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anegovco-my.sharepoint.com/personal/werinconr_dane_gov_co/Documents/1. DIMPE/1. ECG/1. PUBLICACIÓN/2026/JUNIO/1. Cemento/Para publicar/"/>
    </mc:Choice>
  </mc:AlternateContent>
  <xr:revisionPtr revIDLastSave="1233" documentId="13_ncr:1_{4A8FE99D-9547-4D6D-A5A3-D7292C4438DF}" xr6:coauthVersionLast="47" xr6:coauthVersionMax="47" xr10:uidLastSave="{DAF4B56C-610B-495C-A73F-64054A49F1EB}"/>
  <bookViews>
    <workbookView xWindow="-120" yWindow="-120" windowWidth="29040" windowHeight="15720" tabRatio="816" xr2:uid="{00000000-000D-0000-FFFF-FFFF00000000}"/>
  </bookViews>
  <sheets>
    <sheet name="Índice" sheetId="1" r:id="rId1"/>
    <sheet name="Anexo 1 " sheetId="2" r:id="rId2"/>
    <sheet name="Anexo 2 " sheetId="3" r:id="rId3"/>
    <sheet name="Anexo 3 " sheetId="6" r:id="rId4"/>
    <sheet name="Anexo 4" sheetId="5" r:id="rId5"/>
    <sheet name="Anexo 5" sheetId="7" r:id="rId6"/>
    <sheet name="Anexo 6" sheetId="8" r:id="rId7"/>
    <sheet name="Anexo 7" sheetId="9" r:id="rId8"/>
    <sheet name="Anexo 7.1" sheetId="13" r:id="rId9"/>
    <sheet name="Anexo 8" sheetId="10" r:id="rId10"/>
    <sheet name="Anexo 9" sheetId="11" r:id="rId11"/>
    <sheet name="Anexo 10" sheetId="15" r:id="rId12"/>
    <sheet name="Anexo 11" sheetId="12" r:id="rId13"/>
  </sheets>
  <definedNames>
    <definedName name="_xlnm._FilterDatabase" localSheetId="1" hidden="1">'Anexo 1 '!$I$9:$K$118</definedName>
    <definedName name="_xlnm._FilterDatabase" localSheetId="11" hidden="1">'Anexo 10'!$A$9:$D$314</definedName>
    <definedName name="_xlnm._FilterDatabase" localSheetId="2" hidden="1">'Anexo 2 '!$A$9:$Z$227</definedName>
    <definedName name="_xlnm._FilterDatabase" localSheetId="3" hidden="1">'Anexo 3 '!$N$17:$N$28</definedName>
    <definedName name="_xlnm._FilterDatabase" localSheetId="4" hidden="1">'Anexo 4'!$D$10:$M$10</definedName>
    <definedName name="_xlnm._FilterDatabase" localSheetId="5" hidden="1">'Anexo 5'!$A$9:$O$9</definedName>
    <definedName name="_xlnm._FilterDatabase" localSheetId="6" hidden="1">'Anexo 6'!$A$9:$F$4148</definedName>
    <definedName name="_xlnm._FilterDatabase" localSheetId="7" hidden="1">'Anexo 7'!$A$8:$DE$1298</definedName>
    <definedName name="_xlnm._FilterDatabase" localSheetId="8" hidden="1">'Anexo 7.1'!$A$9:$G$944</definedName>
    <definedName name="_xlnm._FilterDatabase" localSheetId="9" hidden="1">'Anexo 8'!$A$9:$F$1250</definedName>
    <definedName name="_xlnm._FilterDatabase" localSheetId="10" hidden="1">'Anexo 9'!$A$9:$H$1250</definedName>
    <definedName name="Tabla2" localSheetId="11">#REF!</definedName>
    <definedName name="Tabla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 i="6" l="1"/>
  <c r="CW32" i="13"/>
  <c r="CV32" i="13"/>
  <c r="CU32" i="13"/>
  <c r="CT32" i="13"/>
  <c r="CS32" i="13"/>
  <c r="CK32" i="13"/>
  <c r="CJ32" i="13"/>
  <c r="CI32" i="13"/>
  <c r="CH32" i="13"/>
  <c r="CG32" i="13"/>
  <c r="CD32" i="13"/>
  <c r="CC32" i="13"/>
  <c r="CB32" i="13"/>
  <c r="CA32" i="13"/>
  <c r="BZ32" i="13"/>
  <c r="CW31" i="13"/>
  <c r="CV31" i="13"/>
  <c r="CU31" i="13"/>
  <c r="CT31" i="13"/>
  <c r="CS31" i="13"/>
  <c r="CK31" i="13"/>
  <c r="CJ31" i="13"/>
  <c r="CI31" i="13"/>
  <c r="CH31" i="13"/>
  <c r="CG31" i="13"/>
  <c r="CD31" i="13"/>
  <c r="CC31" i="13"/>
  <c r="CB31" i="13"/>
  <c r="CA31" i="13"/>
  <c r="BZ31" i="13"/>
  <c r="CW30" i="13"/>
  <c r="CV30" i="13"/>
  <c r="CU30" i="13"/>
  <c r="CT30" i="13"/>
  <c r="CS30" i="13"/>
  <c r="CK30" i="13"/>
  <c r="CJ30" i="13"/>
  <c r="CI30" i="13"/>
  <c r="CH30" i="13"/>
  <c r="CG30" i="13"/>
  <c r="CD30" i="13"/>
  <c r="CC30" i="13"/>
  <c r="CB30" i="13"/>
  <c r="CA30" i="13"/>
  <c r="BZ30" i="13"/>
  <c r="CW29" i="13"/>
  <c r="CV29" i="13"/>
  <c r="CU29" i="13"/>
  <c r="CT29" i="13"/>
  <c r="CS29" i="13"/>
  <c r="CK29" i="13"/>
  <c r="CJ29" i="13"/>
  <c r="CI29" i="13"/>
  <c r="CH29" i="13"/>
  <c r="CG29" i="13"/>
  <c r="CD29" i="13"/>
  <c r="CC29" i="13"/>
  <c r="CB29" i="13"/>
  <c r="CA29" i="13"/>
  <c r="BZ29" i="13"/>
  <c r="CW28" i="13"/>
  <c r="CV28" i="13"/>
  <c r="CU28" i="13"/>
  <c r="CT28" i="13"/>
  <c r="CS28" i="13"/>
  <c r="CK28" i="13"/>
  <c r="CJ28" i="13"/>
  <c r="CI28" i="13"/>
  <c r="CH28" i="13"/>
  <c r="CG28" i="13"/>
  <c r="CD28" i="13"/>
  <c r="CC28" i="13"/>
  <c r="CB28" i="13"/>
  <c r="CA28" i="13"/>
  <c r="BZ28" i="13"/>
  <c r="CW27" i="13"/>
  <c r="CV27" i="13"/>
  <c r="CU27" i="13"/>
  <c r="CT27" i="13"/>
  <c r="CS27" i="13"/>
  <c r="CK27" i="13"/>
  <c r="CJ27" i="13"/>
  <c r="CI27" i="13"/>
  <c r="CH27" i="13"/>
  <c r="CG27" i="13"/>
  <c r="CD27" i="13"/>
  <c r="CC27" i="13"/>
  <c r="CB27" i="13"/>
  <c r="CA27" i="13"/>
  <c r="BZ27" i="13"/>
  <c r="CW26" i="13"/>
  <c r="CV26" i="13"/>
  <c r="CU26" i="13"/>
  <c r="CT26" i="13"/>
  <c r="CS26" i="13"/>
  <c r="CK26" i="13"/>
  <c r="CJ26" i="13"/>
  <c r="CI26" i="13"/>
  <c r="CH26" i="13"/>
  <c r="CG26" i="13"/>
  <c r="CD26" i="13"/>
  <c r="CC26" i="13"/>
  <c r="CB26" i="13"/>
  <c r="CA26" i="13"/>
  <c r="BZ26" i="13"/>
  <c r="CW25" i="13"/>
  <c r="CV25" i="13"/>
  <c r="CU25" i="13"/>
  <c r="CT25" i="13"/>
  <c r="CS25" i="13"/>
  <c r="CK25" i="13"/>
  <c r="CJ25" i="13"/>
  <c r="CI25" i="13"/>
  <c r="CH25" i="13"/>
  <c r="CG25" i="13"/>
  <c r="CD25" i="13"/>
  <c r="CC25" i="13"/>
  <c r="CB25" i="13"/>
  <c r="CA25" i="13"/>
  <c r="BZ25" i="13"/>
  <c r="CW24" i="13"/>
  <c r="CV24" i="13"/>
  <c r="CU24" i="13"/>
  <c r="CT24" i="13"/>
  <c r="CS24" i="13"/>
  <c r="CK24" i="13"/>
  <c r="CJ24" i="13"/>
  <c r="CI24" i="13"/>
  <c r="CH24" i="13"/>
  <c r="CG24" i="13"/>
  <c r="CD24" i="13"/>
  <c r="CC24" i="13"/>
  <c r="CB24" i="13"/>
  <c r="CA24" i="13"/>
  <c r="BZ24" i="13"/>
  <c r="CW23" i="13"/>
  <c r="CV23" i="13"/>
  <c r="CU23" i="13"/>
  <c r="CT23" i="13"/>
  <c r="CS23" i="13"/>
  <c r="CK23" i="13"/>
  <c r="CJ23" i="13"/>
  <c r="CI23" i="13"/>
  <c r="CH23" i="13"/>
  <c r="CG23" i="13"/>
  <c r="CD23" i="13"/>
  <c r="CC23" i="13"/>
  <c r="CB23" i="13"/>
  <c r="CA23" i="13"/>
  <c r="BZ23" i="13"/>
  <c r="CW22" i="13"/>
  <c r="CV22" i="13"/>
  <c r="CU22" i="13"/>
  <c r="CT22" i="13"/>
  <c r="CS22" i="13"/>
  <c r="CK22" i="13"/>
  <c r="CJ22" i="13"/>
  <c r="CI22" i="13"/>
  <c r="CH22" i="13"/>
  <c r="CG22" i="13"/>
  <c r="CD22" i="13"/>
  <c r="CC22" i="13"/>
  <c r="CB22" i="13"/>
  <c r="CA22" i="13"/>
  <c r="BZ22" i="13"/>
  <c r="CW21" i="13"/>
  <c r="CV21" i="13"/>
  <c r="CU21" i="13"/>
  <c r="CT21" i="13"/>
  <c r="CS21" i="13"/>
  <c r="CK21" i="13"/>
  <c r="CJ21" i="13"/>
  <c r="CI21" i="13"/>
  <c r="CH21" i="13"/>
  <c r="CG21" i="13"/>
  <c r="CD21" i="13"/>
  <c r="CC21" i="13"/>
  <c r="CB21" i="13"/>
  <c r="CA21" i="13"/>
  <c r="BZ21" i="13"/>
  <c r="CW18" i="13"/>
  <c r="CV18" i="13"/>
  <c r="CU18" i="13"/>
  <c r="CT18" i="13"/>
  <c r="CS18" i="13"/>
  <c r="CK18" i="13"/>
  <c r="CJ18" i="13"/>
  <c r="CI18" i="13"/>
  <c r="CH18" i="13"/>
  <c r="CG18" i="13"/>
  <c r="CD18" i="13"/>
  <c r="CC18" i="13"/>
  <c r="CB18" i="13"/>
  <c r="CA18" i="13"/>
  <c r="BZ18" i="13"/>
  <c r="CW16" i="13"/>
  <c r="CV16" i="13"/>
  <c r="CU16" i="13"/>
  <c r="CT16" i="13"/>
  <c r="CS16" i="13"/>
  <c r="CK16" i="13"/>
  <c r="CJ16" i="13"/>
  <c r="CI16" i="13"/>
  <c r="CH16" i="13"/>
  <c r="CG16" i="13"/>
  <c r="CD16" i="13"/>
  <c r="CC16" i="13"/>
  <c r="CB16" i="13"/>
  <c r="CA16" i="13"/>
  <c r="BZ16" i="13"/>
  <c r="CW13" i="13"/>
  <c r="CV13" i="13"/>
  <c r="CU13" i="13"/>
  <c r="CT13" i="13"/>
  <c r="CS13" i="13"/>
  <c r="CK13" i="13"/>
  <c r="CJ13" i="13"/>
  <c r="CI13" i="13"/>
  <c r="CH13" i="13"/>
  <c r="CG13" i="13"/>
  <c r="CD13" i="13"/>
  <c r="CC13" i="13"/>
  <c r="CB13" i="13"/>
  <c r="CA13" i="13"/>
  <c r="BZ13" i="13"/>
  <c r="CW12" i="13"/>
  <c r="CV12" i="13"/>
  <c r="CU12" i="13"/>
  <c r="CT12" i="13"/>
  <c r="CS12" i="13"/>
  <c r="CK12" i="13"/>
  <c r="CJ12" i="13"/>
  <c r="CI12" i="13"/>
  <c r="CH12" i="13"/>
  <c r="CG12" i="13"/>
  <c r="CD12" i="13"/>
  <c r="CC12" i="13"/>
  <c r="CB12" i="13"/>
  <c r="CA12" i="13"/>
  <c r="BZ12" i="13"/>
  <c r="CW11" i="13"/>
  <c r="CV11" i="13"/>
  <c r="CU11" i="13"/>
  <c r="CT11" i="13"/>
  <c r="CS11" i="13"/>
  <c r="CK11" i="13"/>
  <c r="CJ11" i="13"/>
  <c r="CI11" i="13"/>
  <c r="CH11" i="13"/>
  <c r="CG11" i="13"/>
  <c r="CD11" i="13"/>
  <c r="CC11" i="13"/>
  <c r="CB11" i="13"/>
  <c r="CA11" i="13"/>
  <c r="BZ11" i="13"/>
  <c r="CW10" i="13"/>
  <c r="CV10" i="13"/>
  <c r="CU10" i="13"/>
  <c r="CT10" i="13"/>
  <c r="CS10" i="13"/>
  <c r="CK10" i="13"/>
  <c r="CJ10" i="13"/>
  <c r="CI10" i="13"/>
  <c r="CH10" i="13"/>
  <c r="CG10" i="13"/>
  <c r="CD10" i="13"/>
  <c r="CC10" i="13"/>
  <c r="CB10" i="13"/>
  <c r="CA10" i="13"/>
  <c r="BZ10" i="13"/>
  <c r="CW9" i="13"/>
  <c r="CV9" i="13"/>
  <c r="CU9" i="13"/>
  <c r="CT9" i="13"/>
  <c r="CS9" i="13"/>
  <c r="CK9" i="13"/>
  <c r="CJ9" i="13"/>
  <c r="CI9" i="13"/>
  <c r="CH9" i="13"/>
  <c r="CG9" i="13"/>
  <c r="CD9" i="13"/>
  <c r="CC9" i="13"/>
  <c r="CB9" i="13"/>
  <c r="CA9" i="13"/>
  <c r="BZ9" i="13"/>
  <c r="CW8" i="13"/>
  <c r="CV8" i="13"/>
  <c r="CU8" i="13"/>
  <c r="CT8" i="13"/>
  <c r="CS8" i="13"/>
  <c r="CK8" i="13"/>
  <c r="CJ8" i="13"/>
  <c r="CI8" i="13"/>
  <c r="CH8" i="13"/>
  <c r="CG8" i="13"/>
  <c r="CD8" i="13"/>
  <c r="CC8" i="13"/>
  <c r="CB8" i="13"/>
  <c r="CA8" i="13"/>
  <c r="BZ8" i="13"/>
  <c r="CW7" i="13"/>
  <c r="CV7" i="13"/>
  <c r="CU7" i="13"/>
  <c r="CT7" i="13"/>
  <c r="CS7" i="13"/>
  <c r="CK7" i="13"/>
  <c r="CJ7" i="13"/>
  <c r="CI7" i="13"/>
  <c r="CH7" i="13"/>
  <c r="CG7" i="13"/>
  <c r="CD7" i="13"/>
  <c r="CC7" i="13"/>
  <c r="CB7" i="13"/>
  <c r="CA7" i="13"/>
  <c r="BZ7" i="13"/>
  <c r="CW6" i="13"/>
  <c r="CV6" i="13"/>
  <c r="CU6" i="13"/>
  <c r="CT6" i="13"/>
  <c r="CS6" i="13"/>
  <c r="CK6" i="13"/>
  <c r="CJ6" i="13"/>
  <c r="CI6" i="13"/>
  <c r="CH6" i="13"/>
  <c r="CG6" i="13"/>
  <c r="CD6" i="13"/>
  <c r="CC6" i="13"/>
  <c r="CB6" i="13"/>
  <c r="CA6" i="13"/>
  <c r="BZ6" i="13"/>
  <c r="CW5" i="13"/>
  <c r="CV5" i="13"/>
  <c r="CU5" i="13"/>
  <c r="CT5" i="13"/>
  <c r="CS5" i="13"/>
  <c r="CK5" i="13"/>
  <c r="CJ5" i="13"/>
  <c r="CI5" i="13"/>
  <c r="CH5" i="13"/>
  <c r="CG5" i="13"/>
  <c r="CD5" i="13"/>
  <c r="CC5" i="13"/>
  <c r="CB5" i="13"/>
  <c r="CA5" i="13"/>
  <c r="BZ5" i="13"/>
  <c r="CW4" i="13"/>
  <c r="CV4" i="13"/>
  <c r="CU4" i="13"/>
  <c r="CT4" i="13"/>
  <c r="CS4" i="13"/>
  <c r="CK4" i="13"/>
  <c r="CJ4" i="13"/>
  <c r="CI4" i="13"/>
  <c r="CH4" i="13"/>
  <c r="CG4" i="13"/>
  <c r="CD4" i="13"/>
  <c r="CC4" i="13"/>
  <c r="CB4" i="13"/>
  <c r="CA4" i="13"/>
  <c r="BZ4" i="13"/>
  <c r="CW3" i="13"/>
  <c r="CV3" i="13"/>
  <c r="CU3" i="13"/>
  <c r="CT3" i="13"/>
  <c r="CS3" i="13"/>
  <c r="CK3" i="13"/>
  <c r="CJ3" i="13"/>
  <c r="CI3" i="13"/>
  <c r="CH3" i="13"/>
  <c r="CG3" i="13"/>
  <c r="CD3" i="13"/>
  <c r="CC3" i="13"/>
  <c r="CB3" i="13"/>
  <c r="CA3" i="13"/>
  <c r="BZ3" i="13"/>
  <c r="DC10" i="13" l="1"/>
  <c r="DD11" i="13"/>
  <c r="DB13" i="13"/>
  <c r="CZ28" i="13"/>
  <c r="DA29" i="13"/>
  <c r="DB30" i="13"/>
  <c r="DC31" i="13"/>
  <c r="CZ32" i="13"/>
  <c r="DD32" i="13"/>
  <c r="CL31" i="13"/>
  <c r="CP31" i="13"/>
  <c r="CM32" i="13"/>
  <c r="CO4" i="13"/>
  <c r="CM6" i="13"/>
  <c r="CN7" i="13"/>
  <c r="DA7" i="13"/>
  <c r="CO8" i="13"/>
  <c r="CL9" i="13"/>
  <c r="CP9" i="13"/>
  <c r="CM16" i="13"/>
  <c r="CZ16" i="13"/>
  <c r="DD16" i="13"/>
  <c r="CN18" i="13"/>
  <c r="CO21" i="13"/>
  <c r="DB21" i="13"/>
  <c r="CN24" i="13"/>
  <c r="CO25" i="13"/>
  <c r="DB25" i="13"/>
  <c r="CP26" i="13"/>
  <c r="CM27" i="13"/>
  <c r="CZ27" i="13"/>
  <c r="DD27" i="13"/>
  <c r="CN28" i="13"/>
  <c r="CO29" i="13"/>
  <c r="CL30" i="13"/>
  <c r="DB32" i="13"/>
  <c r="DC4" i="13"/>
  <c r="DB18" i="13"/>
  <c r="DB24" i="13"/>
  <c r="DB28" i="13"/>
  <c r="DA31" i="13"/>
  <c r="DB22" i="13"/>
  <c r="DB26" i="13"/>
  <c r="DB3" i="13"/>
  <c r="DD9" i="13"/>
  <c r="DB11" i="13"/>
  <c r="DC12" i="13"/>
  <c r="CM13" i="13"/>
  <c r="CZ13" i="13"/>
  <c r="DD13" i="13"/>
  <c r="DC29" i="13"/>
  <c r="CM30" i="13"/>
  <c r="DA8" i="13"/>
  <c r="CN5" i="13"/>
  <c r="CL7" i="13"/>
  <c r="CP7" i="13"/>
  <c r="CM8" i="13"/>
  <c r="CZ8" i="13"/>
  <c r="DD8" i="13"/>
  <c r="CO16" i="13"/>
  <c r="CL18" i="13"/>
  <c r="CP18" i="13"/>
  <c r="CN22" i="13"/>
  <c r="CO23" i="13"/>
  <c r="DB23" i="13"/>
  <c r="CN26" i="13"/>
  <c r="CO27" i="13"/>
  <c r="DB27" i="13"/>
  <c r="CL28" i="13"/>
  <c r="CP28" i="13"/>
  <c r="CN3" i="13"/>
  <c r="CZ3" i="13"/>
  <c r="DD3" i="13"/>
  <c r="CN4" i="13"/>
  <c r="DA4" i="13"/>
  <c r="CL6" i="13"/>
  <c r="CP6" i="13"/>
  <c r="DC6" i="13"/>
  <c r="CN8" i="13"/>
  <c r="DB9" i="13"/>
  <c r="CO10" i="13"/>
  <c r="DB10" i="13"/>
  <c r="DA10" i="13"/>
  <c r="CL11" i="13"/>
  <c r="CP11" i="13"/>
  <c r="CM12" i="13"/>
  <c r="DA16" i="13"/>
  <c r="DC21" i="13"/>
  <c r="CM22" i="13"/>
  <c r="CZ22" i="13"/>
  <c r="DD22" i="13"/>
  <c r="DA23" i="13"/>
  <c r="DC25" i="13"/>
  <c r="CM26" i="13"/>
  <c r="DD26" i="13"/>
  <c r="DA27" i="13"/>
  <c r="DB29" i="13"/>
  <c r="CP30" i="13"/>
  <c r="CM31" i="13"/>
  <c r="CZ30" i="13"/>
  <c r="DD30" i="13"/>
  <c r="CL3" i="13"/>
  <c r="CP3" i="13"/>
  <c r="CM5" i="13"/>
  <c r="CZ5" i="13"/>
  <c r="DD5" i="13"/>
  <c r="DB7" i="13"/>
  <c r="DB8" i="13"/>
  <c r="CM9" i="13"/>
  <c r="CZ9" i="13"/>
  <c r="CM10" i="13"/>
  <c r="CZ10" i="13"/>
  <c r="DD10" i="13"/>
  <c r="CN11" i="13"/>
  <c r="CZ11" i="13"/>
  <c r="DA12" i="13"/>
  <c r="CL13" i="13"/>
  <c r="CP13" i="13"/>
  <c r="DC16" i="13"/>
  <c r="CM18" i="13"/>
  <c r="CZ18" i="13"/>
  <c r="DD18" i="13"/>
  <c r="DA21" i="13"/>
  <c r="DC23" i="13"/>
  <c r="CM24" i="13"/>
  <c r="CZ24" i="13"/>
  <c r="DD24" i="13"/>
  <c r="DA25" i="13"/>
  <c r="DC27" i="13"/>
  <c r="CM28" i="13"/>
  <c r="DD28" i="13"/>
  <c r="CM29" i="13"/>
  <c r="CN30" i="13"/>
  <c r="CL32" i="13"/>
  <c r="CP32" i="13"/>
  <c r="DC32" i="13"/>
  <c r="CL26" i="13"/>
  <c r="CZ26" i="13"/>
  <c r="CP22" i="13"/>
  <c r="DA3" i="13"/>
  <c r="DA5" i="13"/>
  <c r="CZ6" i="13"/>
  <c r="DD6" i="13"/>
  <c r="CZ7" i="13"/>
  <c r="DD7" i="13"/>
  <c r="DC8" i="13"/>
  <c r="DB16" i="13"/>
  <c r="DC7" i="13"/>
  <c r="CP24" i="13"/>
  <c r="CO3" i="13"/>
  <c r="DC3" i="13"/>
  <c r="CM4" i="13"/>
  <c r="CZ4" i="13"/>
  <c r="DD4" i="13"/>
  <c r="DB4" i="13"/>
  <c r="CL5" i="13"/>
  <c r="CP5" i="13"/>
  <c r="DC5" i="13"/>
  <c r="DB5" i="13"/>
  <c r="CO6" i="13"/>
  <c r="DB6" i="13"/>
  <c r="DA6" i="13"/>
  <c r="CO7" i="13"/>
  <c r="CN9" i="13"/>
  <c r="CM11" i="13"/>
  <c r="CO12" i="13"/>
  <c r="DB12" i="13"/>
  <c r="CN13" i="13"/>
  <c r="CM21" i="13"/>
  <c r="CL22" i="13"/>
  <c r="CM23" i="13"/>
  <c r="CZ23" i="13"/>
  <c r="DD23" i="13"/>
  <c r="CL24" i="13"/>
  <c r="CM25" i="13"/>
  <c r="CO31" i="13"/>
  <c r="DB31" i="13"/>
  <c r="CN32" i="13"/>
  <c r="DA32" i="13"/>
  <c r="CM3" i="13"/>
  <c r="CP4" i="13"/>
  <c r="CN6" i="13"/>
  <c r="CP8" i="13"/>
  <c r="DA9" i="13"/>
  <c r="DC11" i="13"/>
  <c r="CL12" i="13"/>
  <c r="CP12" i="13"/>
  <c r="DA13" i="13"/>
  <c r="DC18" i="13"/>
  <c r="CL21" i="13"/>
  <c r="CP21" i="13"/>
  <c r="DA22" i="13"/>
  <c r="DC24" i="13"/>
  <c r="CL25" i="13"/>
  <c r="CP25" i="13"/>
  <c r="DA26" i="13"/>
  <c r="DC28" i="13"/>
  <c r="CL29" i="13"/>
  <c r="CP29" i="13"/>
  <c r="DA30" i="13"/>
  <c r="CL4" i="13"/>
  <c r="CO5" i="13"/>
  <c r="CM7" i="13"/>
  <c r="CL8" i="13"/>
  <c r="CZ12" i="13"/>
  <c r="DD12" i="13"/>
  <c r="CZ21" i="13"/>
  <c r="DD21" i="13"/>
  <c r="CZ25" i="13"/>
  <c r="DD25" i="13"/>
  <c r="CZ29" i="13"/>
  <c r="DD29" i="13"/>
  <c r="DC9" i="13"/>
  <c r="CL10" i="13"/>
  <c r="CP10" i="13"/>
  <c r="DA11" i="13"/>
  <c r="DC13" i="13"/>
  <c r="CL16" i="13"/>
  <c r="CP16" i="13"/>
  <c r="DA18" i="13"/>
  <c r="DC22" i="13"/>
  <c r="CL23" i="13"/>
  <c r="CP23" i="13"/>
  <c r="DA24" i="13"/>
  <c r="DC26" i="13"/>
  <c r="CL27" i="13"/>
  <c r="CP27" i="13"/>
  <c r="DA28" i="13"/>
  <c r="DC30" i="13"/>
  <c r="CZ31" i="13"/>
  <c r="DD31" i="13"/>
  <c r="CO9" i="13"/>
  <c r="CN10" i="13"/>
  <c r="CO11" i="13"/>
  <c r="CN12" i="13"/>
  <c r="CO13" i="13"/>
  <c r="CN16" i="13"/>
  <c r="CO18" i="13"/>
  <c r="CN21" i="13"/>
  <c r="CO22" i="13"/>
  <c r="CN23" i="13"/>
  <c r="CO24" i="13"/>
  <c r="CN25" i="13"/>
  <c r="CO26" i="13"/>
  <c r="CN27" i="13"/>
  <c r="CO28" i="13"/>
  <c r="CN29" i="13"/>
  <c r="CO30" i="13"/>
  <c r="CN31" i="13"/>
  <c r="CO32" i="13"/>
  <c r="A29" i="12" l="1"/>
  <c r="A958" i="13"/>
  <c r="A1258" i="10"/>
  <c r="A1260" i="11" s="1"/>
  <c r="A324" i="15" s="1"/>
  <c r="A1312" i="9"/>
  <c r="CX210" i="9"/>
  <c r="CW210" i="9"/>
  <c r="CV210" i="9"/>
  <c r="CU210" i="9"/>
  <c r="CT210" i="9"/>
  <c r="CL210" i="9"/>
  <c r="CK210" i="9"/>
  <c r="CJ210" i="9"/>
  <c r="CI210" i="9"/>
  <c r="CH210" i="9"/>
  <c r="CE210" i="9"/>
  <c r="CD210" i="9"/>
  <c r="CC210" i="9"/>
  <c r="CB210" i="9"/>
  <c r="CA210" i="9"/>
  <c r="CX209" i="9"/>
  <c r="CW209" i="9"/>
  <c r="CV209" i="9"/>
  <c r="CU209" i="9"/>
  <c r="CT209" i="9"/>
  <c r="CL209" i="9"/>
  <c r="CK209" i="9"/>
  <c r="CJ209" i="9"/>
  <c r="CI209" i="9"/>
  <c r="CH209" i="9"/>
  <c r="CE209" i="9"/>
  <c r="CD209" i="9"/>
  <c r="CC209" i="9"/>
  <c r="CB209" i="9"/>
  <c r="CA209" i="9"/>
  <c r="CX208" i="9"/>
  <c r="CW208" i="9"/>
  <c r="CV208" i="9"/>
  <c r="CU208" i="9"/>
  <c r="CT208" i="9"/>
  <c r="CL208" i="9"/>
  <c r="CK208" i="9"/>
  <c r="CJ208" i="9"/>
  <c r="CI208" i="9"/>
  <c r="CH208" i="9"/>
  <c r="CE208" i="9"/>
  <c r="CD208" i="9"/>
  <c r="CC208" i="9"/>
  <c r="CB208" i="9"/>
  <c r="CA208" i="9"/>
  <c r="CX207" i="9"/>
  <c r="CW207" i="9"/>
  <c r="CV207" i="9"/>
  <c r="CU207" i="9"/>
  <c r="CT207" i="9"/>
  <c r="CL207" i="9"/>
  <c r="CK207" i="9"/>
  <c r="CJ207" i="9"/>
  <c r="CI207" i="9"/>
  <c r="CH207" i="9"/>
  <c r="CE207" i="9"/>
  <c r="CD207" i="9"/>
  <c r="CC207" i="9"/>
  <c r="CB207" i="9"/>
  <c r="CA207" i="9"/>
  <c r="CX206" i="9"/>
  <c r="CW206" i="9"/>
  <c r="CV206" i="9"/>
  <c r="CU206" i="9"/>
  <c r="CT206" i="9"/>
  <c r="CL206" i="9"/>
  <c r="CK206" i="9"/>
  <c r="CJ206" i="9"/>
  <c r="CI206" i="9"/>
  <c r="CH206" i="9"/>
  <c r="CE206" i="9"/>
  <c r="CD206" i="9"/>
  <c r="CC206" i="9"/>
  <c r="CB206" i="9"/>
  <c r="CA206" i="9"/>
  <c r="CX205" i="9"/>
  <c r="CW205" i="9"/>
  <c r="CV205" i="9"/>
  <c r="CU205" i="9"/>
  <c r="CT205" i="9"/>
  <c r="CL205" i="9"/>
  <c r="CK205" i="9"/>
  <c r="CJ205" i="9"/>
  <c r="CI205" i="9"/>
  <c r="CH205" i="9"/>
  <c r="CE205" i="9"/>
  <c r="CD205" i="9"/>
  <c r="CC205" i="9"/>
  <c r="CB205" i="9"/>
  <c r="CA205" i="9"/>
  <c r="CX204" i="9"/>
  <c r="CW204" i="9"/>
  <c r="CV204" i="9"/>
  <c r="CU204" i="9"/>
  <c r="CT204" i="9"/>
  <c r="CL204" i="9"/>
  <c r="CK204" i="9"/>
  <c r="CJ204" i="9"/>
  <c r="CI204" i="9"/>
  <c r="CH204" i="9"/>
  <c r="CE204" i="9"/>
  <c r="CD204" i="9"/>
  <c r="CC204" i="9"/>
  <c r="CB204" i="9"/>
  <c r="CA204" i="9"/>
  <c r="CX203" i="9"/>
  <c r="CW203" i="9"/>
  <c r="CV203" i="9"/>
  <c r="CU203" i="9"/>
  <c r="CT203" i="9"/>
  <c r="CL203" i="9"/>
  <c r="CK203" i="9"/>
  <c r="CJ203" i="9"/>
  <c r="CI203" i="9"/>
  <c r="CH203" i="9"/>
  <c r="CE203" i="9"/>
  <c r="CD203" i="9"/>
  <c r="CC203" i="9"/>
  <c r="CB203" i="9"/>
  <c r="CA203" i="9"/>
  <c r="CX202" i="9"/>
  <c r="CW202" i="9"/>
  <c r="CV202" i="9"/>
  <c r="CU202" i="9"/>
  <c r="CT202" i="9"/>
  <c r="CL202" i="9"/>
  <c r="CK202" i="9"/>
  <c r="CJ202" i="9"/>
  <c r="CI202" i="9"/>
  <c r="CH202" i="9"/>
  <c r="CE202" i="9"/>
  <c r="CD202" i="9"/>
  <c r="CC202" i="9"/>
  <c r="CB202" i="9"/>
  <c r="CA202" i="9"/>
  <c r="CX201" i="9"/>
  <c r="CW201" i="9"/>
  <c r="CV201" i="9"/>
  <c r="CU201" i="9"/>
  <c r="CT201" i="9"/>
  <c r="CL201" i="9"/>
  <c r="CK201" i="9"/>
  <c r="CJ201" i="9"/>
  <c r="CI201" i="9"/>
  <c r="CH201" i="9"/>
  <c r="CE201" i="9"/>
  <c r="CD201" i="9"/>
  <c r="CC201" i="9"/>
  <c r="CB201" i="9"/>
  <c r="CA201" i="9"/>
  <c r="CX200" i="9"/>
  <c r="CW200" i="9"/>
  <c r="CV200" i="9"/>
  <c r="CU200" i="9"/>
  <c r="CT200" i="9"/>
  <c r="CL200" i="9"/>
  <c r="CK200" i="9"/>
  <c r="CJ200" i="9"/>
  <c r="CI200" i="9"/>
  <c r="CH200" i="9"/>
  <c r="CE200" i="9"/>
  <c r="CD200" i="9"/>
  <c r="CC200" i="9"/>
  <c r="CB200" i="9"/>
  <c r="CA200" i="9"/>
  <c r="CX199" i="9"/>
  <c r="CW199" i="9"/>
  <c r="CV199" i="9"/>
  <c r="CU199" i="9"/>
  <c r="CT199" i="9"/>
  <c r="CL199" i="9"/>
  <c r="CK199" i="9"/>
  <c r="CJ199" i="9"/>
  <c r="CI199" i="9"/>
  <c r="CH199" i="9"/>
  <c r="CE199" i="9"/>
  <c r="CD199" i="9"/>
  <c r="CC199" i="9"/>
  <c r="CB199" i="9"/>
  <c r="CA199" i="9"/>
  <c r="CX198" i="9"/>
  <c r="CW198" i="9"/>
  <c r="CV198" i="9"/>
  <c r="CU198" i="9"/>
  <c r="CT198" i="9"/>
  <c r="CL198" i="9"/>
  <c r="CK198" i="9"/>
  <c r="CJ198" i="9"/>
  <c r="CI198" i="9"/>
  <c r="CH198" i="9"/>
  <c r="CE198" i="9"/>
  <c r="CD198" i="9"/>
  <c r="CC198" i="9"/>
  <c r="CB198" i="9"/>
  <c r="CA198" i="9"/>
  <c r="CX197" i="9"/>
  <c r="CW197" i="9"/>
  <c r="CV197" i="9"/>
  <c r="CU197" i="9"/>
  <c r="CT197" i="9"/>
  <c r="CL197" i="9"/>
  <c r="CK197" i="9"/>
  <c r="CJ197" i="9"/>
  <c r="CI197" i="9"/>
  <c r="CH197" i="9"/>
  <c r="CE197" i="9"/>
  <c r="CD197" i="9"/>
  <c r="CC197" i="9"/>
  <c r="CB197" i="9"/>
  <c r="CA197" i="9"/>
  <c r="CX196" i="9"/>
  <c r="CW196" i="9"/>
  <c r="CV196" i="9"/>
  <c r="CU196" i="9"/>
  <c r="CT196" i="9"/>
  <c r="CL196" i="9"/>
  <c r="CK196" i="9"/>
  <c r="CJ196" i="9"/>
  <c r="CI196" i="9"/>
  <c r="CH196" i="9"/>
  <c r="CE196" i="9"/>
  <c r="CD196" i="9"/>
  <c r="CC196" i="9"/>
  <c r="CB196" i="9"/>
  <c r="CA196" i="9"/>
  <c r="CX195" i="9"/>
  <c r="CW195" i="9"/>
  <c r="CV195" i="9"/>
  <c r="CU195" i="9"/>
  <c r="CT195" i="9"/>
  <c r="CL195" i="9"/>
  <c r="CK195" i="9"/>
  <c r="CJ195" i="9"/>
  <c r="CI195" i="9"/>
  <c r="CH195" i="9"/>
  <c r="CE195" i="9"/>
  <c r="CD195" i="9"/>
  <c r="CC195" i="9"/>
  <c r="CB195" i="9"/>
  <c r="CA195" i="9"/>
  <c r="CX194" i="9"/>
  <c r="CW194" i="9"/>
  <c r="CV194" i="9"/>
  <c r="CU194" i="9"/>
  <c r="CT194" i="9"/>
  <c r="CL194" i="9"/>
  <c r="CK194" i="9"/>
  <c r="CJ194" i="9"/>
  <c r="CI194" i="9"/>
  <c r="CH194" i="9"/>
  <c r="CE194" i="9"/>
  <c r="CD194" i="9"/>
  <c r="CC194" i="9"/>
  <c r="CB194" i="9"/>
  <c r="CA194" i="9"/>
  <c r="CX193" i="9"/>
  <c r="CW193" i="9"/>
  <c r="CV193" i="9"/>
  <c r="CU193" i="9"/>
  <c r="CT193" i="9"/>
  <c r="CL193" i="9"/>
  <c r="CK193" i="9"/>
  <c r="CJ193" i="9"/>
  <c r="CI193" i="9"/>
  <c r="CH193" i="9"/>
  <c r="CE193" i="9"/>
  <c r="CD193" i="9"/>
  <c r="CC193" i="9"/>
  <c r="CB193" i="9"/>
  <c r="CA193" i="9"/>
  <c r="CX192" i="9"/>
  <c r="CW192" i="9"/>
  <c r="CV192" i="9"/>
  <c r="CU192" i="9"/>
  <c r="CT192" i="9"/>
  <c r="CL192" i="9"/>
  <c r="CK192" i="9"/>
  <c r="CJ192" i="9"/>
  <c r="CI192" i="9"/>
  <c r="CH192" i="9"/>
  <c r="CE192" i="9"/>
  <c r="CD192" i="9"/>
  <c r="CC192" i="9"/>
  <c r="CB192" i="9"/>
  <c r="CA192" i="9"/>
  <c r="CX191" i="9"/>
  <c r="CW191" i="9"/>
  <c r="CV191" i="9"/>
  <c r="CU191" i="9"/>
  <c r="CT191" i="9"/>
  <c r="CL191" i="9"/>
  <c r="CK191" i="9"/>
  <c r="CJ191" i="9"/>
  <c r="CI191" i="9"/>
  <c r="CH191" i="9"/>
  <c r="CE191" i="9"/>
  <c r="CD191" i="9"/>
  <c r="CC191" i="9"/>
  <c r="CB191" i="9"/>
  <c r="CA191" i="9"/>
  <c r="CX190" i="9"/>
  <c r="CW190" i="9"/>
  <c r="CV190" i="9"/>
  <c r="CU190" i="9"/>
  <c r="CT190" i="9"/>
  <c r="CL190" i="9"/>
  <c r="CK190" i="9"/>
  <c r="CJ190" i="9"/>
  <c r="CI190" i="9"/>
  <c r="CH190" i="9"/>
  <c r="CE190" i="9"/>
  <c r="CD190" i="9"/>
  <c r="CC190" i="9"/>
  <c r="CB190" i="9"/>
  <c r="CA190" i="9"/>
  <c r="CX189" i="9"/>
  <c r="CW189" i="9"/>
  <c r="CV189" i="9"/>
  <c r="CU189" i="9"/>
  <c r="CT189" i="9"/>
  <c r="CL189" i="9"/>
  <c r="CK189" i="9"/>
  <c r="CJ189" i="9"/>
  <c r="CI189" i="9"/>
  <c r="CH189" i="9"/>
  <c r="CE189" i="9"/>
  <c r="CD189" i="9"/>
  <c r="CC189" i="9"/>
  <c r="CB189" i="9"/>
  <c r="CA189" i="9"/>
  <c r="CX188" i="9"/>
  <c r="CW188" i="9"/>
  <c r="CV188" i="9"/>
  <c r="CU188" i="9"/>
  <c r="CT188" i="9"/>
  <c r="CL188" i="9"/>
  <c r="CK188" i="9"/>
  <c r="CJ188" i="9"/>
  <c r="CI188" i="9"/>
  <c r="CH188" i="9"/>
  <c r="CE188" i="9"/>
  <c r="CD188" i="9"/>
  <c r="CC188" i="9"/>
  <c r="CB188" i="9"/>
  <c r="CA188" i="9"/>
  <c r="CX187" i="9"/>
  <c r="CW187" i="9"/>
  <c r="CV187" i="9"/>
  <c r="CU187" i="9"/>
  <c r="CT187" i="9"/>
  <c r="CL187" i="9"/>
  <c r="CK187" i="9"/>
  <c r="CJ187" i="9"/>
  <c r="CI187" i="9"/>
  <c r="CH187" i="9"/>
  <c r="CE187" i="9"/>
  <c r="CD187" i="9"/>
  <c r="CC187" i="9"/>
  <c r="CB187" i="9"/>
  <c r="CA187" i="9"/>
  <c r="CX186" i="9"/>
  <c r="CW186" i="9"/>
  <c r="CV186" i="9"/>
  <c r="CU186" i="9"/>
  <c r="CT186" i="9"/>
  <c r="CL186" i="9"/>
  <c r="CK186" i="9"/>
  <c r="CJ186" i="9"/>
  <c r="CI186" i="9"/>
  <c r="CH186" i="9"/>
  <c r="CE186" i="9"/>
  <c r="CD186" i="9"/>
  <c r="CC186" i="9"/>
  <c r="CB186" i="9"/>
  <c r="CA186" i="9"/>
  <c r="CX185" i="9"/>
  <c r="CW185" i="9"/>
  <c r="CV185" i="9"/>
  <c r="CU185" i="9"/>
  <c r="CT185" i="9"/>
  <c r="CL185" i="9"/>
  <c r="CK185" i="9"/>
  <c r="CJ185" i="9"/>
  <c r="CI185" i="9"/>
  <c r="CH185" i="9"/>
  <c r="CE185" i="9"/>
  <c r="CD185" i="9"/>
  <c r="CC185" i="9"/>
  <c r="CB185" i="9"/>
  <c r="CA185" i="9"/>
  <c r="CX184" i="9"/>
  <c r="CW184" i="9"/>
  <c r="CV184" i="9"/>
  <c r="CU184" i="9"/>
  <c r="CT184" i="9"/>
  <c r="CL184" i="9"/>
  <c r="CK184" i="9"/>
  <c r="CJ184" i="9"/>
  <c r="CI184" i="9"/>
  <c r="CH184" i="9"/>
  <c r="CE184" i="9"/>
  <c r="CD184" i="9"/>
  <c r="CC184" i="9"/>
  <c r="CB184" i="9"/>
  <c r="CA184" i="9"/>
  <c r="CX183" i="9"/>
  <c r="CW183" i="9"/>
  <c r="CV183" i="9"/>
  <c r="CU183" i="9"/>
  <c r="CT183" i="9"/>
  <c r="CL183" i="9"/>
  <c r="CK183" i="9"/>
  <c r="CJ183" i="9"/>
  <c r="CI183" i="9"/>
  <c r="CH183" i="9"/>
  <c r="CE183" i="9"/>
  <c r="CD183" i="9"/>
  <c r="CC183" i="9"/>
  <c r="CB183" i="9"/>
  <c r="CA183" i="9"/>
  <c r="CX182" i="9"/>
  <c r="CW182" i="9"/>
  <c r="CV182" i="9"/>
  <c r="CU182" i="9"/>
  <c r="CT182" i="9"/>
  <c r="CL182" i="9"/>
  <c r="CK182" i="9"/>
  <c r="CJ182" i="9"/>
  <c r="CI182" i="9"/>
  <c r="CH182" i="9"/>
  <c r="CE182" i="9"/>
  <c r="CD182" i="9"/>
  <c r="CC182" i="9"/>
  <c r="CB182" i="9"/>
  <c r="CA182" i="9"/>
  <c r="CX181" i="9"/>
  <c r="CW181" i="9"/>
  <c r="CV181" i="9"/>
  <c r="CU181" i="9"/>
  <c r="CT181" i="9"/>
  <c r="CL181" i="9"/>
  <c r="CK181" i="9"/>
  <c r="CJ181" i="9"/>
  <c r="CI181" i="9"/>
  <c r="CH181" i="9"/>
  <c r="CE181" i="9"/>
  <c r="CD181" i="9"/>
  <c r="CC181" i="9"/>
  <c r="CB181" i="9"/>
  <c r="CA181" i="9"/>
  <c r="CX180" i="9"/>
  <c r="CW180" i="9"/>
  <c r="CV180" i="9"/>
  <c r="CU180" i="9"/>
  <c r="CT180" i="9"/>
  <c r="CL180" i="9"/>
  <c r="CK180" i="9"/>
  <c r="CJ180" i="9"/>
  <c r="CI180" i="9"/>
  <c r="CH180" i="9"/>
  <c r="CE180" i="9"/>
  <c r="CD180" i="9"/>
  <c r="CC180" i="9"/>
  <c r="CB180" i="9"/>
  <c r="CA180" i="9"/>
  <c r="CX179" i="9"/>
  <c r="CW179" i="9"/>
  <c r="CV179" i="9"/>
  <c r="CU179" i="9"/>
  <c r="CT179" i="9"/>
  <c r="CL179" i="9"/>
  <c r="CK179" i="9"/>
  <c r="CJ179" i="9"/>
  <c r="CI179" i="9"/>
  <c r="CH179" i="9"/>
  <c r="CE179" i="9"/>
  <c r="CD179" i="9"/>
  <c r="CC179" i="9"/>
  <c r="CB179" i="9"/>
  <c r="CA179" i="9"/>
  <c r="CX178" i="9"/>
  <c r="CW178" i="9"/>
  <c r="CV178" i="9"/>
  <c r="CU178" i="9"/>
  <c r="CT178" i="9"/>
  <c r="CL178" i="9"/>
  <c r="CK178" i="9"/>
  <c r="CJ178" i="9"/>
  <c r="CI178" i="9"/>
  <c r="CH178" i="9"/>
  <c r="CE178" i="9"/>
  <c r="CD178" i="9"/>
  <c r="CC178" i="9"/>
  <c r="CB178" i="9"/>
  <c r="CA178" i="9"/>
  <c r="CX177" i="9"/>
  <c r="CW177" i="9"/>
  <c r="CV177" i="9"/>
  <c r="CU177" i="9"/>
  <c r="CT177" i="9"/>
  <c r="CL177" i="9"/>
  <c r="CK177" i="9"/>
  <c r="CJ177" i="9"/>
  <c r="CI177" i="9"/>
  <c r="CH177" i="9"/>
  <c r="CE177" i="9"/>
  <c r="CD177" i="9"/>
  <c r="CC177" i="9"/>
  <c r="CB177" i="9"/>
  <c r="CA177" i="9"/>
  <c r="CX176" i="9"/>
  <c r="CW176" i="9"/>
  <c r="CV176" i="9"/>
  <c r="CU176" i="9"/>
  <c r="CT176" i="9"/>
  <c r="CL176" i="9"/>
  <c r="CK176" i="9"/>
  <c r="CJ176" i="9"/>
  <c r="CI176" i="9"/>
  <c r="CH176" i="9"/>
  <c r="CE176" i="9"/>
  <c r="CD176" i="9"/>
  <c r="CC176" i="9"/>
  <c r="CB176" i="9"/>
  <c r="CA176" i="9"/>
  <c r="CX175" i="9"/>
  <c r="CW175" i="9"/>
  <c r="CV175" i="9"/>
  <c r="CU175" i="9"/>
  <c r="CT175" i="9"/>
  <c r="CL175" i="9"/>
  <c r="CK175" i="9"/>
  <c r="CJ175" i="9"/>
  <c r="CI175" i="9"/>
  <c r="CH175" i="9"/>
  <c r="CE175" i="9"/>
  <c r="CD175" i="9"/>
  <c r="CC175" i="9"/>
  <c r="CB175" i="9"/>
  <c r="CA175" i="9"/>
  <c r="CX174" i="9"/>
  <c r="CW174" i="9"/>
  <c r="CV174" i="9"/>
  <c r="CU174" i="9"/>
  <c r="CT174" i="9"/>
  <c r="CL174" i="9"/>
  <c r="CK174" i="9"/>
  <c r="CJ174" i="9"/>
  <c r="CI174" i="9"/>
  <c r="CH174" i="9"/>
  <c r="CE174" i="9"/>
  <c r="CD174" i="9"/>
  <c r="CC174" i="9"/>
  <c r="CB174" i="9"/>
  <c r="CA174" i="9"/>
  <c r="CX173" i="9"/>
  <c r="CW173" i="9"/>
  <c r="CV173" i="9"/>
  <c r="CU173" i="9"/>
  <c r="CT173" i="9"/>
  <c r="CL173" i="9"/>
  <c r="CK173" i="9"/>
  <c r="CJ173" i="9"/>
  <c r="CI173" i="9"/>
  <c r="CH173" i="9"/>
  <c r="CE173" i="9"/>
  <c r="CD173" i="9"/>
  <c r="CC173" i="9"/>
  <c r="CB173" i="9"/>
  <c r="CA173" i="9"/>
  <c r="CX172" i="9"/>
  <c r="CW172" i="9"/>
  <c r="CV172" i="9"/>
  <c r="CU172" i="9"/>
  <c r="CT172" i="9"/>
  <c r="CL172" i="9"/>
  <c r="CK172" i="9"/>
  <c r="CJ172" i="9"/>
  <c r="CI172" i="9"/>
  <c r="CH172" i="9"/>
  <c r="CE172" i="9"/>
  <c r="CD172" i="9"/>
  <c r="CC172" i="9"/>
  <c r="CB172" i="9"/>
  <c r="CA172" i="9"/>
  <c r="CX171" i="9"/>
  <c r="CW171" i="9"/>
  <c r="CV171" i="9"/>
  <c r="CU171" i="9"/>
  <c r="CT171" i="9"/>
  <c r="CL171" i="9"/>
  <c r="CK171" i="9"/>
  <c r="CJ171" i="9"/>
  <c r="CI171" i="9"/>
  <c r="CH171" i="9"/>
  <c r="CE171" i="9"/>
  <c r="CD171" i="9"/>
  <c r="CC171" i="9"/>
  <c r="CB171" i="9"/>
  <c r="CA171" i="9"/>
  <c r="CX170" i="9"/>
  <c r="CW170" i="9"/>
  <c r="CV170" i="9"/>
  <c r="CU170" i="9"/>
  <c r="CT170" i="9"/>
  <c r="CL170" i="9"/>
  <c r="CK170" i="9"/>
  <c r="CJ170" i="9"/>
  <c r="CI170" i="9"/>
  <c r="CH170" i="9"/>
  <c r="CE170" i="9"/>
  <c r="CD170" i="9"/>
  <c r="CC170" i="9"/>
  <c r="CB170" i="9"/>
  <c r="CA170" i="9"/>
  <c r="CX169" i="9"/>
  <c r="CW169" i="9"/>
  <c r="CV169" i="9"/>
  <c r="CU169" i="9"/>
  <c r="CT169" i="9"/>
  <c r="CL169" i="9"/>
  <c r="CK169" i="9"/>
  <c r="CJ169" i="9"/>
  <c r="CI169" i="9"/>
  <c r="CH169" i="9"/>
  <c r="CE169" i="9"/>
  <c r="CD169" i="9"/>
  <c r="CC169" i="9"/>
  <c r="CB169" i="9"/>
  <c r="CA169" i="9"/>
  <c r="CX168" i="9"/>
  <c r="CW168" i="9"/>
  <c r="CV168" i="9"/>
  <c r="CU168" i="9"/>
  <c r="CT168" i="9"/>
  <c r="CL168" i="9"/>
  <c r="CK168" i="9"/>
  <c r="CJ168" i="9"/>
  <c r="CI168" i="9"/>
  <c r="CH168" i="9"/>
  <c r="CE168" i="9"/>
  <c r="CD168" i="9"/>
  <c r="CC168" i="9"/>
  <c r="CB168" i="9"/>
  <c r="CA168" i="9"/>
  <c r="CX167" i="9"/>
  <c r="CW167" i="9"/>
  <c r="CV167" i="9"/>
  <c r="CU167" i="9"/>
  <c r="CT167" i="9"/>
  <c r="CL167" i="9"/>
  <c r="CK167" i="9"/>
  <c r="CJ167" i="9"/>
  <c r="CI167" i="9"/>
  <c r="CH167" i="9"/>
  <c r="CE167" i="9"/>
  <c r="CD167" i="9"/>
  <c r="CC167" i="9"/>
  <c r="CB167" i="9"/>
  <c r="CA167" i="9"/>
  <c r="CX166" i="9"/>
  <c r="CW166" i="9"/>
  <c r="CV166" i="9"/>
  <c r="CU166" i="9"/>
  <c r="CT166" i="9"/>
  <c r="CL166" i="9"/>
  <c r="CK166" i="9"/>
  <c r="CJ166" i="9"/>
  <c r="CI166" i="9"/>
  <c r="CH166" i="9"/>
  <c r="CE166" i="9"/>
  <c r="CD166" i="9"/>
  <c r="CC166" i="9"/>
  <c r="CB166" i="9"/>
  <c r="CA166" i="9"/>
  <c r="CX165" i="9"/>
  <c r="CW165" i="9"/>
  <c r="CV165" i="9"/>
  <c r="CU165" i="9"/>
  <c r="CT165" i="9"/>
  <c r="CL165" i="9"/>
  <c r="CK165" i="9"/>
  <c r="CJ165" i="9"/>
  <c r="CI165" i="9"/>
  <c r="CH165" i="9"/>
  <c r="CE165" i="9"/>
  <c r="CD165" i="9"/>
  <c r="CC165" i="9"/>
  <c r="CB165" i="9"/>
  <c r="CA165" i="9"/>
  <c r="CX164" i="9"/>
  <c r="CW164" i="9"/>
  <c r="CV164" i="9"/>
  <c r="CU164" i="9"/>
  <c r="CT164" i="9"/>
  <c r="CL164" i="9"/>
  <c r="CK164" i="9"/>
  <c r="CJ164" i="9"/>
  <c r="CI164" i="9"/>
  <c r="CH164" i="9"/>
  <c r="CE164" i="9"/>
  <c r="CD164" i="9"/>
  <c r="CC164" i="9"/>
  <c r="CB164" i="9"/>
  <c r="CA164" i="9"/>
  <c r="CX163" i="9"/>
  <c r="CW163" i="9"/>
  <c r="CV163" i="9"/>
  <c r="CU163" i="9"/>
  <c r="CT163" i="9"/>
  <c r="CL163" i="9"/>
  <c r="CK163" i="9"/>
  <c r="CJ163" i="9"/>
  <c r="CI163" i="9"/>
  <c r="CH163" i="9"/>
  <c r="CE163" i="9"/>
  <c r="CD163" i="9"/>
  <c r="CC163" i="9"/>
  <c r="CB163" i="9"/>
  <c r="CA163" i="9"/>
  <c r="CX162" i="9"/>
  <c r="CW162" i="9"/>
  <c r="CV162" i="9"/>
  <c r="CU162" i="9"/>
  <c r="CT162" i="9"/>
  <c r="CL162" i="9"/>
  <c r="CK162" i="9"/>
  <c r="CJ162" i="9"/>
  <c r="CI162" i="9"/>
  <c r="CH162" i="9"/>
  <c r="CE162" i="9"/>
  <c r="CD162" i="9"/>
  <c r="CC162" i="9"/>
  <c r="CB162" i="9"/>
  <c r="CA162" i="9"/>
  <c r="CX161" i="9"/>
  <c r="CW161" i="9"/>
  <c r="CV161" i="9"/>
  <c r="CU161" i="9"/>
  <c r="CT161" i="9"/>
  <c r="CL161" i="9"/>
  <c r="CK161" i="9"/>
  <c r="CJ161" i="9"/>
  <c r="CI161" i="9"/>
  <c r="CH161" i="9"/>
  <c r="CE161" i="9"/>
  <c r="CD161" i="9"/>
  <c r="CC161" i="9"/>
  <c r="CB161" i="9"/>
  <c r="CA161" i="9"/>
  <c r="CX160" i="9"/>
  <c r="CW160" i="9"/>
  <c r="CV160" i="9"/>
  <c r="CU160" i="9"/>
  <c r="CT160" i="9"/>
  <c r="CL160" i="9"/>
  <c r="CK160" i="9"/>
  <c r="CJ160" i="9"/>
  <c r="CI160" i="9"/>
  <c r="CH160" i="9"/>
  <c r="CE160" i="9"/>
  <c r="CD160" i="9"/>
  <c r="CC160" i="9"/>
  <c r="CB160" i="9"/>
  <c r="CA160" i="9"/>
  <c r="CX159" i="9"/>
  <c r="CW159" i="9"/>
  <c r="CV159" i="9"/>
  <c r="CU159" i="9"/>
  <c r="CT159" i="9"/>
  <c r="CL159" i="9"/>
  <c r="CK159" i="9"/>
  <c r="CJ159" i="9"/>
  <c r="CI159" i="9"/>
  <c r="CH159" i="9"/>
  <c r="CE159" i="9"/>
  <c r="CD159" i="9"/>
  <c r="CC159" i="9"/>
  <c r="CB159" i="9"/>
  <c r="CA159" i="9"/>
  <c r="CX158" i="9"/>
  <c r="CW158" i="9"/>
  <c r="CV158" i="9"/>
  <c r="CU158" i="9"/>
  <c r="CT158" i="9"/>
  <c r="CL158" i="9"/>
  <c r="CK158" i="9"/>
  <c r="CJ158" i="9"/>
  <c r="CI158" i="9"/>
  <c r="CH158" i="9"/>
  <c r="CE158" i="9"/>
  <c r="CD158" i="9"/>
  <c r="CC158" i="9"/>
  <c r="CB158" i="9"/>
  <c r="CA158" i="9"/>
  <c r="CX157" i="9"/>
  <c r="CW157" i="9"/>
  <c r="CV157" i="9"/>
  <c r="CU157" i="9"/>
  <c r="CT157" i="9"/>
  <c r="CL157" i="9"/>
  <c r="CK157" i="9"/>
  <c r="CJ157" i="9"/>
  <c r="CI157" i="9"/>
  <c r="CH157" i="9"/>
  <c r="CE157" i="9"/>
  <c r="CD157" i="9"/>
  <c r="CC157" i="9"/>
  <c r="CB157" i="9"/>
  <c r="CA157" i="9"/>
  <c r="CX156" i="9"/>
  <c r="CW156" i="9"/>
  <c r="CV156" i="9"/>
  <c r="CU156" i="9"/>
  <c r="CT156" i="9"/>
  <c r="CL156" i="9"/>
  <c r="CK156" i="9"/>
  <c r="CJ156" i="9"/>
  <c r="CI156" i="9"/>
  <c r="CH156" i="9"/>
  <c r="CE156" i="9"/>
  <c r="CD156" i="9"/>
  <c r="CC156" i="9"/>
  <c r="CB156" i="9"/>
  <c r="CA156" i="9"/>
  <c r="CX155" i="9"/>
  <c r="CW155" i="9"/>
  <c r="CV155" i="9"/>
  <c r="CU155" i="9"/>
  <c r="CT155" i="9"/>
  <c r="CL155" i="9"/>
  <c r="CK155" i="9"/>
  <c r="CJ155" i="9"/>
  <c r="CI155" i="9"/>
  <c r="CH155" i="9"/>
  <c r="CE155" i="9"/>
  <c r="CD155" i="9"/>
  <c r="CC155" i="9"/>
  <c r="CB155" i="9"/>
  <c r="CA155" i="9"/>
  <c r="CX154" i="9"/>
  <c r="CW154" i="9"/>
  <c r="CV154" i="9"/>
  <c r="CU154" i="9"/>
  <c r="CT154" i="9"/>
  <c r="CL154" i="9"/>
  <c r="CK154" i="9"/>
  <c r="CJ154" i="9"/>
  <c r="CI154" i="9"/>
  <c r="CH154" i="9"/>
  <c r="CE154" i="9"/>
  <c r="CD154" i="9"/>
  <c r="CC154" i="9"/>
  <c r="CB154" i="9"/>
  <c r="CA154" i="9"/>
  <c r="CX153" i="9"/>
  <c r="CW153" i="9"/>
  <c r="CV153" i="9"/>
  <c r="CU153" i="9"/>
  <c r="CT153" i="9"/>
  <c r="CL153" i="9"/>
  <c r="CK153" i="9"/>
  <c r="CJ153" i="9"/>
  <c r="CI153" i="9"/>
  <c r="CH153" i="9"/>
  <c r="CE153" i="9"/>
  <c r="CD153" i="9"/>
  <c r="CC153" i="9"/>
  <c r="CB153" i="9"/>
  <c r="CA153" i="9"/>
  <c r="CX152" i="9"/>
  <c r="CW152" i="9"/>
  <c r="CV152" i="9"/>
  <c r="CU152" i="9"/>
  <c r="CT152" i="9"/>
  <c r="CL152" i="9"/>
  <c r="CK152" i="9"/>
  <c r="CJ152" i="9"/>
  <c r="CI152" i="9"/>
  <c r="CH152" i="9"/>
  <c r="CE152" i="9"/>
  <c r="CD152" i="9"/>
  <c r="CC152" i="9"/>
  <c r="CB152" i="9"/>
  <c r="CA152" i="9"/>
  <c r="CX151" i="9"/>
  <c r="CW151" i="9"/>
  <c r="CV151" i="9"/>
  <c r="CU151" i="9"/>
  <c r="CT151" i="9"/>
  <c r="CL151" i="9"/>
  <c r="CK151" i="9"/>
  <c r="CJ151" i="9"/>
  <c r="CI151" i="9"/>
  <c r="CH151" i="9"/>
  <c r="CE151" i="9"/>
  <c r="CD151" i="9"/>
  <c r="CC151" i="9"/>
  <c r="CB151" i="9"/>
  <c r="CA151" i="9"/>
  <c r="CX150" i="9"/>
  <c r="CW150" i="9"/>
  <c r="CV150" i="9"/>
  <c r="CU150" i="9"/>
  <c r="CT150" i="9"/>
  <c r="CL150" i="9"/>
  <c r="CK150" i="9"/>
  <c r="CJ150" i="9"/>
  <c r="CI150" i="9"/>
  <c r="CH150" i="9"/>
  <c r="CE150" i="9"/>
  <c r="CD150" i="9"/>
  <c r="CC150" i="9"/>
  <c r="CB150" i="9"/>
  <c r="CA150" i="9"/>
  <c r="CX149" i="9"/>
  <c r="CW149" i="9"/>
  <c r="CV149" i="9"/>
  <c r="CU149" i="9"/>
  <c r="CT149" i="9"/>
  <c r="CL149" i="9"/>
  <c r="CK149" i="9"/>
  <c r="CJ149" i="9"/>
  <c r="CI149" i="9"/>
  <c r="CH149" i="9"/>
  <c r="CE149" i="9"/>
  <c r="CD149" i="9"/>
  <c r="CC149" i="9"/>
  <c r="CB149" i="9"/>
  <c r="CA149" i="9"/>
  <c r="CX148" i="9"/>
  <c r="CW148" i="9"/>
  <c r="CV148" i="9"/>
  <c r="CU148" i="9"/>
  <c r="CT148" i="9"/>
  <c r="CL148" i="9"/>
  <c r="CK148" i="9"/>
  <c r="CJ148" i="9"/>
  <c r="CI148" i="9"/>
  <c r="CH148" i="9"/>
  <c r="CE148" i="9"/>
  <c r="CD148" i="9"/>
  <c r="CC148" i="9"/>
  <c r="CB148" i="9"/>
  <c r="CA148" i="9"/>
  <c r="CX147" i="9"/>
  <c r="CW147" i="9"/>
  <c r="CV147" i="9"/>
  <c r="CU147" i="9"/>
  <c r="CT147" i="9"/>
  <c r="CL147" i="9"/>
  <c r="CK147" i="9"/>
  <c r="CJ147" i="9"/>
  <c r="CI147" i="9"/>
  <c r="CH147" i="9"/>
  <c r="CE147" i="9"/>
  <c r="CD147" i="9"/>
  <c r="CC147" i="9"/>
  <c r="CB147" i="9"/>
  <c r="CA147" i="9"/>
  <c r="CX146" i="9"/>
  <c r="CW146" i="9"/>
  <c r="CV146" i="9"/>
  <c r="CU146" i="9"/>
  <c r="CT146" i="9"/>
  <c r="CL146" i="9"/>
  <c r="CK146" i="9"/>
  <c r="CJ146" i="9"/>
  <c r="CI146" i="9"/>
  <c r="CH146" i="9"/>
  <c r="CE146" i="9"/>
  <c r="CD146" i="9"/>
  <c r="CC146" i="9"/>
  <c r="CB146" i="9"/>
  <c r="CA146" i="9"/>
  <c r="CX145" i="9"/>
  <c r="CW145" i="9"/>
  <c r="CV145" i="9"/>
  <c r="CU145" i="9"/>
  <c r="CT145" i="9"/>
  <c r="CL145" i="9"/>
  <c r="CK145" i="9"/>
  <c r="CJ145" i="9"/>
  <c r="CI145" i="9"/>
  <c r="CH145" i="9"/>
  <c r="CE145" i="9"/>
  <c r="CD145" i="9"/>
  <c r="CC145" i="9"/>
  <c r="CB145" i="9"/>
  <c r="CA145" i="9"/>
  <c r="CX144" i="9"/>
  <c r="CW144" i="9"/>
  <c r="CV144" i="9"/>
  <c r="CU144" i="9"/>
  <c r="CT144" i="9"/>
  <c r="CL144" i="9"/>
  <c r="CK144" i="9"/>
  <c r="CJ144" i="9"/>
  <c r="CI144" i="9"/>
  <c r="CH144" i="9"/>
  <c r="CE144" i="9"/>
  <c r="CD144" i="9"/>
  <c r="CC144" i="9"/>
  <c r="CB144" i="9"/>
  <c r="CA144" i="9"/>
  <c r="CX143" i="9"/>
  <c r="CW143" i="9"/>
  <c r="CV143" i="9"/>
  <c r="CU143" i="9"/>
  <c r="CT143" i="9"/>
  <c r="CL143" i="9"/>
  <c r="CK143" i="9"/>
  <c r="CJ143" i="9"/>
  <c r="CI143" i="9"/>
  <c r="CH143" i="9"/>
  <c r="CE143" i="9"/>
  <c r="CD143" i="9"/>
  <c r="CC143" i="9"/>
  <c r="CB143" i="9"/>
  <c r="CA143" i="9"/>
  <c r="CX142" i="9"/>
  <c r="CW142" i="9"/>
  <c r="CV142" i="9"/>
  <c r="CU142" i="9"/>
  <c r="CT142" i="9"/>
  <c r="CL142" i="9"/>
  <c r="CK142" i="9"/>
  <c r="CJ142" i="9"/>
  <c r="CI142" i="9"/>
  <c r="CH142" i="9"/>
  <c r="CE142" i="9"/>
  <c r="CD142" i="9"/>
  <c r="CC142" i="9"/>
  <c r="CB142" i="9"/>
  <c r="CA142" i="9"/>
  <c r="CX141" i="9"/>
  <c r="CW141" i="9"/>
  <c r="CV141" i="9"/>
  <c r="CU141" i="9"/>
  <c r="CT141" i="9"/>
  <c r="CL141" i="9"/>
  <c r="CK141" i="9"/>
  <c r="CJ141" i="9"/>
  <c r="CI141" i="9"/>
  <c r="CH141" i="9"/>
  <c r="CE141" i="9"/>
  <c r="CD141" i="9"/>
  <c r="CC141" i="9"/>
  <c r="CB141" i="9"/>
  <c r="CA141" i="9"/>
  <c r="CX140" i="9"/>
  <c r="CW140" i="9"/>
  <c r="CV140" i="9"/>
  <c r="CU140" i="9"/>
  <c r="CT140" i="9"/>
  <c r="CL140" i="9"/>
  <c r="CK140" i="9"/>
  <c r="CJ140" i="9"/>
  <c r="CI140" i="9"/>
  <c r="CH140" i="9"/>
  <c r="CE140" i="9"/>
  <c r="CD140" i="9"/>
  <c r="CC140" i="9"/>
  <c r="CB140" i="9"/>
  <c r="CA140" i="9"/>
  <c r="CX139" i="9"/>
  <c r="CW139" i="9"/>
  <c r="CV139" i="9"/>
  <c r="CU139" i="9"/>
  <c r="CT139" i="9"/>
  <c r="CL139" i="9"/>
  <c r="CK139" i="9"/>
  <c r="CJ139" i="9"/>
  <c r="CI139" i="9"/>
  <c r="CH139" i="9"/>
  <c r="CE139" i="9"/>
  <c r="CD139" i="9"/>
  <c r="CC139" i="9"/>
  <c r="CB139" i="9"/>
  <c r="CA139" i="9"/>
  <c r="CX138" i="9"/>
  <c r="CW138" i="9"/>
  <c r="CV138" i="9"/>
  <c r="CU138" i="9"/>
  <c r="CT138" i="9"/>
  <c r="CL138" i="9"/>
  <c r="CK138" i="9"/>
  <c r="CJ138" i="9"/>
  <c r="CI138" i="9"/>
  <c r="CH138" i="9"/>
  <c r="CE138" i="9"/>
  <c r="CD138" i="9"/>
  <c r="CC138" i="9"/>
  <c r="CB138" i="9"/>
  <c r="CA138" i="9"/>
  <c r="CX137" i="9"/>
  <c r="CW137" i="9"/>
  <c r="CV137" i="9"/>
  <c r="CU137" i="9"/>
  <c r="CT137" i="9"/>
  <c r="CL137" i="9"/>
  <c r="CK137" i="9"/>
  <c r="CJ137" i="9"/>
  <c r="CI137" i="9"/>
  <c r="CH137" i="9"/>
  <c r="CE137" i="9"/>
  <c r="CD137" i="9"/>
  <c r="CC137" i="9"/>
  <c r="CB137" i="9"/>
  <c r="CA137" i="9"/>
  <c r="CX136" i="9"/>
  <c r="CW136" i="9"/>
  <c r="CV136" i="9"/>
  <c r="CU136" i="9"/>
  <c r="CT136" i="9"/>
  <c r="CL136" i="9"/>
  <c r="CK136" i="9"/>
  <c r="CJ136" i="9"/>
  <c r="CI136" i="9"/>
  <c r="CH136" i="9"/>
  <c r="CE136" i="9"/>
  <c r="CD136" i="9"/>
  <c r="CC136" i="9"/>
  <c r="CB136" i="9"/>
  <c r="CA136" i="9"/>
  <c r="CX135" i="9"/>
  <c r="CW135" i="9"/>
  <c r="CV135" i="9"/>
  <c r="CU135" i="9"/>
  <c r="CT135" i="9"/>
  <c r="CL135" i="9"/>
  <c r="CK135" i="9"/>
  <c r="CJ135" i="9"/>
  <c r="CI135" i="9"/>
  <c r="CH135" i="9"/>
  <c r="CE135" i="9"/>
  <c r="CD135" i="9"/>
  <c r="CC135" i="9"/>
  <c r="CB135" i="9"/>
  <c r="CA135" i="9"/>
  <c r="CX134" i="9"/>
  <c r="CW134" i="9"/>
  <c r="CV134" i="9"/>
  <c r="CU134" i="9"/>
  <c r="CT134" i="9"/>
  <c r="CL134" i="9"/>
  <c r="CK134" i="9"/>
  <c r="CJ134" i="9"/>
  <c r="CI134" i="9"/>
  <c r="CH134" i="9"/>
  <c r="CE134" i="9"/>
  <c r="CD134" i="9"/>
  <c r="CC134" i="9"/>
  <c r="CB134" i="9"/>
  <c r="CA134" i="9"/>
  <c r="CX133" i="9"/>
  <c r="CW133" i="9"/>
  <c r="CV133" i="9"/>
  <c r="CU133" i="9"/>
  <c r="CT133" i="9"/>
  <c r="CL133" i="9"/>
  <c r="CK133" i="9"/>
  <c r="CJ133" i="9"/>
  <c r="CI133" i="9"/>
  <c r="CH133" i="9"/>
  <c r="CE133" i="9"/>
  <c r="CD133" i="9"/>
  <c r="CC133" i="9"/>
  <c r="CB133" i="9"/>
  <c r="CA133" i="9"/>
  <c r="CX132" i="9"/>
  <c r="CW132" i="9"/>
  <c r="CV132" i="9"/>
  <c r="CU132" i="9"/>
  <c r="CT132" i="9"/>
  <c r="CL132" i="9"/>
  <c r="CK132" i="9"/>
  <c r="CJ132" i="9"/>
  <c r="CI132" i="9"/>
  <c r="CH132" i="9"/>
  <c r="CE132" i="9"/>
  <c r="CD132" i="9"/>
  <c r="CC132" i="9"/>
  <c r="CB132" i="9"/>
  <c r="CA132" i="9"/>
  <c r="CX131" i="9"/>
  <c r="CW131" i="9"/>
  <c r="CV131" i="9"/>
  <c r="CU131" i="9"/>
  <c r="CT131" i="9"/>
  <c r="CL131" i="9"/>
  <c r="CK131" i="9"/>
  <c r="CJ131" i="9"/>
  <c r="CI131" i="9"/>
  <c r="CH131" i="9"/>
  <c r="CE131" i="9"/>
  <c r="CD131" i="9"/>
  <c r="CC131" i="9"/>
  <c r="CB131" i="9"/>
  <c r="CA131" i="9"/>
  <c r="CX130" i="9"/>
  <c r="CW130" i="9"/>
  <c r="CV130" i="9"/>
  <c r="CU130" i="9"/>
  <c r="CT130" i="9"/>
  <c r="CL130" i="9"/>
  <c r="CK130" i="9"/>
  <c r="CJ130" i="9"/>
  <c r="CI130" i="9"/>
  <c r="CH130" i="9"/>
  <c r="CE130" i="9"/>
  <c r="CD130" i="9"/>
  <c r="CC130" i="9"/>
  <c r="CB130" i="9"/>
  <c r="CA130" i="9"/>
  <c r="CX129" i="9"/>
  <c r="CW129" i="9"/>
  <c r="CV129" i="9"/>
  <c r="CU129" i="9"/>
  <c r="CT129" i="9"/>
  <c r="CL129" i="9"/>
  <c r="CK129" i="9"/>
  <c r="CJ129" i="9"/>
  <c r="CI129" i="9"/>
  <c r="CH129" i="9"/>
  <c r="CE129" i="9"/>
  <c r="CD129" i="9"/>
  <c r="CC129" i="9"/>
  <c r="CB129" i="9"/>
  <c r="CA129" i="9"/>
  <c r="CX128" i="9"/>
  <c r="CW128" i="9"/>
  <c r="CV128" i="9"/>
  <c r="CU128" i="9"/>
  <c r="CT128" i="9"/>
  <c r="CL128" i="9"/>
  <c r="CK128" i="9"/>
  <c r="CJ128" i="9"/>
  <c r="CI128" i="9"/>
  <c r="CH128" i="9"/>
  <c r="CE128" i="9"/>
  <c r="CD128" i="9"/>
  <c r="CC128" i="9"/>
  <c r="CB128" i="9"/>
  <c r="CA128" i="9"/>
  <c r="CX127" i="9"/>
  <c r="CW127" i="9"/>
  <c r="CV127" i="9"/>
  <c r="CU127" i="9"/>
  <c r="CT127" i="9"/>
  <c r="CL127" i="9"/>
  <c r="CK127" i="9"/>
  <c r="CJ127" i="9"/>
  <c r="CI127" i="9"/>
  <c r="CH127" i="9"/>
  <c r="CE127" i="9"/>
  <c r="CD127" i="9"/>
  <c r="CC127" i="9"/>
  <c r="CB127" i="9"/>
  <c r="CA127" i="9"/>
  <c r="CX126" i="9"/>
  <c r="CW126" i="9"/>
  <c r="CV126" i="9"/>
  <c r="CU126" i="9"/>
  <c r="CT126" i="9"/>
  <c r="CL126" i="9"/>
  <c r="CK126" i="9"/>
  <c r="CJ126" i="9"/>
  <c r="CI126" i="9"/>
  <c r="CH126" i="9"/>
  <c r="CE126" i="9"/>
  <c r="CD126" i="9"/>
  <c r="CC126" i="9"/>
  <c r="CB126" i="9"/>
  <c r="CA126" i="9"/>
  <c r="CX125" i="9"/>
  <c r="CW125" i="9"/>
  <c r="CV125" i="9"/>
  <c r="CU125" i="9"/>
  <c r="CT125" i="9"/>
  <c r="CL125" i="9"/>
  <c r="CK125" i="9"/>
  <c r="CJ125" i="9"/>
  <c r="CI125" i="9"/>
  <c r="CH125" i="9"/>
  <c r="CE125" i="9"/>
  <c r="CD125" i="9"/>
  <c r="CC125" i="9"/>
  <c r="CB125" i="9"/>
  <c r="CA125" i="9"/>
  <c r="CX124" i="9"/>
  <c r="CW124" i="9"/>
  <c r="CV124" i="9"/>
  <c r="CU124" i="9"/>
  <c r="CT124" i="9"/>
  <c r="CL124" i="9"/>
  <c r="CK124" i="9"/>
  <c r="CJ124" i="9"/>
  <c r="CI124" i="9"/>
  <c r="CH124" i="9"/>
  <c r="CE124" i="9"/>
  <c r="CD124" i="9"/>
  <c r="CC124" i="9"/>
  <c r="CB124" i="9"/>
  <c r="CA124" i="9"/>
  <c r="CX123" i="9"/>
  <c r="CW123" i="9"/>
  <c r="CV123" i="9"/>
  <c r="CU123" i="9"/>
  <c r="CT123" i="9"/>
  <c r="CL123" i="9"/>
  <c r="CK123" i="9"/>
  <c r="CJ123" i="9"/>
  <c r="CI123" i="9"/>
  <c r="CH123" i="9"/>
  <c r="CE123" i="9"/>
  <c r="CD123" i="9"/>
  <c r="CC123" i="9"/>
  <c r="CB123" i="9"/>
  <c r="CA123" i="9"/>
  <c r="CX122" i="9"/>
  <c r="CW122" i="9"/>
  <c r="CV122" i="9"/>
  <c r="CU122" i="9"/>
  <c r="CT122" i="9"/>
  <c r="CL122" i="9"/>
  <c r="CK122" i="9"/>
  <c r="CJ122" i="9"/>
  <c r="CI122" i="9"/>
  <c r="CH122" i="9"/>
  <c r="CE122" i="9"/>
  <c r="CD122" i="9"/>
  <c r="CC122" i="9"/>
  <c r="CB122" i="9"/>
  <c r="CA122" i="9"/>
  <c r="CX121" i="9"/>
  <c r="CW121" i="9"/>
  <c r="CV121" i="9"/>
  <c r="CU121" i="9"/>
  <c r="CT121" i="9"/>
  <c r="CL121" i="9"/>
  <c r="CK121" i="9"/>
  <c r="CJ121" i="9"/>
  <c r="CI121" i="9"/>
  <c r="CH121" i="9"/>
  <c r="CE121" i="9"/>
  <c r="CD121" i="9"/>
  <c r="CC121" i="9"/>
  <c r="CB121" i="9"/>
  <c r="CA121" i="9"/>
  <c r="CX120" i="9"/>
  <c r="CW120" i="9"/>
  <c r="CV120" i="9"/>
  <c r="CU120" i="9"/>
  <c r="CT120" i="9"/>
  <c r="CL120" i="9"/>
  <c r="CK120" i="9"/>
  <c r="CJ120" i="9"/>
  <c r="CI120" i="9"/>
  <c r="CH120" i="9"/>
  <c r="CE120" i="9"/>
  <c r="CD120" i="9"/>
  <c r="CC120" i="9"/>
  <c r="CB120" i="9"/>
  <c r="CA120" i="9"/>
  <c r="CX119" i="9"/>
  <c r="CW119" i="9"/>
  <c r="CV119" i="9"/>
  <c r="CU119" i="9"/>
  <c r="CT119" i="9"/>
  <c r="CL119" i="9"/>
  <c r="CK119" i="9"/>
  <c r="CJ119" i="9"/>
  <c r="CI119" i="9"/>
  <c r="CH119" i="9"/>
  <c r="CE119" i="9"/>
  <c r="CD119" i="9"/>
  <c r="CC119" i="9"/>
  <c r="CB119" i="9"/>
  <c r="CA119" i="9"/>
  <c r="CX118" i="9"/>
  <c r="CW118" i="9"/>
  <c r="CV118" i="9"/>
  <c r="CU118" i="9"/>
  <c r="CT118" i="9"/>
  <c r="CL118" i="9"/>
  <c r="CK118" i="9"/>
  <c r="CJ118" i="9"/>
  <c r="CI118" i="9"/>
  <c r="CH118" i="9"/>
  <c r="CE118" i="9"/>
  <c r="CD118" i="9"/>
  <c r="CC118" i="9"/>
  <c r="CB118" i="9"/>
  <c r="CA118" i="9"/>
  <c r="CX117" i="9"/>
  <c r="CW117" i="9"/>
  <c r="CV117" i="9"/>
  <c r="CU117" i="9"/>
  <c r="CT117" i="9"/>
  <c r="CL117" i="9"/>
  <c r="CK117" i="9"/>
  <c r="CJ117" i="9"/>
  <c r="CI117" i="9"/>
  <c r="CH117" i="9"/>
  <c r="CE117" i="9"/>
  <c r="CD117" i="9"/>
  <c r="CC117" i="9"/>
  <c r="CB117" i="9"/>
  <c r="CA117" i="9"/>
  <c r="CX8" i="9"/>
  <c r="CW8" i="9"/>
  <c r="CV8" i="9"/>
  <c r="CU8" i="9"/>
  <c r="CT8" i="9"/>
  <c r="CL8" i="9"/>
  <c r="CK8" i="9"/>
  <c r="CJ8" i="9"/>
  <c r="CI8" i="9"/>
  <c r="CH8" i="9"/>
  <c r="CE8" i="9"/>
  <c r="CD8" i="9"/>
  <c r="CC8" i="9"/>
  <c r="CB8" i="9"/>
  <c r="CA8" i="9"/>
  <c r="CX7" i="9"/>
  <c r="CW7" i="9"/>
  <c r="CV7" i="9"/>
  <c r="CU7" i="9"/>
  <c r="CT7" i="9"/>
  <c r="CL7" i="9"/>
  <c r="CK7" i="9"/>
  <c r="CJ7" i="9"/>
  <c r="CI7" i="9"/>
  <c r="CH7" i="9"/>
  <c r="CE7" i="9"/>
  <c r="CD7" i="9"/>
  <c r="CC7" i="9"/>
  <c r="CB7" i="9"/>
  <c r="CA7" i="9"/>
  <c r="CX6" i="9"/>
  <c r="CW6" i="9"/>
  <c r="CV6" i="9"/>
  <c r="CU6" i="9"/>
  <c r="CT6" i="9"/>
  <c r="CL6" i="9"/>
  <c r="CK6" i="9"/>
  <c r="CJ6" i="9"/>
  <c r="CI6" i="9"/>
  <c r="CH6" i="9"/>
  <c r="CE6" i="9"/>
  <c r="CD6" i="9"/>
  <c r="CC6" i="9"/>
  <c r="CB6" i="9"/>
  <c r="CA6" i="9"/>
  <c r="CX5" i="9"/>
  <c r="CW5" i="9"/>
  <c r="CV5" i="9"/>
  <c r="CU5" i="9"/>
  <c r="CT5" i="9"/>
  <c r="CL5" i="9"/>
  <c r="CK5" i="9"/>
  <c r="CJ5" i="9"/>
  <c r="CI5" i="9"/>
  <c r="CH5" i="9"/>
  <c r="CE5" i="9"/>
  <c r="CD5" i="9"/>
  <c r="CC5" i="9"/>
  <c r="CB5" i="9"/>
  <c r="CA5" i="9"/>
  <c r="CX4" i="9"/>
  <c r="CW4" i="9"/>
  <c r="CV4" i="9"/>
  <c r="CU4" i="9"/>
  <c r="CT4" i="9"/>
  <c r="CL4" i="9"/>
  <c r="CK4" i="9"/>
  <c r="CJ4" i="9"/>
  <c r="CI4" i="9"/>
  <c r="CH4" i="9"/>
  <c r="CE4" i="9"/>
  <c r="CD4" i="9"/>
  <c r="CC4" i="9"/>
  <c r="CB4" i="9"/>
  <c r="CA4" i="9"/>
  <c r="CX3" i="9"/>
  <c r="CW3" i="9"/>
  <c r="CV3" i="9"/>
  <c r="CU3" i="9"/>
  <c r="CT3" i="9"/>
  <c r="CL3" i="9"/>
  <c r="CK3" i="9"/>
  <c r="CJ3" i="9"/>
  <c r="CI3" i="9"/>
  <c r="CH3" i="9"/>
  <c r="CE3" i="9"/>
  <c r="CD3" i="9"/>
  <c r="CC3" i="9"/>
  <c r="CB3" i="9"/>
  <c r="CA3" i="9"/>
  <c r="A225" i="7"/>
  <c r="A4156" i="8" s="1"/>
  <c r="A228" i="5"/>
  <c r="A226" i="3"/>
  <c r="CM4" i="9" l="1"/>
  <c r="CQ4" i="9"/>
  <c r="CM8" i="9"/>
  <c r="CQ8" i="9"/>
  <c r="CM130" i="9"/>
  <c r="CQ130" i="9"/>
  <c r="DD130" i="9"/>
  <c r="CN131" i="9"/>
  <c r="CO132" i="9"/>
  <c r="CP133" i="9"/>
  <c r="CM134" i="9"/>
  <c r="CQ134" i="9"/>
  <c r="DD134" i="9"/>
  <c r="CN135" i="9"/>
  <c r="CO136" i="9"/>
  <c r="CP137" i="9"/>
  <c r="CM139" i="9"/>
  <c r="CQ139" i="9"/>
  <c r="DD139" i="9"/>
  <c r="CN140" i="9"/>
  <c r="CO141" i="9"/>
  <c r="CP142" i="9"/>
  <c r="CM143" i="9"/>
  <c r="DD143" i="9"/>
  <c r="CN144" i="9"/>
  <c r="CO145" i="9"/>
  <c r="CP146" i="9"/>
  <c r="DD147" i="9"/>
  <c r="CN148" i="9"/>
  <c r="CP150" i="9"/>
  <c r="CM151" i="9"/>
  <c r="CQ151" i="9"/>
  <c r="DD151" i="9"/>
  <c r="CN152" i="9"/>
  <c r="CO153" i="9"/>
  <c r="DD155" i="9"/>
  <c r="CN156" i="9"/>
  <c r="CM159" i="9"/>
  <c r="CQ159" i="9"/>
  <c r="DD159" i="9"/>
  <c r="CN160" i="9"/>
  <c r="CP162" i="9"/>
  <c r="DC162" i="9"/>
  <c r="CM163" i="9"/>
  <c r="CQ163" i="9"/>
  <c r="DD163" i="9"/>
  <c r="CN164" i="9"/>
  <c r="DA164" i="9"/>
  <c r="DE164" i="9"/>
  <c r="DB165" i="9"/>
  <c r="CP166" i="9"/>
  <c r="DC166" i="9"/>
  <c r="CM167" i="9"/>
  <c r="CQ167" i="9"/>
  <c r="DD167" i="9"/>
  <c r="CN168" i="9"/>
  <c r="DA168" i="9"/>
  <c r="DE168" i="9"/>
  <c r="CO169" i="9"/>
  <c r="DB169" i="9"/>
  <c r="DC170" i="9"/>
  <c r="CM171" i="9"/>
  <c r="CQ171" i="9"/>
  <c r="DD171" i="9"/>
  <c r="CN172" i="9"/>
  <c r="DA172" i="9"/>
  <c r="DE172" i="9"/>
  <c r="CO173" i="9"/>
  <c r="CM175" i="9"/>
  <c r="CQ175" i="9"/>
  <c r="DD175" i="9"/>
  <c r="DA176" i="9"/>
  <c r="DE176" i="9"/>
  <c r="CO177" i="9"/>
  <c r="DB177" i="9"/>
  <c r="CP178" i="9"/>
  <c r="DC178" i="9"/>
  <c r="CM179" i="9"/>
  <c r="CQ179" i="9"/>
  <c r="DD179" i="9"/>
  <c r="CN180" i="9"/>
  <c r="DA180" i="9"/>
  <c r="DE180" i="9"/>
  <c r="DB181" i="9"/>
  <c r="CP182" i="9"/>
  <c r="DC182" i="9"/>
  <c r="CM183" i="9"/>
  <c r="CQ183" i="9"/>
  <c r="DD183" i="9"/>
  <c r="CN184" i="9"/>
  <c r="DA184" i="9"/>
  <c r="DE184" i="9"/>
  <c r="DB185" i="9"/>
  <c r="CP186" i="9"/>
  <c r="DC186" i="9"/>
  <c r="CM187" i="9"/>
  <c r="CQ187" i="9"/>
  <c r="DD187" i="9"/>
  <c r="CN188" i="9"/>
  <c r="CO189" i="9"/>
  <c r="CP190" i="9"/>
  <c r="CM191" i="9"/>
  <c r="CQ191" i="9"/>
  <c r="CN192" i="9"/>
  <c r="CO193" i="9"/>
  <c r="CP194" i="9"/>
  <c r="CP198" i="9"/>
  <c r="CM199" i="9"/>
  <c r="CQ199" i="9"/>
  <c r="CN200" i="9"/>
  <c r="CO201" i="9"/>
  <c r="DA188" i="9"/>
  <c r="DE188" i="9"/>
  <c r="DB189" i="9"/>
  <c r="DC190" i="9"/>
  <c r="DD191" i="9"/>
  <c r="DA192" i="9"/>
  <c r="DE192" i="9"/>
  <c r="DB193" i="9"/>
  <c r="DC198" i="9"/>
  <c r="DD199" i="9"/>
  <c r="DA200" i="9"/>
  <c r="DE200" i="9"/>
  <c r="DB201" i="9"/>
  <c r="DC202" i="9"/>
  <c r="DD203" i="9"/>
  <c r="DA204" i="9"/>
  <c r="DE204" i="9"/>
  <c r="DB205" i="9"/>
  <c r="DC206" i="9"/>
  <c r="DD207" i="9"/>
  <c r="DC210" i="9"/>
  <c r="DA208" i="9"/>
  <c r="DE208" i="9"/>
  <c r="DB209" i="9"/>
  <c r="DD7" i="9"/>
  <c r="DD180" i="9"/>
  <c r="DD184" i="9"/>
  <c r="DD188" i="9"/>
  <c r="DD192" i="9"/>
  <c r="CQ143" i="9"/>
  <c r="CO7" i="9"/>
  <c r="CP8" i="9"/>
  <c r="CM117" i="9"/>
  <c r="CQ117" i="9"/>
  <c r="CN118" i="9"/>
  <c r="CO119" i="9"/>
  <c r="CP120" i="9"/>
  <c r="CN122" i="9"/>
  <c r="CM125" i="9"/>
  <c r="CQ125" i="9"/>
  <c r="CN126" i="9"/>
  <c r="CO127" i="9"/>
  <c r="CP128" i="9"/>
  <c r="CM129" i="9"/>
  <c r="CQ129" i="9"/>
  <c r="CN130" i="9"/>
  <c r="DE130" i="9"/>
  <c r="CO131" i="9"/>
  <c r="CP132" i="9"/>
  <c r="CN134" i="9"/>
  <c r="CO135" i="9"/>
  <c r="CP136" i="9"/>
  <c r="CM137" i="9"/>
  <c r="CQ137" i="9"/>
  <c r="CO6" i="9"/>
  <c r="CO118" i="9"/>
  <c r="CP119" i="9"/>
  <c r="CN121" i="9"/>
  <c r="CO122" i="9"/>
  <c r="CP123" i="9"/>
  <c r="CO171" i="9"/>
  <c r="CM177" i="9"/>
  <c r="CM197" i="9"/>
  <c r="CQ197" i="9"/>
  <c r="CM138" i="9"/>
  <c r="CQ138" i="9"/>
  <c r="CN139" i="9"/>
  <c r="CO140" i="9"/>
  <c r="CP141" i="9"/>
  <c r="CM142" i="9"/>
  <c r="CQ142" i="9"/>
  <c r="CN143" i="9"/>
  <c r="CO144" i="9"/>
  <c r="CP145" i="9"/>
  <c r="CM146" i="9"/>
  <c r="CQ146" i="9"/>
  <c r="CN147" i="9"/>
  <c r="CO148" i="9"/>
  <c r="CP149" i="9"/>
  <c r="CM150" i="9"/>
  <c r="CQ150" i="9"/>
  <c r="CN151" i="9"/>
  <c r="CO152" i="9"/>
  <c r="CM154" i="9"/>
  <c r="CO156" i="9"/>
  <c r="CM158" i="9"/>
  <c r="CQ158" i="9"/>
  <c r="CM162" i="9"/>
  <c r="CQ162" i="9"/>
  <c r="CM198" i="9"/>
  <c r="CQ198" i="9"/>
  <c r="CM206" i="9"/>
  <c r="CN207" i="9"/>
  <c r="CO208" i="9"/>
  <c r="CM210" i="9"/>
  <c r="CQ210" i="9"/>
  <c r="DD162" i="9"/>
  <c r="DA163" i="9"/>
  <c r="DE163" i="9"/>
  <c r="DD166" i="9"/>
  <c r="DA167" i="9"/>
  <c r="DE167" i="9"/>
  <c r="DA171" i="9"/>
  <c r="DE171" i="9"/>
  <c r="DA179" i="9"/>
  <c r="DE179" i="9"/>
  <c r="DB184" i="9"/>
  <c r="DD186" i="9"/>
  <c r="DA187" i="9"/>
  <c r="DE187" i="9"/>
  <c r="DD190" i="9"/>
  <c r="DA191" i="9"/>
  <c r="DE191" i="9"/>
  <c r="DD194" i="9"/>
  <c r="CN3" i="9"/>
  <c r="CO4" i="9"/>
  <c r="CM156" i="9"/>
  <c r="CQ156" i="9"/>
  <c r="CN157" i="9"/>
  <c r="CP163" i="9"/>
  <c r="CM164" i="9"/>
  <c r="CQ164" i="9"/>
  <c r="CN165" i="9"/>
  <c r="CO166" i="9"/>
  <c r="CP167" i="9"/>
  <c r="CM168" i="9"/>
  <c r="CQ168" i="9"/>
  <c r="CN169" i="9"/>
  <c r="CO170" i="9"/>
  <c r="CP171" i="9"/>
  <c r="CM172" i="9"/>
  <c r="CQ172" i="9"/>
  <c r="CN173" i="9"/>
  <c r="CP179" i="9"/>
  <c r="CM180" i="9"/>
  <c r="CQ180" i="9"/>
  <c r="CN181" i="9"/>
  <c r="CO182" i="9"/>
  <c r="CP183" i="9"/>
  <c r="CM184" i="9"/>
  <c r="CQ184" i="9"/>
  <c r="CN185" i="9"/>
  <c r="CO186" i="9"/>
  <c r="CP187" i="9"/>
  <c r="CM188" i="9"/>
  <c r="CQ188" i="9"/>
  <c r="CO190" i="9"/>
  <c r="CP191" i="9"/>
  <c r="CM192" i="9"/>
  <c r="CQ192" i="9"/>
  <c r="CN193" i="9"/>
  <c r="CO194" i="9"/>
  <c r="DA3" i="9"/>
  <c r="DE3" i="9"/>
  <c r="DB4" i="9"/>
  <c r="DC5" i="9"/>
  <c r="DC187" i="9"/>
  <c r="DA189" i="9"/>
  <c r="DE189" i="9"/>
  <c r="DB190" i="9"/>
  <c r="DC191" i="9"/>
  <c r="DA193" i="9"/>
  <c r="DE193" i="9"/>
  <c r="DD5" i="9"/>
  <c r="DC3" i="9"/>
  <c r="DA130" i="9"/>
  <c r="DB131" i="9"/>
  <c r="DC132" i="9"/>
  <c r="DD133" i="9"/>
  <c r="DA134" i="9"/>
  <c r="DE134" i="9"/>
  <c r="DB135" i="9"/>
  <c r="DC136" i="9"/>
  <c r="DD137" i="9"/>
  <c r="DD138" i="9"/>
  <c r="DA139" i="9"/>
  <c r="DE139" i="9"/>
  <c r="DB140" i="9"/>
  <c r="DC141" i="9"/>
  <c r="DD142" i="9"/>
  <c r="DA143" i="9"/>
  <c r="DE143" i="9"/>
  <c r="DB144" i="9"/>
  <c r="DC145" i="9"/>
  <c r="DD146" i="9"/>
  <c r="DA147" i="9"/>
  <c r="DE147" i="9"/>
  <c r="DB148" i="9"/>
  <c r="DC149" i="9"/>
  <c r="DD150" i="9"/>
  <c r="DA151" i="9"/>
  <c r="DE151" i="9"/>
  <c r="DB152" i="9"/>
  <c r="DC153" i="9"/>
  <c r="DC209" i="9"/>
  <c r="DB6" i="9"/>
  <c r="DD8" i="9"/>
  <c r="DA117" i="9"/>
  <c r="DE117" i="9"/>
  <c r="DB118" i="9"/>
  <c r="DC119" i="9"/>
  <c r="DD120" i="9"/>
  <c r="DA121" i="9"/>
  <c r="DE121" i="9"/>
  <c r="DB122" i="9"/>
  <c r="DD124" i="9"/>
  <c r="DD161" i="9"/>
  <c r="DA162" i="9"/>
  <c r="DE162" i="9"/>
  <c r="DB163" i="9"/>
  <c r="DC164" i="9"/>
  <c r="DD165" i="9"/>
  <c r="DA166" i="9"/>
  <c r="DE166" i="9"/>
  <c r="DB167" i="9"/>
  <c r="DC168" i="9"/>
  <c r="DD169" i="9"/>
  <c r="DA170" i="9"/>
  <c r="DE170" i="9"/>
  <c r="DB171" i="9"/>
  <c r="DC172" i="9"/>
  <c r="DD173" i="9"/>
  <c r="DA174" i="9"/>
  <c r="DE174" i="9"/>
  <c r="DA194" i="9"/>
  <c r="DE194" i="9"/>
  <c r="DB195" i="9"/>
  <c r="DD197" i="9"/>
  <c r="CN178" i="9"/>
  <c r="CN182" i="9"/>
  <c r="CO8" i="9"/>
  <c r="CM118" i="9"/>
  <c r="CQ118" i="9"/>
  <c r="CP121" i="9"/>
  <c r="CM6" i="9"/>
  <c r="CN158" i="9"/>
  <c r="CN5" i="9"/>
  <c r="CQ123" i="9"/>
  <c r="CP126" i="9"/>
  <c r="CN128" i="9"/>
  <c r="DC121" i="9"/>
  <c r="DC126" i="9"/>
  <c r="CM194" i="9"/>
  <c r="DB197" i="9"/>
  <c r="DA123" i="9"/>
  <c r="DE123" i="9"/>
  <c r="CQ194" i="9"/>
  <c r="CO3" i="9"/>
  <c r="CM5" i="9"/>
  <c r="CQ5" i="9"/>
  <c r="CQ6" i="9"/>
  <c r="CQ7" i="9"/>
  <c r="CO117" i="9"/>
  <c r="CO121" i="9"/>
  <c r="CM123" i="9"/>
  <c r="CM124" i="9"/>
  <c r="CQ124" i="9"/>
  <c r="DA159" i="9"/>
  <c r="DE159" i="9"/>
  <c r="CP173" i="9"/>
  <c r="CQ174" i="9"/>
  <c r="CO176" i="9"/>
  <c r="CQ178" i="9"/>
  <c r="CM186" i="9"/>
  <c r="CQ190" i="9"/>
  <c r="DB7" i="9"/>
  <c r="DA131" i="9"/>
  <c r="DE131" i="9"/>
  <c r="DB132" i="9"/>
  <c r="DC133" i="9"/>
  <c r="DA135" i="9"/>
  <c r="DE135" i="9"/>
  <c r="DB136" i="9"/>
  <c r="DC137" i="9"/>
  <c r="DC138" i="9"/>
  <c r="DA140" i="9"/>
  <c r="DE140" i="9"/>
  <c r="DB141" i="9"/>
  <c r="DC142" i="9"/>
  <c r="DA144" i="9"/>
  <c r="DE144" i="9"/>
  <c r="DB145" i="9"/>
  <c r="DC146" i="9"/>
  <c r="DA148" i="9"/>
  <c r="DE148" i="9"/>
  <c r="DB149" i="9"/>
  <c r="DC150" i="9"/>
  <c r="DA152" i="9"/>
  <c r="DE152" i="9"/>
  <c r="DB153" i="9"/>
  <c r="DC154" i="9"/>
  <c r="DC158" i="9"/>
  <c r="DA160" i="9"/>
  <c r="DE160" i="9"/>
  <c r="DB161" i="9"/>
  <c r="DA169" i="9"/>
  <c r="DE169" i="9"/>
  <c r="DB170" i="9"/>
  <c r="DC171" i="9"/>
  <c r="DA173" i="9"/>
  <c r="DE173" i="9"/>
  <c r="DC179" i="9"/>
  <c r="DA181" i="9"/>
  <c r="DE181" i="9"/>
  <c r="DC183" i="9"/>
  <c r="DA185" i="9"/>
  <c r="DE185" i="9"/>
  <c r="DB194" i="9"/>
  <c r="DC123" i="9"/>
  <c r="DB3" i="9"/>
  <c r="DA158" i="9"/>
  <c r="DE158" i="9"/>
  <c r="DB159" i="9"/>
  <c r="DC160" i="9"/>
  <c r="DB176" i="9"/>
  <c r="DB124" i="9"/>
  <c r="CP125" i="9"/>
  <c r="CN125" i="9"/>
  <c r="DA125" i="9"/>
  <c r="DE125" i="9"/>
  <c r="CO126" i="9"/>
  <c r="DB126" i="9"/>
  <c r="DC127" i="9"/>
  <c r="CM128" i="9"/>
  <c r="CQ128" i="9"/>
  <c r="DD128" i="9"/>
  <c r="CN129" i="9"/>
  <c r="DA129" i="9"/>
  <c r="DE129" i="9"/>
  <c r="CO130" i="9"/>
  <c r="DB130" i="9"/>
  <c r="CP131" i="9"/>
  <c r="DC131" i="9"/>
  <c r="CM132" i="9"/>
  <c r="CQ132" i="9"/>
  <c r="DD132" i="9"/>
  <c r="CN133" i="9"/>
  <c r="DA133" i="9"/>
  <c r="DE133" i="9"/>
  <c r="CO134" i="9"/>
  <c r="DB134" i="9"/>
  <c r="DC135" i="9"/>
  <c r="CM136" i="9"/>
  <c r="CQ136" i="9"/>
  <c r="DD136" i="9"/>
  <c r="CN137" i="9"/>
  <c r="DA137" i="9"/>
  <c r="DE137" i="9"/>
  <c r="DA127" i="9"/>
  <c r="DE127" i="9"/>
  <c r="DC129" i="9"/>
  <c r="DD4" i="9"/>
  <c r="CP6" i="9"/>
  <c r="DC7" i="9"/>
  <c r="DA4" i="9"/>
  <c r="DE4" i="9"/>
  <c r="DC4" i="9"/>
  <c r="DA5" i="9"/>
  <c r="DE5" i="9"/>
  <c r="DA6" i="9"/>
  <c r="DE6" i="9"/>
  <c r="DA7" i="9"/>
  <c r="DE7" i="9"/>
  <c r="CM119" i="9"/>
  <c r="CQ119" i="9"/>
  <c r="DE120" i="9"/>
  <c r="DB125" i="9"/>
  <c r="CQ127" i="9"/>
  <c r="DD127" i="9"/>
  <c r="CO129" i="9"/>
  <c r="DC130" i="9"/>
  <c r="CM131" i="9"/>
  <c r="CQ131" i="9"/>
  <c r="DD131" i="9"/>
  <c r="CN132" i="9"/>
  <c r="DA132" i="9"/>
  <c r="DE132" i="9"/>
  <c r="CO133" i="9"/>
  <c r="DB133" i="9"/>
  <c r="DC134" i="9"/>
  <c r="CM135" i="9"/>
  <c r="CQ135" i="9"/>
  <c r="DD135" i="9"/>
  <c r="CN136" i="9"/>
  <c r="DA136" i="9"/>
  <c r="DE136" i="9"/>
  <c r="CO137" i="9"/>
  <c r="DB137" i="9"/>
  <c r="CN138" i="9"/>
  <c r="DA138" i="9"/>
  <c r="DE138" i="9"/>
  <c r="CO139" i="9"/>
  <c r="DB139" i="9"/>
  <c r="CP140" i="9"/>
  <c r="DC140" i="9"/>
  <c r="CM141" i="9"/>
  <c r="CQ141" i="9"/>
  <c r="DD141" i="9"/>
  <c r="CN142" i="9"/>
  <c r="DA142" i="9"/>
  <c r="DE142" i="9"/>
  <c r="CO143" i="9"/>
  <c r="DB143" i="9"/>
  <c r="CP144" i="9"/>
  <c r="DC144" i="9"/>
  <c r="CM145" i="9"/>
  <c r="CQ145" i="9"/>
  <c r="DD145" i="9"/>
  <c r="CN146" i="9"/>
  <c r="DA146" i="9"/>
  <c r="DE146" i="9"/>
  <c r="CO147" i="9"/>
  <c r="DB147" i="9"/>
  <c r="DC148" i="9"/>
  <c r="CM149" i="9"/>
  <c r="CQ149" i="9"/>
  <c r="DD149" i="9"/>
  <c r="DA150" i="9"/>
  <c r="DE150" i="9"/>
  <c r="CO151" i="9"/>
  <c r="DB151" i="9"/>
  <c r="DC152" i="9"/>
  <c r="CM153" i="9"/>
  <c r="CQ153" i="9"/>
  <c r="DD153" i="9"/>
  <c r="DA154" i="9"/>
  <c r="DE154" i="9"/>
  <c r="CO155" i="9"/>
  <c r="DB155" i="9"/>
  <c r="DC156" i="9"/>
  <c r="CO138" i="9"/>
  <c r="DB138" i="9"/>
  <c r="CP139" i="9"/>
  <c r="DC139" i="9"/>
  <c r="CM140" i="9"/>
  <c r="CQ140" i="9"/>
  <c r="DD140" i="9"/>
  <c r="CN141" i="9"/>
  <c r="DA141" i="9"/>
  <c r="DE141" i="9"/>
  <c r="CO142" i="9"/>
  <c r="DB142" i="9"/>
  <c r="CP143" i="9"/>
  <c r="DC143" i="9"/>
  <c r="CM144" i="9"/>
  <c r="CQ144" i="9"/>
  <c r="DD144" i="9"/>
  <c r="CN145" i="9"/>
  <c r="DA145" i="9"/>
  <c r="DE145" i="9"/>
  <c r="CO146" i="9"/>
  <c r="DB146" i="9"/>
  <c r="DC147" i="9"/>
  <c r="CM148" i="9"/>
  <c r="CQ148" i="9"/>
  <c r="DD148" i="9"/>
  <c r="CN149" i="9"/>
  <c r="DA149" i="9"/>
  <c r="DE149" i="9"/>
  <c r="CO150" i="9"/>
  <c r="DB150" i="9"/>
  <c r="DC151" i="9"/>
  <c r="CM152" i="9"/>
  <c r="CQ152" i="9"/>
  <c r="DD152" i="9"/>
  <c r="CN153" i="9"/>
  <c r="DA153" i="9"/>
  <c r="DE153" i="9"/>
  <c r="CO154" i="9"/>
  <c r="CP155" i="9"/>
  <c r="DC155" i="9"/>
  <c r="DD157" i="9"/>
  <c r="CO160" i="9"/>
  <c r="DB160" i="9"/>
  <c r="CP168" i="9"/>
  <c r="CP172" i="9"/>
  <c r="DC194" i="9"/>
  <c r="DA195" i="9"/>
  <c r="DE195" i="9"/>
  <c r="DC197" i="9"/>
  <c r="DD202" i="9"/>
  <c r="CN203" i="9"/>
  <c r="DA203" i="9"/>
  <c r="DE203" i="9"/>
  <c r="CO204" i="9"/>
  <c r="DB204" i="9"/>
  <c r="DC205" i="9"/>
  <c r="CQ206" i="9"/>
  <c r="DD206" i="9"/>
  <c r="DA207" i="9"/>
  <c r="DE207" i="9"/>
  <c r="DB208" i="9"/>
  <c r="DD210" i="9"/>
  <c r="DD158" i="9"/>
  <c r="DB173" i="9"/>
  <c r="CN174" i="9"/>
  <c r="DD174" i="9"/>
  <c r="CO175" i="9"/>
  <c r="DB175" i="9"/>
  <c r="DC176" i="9"/>
  <c r="DD177" i="9"/>
  <c r="DA178" i="9"/>
  <c r="DE178" i="9"/>
  <c r="DB180" i="9"/>
  <c r="CQ186" i="9"/>
  <c r="CP195" i="9"/>
  <c r="DC195" i="9"/>
  <c r="CM196" i="9"/>
  <c r="CQ196" i="9"/>
  <c r="DD196" i="9"/>
  <c r="CN197" i="9"/>
  <c r="DA197" i="9"/>
  <c r="DE197" i="9"/>
  <c r="DA198" i="9"/>
  <c r="DE198" i="9"/>
  <c r="DD198" i="9"/>
  <c r="DB199" i="9"/>
  <c r="DA199" i="9"/>
  <c r="DE199" i="9"/>
  <c r="CM201" i="9"/>
  <c r="CQ201" i="9"/>
  <c r="CP201" i="9"/>
  <c r="CN202" i="9"/>
  <c r="DA202" i="9"/>
  <c r="DE202" i="9"/>
  <c r="CO203" i="9"/>
  <c r="DB203" i="9"/>
  <c r="CP204" i="9"/>
  <c r="DC204" i="9"/>
  <c r="CM205" i="9"/>
  <c r="CQ205" i="9"/>
  <c r="DD205" i="9"/>
  <c r="CN206" i="9"/>
  <c r="DA206" i="9"/>
  <c r="DE206" i="9"/>
  <c r="CO207" i="9"/>
  <c r="DB207" i="9"/>
  <c r="DC208" i="9"/>
  <c r="DD209" i="9"/>
  <c r="CN210" i="9"/>
  <c r="DA210" i="9"/>
  <c r="DE210" i="9"/>
  <c r="DA156" i="9"/>
  <c r="DE156" i="9"/>
  <c r="DB157" i="9"/>
  <c r="CP158" i="9"/>
  <c r="CP159" i="9"/>
  <c r="CO159" i="9"/>
  <c r="CM160" i="9"/>
  <c r="CQ160" i="9"/>
  <c r="CP160" i="9"/>
  <c r="CN161" i="9"/>
  <c r="CM161" i="9"/>
  <c r="CQ161" i="9"/>
  <c r="CO162" i="9"/>
  <c r="CO164" i="9"/>
  <c r="CM166" i="9"/>
  <c r="CQ166" i="9"/>
  <c r="CO168" i="9"/>
  <c r="DC169" i="9"/>
  <c r="DD170" i="9"/>
  <c r="DB172" i="9"/>
  <c r="CP174" i="9"/>
  <c r="DC174" i="9"/>
  <c r="CP175" i="9"/>
  <c r="DC175" i="9"/>
  <c r="CM176" i="9"/>
  <c r="CQ176" i="9"/>
  <c r="DD176" i="9"/>
  <c r="CN177" i="9"/>
  <c r="DA177" i="9"/>
  <c r="CO178" i="9"/>
  <c r="DD178" i="9"/>
  <c r="CO179" i="9"/>
  <c r="DB179" i="9"/>
  <c r="DC180" i="9"/>
  <c r="CM181" i="9"/>
  <c r="CQ181" i="9"/>
  <c r="DD181" i="9"/>
  <c r="DA182" i="9"/>
  <c r="DE182" i="9"/>
  <c r="CO183" i="9"/>
  <c r="DB183" i="9"/>
  <c r="CM185" i="9"/>
  <c r="CQ185" i="9"/>
  <c r="DD185" i="9"/>
  <c r="DA186" i="9"/>
  <c r="DE186" i="9"/>
  <c r="DB187" i="9"/>
  <c r="CM189" i="9"/>
  <c r="CQ189" i="9"/>
  <c r="DD189" i="9"/>
  <c r="CN190" i="9"/>
  <c r="DA190" i="9"/>
  <c r="DE190" i="9"/>
  <c r="DB191" i="9"/>
  <c r="CM193" i="9"/>
  <c r="CQ193" i="9"/>
  <c r="DD193" i="9"/>
  <c r="CM195" i="9"/>
  <c r="CQ195" i="9"/>
  <c r="DD195" i="9"/>
  <c r="CN196" i="9"/>
  <c r="CO198" i="9"/>
  <c r="DB198" i="9"/>
  <c r="CP199" i="9"/>
  <c r="DC199" i="9"/>
  <c r="CM200" i="9"/>
  <c r="CQ200" i="9"/>
  <c r="DD200" i="9"/>
  <c r="CN201" i="9"/>
  <c r="DA201" i="9"/>
  <c r="DE201" i="9"/>
  <c r="CO202" i="9"/>
  <c r="DB202" i="9"/>
  <c r="DC203" i="9"/>
  <c r="DD204" i="9"/>
  <c r="DA205" i="9"/>
  <c r="DE205" i="9"/>
  <c r="DB206" i="9"/>
  <c r="DC207" i="9"/>
  <c r="DD208" i="9"/>
  <c r="DA209" i="9"/>
  <c r="DE209" i="9"/>
  <c r="DB210" i="9"/>
  <c r="CP118" i="9"/>
  <c r="CO120" i="9"/>
  <c r="CN123" i="9"/>
  <c r="CO124" i="9"/>
  <c r="CO125" i="9"/>
  <c r="CM157" i="9"/>
  <c r="CQ157" i="9"/>
  <c r="CP164" i="9"/>
  <c r="CQ177" i="9"/>
  <c r="CO184" i="9"/>
  <c r="CO188" i="9"/>
  <c r="CO200" i="9"/>
  <c r="CN8" i="9"/>
  <c r="CN119" i="9"/>
  <c r="CP122" i="9"/>
  <c r="CM126" i="9"/>
  <c r="CQ126" i="9"/>
  <c r="CM127" i="9"/>
  <c r="CO128" i="9"/>
  <c r="CP156" i="9"/>
  <c r="CN162" i="9"/>
  <c r="CO163" i="9"/>
  <c r="CM165" i="9"/>
  <c r="CQ165" i="9"/>
  <c r="CP3" i="9"/>
  <c r="CP117" i="9"/>
  <c r="CN120" i="9"/>
  <c r="CM122" i="9"/>
  <c r="CQ122" i="9"/>
  <c r="CN124" i="9"/>
  <c r="CN127" i="9"/>
  <c r="CP129" i="9"/>
  <c r="CN154" i="9"/>
  <c r="CN166" i="9"/>
  <c r="CO167" i="9"/>
  <c r="CN186" i="9"/>
  <c r="CO192" i="9"/>
  <c r="CO196" i="9"/>
  <c r="CM7" i="9"/>
  <c r="CN117" i="9"/>
  <c r="DC117" i="9"/>
  <c r="DD119" i="9"/>
  <c r="CM120" i="9"/>
  <c r="CQ120" i="9"/>
  <c r="DB120" i="9"/>
  <c r="DD122" i="9"/>
  <c r="DC125" i="9"/>
  <c r="DA155" i="9"/>
  <c r="DE155" i="9"/>
  <c r="DC157" i="9"/>
  <c r="CQ169" i="9"/>
  <c r="CP170" i="9"/>
  <c r="CN170" i="9"/>
  <c r="CN171" i="9"/>
  <c r="CM173" i="9"/>
  <c r="CO174" i="9"/>
  <c r="CM174" i="9"/>
  <c r="DA175" i="9"/>
  <c r="DE175" i="9"/>
  <c r="CN176" i="9"/>
  <c r="CM178" i="9"/>
  <c r="CN183" i="9"/>
  <c r="CN189" i="9"/>
  <c r="DC189" i="9"/>
  <c r="CP193" i="9"/>
  <c r="CN194" i="9"/>
  <c r="CO195" i="9"/>
  <c r="CN195" i="9"/>
  <c r="CP196" i="9"/>
  <c r="DB196" i="9"/>
  <c r="CN198" i="9"/>
  <c r="CO199" i="9"/>
  <c r="CN199" i="9"/>
  <c r="CP200" i="9"/>
  <c r="DB200" i="9"/>
  <c r="CM203" i="9"/>
  <c r="CQ208" i="9"/>
  <c r="CP209" i="9"/>
  <c r="CO209" i="9"/>
  <c r="CO210" i="9"/>
  <c r="CQ3" i="9"/>
  <c r="DD3" i="9"/>
  <c r="CN4" i="9"/>
  <c r="CP5" i="9"/>
  <c r="CO5" i="9"/>
  <c r="DC6" i="9"/>
  <c r="CN7" i="9"/>
  <c r="DA8" i="9"/>
  <c r="DE8" i="9"/>
  <c r="DC118" i="9"/>
  <c r="DA119" i="9"/>
  <c r="DE119" i="9"/>
  <c r="CM121" i="9"/>
  <c r="CQ121" i="9"/>
  <c r="DB121" i="9"/>
  <c r="CO123" i="9"/>
  <c r="CP124" i="9"/>
  <c r="DA124" i="9"/>
  <c r="DE124" i="9"/>
  <c r="CP127" i="9"/>
  <c r="DA128" i="9"/>
  <c r="DE128" i="9"/>
  <c r="CP138" i="9"/>
  <c r="CQ154" i="9"/>
  <c r="DD154" i="9"/>
  <c r="CM155" i="9"/>
  <c r="CQ155" i="9"/>
  <c r="CO157" i="9"/>
  <c r="CP157" i="9"/>
  <c r="CN159" i="9"/>
  <c r="DC161" i="9"/>
  <c r="DC165" i="9"/>
  <c r="CQ170" i="9"/>
  <c r="DC173" i="9"/>
  <c r="CO180" i="9"/>
  <c r="CM182" i="9"/>
  <c r="DA183" i="9"/>
  <c r="DE183" i="9"/>
  <c r="DC185" i="9"/>
  <c r="CP189" i="9"/>
  <c r="CO191" i="9"/>
  <c r="CN191" i="9"/>
  <c r="CP192" i="9"/>
  <c r="DB192" i="9"/>
  <c r="DC201" i="9"/>
  <c r="CP202" i="9"/>
  <c r="CP203" i="9"/>
  <c r="CM204" i="9"/>
  <c r="CM207" i="9"/>
  <c r="CM209" i="9"/>
  <c r="CQ209" i="9"/>
  <c r="CP210" i="9"/>
  <c r="DD6" i="9"/>
  <c r="DB8" i="9"/>
  <c r="DD118" i="9"/>
  <c r="DD123" i="9"/>
  <c r="DB128" i="9"/>
  <c r="CP147" i="9"/>
  <c r="CO149" i="9"/>
  <c r="CN150" i="9"/>
  <c r="CP151" i="9"/>
  <c r="CP152" i="9"/>
  <c r="CP153" i="9"/>
  <c r="CP154" i="9"/>
  <c r="DB156" i="9"/>
  <c r="CO158" i="9"/>
  <c r="CO161" i="9"/>
  <c r="CP161" i="9"/>
  <c r="CN163" i="9"/>
  <c r="CO165" i="9"/>
  <c r="CP165" i="9"/>
  <c r="CN167" i="9"/>
  <c r="CM169" i="9"/>
  <c r="CO172" i="9"/>
  <c r="CQ173" i="9"/>
  <c r="CP176" i="9"/>
  <c r="DC177" i="9"/>
  <c r="CP180" i="9"/>
  <c r="CQ182" i="9"/>
  <c r="DD182" i="9"/>
  <c r="CO185" i="9"/>
  <c r="CP185" i="9"/>
  <c r="CO187" i="9"/>
  <c r="CN187" i="9"/>
  <c r="CP188" i="9"/>
  <c r="DB188" i="9"/>
  <c r="CM190" i="9"/>
  <c r="CQ203" i="9"/>
  <c r="CN204" i="9"/>
  <c r="CN205" i="9"/>
  <c r="CO206" i="9"/>
  <c r="CP207" i="9"/>
  <c r="CM208" i="9"/>
  <c r="CM3" i="9"/>
  <c r="CP4" i="9"/>
  <c r="DB5" i="9"/>
  <c r="CN6" i="9"/>
  <c r="CP7" i="9"/>
  <c r="DB117" i="9"/>
  <c r="DA120" i="9"/>
  <c r="DC122" i="9"/>
  <c r="DD126" i="9"/>
  <c r="DB129" i="9"/>
  <c r="CP130" i="9"/>
  <c r="CM133" i="9"/>
  <c r="CQ133" i="9"/>
  <c r="CP134" i="9"/>
  <c r="CP135" i="9"/>
  <c r="CM147" i="9"/>
  <c r="CQ147" i="9"/>
  <c r="CP148" i="9"/>
  <c r="CN155" i="9"/>
  <c r="DB164" i="9"/>
  <c r="DB168" i="9"/>
  <c r="CP169" i="9"/>
  <c r="CM170" i="9"/>
  <c r="CN175" i="9"/>
  <c r="CP177" i="9"/>
  <c r="CN179" i="9"/>
  <c r="CO181" i="9"/>
  <c r="CP181" i="9"/>
  <c r="DC181" i="9"/>
  <c r="CP184" i="9"/>
  <c r="DC193" i="9"/>
  <c r="DA196" i="9"/>
  <c r="DE196" i="9"/>
  <c r="CO197" i="9"/>
  <c r="CP197" i="9"/>
  <c r="CQ204" i="9"/>
  <c r="CP205" i="9"/>
  <c r="CO205" i="9"/>
  <c r="CP206" i="9"/>
  <c r="CQ207" i="9"/>
  <c r="CP208" i="9"/>
  <c r="CN208" i="9"/>
  <c r="CN209" i="9"/>
  <c r="DC8" i="9"/>
  <c r="DD117" i="9"/>
  <c r="DA118" i="9"/>
  <c r="DE118" i="9"/>
  <c r="DB119" i="9"/>
  <c r="DC120" i="9"/>
  <c r="DD121" i="9"/>
  <c r="DA122" i="9"/>
  <c r="DE122" i="9"/>
  <c r="DB123" i="9"/>
  <c r="DC124" i="9"/>
  <c r="DD125" i="9"/>
  <c r="DA126" i="9"/>
  <c r="DE126" i="9"/>
  <c r="DB127" i="9"/>
  <c r="DC128" i="9"/>
  <c r="DD129" i="9"/>
  <c r="DC184" i="9"/>
  <c r="DC188" i="9"/>
  <c r="DC192" i="9"/>
  <c r="DC196" i="9"/>
  <c r="DC200" i="9"/>
  <c r="DD201" i="9"/>
  <c r="CM202" i="9"/>
  <c r="CQ202" i="9"/>
  <c r="DB154" i="9"/>
  <c r="DD156" i="9"/>
  <c r="DA157" i="9"/>
  <c r="DE157" i="9"/>
  <c r="DB158" i="9"/>
  <c r="DC159" i="9"/>
  <c r="DD160" i="9"/>
  <c r="DA161" i="9"/>
  <c r="DE161" i="9"/>
  <c r="DB162" i="9"/>
  <c r="DC163" i="9"/>
  <c r="DD164" i="9"/>
  <c r="DA165" i="9"/>
  <c r="DE165" i="9"/>
  <c r="DB166" i="9"/>
  <c r="DC167" i="9"/>
  <c r="DD168" i="9"/>
  <c r="DD172" i="9"/>
  <c r="DB174" i="9"/>
  <c r="DE177" i="9"/>
  <c r="DB178" i="9"/>
  <c r="DB182" i="9"/>
  <c r="DB186" i="9"/>
</calcChain>
</file>

<file path=xl/sharedStrings.xml><?xml version="1.0" encoding="utf-8"?>
<sst xmlns="http://schemas.openxmlformats.org/spreadsheetml/2006/main" count="20528" uniqueCount="183">
  <si>
    <t xml:space="preserve"> </t>
  </si>
  <si>
    <t>ESTADÍSTICAS DE CEMENTO GRIS -  ECG</t>
  </si>
  <si>
    <t>Temática de Construcción</t>
  </si>
  <si>
    <t>A1.</t>
  </si>
  <si>
    <t>Evolución de la producción y los despachos nacionales de cemento gris</t>
  </si>
  <si>
    <t>A2.</t>
  </si>
  <si>
    <t>Despachos nacionales de cemento gris por canal de distribución</t>
  </si>
  <si>
    <t>A3.</t>
  </si>
  <si>
    <t>Comportamiento de los despachos nacionales de cemento gris por tipo de empaque según canal de distribución</t>
  </si>
  <si>
    <t>A4.</t>
  </si>
  <si>
    <t>Despachos nacionales de cemento gris por tipo de empaque según canal de distribución</t>
  </si>
  <si>
    <t>A5.</t>
  </si>
  <si>
    <t xml:space="preserve">Despachos nacionales de cemento gris por tipo de empaque </t>
  </si>
  <si>
    <t>A6.</t>
  </si>
  <si>
    <t>Serie tipo base de los despachos nacionales de cemento gris por tipo de empaque según departamento de destino</t>
  </si>
  <si>
    <t>A7.</t>
  </si>
  <si>
    <t>Serie tipo base de los despachos nacionales de cemento gris por canal de distribución según departamento de destino</t>
  </si>
  <si>
    <t>A7.1.</t>
  </si>
  <si>
    <t>Serie tipo base de los despachos nacionales de cemento gris por canal de distribución según departamento de destino desde enero 2020</t>
  </si>
  <si>
    <t>A8.</t>
  </si>
  <si>
    <t>Serie tipo base de los despachos nacionales de cemento gris por tipo de empaque según agregación de departamentos por región</t>
  </si>
  <si>
    <t>A9.</t>
  </si>
  <si>
    <t>Serie tipo base de los despachos nacionales de cemento gris por canal de distribución según agregación de departamentos por región</t>
  </si>
  <si>
    <t>A10.</t>
  </si>
  <si>
    <t>Serie tipo base de los despachos nacionales de cemento gris por canal de distribución Prefabricados según agregación de departamentos por región</t>
  </si>
  <si>
    <t>A11.</t>
  </si>
  <si>
    <t>Variación de la producción y los despachos nacionales de cemento gris</t>
  </si>
  <si>
    <t>Estadística de Cemento Gris -  ECG</t>
  </si>
  <si>
    <t>A1. Evolución de la producción y los despachos nacionales de cemento gris</t>
  </si>
  <si>
    <t>Total nacional</t>
  </si>
  <si>
    <t>Año</t>
  </si>
  <si>
    <t>Mes</t>
  </si>
  <si>
    <t xml:space="preserve">Toneladas </t>
  </si>
  <si>
    <t xml:space="preserve">Variación (%)    Producción </t>
  </si>
  <si>
    <t>Variación (%)    Despachos nacionales</t>
  </si>
  <si>
    <t>Producción</t>
  </si>
  <si>
    <t>Despachos Nacionales</t>
  </si>
  <si>
    <t xml:space="preserve">Anual </t>
  </si>
  <si>
    <t>Año corrido</t>
  </si>
  <si>
    <t>Doce meses</t>
  </si>
  <si>
    <t>Abr</t>
  </si>
  <si>
    <t>(-)</t>
  </si>
  <si>
    <t>May</t>
  </si>
  <si>
    <t>Jun</t>
  </si>
  <si>
    <t>Jul</t>
  </si>
  <si>
    <t>Ago</t>
  </si>
  <si>
    <t>Sep</t>
  </si>
  <si>
    <t>Oct</t>
  </si>
  <si>
    <t>Nov</t>
  </si>
  <si>
    <t>Dic</t>
  </si>
  <si>
    <t>Ene</t>
  </si>
  <si>
    <t>Feb</t>
  </si>
  <si>
    <t>Mar</t>
  </si>
  <si>
    <r>
      <rPr>
        <b/>
        <sz val="8"/>
        <rFont val="Segoe UI"/>
        <family val="2"/>
      </rPr>
      <t>Fuente:</t>
    </r>
    <r>
      <rPr>
        <sz val="8"/>
        <rFont val="Segoe UI"/>
        <family val="2"/>
      </rPr>
      <t xml:space="preserve"> DANE. </t>
    </r>
  </si>
  <si>
    <t>(-) Sin información</t>
  </si>
  <si>
    <r>
      <rPr>
        <vertAlign val="superscript"/>
        <sz val="8"/>
        <rFont val="Segoe UI"/>
        <family val="2"/>
      </rPr>
      <t xml:space="preserve">p </t>
    </r>
    <r>
      <rPr>
        <sz val="8"/>
        <rFont val="Segoe UI"/>
        <family val="2"/>
      </rPr>
      <t>Cifra provisional</t>
    </r>
  </si>
  <si>
    <r>
      <rPr>
        <b/>
        <sz val="8"/>
        <rFont val="Segoe UI"/>
        <family val="2"/>
      </rPr>
      <t>Nota:</t>
    </r>
    <r>
      <rPr>
        <sz val="8"/>
        <rFont val="Segoe UI"/>
        <family val="2"/>
      </rPr>
      <t xml:space="preserve"> la producción total de cemento gris contiene la oferta nacional y la de exportaciones, mientras que los despachos de cemento gris únicamente los realizados a nivel nacional. </t>
    </r>
  </si>
  <si>
    <t>A2. Despachos nacionales de cemento gris por canal de distribución</t>
  </si>
  <si>
    <t>Variación anual (%)</t>
  </si>
  <si>
    <t>Variación año corrido  (%)</t>
  </si>
  <si>
    <t>Variación doce meses (%)</t>
  </si>
  <si>
    <t>Concreteras</t>
  </si>
  <si>
    <t>Comercialización</t>
  </si>
  <si>
    <t>Constructores y contratistas</t>
  </si>
  <si>
    <r>
      <t>Otros</t>
    </r>
    <r>
      <rPr>
        <b/>
        <vertAlign val="superscript"/>
        <sz val="9"/>
        <color indexed="8"/>
        <rFont val="Segoe UI"/>
        <family val="2"/>
      </rPr>
      <t>1</t>
    </r>
  </si>
  <si>
    <t xml:space="preserve">Total </t>
  </si>
  <si>
    <t xml:space="preserve">Dic </t>
  </si>
  <si>
    <r>
      <rPr>
        <vertAlign val="superscript"/>
        <sz val="8"/>
        <rFont val="Segoe UI"/>
        <family val="2"/>
      </rPr>
      <t>1</t>
    </r>
    <r>
      <rPr>
        <sz val="8"/>
        <rFont val="Segoe UI"/>
        <family val="2"/>
      </rPr>
      <t xml:space="preserve"> 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</si>
  <si>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b/>
        <sz val="8"/>
        <rFont val="Segoe UI"/>
        <family val="2"/>
      </rPr>
      <t>Nota</t>
    </r>
    <r>
      <rPr>
        <b/>
        <vertAlign val="superscript"/>
        <sz val="8"/>
        <rFont val="Segoe UI"/>
        <family val="2"/>
      </rPr>
      <t>1</t>
    </r>
    <r>
      <rPr>
        <b/>
        <sz val="8"/>
        <rFont val="Segoe UI"/>
        <family val="2"/>
      </rPr>
      <t>:</t>
    </r>
    <r>
      <rPr>
        <sz val="8"/>
        <rFont val="Segoe UI"/>
        <family val="2"/>
      </rPr>
      <t xml:space="preserve"> Las diferencias en las cifras publicadas de enero 2019 a febrero 2020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</si>
  <si>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 xml:space="preserve">Volver </t>
  </si>
  <si>
    <t>A3. Comportamiento de los despachos nacionales de cemento gris por tipo de empaque según canal de distribución</t>
  </si>
  <si>
    <t>Anual</t>
  </si>
  <si>
    <t>Canal Distribución</t>
  </si>
  <si>
    <t>Granel</t>
  </si>
  <si>
    <t>Empacado</t>
  </si>
  <si>
    <t>Total</t>
  </si>
  <si>
    <t>Variación (%)</t>
  </si>
  <si>
    <t>Contribución (p.p.)</t>
  </si>
  <si>
    <t>Otros*</t>
  </si>
  <si>
    <r>
      <rPr>
        <b/>
        <sz val="8"/>
        <rFont val="Segoe UI"/>
        <family val="2"/>
      </rPr>
      <t>Fuente:</t>
    </r>
    <r>
      <rPr>
        <sz val="8"/>
        <rFont val="Segoe UI"/>
        <family val="2"/>
      </rPr>
      <t xml:space="preserve"> DANE.</t>
    </r>
  </si>
  <si>
    <r>
      <rPr>
        <vertAlign val="superscript"/>
        <sz val="8"/>
        <rFont val="Segoe UI"/>
        <family val="2"/>
      </rPr>
      <t>1</t>
    </r>
    <r>
      <rPr>
        <sz val="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</si>
  <si>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sz val="8"/>
        <color indexed="9"/>
        <rFont val="Segoe UI"/>
        <family val="2"/>
      </rPr>
      <t>.</t>
    </r>
    <r>
      <rPr>
        <sz val="8"/>
        <rFont val="Segoe UI"/>
        <family val="2"/>
      </rPr>
      <t>-- No reporta despachos</t>
    </r>
  </si>
  <si>
    <r>
      <rPr>
        <vertAlign val="superscript"/>
        <sz val="8"/>
        <rFont val="Segoe UI"/>
        <family val="2"/>
      </rPr>
      <t>p</t>
    </r>
    <r>
      <rPr>
        <sz val="8"/>
        <rFont val="Segoe UI"/>
        <family val="2"/>
      </rPr>
      <t xml:space="preserve"> Cifra provisional</t>
    </r>
  </si>
  <si>
    <r>
      <rPr>
        <b/>
        <sz val="8"/>
        <rFont val="Segoe UI"/>
        <family val="2"/>
      </rPr>
      <t>Nota</t>
    </r>
    <r>
      <rPr>
        <b/>
        <vertAlign val="superscript"/>
        <sz val="8"/>
        <rFont val="Segoe UI"/>
        <family val="2"/>
      </rPr>
      <t>1</t>
    </r>
    <r>
      <rPr>
        <b/>
        <sz val="8"/>
        <rFont val="Segoe UI"/>
        <family val="2"/>
      </rPr>
      <t>:</t>
    </r>
    <r>
      <rPr>
        <sz val="8"/>
        <rFont val="Segoe UI"/>
        <family val="2"/>
      </rPr>
      <t xml:space="preserve"> La diferencia en la suma de las variables, obedece al sistema de aproximación en el nivel de dígitos trabajados en la investigación.</t>
    </r>
  </si>
  <si>
    <r>
      <rPr>
        <b/>
        <sz val="8"/>
        <rFont val="Segoe UI"/>
        <family val="2"/>
      </rPr>
      <t>Nota</t>
    </r>
    <r>
      <rPr>
        <b/>
        <vertAlign val="superscript"/>
        <sz val="8"/>
        <rFont val="Segoe UI"/>
        <family val="2"/>
      </rPr>
      <t>2</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</si>
  <si>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Volver</t>
  </si>
  <si>
    <t>A4. Despachos nacionales de cemento gris por tipo de empaque según canal de distribución</t>
  </si>
  <si>
    <t>Toneladas</t>
  </si>
  <si>
    <t xml:space="preserve">Granel </t>
  </si>
  <si>
    <t xml:space="preserve">Empacado </t>
  </si>
  <si>
    <r>
      <rPr>
        <b/>
        <sz val="8"/>
        <rFont val="Segoe UI"/>
        <family val="2"/>
      </rPr>
      <t>Nota</t>
    </r>
    <r>
      <rPr>
        <b/>
        <vertAlign val="superscript"/>
        <sz val="8"/>
        <rFont val="Segoe UI"/>
        <family val="2"/>
      </rPr>
      <t>1</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</si>
  <si>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 xml:space="preserve">A5. Despachos nacionales de cemento gris por tipo de empaque </t>
  </si>
  <si>
    <t xml:space="preserve">                 Toneladas</t>
  </si>
  <si>
    <t xml:space="preserve">Mar </t>
  </si>
  <si>
    <t>A6. Serie tipo base de los despachos nacionales de cemento gris por tipo de empaque según departamento de destino</t>
  </si>
  <si>
    <t xml:space="preserve">Año </t>
  </si>
  <si>
    <t xml:space="preserve">Departamento </t>
  </si>
  <si>
    <t>ANTIOQUIA</t>
  </si>
  <si>
    <t>ATLÁNTICO</t>
  </si>
  <si>
    <t>BOGOTÁ, D.C.</t>
  </si>
  <si>
    <t>BOLÍVAR</t>
  </si>
  <si>
    <t>BOYACÁ</t>
  </si>
  <si>
    <t>CALDAS</t>
  </si>
  <si>
    <t>CASANARE</t>
  </si>
  <si>
    <t>CESAR</t>
  </si>
  <si>
    <t>CUNDINAMARCA</t>
  </si>
  <si>
    <t>HUILA</t>
  </si>
  <si>
    <t>MAGDALENA</t>
  </si>
  <si>
    <t>META</t>
  </si>
  <si>
    <t>NARIÑO</t>
  </si>
  <si>
    <t>NORTE DE SANTANDER</t>
  </si>
  <si>
    <t>QUINDÍO</t>
  </si>
  <si>
    <t>SANTANDER</t>
  </si>
  <si>
    <t>SUCRE</t>
  </si>
  <si>
    <t>TOLIMA</t>
  </si>
  <si>
    <t>VALLE DEL CAUCA</t>
  </si>
  <si>
    <r>
      <t>RESTO</t>
    </r>
    <r>
      <rPr>
        <vertAlign val="superscript"/>
        <sz val="9"/>
        <rFont val="Segoe UI"/>
        <family val="2"/>
      </rPr>
      <t>2</t>
    </r>
  </si>
  <si>
    <r>
      <t>RESTO</t>
    </r>
    <r>
      <rPr>
        <vertAlign val="superscript"/>
        <sz val="9"/>
        <rFont val="Segoe UI"/>
        <family val="2"/>
      </rPr>
      <t>2</t>
    </r>
    <r>
      <rPr>
        <sz val="11"/>
        <color theme="1"/>
        <rFont val="Calibri"/>
        <family val="2"/>
        <scheme val="minor"/>
      </rPr>
      <t/>
    </r>
  </si>
  <si>
    <t>RESTO2</t>
  </si>
  <si>
    <r>
      <rPr>
        <vertAlign val="superscript"/>
        <sz val="8"/>
        <rFont val="Segoe UI"/>
        <family val="2"/>
      </rPr>
      <t>1</t>
    </r>
    <r>
      <rPr>
        <sz val="8"/>
        <rFont val="Segoe UI"/>
        <family val="2"/>
      </rPr>
      <t xml:space="preserve">  El área de Bogotá incluye los despachos a Bogotá D.C., Soacha, Funza, Chía y Mosquera.</t>
    </r>
  </si>
  <si>
    <r>
      <rPr>
        <vertAlign val="superscript"/>
        <sz val="8"/>
        <rFont val="Segoe UI"/>
        <family val="2"/>
      </rPr>
      <t xml:space="preserve">2   </t>
    </r>
    <r>
      <rPr>
        <sz val="8"/>
        <rFont val="Segoe UI"/>
        <family val="2"/>
      </rPr>
      <t>En "Resto" se encuentran agrupados los departamentos de Amazonas, Arauca, Caquetá, Cauca, Chocó, Córdoba, Guainía, Guaviare, La Guajira, Putumayo, Risaralda, San Andrés, Vaupés y Vichada.</t>
    </r>
  </si>
  <si>
    <t>A7. Serie tipo base de los despachos nacionales de cemento gris por canal de distribución según departamento de destino</t>
  </si>
  <si>
    <t>2009 (abril) - 2019 (diciembre)</t>
  </si>
  <si>
    <r>
      <t>RESTO</t>
    </r>
    <r>
      <rPr>
        <vertAlign val="superscript"/>
        <sz val="9"/>
        <rFont val="Segoe UI"/>
        <family val="2"/>
      </rPr>
      <t>3</t>
    </r>
  </si>
  <si>
    <r>
      <rPr>
        <b/>
        <sz val="8"/>
        <rFont val="Segoe UI"/>
        <family val="2"/>
      </rPr>
      <t xml:space="preserve">Fuente: </t>
    </r>
    <r>
      <rPr>
        <sz val="8"/>
        <rFont val="Segoe UI"/>
        <family val="2"/>
      </rPr>
      <t xml:space="preserve">DANE. </t>
    </r>
  </si>
  <si>
    <r>
      <rPr>
        <vertAlign val="superscript"/>
        <sz val="8"/>
        <color indexed="8"/>
        <rFont val="Segoe UI"/>
        <family val="2"/>
      </rPr>
      <t>1</t>
    </r>
    <r>
      <rPr>
        <sz val="8"/>
        <color indexed="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</si>
  <si>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vertAlign val="superscript"/>
        <sz val="8"/>
        <rFont val="Segoe UI"/>
        <family val="2"/>
      </rPr>
      <t>2</t>
    </r>
    <r>
      <rPr>
        <sz val="8"/>
        <rFont val="Segoe UI"/>
        <family val="2"/>
      </rPr>
      <t xml:space="preserve">   El área de Bogotá incluye los despachos a Bogotá D.C., Soacha, Funza, Chía y Mosquera.</t>
    </r>
  </si>
  <si>
    <t>³ En el grupo de "Resto" se encuentran agrupados los departamentos de Amazonas, Arauca, Atlántico, Bolívar, Caldas, Caquetá, Casanare, Cauca, Chocó, Córdoba, Guainía, Guaviare, Huila, La Guajira, Nariño, Norte de Santander, Magdalena, Putumayo, Quindío, Risaralda, San Andrés, Sucre, Vaupés y Vichada.</t>
  </si>
  <si>
    <r>
      <rPr>
        <b/>
        <sz val="8"/>
        <rFont val="Segoe UI"/>
        <family val="2"/>
      </rPr>
      <t>Nota</t>
    </r>
    <r>
      <rPr>
        <b/>
        <vertAlign val="superscript"/>
        <sz val="8"/>
        <rFont val="Segoe UI"/>
        <family val="2"/>
      </rPr>
      <t>1</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</si>
  <si>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r>
      <rPr>
        <b/>
        <sz val="8"/>
        <rFont val="Segoe UI"/>
        <family val="2"/>
      </rPr>
      <t>Nota</t>
    </r>
    <r>
      <rPr>
        <b/>
        <vertAlign val="superscript"/>
        <sz val="8"/>
        <rFont val="Segoe UI"/>
        <family val="2"/>
      </rPr>
      <t>2</t>
    </r>
    <r>
      <rPr>
        <b/>
        <sz val="8"/>
        <rFont val="Segoe UI"/>
        <family val="2"/>
      </rPr>
      <t>:</t>
    </r>
    <r>
      <rPr>
        <sz val="8"/>
        <rFont val="Segoe UI"/>
        <family val="2"/>
      </rPr>
      <t xml:space="preserve"> A partir de la publicación del mes de febrero de 2022, correspondiente a los resultados de la Estadística de Cemento Gris ECG con corte a enero 2022, se incluye un nuevo anexo denominado A7.1, el cual contiene la desagregación de la información correspondiente a los departamentos de Atlántico y Bolívar por canal de distribución desde enero de 2020 a la fecha.</t>
    </r>
  </si>
  <si>
    <r>
      <rPr>
        <b/>
        <sz val="8"/>
        <rFont val="Segoe UI"/>
        <family val="2"/>
      </rPr>
      <t>Nota</t>
    </r>
    <r>
      <rPr>
        <b/>
        <vertAlign val="superscript"/>
        <sz val="8"/>
        <rFont val="Segoe UI"/>
        <family val="2"/>
      </rPr>
      <t>3</t>
    </r>
    <r>
      <rPr>
        <sz val="8"/>
        <rFont val="Segoe UI"/>
        <family val="2"/>
      </rPr>
      <t>: En este anexo se dispone información hasta el período diciembre de 2019. A partir de enero de 2020 se encuentra en el anexo 7.1.</t>
    </r>
  </si>
  <si>
    <t>A7.1. Serie tipo base de los despachos nacionales de cemento gris por canal de distribución según departamento de destino</t>
  </si>
  <si>
    <r>
      <t>Comercialización y Otros</t>
    </r>
    <r>
      <rPr>
        <b/>
        <vertAlign val="superscript"/>
        <sz val="9"/>
        <color rgb="FF000000"/>
        <rFont val="Segoe UI"/>
        <family val="2"/>
      </rPr>
      <t>1</t>
    </r>
  </si>
  <si>
    <r>
      <t>RESTO</t>
    </r>
    <r>
      <rPr>
        <vertAlign val="superscript"/>
        <sz val="9"/>
        <rFont val="Segoe UI"/>
        <family val="2"/>
      </rPr>
      <t>3</t>
    </r>
    <r>
      <rPr>
        <sz val="11"/>
        <color theme="1"/>
        <rFont val="Calibri"/>
        <family val="2"/>
        <scheme val="minor"/>
      </rPr>
      <t/>
    </r>
  </si>
  <si>
    <r>
      <t>RESTO</t>
    </r>
    <r>
      <rPr>
        <vertAlign val="superscript"/>
        <sz val="8"/>
        <rFont val="Segoe UI"/>
        <family val="2"/>
      </rPr>
      <t>3</t>
    </r>
  </si>
  <si>
    <r>
      <t>RESTO</t>
    </r>
    <r>
      <rPr>
        <vertAlign val="superscript"/>
        <sz val="8"/>
        <rFont val="Segoe UI"/>
        <family val="2"/>
      </rPr>
      <t>3</t>
    </r>
    <r>
      <rPr>
        <sz val="11"/>
        <color theme="1"/>
        <rFont val="Calibri"/>
        <family val="2"/>
        <scheme val="minor"/>
      </rPr>
      <t/>
    </r>
  </si>
  <si>
    <t>³ En el grupo de "Resto" se encuentran agrupados los departamentos de Amazonas, Arauca, Caldas, Caquetá, Casanare, Cauca, Chocó, Córdoba, Guainía, Guaviare, Huila, La Guajira, Nariño, Norte de Santander, Magdalena, Putumayo, Quindío, Risaralda, San Andrés, Sucre, Vaupés y Vichada.</t>
  </si>
  <si>
    <r>
      <rPr>
        <b/>
        <sz val="8"/>
        <rFont val="Segoe UI"/>
        <family val="2"/>
      </rPr>
      <t>Nota</t>
    </r>
    <r>
      <rPr>
        <b/>
        <vertAlign val="superscript"/>
        <sz val="8"/>
        <rFont val="Segoe UI"/>
        <family val="2"/>
      </rPr>
      <t>2</t>
    </r>
    <r>
      <rPr>
        <sz val="8"/>
        <rFont val="Segoe UI"/>
        <family val="2"/>
      </rPr>
      <t>: A partir de la publicación del mes de febrero de 2022, correspondiente a los resultados de la Estadística de Cemento Gris ECG con corte a enero 2022, se incluye un nuevo anexo denominado A7.1, el cual contiene la desagregación de la información correspondiente a los departamentos de Atlántico y Bolívar por canal de distribución desde enero de 2020 a la fecha.</t>
    </r>
  </si>
  <si>
    <r>
      <rPr>
        <b/>
        <sz val="8"/>
        <rFont val="Segoe UI"/>
        <family val="2"/>
      </rPr>
      <t>Nota</t>
    </r>
    <r>
      <rPr>
        <b/>
        <vertAlign val="superscript"/>
        <sz val="8"/>
        <rFont val="Segoe UI"/>
        <family val="2"/>
      </rPr>
      <t>3</t>
    </r>
    <r>
      <rPr>
        <sz val="8"/>
        <rFont val="Segoe UI"/>
        <family val="2"/>
      </rPr>
      <t>: El Canal otros se unifica con el canal Comercialización por cumplimiento a la Reserva estadística.</t>
    </r>
  </si>
  <si>
    <t>A8. Serie tipo base de los despachos nacionales de cemento gris por tipo de empaque según agregación de departamentos por región.</t>
  </si>
  <si>
    <t>Región</t>
  </si>
  <si>
    <t>CARIBE</t>
  </si>
  <si>
    <t>EJE CAFETERO Y ANTIOQUIA</t>
  </si>
  <si>
    <t>CENTRO</t>
  </si>
  <si>
    <t>OCCIDENTE</t>
  </si>
  <si>
    <t>ORIENTE</t>
  </si>
  <si>
    <t>RESTO</t>
  </si>
  <si>
    <r>
      <rPr>
        <b/>
        <sz val="10"/>
        <rFont val="Segoe UI"/>
        <family val="2"/>
      </rPr>
      <t xml:space="preserve">Fuente: </t>
    </r>
    <r>
      <rPr>
        <sz val="10"/>
        <rFont val="Segoe UI"/>
        <family val="2"/>
      </rPr>
      <t xml:space="preserve">DANE. </t>
    </r>
  </si>
  <si>
    <r>
      <rPr>
        <vertAlign val="superscript"/>
        <sz val="8"/>
        <rFont val="Segoe UI"/>
        <family val="2"/>
      </rPr>
      <t>2</t>
    </r>
    <r>
      <rPr>
        <sz val="8"/>
        <rFont val="Segoe UI"/>
        <family val="2"/>
      </rPr>
      <t xml:space="preserve"> Las regiones están agrupadas por los departamentos, así: 
Caribe: Atlántico, Bolívar, Cesar, Córdoba, Magdalena y Sucre.
Eje Cafetero y Antioquia: Antioquia, Caldas, Quindío y Risaralda.
Centro: Área de Bogotá, Cundinamarca, Huila y Tolima.
Occidente: Cauca, Nariño, Valle del Cauca.
Oriente: Boyacá, Casanare, Meta, Norte de Santander y Santander.
Resto: Amazonas, Arauca, Caquetá, Choco, Guainía, Guaviare, La Guajira, Putumayo, San Andrés, Vaupés y Vichada.</t>
    </r>
  </si>
  <si>
    <t>A9. Serie tipo base de los despachos nacionales de cemento gris por canal de distribución según agregación de departamentos por región</t>
  </si>
  <si>
    <r>
      <t>Otros</t>
    </r>
    <r>
      <rPr>
        <b/>
        <vertAlign val="superscript"/>
        <sz val="9"/>
        <color indexed="8"/>
        <rFont val="Segoe UI"/>
        <family val="2"/>
      </rPr>
      <t>2</t>
    </r>
  </si>
  <si>
    <r>
      <rPr>
        <b/>
        <sz val="8"/>
        <color indexed="8"/>
        <rFont val="Segoe UI"/>
        <family val="2"/>
      </rPr>
      <t xml:space="preserve">Fuente: </t>
    </r>
    <r>
      <rPr>
        <sz val="8"/>
        <color indexed="8"/>
        <rFont val="Segoe UI"/>
        <family val="2"/>
      </rPr>
      <t>DANE.</t>
    </r>
  </si>
  <si>
    <r>
      <rPr>
        <vertAlign val="superscript"/>
        <sz val="8"/>
        <color indexed="8"/>
        <rFont val="Segoe UI"/>
        <family val="2"/>
      </rPr>
      <t>P</t>
    </r>
    <r>
      <rPr>
        <sz val="8"/>
        <color indexed="8"/>
        <rFont val="Segoe UI"/>
        <family val="2"/>
      </rPr>
      <t>: Cifra provisional.</t>
    </r>
  </si>
  <si>
    <r>
      <rPr>
        <vertAlign val="superscript"/>
        <sz val="8"/>
        <color indexed="8"/>
        <rFont val="Segoe UI"/>
        <family val="2"/>
      </rPr>
      <t>1</t>
    </r>
    <r>
      <rPr>
        <sz val="8"/>
        <color indexed="8"/>
        <rFont val="Segoe UI"/>
        <family val="2"/>
      </rPr>
      <t xml:space="preserve">  El área de Bogotá incluye los despachos a Bogotá D.C., Soacha, Funza, Chía y Mosquera.</t>
    </r>
  </si>
  <si>
    <r>
      <rPr>
        <vertAlign val="superscript"/>
        <sz val="8"/>
        <color indexed="8"/>
        <rFont val="Segoe UI"/>
        <family val="2"/>
      </rPr>
      <t>2</t>
    </r>
    <r>
      <rPr>
        <sz val="8"/>
        <color indexed="8"/>
        <rFont val="Segoe UI"/>
        <family val="2"/>
      </rPr>
      <t xml:space="preserve">  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
</t>
    </r>
    <r>
      <rPr>
        <vertAlign val="superscript"/>
        <sz val="8"/>
        <color indexed="8"/>
        <rFont val="Segoe UI"/>
        <family val="2"/>
      </rPr>
      <t>3</t>
    </r>
    <r>
      <rPr>
        <sz val="8"/>
        <color indexed="8"/>
        <rFont val="Segoe UI"/>
        <family val="2"/>
      </rPr>
      <t xml:space="preserve"> Las regiones están agrupadas por los departamentos, así: 
Caribe: Atlántico, Bolívar, Cesar, Córdoba, Magdalena y Sucre.
Eje Cafetero y Antioquia: Antioquia, Caldas, Quindío y Risaralda.
Centro: Área de Bogotá, Cundinamarca, Huila y Tolima.
Occidente: Cauca, Nariño, Valle del Cauca.
Oriente: Boyacá, Casanare, Meta, Norte de Santander y Santander.
Resto: Amazonas, Arauca, Caquetá, Choco, Guainía, Guaviare, La Guajira, Putumayo, San Andrés, Vaupés y Vichada.</t>
    </r>
  </si>
  <si>
    <r>
      <rPr>
        <b/>
        <sz val="8"/>
        <color indexed="8"/>
        <rFont val="Segoe UI"/>
        <family val="2"/>
      </rPr>
      <t>Nota</t>
    </r>
    <r>
      <rPr>
        <sz val="8"/>
        <color indexed="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</si>
  <si>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A10. Serie tipo base de los despachos nacionales de cemento gris por canal de distribución Prefabricados según agregación de departamentos por región</t>
  </si>
  <si>
    <t>Prefabricados</t>
  </si>
  <si>
    <t>CARIBE-CENTRO</t>
  </si>
  <si>
    <t>OCCIDENTE-ORIENTE</t>
  </si>
  <si>
    <t>*El área de Bogotá incluye los despachos a Bogotá D.C., Soacha, Funza, Chía y Mosquera.</t>
  </si>
  <si>
    <r>
      <t xml:space="preserve">*Las regiones están agrupadas por los departamentos, así: 
</t>
    </r>
    <r>
      <rPr>
        <b/>
        <sz val="8"/>
        <color rgb="FF000000"/>
        <rFont val="Segoe UI"/>
        <family val="2"/>
      </rPr>
      <t>Caribe-Centro</t>
    </r>
    <r>
      <rPr>
        <sz val="8"/>
        <color indexed="8"/>
        <rFont val="Segoe UI"/>
        <family val="2"/>
      </rPr>
      <t xml:space="preserve">: Atlántico, Bolívar, Cesar, Córdoba, Magdalena, Sucre, Área de Bogotá, Cundinamarca, Huila, Tolima, San Andrés y La Guajira.
</t>
    </r>
    <r>
      <rPr>
        <b/>
        <sz val="8"/>
        <color rgb="FF000000"/>
        <rFont val="Segoe UI"/>
        <family val="2"/>
      </rPr>
      <t>Eje Cafetero y Antioquia</t>
    </r>
    <r>
      <rPr>
        <sz val="8"/>
        <color indexed="8"/>
        <rFont val="Segoe UI"/>
        <family val="2"/>
      </rPr>
      <t xml:space="preserve">: Antioquia, Caldas, Quindío, Risaralda y Chocó.
</t>
    </r>
    <r>
      <rPr>
        <b/>
        <sz val="8"/>
        <color rgb="FF000000"/>
        <rFont val="Segoe UI"/>
        <family val="2"/>
      </rPr>
      <t>Occidente-Oriente</t>
    </r>
    <r>
      <rPr>
        <sz val="8"/>
        <color indexed="8"/>
        <rFont val="Segoe UI"/>
        <family val="2"/>
      </rPr>
      <t>: Cauca, Nariño, Valle del Cauca, Boyacá, Casanare, Meta, Norte de Santander, Santander, Amazonas, Putumayo, Caquetá, Vaupés, Arauca, Vichada, Guaviare y Guainía.</t>
    </r>
  </si>
  <si>
    <t>A11. Variación de la producción y los despachos nacionales de cemento gris</t>
  </si>
  <si>
    <t>Variable</t>
  </si>
  <si>
    <t xml:space="preserve">Producción </t>
  </si>
  <si>
    <t>Según Canal de Distribución</t>
  </si>
  <si>
    <t xml:space="preserve">     Concreteras</t>
  </si>
  <si>
    <t xml:space="preserve">     Comercialización</t>
  </si>
  <si>
    <t xml:space="preserve">     Constructores y contratistas</t>
  </si>
  <si>
    <r>
      <t xml:space="preserve">     Otros</t>
    </r>
    <r>
      <rPr>
        <sz val="11"/>
        <rFont val="Segoe UI"/>
        <family val="2"/>
      </rPr>
      <t>¹</t>
    </r>
  </si>
  <si>
    <t>Según tipo de empaque</t>
  </si>
  <si>
    <t xml:space="preserve">     Granel</t>
  </si>
  <si>
    <t xml:space="preserve">     Empacado</t>
  </si>
  <si>
    <r>
      <rPr>
        <vertAlign val="superscript"/>
        <sz val="8"/>
        <rFont val="Segoe UI"/>
        <family val="2"/>
      </rPr>
      <t xml:space="preserve">1 </t>
    </r>
    <r>
      <rPr>
        <sz val="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</si>
  <si>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b/>
        <sz val="8"/>
        <rFont val="Segoe UI"/>
        <family val="2"/>
      </rPr>
      <t>Nota:</t>
    </r>
    <r>
      <rPr>
        <sz val="8"/>
        <rFont val="Segoe UI"/>
        <family val="2"/>
      </rPr>
      <t xml:space="preserve"> La diferencia en la suma de las variables, obedece al sistema de aproximación en el nivel de dígitos trabajados en la investigación.</t>
    </r>
  </si>
  <si>
    <t>Actualizado el  31 de julio de 2026</t>
  </si>
  <si>
    <r>
      <t>2009 (abril) - 2026</t>
    </r>
    <r>
      <rPr>
        <b/>
        <vertAlign val="superscript"/>
        <sz val="9"/>
        <color indexed="8"/>
        <rFont val="Segoe UI"/>
        <family val="2"/>
      </rPr>
      <t>p</t>
    </r>
    <r>
      <rPr>
        <b/>
        <sz val="9"/>
        <color indexed="8"/>
        <rFont val="Segoe UI"/>
        <family val="2"/>
      </rPr>
      <t xml:space="preserve"> (junio)</t>
    </r>
  </si>
  <si>
    <t>Junio 2026ᵖ</t>
  </si>
  <si>
    <r>
      <t>2018 (enero) - 2026</t>
    </r>
    <r>
      <rPr>
        <b/>
        <vertAlign val="superscript"/>
        <sz val="9"/>
        <color indexed="8"/>
        <rFont val="Segoe UI"/>
        <family val="2"/>
      </rPr>
      <t>p</t>
    </r>
    <r>
      <rPr>
        <b/>
        <sz val="9"/>
        <color indexed="8"/>
        <rFont val="Segoe UI"/>
        <family val="2"/>
      </rPr>
      <t xml:space="preserve"> (junio)</t>
    </r>
  </si>
  <si>
    <r>
      <t>2020 (enero) - 2026</t>
    </r>
    <r>
      <rPr>
        <b/>
        <vertAlign val="superscript"/>
        <sz val="9"/>
        <color indexed="8"/>
        <rFont val="Segoe UI"/>
        <family val="2"/>
      </rPr>
      <t>p</t>
    </r>
    <r>
      <rPr>
        <b/>
        <sz val="9"/>
        <color indexed="8"/>
        <rFont val="Segoe UI"/>
        <family val="2"/>
      </rPr>
      <t xml:space="preserve"> (junio)</t>
    </r>
  </si>
  <si>
    <t>Jun 2026 / 
Jun 2025</t>
  </si>
  <si>
    <t>Ene - jun 2026 /
Ene - jun 2025</t>
  </si>
  <si>
    <t>Jul 2025 - jun 2026 /
Jul 2024 - jun2025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</si>
</sst>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quot;$&quot;\ * #,##0_-;\-&quot;$&quot;\ * #,##0_-;_-&quot;$&quot;\ * &quot;-&quot;_-;_-@_-"/>
    <numFmt numFmtId="41" formatCode="_-* #,##0_-;\-* #,##0_-;_-* &quot;-&quot;_-;_-@_-"/>
    <numFmt numFmtId="43" formatCode="_-* #,##0.00_-;\-* #,##0.00_-;_-* &quot;-&quot;??_-;_-@_-"/>
    <numFmt numFmtId="164" formatCode="_(* #,##0.00_);_(* \(#,##0.00\);_(* &quot;-&quot;??_);_(@_)"/>
    <numFmt numFmtId="165" formatCode="0.0"/>
    <numFmt numFmtId="166" formatCode="#,##0.0"/>
    <numFmt numFmtId="167" formatCode="#,##0.000"/>
    <numFmt numFmtId="168" formatCode="#\ ###\ ###\ ###"/>
    <numFmt numFmtId="169" formatCode="0.0%"/>
    <numFmt numFmtId="170" formatCode="_ * #,##0.00_ ;_ * \-#,##0.00_ ;_ * &quot;-&quot;??_ ;_ @_ "/>
    <numFmt numFmtId="171" formatCode="#,##0.00000000"/>
    <numFmt numFmtId="172" formatCode="_ [$€-2]\ * #,##0.00_ ;_ [$€-2]\ * \-#,##0.00_ ;_ [$€-2]\ * &quot;-&quot;??_ "/>
    <numFmt numFmtId="173" formatCode="_-* #,##0.00\ [$€]_-;\-* #,##0.00\ [$€]_-;_-* &quot;-&quot;??\ [$€]_-;_-@_-"/>
    <numFmt numFmtId="174" formatCode="0.0000"/>
    <numFmt numFmtId="175" formatCode="0.00000"/>
    <numFmt numFmtId="176" formatCode="0.000000"/>
    <numFmt numFmtId="177" formatCode="_-* #,##0.00\ &quot;€&quot;_-;\-* #,##0.00\ &quot;€&quot;_-;_-* &quot;-&quot;??\ &quot;€&quot;_-;_-@_-"/>
    <numFmt numFmtId="178" formatCode="_-* #,##0.00\ _€_-;\-* #,##0.00\ _€_-;_-* &quot;-&quot;??\ _€_-;_-@_-"/>
    <numFmt numFmtId="179" formatCode="_(* #,##0.00_);_(* \(#,##0.00\);_(* \-??_);_(@_)"/>
    <numFmt numFmtId="180" formatCode="_([$€]* #,##0.00_);_([$€]* \(#,##0.00\);_([$€]* &quot;-&quot;??_);_(@_)"/>
    <numFmt numFmtId="181" formatCode="_-* #,##0.00\ _P_t_s_-;\-* #,##0.00\ _P_t_s_-;_-* &quot;-&quot;??\ _P_t_s_-;_-@_-"/>
    <numFmt numFmtId="182" formatCode="0.0_ ;\-0.0\ "/>
  </numFmts>
  <fonts count="7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10"/>
      <color indexed="9"/>
      <name val="Arial"/>
      <family val="2"/>
    </font>
    <font>
      <sz val="10"/>
      <color indexed="8"/>
      <name val="Arial"/>
      <family val="2"/>
    </font>
    <font>
      <b/>
      <sz val="14"/>
      <color theme="0"/>
      <name val="Segoe UI"/>
      <family val="2"/>
    </font>
    <font>
      <b/>
      <sz val="12"/>
      <name val="Segoe UI"/>
      <family val="2"/>
    </font>
    <font>
      <sz val="10"/>
      <color indexed="10"/>
      <name val="Segoe UI"/>
      <family val="2"/>
    </font>
    <font>
      <sz val="10"/>
      <name val="Segoe UI"/>
      <family val="2"/>
    </font>
    <font>
      <sz val="10"/>
      <color indexed="8"/>
      <name val="Segoe UI"/>
      <family val="2"/>
    </font>
    <font>
      <b/>
      <sz val="11"/>
      <color rgb="FFB6004B"/>
      <name val="Segoe UI"/>
      <family val="2"/>
    </font>
    <font>
      <u/>
      <sz val="10"/>
      <color indexed="12"/>
      <name val="Arial"/>
      <family val="2"/>
    </font>
    <font>
      <u/>
      <sz val="10"/>
      <color indexed="12"/>
      <name val="Segoe UI"/>
      <family val="2"/>
    </font>
    <font>
      <i/>
      <u/>
      <sz val="10"/>
      <color indexed="12"/>
      <name val="Segoe UI"/>
      <family val="2"/>
    </font>
    <font>
      <sz val="10"/>
      <color rgb="FFFF0000"/>
      <name val="Arial"/>
      <family val="2"/>
    </font>
    <font>
      <sz val="10"/>
      <color theme="4" tint="-0.249977111117893"/>
      <name val="Segoe UI"/>
      <family val="2"/>
      <charset val="204"/>
    </font>
    <font>
      <sz val="10"/>
      <name val="Segoe UI"/>
      <family val="2"/>
      <charset val="204"/>
    </font>
    <font>
      <b/>
      <sz val="9"/>
      <name val="Arial"/>
      <family val="2"/>
    </font>
    <font>
      <b/>
      <sz val="9"/>
      <color indexed="8"/>
      <name val="Segoe UI"/>
      <family val="2"/>
    </font>
    <font>
      <sz val="9"/>
      <name val="Segoe UI"/>
      <family val="2"/>
    </font>
    <font>
      <b/>
      <vertAlign val="superscript"/>
      <sz val="9"/>
      <color indexed="8"/>
      <name val="Segoe UI"/>
      <family val="2"/>
    </font>
    <font>
      <b/>
      <sz val="9"/>
      <name val="Segoe UI"/>
      <family val="2"/>
    </font>
    <font>
      <sz val="9"/>
      <color indexed="8"/>
      <name val="Segoe UI"/>
      <family val="2"/>
    </font>
    <font>
      <b/>
      <sz val="8"/>
      <name val="Segoe UI"/>
      <family val="2"/>
    </font>
    <font>
      <sz val="8"/>
      <name val="Segoe UI"/>
      <family val="2"/>
    </font>
    <font>
      <sz val="8"/>
      <color indexed="8"/>
      <name val="Segoe UI"/>
      <family val="2"/>
    </font>
    <font>
      <vertAlign val="superscript"/>
      <sz val="8"/>
      <name val="Segoe UI"/>
      <family val="2"/>
    </font>
    <font>
      <b/>
      <sz val="10"/>
      <name val="Segoe UI"/>
      <family val="2"/>
    </font>
    <font>
      <b/>
      <vertAlign val="superscript"/>
      <sz val="8"/>
      <name val="Segoe UI"/>
      <family val="2"/>
    </font>
    <font>
      <b/>
      <sz val="8"/>
      <color indexed="8"/>
      <name val="Segoe UI"/>
      <family val="2"/>
    </font>
    <font>
      <sz val="11"/>
      <name val="Segoe UI"/>
      <family val="2"/>
    </font>
    <font>
      <sz val="7"/>
      <color indexed="8"/>
      <name val="Segoe UI"/>
      <family val="2"/>
    </font>
    <font>
      <sz val="11"/>
      <color rgb="FFFF0000"/>
      <name val="Segoe UI"/>
      <family val="2"/>
    </font>
    <font>
      <sz val="8"/>
      <color rgb="FFFF0000"/>
      <name val="Segoe UI"/>
      <family val="2"/>
    </font>
    <font>
      <sz val="8"/>
      <color indexed="9"/>
      <name val="Segoe UI"/>
      <family val="2"/>
    </font>
    <font>
      <sz val="8"/>
      <color indexed="12"/>
      <name val="Segoe UI"/>
      <family val="2"/>
    </font>
    <font>
      <b/>
      <sz val="11"/>
      <name val="Segoe UI"/>
      <family val="2"/>
    </font>
    <font>
      <sz val="11"/>
      <color indexed="8"/>
      <name val="Segoe UI"/>
      <family val="2"/>
    </font>
    <font>
      <sz val="12"/>
      <name val="Segoe UI"/>
      <family val="2"/>
    </font>
    <font>
      <b/>
      <sz val="9"/>
      <color theme="1"/>
      <name val="Segoe UI"/>
      <family val="2"/>
    </font>
    <font>
      <sz val="9"/>
      <color theme="1"/>
      <name val="Segoe UI"/>
      <family val="2"/>
    </font>
    <font>
      <vertAlign val="superscript"/>
      <sz val="9"/>
      <name val="Segoe UI"/>
      <family val="2"/>
    </font>
    <font>
      <sz val="9"/>
      <name val="Arial"/>
      <family val="2"/>
    </font>
    <font>
      <b/>
      <sz val="9"/>
      <color indexed="10"/>
      <name val="Segoe UI"/>
      <family val="2"/>
    </font>
    <font>
      <sz val="9"/>
      <color indexed="10"/>
      <name val="Segoe UI"/>
      <family val="2"/>
    </font>
    <font>
      <sz val="8"/>
      <color theme="1"/>
      <name val="Segoe UI"/>
      <family val="2"/>
    </font>
    <font>
      <vertAlign val="superscript"/>
      <sz val="8"/>
      <color indexed="8"/>
      <name val="Segoe UI"/>
      <family val="2"/>
    </font>
    <font>
      <b/>
      <sz val="8"/>
      <color theme="1"/>
      <name val="Segoe UI"/>
      <family val="2"/>
    </font>
    <font>
      <sz val="11"/>
      <color indexed="8"/>
      <name val="Calibri"/>
      <family val="2"/>
    </font>
    <font>
      <sz val="12"/>
      <name val="Arial"/>
      <family val="2"/>
    </font>
    <font>
      <sz val="10"/>
      <name val="MS Sans Serif"/>
      <family val="2"/>
    </font>
    <font>
      <sz val="9"/>
      <color rgb="FFFF0000"/>
      <name val="Segoe UI"/>
      <family val="2"/>
    </font>
    <font>
      <sz val="8"/>
      <name val="Arial"/>
      <family val="2"/>
    </font>
    <font>
      <b/>
      <sz val="16"/>
      <color theme="0"/>
      <name val="Segoe UI"/>
      <family val="2"/>
    </font>
    <font>
      <i/>
      <sz val="9"/>
      <name val="Segoe UI"/>
      <family val="2"/>
    </font>
    <font>
      <b/>
      <vertAlign val="superscript"/>
      <sz val="9"/>
      <color rgb="FF000000"/>
      <name val="Segoe UI"/>
      <family val="2"/>
    </font>
    <font>
      <b/>
      <sz val="8"/>
      <color rgb="FF000000"/>
      <name val="Segoe U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8"/>
      <color theme="3"/>
      <name val="Cambria"/>
      <family val="2"/>
      <scheme val="major"/>
    </font>
    <font>
      <u/>
      <sz val="7.5"/>
      <color indexed="12"/>
      <name val="Arial"/>
      <family val="2"/>
    </font>
    <font>
      <sz val="11"/>
      <color indexed="8"/>
      <name val="Calibri"/>
      <family val="2"/>
      <scheme val="minor"/>
    </font>
    <font>
      <sz val="9"/>
      <color indexed="8"/>
      <name val="Segoe UI"/>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indexed="64"/>
      </right>
      <top style="thin">
        <color indexed="64"/>
      </top>
      <bottom style="thin">
        <color theme="0" tint="-0.24997711111789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5">
    <xf numFmtId="0" fontId="0" fillId="0" borderId="0"/>
    <xf numFmtId="170" fontId="6" fillId="0" borderId="0" applyFont="0" applyFill="0" applyBorder="0" applyAlignment="0" applyProtection="0"/>
    <xf numFmtId="9" fontId="6" fillId="0" borderId="0" applyFont="0" applyFill="0" applyBorder="0" applyAlignment="0" applyProtection="0"/>
    <xf numFmtId="0" fontId="16" fillId="0" borderId="0" applyNumberFormat="0" applyFill="0" applyBorder="0" applyAlignment="0" applyProtection="0">
      <alignment vertical="top"/>
      <protection locked="0"/>
    </xf>
    <xf numFmtId="172"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2" fontId="6" fillId="0" borderId="0" applyFont="0" applyFill="0" applyBorder="0" applyAlignment="0" applyProtection="0"/>
    <xf numFmtId="172" fontId="53" fillId="0" borderId="0" applyFont="0" applyFill="0" applyBorder="0" applyAlignment="0" applyProtection="0"/>
    <xf numFmtId="172" fontId="53" fillId="0" borderId="0" applyFont="0" applyFill="0" applyBorder="0" applyAlignment="0" applyProtection="0"/>
    <xf numFmtId="172" fontId="6" fillId="0" borderId="0" applyFont="0" applyFill="0" applyBorder="0" applyAlignment="0" applyProtection="0"/>
    <xf numFmtId="173" fontId="54" fillId="0" borderId="0" applyFont="0" applyFill="0" applyBorder="0" applyAlignment="0" applyProtection="0"/>
    <xf numFmtId="0" fontId="16" fillId="0" borderId="0" applyNumberFormat="0" applyFill="0" applyBorder="0" applyAlignment="0" applyProtection="0">
      <alignment vertical="top"/>
      <protection locked="0"/>
    </xf>
    <xf numFmtId="164" fontId="53" fillId="0" borderId="0" applyFont="0" applyFill="0" applyBorder="0" applyAlignment="0" applyProtection="0"/>
    <xf numFmtId="164" fontId="53" fillId="0" borderId="0" applyFont="0" applyFill="0" applyBorder="0" applyAlignment="0" applyProtection="0"/>
    <xf numFmtId="0" fontId="6"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5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6" fillId="0" borderId="0"/>
    <xf numFmtId="0" fontId="6" fillId="0" borderId="0"/>
    <xf numFmtId="0" fontId="55" fillId="0" borderId="0"/>
    <xf numFmtId="0" fontId="6" fillId="0" borderId="0"/>
    <xf numFmtId="0" fontId="6" fillId="0" borderId="0"/>
    <xf numFmtId="0" fontId="53" fillId="0" borderId="0"/>
    <xf numFmtId="0" fontId="6"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164" fontId="4" fillId="0" borderId="0" applyFont="0" applyFill="0" applyBorder="0" applyAlignment="0" applyProtection="0"/>
    <xf numFmtId="0" fontId="3" fillId="0" borderId="0"/>
    <xf numFmtId="170" fontId="6" fillId="0" borderId="0" applyFont="0" applyFill="0" applyBorder="0" applyAlignment="0" applyProtection="0"/>
    <xf numFmtId="170" fontId="6" fillId="0" borderId="0" applyFont="0" applyFill="0" applyBorder="0" applyAlignment="0" applyProtection="0"/>
    <xf numFmtId="43" fontId="53" fillId="0" borderId="0" applyFont="0" applyFill="0" applyBorder="0" applyAlignment="0" applyProtection="0"/>
    <xf numFmtId="0" fontId="3" fillId="0" borderId="0"/>
    <xf numFmtId="0" fontId="3" fillId="0" borderId="0"/>
    <xf numFmtId="0" fontId="3" fillId="0" borderId="0"/>
    <xf numFmtId="0" fontId="53" fillId="0" borderId="0"/>
    <xf numFmtId="0" fontId="53" fillId="0" borderId="0"/>
    <xf numFmtId="0" fontId="3" fillId="0" borderId="0"/>
    <xf numFmtId="0" fontId="3" fillId="0" borderId="0"/>
    <xf numFmtId="0" fontId="3" fillId="0" borderId="0"/>
    <xf numFmtId="0" fontId="3" fillId="0" borderId="0"/>
    <xf numFmtId="0" fontId="53" fillId="0" borderId="0"/>
    <xf numFmtId="0" fontId="53" fillId="0" borderId="0"/>
    <xf numFmtId="0" fontId="53" fillId="0" borderId="0"/>
    <xf numFmtId="0" fontId="3" fillId="0" borderId="0"/>
    <xf numFmtId="0" fontId="3" fillId="0" borderId="0"/>
    <xf numFmtId="0" fontId="3" fillId="0" borderId="0"/>
    <xf numFmtId="9" fontId="5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72" fillId="16" borderId="0" applyNumberFormat="0" applyBorder="0" applyAlignment="0" applyProtection="0"/>
    <xf numFmtId="0" fontId="72" fillId="20" borderId="0" applyNumberFormat="0" applyBorder="0" applyAlignment="0" applyProtection="0"/>
    <xf numFmtId="0" fontId="72" fillId="24" borderId="0" applyNumberFormat="0" applyBorder="0" applyAlignment="0" applyProtection="0"/>
    <xf numFmtId="0" fontId="72" fillId="28" borderId="0" applyNumberFormat="0" applyBorder="0" applyAlignment="0" applyProtection="0"/>
    <xf numFmtId="0" fontId="72" fillId="31" borderId="0" applyNumberFormat="0" applyBorder="0" applyAlignment="0" applyProtection="0"/>
    <xf numFmtId="0" fontId="65" fillId="7" borderId="0" applyNumberFormat="0" applyBorder="0" applyAlignment="0" applyProtection="0"/>
    <xf numFmtId="0" fontId="69" fillId="11" borderId="18" applyNumberFormat="0" applyAlignment="0" applyProtection="0"/>
    <xf numFmtId="0" fontId="70" fillId="0" borderId="20" applyNumberFormat="0" applyFill="0" applyAlignment="0" applyProtection="0"/>
    <xf numFmtId="170" fontId="6" fillId="0" borderId="0" applyFont="0" applyFill="0" applyBorder="0" applyAlignment="0" applyProtection="0"/>
    <xf numFmtId="0" fontId="72" fillId="13" borderId="0" applyNumberFormat="0" applyBorder="0" applyAlignment="0" applyProtection="0"/>
    <xf numFmtId="0" fontId="72" fillId="17" borderId="0" applyNumberFormat="0" applyBorder="0" applyAlignment="0" applyProtection="0"/>
    <xf numFmtId="0" fontId="72" fillId="21" borderId="0" applyNumberFormat="0" applyBorder="0" applyAlignment="0" applyProtection="0"/>
    <xf numFmtId="0" fontId="72" fillId="32" borderId="0" applyNumberFormat="0" applyBorder="0" applyAlignment="0" applyProtection="0"/>
    <xf numFmtId="172" fontId="6" fillId="0" borderId="0" applyFont="0" applyFill="0" applyBorder="0" applyAlignment="0" applyProtection="0"/>
    <xf numFmtId="172" fontId="6" fillId="0" borderId="0" applyFont="0" applyFill="0" applyBorder="0" applyAlignment="0" applyProtection="0"/>
    <xf numFmtId="0" fontId="16" fillId="0" borderId="0" applyNumberFormat="0" applyFill="0" applyBorder="0" applyAlignment="0" applyProtection="0">
      <alignment vertical="top"/>
      <protection locked="0"/>
    </xf>
    <xf numFmtId="0" fontId="66" fillId="8" borderId="0" applyNumberFormat="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170"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0" fontId="73" fillId="9" borderId="0" applyNumberFormat="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55" fillId="0" borderId="0"/>
    <xf numFmtId="0" fontId="3" fillId="0" borderId="0"/>
    <xf numFmtId="0" fontId="3" fillId="0" borderId="0"/>
    <xf numFmtId="0" fontId="53" fillId="0" borderId="0"/>
    <xf numFmtId="0" fontId="6" fillId="0" borderId="0"/>
    <xf numFmtId="0" fontId="6" fillId="0" borderId="0"/>
    <xf numFmtId="0" fontId="3" fillId="12" borderId="21" applyNumberFormat="0" applyFont="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62" fillId="0" borderId="15" applyNumberFormat="0" applyFill="0" applyAlignment="0" applyProtection="0"/>
    <xf numFmtId="0" fontId="63" fillId="0" borderId="16" applyNumberFormat="0" applyFill="0" applyAlignment="0" applyProtection="0"/>
    <xf numFmtId="0" fontId="64" fillId="0" borderId="17" applyNumberFormat="0" applyFill="0" applyAlignment="0" applyProtection="0"/>
    <xf numFmtId="0" fontId="71" fillId="0" borderId="22" applyNumberFormat="0" applyFill="0" applyAlignment="0" applyProtection="0"/>
    <xf numFmtId="9" fontId="6" fillId="0" borderId="0" applyFont="0" applyFill="0" applyBorder="0" applyAlignment="0" applyProtection="0"/>
    <xf numFmtId="0" fontId="3" fillId="0" borderId="0"/>
    <xf numFmtId="43" fontId="3" fillId="0" borderId="0" applyFont="0" applyFill="0" applyBorder="0" applyAlignment="0" applyProtection="0"/>
    <xf numFmtId="170" fontId="6" fillId="0" borderId="0" applyFont="0" applyFill="0" applyBorder="0" applyAlignment="0" applyProtection="0"/>
    <xf numFmtId="0" fontId="3" fillId="0" borderId="0"/>
    <xf numFmtId="178" fontId="6" fillId="0" borderId="0" applyFont="0" applyFill="0" applyBorder="0" applyAlignment="0" applyProtection="0"/>
    <xf numFmtId="177" fontId="6" fillId="0" borderId="0" applyFont="0" applyFill="0" applyBorder="0" applyAlignment="0" applyProtection="0"/>
    <xf numFmtId="179" fontId="6" fillId="0" borderId="0" applyFill="0" applyBorder="0" applyAlignment="0" applyProtection="0"/>
    <xf numFmtId="0" fontId="6" fillId="0" borderId="0"/>
    <xf numFmtId="9" fontId="6" fillId="0" borderId="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70" fontId="6" fillId="0" borderId="0" applyFont="0" applyFill="0" applyBorder="0" applyAlignment="0" applyProtection="0"/>
    <xf numFmtId="41" fontId="3" fillId="0" borderId="0" applyFont="0" applyFill="0" applyBorder="0" applyAlignment="0" applyProtection="0"/>
    <xf numFmtId="0" fontId="6" fillId="0" borderId="0"/>
    <xf numFmtId="170" fontId="6"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3" fillId="0" borderId="0" applyFont="0" applyFill="0" applyBorder="0" applyAlignment="0" applyProtection="0"/>
    <xf numFmtId="43" fontId="5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72" fillId="35" borderId="0" applyNumberFormat="0" applyBorder="0" applyAlignment="0" applyProtection="0"/>
    <xf numFmtId="0" fontId="64" fillId="0" borderId="0" applyNumberFormat="0" applyFill="0" applyBorder="0" applyAlignment="0" applyProtection="0"/>
    <xf numFmtId="43" fontId="3" fillId="0" borderId="0" applyFont="0" applyFill="0" applyBorder="0" applyAlignment="0" applyProtection="0"/>
    <xf numFmtId="0" fontId="72" fillId="25" borderId="0" applyNumberFormat="0" applyBorder="0" applyAlignment="0" applyProtection="0"/>
    <xf numFmtId="0" fontId="67" fillId="10" borderId="18" applyNumberFormat="0" applyAlignment="0" applyProtection="0"/>
    <xf numFmtId="180" fontId="6" fillId="0" borderId="0" applyFont="0" applyFill="0" applyBorder="0" applyAlignment="0" applyProtection="0"/>
    <xf numFmtId="0" fontId="75" fillId="0" borderId="0" applyNumberFormat="0" applyFill="0" applyBorder="0" applyAlignment="0" applyProtection="0">
      <alignment vertical="top"/>
      <protection locked="0"/>
    </xf>
    <xf numFmtId="170" fontId="6" fillId="0" borderId="0" applyFont="0" applyFill="0" applyBorder="0" applyAlignment="0" applyProtection="0"/>
    <xf numFmtId="178"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1" fontId="6" fillId="0" borderId="0" applyFont="0" applyFill="0" applyBorder="0" applyAlignment="0" applyProtection="0"/>
    <xf numFmtId="0" fontId="55" fillId="0" borderId="0"/>
    <xf numFmtId="0" fontId="3" fillId="0" borderId="0"/>
    <xf numFmtId="0" fontId="3" fillId="0" borderId="0"/>
    <xf numFmtId="0" fontId="3" fillId="12" borderId="21" applyNumberFormat="0" applyFont="0" applyAlignment="0" applyProtection="0"/>
    <xf numFmtId="9" fontId="6" fillId="0" borderId="0" applyFont="0" applyFill="0" applyBorder="0" applyAlignment="0" applyProtection="0"/>
    <xf numFmtId="0" fontId="68" fillId="11" borderId="19" applyNumberFormat="0" applyAlignment="0" applyProtection="0"/>
    <xf numFmtId="43" fontId="3" fillId="0" borderId="0" applyFont="0" applyFill="0" applyBorder="0" applyAlignment="0" applyProtection="0"/>
    <xf numFmtId="0" fontId="74" fillId="0" borderId="0" applyNumberForma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76" fillId="0" borderId="0"/>
    <xf numFmtId="43" fontId="76" fillId="0" borderId="0" applyFont="0" applyFill="0" applyBorder="0" applyAlignment="0" applyProtection="0"/>
    <xf numFmtId="41" fontId="76"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0" borderId="0"/>
    <xf numFmtId="17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70" fontId="6"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0" fontId="6" fillId="0" borderId="0"/>
    <xf numFmtId="172"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0" borderId="0"/>
    <xf numFmtId="17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12" borderId="21" applyNumberFormat="0" applyFont="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12" borderId="21" applyNumberFormat="0" applyFont="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170" fontId="6" fillId="0" borderId="0" applyFont="0" applyFill="0" applyBorder="0" applyAlignment="0" applyProtection="0"/>
    <xf numFmtId="0" fontId="2" fillId="0" borderId="0"/>
    <xf numFmtId="43" fontId="5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70" fontId="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70" fontId="6"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645">
    <xf numFmtId="0" fontId="0" fillId="0" borderId="0" xfId="0"/>
    <xf numFmtId="0" fontId="8" fillId="2" borderId="0" xfId="0" applyFont="1" applyFill="1"/>
    <xf numFmtId="0" fontId="0" fillId="3" borderId="0" xfId="0" applyFill="1"/>
    <xf numFmtId="0" fontId="7" fillId="2" borderId="0" xfId="0" applyFont="1" applyFill="1"/>
    <xf numFmtId="0" fontId="0" fillId="2" borderId="0" xfId="0" applyFill="1"/>
    <xf numFmtId="0" fontId="9" fillId="2" borderId="0" xfId="0" applyFont="1" applyFill="1"/>
    <xf numFmtId="0" fontId="12" fillId="2" borderId="7" xfId="0" applyFont="1" applyFill="1" applyBorder="1"/>
    <xf numFmtId="0" fontId="13" fillId="2" borderId="0" xfId="0" applyFont="1" applyFill="1"/>
    <xf numFmtId="0" fontId="14" fillId="2" borderId="0" xfId="0" applyFont="1" applyFill="1"/>
    <xf numFmtId="0" fontId="14" fillId="2" borderId="8" xfId="0" applyFont="1" applyFill="1" applyBorder="1"/>
    <xf numFmtId="0" fontId="15" fillId="3" borderId="7" xfId="0" applyFont="1" applyFill="1" applyBorder="1" applyAlignment="1">
      <alignment horizontal="right" vertical="center"/>
    </xf>
    <xf numFmtId="0" fontId="18" fillId="2" borderId="8" xfId="3" applyFont="1" applyFill="1" applyBorder="1" applyAlignment="1" applyProtection="1">
      <alignment vertical="center"/>
    </xf>
    <xf numFmtId="0" fontId="19" fillId="2" borderId="0" xfId="0" applyFont="1" applyFill="1"/>
    <xf numFmtId="0" fontId="20" fillId="3" borderId="0" xfId="0" applyFont="1" applyFill="1"/>
    <xf numFmtId="0" fontId="21" fillId="3" borderId="0" xfId="0" applyFont="1" applyFill="1"/>
    <xf numFmtId="0" fontId="22" fillId="2" borderId="0" xfId="0" applyFont="1" applyFill="1"/>
    <xf numFmtId="0" fontId="0" fillId="3" borderId="0" xfId="0" applyFill="1" applyAlignment="1">
      <alignment horizontal="center" vertical="center"/>
    </xf>
    <xf numFmtId="0" fontId="23" fillId="6" borderId="0" xfId="0" applyFont="1" applyFill="1"/>
    <xf numFmtId="0" fontId="24" fillId="6" borderId="0" xfId="0" applyFont="1" applyFill="1"/>
    <xf numFmtId="0" fontId="24" fillId="6" borderId="0" xfId="0" applyFont="1" applyFill="1" applyAlignment="1">
      <alignment horizontal="center" vertical="center"/>
    </xf>
    <xf numFmtId="0" fontId="24" fillId="6" borderId="8" xfId="0" applyFont="1" applyFill="1" applyBorder="1" applyAlignment="1">
      <alignment horizontal="center" vertical="center"/>
    </xf>
    <xf numFmtId="0" fontId="23" fillId="6" borderId="5" xfId="0" applyFont="1" applyFill="1" applyBorder="1"/>
    <xf numFmtId="0" fontId="24" fillId="6" borderId="5" xfId="0" applyFont="1" applyFill="1" applyBorder="1"/>
    <xf numFmtId="0" fontId="24" fillId="6" borderId="5" xfId="0" applyFont="1" applyFill="1" applyBorder="1" applyAlignment="1">
      <alignment horizontal="center" vertical="center"/>
    </xf>
    <xf numFmtId="0" fontId="26" fillId="6" borderId="5" xfId="0" applyFont="1" applyFill="1" applyBorder="1" applyAlignment="1">
      <alignment vertical="center"/>
    </xf>
    <xf numFmtId="0" fontId="26" fillId="6" borderId="6" xfId="0" applyFont="1" applyFill="1" applyBorder="1" applyAlignment="1">
      <alignment vertical="center"/>
    </xf>
    <xf numFmtId="0" fontId="23" fillId="5" borderId="2" xfId="0" applyFont="1" applyFill="1" applyBorder="1" applyAlignment="1">
      <alignment horizontal="center" vertical="center"/>
    </xf>
    <xf numFmtId="0" fontId="0" fillId="3" borderId="0" xfId="0" applyFill="1" applyAlignment="1">
      <alignment vertical="center"/>
    </xf>
    <xf numFmtId="0" fontId="23" fillId="5" borderId="5" xfId="0" applyFont="1" applyFill="1" applyBorder="1" applyAlignment="1">
      <alignment horizontal="center" vertical="center"/>
    </xf>
    <xf numFmtId="0" fontId="26" fillId="5" borderId="10"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3" fillId="3" borderId="1" xfId="0" applyFont="1" applyFill="1" applyBorder="1" applyAlignment="1">
      <alignment horizontal="center"/>
    </xf>
    <xf numFmtId="0" fontId="23" fillId="3" borderId="2" xfId="0" applyFont="1" applyFill="1" applyBorder="1"/>
    <xf numFmtId="0" fontId="27" fillId="2" borderId="2" xfId="0" applyFont="1" applyFill="1" applyBorder="1" applyAlignment="1">
      <alignment horizontal="center" vertical="center"/>
    </xf>
    <xf numFmtId="3" fontId="27" fillId="2" borderId="2" xfId="0" applyNumberFormat="1" applyFont="1" applyFill="1" applyBorder="1" applyAlignment="1">
      <alignment horizontal="center" vertical="center"/>
    </xf>
    <xf numFmtId="3" fontId="24" fillId="2" borderId="2" xfId="0" applyNumberFormat="1" applyFont="1" applyFill="1" applyBorder="1" applyAlignment="1">
      <alignment horizontal="center" vertical="center"/>
    </xf>
    <xf numFmtId="165" fontId="27" fillId="2" borderId="2" xfId="0" applyNumberFormat="1" applyFont="1" applyFill="1" applyBorder="1" applyAlignment="1">
      <alignment horizontal="center" vertical="center"/>
    </xf>
    <xf numFmtId="165" fontId="27" fillId="2" borderId="3" xfId="0" applyNumberFormat="1" applyFont="1" applyFill="1" applyBorder="1" applyAlignment="1">
      <alignment horizontal="center" vertical="center"/>
    </xf>
    <xf numFmtId="0" fontId="23" fillId="3" borderId="7" xfId="0" applyFont="1" applyFill="1" applyBorder="1" applyAlignment="1">
      <alignment horizontal="center"/>
    </xf>
    <xf numFmtId="0" fontId="23" fillId="3" borderId="0" xfId="0" applyFont="1" applyFill="1"/>
    <xf numFmtId="0" fontId="27" fillId="6" borderId="0" xfId="0" applyFont="1" applyFill="1" applyAlignment="1">
      <alignment horizontal="center" vertical="center"/>
    </xf>
    <xf numFmtId="3" fontId="27" fillId="6" borderId="0" xfId="0" applyNumberFormat="1" applyFont="1" applyFill="1" applyAlignment="1">
      <alignment horizontal="center" vertical="center"/>
    </xf>
    <xf numFmtId="3" fontId="24" fillId="6" borderId="0" xfId="0" applyNumberFormat="1" applyFont="1" applyFill="1" applyAlignment="1">
      <alignment horizontal="center" vertical="center"/>
    </xf>
    <xf numFmtId="165" fontId="27" fillId="6" borderId="0" xfId="0" applyNumberFormat="1" applyFont="1" applyFill="1" applyAlignment="1">
      <alignment horizontal="center" vertical="center"/>
    </xf>
    <xf numFmtId="165" fontId="27" fillId="6" borderId="8" xfId="0" applyNumberFormat="1" applyFont="1" applyFill="1" applyBorder="1" applyAlignment="1">
      <alignment horizontal="center"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3" fontId="24" fillId="2" borderId="0" xfId="0" applyNumberFormat="1" applyFont="1" applyFill="1" applyAlignment="1">
      <alignment horizontal="center" vertical="center"/>
    </xf>
    <xf numFmtId="165" fontId="27" fillId="2" borderId="0" xfId="0" applyNumberFormat="1" applyFont="1" applyFill="1" applyAlignment="1">
      <alignment horizontal="center" vertical="center"/>
    </xf>
    <xf numFmtId="165" fontId="27" fillId="2" borderId="8" xfId="0" applyNumberFormat="1" applyFont="1" applyFill="1" applyBorder="1" applyAlignment="1">
      <alignment horizontal="center" vertical="center"/>
    </xf>
    <xf numFmtId="0" fontId="26" fillId="3" borderId="7" xfId="0" applyFont="1" applyFill="1" applyBorder="1" applyAlignment="1">
      <alignment horizontal="center"/>
    </xf>
    <xf numFmtId="0" fontId="26" fillId="3" borderId="0" xfId="0" applyFont="1" applyFill="1"/>
    <xf numFmtId="0" fontId="24" fillId="3" borderId="0" xfId="0" applyFont="1" applyFill="1" applyAlignment="1">
      <alignment horizontal="center" vertical="center"/>
    </xf>
    <xf numFmtId="3" fontId="0" fillId="3" borderId="0" xfId="0" applyNumberFormat="1" applyFill="1"/>
    <xf numFmtId="165" fontId="24" fillId="2" borderId="0" xfId="0" applyNumberFormat="1" applyFont="1" applyFill="1" applyAlignment="1">
      <alignment horizontal="center" vertical="center"/>
    </xf>
    <xf numFmtId="165" fontId="24" fillId="6" borderId="0" xfId="0" applyNumberFormat="1" applyFont="1" applyFill="1" applyAlignment="1">
      <alignment horizontal="center" vertical="center"/>
    </xf>
    <xf numFmtId="0" fontId="24" fillId="3" borderId="7" xfId="0" applyFont="1" applyFill="1" applyBorder="1" applyAlignment="1">
      <alignment horizontal="center"/>
    </xf>
    <xf numFmtId="0" fontId="24" fillId="3" borderId="0" xfId="0" applyFont="1" applyFill="1"/>
    <xf numFmtId="166" fontId="27" fillId="6" borderId="8" xfId="0" applyNumberFormat="1" applyFont="1" applyFill="1" applyBorder="1" applyAlignment="1">
      <alignment horizontal="center" vertical="center"/>
    </xf>
    <xf numFmtId="166" fontId="27" fillId="2" borderId="8" xfId="0" applyNumberFormat="1" applyFont="1" applyFill="1" applyBorder="1" applyAlignment="1">
      <alignment horizontal="center" vertical="center"/>
    </xf>
    <xf numFmtId="165" fontId="24" fillId="2" borderId="8" xfId="0" applyNumberFormat="1" applyFont="1" applyFill="1" applyBorder="1" applyAlignment="1">
      <alignment horizontal="center" vertical="center"/>
    </xf>
    <xf numFmtId="0" fontId="6" fillId="2" borderId="0" xfId="0" applyFont="1" applyFill="1"/>
    <xf numFmtId="165" fontId="24" fillId="6" borderId="8" xfId="0" applyNumberFormat="1" applyFont="1" applyFill="1" applyBorder="1" applyAlignment="1">
      <alignment horizontal="center" vertical="center"/>
    </xf>
    <xf numFmtId="0" fontId="27" fillId="3" borderId="0" xfId="0" applyFont="1" applyFill="1" applyAlignment="1">
      <alignment horizontal="center" vertical="center"/>
    </xf>
    <xf numFmtId="3" fontId="24" fillId="3" borderId="0" xfId="0" applyNumberFormat="1" applyFont="1" applyFill="1" applyAlignment="1">
      <alignment horizontal="center" vertical="center"/>
    </xf>
    <xf numFmtId="165" fontId="24" fillId="3" borderId="0" xfId="0" applyNumberFormat="1" applyFont="1" applyFill="1" applyAlignment="1">
      <alignment horizontal="center" vertical="center"/>
    </xf>
    <xf numFmtId="165" fontId="27" fillId="3" borderId="0" xfId="0" applyNumberFormat="1" applyFont="1" applyFill="1" applyAlignment="1">
      <alignment horizontal="center" vertical="center"/>
    </xf>
    <xf numFmtId="165" fontId="24" fillId="3" borderId="8" xfId="0" applyNumberFormat="1" applyFont="1" applyFill="1" applyBorder="1" applyAlignment="1">
      <alignment horizontal="center" vertical="center"/>
    </xf>
    <xf numFmtId="0" fontId="26" fillId="3" borderId="0" xfId="0" applyFont="1" applyFill="1" applyAlignment="1">
      <alignment horizontal="center"/>
    </xf>
    <xf numFmtId="0" fontId="27" fillId="0" borderId="0" xfId="0" applyFont="1" applyAlignment="1">
      <alignment horizontal="center" vertical="center"/>
    </xf>
    <xf numFmtId="0" fontId="26" fillId="0" borderId="0" xfId="0" applyFont="1" applyAlignment="1">
      <alignment horizontal="center"/>
    </xf>
    <xf numFmtId="0" fontId="24" fillId="0" borderId="0" xfId="0" applyFont="1"/>
    <xf numFmtId="3" fontId="24" fillId="0" borderId="0" xfId="0" applyNumberFormat="1" applyFont="1" applyAlignment="1">
      <alignment horizontal="center" vertical="center"/>
    </xf>
    <xf numFmtId="165" fontId="27" fillId="0" borderId="0" xfId="0" applyNumberFormat="1" applyFont="1" applyAlignment="1">
      <alignment horizontal="center" vertical="center"/>
    </xf>
    <xf numFmtId="165" fontId="27" fillId="0" borderId="8" xfId="0" applyNumberFormat="1" applyFont="1" applyBorder="1" applyAlignment="1">
      <alignment horizontal="center" vertical="center"/>
    </xf>
    <xf numFmtId="166" fontId="24" fillId="6" borderId="8" xfId="0" applyNumberFormat="1" applyFont="1" applyFill="1" applyBorder="1" applyAlignment="1">
      <alignment horizontal="center" vertical="center"/>
    </xf>
    <xf numFmtId="0" fontId="29" fillId="3" borderId="0" xfId="0" applyFont="1" applyFill="1" applyAlignment="1">
      <alignment horizontal="center" vertical="center"/>
    </xf>
    <xf numFmtId="0" fontId="29" fillId="3" borderId="8" xfId="0" applyFont="1" applyFill="1" applyBorder="1" applyAlignment="1">
      <alignment horizontal="center" vertical="center"/>
    </xf>
    <xf numFmtId="0" fontId="29" fillId="2" borderId="7" xfId="0" applyFont="1" applyFill="1" applyBorder="1"/>
    <xf numFmtId="0" fontId="29" fillId="2" borderId="0" xfId="0" applyFont="1" applyFill="1"/>
    <xf numFmtId="0" fontId="28" fillId="2" borderId="7" xfId="0" applyFont="1" applyFill="1" applyBorder="1"/>
    <xf numFmtId="3" fontId="29" fillId="2" borderId="0" xfId="0" applyNumberFormat="1" applyFont="1" applyFill="1" applyAlignment="1">
      <alignment horizontal="center" vertical="center"/>
    </xf>
    <xf numFmtId="0" fontId="28" fillId="2" borderId="4" xfId="0" applyFont="1" applyFill="1" applyBorder="1"/>
    <xf numFmtId="0" fontId="29" fillId="2" borderId="5" xfId="0" applyFont="1" applyFill="1" applyBorder="1"/>
    <xf numFmtId="3" fontId="29" fillId="2" borderId="5" xfId="0" applyNumberFormat="1" applyFont="1" applyFill="1" applyBorder="1" applyAlignment="1">
      <alignment horizontal="center" vertical="center"/>
    </xf>
    <xf numFmtId="0" fontId="29" fillId="2" borderId="5" xfId="0" applyFont="1" applyFill="1" applyBorder="1" applyAlignment="1">
      <alignment horizontal="center" vertical="center"/>
    </xf>
    <xf numFmtId="0" fontId="29" fillId="3" borderId="6" xfId="0" applyFont="1" applyFill="1" applyBorder="1"/>
    <xf numFmtId="0" fontId="0" fillId="2" borderId="0" xfId="0" applyFill="1" applyAlignment="1">
      <alignment horizontal="center" vertical="center"/>
    </xf>
    <xf numFmtId="0" fontId="13" fillId="3" borderId="0" xfId="0" applyFont="1" applyFill="1"/>
    <xf numFmtId="0" fontId="13" fillId="3" borderId="0" xfId="0" applyFont="1" applyFill="1" applyAlignment="1">
      <alignment wrapText="1"/>
    </xf>
    <xf numFmtId="0" fontId="13" fillId="2" borderId="0" xfId="0" applyFont="1" applyFill="1" applyAlignment="1">
      <alignment horizontal="center"/>
    </xf>
    <xf numFmtId="0" fontId="10" fillId="3" borderId="0" xfId="0" applyFont="1" applyFill="1" applyAlignment="1">
      <alignment vertical="center" wrapText="1"/>
    </xf>
    <xf numFmtId="0" fontId="23" fillId="6" borderId="7" xfId="0" applyFont="1" applyFill="1" applyBorder="1"/>
    <xf numFmtId="0" fontId="27" fillId="6" borderId="0" xfId="0" applyFont="1" applyFill="1"/>
    <xf numFmtId="0" fontId="27" fillId="6" borderId="0" xfId="0" applyFont="1" applyFill="1" applyAlignment="1">
      <alignment horizontal="center"/>
    </xf>
    <xf numFmtId="0" fontId="24" fillId="6" borderId="0" xfId="0" applyFont="1" applyFill="1" applyAlignment="1">
      <alignment horizontal="center"/>
    </xf>
    <xf numFmtId="0" fontId="24" fillId="6" borderId="8" xfId="0" applyFont="1" applyFill="1" applyBorder="1" applyAlignment="1">
      <alignment horizontal="center"/>
    </xf>
    <xf numFmtId="0" fontId="24" fillId="3" borderId="0" xfId="0" applyFont="1" applyFill="1" applyAlignment="1">
      <alignment wrapText="1"/>
    </xf>
    <xf numFmtId="0" fontId="23" fillId="6" borderId="4" xfId="0" applyFont="1" applyFill="1" applyBorder="1" applyAlignment="1">
      <alignment vertical="center"/>
    </xf>
    <xf numFmtId="0" fontId="24" fillId="6" borderId="6" xfId="0" applyFont="1" applyFill="1" applyBorder="1"/>
    <xf numFmtId="0" fontId="23" fillId="3" borderId="0" xfId="0" applyFont="1" applyFill="1" applyAlignment="1">
      <alignment horizontal="center" vertical="center" wrapText="1"/>
    </xf>
    <xf numFmtId="0" fontId="24" fillId="3" borderId="0" xfId="0" applyFont="1" applyFill="1" applyAlignment="1">
      <alignment vertical="center"/>
    </xf>
    <xf numFmtId="2" fontId="23" fillId="5" borderId="2" xfId="0" applyNumberFormat="1" applyFont="1" applyFill="1" applyBorder="1" applyAlignment="1">
      <alignment horizontal="center" vertical="center" wrapText="1"/>
    </xf>
    <xf numFmtId="0" fontId="26" fillId="5" borderId="3" xfId="0" applyFont="1" applyFill="1" applyBorder="1" applyAlignment="1">
      <alignment horizontal="center" vertical="center"/>
    </xf>
    <xf numFmtId="0" fontId="26" fillId="3" borderId="0" xfId="0" applyFont="1" applyFill="1" applyAlignment="1">
      <alignment horizontal="center" vertical="center" wrapText="1"/>
    </xf>
    <xf numFmtId="0" fontId="23" fillId="5" borderId="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6" fillId="5" borderId="3" xfId="0" applyFont="1" applyFill="1" applyBorder="1" applyAlignment="1">
      <alignment horizontal="center" vertical="center" wrapText="1"/>
    </xf>
    <xf numFmtId="3" fontId="24" fillId="2" borderId="3" xfId="0" applyNumberFormat="1" applyFont="1" applyFill="1" applyBorder="1" applyAlignment="1">
      <alignment horizontal="center" vertical="center"/>
    </xf>
    <xf numFmtId="165" fontId="27" fillId="2" borderId="1" xfId="0" applyNumberFormat="1" applyFont="1" applyFill="1" applyBorder="1" applyAlignment="1">
      <alignment horizontal="center" vertical="center"/>
    </xf>
    <xf numFmtId="3" fontId="24" fillId="6" borderId="8" xfId="0" applyNumberFormat="1" applyFont="1" applyFill="1" applyBorder="1" applyAlignment="1">
      <alignment horizontal="center" vertical="center"/>
    </xf>
    <xf numFmtId="165" fontId="27" fillId="6" borderId="7" xfId="0" applyNumberFormat="1" applyFont="1" applyFill="1" applyBorder="1" applyAlignment="1">
      <alignment horizontal="center" vertical="center"/>
    </xf>
    <xf numFmtId="3" fontId="24" fillId="2" borderId="8" xfId="0" applyNumberFormat="1" applyFont="1" applyFill="1" applyBorder="1" applyAlignment="1">
      <alignment horizontal="center" vertical="center"/>
    </xf>
    <xf numFmtId="165" fontId="27" fillId="2" borderId="7" xfId="0" applyNumberFormat="1" applyFont="1" applyFill="1" applyBorder="1" applyAlignment="1">
      <alignment horizontal="center" vertical="center"/>
    </xf>
    <xf numFmtId="0" fontId="27" fillId="3" borderId="7" xfId="0" applyFont="1" applyFill="1" applyBorder="1" applyAlignment="1">
      <alignment horizontal="center"/>
    </xf>
    <xf numFmtId="165" fontId="24" fillId="2" borderId="7" xfId="0" applyNumberFormat="1" applyFont="1" applyFill="1" applyBorder="1" applyAlignment="1">
      <alignment horizontal="center" vertical="center"/>
    </xf>
    <xf numFmtId="165" fontId="24" fillId="6" borderId="7" xfId="0" applyNumberFormat="1" applyFont="1" applyFill="1" applyBorder="1" applyAlignment="1">
      <alignment horizontal="center" vertical="center"/>
    </xf>
    <xf numFmtId="3" fontId="24" fillId="3" borderId="8" xfId="0" applyNumberFormat="1" applyFont="1" applyFill="1" applyBorder="1" applyAlignment="1">
      <alignment horizontal="center" vertical="center"/>
    </xf>
    <xf numFmtId="165" fontId="24" fillId="3" borderId="7" xfId="0" applyNumberFormat="1" applyFont="1" applyFill="1" applyBorder="1" applyAlignment="1">
      <alignment horizontal="center" vertical="center"/>
    </xf>
    <xf numFmtId="165" fontId="27" fillId="3" borderId="7" xfId="0" applyNumberFormat="1" applyFont="1" applyFill="1" applyBorder="1" applyAlignment="1">
      <alignment horizontal="center" vertical="center"/>
    </xf>
    <xf numFmtId="0" fontId="13" fillId="0" borderId="0" xfId="0" applyFont="1"/>
    <xf numFmtId="3" fontId="24" fillId="0" borderId="8" xfId="0" applyNumberFormat="1" applyFont="1" applyBorder="1" applyAlignment="1">
      <alignment horizontal="center" vertical="center"/>
    </xf>
    <xf numFmtId="165" fontId="24" fillId="0" borderId="7" xfId="0" applyNumberFormat="1" applyFont="1" applyBorder="1" applyAlignment="1">
      <alignment horizontal="center" vertical="center"/>
    </xf>
    <xf numFmtId="165" fontId="24" fillId="0" borderId="0" xfId="0" applyNumberFormat="1" applyFont="1" applyAlignment="1">
      <alignment horizontal="center" vertical="center"/>
    </xf>
    <xf numFmtId="165" fontId="24" fillId="0" borderId="8" xfId="0" applyNumberFormat="1" applyFont="1" applyBorder="1" applyAlignment="1">
      <alignment horizontal="center" vertical="center"/>
    </xf>
    <xf numFmtId="0" fontId="13" fillId="0" borderId="0" xfId="0" applyFont="1" applyAlignment="1">
      <alignment wrapText="1"/>
    </xf>
    <xf numFmtId="165" fontId="27" fillId="0" borderId="7" xfId="0" applyNumberFormat="1" applyFont="1" applyBorder="1" applyAlignment="1">
      <alignment horizontal="center" vertical="center"/>
    </xf>
    <xf numFmtId="0" fontId="32" fillId="3" borderId="0" xfId="0" applyFont="1" applyFill="1" applyAlignment="1">
      <alignment horizontal="left"/>
    </xf>
    <xf numFmtId="0" fontId="14" fillId="3" borderId="0" xfId="0" applyFont="1" applyFill="1" applyAlignment="1">
      <alignment horizontal="left"/>
    </xf>
    <xf numFmtId="3" fontId="13" fillId="3" borderId="0" xfId="0" applyNumberFormat="1" applyFont="1" applyFill="1" applyAlignment="1">
      <alignment horizontal="center"/>
    </xf>
    <xf numFmtId="165" fontId="13" fillId="3" borderId="0" xfId="0" applyNumberFormat="1" applyFont="1" applyFill="1" applyAlignment="1">
      <alignment horizontal="center" vertical="center"/>
    </xf>
    <xf numFmtId="0" fontId="28" fillId="3" borderId="1" xfId="0" applyFont="1" applyFill="1" applyBorder="1" applyAlignment="1">
      <alignment horizontal="left"/>
    </xf>
    <xf numFmtId="0" fontId="30" fillId="3" borderId="2" xfId="0" applyFont="1" applyFill="1" applyBorder="1" applyAlignment="1">
      <alignment horizontal="left"/>
    </xf>
    <xf numFmtId="3" fontId="29" fillId="3" borderId="2" xfId="0" applyNumberFormat="1" applyFont="1" applyFill="1" applyBorder="1" applyAlignment="1">
      <alignment horizontal="center"/>
    </xf>
    <xf numFmtId="3" fontId="29" fillId="3" borderId="3" xfId="0" applyNumberFormat="1" applyFont="1" applyFill="1" applyBorder="1" applyAlignment="1">
      <alignment horizontal="center"/>
    </xf>
    <xf numFmtId="3" fontId="29" fillId="2" borderId="0" xfId="0" applyNumberFormat="1" applyFont="1" applyFill="1" applyAlignment="1">
      <alignment horizontal="center"/>
    </xf>
    <xf numFmtId="0" fontId="29" fillId="2" borderId="8" xfId="0" applyFont="1" applyFill="1" applyBorder="1" applyAlignment="1">
      <alignment horizontal="center"/>
    </xf>
    <xf numFmtId="165" fontId="13" fillId="3" borderId="0" xfId="0" applyNumberFormat="1" applyFont="1" applyFill="1"/>
    <xf numFmtId="0" fontId="29" fillId="2" borderId="0" xfId="0" applyFont="1" applyFill="1" applyAlignment="1">
      <alignment horizontal="center"/>
    </xf>
    <xf numFmtId="0" fontId="28" fillId="2" borderId="0" xfId="0" applyFont="1" applyFill="1" applyAlignment="1">
      <alignment horizontal="center" vertical="center"/>
    </xf>
    <xf numFmtId="167" fontId="29" fillId="2" borderId="0" xfId="0" applyNumberFormat="1" applyFont="1" applyFill="1" applyAlignment="1">
      <alignment horizontal="center"/>
    </xf>
    <xf numFmtId="0" fontId="29" fillId="3" borderId="4" xfId="0" applyFont="1" applyFill="1" applyBorder="1"/>
    <xf numFmtId="0" fontId="29" fillId="3" borderId="5" xfId="0" applyFont="1" applyFill="1" applyBorder="1"/>
    <xf numFmtId="3" fontId="29" fillId="3" borderId="6" xfId="0" applyNumberFormat="1" applyFont="1" applyFill="1" applyBorder="1" applyAlignment="1">
      <alignment horizontal="center"/>
    </xf>
    <xf numFmtId="0" fontId="34" fillId="2" borderId="0" xfId="0" applyFont="1" applyFill="1"/>
    <xf numFmtId="0" fontId="30" fillId="2" borderId="0" xfId="0" applyFont="1" applyFill="1" applyAlignment="1">
      <alignment horizontal="left"/>
    </xf>
    <xf numFmtId="3" fontId="13" fillId="2" borderId="0" xfId="0" applyNumberFormat="1" applyFont="1" applyFill="1" applyAlignment="1">
      <alignment horizontal="center"/>
    </xf>
    <xf numFmtId="0" fontId="34" fillId="2" borderId="0" xfId="0" applyFont="1" applyFill="1" applyAlignment="1">
      <alignment horizontal="left"/>
    </xf>
    <xf numFmtId="165" fontId="30" fillId="2" borderId="0" xfId="0" applyNumberFormat="1" applyFont="1" applyFill="1" applyAlignment="1">
      <alignment horizontal="center"/>
    </xf>
    <xf numFmtId="3" fontId="35" fillId="2" borderId="0" xfId="0" applyNumberFormat="1" applyFont="1" applyFill="1" applyAlignment="1">
      <alignment horizontal="center"/>
    </xf>
    <xf numFmtId="1" fontId="30" fillId="2" borderId="0" xfId="0" applyNumberFormat="1" applyFont="1" applyFill="1" applyAlignment="1">
      <alignment horizontal="center"/>
    </xf>
    <xf numFmtId="3" fontId="30" fillId="2" borderId="0" xfId="0" applyNumberFormat="1" applyFont="1" applyFill="1" applyAlignment="1">
      <alignment horizontal="center"/>
    </xf>
    <xf numFmtId="3" fontId="34" fillId="2" borderId="0" xfId="0" applyNumberFormat="1" applyFont="1" applyFill="1" applyAlignment="1">
      <alignment horizontal="center" vertical="center" wrapText="1"/>
    </xf>
    <xf numFmtId="0" fontId="28" fillId="2" borderId="0" xfId="0" applyFont="1" applyFill="1" applyAlignment="1">
      <alignment horizontal="left"/>
    </xf>
    <xf numFmtId="0" fontId="34" fillId="2" borderId="0" xfId="0" applyFont="1" applyFill="1" applyAlignment="1">
      <alignment horizontal="center" vertical="center"/>
    </xf>
    <xf numFmtId="0" fontId="30" fillId="2" borderId="0" xfId="0" applyFont="1" applyFill="1"/>
    <xf numFmtId="0" fontId="36" fillId="2" borderId="0" xfId="0" applyFont="1" applyFill="1"/>
    <xf numFmtId="2" fontId="34" fillId="2" borderId="0" xfId="0" applyNumberFormat="1" applyFont="1" applyFill="1" applyAlignment="1">
      <alignment horizontal="center" vertical="center" wrapText="1"/>
    </xf>
    <xf numFmtId="0" fontId="26" fillId="6" borderId="7" xfId="0" applyFont="1" applyFill="1" applyBorder="1" applyAlignment="1">
      <alignment vertical="center"/>
    </xf>
    <xf numFmtId="0" fontId="24" fillId="6" borderId="5" xfId="0" applyFont="1" applyFill="1" applyBorder="1" applyAlignment="1">
      <alignment horizontal="center"/>
    </xf>
    <xf numFmtId="0" fontId="26" fillId="5" borderId="2" xfId="0" applyFont="1" applyFill="1" applyBorder="1" applyAlignment="1">
      <alignment vertical="center"/>
    </xf>
    <xf numFmtId="0" fontId="23" fillId="5" borderId="0" xfId="0" applyFont="1" applyFill="1" applyAlignment="1">
      <alignment horizontal="center" vertical="center"/>
    </xf>
    <xf numFmtId="0" fontId="23" fillId="5" borderId="10" xfId="0" applyFont="1" applyFill="1" applyBorder="1" applyAlignment="1">
      <alignment horizontal="center" vertical="center"/>
    </xf>
    <xf numFmtId="0" fontId="23" fillId="3" borderId="0" xfId="0" applyFont="1" applyFill="1" applyAlignment="1">
      <alignment horizontal="center"/>
    </xf>
    <xf numFmtId="0" fontId="24" fillId="3" borderId="0" xfId="0" applyFont="1" applyFill="1" applyAlignment="1">
      <alignment horizontal="center"/>
    </xf>
    <xf numFmtId="0" fontId="24" fillId="0" borderId="0" xfId="0" applyFont="1" applyAlignment="1">
      <alignment horizontal="center"/>
    </xf>
    <xf numFmtId="0" fontId="26" fillId="3" borderId="5" xfId="0" applyFont="1" applyFill="1" applyBorder="1" applyAlignment="1">
      <alignment horizontal="center"/>
    </xf>
    <xf numFmtId="0" fontId="24" fillId="3" borderId="5" xfId="0" applyFont="1" applyFill="1" applyBorder="1" applyAlignment="1">
      <alignment horizontal="center"/>
    </xf>
    <xf numFmtId="0" fontId="14" fillId="3" borderId="0" xfId="0" applyFont="1" applyFill="1"/>
    <xf numFmtId="166" fontId="24" fillId="3" borderId="0" xfId="0" applyNumberFormat="1" applyFont="1" applyFill="1" applyAlignment="1">
      <alignment horizontal="center" vertical="center"/>
    </xf>
    <xf numFmtId="0" fontId="29" fillId="3" borderId="2" xfId="0" applyFont="1" applyFill="1" applyBorder="1"/>
    <xf numFmtId="0" fontId="30" fillId="3" borderId="2" xfId="0" applyFont="1" applyFill="1" applyBorder="1"/>
    <xf numFmtId="168" fontId="29" fillId="2" borderId="0" xfId="0" applyNumberFormat="1" applyFont="1" applyFill="1" applyAlignment="1">
      <alignment horizontal="center"/>
    </xf>
    <xf numFmtId="3" fontId="29" fillId="2" borderId="8" xfId="0" applyNumberFormat="1" applyFont="1" applyFill="1" applyBorder="1" applyAlignment="1">
      <alignment horizontal="center"/>
    </xf>
    <xf numFmtId="0" fontId="29" fillId="3" borderId="7" xfId="0" applyFont="1" applyFill="1" applyBorder="1" applyAlignment="1">
      <alignment horizontal="left"/>
    </xf>
    <xf numFmtId="0" fontId="29" fillId="2" borderId="5" xfId="0" applyFont="1" applyFill="1" applyBorder="1" applyAlignment="1">
      <alignment horizontal="center"/>
    </xf>
    <xf numFmtId="0" fontId="24" fillId="6" borderId="8" xfId="0" applyFont="1" applyFill="1" applyBorder="1"/>
    <xf numFmtId="0" fontId="27" fillId="6" borderId="5" xfId="0" applyFont="1" applyFill="1" applyBorder="1"/>
    <xf numFmtId="0" fontId="23" fillId="5" borderId="2" xfId="0" applyFont="1" applyFill="1" applyBorder="1" applyAlignment="1">
      <alignment horizontal="center" wrapText="1"/>
    </xf>
    <xf numFmtId="2" fontId="23" fillId="5" borderId="2" xfId="0" applyNumberFormat="1" applyFont="1" applyFill="1" applyBorder="1" applyAlignment="1">
      <alignment vertical="center" wrapText="1"/>
    </xf>
    <xf numFmtId="2" fontId="23" fillId="5" borderId="5" xfId="0" applyNumberFormat="1"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6" fillId="2" borderId="7" xfId="0" applyFont="1" applyFill="1" applyBorder="1"/>
    <xf numFmtId="0" fontId="24" fillId="2" borderId="0" xfId="0" applyFont="1" applyFill="1" applyAlignment="1">
      <alignment horizontal="center"/>
    </xf>
    <xf numFmtId="0" fontId="24" fillId="6" borderId="7" xfId="0" applyFont="1" applyFill="1" applyBorder="1"/>
    <xf numFmtId="165" fontId="24" fillId="6" borderId="0" xfId="0" applyNumberFormat="1" applyFont="1" applyFill="1" applyAlignment="1">
      <alignment horizontal="center"/>
    </xf>
    <xf numFmtId="0" fontId="24" fillId="2" borderId="7" xfId="0" applyFont="1" applyFill="1" applyBorder="1"/>
    <xf numFmtId="166" fontId="24" fillId="2" borderId="0" xfId="0" applyNumberFormat="1" applyFont="1" applyFill="1" applyAlignment="1">
      <alignment horizontal="center" vertical="center"/>
    </xf>
    <xf numFmtId="165" fontId="24" fillId="2" borderId="0" xfId="0" applyNumberFormat="1" applyFont="1" applyFill="1" applyAlignment="1">
      <alignment horizontal="center"/>
    </xf>
    <xf numFmtId="166" fontId="24" fillId="2" borderId="8" xfId="0" applyNumberFormat="1" applyFont="1" applyFill="1" applyBorder="1" applyAlignment="1">
      <alignment horizontal="center" vertical="center"/>
    </xf>
    <xf numFmtId="2" fontId="24" fillId="2" borderId="4" xfId="0" applyNumberFormat="1" applyFont="1" applyFill="1" applyBorder="1" applyAlignment="1">
      <alignment horizontal="left" vertical="center" wrapText="1"/>
    </xf>
    <xf numFmtId="0" fontId="24" fillId="3" borderId="5" xfId="0" applyFont="1" applyFill="1" applyBorder="1"/>
    <xf numFmtId="2" fontId="24" fillId="2" borderId="0" xfId="0" applyNumberFormat="1" applyFont="1" applyFill="1" applyAlignment="1">
      <alignment horizontal="left" vertical="center" wrapText="1"/>
    </xf>
    <xf numFmtId="2" fontId="35" fillId="2" borderId="0" xfId="0" applyNumberFormat="1" applyFont="1" applyFill="1" applyAlignment="1">
      <alignment horizontal="left" vertical="center" wrapText="1"/>
    </xf>
    <xf numFmtId="0" fontId="35" fillId="2" borderId="0" xfId="0" applyFont="1" applyFill="1"/>
    <xf numFmtId="166" fontId="37" fillId="2" borderId="0" xfId="0" applyNumberFormat="1" applyFont="1" applyFill="1" applyAlignment="1">
      <alignment horizontal="center" vertical="center"/>
    </xf>
    <xf numFmtId="0" fontId="37" fillId="3" borderId="0" xfId="0" applyFont="1" applyFill="1" applyAlignment="1">
      <alignment horizontal="center"/>
    </xf>
    <xf numFmtId="165" fontId="37" fillId="2" borderId="0" xfId="0" applyNumberFormat="1" applyFont="1" applyFill="1" applyAlignment="1">
      <alignment horizontal="center"/>
    </xf>
    <xf numFmtId="2" fontId="29" fillId="2" borderId="1" xfId="0" applyNumberFormat="1" applyFont="1" applyFill="1" applyBorder="1" applyAlignment="1">
      <alignment horizontal="left" vertical="center" wrapText="1"/>
    </xf>
    <xf numFmtId="166" fontId="38" fillId="2" borderId="2" xfId="0" applyNumberFormat="1" applyFont="1" applyFill="1" applyBorder="1" applyAlignment="1">
      <alignment horizontal="center" vertical="center"/>
    </xf>
    <xf numFmtId="0" fontId="38" fillId="3" borderId="2" xfId="0" applyFont="1" applyFill="1" applyBorder="1" applyAlignment="1">
      <alignment horizontal="center"/>
    </xf>
    <xf numFmtId="165" fontId="38" fillId="2" borderId="2" xfId="0" applyNumberFormat="1" applyFont="1" applyFill="1" applyBorder="1" applyAlignment="1">
      <alignment horizontal="center"/>
    </xf>
    <xf numFmtId="166" fontId="38" fillId="2" borderId="3" xfId="0" applyNumberFormat="1" applyFont="1" applyFill="1" applyBorder="1" applyAlignment="1">
      <alignment horizontal="center" vertical="center"/>
    </xf>
    <xf numFmtId="0" fontId="30" fillId="2" borderId="8" xfId="0" applyFont="1" applyFill="1" applyBorder="1"/>
    <xf numFmtId="0" fontId="29" fillId="3" borderId="0" xfId="0" applyFont="1" applyFill="1" applyAlignment="1">
      <alignment horizontal="left"/>
    </xf>
    <xf numFmtId="0" fontId="29" fillId="2" borderId="8" xfId="0" applyFont="1" applyFill="1" applyBorder="1"/>
    <xf numFmtId="165" fontId="29" fillId="2" borderId="0" xfId="0" applyNumberFormat="1" applyFont="1" applyFill="1"/>
    <xf numFmtId="165" fontId="29" fillId="2" borderId="5" xfId="0" applyNumberFormat="1" applyFont="1" applyFill="1" applyBorder="1"/>
    <xf numFmtId="0" fontId="40" fillId="2" borderId="5" xfId="3" applyFont="1" applyFill="1" applyBorder="1" applyAlignment="1" applyProtection="1">
      <alignment horizontal="right"/>
    </xf>
    <xf numFmtId="165" fontId="13" fillId="2" borderId="0" xfId="0" applyNumberFormat="1" applyFont="1" applyFill="1"/>
    <xf numFmtId="0" fontId="26" fillId="6" borderId="0" xfId="0" applyFont="1" applyFill="1"/>
    <xf numFmtId="0" fontId="26" fillId="6" borderId="0" xfId="0" applyFont="1" applyFill="1" applyAlignment="1">
      <alignment horizontal="center"/>
    </xf>
    <xf numFmtId="0" fontId="24" fillId="6" borderId="6" xfId="0" applyFont="1" applyFill="1" applyBorder="1" applyAlignment="1">
      <alignment horizontal="center"/>
    </xf>
    <xf numFmtId="0" fontId="26" fillId="5" borderId="2" xfId="0" applyFont="1" applyFill="1" applyBorder="1"/>
    <xf numFmtId="0" fontId="26" fillId="5" borderId="5" xfId="0" applyFont="1" applyFill="1" applyBorder="1"/>
    <xf numFmtId="0" fontId="26" fillId="5" borderId="10" xfId="0" applyFont="1" applyFill="1" applyBorder="1" applyAlignment="1">
      <alignment horizontal="center" vertical="center"/>
    </xf>
    <xf numFmtId="0" fontId="26" fillId="5" borderId="5" xfId="0" applyFont="1" applyFill="1" applyBorder="1" applyAlignment="1">
      <alignment horizontal="center" vertical="center"/>
    </xf>
    <xf numFmtId="0" fontId="26" fillId="5" borderId="6" xfId="0" applyFont="1" applyFill="1" applyBorder="1" applyAlignment="1">
      <alignment horizontal="center" vertical="center"/>
    </xf>
    <xf numFmtId="0" fontId="26" fillId="3" borderId="0" xfId="0" applyFont="1" applyFill="1" applyAlignment="1">
      <alignment horizontal="left"/>
    </xf>
    <xf numFmtId="3" fontId="24" fillId="3" borderId="0" xfId="0" applyNumberFormat="1" applyFont="1" applyFill="1"/>
    <xf numFmtId="0" fontId="26" fillId="3" borderId="7" xfId="0" applyFont="1" applyFill="1" applyBorder="1" applyAlignment="1">
      <alignment horizontal="left"/>
    </xf>
    <xf numFmtId="0" fontId="26" fillId="3" borderId="5" xfId="0" applyFont="1" applyFill="1" applyBorder="1" applyAlignment="1">
      <alignment horizontal="left"/>
    </xf>
    <xf numFmtId="0" fontId="41" fillId="3" borderId="0" xfId="0" applyFont="1" applyFill="1" applyAlignment="1">
      <alignment horizontal="left"/>
    </xf>
    <xf numFmtId="0" fontId="42" fillId="3" borderId="0" xfId="0" applyFont="1" applyFill="1"/>
    <xf numFmtId="3" fontId="35" fillId="3" borderId="0" xfId="0" applyNumberFormat="1" applyFont="1" applyFill="1" applyAlignment="1">
      <alignment horizontal="center"/>
    </xf>
    <xf numFmtId="165" fontId="35" fillId="3" borderId="0" xfId="0" applyNumberFormat="1" applyFont="1" applyFill="1" applyAlignment="1">
      <alignment horizontal="center" vertical="center"/>
    </xf>
    <xf numFmtId="0" fontId="29" fillId="3" borderId="2" xfId="0" applyFont="1" applyFill="1" applyBorder="1" applyAlignment="1">
      <alignment horizontal="center"/>
    </xf>
    <xf numFmtId="0" fontId="29" fillId="3" borderId="3" xfId="0" applyFont="1" applyFill="1" applyBorder="1" applyAlignment="1">
      <alignment horizontal="center"/>
    </xf>
    <xf numFmtId="0" fontId="29" fillId="3" borderId="8" xfId="0" applyFont="1" applyFill="1" applyBorder="1"/>
    <xf numFmtId="165" fontId="29" fillId="2" borderId="0" xfId="0" applyNumberFormat="1" applyFont="1" applyFill="1" applyAlignment="1">
      <alignment horizontal="center"/>
    </xf>
    <xf numFmtId="3" fontId="29" fillId="3" borderId="5" xfId="0" applyNumberFormat="1" applyFont="1" applyFill="1" applyBorder="1" applyAlignment="1">
      <alignment horizontal="center"/>
    </xf>
    <xf numFmtId="165" fontId="29" fillId="2" borderId="5" xfId="0" applyNumberFormat="1" applyFont="1" applyFill="1" applyBorder="1" applyAlignment="1">
      <alignment horizontal="center"/>
    </xf>
    <xf numFmtId="0" fontId="29" fillId="2" borderId="6" xfId="0" applyFont="1" applyFill="1" applyBorder="1" applyAlignment="1">
      <alignment horizontal="center"/>
    </xf>
    <xf numFmtId="169" fontId="24" fillId="2" borderId="0" xfId="2" applyNumberFormat="1" applyFont="1" applyFill="1" applyAlignment="1">
      <alignment horizontal="center"/>
    </xf>
    <xf numFmtId="3" fontId="24" fillId="2" borderId="0" xfId="0" applyNumberFormat="1" applyFont="1" applyFill="1" applyAlignment="1">
      <alignment horizontal="center"/>
    </xf>
    <xf numFmtId="0" fontId="43" fillId="2" borderId="0" xfId="0" applyFont="1" applyFill="1" applyAlignment="1">
      <alignment horizontal="center"/>
    </xf>
    <xf numFmtId="3" fontId="24" fillId="3" borderId="0" xfId="0" applyNumberFormat="1" applyFont="1" applyFill="1" applyAlignment="1">
      <alignment horizontal="center"/>
    </xf>
    <xf numFmtId="167" fontId="13" fillId="3" borderId="0" xfId="0" applyNumberFormat="1" applyFont="1" applyFill="1" applyAlignment="1">
      <alignment horizontal="center"/>
    </xf>
    <xf numFmtId="0" fontId="13" fillId="3" borderId="0" xfId="0" applyFont="1" applyFill="1" applyAlignment="1">
      <alignment horizontal="center"/>
    </xf>
    <xf numFmtId="0" fontId="24" fillId="2" borderId="0" xfId="0" applyFont="1" applyFill="1"/>
    <xf numFmtId="0" fontId="26" fillId="5" borderId="0" xfId="0" applyFont="1" applyFill="1" applyAlignment="1">
      <alignment horizontal="center" vertical="center"/>
    </xf>
    <xf numFmtId="0" fontId="26" fillId="5" borderId="8" xfId="0" applyFont="1" applyFill="1" applyBorder="1" applyAlignment="1">
      <alignment horizontal="center" vertical="center"/>
    </xf>
    <xf numFmtId="0" fontId="44" fillId="3" borderId="7" xfId="0" applyFont="1" applyFill="1" applyBorder="1" applyAlignment="1">
      <alignment horizontal="center"/>
    </xf>
    <xf numFmtId="3" fontId="45" fillId="0" borderId="0" xfId="1" applyNumberFormat="1" applyFont="1" applyBorder="1" applyAlignment="1">
      <alignment horizontal="center" vertical="center"/>
    </xf>
    <xf numFmtId="3" fontId="45" fillId="0" borderId="8" xfId="1" applyNumberFormat="1" applyFont="1" applyBorder="1" applyAlignment="1">
      <alignment horizontal="center" vertical="center"/>
    </xf>
    <xf numFmtId="0" fontId="44" fillId="3" borderId="0" xfId="0" applyFont="1" applyFill="1" applyAlignment="1">
      <alignment horizontal="center"/>
    </xf>
    <xf numFmtId="0" fontId="24" fillId="3" borderId="8" xfId="0" applyFont="1" applyFill="1" applyBorder="1"/>
    <xf numFmtId="0" fontId="24" fillId="2" borderId="5" xfId="0" applyFont="1" applyFill="1" applyBorder="1"/>
    <xf numFmtId="0" fontId="24" fillId="3" borderId="6" xfId="0" applyFont="1" applyFill="1" applyBorder="1"/>
    <xf numFmtId="0" fontId="47" fillId="0" borderId="0" xfId="0" applyFont="1"/>
    <xf numFmtId="0" fontId="0" fillId="3" borderId="0" xfId="0" applyFill="1" applyAlignment="1">
      <alignment horizontal="center"/>
    </xf>
    <xf numFmtId="0" fontId="35" fillId="3" borderId="0" xfId="0" applyFont="1" applyFill="1" applyAlignment="1">
      <alignment horizontal="center" vertical="center"/>
    </xf>
    <xf numFmtId="3" fontId="35" fillId="3" borderId="0" xfId="0" applyNumberFormat="1" applyFont="1" applyFill="1" applyAlignment="1">
      <alignment horizontal="center" vertical="center"/>
    </xf>
    <xf numFmtId="3" fontId="35" fillId="3" borderId="0" xfId="0" applyNumberFormat="1" applyFont="1" applyFill="1"/>
    <xf numFmtId="171" fontId="35" fillId="3" borderId="0" xfId="0" applyNumberFormat="1" applyFont="1" applyFill="1"/>
    <xf numFmtId="0" fontId="23" fillId="6" borderId="7" xfId="0" applyFont="1" applyFill="1" applyBorder="1" applyAlignment="1">
      <alignment horizontal="left" vertical="center"/>
    </xf>
    <xf numFmtId="0" fontId="48" fillId="6" borderId="0" xfId="0" applyFont="1" applyFill="1" applyAlignment="1">
      <alignment horizontal="left" vertical="center"/>
    </xf>
    <xf numFmtId="0" fontId="49" fillId="6" borderId="0" xfId="0" applyFont="1" applyFill="1" applyAlignment="1">
      <alignment horizontal="left" vertical="center"/>
    </xf>
    <xf numFmtId="0" fontId="24" fillId="6" borderId="8" xfId="0" applyFont="1" applyFill="1" applyBorder="1" applyAlignment="1">
      <alignment horizontal="left" vertical="center"/>
    </xf>
    <xf numFmtId="0" fontId="23" fillId="6" borderId="5" xfId="0" applyFont="1" applyFill="1" applyBorder="1" applyAlignment="1">
      <alignment horizontal="left" vertical="center"/>
    </xf>
    <xf numFmtId="0" fontId="27" fillId="6" borderId="5" xfId="0" applyFont="1" applyFill="1" applyBorder="1" applyAlignment="1">
      <alignment horizontal="left" vertical="center"/>
    </xf>
    <xf numFmtId="0" fontId="24" fillId="6" borderId="5" xfId="0" applyFont="1" applyFill="1" applyBorder="1" applyAlignment="1">
      <alignment horizontal="left" vertical="center"/>
    </xf>
    <xf numFmtId="0" fontId="27" fillId="6" borderId="6" xfId="0" applyFont="1" applyFill="1" applyBorder="1" applyAlignment="1">
      <alignment horizontal="right" vertical="center"/>
    </xf>
    <xf numFmtId="2" fontId="23" fillId="5" borderId="0" xfId="0" applyNumberFormat="1" applyFont="1" applyFill="1" applyAlignment="1">
      <alignment horizontal="center" vertical="center" wrapText="1"/>
    </xf>
    <xf numFmtId="0" fontId="45" fillId="3" borderId="7" xfId="0" applyFont="1" applyFill="1" applyBorder="1" applyAlignment="1">
      <alignment horizontal="center"/>
    </xf>
    <xf numFmtId="0" fontId="45" fillId="3" borderId="0" xfId="0" applyFont="1" applyFill="1" applyAlignment="1">
      <alignment horizontal="center"/>
    </xf>
    <xf numFmtId="0" fontId="29"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30" fillId="3" borderId="2" xfId="0" applyFont="1" applyFill="1" applyBorder="1" applyAlignment="1">
      <alignment horizontal="center" vertical="center"/>
    </xf>
    <xf numFmtId="3" fontId="29" fillId="3" borderId="2" xfId="0" applyNumberFormat="1" applyFont="1" applyFill="1" applyBorder="1" applyAlignment="1">
      <alignment horizontal="center" vertical="center"/>
    </xf>
    <xf numFmtId="3" fontId="29" fillId="3" borderId="3" xfId="0" applyNumberFormat="1" applyFont="1" applyFill="1" applyBorder="1" applyAlignment="1">
      <alignment horizontal="center" vertical="center"/>
    </xf>
    <xf numFmtId="0" fontId="29" fillId="3" borderId="0" xfId="0" applyFont="1" applyFill="1" applyAlignment="1">
      <alignment horizontal="left" vertical="center"/>
    </xf>
    <xf numFmtId="166" fontId="29" fillId="3" borderId="0" xfId="0" applyNumberFormat="1" applyFont="1" applyFill="1" applyAlignment="1">
      <alignment horizontal="left" vertical="center"/>
    </xf>
    <xf numFmtId="0" fontId="29" fillId="3" borderId="8" xfId="0" applyFont="1" applyFill="1" applyBorder="1" applyAlignment="1">
      <alignment horizontal="left" vertical="center"/>
    </xf>
    <xf numFmtId="0" fontId="29" fillId="2" borderId="7" xfId="0" applyFont="1" applyFill="1" applyBorder="1" applyAlignment="1">
      <alignment horizontal="left" vertical="center"/>
    </xf>
    <xf numFmtId="0" fontId="28" fillId="3" borderId="7" xfId="0" applyFont="1" applyFill="1" applyBorder="1" applyAlignment="1">
      <alignment horizontal="left" vertical="center"/>
    </xf>
    <xf numFmtId="0" fontId="29" fillId="3" borderId="4" xfId="0" applyFont="1" applyFill="1" applyBorder="1" applyAlignment="1">
      <alignment horizontal="center" vertical="center"/>
    </xf>
    <xf numFmtId="0" fontId="29" fillId="3" borderId="5" xfId="0" applyFont="1" applyFill="1" applyBorder="1" applyAlignment="1">
      <alignment horizontal="center" vertical="center"/>
    </xf>
    <xf numFmtId="3" fontId="0" fillId="0" borderId="0" xfId="0" applyNumberFormat="1"/>
    <xf numFmtId="0" fontId="13" fillId="0" borderId="0" xfId="0" applyFont="1" applyAlignment="1">
      <alignment horizontal="center" vertical="center"/>
    </xf>
    <xf numFmtId="0" fontId="13" fillId="0" borderId="0" xfId="0" applyFont="1" applyAlignment="1">
      <alignment horizontal="center" vertical="center" wrapText="1"/>
    </xf>
    <xf numFmtId="3" fontId="13" fillId="0" borderId="0" xfId="0" applyNumberFormat="1" applyFont="1" applyAlignment="1">
      <alignment horizontal="center" wrapText="1"/>
    </xf>
    <xf numFmtId="0" fontId="13" fillId="0" borderId="0" xfId="0" applyFont="1" applyAlignment="1">
      <alignment horizontal="center"/>
    </xf>
    <xf numFmtId="0" fontId="13" fillId="3" borderId="1" xfId="0" applyFont="1" applyFill="1" applyBorder="1" applyAlignment="1">
      <alignment horizontal="left"/>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28" fillId="3" borderId="4" xfId="0" applyFont="1" applyFill="1" applyBorder="1" applyAlignment="1">
      <alignment horizontal="left" vertical="center"/>
    </xf>
    <xf numFmtId="0" fontId="29" fillId="3" borderId="5" xfId="0" applyFont="1" applyFill="1" applyBorder="1" applyAlignment="1">
      <alignment horizontal="left" vertical="center"/>
    </xf>
    <xf numFmtId="0" fontId="45" fillId="3" borderId="2" xfId="0" applyFont="1" applyFill="1" applyBorder="1" applyAlignment="1">
      <alignment horizontal="center"/>
    </xf>
    <xf numFmtId="3" fontId="24" fillId="0" borderId="2" xfId="0" applyNumberFormat="1" applyFont="1" applyBorder="1" applyAlignment="1">
      <alignment horizontal="center"/>
    </xf>
    <xf numFmtId="3" fontId="24" fillId="0" borderId="3" xfId="0" applyNumberFormat="1" applyFont="1" applyBorder="1" applyAlignment="1">
      <alignment horizontal="center"/>
    </xf>
    <xf numFmtId="3" fontId="24" fillId="0" borderId="0" xfId="0" applyNumberFormat="1" applyFont="1" applyAlignment="1">
      <alignment horizontal="center"/>
    </xf>
    <xf numFmtId="3" fontId="24" fillId="0" borderId="8" xfId="0" applyNumberFormat="1" applyFont="1" applyBorder="1" applyAlignment="1">
      <alignment horizontal="center"/>
    </xf>
    <xf numFmtId="0" fontId="45" fillId="3" borderId="5" xfId="0" applyFont="1" applyFill="1" applyBorder="1" applyAlignment="1">
      <alignment horizontal="center"/>
    </xf>
    <xf numFmtId="0" fontId="0" fillId="0" borderId="5" xfId="0" applyBorder="1"/>
    <xf numFmtId="3" fontId="24" fillId="0" borderId="0" xfId="0" applyNumberFormat="1" applyFont="1"/>
    <xf numFmtId="3" fontId="29" fillId="0" borderId="8" xfId="0" applyNumberFormat="1" applyFont="1" applyBorder="1"/>
    <xf numFmtId="0" fontId="50" fillId="0" borderId="7" xfId="0" applyFont="1" applyBorder="1" applyAlignment="1">
      <alignment horizontal="left" vertical="center"/>
    </xf>
    <xf numFmtId="0" fontId="50" fillId="0" borderId="0" xfId="0" applyFont="1" applyAlignment="1">
      <alignment horizontal="left" vertical="center"/>
    </xf>
    <xf numFmtId="3" fontId="24" fillId="0" borderId="5" xfId="0" applyNumberFormat="1" applyFont="1" applyBorder="1"/>
    <xf numFmtId="0" fontId="24" fillId="2" borderId="2" xfId="0" applyFont="1" applyFill="1" applyBorder="1" applyAlignment="1">
      <alignment horizontal="center" vertical="center"/>
    </xf>
    <xf numFmtId="165" fontId="24" fillId="2" borderId="2" xfId="0" applyNumberFormat="1" applyFont="1" applyFill="1" applyBorder="1" applyAlignment="1">
      <alignment horizontal="center" vertical="center"/>
    </xf>
    <xf numFmtId="165" fontId="24" fillId="2" borderId="3" xfId="0" applyNumberFormat="1" applyFont="1" applyFill="1" applyBorder="1" applyAlignment="1">
      <alignment horizontal="center" vertical="center"/>
    </xf>
    <xf numFmtId="0" fontId="24" fillId="2" borderId="0" xfId="0" applyFont="1" applyFill="1" applyAlignment="1">
      <alignment horizontal="center" vertical="center"/>
    </xf>
    <xf numFmtId="166" fontId="35" fillId="3" borderId="0" xfId="0" applyNumberFormat="1" applyFont="1" applyFill="1" applyAlignment="1">
      <alignment horizontal="center"/>
    </xf>
    <xf numFmtId="0" fontId="56" fillId="3" borderId="0" xfId="0" applyFont="1" applyFill="1"/>
    <xf numFmtId="0" fontId="29" fillId="3" borderId="7" xfId="0" applyFont="1" applyFill="1" applyBorder="1" applyAlignment="1">
      <alignment vertical="center"/>
    </xf>
    <xf numFmtId="3" fontId="24" fillId="3" borderId="2" xfId="0" applyNumberFormat="1" applyFont="1" applyFill="1" applyBorder="1" applyAlignment="1">
      <alignment horizontal="center" vertical="center"/>
    </xf>
    <xf numFmtId="165" fontId="29" fillId="3" borderId="2" xfId="0" applyNumberFormat="1" applyFont="1" applyFill="1" applyBorder="1" applyAlignment="1">
      <alignment horizontal="center" vertical="center"/>
    </xf>
    <xf numFmtId="165" fontId="29" fillId="3" borderId="3" xfId="0" applyNumberFormat="1" applyFont="1" applyFill="1" applyBorder="1" applyAlignment="1">
      <alignment horizontal="center" vertical="center"/>
    </xf>
    <xf numFmtId="3" fontId="29" fillId="0" borderId="3" xfId="0" applyNumberFormat="1" applyFont="1" applyBorder="1"/>
    <xf numFmtId="0" fontId="13" fillId="2" borderId="0" xfId="0" applyFont="1" applyFill="1" applyAlignment="1">
      <alignment horizontal="center" vertical="center"/>
    </xf>
    <xf numFmtId="0" fontId="13" fillId="2" borderId="0" xfId="163" applyFont="1" applyFill="1"/>
    <xf numFmtId="0" fontId="13" fillId="2" borderId="0" xfId="163" applyFont="1" applyFill="1" applyAlignment="1">
      <alignment horizontal="center" vertical="center"/>
    </xf>
    <xf numFmtId="0" fontId="26" fillId="2" borderId="0" xfId="163" applyFont="1" applyFill="1" applyAlignment="1">
      <alignment horizontal="right"/>
    </xf>
    <xf numFmtId="0" fontId="44" fillId="5" borderId="2" xfId="0" applyFont="1" applyFill="1" applyBorder="1" applyAlignment="1">
      <alignment wrapText="1"/>
    </xf>
    <xf numFmtId="0" fontId="44" fillId="5" borderId="2" xfId="0" applyFont="1" applyFill="1" applyBorder="1" applyAlignment="1">
      <alignment horizontal="center" wrapText="1"/>
    </xf>
    <xf numFmtId="0" fontId="44" fillId="5" borderId="5" xfId="0" applyFont="1" applyFill="1" applyBorder="1" applyAlignment="1">
      <alignment vertical="center" wrapText="1"/>
    </xf>
    <xf numFmtId="0" fontId="26" fillId="3" borderId="7" xfId="0" applyFont="1" applyFill="1" applyBorder="1"/>
    <xf numFmtId="165" fontId="26" fillId="3" borderId="0" xfId="0" applyNumberFormat="1" applyFont="1" applyFill="1" applyAlignment="1">
      <alignment horizontal="center" vertical="center"/>
    </xf>
    <xf numFmtId="165" fontId="26" fillId="3" borderId="0" xfId="0" applyNumberFormat="1" applyFont="1" applyFill="1" applyAlignment="1">
      <alignment horizontal="center"/>
    </xf>
    <xf numFmtId="0" fontId="26" fillId="3" borderId="8" xfId="0" applyFont="1" applyFill="1" applyBorder="1" applyAlignment="1">
      <alignment vertical="center"/>
    </xf>
    <xf numFmtId="0" fontId="59" fillId="5" borderId="7" xfId="0" applyFont="1" applyFill="1" applyBorder="1"/>
    <xf numFmtId="0" fontId="24" fillId="5" borderId="0" xfId="0" applyFont="1" applyFill="1"/>
    <xf numFmtId="165" fontId="24" fillId="5" borderId="0" xfId="0" applyNumberFormat="1" applyFont="1" applyFill="1" applyAlignment="1">
      <alignment horizontal="center"/>
    </xf>
    <xf numFmtId="0" fontId="24" fillId="5" borderId="8" xfId="0" applyFont="1" applyFill="1" applyBorder="1"/>
    <xf numFmtId="0" fontId="24" fillId="3" borderId="7" xfId="0" applyFont="1" applyFill="1" applyBorder="1"/>
    <xf numFmtId="165" fontId="24" fillId="3" borderId="0" xfId="0" applyNumberFormat="1" applyFont="1" applyFill="1" applyAlignment="1">
      <alignment horizontal="center"/>
    </xf>
    <xf numFmtId="0" fontId="24" fillId="3" borderId="8" xfId="0" applyFont="1" applyFill="1" applyBorder="1" applyAlignment="1">
      <alignment vertical="center"/>
    </xf>
    <xf numFmtId="2" fontId="24" fillId="6" borderId="7" xfId="0" applyNumberFormat="1" applyFont="1" applyFill="1" applyBorder="1" applyAlignment="1">
      <alignment horizontal="left" vertical="center" wrapText="1"/>
    </xf>
    <xf numFmtId="165" fontId="24" fillId="6" borderId="5" xfId="0" applyNumberFormat="1" applyFont="1" applyFill="1" applyBorder="1" applyAlignment="1">
      <alignment horizontal="center"/>
    </xf>
    <xf numFmtId="0" fontId="13" fillId="3" borderId="0" xfId="0" applyFont="1" applyFill="1" applyAlignment="1">
      <alignment horizontal="center" vertical="center"/>
    </xf>
    <xf numFmtId="0" fontId="13" fillId="3" borderId="2" xfId="0" applyFont="1" applyFill="1" applyBorder="1"/>
    <xf numFmtId="0" fontId="24" fillId="2" borderId="3" xfId="0" applyFont="1" applyFill="1" applyBorder="1"/>
    <xf numFmtId="0" fontId="24" fillId="2" borderId="8" xfId="0" applyFont="1" applyFill="1" applyBorder="1"/>
    <xf numFmtId="0" fontId="13" fillId="2" borderId="8" xfId="0" applyFont="1" applyFill="1" applyBorder="1"/>
    <xf numFmtId="165" fontId="29" fillId="2" borderId="0" xfId="0" applyNumberFormat="1" applyFont="1" applyFill="1" applyAlignment="1">
      <alignment horizontal="center" vertical="center"/>
    </xf>
    <xf numFmtId="165" fontId="29" fillId="2" borderId="5" xfId="0" applyNumberFormat="1" applyFont="1" applyFill="1" applyBorder="1" applyAlignment="1">
      <alignment horizontal="center" vertical="center"/>
    </xf>
    <xf numFmtId="0" fontId="13" fillId="2" borderId="5" xfId="0" applyFont="1" applyFill="1" applyBorder="1"/>
    <xf numFmtId="0" fontId="13" fillId="2" borderId="6" xfId="0" applyFont="1" applyFill="1" applyBorder="1"/>
    <xf numFmtId="0" fontId="44" fillId="5" borderId="2" xfId="0" applyFont="1" applyFill="1" applyBorder="1" applyAlignment="1">
      <alignment horizontal="center" vertical="center" wrapText="1"/>
    </xf>
    <xf numFmtId="2" fontId="24" fillId="6" borderId="4" xfId="0" applyNumberFormat="1" applyFont="1" applyFill="1" applyBorder="1" applyAlignment="1">
      <alignment horizontal="left" vertical="center" wrapText="1"/>
    </xf>
    <xf numFmtId="0" fontId="24" fillId="3" borderId="7" xfId="0" applyFont="1" applyFill="1" applyBorder="1" applyAlignment="1">
      <alignment horizontal="left"/>
    </xf>
    <xf numFmtId="0" fontId="44" fillId="5" borderId="1" xfId="0" applyFont="1" applyFill="1" applyBorder="1" applyAlignment="1">
      <alignment horizontal="center"/>
    </xf>
    <xf numFmtId="0" fontId="24" fillId="5" borderId="2" xfId="0" applyFont="1" applyFill="1" applyBorder="1" applyAlignment="1">
      <alignment horizontal="center"/>
    </xf>
    <xf numFmtId="3" fontId="45" fillId="5" borderId="2" xfId="1" applyNumberFormat="1" applyFont="1" applyFill="1" applyBorder="1" applyAlignment="1">
      <alignment horizontal="center" vertical="center"/>
    </xf>
    <xf numFmtId="3" fontId="45" fillId="5" borderId="3" xfId="1" applyNumberFormat="1" applyFont="1" applyFill="1" applyBorder="1" applyAlignment="1">
      <alignment horizontal="center" vertical="center"/>
    </xf>
    <xf numFmtId="0" fontId="44" fillId="5" borderId="7" xfId="0" applyFont="1" applyFill="1" applyBorder="1" applyAlignment="1">
      <alignment horizontal="center"/>
    </xf>
    <xf numFmtId="0" fontId="24" fillId="5" borderId="0" xfId="0" applyFont="1" applyFill="1" applyAlignment="1">
      <alignment horizontal="center"/>
    </xf>
    <xf numFmtId="3" fontId="45" fillId="5" borderId="0" xfId="1" applyNumberFormat="1" applyFont="1" applyFill="1" applyBorder="1" applyAlignment="1">
      <alignment horizontal="center" vertical="center"/>
    </xf>
    <xf numFmtId="3" fontId="45" fillId="5" borderId="8" xfId="1" applyNumberFormat="1" applyFont="1" applyFill="1" applyBorder="1" applyAlignment="1">
      <alignment horizontal="center" vertical="center"/>
    </xf>
    <xf numFmtId="0" fontId="27" fillId="5" borderId="0" xfId="0" applyFont="1" applyFill="1" applyAlignment="1">
      <alignment horizontal="center" vertical="center"/>
    </xf>
    <xf numFmtId="0" fontId="24" fillId="5" borderId="0" xfId="0" applyFont="1" applyFill="1" applyAlignment="1">
      <alignment horizontal="center" vertical="center" wrapText="1"/>
    </xf>
    <xf numFmtId="3" fontId="27" fillId="5" borderId="0" xfId="0" applyNumberFormat="1" applyFont="1" applyFill="1" applyAlignment="1">
      <alignment horizontal="center" vertical="center"/>
    </xf>
    <xf numFmtId="3" fontId="27" fillId="5" borderId="0" xfId="0" applyNumberFormat="1" applyFont="1" applyFill="1" applyAlignment="1">
      <alignment horizontal="center" vertical="center" wrapText="1"/>
    </xf>
    <xf numFmtId="3" fontId="24" fillId="5" borderId="8" xfId="0" applyNumberFormat="1" applyFont="1" applyFill="1" applyBorder="1" applyAlignment="1">
      <alignment horizontal="center" vertical="center"/>
    </xf>
    <xf numFmtId="0" fontId="24" fillId="3" borderId="0" xfId="0" applyFont="1" applyFill="1" applyAlignment="1">
      <alignment horizontal="center" vertical="center" wrapText="1"/>
    </xf>
    <xf numFmtId="3" fontId="27" fillId="3" borderId="0" xfId="0" applyNumberFormat="1" applyFont="1" applyFill="1" applyAlignment="1">
      <alignment horizontal="center" vertical="center"/>
    </xf>
    <xf numFmtId="3" fontId="27" fillId="3" borderId="0" xfId="0" applyNumberFormat="1" applyFont="1" applyFill="1" applyAlignment="1">
      <alignment horizontal="center" vertical="center" wrapText="1"/>
    </xf>
    <xf numFmtId="0" fontId="27" fillId="5" borderId="5" xfId="0" applyFont="1" applyFill="1" applyBorder="1" applyAlignment="1">
      <alignment horizontal="center" vertical="center"/>
    </xf>
    <xf numFmtId="0" fontId="24" fillId="5" borderId="5" xfId="0" applyFont="1" applyFill="1" applyBorder="1" applyAlignment="1">
      <alignment horizontal="center" vertical="center" wrapText="1"/>
    </xf>
    <xf numFmtId="3" fontId="27" fillId="5" borderId="5" xfId="0" applyNumberFormat="1" applyFont="1" applyFill="1" applyBorder="1" applyAlignment="1">
      <alignment horizontal="center" vertical="center"/>
    </xf>
    <xf numFmtId="3" fontId="27" fillId="5" borderId="5" xfId="0" applyNumberFormat="1" applyFont="1" applyFill="1" applyBorder="1" applyAlignment="1">
      <alignment horizontal="center" vertical="center" wrapText="1"/>
    </xf>
    <xf numFmtId="3" fontId="24" fillId="5" borderId="6" xfId="0" applyNumberFormat="1" applyFont="1" applyFill="1" applyBorder="1" applyAlignment="1">
      <alignment horizontal="center" vertical="center"/>
    </xf>
    <xf numFmtId="0" fontId="44" fillId="5" borderId="5" xfId="0" applyFont="1" applyFill="1" applyBorder="1" applyAlignment="1">
      <alignment horizontal="center" vertical="center" wrapText="1"/>
    </xf>
    <xf numFmtId="2" fontId="35" fillId="3" borderId="0" xfId="0" applyNumberFormat="1" applyFont="1" applyFill="1" applyAlignment="1">
      <alignment horizontal="left" vertical="center" wrapText="1"/>
    </xf>
    <xf numFmtId="0" fontId="35" fillId="3" borderId="0" xfId="0" applyFont="1" applyFill="1"/>
    <xf numFmtId="0" fontId="23" fillId="5" borderId="0" xfId="0" applyFont="1" applyFill="1" applyAlignment="1">
      <alignment horizontal="center" vertical="center" wrapText="1"/>
    </xf>
    <xf numFmtId="3" fontId="45" fillId="3" borderId="0" xfId="1" applyNumberFormat="1" applyFont="1" applyFill="1" applyBorder="1" applyAlignment="1">
      <alignment horizontal="center" vertical="center"/>
    </xf>
    <xf numFmtId="3" fontId="45" fillId="3" borderId="8" xfId="1" applyNumberFormat="1" applyFont="1" applyFill="1" applyBorder="1" applyAlignment="1">
      <alignment horizontal="center" vertical="center"/>
    </xf>
    <xf numFmtId="0" fontId="45" fillId="5" borderId="0" xfId="0" applyFont="1" applyFill="1" applyAlignment="1">
      <alignment horizontal="center"/>
    </xf>
    <xf numFmtId="165" fontId="27" fillId="3" borderId="8" xfId="0" applyNumberFormat="1" applyFont="1" applyFill="1" applyBorder="1" applyAlignment="1">
      <alignment horizontal="center" vertical="center"/>
    </xf>
    <xf numFmtId="0" fontId="35" fillId="0" borderId="0" xfId="0" applyFont="1" applyAlignment="1">
      <alignment horizontal="justify" vertical="center"/>
    </xf>
    <xf numFmtId="165" fontId="0" fillId="0" borderId="0" xfId="0" applyNumberFormat="1"/>
    <xf numFmtId="0" fontId="24" fillId="0" borderId="0" xfId="0" applyFont="1" applyAlignment="1">
      <alignment horizontal="center" vertical="center"/>
    </xf>
    <xf numFmtId="165" fontId="0" fillId="3" borderId="0" xfId="0" applyNumberFormat="1" applyFill="1"/>
    <xf numFmtId="0" fontId="23" fillId="6" borderId="7" xfId="0" applyFont="1" applyFill="1" applyBorder="1" applyAlignment="1">
      <alignment vertical="center"/>
    </xf>
    <xf numFmtId="0" fontId="23" fillId="6" borderId="0" xfId="0" applyFont="1" applyFill="1" applyAlignment="1">
      <alignment vertical="center"/>
    </xf>
    <xf numFmtId="0" fontId="23" fillId="6" borderId="8" xfId="0" applyFont="1" applyFill="1" applyBorder="1" applyAlignment="1">
      <alignment vertical="center"/>
    </xf>
    <xf numFmtId="3" fontId="24" fillId="3" borderId="5" xfId="0" applyNumberFormat="1" applyFont="1" applyFill="1" applyBorder="1" applyAlignment="1">
      <alignment horizontal="center"/>
    </xf>
    <xf numFmtId="3" fontId="24" fillId="3" borderId="6" xfId="0" applyNumberFormat="1" applyFont="1" applyFill="1" applyBorder="1" applyAlignment="1">
      <alignment horizontal="center"/>
    </xf>
    <xf numFmtId="3" fontId="24" fillId="3" borderId="8" xfId="0" applyNumberFormat="1" applyFont="1" applyFill="1" applyBorder="1" applyAlignment="1">
      <alignment horizontal="center"/>
    </xf>
    <xf numFmtId="175" fontId="0" fillId="0" borderId="0" xfId="0" applyNumberFormat="1"/>
    <xf numFmtId="176" fontId="43" fillId="0" borderId="0" xfId="0" applyNumberFormat="1" applyFont="1" applyAlignment="1">
      <alignment horizontal="center"/>
    </xf>
    <xf numFmtId="176" fontId="0" fillId="3" borderId="0" xfId="0" applyNumberFormat="1" applyFill="1"/>
    <xf numFmtId="174" fontId="24"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174" fontId="29" fillId="0" borderId="2" xfId="0" applyNumberFormat="1" applyFont="1" applyBorder="1" applyAlignment="1">
      <alignment horizontal="center"/>
    </xf>
    <xf numFmtId="0" fontId="23" fillId="5" borderId="4" xfId="0" applyFont="1" applyFill="1" applyBorder="1" applyAlignment="1">
      <alignment horizontal="center" vertical="center"/>
    </xf>
    <xf numFmtId="0" fontId="23" fillId="5" borderId="7" xfId="0" applyFont="1" applyFill="1" applyBorder="1" applyAlignment="1">
      <alignment horizontal="center" vertical="center"/>
    </xf>
    <xf numFmtId="0" fontId="35" fillId="3" borderId="0" xfId="48" applyFont="1" applyFill="1" applyAlignment="1">
      <alignment horizontal="center" vertical="center"/>
    </xf>
    <xf numFmtId="0" fontId="6" fillId="0" borderId="0" xfId="48"/>
    <xf numFmtId="0" fontId="23" fillId="6" borderId="5" xfId="48" applyFont="1" applyFill="1" applyBorder="1"/>
    <xf numFmtId="0" fontId="23" fillId="6" borderId="5" xfId="48" applyFont="1" applyFill="1" applyBorder="1" applyAlignment="1">
      <alignment horizontal="left" vertical="center"/>
    </xf>
    <xf numFmtId="0" fontId="27" fillId="6" borderId="5" xfId="48" applyFont="1" applyFill="1" applyBorder="1" applyAlignment="1">
      <alignment horizontal="left" vertical="center"/>
    </xf>
    <xf numFmtId="0" fontId="23" fillId="5" borderId="11" xfId="48" applyFont="1" applyFill="1" applyBorder="1" applyAlignment="1">
      <alignment horizontal="center" vertical="center"/>
    </xf>
    <xf numFmtId="0" fontId="45" fillId="3" borderId="7" xfId="48" applyFont="1" applyFill="1" applyBorder="1" applyAlignment="1">
      <alignment horizontal="center"/>
    </xf>
    <xf numFmtId="0" fontId="45" fillId="3" borderId="0" xfId="48" applyFont="1" applyFill="1" applyAlignment="1">
      <alignment horizontal="center"/>
    </xf>
    <xf numFmtId="3" fontId="24" fillId="0" borderId="8" xfId="48" applyNumberFormat="1" applyFont="1" applyBorder="1" applyAlignment="1">
      <alignment horizontal="center"/>
    </xf>
    <xf numFmtId="0" fontId="45" fillId="3" borderId="5" xfId="48" applyFont="1" applyFill="1" applyBorder="1" applyAlignment="1">
      <alignment horizontal="center"/>
    </xf>
    <xf numFmtId="3" fontId="24" fillId="0" borderId="6" xfId="48" applyNumberFormat="1" applyFont="1" applyBorder="1" applyAlignment="1">
      <alignment horizontal="center"/>
    </xf>
    <xf numFmtId="0" fontId="6" fillId="0" borderId="5" xfId="48" applyBorder="1"/>
    <xf numFmtId="3" fontId="24" fillId="0" borderId="0" xfId="48" applyNumberFormat="1" applyFont="1" applyAlignment="1">
      <alignment horizontal="center"/>
    </xf>
    <xf numFmtId="0" fontId="50" fillId="0" borderId="0" xfId="48" applyFont="1" applyAlignment="1">
      <alignment horizontal="left" vertical="center"/>
    </xf>
    <xf numFmtId="0" fontId="50" fillId="0" borderId="8" xfId="48" applyFont="1" applyBorder="1" applyAlignment="1">
      <alignment horizontal="left" vertical="center"/>
    </xf>
    <xf numFmtId="0" fontId="30" fillId="0" borderId="7" xfId="48" applyFont="1" applyBorder="1" applyAlignment="1">
      <alignment horizontal="left" vertical="center"/>
    </xf>
    <xf numFmtId="0" fontId="44" fillId="3" borderId="0" xfId="48" applyFont="1" applyFill="1" applyAlignment="1">
      <alignment horizontal="center"/>
    </xf>
    <xf numFmtId="3" fontId="24" fillId="0" borderId="0" xfId="48" applyNumberFormat="1" applyFont="1"/>
    <xf numFmtId="0" fontId="23" fillId="3" borderId="0" xfId="0" applyFont="1" applyFill="1" applyAlignment="1">
      <alignment horizontal="center" vertical="center"/>
    </xf>
    <xf numFmtId="0" fontId="23" fillId="3" borderId="7" xfId="0" applyFont="1" applyFill="1" applyBorder="1" applyAlignment="1">
      <alignment horizontal="center" vertical="center"/>
    </xf>
    <xf numFmtId="0" fontId="26" fillId="0" borderId="1" xfId="0" applyFont="1" applyBorder="1" applyAlignment="1">
      <alignment horizontal="center" vertical="center"/>
    </xf>
    <xf numFmtId="0" fontId="26" fillId="0" borderId="7" xfId="0" applyFont="1" applyBorder="1" applyAlignment="1">
      <alignment horizontal="center" vertical="center"/>
    </xf>
    <xf numFmtId="0" fontId="26" fillId="0" borderId="7" xfId="0" applyFont="1" applyBorder="1" applyAlignment="1">
      <alignment horizontal="center"/>
    </xf>
    <xf numFmtId="0" fontId="26" fillId="0" borderId="0" xfId="0" applyFont="1" applyAlignment="1">
      <alignment horizontal="center" vertical="center"/>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3" fontId="24" fillId="0" borderId="2" xfId="0" applyNumberFormat="1" applyFont="1" applyBorder="1" applyAlignment="1">
      <alignment horizontal="center" wrapText="1"/>
    </xf>
    <xf numFmtId="3" fontId="24" fillId="0" borderId="3" xfId="0" applyNumberFormat="1" applyFont="1" applyBorder="1" applyAlignment="1">
      <alignment horizontal="center" wrapText="1"/>
    </xf>
    <xf numFmtId="0" fontId="24" fillId="0" borderId="0" xfId="0" applyFont="1" applyAlignment="1">
      <alignment horizontal="center" vertical="center" wrapText="1"/>
    </xf>
    <xf numFmtId="3" fontId="24" fillId="0" borderId="0" xfId="0" applyNumberFormat="1" applyFont="1" applyAlignment="1">
      <alignment horizontal="center" wrapText="1"/>
    </xf>
    <xf numFmtId="3" fontId="24" fillId="0" borderId="8" xfId="0" applyNumberFormat="1" applyFont="1" applyBorder="1" applyAlignment="1">
      <alignment horizontal="center" wrapText="1"/>
    </xf>
    <xf numFmtId="0" fontId="44" fillId="3" borderId="1" xfId="0" applyFont="1" applyFill="1" applyBorder="1" applyAlignment="1">
      <alignment horizontal="center"/>
    </xf>
    <xf numFmtId="0" fontId="44" fillId="3" borderId="5" xfId="0" applyFont="1" applyFill="1" applyBorder="1" applyAlignment="1">
      <alignment horizontal="center"/>
    </xf>
    <xf numFmtId="0" fontId="44" fillId="3" borderId="7" xfId="48" applyFont="1" applyFill="1" applyBorder="1" applyAlignment="1">
      <alignment horizontal="center"/>
    </xf>
    <xf numFmtId="0" fontId="6" fillId="0" borderId="7" xfId="48" applyBorder="1"/>
    <xf numFmtId="0" fontId="44" fillId="3" borderId="12" xfId="48" applyFont="1" applyFill="1" applyBorder="1" applyAlignment="1">
      <alignment horizontal="center"/>
    </xf>
    <xf numFmtId="0" fontId="45" fillId="3" borderId="13" xfId="48" applyFont="1" applyFill="1" applyBorder="1" applyAlignment="1">
      <alignment horizontal="center"/>
    </xf>
    <xf numFmtId="0" fontId="23" fillId="5" borderId="14" xfId="48" applyFont="1" applyFill="1" applyBorder="1" applyAlignment="1">
      <alignment horizontal="center" vertical="center"/>
    </xf>
    <xf numFmtId="0" fontId="44" fillId="3" borderId="5" xfId="48" applyFont="1" applyFill="1" applyBorder="1" applyAlignment="1">
      <alignment horizontal="center"/>
    </xf>
    <xf numFmtId="165" fontId="24" fillId="3" borderId="0" xfId="0" applyNumberFormat="1" applyFont="1" applyFill="1"/>
    <xf numFmtId="166" fontId="43" fillId="3" borderId="0" xfId="26" applyNumberFormat="1" applyFont="1" applyFill="1"/>
    <xf numFmtId="0" fontId="43" fillId="3" borderId="0" xfId="26" applyFont="1" applyFill="1"/>
    <xf numFmtId="166" fontId="11" fillId="3" borderId="0" xfId="26" applyNumberFormat="1" applyFont="1" applyFill="1" applyAlignment="1">
      <alignment horizontal="center" vertical="center"/>
    </xf>
    <xf numFmtId="166" fontId="43" fillId="3" borderId="0" xfId="26" applyNumberFormat="1" applyFont="1" applyFill="1" applyAlignment="1">
      <alignment horizontal="center" vertical="center"/>
    </xf>
    <xf numFmtId="0" fontId="26" fillId="0" borderId="5" xfId="0" applyFont="1" applyBorder="1" applyAlignment="1">
      <alignment horizontal="center"/>
    </xf>
    <xf numFmtId="0" fontId="24" fillId="0" borderId="5" xfId="0" applyFont="1" applyBorder="1" applyAlignment="1">
      <alignment horizontal="center" vertical="center"/>
    </xf>
    <xf numFmtId="0" fontId="24" fillId="0" borderId="5" xfId="0" applyFont="1" applyBorder="1" applyAlignment="1">
      <alignment horizontal="center" vertical="center" wrapText="1"/>
    </xf>
    <xf numFmtId="3" fontId="24" fillId="0" borderId="5" xfId="0" applyNumberFormat="1" applyFont="1" applyBorder="1" applyAlignment="1">
      <alignment horizontal="center" wrapText="1"/>
    </xf>
    <xf numFmtId="0" fontId="29" fillId="2" borderId="7" xfId="0" applyFont="1" applyFill="1" applyBorder="1" applyAlignment="1">
      <alignment vertical="center" wrapText="1"/>
    </xf>
    <xf numFmtId="0" fontId="17" fillId="2" borderId="0" xfId="3" applyFont="1" applyFill="1" applyBorder="1" applyAlignment="1" applyProtection="1">
      <alignment vertical="center"/>
    </xf>
    <xf numFmtId="165" fontId="14" fillId="3" borderId="0" xfId="0" applyNumberFormat="1" applyFont="1" applyFill="1" applyAlignment="1">
      <alignment horizontal="center" vertical="center"/>
    </xf>
    <xf numFmtId="0" fontId="77" fillId="3" borderId="0" xfId="0" applyFont="1" applyFill="1" applyAlignment="1">
      <alignment horizontal="center" vertical="center"/>
    </xf>
    <xf numFmtId="3" fontId="24" fillId="0" borderId="6" xfId="0" applyNumberFormat="1" applyFont="1" applyBorder="1" applyAlignment="1">
      <alignment horizontal="center" wrapText="1"/>
    </xf>
    <xf numFmtId="1" fontId="45" fillId="0" borderId="0" xfId="0" applyNumberFormat="1" applyFont="1" applyAlignment="1">
      <alignment horizontal="center"/>
    </xf>
    <xf numFmtId="3" fontId="45" fillId="0" borderId="8" xfId="0" applyNumberFormat="1" applyFont="1" applyBorder="1" applyAlignment="1">
      <alignment horizontal="center"/>
    </xf>
    <xf numFmtId="0" fontId="29" fillId="2" borderId="0" xfId="0" applyFont="1" applyFill="1" applyAlignment="1">
      <alignment vertical="center" wrapText="1"/>
    </xf>
    <xf numFmtId="0" fontId="29" fillId="3" borderId="7" xfId="0" applyFont="1" applyFill="1" applyBorder="1" applyAlignment="1">
      <alignment horizontal="center" wrapText="1"/>
    </xf>
    <xf numFmtId="0" fontId="29" fillId="3" borderId="8" xfId="0" applyFont="1" applyFill="1" applyBorder="1" applyAlignment="1">
      <alignment horizontal="center" wrapText="1"/>
    </xf>
    <xf numFmtId="0" fontId="29" fillId="3" borderId="0" xfId="0" applyFont="1" applyFill="1" applyAlignment="1">
      <alignment horizontal="center" wrapText="1"/>
    </xf>
    <xf numFmtId="0" fontId="13" fillId="2" borderId="5" xfId="0" applyFont="1" applyFill="1" applyBorder="1" applyAlignment="1">
      <alignment horizontal="center"/>
    </xf>
    <xf numFmtId="182" fontId="24" fillId="2" borderId="5" xfId="0" applyNumberFormat="1" applyFont="1" applyFill="1" applyBorder="1" applyAlignment="1">
      <alignment horizontal="center" vertical="center"/>
    </xf>
    <xf numFmtId="182" fontId="26" fillId="2" borderId="2" xfId="0" applyNumberFormat="1" applyFont="1" applyFill="1" applyBorder="1" applyAlignment="1">
      <alignment horizontal="center"/>
    </xf>
    <xf numFmtId="182" fontId="26" fillId="2" borderId="3" xfId="0" applyNumberFormat="1" applyFont="1" applyFill="1" applyBorder="1" applyAlignment="1">
      <alignment horizontal="center"/>
    </xf>
    <xf numFmtId="182" fontId="24" fillId="6" borderId="0" xfId="0" applyNumberFormat="1" applyFont="1" applyFill="1" applyAlignment="1">
      <alignment horizontal="center" vertical="center"/>
    </xf>
    <xf numFmtId="182" fontId="24" fillId="6" borderId="0" xfId="0" applyNumberFormat="1" applyFont="1" applyFill="1" applyAlignment="1">
      <alignment horizontal="center"/>
    </xf>
    <xf numFmtId="182" fontId="24" fillId="6" borderId="8" xfId="0" applyNumberFormat="1" applyFont="1" applyFill="1" applyBorder="1" applyAlignment="1">
      <alignment horizontal="center" vertical="center"/>
    </xf>
    <xf numFmtId="182" fontId="24" fillId="2" borderId="0" xfId="0" applyNumberFormat="1" applyFont="1" applyFill="1" applyAlignment="1">
      <alignment horizontal="center" vertical="center"/>
    </xf>
    <xf numFmtId="182" fontId="24" fillId="2" borderId="0" xfId="0" applyNumberFormat="1" applyFont="1" applyFill="1" applyAlignment="1">
      <alignment horizontal="center"/>
    </xf>
    <xf numFmtId="182" fontId="24" fillId="2" borderId="8" xfId="0" applyNumberFormat="1" applyFont="1" applyFill="1" applyBorder="1" applyAlignment="1">
      <alignment horizontal="center" vertical="center"/>
    </xf>
    <xf numFmtId="182" fontId="24" fillId="3" borderId="5" xfId="0" applyNumberFormat="1" applyFont="1" applyFill="1" applyBorder="1" applyAlignment="1">
      <alignment horizontal="center"/>
    </xf>
    <xf numFmtId="182" fontId="24" fillId="2" borderId="5" xfId="0" applyNumberFormat="1" applyFont="1" applyFill="1" applyBorder="1" applyAlignment="1">
      <alignment horizontal="center"/>
    </xf>
    <xf numFmtId="182" fontId="23" fillId="5" borderId="5" xfId="0" applyNumberFormat="1" applyFont="1" applyFill="1" applyBorder="1" applyAlignment="1">
      <alignment horizontal="center" vertical="center" wrapText="1"/>
    </xf>
    <xf numFmtId="182" fontId="24" fillId="2" borderId="6" xfId="0" applyNumberFormat="1" applyFont="1" applyFill="1" applyBorder="1" applyAlignment="1">
      <alignment horizontal="center" vertical="center"/>
    </xf>
    <xf numFmtId="182" fontId="24" fillId="3" borderId="0" xfId="0" applyNumberFormat="1" applyFont="1" applyFill="1" applyAlignment="1">
      <alignment horizontal="center" vertical="center"/>
    </xf>
    <xf numFmtId="182" fontId="24" fillId="3" borderId="8" xfId="0" applyNumberFormat="1" applyFont="1" applyFill="1" applyBorder="1" applyAlignment="1">
      <alignment horizontal="center" vertical="center"/>
    </xf>
    <xf numFmtId="182" fontId="24" fillId="6" borderId="5" xfId="0" applyNumberFormat="1" applyFont="1" applyFill="1" applyBorder="1" applyAlignment="1">
      <alignment horizontal="center" vertical="center"/>
    </xf>
    <xf numFmtId="182" fontId="26" fillId="3" borderId="0" xfId="0" applyNumberFormat="1" applyFont="1" applyFill="1" applyAlignment="1">
      <alignment horizontal="center" vertical="center"/>
    </xf>
    <xf numFmtId="182" fontId="24" fillId="3" borderId="0" xfId="0" applyNumberFormat="1" applyFont="1" applyFill="1"/>
    <xf numFmtId="182" fontId="26" fillId="3" borderId="0" xfId="0" applyNumberFormat="1" applyFont="1" applyFill="1" applyAlignment="1">
      <alignment vertical="center"/>
    </xf>
    <xf numFmtId="182" fontId="26" fillId="3" borderId="0" xfId="0" applyNumberFormat="1" applyFont="1" applyFill="1" applyAlignment="1">
      <alignment horizontal="center"/>
    </xf>
    <xf numFmtId="182" fontId="24" fillId="5" borderId="0" xfId="0" applyNumberFormat="1" applyFont="1" applyFill="1" applyAlignment="1">
      <alignment horizontal="center"/>
    </xf>
    <xf numFmtId="182" fontId="24" fillId="5" borderId="0" xfId="0" applyNumberFormat="1" applyFont="1" applyFill="1"/>
    <xf numFmtId="182" fontId="24" fillId="5" borderId="0" xfId="0" applyNumberFormat="1" applyFont="1" applyFill="1" applyAlignment="1">
      <alignment horizontal="center" vertical="center"/>
    </xf>
    <xf numFmtId="182" fontId="24" fillId="3" borderId="0" xfId="0" applyNumberFormat="1" applyFont="1" applyFill="1" applyAlignment="1">
      <alignment vertical="center"/>
    </xf>
    <xf numFmtId="182" fontId="24" fillId="3" borderId="0" xfId="0" applyNumberFormat="1" applyFont="1" applyFill="1" applyAlignment="1">
      <alignment horizontal="center"/>
    </xf>
    <xf numFmtId="182" fontId="24" fillId="6" borderId="0" xfId="0" applyNumberFormat="1" applyFont="1" applyFill="1"/>
    <xf numFmtId="182" fontId="24" fillId="6" borderId="5" xfId="0" applyNumberFormat="1" applyFont="1" applyFill="1" applyBorder="1" applyAlignment="1">
      <alignment horizontal="center"/>
    </xf>
    <xf numFmtId="182" fontId="24" fillId="6" borderId="5" xfId="0" applyNumberFormat="1" applyFont="1" applyFill="1" applyBorder="1"/>
    <xf numFmtId="182" fontId="27" fillId="6" borderId="7" xfId="0" applyNumberFormat="1" applyFont="1" applyFill="1" applyBorder="1" applyAlignment="1">
      <alignment horizontal="center" vertical="center"/>
    </xf>
    <xf numFmtId="182" fontId="27" fillId="6" borderId="0" xfId="0" applyNumberFormat="1" applyFont="1" applyFill="1" applyAlignment="1">
      <alignment horizontal="center" vertical="center"/>
    </xf>
    <xf numFmtId="182" fontId="27" fillId="6" borderId="8" xfId="0" applyNumberFormat="1" applyFont="1" applyFill="1" applyBorder="1" applyAlignment="1">
      <alignment horizontal="center" vertical="center"/>
    </xf>
    <xf numFmtId="182" fontId="27" fillId="3" borderId="7" xfId="0" applyNumberFormat="1" applyFont="1" applyFill="1" applyBorder="1" applyAlignment="1">
      <alignment horizontal="center" vertical="center"/>
    </xf>
    <xf numFmtId="182" fontId="27" fillId="3" borderId="0" xfId="0" applyNumberFormat="1" applyFont="1" applyFill="1" applyAlignment="1">
      <alignment horizontal="center" vertical="center"/>
    </xf>
    <xf numFmtId="182" fontId="27" fillId="3" borderId="8" xfId="0" applyNumberFormat="1" applyFont="1" applyFill="1" applyBorder="1" applyAlignment="1">
      <alignment horizontal="center" vertical="center"/>
    </xf>
    <xf numFmtId="0" fontId="24" fillId="3" borderId="5" xfId="0" applyFont="1" applyFill="1" applyBorder="1" applyAlignment="1">
      <alignment horizontal="center" vertical="center"/>
    </xf>
    <xf numFmtId="3" fontId="24" fillId="3" borderId="5" xfId="0" applyNumberFormat="1" applyFont="1" applyFill="1" applyBorder="1" applyAlignment="1">
      <alignment horizontal="center" vertical="center"/>
    </xf>
    <xf numFmtId="165" fontId="24" fillId="3" borderId="5" xfId="0" applyNumberFormat="1" applyFont="1" applyFill="1" applyBorder="1" applyAlignment="1">
      <alignment horizontal="center" vertical="center"/>
    </xf>
    <xf numFmtId="165" fontId="24" fillId="3" borderId="6" xfId="0" applyNumberFormat="1" applyFont="1" applyFill="1" applyBorder="1" applyAlignment="1">
      <alignment horizontal="center" vertical="center"/>
    </xf>
    <xf numFmtId="0" fontId="27" fillId="3" borderId="5" xfId="0" applyFont="1" applyFill="1" applyBorder="1" applyAlignment="1">
      <alignment horizontal="center" vertical="center"/>
    </xf>
    <xf numFmtId="3" fontId="27" fillId="3" borderId="5" xfId="0" applyNumberFormat="1" applyFont="1" applyFill="1" applyBorder="1" applyAlignment="1">
      <alignment horizontal="center" vertical="center"/>
    </xf>
    <xf numFmtId="3" fontId="24" fillId="3" borderId="6" xfId="0" applyNumberFormat="1" applyFont="1" applyFill="1" applyBorder="1" applyAlignment="1">
      <alignment horizontal="center" vertical="center"/>
    </xf>
    <xf numFmtId="182" fontId="27" fillId="3" borderId="4" xfId="0" applyNumberFormat="1" applyFont="1" applyFill="1" applyBorder="1" applyAlignment="1">
      <alignment horizontal="center" vertical="center"/>
    </xf>
    <xf numFmtId="182" fontId="27" fillId="3" borderId="5" xfId="0" applyNumberFormat="1" applyFont="1" applyFill="1" applyBorder="1" applyAlignment="1">
      <alignment horizontal="center" vertical="center"/>
    </xf>
    <xf numFmtId="182" fontId="27" fillId="3" borderId="6" xfId="0" applyNumberFormat="1" applyFont="1" applyFill="1" applyBorder="1" applyAlignment="1">
      <alignment horizontal="center" vertical="center"/>
    </xf>
    <xf numFmtId="182" fontId="24" fillId="3" borderId="5" xfId="0" applyNumberFormat="1" applyFont="1" applyFill="1" applyBorder="1" applyAlignment="1">
      <alignment horizontal="center" vertical="center"/>
    </xf>
    <xf numFmtId="182" fontId="24" fillId="3" borderId="6" xfId="0" applyNumberFormat="1" applyFont="1" applyFill="1" applyBorder="1" applyAlignment="1">
      <alignment horizontal="center" vertical="center"/>
    </xf>
    <xf numFmtId="0" fontId="44" fillId="5" borderId="0" xfId="0" applyFont="1" applyFill="1" applyAlignment="1">
      <alignment horizontal="center"/>
    </xf>
    <xf numFmtId="0" fontId="44" fillId="3" borderId="4" xfId="0" applyFont="1" applyFill="1" applyBorder="1" applyAlignment="1">
      <alignment horizontal="center"/>
    </xf>
    <xf numFmtId="3" fontId="45" fillId="3" borderId="5" xfId="1" applyNumberFormat="1" applyFont="1" applyFill="1" applyBorder="1" applyAlignment="1">
      <alignment horizontal="center" vertical="center"/>
    </xf>
    <xf numFmtId="3" fontId="45" fillId="3" borderId="6" xfId="1" applyNumberFormat="1" applyFont="1" applyFill="1" applyBorder="1" applyAlignment="1">
      <alignment horizontal="center" vertical="center"/>
    </xf>
    <xf numFmtId="0" fontId="23" fillId="3" borderId="5" xfId="0" applyFont="1" applyFill="1" applyBorder="1" applyAlignment="1">
      <alignment horizontal="center" vertical="center"/>
    </xf>
    <xf numFmtId="0" fontId="24" fillId="3" borderId="5" xfId="0" applyFont="1" applyFill="1" applyBorder="1" applyAlignment="1">
      <alignment horizontal="center" vertical="center" wrapText="1"/>
    </xf>
    <xf numFmtId="3" fontId="27" fillId="3" borderId="5" xfId="0" applyNumberFormat="1" applyFont="1" applyFill="1" applyBorder="1" applyAlignment="1">
      <alignment horizontal="center" vertical="center" wrapText="1"/>
    </xf>
    <xf numFmtId="0" fontId="24" fillId="3" borderId="7" xfId="0" applyFont="1" applyFill="1" applyBorder="1" applyAlignment="1">
      <alignment vertical="center"/>
    </xf>
    <xf numFmtId="0" fontId="58" fillId="4" borderId="0" xfId="0" applyFont="1" applyFill="1" applyAlignment="1">
      <alignment horizontal="center" vertical="center" wrapText="1"/>
    </xf>
    <xf numFmtId="0" fontId="23" fillId="6" borderId="7" xfId="0" applyFont="1" applyFill="1" applyBorder="1" applyAlignment="1">
      <alignment horizontal="left"/>
    </xf>
    <xf numFmtId="0" fontId="23" fillId="6" borderId="0" xfId="0" applyFont="1" applyFill="1" applyAlignment="1">
      <alignment horizontal="left"/>
    </xf>
    <xf numFmtId="0" fontId="23" fillId="6" borderId="8" xfId="0" applyFont="1" applyFill="1" applyBorder="1" applyAlignment="1">
      <alignment horizontal="left"/>
    </xf>
    <xf numFmtId="0" fontId="23" fillId="6" borderId="4" xfId="0" applyFont="1" applyFill="1" applyBorder="1" applyAlignment="1">
      <alignment horizontal="left" vertical="center"/>
    </xf>
    <xf numFmtId="0" fontId="23" fillId="6" borderId="5" xfId="0" applyFont="1" applyFill="1" applyBorder="1" applyAlignment="1">
      <alignment horizontal="left" vertical="center"/>
    </xf>
    <xf numFmtId="0" fontId="23" fillId="6" borderId="6" xfId="0" applyFont="1" applyFill="1" applyBorder="1" applyAlignment="1">
      <alignment horizontal="left" vertical="center"/>
    </xf>
    <xf numFmtId="0" fontId="26" fillId="5" borderId="1" xfId="0" applyFont="1" applyFill="1" applyBorder="1" applyAlignment="1">
      <alignment horizontal="center" vertical="center"/>
    </xf>
    <xf numFmtId="0" fontId="26" fillId="5" borderId="4" xfId="0" applyFont="1" applyFill="1" applyBorder="1" applyAlignment="1">
      <alignment horizontal="center" vertical="center"/>
    </xf>
    <xf numFmtId="0" fontId="44" fillId="5" borderId="10" xfId="0" applyFont="1" applyFill="1" applyBorder="1" applyAlignment="1">
      <alignment horizontal="center" vertical="center" wrapText="1"/>
    </xf>
    <xf numFmtId="0" fontId="26" fillId="5" borderId="10" xfId="0" applyFont="1" applyFill="1" applyBorder="1" applyAlignment="1">
      <alignment horizontal="center" vertical="center"/>
    </xf>
    <xf numFmtId="0" fontId="26" fillId="5" borderId="11" xfId="0" applyFont="1" applyFill="1" applyBorder="1" applyAlignment="1">
      <alignment horizontal="center" vertical="center"/>
    </xf>
    <xf numFmtId="0" fontId="29" fillId="3" borderId="7" xfId="0" applyFont="1" applyFill="1" applyBorder="1" applyAlignment="1">
      <alignment horizontal="left"/>
    </xf>
    <xf numFmtId="0" fontId="29" fillId="3" borderId="0" xfId="0" applyFont="1" applyFill="1" applyAlignment="1">
      <alignment horizontal="left"/>
    </xf>
    <xf numFmtId="0" fontId="29" fillId="3" borderId="8" xfId="0" applyFont="1" applyFill="1" applyBorder="1" applyAlignment="1">
      <alignment horizontal="left"/>
    </xf>
    <xf numFmtId="0" fontId="44" fillId="5" borderId="11" xfId="0" applyFont="1" applyFill="1" applyBorder="1" applyAlignment="1">
      <alignment horizontal="center" vertical="center" wrapText="1"/>
    </xf>
    <xf numFmtId="0" fontId="29" fillId="3" borderId="7"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8" xfId="0" applyFont="1" applyFill="1" applyBorder="1" applyAlignment="1">
      <alignment horizontal="left" vertical="center" wrapText="1"/>
    </xf>
    <xf numFmtId="0" fontId="13" fillId="5" borderId="9" xfId="0" applyFont="1" applyFill="1" applyBorder="1" applyAlignment="1">
      <alignment horizontal="center"/>
    </xf>
    <xf numFmtId="0" fontId="13" fillId="5" borderId="10" xfId="0" applyFont="1" applyFill="1" applyBorder="1" applyAlignment="1">
      <alignment horizontal="center"/>
    </xf>
    <xf numFmtId="0" fontId="13" fillId="5" borderId="11" xfId="0" applyFont="1" applyFill="1" applyBorder="1" applyAlignment="1">
      <alignment horizontal="center"/>
    </xf>
    <xf numFmtId="0" fontId="17" fillId="2" borderId="0" xfId="3" applyFont="1" applyFill="1" applyBorder="1" applyAlignment="1" applyProtection="1">
      <alignment vertical="center"/>
    </xf>
    <xf numFmtId="0" fontId="17" fillId="2" borderId="0" xfId="3" applyFont="1" applyFill="1" applyBorder="1" applyAlignment="1" applyProtection="1">
      <alignment horizontal="left" vertical="center"/>
    </xf>
    <xf numFmtId="0" fontId="7" fillId="2" borderId="0" xfId="0" applyFont="1" applyFill="1" applyAlignment="1">
      <alignment horizont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8" xfId="0" applyFont="1" applyFill="1" applyBorder="1" applyAlignment="1">
      <alignment horizontal="center" vertical="center" wrapText="1"/>
    </xf>
    <xf numFmtId="0" fontId="29" fillId="2" borderId="7" xfId="0" applyFont="1" applyFill="1" applyBorder="1" applyAlignment="1">
      <alignment horizontal="left" vertical="center" wrapText="1"/>
    </xf>
    <xf numFmtId="0" fontId="29" fillId="2" borderId="0" xfId="0" applyFont="1" applyFill="1" applyAlignment="1">
      <alignment horizontal="left" vertical="center" wrapText="1"/>
    </xf>
    <xf numFmtId="0" fontId="29" fillId="2" borderId="8" xfId="0" applyFont="1" applyFill="1" applyBorder="1" applyAlignment="1">
      <alignment horizontal="left" vertical="center" wrapText="1"/>
    </xf>
    <xf numFmtId="0" fontId="0" fillId="3" borderId="0" xfId="0" applyFill="1" applyAlignment="1">
      <alignment horizontal="center"/>
    </xf>
    <xf numFmtId="0" fontId="10" fillId="4" borderId="0" xfId="0" applyFont="1" applyFill="1" applyAlignment="1">
      <alignment horizontal="center" vertical="center" wrapText="1"/>
    </xf>
    <xf numFmtId="0" fontId="23" fillId="5" borderId="1"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10" xfId="0" applyFont="1" applyFill="1" applyBorder="1" applyAlignment="1">
      <alignment horizontal="center" vertical="center"/>
    </xf>
    <xf numFmtId="0" fontId="23" fillId="5" borderId="2"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6" fillId="5" borderId="9" xfId="0" applyFont="1" applyFill="1" applyBorder="1" applyAlignment="1">
      <alignment horizontal="center" vertical="center"/>
    </xf>
    <xf numFmtId="0" fontId="29" fillId="3" borderId="7" xfId="0" applyFont="1" applyFill="1" applyBorder="1" applyAlignment="1">
      <alignment horizontal="left" vertical="top" wrapText="1"/>
    </xf>
    <xf numFmtId="0" fontId="29" fillId="3" borderId="0" xfId="0" applyFont="1" applyFill="1" applyAlignment="1">
      <alignment horizontal="left" vertical="top" wrapText="1"/>
    </xf>
    <xf numFmtId="0" fontId="29" fillId="3" borderId="8" xfId="0" applyFont="1" applyFill="1" applyBorder="1" applyAlignment="1">
      <alignment horizontal="left" vertical="top" wrapText="1"/>
    </xf>
    <xf numFmtId="0" fontId="13" fillId="3" borderId="0" xfId="0" applyFont="1" applyFill="1" applyAlignment="1">
      <alignment horizontal="center"/>
    </xf>
    <xf numFmtId="0" fontId="23" fillId="5" borderId="7" xfId="0" applyFont="1" applyFill="1" applyBorder="1" applyAlignment="1">
      <alignment horizontal="center" vertical="center"/>
    </xf>
    <xf numFmtId="0" fontId="23" fillId="5" borderId="0" xfId="0" applyFont="1" applyFill="1" applyAlignment="1">
      <alignment horizontal="center" vertical="center"/>
    </xf>
    <xf numFmtId="0" fontId="23" fillId="5" borderId="11" xfId="0" applyFont="1" applyFill="1" applyBorder="1" applyAlignment="1">
      <alignment horizontal="center" vertical="center"/>
    </xf>
    <xf numFmtId="0" fontId="23" fillId="5" borderId="9" xfId="0" applyFont="1" applyFill="1" applyBorder="1" applyAlignment="1">
      <alignment horizontal="center" wrapText="1"/>
    </xf>
    <xf numFmtId="0" fontId="23" fillId="5" borderId="10" xfId="0" applyFont="1" applyFill="1" applyBorder="1" applyAlignment="1">
      <alignment horizontal="center" wrapText="1"/>
    </xf>
    <xf numFmtId="0" fontId="23" fillId="5" borderId="11" xfId="0" applyFont="1" applyFill="1" applyBorder="1" applyAlignment="1">
      <alignment horizontal="center" wrapText="1"/>
    </xf>
    <xf numFmtId="2" fontId="23" fillId="5" borderId="1" xfId="0" applyNumberFormat="1" applyFont="1" applyFill="1" applyBorder="1" applyAlignment="1">
      <alignment horizontal="center" vertical="center" wrapText="1"/>
    </xf>
    <xf numFmtId="2" fontId="23" fillId="5" borderId="4" xfId="0" applyNumberFormat="1" applyFont="1" applyFill="1" applyBorder="1" applyAlignment="1">
      <alignment horizontal="center" vertical="center" wrapText="1"/>
    </xf>
    <xf numFmtId="0" fontId="29" fillId="3" borderId="7" xfId="0" applyFont="1" applyFill="1" applyBorder="1" applyAlignment="1">
      <alignment horizontal="left" wrapText="1"/>
    </xf>
    <xf numFmtId="0" fontId="29" fillId="3" borderId="0" xfId="0" applyFont="1" applyFill="1" applyAlignment="1">
      <alignment horizontal="left" wrapText="1"/>
    </xf>
    <xf numFmtId="0" fontId="29" fillId="3" borderId="8" xfId="0" applyFont="1" applyFill="1" applyBorder="1" applyAlignment="1">
      <alignment horizontal="left" wrapText="1"/>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4" fillId="3" borderId="0" xfId="0" applyFont="1" applyFill="1" applyAlignment="1">
      <alignment horizontal="center"/>
    </xf>
    <xf numFmtId="0" fontId="26" fillId="6" borderId="5" xfId="0" applyFont="1" applyFill="1" applyBorder="1" applyAlignment="1">
      <alignment horizontal="center"/>
    </xf>
    <xf numFmtId="0" fontId="26" fillId="5" borderId="2" xfId="0" applyFont="1" applyFill="1" applyBorder="1" applyAlignment="1">
      <alignment horizontal="center" vertical="center"/>
    </xf>
    <xf numFmtId="0" fontId="26" fillId="5" borderId="5" xfId="0" applyFont="1" applyFill="1" applyBorder="1" applyAlignment="1">
      <alignment horizontal="center" vertical="center"/>
    </xf>
    <xf numFmtId="0" fontId="26" fillId="5" borderId="2" xfId="0" applyFont="1" applyFill="1" applyBorder="1" applyAlignment="1">
      <alignment horizontal="left" vertical="center" wrapText="1"/>
    </xf>
    <xf numFmtId="0" fontId="29" fillId="3" borderId="1" xfId="0" applyFont="1" applyFill="1" applyBorder="1" applyAlignment="1">
      <alignment horizontal="left"/>
    </xf>
    <xf numFmtId="0" fontId="29" fillId="3" borderId="2" xfId="0" applyFont="1" applyFill="1" applyBorder="1" applyAlignment="1">
      <alignment horizontal="left"/>
    </xf>
    <xf numFmtId="0" fontId="29" fillId="3" borderId="3" xfId="0" applyFont="1" applyFill="1" applyBorder="1" applyAlignment="1">
      <alignment horizontal="left"/>
    </xf>
    <xf numFmtId="0" fontId="29" fillId="2" borderId="0" xfId="0" quotePrefix="1" applyFont="1" applyFill="1" applyAlignment="1">
      <alignment horizontal="left" vertical="center" wrapText="1"/>
    </xf>
    <xf numFmtId="0" fontId="29" fillId="2" borderId="8" xfId="0" quotePrefix="1" applyFont="1" applyFill="1" applyBorder="1" applyAlignment="1">
      <alignment horizontal="left" vertical="center" wrapText="1"/>
    </xf>
    <xf numFmtId="0" fontId="26" fillId="6" borderId="7" xfId="0" applyFont="1" applyFill="1" applyBorder="1" applyAlignment="1">
      <alignment horizontal="left" vertical="center" wrapText="1"/>
    </xf>
    <xf numFmtId="0" fontId="26" fillId="6" borderId="0" xfId="0" applyFont="1" applyFill="1" applyAlignment="1">
      <alignment horizontal="left" vertical="center" wrapText="1"/>
    </xf>
    <xf numFmtId="0" fontId="26" fillId="6" borderId="8" xfId="0" applyFont="1" applyFill="1" applyBorder="1" applyAlignment="1">
      <alignment horizontal="left" vertical="center" wrapText="1"/>
    </xf>
    <xf numFmtId="0" fontId="26" fillId="5" borderId="7" xfId="0" applyFont="1" applyFill="1" applyBorder="1" applyAlignment="1">
      <alignment horizontal="center" vertical="center"/>
    </xf>
    <xf numFmtId="0" fontId="26" fillId="5" borderId="0" xfId="0" applyFont="1" applyFill="1" applyAlignment="1">
      <alignment horizontal="center" vertical="center"/>
    </xf>
    <xf numFmtId="0" fontId="26" fillId="5" borderId="2"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10" xfId="0" applyFont="1" applyFill="1" applyBorder="1" applyAlignment="1">
      <alignment horizontal="left"/>
    </xf>
    <xf numFmtId="0" fontId="26" fillId="5" borderId="11" xfId="0" applyFont="1" applyFill="1" applyBorder="1" applyAlignment="1">
      <alignment horizontal="left"/>
    </xf>
    <xf numFmtId="0" fontId="35" fillId="3" borderId="0" xfId="0" applyFont="1" applyFill="1" applyAlignment="1">
      <alignment horizontal="center" vertical="center"/>
    </xf>
    <xf numFmtId="0" fontId="30" fillId="3" borderId="7"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8" xfId="0" applyFont="1" applyFill="1" applyBorder="1" applyAlignment="1">
      <alignment horizontal="left" vertical="center" wrapText="1"/>
    </xf>
    <xf numFmtId="0" fontId="29" fillId="3" borderId="7" xfId="0" applyFont="1" applyFill="1" applyBorder="1" applyAlignment="1">
      <alignment horizontal="left" vertical="center"/>
    </xf>
    <xf numFmtId="0" fontId="29" fillId="3" borderId="0" xfId="0" applyFont="1" applyFill="1" applyAlignment="1">
      <alignment horizontal="left" vertical="center"/>
    </xf>
    <xf numFmtId="0" fontId="29" fillId="2" borderId="7" xfId="0" applyFont="1" applyFill="1" applyBorder="1" applyAlignment="1">
      <alignment vertical="center" wrapText="1"/>
    </xf>
    <xf numFmtId="0" fontId="29" fillId="2" borderId="0" xfId="0" applyFont="1" applyFill="1" applyAlignment="1">
      <alignment vertical="center" wrapText="1"/>
    </xf>
    <xf numFmtId="0" fontId="29" fillId="2" borderId="8" xfId="0" applyFont="1" applyFill="1" applyBorder="1" applyAlignment="1">
      <alignment vertical="center" wrapText="1"/>
    </xf>
    <xf numFmtId="0" fontId="29" fillId="3" borderId="7" xfId="0" applyFont="1" applyFill="1" applyBorder="1" applyAlignment="1">
      <alignment vertical="center"/>
    </xf>
    <xf numFmtId="0" fontId="29" fillId="3" borderId="0" xfId="0" applyFont="1" applyFill="1" applyAlignment="1">
      <alignment vertical="center"/>
    </xf>
    <xf numFmtId="0" fontId="29" fillId="3" borderId="8" xfId="0" applyFont="1" applyFill="1" applyBorder="1" applyAlignment="1">
      <alignment vertical="center"/>
    </xf>
    <xf numFmtId="0" fontId="26" fillId="5" borderId="10" xfId="0" applyFont="1" applyFill="1" applyBorder="1" applyAlignment="1">
      <alignment horizontal="center"/>
    </xf>
    <xf numFmtId="0" fontId="26" fillId="5" borderId="11" xfId="0" applyFont="1" applyFill="1" applyBorder="1" applyAlignment="1">
      <alignment horizont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50" fillId="0" borderId="7" xfId="0" applyFont="1" applyBorder="1" applyAlignment="1">
      <alignment horizontal="left" vertical="center"/>
    </xf>
    <xf numFmtId="0" fontId="50" fillId="0" borderId="0" xfId="0" applyFont="1" applyAlignment="1">
      <alignment horizontal="left" vertical="center"/>
    </xf>
    <xf numFmtId="0" fontId="30" fillId="0" borderId="7" xfId="0" quotePrefix="1" applyFont="1" applyBorder="1" applyAlignment="1">
      <alignment horizontal="left" vertical="center" wrapText="1"/>
    </xf>
    <xf numFmtId="0" fontId="50" fillId="0" borderId="0" xfId="0" quotePrefix="1" applyFont="1" applyAlignment="1">
      <alignment horizontal="left" vertical="center" wrapText="1"/>
    </xf>
    <xf numFmtId="0" fontId="50" fillId="0" borderId="8" xfId="0" quotePrefix="1" applyFont="1" applyBorder="1" applyAlignment="1">
      <alignment horizontal="left" vertical="center" wrapText="1"/>
    </xf>
    <xf numFmtId="0" fontId="50" fillId="0" borderId="7" xfId="0" quotePrefix="1" applyFont="1" applyBorder="1" applyAlignment="1">
      <alignment horizontal="left" vertical="center" wrapText="1"/>
    </xf>
    <xf numFmtId="0" fontId="52" fillId="3" borderId="4" xfId="0" applyFont="1" applyFill="1" applyBorder="1" applyAlignment="1">
      <alignment horizontal="left"/>
    </xf>
    <xf numFmtId="0" fontId="52" fillId="3" borderId="5" xfId="0" applyFont="1" applyFill="1" applyBorder="1" applyAlignment="1">
      <alignment horizontal="left"/>
    </xf>
    <xf numFmtId="0" fontId="30" fillId="0" borderId="1" xfId="48" applyFont="1" applyBorder="1" applyAlignment="1">
      <alignment horizontal="left" vertical="center"/>
    </xf>
    <xf numFmtId="0" fontId="30" fillId="0" borderId="2" xfId="48" applyFont="1" applyBorder="1" applyAlignment="1">
      <alignment horizontal="left" vertical="center"/>
    </xf>
    <xf numFmtId="0" fontId="30" fillId="0" borderId="3" xfId="48" applyFont="1" applyBorder="1" applyAlignment="1">
      <alignment horizontal="left" vertical="center"/>
    </xf>
    <xf numFmtId="0" fontId="50" fillId="0" borderId="7" xfId="48" applyFont="1" applyBorder="1" applyAlignment="1">
      <alignment horizontal="left" vertical="center"/>
    </xf>
    <xf numFmtId="0" fontId="50" fillId="0" borderId="0" xfId="48" applyFont="1" applyAlignment="1">
      <alignment horizontal="left" vertical="center"/>
    </xf>
    <xf numFmtId="0" fontId="50" fillId="0" borderId="8" xfId="48" applyFont="1" applyBorder="1" applyAlignment="1">
      <alignment horizontal="left" vertical="center"/>
    </xf>
    <xf numFmtId="0" fontId="30" fillId="0" borderId="7" xfId="48" quotePrefix="1" applyFont="1" applyBorder="1" applyAlignment="1">
      <alignment horizontal="left" vertical="center" wrapText="1"/>
    </xf>
    <xf numFmtId="0" fontId="50" fillId="0" borderId="0" xfId="48" quotePrefix="1" applyFont="1" applyAlignment="1">
      <alignment horizontal="left" vertical="center" wrapText="1"/>
    </xf>
    <xf numFmtId="0" fontId="50" fillId="0" borderId="8" xfId="48" quotePrefix="1" applyFont="1" applyBorder="1" applyAlignment="1">
      <alignment horizontal="left" vertical="center" wrapText="1"/>
    </xf>
    <xf numFmtId="0" fontId="50" fillId="0" borderId="7" xfId="48" quotePrefix="1" applyFont="1" applyBorder="1" applyAlignment="1">
      <alignment horizontal="left" vertical="center" wrapText="1"/>
    </xf>
    <xf numFmtId="0" fontId="52" fillId="3" borderId="4" xfId="48" applyFont="1" applyFill="1" applyBorder="1" applyAlignment="1">
      <alignment horizontal="left"/>
    </xf>
    <xf numFmtId="0" fontId="52" fillId="3" borderId="5" xfId="48" applyFont="1" applyFill="1" applyBorder="1" applyAlignment="1">
      <alignment horizontal="left"/>
    </xf>
    <xf numFmtId="0" fontId="35" fillId="3" borderId="0" xfId="48" applyFont="1" applyFill="1" applyAlignment="1">
      <alignment horizontal="center" vertical="center"/>
    </xf>
    <xf numFmtId="0" fontId="10" fillId="4" borderId="0" xfId="48" applyFont="1" applyFill="1" applyAlignment="1">
      <alignment horizontal="center" vertical="center" wrapText="1"/>
    </xf>
    <xf numFmtId="0" fontId="23" fillId="6" borderId="7" xfId="48" applyFont="1" applyFill="1" applyBorder="1" applyAlignment="1">
      <alignment horizontal="left" vertical="center" wrapText="1"/>
    </xf>
    <xf numFmtId="0" fontId="23" fillId="6" borderId="0" xfId="48" applyFont="1" applyFill="1" applyAlignment="1">
      <alignment horizontal="left" vertical="center" wrapText="1"/>
    </xf>
    <xf numFmtId="0" fontId="23" fillId="5" borderId="1" xfId="48" applyFont="1" applyFill="1" applyBorder="1" applyAlignment="1">
      <alignment horizontal="center" vertical="center"/>
    </xf>
    <xf numFmtId="0" fontId="23" fillId="5" borderId="7" xfId="48" applyFont="1" applyFill="1" applyBorder="1" applyAlignment="1">
      <alignment horizontal="center" vertical="center"/>
    </xf>
    <xf numFmtId="0" fontId="23" fillId="5" borderId="2" xfId="48" applyFont="1" applyFill="1" applyBorder="1" applyAlignment="1">
      <alignment horizontal="center" vertical="center"/>
    </xf>
    <xf numFmtId="0" fontId="23" fillId="5" borderId="0" xfId="48" applyFont="1" applyFill="1" applyAlignment="1">
      <alignment horizontal="center" vertical="center"/>
    </xf>
    <xf numFmtId="0" fontId="26" fillId="5" borderId="2" xfId="48" applyFont="1" applyFill="1" applyBorder="1" applyAlignment="1">
      <alignment horizontal="center" vertical="center" wrapText="1"/>
    </xf>
    <xf numFmtId="0" fontId="26" fillId="5" borderId="0" xfId="48" applyFont="1" applyFill="1" applyAlignment="1">
      <alignment horizontal="center" vertical="center" wrapText="1"/>
    </xf>
    <xf numFmtId="0" fontId="16" fillId="3" borderId="8" xfId="3" applyFill="1" applyBorder="1" applyAlignment="1" applyProtection="1">
      <alignment horizontal="center"/>
    </xf>
    <xf numFmtId="0" fontId="16" fillId="2" borderId="8" xfId="3" applyFill="1" applyBorder="1" applyAlignment="1" applyProtection="1">
      <alignment horizontal="center" vertical="center"/>
    </xf>
    <xf numFmtId="0" fontId="16" fillId="2" borderId="6" xfId="3" applyFill="1" applyBorder="1" applyAlignment="1" applyProtection="1">
      <alignment horizontal="center" vertical="center"/>
    </xf>
    <xf numFmtId="0" fontId="16" fillId="2" borderId="0" xfId="3" applyFill="1" applyBorder="1" applyAlignment="1" applyProtection="1">
      <alignment horizontal="center" vertical="center"/>
    </xf>
    <xf numFmtId="0" fontId="16" fillId="2" borderId="8" xfId="3" applyFill="1" applyBorder="1" applyAlignment="1" applyProtection="1">
      <alignment horizontal="center" vertical="center"/>
    </xf>
    <xf numFmtId="0" fontId="16" fillId="2" borderId="0" xfId="3" applyFill="1" applyBorder="1" applyAlignment="1" applyProtection="1">
      <alignment vertical="center"/>
    </xf>
  </cellXfs>
  <cellStyles count="915">
    <cellStyle name="20% - Énfasis1 2" xfId="244" xr:uid="{472DF723-DDD9-413B-87EE-39366915555C}"/>
    <cellStyle name="20% - Énfasis1 2 2" xfId="374" xr:uid="{4C39C4BB-8079-4ABA-8908-788554967170}"/>
    <cellStyle name="20% - Énfasis1 2 2 2" xfId="629" xr:uid="{218C6A1A-2F8C-4F0A-80A1-1E0BC88163DE}"/>
    <cellStyle name="20% - Énfasis1 2 3" xfId="575" xr:uid="{499D9C24-57B9-4B8C-9D13-127909C6403B}"/>
    <cellStyle name="20% - Énfasis2 2" xfId="245" xr:uid="{84757D38-ADFA-4A17-A001-F63098473468}"/>
    <cellStyle name="20% - Énfasis2 2 2" xfId="375" xr:uid="{00F5389E-4A2D-4DD6-9836-CBE9AC06FB85}"/>
    <cellStyle name="20% - Énfasis2 2 2 2" xfId="630" xr:uid="{787D26C2-5CE3-49B1-A540-1577D5122F0E}"/>
    <cellStyle name="20% - Énfasis2 2 3" xfId="576" xr:uid="{E793EAD0-6B05-44C5-8C01-8C3D76E541B9}"/>
    <cellStyle name="20% - Énfasis3 2" xfId="376" xr:uid="{DA9E568D-06F2-43B5-BCB1-3FE2E57D71CB}"/>
    <cellStyle name="20% - Énfasis3 2 2" xfId="377" xr:uid="{C8907D64-BCAA-41E5-AAEA-3DC307849D28}"/>
    <cellStyle name="20% - Énfasis3 2 2 2" xfId="632" xr:uid="{5F2E28B7-BCFD-4E1A-8FB7-C1E2BA28EADE}"/>
    <cellStyle name="20% - Énfasis3 2 3" xfId="631" xr:uid="{DEA7FBFC-E730-41BF-A4EB-F43B8E2B9001}"/>
    <cellStyle name="20% - Énfasis4 2" xfId="378" xr:uid="{944BDB1B-979A-4634-9E92-60CD2EA2CDEB}"/>
    <cellStyle name="20% - Énfasis4 2 2" xfId="379" xr:uid="{4F1208DA-0154-40AB-9FA3-41FA2223A5AB}"/>
    <cellStyle name="20% - Énfasis4 2 2 2" xfId="634" xr:uid="{8D199214-9C47-4C27-99DA-E0EA979069CC}"/>
    <cellStyle name="20% - Énfasis4 2 3" xfId="633" xr:uid="{3BA17DF8-E93D-46E9-9A5A-17B14AFF6318}"/>
    <cellStyle name="20% - Énfasis5 2" xfId="380" xr:uid="{24066C71-5978-4659-8E3C-5965A5E27E09}"/>
    <cellStyle name="20% - Énfasis5 2 2" xfId="381" xr:uid="{9AC247B0-E6BE-4B1B-B7AA-B8238C8C5BAB}"/>
    <cellStyle name="20% - Énfasis5 2 2 2" xfId="636" xr:uid="{0E7B3385-FB0D-4AAD-84F9-8B8B3C13AE87}"/>
    <cellStyle name="20% - Énfasis5 2 3" xfId="635" xr:uid="{E5697A90-0D07-4665-9644-FEB0D7FAE2F2}"/>
    <cellStyle name="20% - Énfasis6 2" xfId="382" xr:uid="{0DCCBCC5-C952-491C-9120-ECC4C143454C}"/>
    <cellStyle name="20% - Énfasis6 2 2" xfId="383" xr:uid="{C02F3584-F96C-442E-A7E5-1BE95A19A7B0}"/>
    <cellStyle name="20% - Énfasis6 2 2 2" xfId="638" xr:uid="{5FF12C42-BF2E-4585-857C-88FCF56155B4}"/>
    <cellStyle name="20% - Énfasis6 2 3" xfId="637" xr:uid="{34085198-B2E1-4C81-B660-13A1126A18D5}"/>
    <cellStyle name="40% - Énfasis1 2" xfId="246" xr:uid="{14D270A5-5446-4CE6-B0DC-9996D2B0B8E5}"/>
    <cellStyle name="40% - Énfasis1 2 2" xfId="384" xr:uid="{95EAD1C6-3FD2-4689-B712-7308F6EAEE34}"/>
    <cellStyle name="40% - Énfasis1 2 2 2" xfId="639" xr:uid="{70CFE31D-9ED5-40A4-8377-607020E40D2E}"/>
    <cellStyle name="40% - Énfasis1 2 3" xfId="577" xr:uid="{D2DEA076-C8BB-400C-BFF9-069D79482CBF}"/>
    <cellStyle name="40% - Énfasis2 2" xfId="247" xr:uid="{3FA8E4C6-4BEB-41C9-BB7C-E5E29F5A986A}"/>
    <cellStyle name="40% - Énfasis2 2 2" xfId="385" xr:uid="{0BCFF6D9-C37D-405E-A5D3-7651E9CD96E3}"/>
    <cellStyle name="40% - Énfasis2 2 2 2" xfId="640" xr:uid="{D87742CF-6A02-4572-ACBE-43565A61EDB5}"/>
    <cellStyle name="40% - Énfasis2 2 3" xfId="578" xr:uid="{4E69D84C-3153-470D-858C-B0594939E5EB}"/>
    <cellStyle name="40% - Énfasis3 2" xfId="386" xr:uid="{9C3E7CFB-B95E-4264-B99B-A7DF44462C84}"/>
    <cellStyle name="40% - Énfasis3 2 2" xfId="387" xr:uid="{604C4E1B-3FEF-406E-83AF-9811770BE4A8}"/>
    <cellStyle name="40% - Énfasis3 2 2 2" xfId="642" xr:uid="{70D9E90A-2372-4EB4-87DC-E38F0CE3A2E8}"/>
    <cellStyle name="40% - Énfasis3 2 3" xfId="641" xr:uid="{55DF687B-853D-4D7E-8CD8-D61E84C899D6}"/>
    <cellStyle name="40% - Énfasis4 2" xfId="248" xr:uid="{AA82CA39-D3C4-41C8-8090-513320E0489A}"/>
    <cellStyle name="40% - Énfasis4 2 2" xfId="388" xr:uid="{8593505F-58FF-4FD2-93B4-446311B95E08}"/>
    <cellStyle name="40% - Énfasis4 2 2 2" xfId="643" xr:uid="{238AFEA2-CF9F-4758-8D34-51C1EC0A8E5A}"/>
    <cellStyle name="40% - Énfasis4 2 3" xfId="579" xr:uid="{79F9A19B-4492-43EC-96FB-68226E17ED71}"/>
    <cellStyle name="40% - Énfasis5 2" xfId="249" xr:uid="{A1005E86-C528-4862-A5CF-4B83B18734E9}"/>
    <cellStyle name="40% - Énfasis5 2 2" xfId="389" xr:uid="{72B9B62E-3905-4164-AC6C-5B0AF8F74AA7}"/>
    <cellStyle name="40% - Énfasis5 2 2 2" xfId="644" xr:uid="{C3E087B7-B422-4E55-BA95-3145F81C117C}"/>
    <cellStyle name="40% - Énfasis5 2 3" xfId="580" xr:uid="{1CB73409-6444-4835-AF3D-71C5BECF26C0}"/>
    <cellStyle name="40% - Énfasis6 2" xfId="250" xr:uid="{F3F5C190-A6FE-41DE-8B3D-30A06B686491}"/>
    <cellStyle name="40% - Énfasis6 2 2" xfId="390" xr:uid="{BCD74B0C-33F1-411C-9D06-C765239BDE58}"/>
    <cellStyle name="40% - Énfasis6 2 2 2" xfId="645" xr:uid="{F59F4B48-08E5-4FB5-BA2D-669D8451DFDB}"/>
    <cellStyle name="40% - Énfasis6 2 3" xfId="581" xr:uid="{7B6DB6A2-64B3-4DA7-81BD-36E2338C99AB}"/>
    <cellStyle name="60% - Énfasis1 2" xfId="251" xr:uid="{68DD5949-B3EA-4571-8BD1-B55539A24631}"/>
    <cellStyle name="60% - Énfasis2 2" xfId="252" xr:uid="{B9FB5DC0-0F12-4976-B237-D8CC5AA7E0FC}"/>
    <cellStyle name="60% - Énfasis3 2" xfId="253" xr:uid="{FA2E1B16-2638-41F8-82A5-55649E930680}"/>
    <cellStyle name="60% - Énfasis4 2" xfId="254" xr:uid="{95BAD11B-5B4B-4775-B945-7CE181168860}"/>
    <cellStyle name="60% - Énfasis5 2" xfId="255" xr:uid="{2A9D6BE1-80B8-4F39-B44A-17438A6AE68F}"/>
    <cellStyle name="60% - Énfasis6 2" xfId="391" xr:uid="{E3AD4600-7396-4DFB-81F5-DC8A864E9011}"/>
    <cellStyle name="Buena 2" xfId="256" xr:uid="{EB4E4A42-4C9B-48DA-881E-2A0C839357CB}"/>
    <cellStyle name="Cálculo 2" xfId="257" xr:uid="{D23F0CED-D674-481B-B25E-4E14D92CD9A8}"/>
    <cellStyle name="Celda vinculada 2" xfId="258" xr:uid="{0B750EB8-532D-4B93-947D-43DCBDDC6612}"/>
    <cellStyle name="Comma 2" xfId="259" xr:uid="{16B4805D-104F-4693-BB89-C18E7E333DE6}"/>
    <cellStyle name="Encabezado 4 2" xfId="392" xr:uid="{6D2D6397-C414-4A5F-8B30-F366F321FA7C}"/>
    <cellStyle name="Énfasis1 2" xfId="260" xr:uid="{F465E339-2E22-4410-B63F-0C5AD6EAA065}"/>
    <cellStyle name="Énfasis2 2" xfId="261" xr:uid="{AF566CAD-292B-4406-9BF4-341A83BE2E3E}"/>
    <cellStyle name="Énfasis3 2" xfId="262" xr:uid="{661703C5-D033-4928-91A1-32BCDEA4E357}"/>
    <cellStyle name="Énfasis4 2" xfId="394" xr:uid="{9E2E4843-3D6D-44BB-B938-868510C96603}"/>
    <cellStyle name="Énfasis6 2" xfId="263" xr:uid="{4D27B19A-DD6C-4F5A-9940-907F6F5010DD}"/>
    <cellStyle name="Entrada 2" xfId="395" xr:uid="{B754EE6F-C5E5-4845-9219-A30F961C51E5}"/>
    <cellStyle name="Euro" xfId="4" xr:uid="{00000000-0005-0000-0000-000000000000}"/>
    <cellStyle name="Euro 2" xfId="5" xr:uid="{00000000-0005-0000-0000-000001000000}"/>
    <cellStyle name="Euro 2 2" xfId="6" xr:uid="{00000000-0005-0000-0000-000002000000}"/>
    <cellStyle name="Euro 2 3" xfId="7" xr:uid="{00000000-0005-0000-0000-000003000000}"/>
    <cellStyle name="Euro 2 4" xfId="264" xr:uid="{7A6828EC-380D-47DD-8FB5-54C08FD641EE}"/>
    <cellStyle name="Euro 3" xfId="8" xr:uid="{00000000-0005-0000-0000-000004000000}"/>
    <cellStyle name="Euro 4" xfId="9" xr:uid="{00000000-0005-0000-0000-000005000000}"/>
    <cellStyle name="Euro 5" xfId="10" xr:uid="{00000000-0005-0000-0000-000006000000}"/>
    <cellStyle name="Euro 6" xfId="265" xr:uid="{AC78C547-A8B2-4353-9BE9-84CBDB9E685B}"/>
    <cellStyle name="Euro 7" xfId="355" xr:uid="{B897ADAA-FF1A-4B12-A156-C78337D6F80E}"/>
    <cellStyle name="Euro 7 2" xfId="492" xr:uid="{58C32F2F-928C-4466-B1CD-8D6D1B0C92CD}"/>
    <cellStyle name="Euro 8" xfId="396" xr:uid="{B8113B0A-B4D3-4673-B7D5-4CAC0AC35BD3}"/>
    <cellStyle name="Euro 9" xfId="441" xr:uid="{982901DD-6994-4EF8-BDA2-2709BB5ED767}"/>
    <cellStyle name="Euro 9 2" xfId="540" xr:uid="{6FE5421B-509A-4405-9C1C-4AAF697F8057}"/>
    <cellStyle name="Euro_ELIC" xfId="11" xr:uid="{00000000-0005-0000-0000-000007000000}"/>
    <cellStyle name="Hipervínculo" xfId="3" builtinId="8"/>
    <cellStyle name="Hipervínculo 2" xfId="12" xr:uid="{00000000-0005-0000-0000-000009000000}"/>
    <cellStyle name="Hipervínculo 2 2" xfId="397" xr:uid="{2C680CD8-B00A-458E-8373-535C4B72560D}"/>
    <cellStyle name="Hipervínculo 3" xfId="266" xr:uid="{DC625BF9-0385-484A-A6B0-DCF392B8BBDF}"/>
    <cellStyle name="Incorrecto 2" xfId="267" xr:uid="{B906B01F-0540-48FC-B853-5AA24A17ED2C}"/>
    <cellStyle name="Millares" xfId="1" builtinId="3"/>
    <cellStyle name="Millares [0] 2" xfId="317" xr:uid="{AC2946A7-5054-4BE1-8DA4-C744D6578DC7}"/>
    <cellStyle name="Millares [0] 2 2" xfId="435" xr:uid="{2A7B66B7-8856-4D9B-ACB8-FFACA02D6E88}"/>
    <cellStyle name="Millares [0] 2 2 2" xfId="534" xr:uid="{B2AFBBC3-4D1C-4B5F-8AF7-7370785B6776}"/>
    <cellStyle name="Millares [0] 2 2 2 2" xfId="892" xr:uid="{1C004CE5-09AF-4C86-AAD1-A90A8C501BF4}"/>
    <cellStyle name="Millares [0] 2 2 2 3" xfId="736" xr:uid="{D3B9F153-0432-47C4-B6F2-2B7AE2AE056C}"/>
    <cellStyle name="Millares [0] 2 2 3" xfId="830" xr:uid="{95ADC5D4-002D-416E-B6C2-D806DD3BC12F}"/>
    <cellStyle name="Millares [0] 2 2 4" xfId="673" xr:uid="{79F3BFF4-5DEE-4AA7-A880-47E82812F5A0}"/>
    <cellStyle name="Millares [0] 2 3" xfId="464" xr:uid="{595E6311-3A8B-48CF-9F92-6D20E32D4AEB}"/>
    <cellStyle name="Millares [0] 2 3 2" xfId="562" xr:uid="{CDF44BD9-DDB4-4CD7-89E2-882B09870ED5}"/>
    <cellStyle name="Millares [0] 2 3 2 2" xfId="904" xr:uid="{B8772C45-3D16-4243-AA22-2057F827A386}"/>
    <cellStyle name="Millares [0] 2 3 2 3" xfId="748" xr:uid="{AF49A2F3-3BAC-4153-A8C7-0CDA8B754C96}"/>
    <cellStyle name="Millares [0] 2 3 3" xfId="842" xr:uid="{26E6BD10-BABB-4C40-8BFD-06B9D19218EB}"/>
    <cellStyle name="Millares [0] 2 3 4" xfId="686" xr:uid="{60D90056-357E-44FC-B0C9-4B7682A54AF7}"/>
    <cellStyle name="Millares [0] 2 4" xfId="467" xr:uid="{12E874AE-6573-4449-AFF0-1CBE2B5C7F34}"/>
    <cellStyle name="Millares [0] 2 4 2" xfId="844" xr:uid="{D2A46F4B-CC4C-41A2-976A-E5C95CD61E87}"/>
    <cellStyle name="Millares [0] 2 4 3" xfId="688" xr:uid="{830FF112-ED7D-4806-A5E9-8819282C2547}"/>
    <cellStyle name="Millares [0] 2 5" xfId="782" xr:uid="{22DB7650-6C50-45E2-9D11-DC4C4DBC5B24}"/>
    <cellStyle name="Millares [0] 2 6" xfId="602" xr:uid="{B96DCD58-9F22-4D86-A3C8-B5F639A0EAEF}"/>
    <cellStyle name="Millares [0] 3" xfId="323" xr:uid="{5E903BBC-4303-4E30-AF58-40F121348A8B}"/>
    <cellStyle name="Millares [0] 3 2" xfId="432" xr:uid="{113A9447-CED5-414E-A7F9-84E542C8DC22}"/>
    <cellStyle name="Millares [0] 3 2 2" xfId="532" xr:uid="{19FDCE8C-EBC3-47AA-9A59-C2E2D7105EA4}"/>
    <cellStyle name="Millares [0] 3 2 2 2" xfId="890" xr:uid="{752FAF05-21C8-4794-A187-35A5C5D1AA41}"/>
    <cellStyle name="Millares [0] 3 2 2 3" xfId="734" xr:uid="{50796BE8-27DF-4038-9247-15A81111925D}"/>
    <cellStyle name="Millares [0] 3 2 3" xfId="828" xr:uid="{39D65190-0C76-437E-8BF7-2CF408B68893}"/>
    <cellStyle name="Millares [0] 3 2 4" xfId="671" xr:uid="{687D1D05-F00C-4698-991F-78115B35ACA6}"/>
    <cellStyle name="Millares [0] 3 3" xfId="471" xr:uid="{9409A906-108A-4061-976F-0C715429347A}"/>
    <cellStyle name="Millares [0] 3 3 2" xfId="847" xr:uid="{6FA78B43-FAA0-4363-A46A-03B29D0D8713}"/>
    <cellStyle name="Millares [0] 3 3 3" xfId="691" xr:uid="{67C7AECC-1CC4-4A50-B4E0-9D1FBBDE4204}"/>
    <cellStyle name="Millares [0] 3 4" xfId="785" xr:uid="{71585425-1D7A-478C-9B86-AC597F668C69}"/>
    <cellStyle name="Millares [0] 3 5" xfId="605" xr:uid="{40D020D4-0778-4F72-81A6-475DF8344C1A}"/>
    <cellStyle name="Millares [0] 4" xfId="420" xr:uid="{3ABA5E71-C6D2-4853-A2D7-148CAE6045D4}"/>
    <cellStyle name="Millares [0] 4 2" xfId="520" xr:uid="{E5B4E8F4-337E-47E1-B293-724CBDCCA2E3}"/>
    <cellStyle name="Millares [0] 4 2 2" xfId="878" xr:uid="{731F60E1-A860-4338-999D-C9111278491E}"/>
    <cellStyle name="Millares [0] 4 2 3" xfId="722" xr:uid="{575C52E1-FC1A-422C-A584-6AD2DB0F0B62}"/>
    <cellStyle name="Millares [0] 4 3" xfId="816" xr:uid="{B7CB0739-D282-4FD2-BD79-3A3027227928}"/>
    <cellStyle name="Millares [0] 4 4" xfId="659" xr:uid="{B733BFFA-58BB-452B-AC1F-3406FC9CFC37}"/>
    <cellStyle name="Millares [0] 5" xfId="555" xr:uid="{49838126-D722-443A-A2CA-39BEF341BEA8}"/>
    <cellStyle name="Millares [0] 5 2" xfId="897" xr:uid="{F82BF493-6454-434E-9697-8AFAFFF0AA37}"/>
    <cellStyle name="Millares [0] 5 3" xfId="741" xr:uid="{B8B5513C-B533-41F7-A67D-3629AA0ACA0B}"/>
    <cellStyle name="Millares [0] 6" xfId="457" xr:uid="{1E55B82B-FFE9-4233-A50C-C74844B5A0F2}"/>
    <cellStyle name="Millares [0] 6 2" xfId="835" xr:uid="{50C8E676-176B-4350-A89E-70D17E3E10F3}"/>
    <cellStyle name="Millares [0] 7" xfId="679" xr:uid="{6D0F1528-4F6C-4866-8A76-4638D305E7DA}"/>
    <cellStyle name="Millares 10" xfId="319" xr:uid="{885B6DA1-7B99-4F4D-86E5-D559351BD013}"/>
    <cellStyle name="Millares 10 2" xfId="398" xr:uid="{107F0B35-E312-4437-A2CD-E3556E924606}"/>
    <cellStyle name="Millares 11" xfId="322" xr:uid="{174FDB23-8CE5-4ADD-89DF-6B78CEFEA6E6}"/>
    <cellStyle name="Millares 11 2" xfId="399" xr:uid="{02584164-A62A-4DD1-8C1E-793DA2F3976C}"/>
    <cellStyle name="Millares 11 2 2" xfId="647" xr:uid="{B534E0BD-22DB-4D68-9304-EAC48933A580}"/>
    <cellStyle name="Millares 11 3" xfId="470" xr:uid="{86C4FF7E-3D4D-4D2D-913C-1B46BA5C6C9E}"/>
    <cellStyle name="Millares 11 3 2" xfId="846" xr:uid="{53FBD604-B4B7-460B-8E69-39A138F2DC38}"/>
    <cellStyle name="Millares 11 3 3" xfId="690" xr:uid="{D25D7622-61E2-418E-89DD-A55B8C0C8C44}"/>
    <cellStyle name="Millares 11 4" xfId="784" xr:uid="{3F202063-BB5A-47B2-BDC4-2FE8A92B05C4}"/>
    <cellStyle name="Millares 11 5" xfId="604" xr:uid="{CEF30401-7686-46DC-A6C2-C5D1E5E2ACCF}"/>
    <cellStyle name="Millares 12" xfId="321" xr:uid="{669AA179-C40D-4CA1-B167-B5B780EDCD66}"/>
    <cellStyle name="Millares 12 2" xfId="434" xr:uid="{9B5ACE05-C39C-46B2-AACB-5284FF17F72B}"/>
    <cellStyle name="Millares 12 2 2" xfId="533" xr:uid="{8CA51A17-34F9-4761-AFE4-362FFC8CE679}"/>
    <cellStyle name="Millares 12 2 2 2" xfId="891" xr:uid="{0AA01EE8-27D5-4DD2-BA9F-7545D293A43D}"/>
    <cellStyle name="Millares 12 2 2 3" xfId="735" xr:uid="{CCD7997F-FA70-43B4-8203-AE3DC7000678}"/>
    <cellStyle name="Millares 12 2 3" xfId="829" xr:uid="{1B37906D-38A0-494E-B664-6CBDFDA9FAD2}"/>
    <cellStyle name="Millares 12 2 4" xfId="672" xr:uid="{AC4B0C40-94C2-4E81-9A18-3BA455411960}"/>
    <cellStyle name="Millares 12 3" xfId="469" xr:uid="{2D305A10-F4E1-4EA7-A048-BC8538B0E9A9}"/>
    <cellStyle name="Millares 12 3 2" xfId="845" xr:uid="{F900ED02-2689-40DE-89E2-CB4DD1EA6356}"/>
    <cellStyle name="Millares 12 3 3" xfId="689" xr:uid="{287DC300-43CC-45D5-9BAC-78F9B4D1ACA8}"/>
    <cellStyle name="Millares 12 4" xfId="783" xr:uid="{EB1336EA-987B-4BFD-944C-321A5374FAF1}"/>
    <cellStyle name="Millares 12 5" xfId="603" xr:uid="{79B56CB3-E2F2-4E9A-9FEB-83B7ED6979A9}"/>
    <cellStyle name="Millares 13" xfId="324" xr:uid="{A0886ACB-E7D3-4FFD-A7E5-6E9E58762FB5}"/>
    <cellStyle name="Millares 13 2" xfId="421" xr:uid="{941AE0BF-D05F-4657-BC52-A14A2FA2A2A1}"/>
    <cellStyle name="Millares 13 2 2" xfId="521" xr:uid="{059B0D7A-1C8B-4438-8186-FF14E880DFB9}"/>
    <cellStyle name="Millares 13 2 2 2" xfId="879" xr:uid="{793268D3-A57F-419C-AFC8-FC97994F779C}"/>
    <cellStyle name="Millares 13 2 2 3" xfId="723" xr:uid="{8D2F8DF3-7FB2-4131-AF1E-4D6588C92F45}"/>
    <cellStyle name="Millares 13 2 3" xfId="817" xr:uid="{F8198142-66B0-4711-A0FC-DDE170AB7F55}"/>
    <cellStyle name="Millares 13 2 4" xfId="908" xr:uid="{B2A82277-C85B-404B-9F09-4459463B1DCD}"/>
    <cellStyle name="Millares 13 2 5" xfId="660" xr:uid="{A1C2A34B-A319-454A-954F-2D728C130390}"/>
    <cellStyle name="Millares 13 3" xfId="472" xr:uid="{098F73EE-F075-4C3E-B158-36092F3E4A60}"/>
    <cellStyle name="Millares 13 3 2" xfId="848" xr:uid="{4080A269-1B07-4FF9-8550-7FF2C071D49C}"/>
    <cellStyle name="Millares 13 3 3" xfId="692" xr:uid="{77192B09-0C86-479A-B016-ADC4F85725BD}"/>
    <cellStyle name="Millares 13 4" xfId="786" xr:uid="{CE3FE27B-420E-417D-A00E-6A91E3E8F436}"/>
    <cellStyle name="Millares 13 5" xfId="606" xr:uid="{C85FD280-0E38-4B38-A295-B629B1B3F293}"/>
    <cellStyle name="Millares 14" xfId="326" xr:uid="{455BCEDF-6514-4C3C-991A-83EF1F359277}"/>
    <cellStyle name="Millares 14 2" xfId="431" xr:uid="{F2374F95-267A-4456-BB59-04CD2C0616FC}"/>
    <cellStyle name="Millares 14 2 2" xfId="531" xr:uid="{02DAD876-D422-4421-A726-3EDC52A287E2}"/>
    <cellStyle name="Millares 14 2 2 2" xfId="889" xr:uid="{BBAF5AE6-B42E-4C3A-8ADF-0FC3D42AFC7E}"/>
    <cellStyle name="Millares 14 2 2 3" xfId="733" xr:uid="{CD04C45D-66AE-4969-9CAB-271F488254D5}"/>
    <cellStyle name="Millares 14 2 3" xfId="827" xr:uid="{41A2361C-61B7-47FE-BB3B-7B216C2661E5}"/>
    <cellStyle name="Millares 14 2 4" xfId="670" xr:uid="{4EF368D7-1384-4435-8E2E-9F0141E53BA6}"/>
    <cellStyle name="Millares 14 3" xfId="474" xr:uid="{83C15F9B-3D6E-45D9-B575-064608C5DF72}"/>
    <cellStyle name="Millares 14 3 2" xfId="850" xr:uid="{F03878C4-208E-411C-BDF9-841A6C100BA3}"/>
    <cellStyle name="Millares 14 3 3" xfId="694" xr:uid="{38BDA798-A4D4-4A5A-895C-80053C5FEFA9}"/>
    <cellStyle name="Millares 14 4" xfId="788" xr:uid="{420B7A41-33A9-40EB-B9FB-68603D17270C}"/>
    <cellStyle name="Millares 14 5" xfId="608" xr:uid="{033A04D0-EB25-469B-9D45-325C8D05182C}"/>
    <cellStyle name="Millares 15" xfId="325" xr:uid="{D7295F72-751E-421F-8C19-BBA850B50320}"/>
    <cellStyle name="Millares 15 2" xfId="436" xr:uid="{3A516D3B-B53D-4D67-8918-031B14531C2E}"/>
    <cellStyle name="Millares 15 2 2" xfId="535" xr:uid="{9E2027D6-446D-4C4F-91B0-0C3C24763104}"/>
    <cellStyle name="Millares 15 2 2 2" xfId="893" xr:uid="{941B8CFC-410B-4935-B164-0E6CBD1EAB66}"/>
    <cellStyle name="Millares 15 2 2 3" xfId="737" xr:uid="{14236B39-191E-4AFB-A3AE-8213DC8DD889}"/>
    <cellStyle name="Millares 15 2 3" xfId="831" xr:uid="{B34D61FD-E14E-4214-88E4-46A073563110}"/>
    <cellStyle name="Millares 15 2 4" xfId="674" xr:uid="{5A07621B-F902-41B3-8053-8C3B39DAC896}"/>
    <cellStyle name="Millares 15 3" xfId="473" xr:uid="{8B5F3038-47E5-414B-9DEB-B6269A2765DF}"/>
    <cellStyle name="Millares 15 3 2" xfId="849" xr:uid="{5F1660A0-3729-46A5-9D0F-E40AA6FBA14B}"/>
    <cellStyle name="Millares 15 3 3" xfId="693" xr:uid="{D96C9C1F-65E8-44AC-9721-5CA37433EF07}"/>
    <cellStyle name="Millares 15 4" xfId="787" xr:uid="{98B596B4-30CC-4E22-AEF0-43BD9C12BB9F}"/>
    <cellStyle name="Millares 15 5" xfId="607" xr:uid="{8B6D028B-A1FC-4732-9574-CFE44670D48C}"/>
    <cellStyle name="Millares 16" xfId="327" xr:uid="{5A157C9A-36E2-4EF7-BAFE-732394F30895}"/>
    <cellStyle name="Millares 16 2" xfId="430" xr:uid="{9D845D04-D0B3-4C12-8F86-261BF2B87906}"/>
    <cellStyle name="Millares 16 2 2" xfId="530" xr:uid="{ED0C955B-B1CC-4F44-A12D-2CC13CF0A00F}"/>
    <cellStyle name="Millares 16 2 2 2" xfId="888" xr:uid="{FD55AB76-9600-4D38-B291-351697887B7D}"/>
    <cellStyle name="Millares 16 2 2 3" xfId="732" xr:uid="{60B18D52-E158-4806-95DF-FA0B76FB9958}"/>
    <cellStyle name="Millares 16 2 3" xfId="826" xr:uid="{A0040857-02AA-4924-82E4-2E19CC97C3D3}"/>
    <cellStyle name="Millares 16 2 4" xfId="669" xr:uid="{4453CC14-CD2E-4F92-86E7-05D2875586DC}"/>
    <cellStyle name="Millares 16 3" xfId="475" xr:uid="{B20B6B25-9F91-428C-A640-854340A60301}"/>
    <cellStyle name="Millares 16 3 2" xfId="851" xr:uid="{5050BBD1-D18F-4367-9795-429A8FB23028}"/>
    <cellStyle name="Millares 16 3 3" xfId="695" xr:uid="{C5E729C4-5194-4D3D-9044-006D748E91DF}"/>
    <cellStyle name="Millares 16 4" xfId="789" xr:uid="{EF882E8B-38DC-4A7A-8A90-AAC6E36B3FEF}"/>
    <cellStyle name="Millares 16 5" xfId="609" xr:uid="{F717942C-F3E2-4557-B5A7-54346B94E245}"/>
    <cellStyle name="Millares 17" xfId="328" xr:uid="{E899B8CD-B34E-4CF2-B182-10C9AB26C9CB}"/>
    <cellStyle name="Millares 17 2" xfId="476" xr:uid="{453DFF4D-C6D9-4DD5-8A2A-87FCDCEA8C90}"/>
    <cellStyle name="Millares 17 2 2" xfId="852" xr:uid="{C02B3100-2B47-4B3D-8D56-76C1694C30FA}"/>
    <cellStyle name="Millares 17 2 3" xfId="696" xr:uid="{16B227AF-9380-4F47-B7BD-62C8C9AA42D1}"/>
    <cellStyle name="Millares 17 3" xfId="790" xr:uid="{CB2FDB65-7974-40E4-BF5E-96075A5BA797}"/>
    <cellStyle name="Millares 17 4" xfId="610" xr:uid="{5C2359B2-6728-4B7E-8015-7D28415B4A55}"/>
    <cellStyle name="Millares 18" xfId="329" xr:uid="{2CC5118F-4921-4D27-A106-2A89453940EB}"/>
    <cellStyle name="Millares 18 2" xfId="477" xr:uid="{9FB8A855-B483-4FE5-819A-38C93F077D08}"/>
    <cellStyle name="Millares 18 2 2" xfId="853" xr:uid="{59CD4F0E-FF28-4E11-94FC-E2259ECDBC9E}"/>
    <cellStyle name="Millares 18 2 3" xfId="697" xr:uid="{8262E82F-F161-4CF3-BA3E-7184B57CFCF2}"/>
    <cellStyle name="Millares 18 3" xfId="791" xr:uid="{2E1819B8-F4A6-4CB4-A318-474901863564}"/>
    <cellStyle name="Millares 18 4" xfId="611" xr:uid="{A9895B49-3FE9-416A-8090-080F4ABF7FFF}"/>
    <cellStyle name="Millares 19" xfId="330" xr:uid="{19BF4ADC-5B15-4060-BDF5-E95D1C3DD983}"/>
    <cellStyle name="Millares 19 2" xfId="465" xr:uid="{298EE309-71F5-41F4-AAB1-3DEA8F257093}"/>
    <cellStyle name="Millares 19 3" xfId="478" xr:uid="{4060E327-EA1A-4818-BD61-5A5A1DDF2B0B}"/>
    <cellStyle name="Millares 19 3 2" xfId="854" xr:uid="{EA053674-A3BF-46E0-B490-3492354F51CD}"/>
    <cellStyle name="Millares 19 3 3" xfId="698" xr:uid="{46AB48B6-797C-46A7-A5E7-3877D8332530}"/>
    <cellStyle name="Millares 19 4" xfId="792" xr:uid="{44DEFB5F-BA0D-49B5-8E0A-3196E90FBA29}"/>
    <cellStyle name="Millares 19 5" xfId="612" xr:uid="{35E476C6-F601-470A-970C-A68320543341}"/>
    <cellStyle name="Millares 2" xfId="13" xr:uid="{00000000-0005-0000-0000-00000B000000}"/>
    <cellStyle name="Millares 2 2" xfId="14" xr:uid="{00000000-0005-0000-0000-00000C000000}"/>
    <cellStyle name="Millares 2 2 2" xfId="332" xr:uid="{3BB9FDDF-5765-4157-A324-27D14F51E382}"/>
    <cellStyle name="Millares 2 2 2 2" xfId="423" xr:uid="{2C9E1237-0061-4A06-85CB-FACE95F201CA}"/>
    <cellStyle name="Millares 2 2 2 2 2" xfId="523" xr:uid="{8F508521-E604-48E1-A7D0-90276E68D1FC}"/>
    <cellStyle name="Millares 2 2 2 2 2 2" xfId="881" xr:uid="{96063BE4-9E33-4C98-A052-CA5619D1AE7B}"/>
    <cellStyle name="Millares 2 2 2 2 2 3" xfId="725" xr:uid="{6B7FF34B-EDFE-4C8F-98AA-4885310CF9F8}"/>
    <cellStyle name="Millares 2 2 2 2 3" xfId="819" xr:uid="{D12353FA-9038-426E-B35F-8A5E2FF15F7A}"/>
    <cellStyle name="Millares 2 2 2 2 4" xfId="662" xr:uid="{BB702F87-3459-4F5F-9456-C059286811EC}"/>
    <cellStyle name="Millares 2 2 2 3" xfId="480" xr:uid="{4001D519-569E-4502-AB82-9EBB011EB068}"/>
    <cellStyle name="Millares 2 2 2 3 2" xfId="856" xr:uid="{013D3550-E1E3-4B04-B12D-F5E01746A6D4}"/>
    <cellStyle name="Millares 2 2 2 3 3" xfId="700" xr:uid="{CD7E0ABA-6A11-442E-B59B-08F3C59387F1}"/>
    <cellStyle name="Millares 2 2 2 4" xfId="794" xr:uid="{560E8E5E-8A3A-4B56-AE50-E451A0B95356}"/>
    <cellStyle name="Millares 2 2 2 5" xfId="614" xr:uid="{DB4253D1-9A06-4ADB-9965-63CE3B78BCBB}"/>
    <cellStyle name="Millares 2 2 3" xfId="400" xr:uid="{010C9FB7-700E-41B0-A840-B0D29426B477}"/>
    <cellStyle name="Millares 2 2 3 2" xfId="512" xr:uid="{A3DD30C4-CB64-4AF2-A7F4-7C11B5093006}"/>
    <cellStyle name="Millares 2 2 3 2 2" xfId="870" xr:uid="{AD5F88B1-88A7-4D43-B861-76AD797E1AFB}"/>
    <cellStyle name="Millares 2 2 3 2 3" xfId="714" xr:uid="{103FD95F-D074-4122-8BCA-5B7C08EF7068}"/>
    <cellStyle name="Millares 2 2 3 3" xfId="808" xr:uid="{4250354C-49BC-40AA-B9C1-7B1D2B8A42F4}"/>
    <cellStyle name="Millares 2 2 3 4" xfId="648" xr:uid="{28624A89-B96D-4510-B38E-DB37EB383031}"/>
    <cellStyle name="Millares 2 2 4" xfId="268" xr:uid="{CCFAAFA8-40A1-4F21-9E22-F2AA666AC6B1}"/>
    <cellStyle name="Millares 2 2 4 2" xfId="762" xr:uid="{92E714D1-683D-4C92-9B45-2997CC56E57C}"/>
    <cellStyle name="Millares 2 3" xfId="15" xr:uid="{00000000-0005-0000-0000-00000D000000}"/>
    <cellStyle name="Millares 2 3 2" xfId="424" xr:uid="{B332E2F3-4485-411E-A1DD-BA3F56989255}"/>
    <cellStyle name="Millares 2 3 2 2" xfId="524" xr:uid="{A6EBEC94-CDA0-4BC8-A423-D5EBB1683C01}"/>
    <cellStyle name="Millares 2 3 2 2 2" xfId="882" xr:uid="{3598FF35-2CF9-4F47-BE52-F7513EF8BD51}"/>
    <cellStyle name="Millares 2 3 2 2 3" xfId="726" xr:uid="{6CB49EAD-79CB-410F-83B2-2664B645B18D}"/>
    <cellStyle name="Millares 2 3 2 3" xfId="820" xr:uid="{57DE98CA-8E1B-4BB1-AE41-139CFC314FA0}"/>
    <cellStyle name="Millares 2 3 2 4" xfId="663" xr:uid="{9099719F-0047-4F80-9A3D-8D09C01B6D8B}"/>
    <cellStyle name="Millares 2 3 3" xfId="401" xr:uid="{77701BF3-03DE-4526-8659-430292200CFA}"/>
    <cellStyle name="Millares 2 3 3 2" xfId="513" xr:uid="{86ECA6B4-C4EA-4A53-A642-8C55F8960E7B}"/>
    <cellStyle name="Millares 2 3 3 2 2" xfId="871" xr:uid="{98EFBC86-8A0A-475C-9BFA-43C46725F103}"/>
    <cellStyle name="Millares 2 3 3 2 3" xfId="715" xr:uid="{C7B17BE7-18A6-40D3-9DAB-69A43CE4C2A4}"/>
    <cellStyle name="Millares 2 3 3 3" xfId="809" xr:uid="{1ED15F22-9BAD-4848-9CD3-223C53F0C6FA}"/>
    <cellStyle name="Millares 2 3 3 4" xfId="649" xr:uid="{F722C54A-08A5-49CE-B856-4DAD9591783D}"/>
    <cellStyle name="Millares 2 4" xfId="16" xr:uid="{00000000-0005-0000-0000-00000E000000}"/>
    <cellStyle name="Millares 2 4 2" xfId="333" xr:uid="{8B989536-13B9-45FF-AD57-1686CB160274}"/>
    <cellStyle name="Millares 2 4 2 2" xfId="481" xr:uid="{DC085A17-148F-469B-9CFD-3A113808AD12}"/>
    <cellStyle name="Millares 2 4 2 2 2" xfId="857" xr:uid="{A9A017F1-13E6-45FA-BBB9-CDF4C286A9EC}"/>
    <cellStyle name="Millares 2 4 2 2 3" xfId="701" xr:uid="{FFB3FD48-E945-45C7-BB01-62C160A2C401}"/>
    <cellStyle name="Millares 2 4 2 3" xfId="795" xr:uid="{085CFC37-D81B-4F9E-B2EC-D63D97F79A04}"/>
    <cellStyle name="Millares 2 4 2 4" xfId="615" xr:uid="{AFFF7564-BBA7-4A1A-8073-0D288CF9C828}"/>
    <cellStyle name="Millares 2 4 3" xfId="402" xr:uid="{AB9D056F-8022-4827-B503-2D4F1166FC6F}"/>
    <cellStyle name="Millares 2 4 4" xfId="269" xr:uid="{75DC71AF-350F-4C4F-B220-7011DF020E22}"/>
    <cellStyle name="Millares 2 4 4 2" xfId="763" xr:uid="{A3FE3CAD-55F4-4A4F-900D-901B7E354AC9}"/>
    <cellStyle name="Millares 2 5" xfId="17" xr:uid="{00000000-0005-0000-0000-00000F000000}"/>
    <cellStyle name="Millares 2 5 2" xfId="334" xr:uid="{12CC9034-B2E3-4F0B-8103-46A5FAE599DF}"/>
    <cellStyle name="Millares 2 5 2 2" xfId="482" xr:uid="{AF8BD842-3763-456B-A7A5-B7299F35242E}"/>
    <cellStyle name="Millares 2 5 2 2 2" xfId="858" xr:uid="{A1030EF6-7C62-445B-9377-608165FB7373}"/>
    <cellStyle name="Millares 2 5 2 2 3" xfId="702" xr:uid="{67ECE21A-7BDA-4F7B-9781-C1B59AF67A09}"/>
    <cellStyle name="Millares 2 5 2 3" xfId="796" xr:uid="{E36A4E7B-F11B-4D42-B105-54536A6AFE9A}"/>
    <cellStyle name="Millares 2 5 2 4" xfId="616" xr:uid="{64259388-27CD-4D01-A198-A59FC74654FF}"/>
    <cellStyle name="Millares 2 5 3" xfId="270" xr:uid="{34A68977-443F-409B-B252-4EB0CF1F651C}"/>
    <cellStyle name="Millares 2 5 3 2" xfId="764" xr:uid="{ED6EEEDF-35B3-42E7-8A5C-B509F0A0896F}"/>
    <cellStyle name="Millares 2 5 4" xfId="583" xr:uid="{4628AEE7-5200-43B1-A5B7-37916CF5ECAC}"/>
    <cellStyle name="Millares 2 6" xfId="307" xr:uid="{024BBF59-1716-4D0C-97F8-BBB53F07F732}"/>
    <cellStyle name="Millares 2 7" xfId="311" xr:uid="{F3B9A4A0-4BBA-44B9-B958-C8AC20681FF1}"/>
    <cellStyle name="Millares 2 8" xfId="331" xr:uid="{0C6B51BB-44EC-4287-9034-3B82287FEC06}"/>
    <cellStyle name="Millares 2 8 2" xfId="479" xr:uid="{2D344F87-3E63-4A70-B216-9440AB1119EA}"/>
    <cellStyle name="Millares 2 8 2 2" xfId="855" xr:uid="{B22859C7-7CA0-4B32-9E55-633D228E6B10}"/>
    <cellStyle name="Millares 2 8 2 3" xfId="699" xr:uid="{A69B655B-8671-48F1-9F89-0952121C345B}"/>
    <cellStyle name="Millares 2 8 3" xfId="793" xr:uid="{0B9E111A-7371-4E93-B087-EABF53F1D38B}"/>
    <cellStyle name="Millares 2 8 4" xfId="613" xr:uid="{3646466B-1BB5-4EF7-AEB1-986DFB0B6E72}"/>
    <cellStyle name="Millares 2 9" xfId="226" xr:uid="{6518F999-80F4-491E-8AED-95443759A3EE}"/>
    <cellStyle name="Millares 20" xfId="372" xr:uid="{76FC7767-FBF2-4FDC-B1AC-F8EE6803D166}"/>
    <cellStyle name="Millares 20 2" xfId="509" xr:uid="{95EA72A6-2ACD-44A2-8F3C-D49D2473165D}"/>
    <cellStyle name="Millares 20 2 2" xfId="867" xr:uid="{6DDCCEE2-DF55-488E-8140-E5BEF3317D76}"/>
    <cellStyle name="Millares 20 2 3" xfId="711" xr:uid="{02E4A1BC-539A-46F4-A4CA-DD663037AC91}"/>
    <cellStyle name="Millares 20 3" xfId="805" xr:uid="{43C8DF63-8F4B-4F31-B508-77F1921EC7D5}"/>
    <cellStyle name="Millares 20 4" xfId="627" xr:uid="{800B4A82-A0C5-4CE8-9C13-47D691E7F9C1}"/>
    <cellStyle name="Millares 21" xfId="418" xr:uid="{DDF721ED-F739-42B0-8A77-CE91C14C4F11}"/>
    <cellStyle name="Millares 21 2" xfId="519" xr:uid="{B9CAE40A-8DB1-4675-8E96-5E081291B162}"/>
    <cellStyle name="Millares 21 2 2" xfId="877" xr:uid="{4B3A3C48-9476-4766-A4C0-3DB30065A8DA}"/>
    <cellStyle name="Millares 21 2 3" xfId="721" xr:uid="{639EE47A-F657-48F8-B385-FD7C6F0F50CE}"/>
    <cellStyle name="Millares 21 3" xfId="815" xr:uid="{1A5B62C4-98D1-4287-827D-161342C3C3AA}"/>
    <cellStyle name="Millares 21 4" xfId="658" xr:uid="{B269B23A-9879-44F2-B47B-75DA859AB65E}"/>
    <cellStyle name="Millares 22" xfId="438" xr:uid="{5A647CAE-8146-4F91-B4A1-67FB0EDB8A5B}"/>
    <cellStyle name="Millares 22 2" xfId="537" xr:uid="{EFDFD920-257D-4BF9-B93D-4A99811BADED}"/>
    <cellStyle name="Millares 22 2 2" xfId="895" xr:uid="{6AFE61DB-0870-453E-B30F-3CA0779B3C95}"/>
    <cellStyle name="Millares 22 2 3" xfId="739" xr:uid="{1981DD14-333A-4A9A-881E-FD19F1B8FF91}"/>
    <cellStyle name="Millares 22 3" xfId="833" xr:uid="{B6DD9F11-ED13-42DE-A1B1-AB2EDBA55593}"/>
    <cellStyle name="Millares 22 4" xfId="676" xr:uid="{F26529E3-1330-433A-8679-E24FBB916193}"/>
    <cellStyle name="Millares 23" xfId="393" xr:uid="{09F320E5-C427-4ED7-825B-4DE60A4D2B5C}"/>
    <cellStyle name="Millares 23 2" xfId="511" xr:uid="{71C82D98-8F4A-41F9-A96C-8AA2090F4B10}"/>
    <cellStyle name="Millares 23 2 2" xfId="869" xr:uid="{BC9B821A-E64B-48FB-92C6-0D89F2CD148A}"/>
    <cellStyle name="Millares 23 2 3" xfId="713" xr:uid="{818C7026-9089-4944-82D1-29C4A52436C1}"/>
    <cellStyle name="Millares 23 3" xfId="807" xr:uid="{C1193300-170B-4953-B3C6-E9254C19C8BB}"/>
    <cellStyle name="Millares 23 4" xfId="646" xr:uid="{1EAEED36-85B9-4AC4-889D-9FA25B0EA9FD}"/>
    <cellStyle name="Millares 24" xfId="227" xr:uid="{060686F2-C285-47A9-938E-F4EF225EBE8D}"/>
    <cellStyle name="Millares 24 2" xfId="422" xr:uid="{8CB209E6-4810-467A-AEAF-71742BB5D499}"/>
    <cellStyle name="Millares 24 2 2" xfId="522" xr:uid="{EEB37855-D6A7-48B8-89FF-F017DF05F68B}"/>
    <cellStyle name="Millares 24 2 2 2" xfId="880" xr:uid="{0767EA3B-5435-4707-8D9D-0C2A3680A7A5}"/>
    <cellStyle name="Millares 24 2 2 3" xfId="724" xr:uid="{17FC24EF-0DE7-42D4-9406-B6A0450F5A2C}"/>
    <cellStyle name="Millares 24 2 3" xfId="818" xr:uid="{29BBF40F-ED0A-4E26-8F90-5337678F6229}"/>
    <cellStyle name="Millares 24 2 4" xfId="661" xr:uid="{B50962C9-AF11-400C-B821-F4DAFFABDCE0}"/>
    <cellStyle name="Millares 24 3" xfId="373" xr:uid="{CBFCD174-DF87-405A-80C2-B4DB82CB47D5}"/>
    <cellStyle name="Millares 24 3 2" xfId="510" xr:uid="{034D8C1B-6F4E-4350-A8BB-1C2A921F4681}"/>
    <cellStyle name="Millares 24 3 2 2" xfId="868" xr:uid="{742CCB35-5D14-4530-863A-316B368BF165}"/>
    <cellStyle name="Millares 24 3 2 3" xfId="712" xr:uid="{CCA7CF29-33E2-4ACD-AC9C-D8087BBBD5BE}"/>
    <cellStyle name="Millares 24 3 3" xfId="806" xr:uid="{110A06D7-16DD-4DA6-BB7E-1560861DDD72}"/>
    <cellStyle name="Millares 24 3 4" xfId="628" xr:uid="{F8EC653D-1BCC-4336-87DF-E3D17E264F53}"/>
    <cellStyle name="Millares 24 4" xfId="751" xr:uid="{9962B1FB-2402-4C3D-BD51-41992E3EAF40}"/>
    <cellStyle name="Millares 25" xfId="439" xr:uid="{F7B1305B-245D-461F-AD07-64FD204DECE4}"/>
    <cellStyle name="Millares 25 2" xfId="538" xr:uid="{0F029B1E-A567-4964-8537-FC24259188A5}"/>
    <cellStyle name="Millares 25 2 2" xfId="896" xr:uid="{7DE5A1D1-2483-4B8B-A62E-9AB3B3A63151}"/>
    <cellStyle name="Millares 25 2 3" xfId="740" xr:uid="{1C6BA2EA-F4BE-4329-83B2-B9026319ECDF}"/>
    <cellStyle name="Millares 25 3" xfId="834" xr:uid="{00BF6BA9-2C04-414E-81D5-E7603B718F34}"/>
    <cellStyle name="Millares 25 4" xfId="677" xr:uid="{841FDE83-2B58-49E2-B0B5-F1F35D2A21F4}"/>
    <cellStyle name="Millares 26" xfId="445" xr:uid="{AAAB2CBD-3657-47EA-87DA-744CC09CA704}"/>
    <cellStyle name="Millares 26 2" xfId="544" xr:uid="{98DF3DD8-C1D1-41F2-A79A-74C35FDD98F7}"/>
    <cellStyle name="Millares 27" xfId="446" xr:uid="{2806BB8E-37AB-42DF-852D-2D9F498365AF}"/>
    <cellStyle name="Millares 27 2" xfId="545" xr:uid="{2D895D31-310D-42F0-ACB9-F8E02805D74F}"/>
    <cellStyle name="Millares 28" xfId="444" xr:uid="{EA687566-AF26-43CA-9524-362EAC84052C}"/>
    <cellStyle name="Millares 28 2" xfId="543" xr:uid="{77AA1DD5-FFCB-4263-A541-E056EA8A82E9}"/>
    <cellStyle name="Millares 29" xfId="447" xr:uid="{4F1FDBAC-68F3-4CAF-BCFF-1ED0B9B89D73}"/>
    <cellStyle name="Millares 29 2" xfId="546" xr:uid="{6216596A-77ED-41ED-9CA2-57B7A230D0EE}"/>
    <cellStyle name="Millares 3" xfId="18" xr:uid="{00000000-0005-0000-0000-000010000000}"/>
    <cellStyle name="Millares 3 2" xfId="19" xr:uid="{00000000-0005-0000-0000-000011000000}"/>
    <cellStyle name="Millares 3 2 2" xfId="336" xr:uid="{98CD72CE-6E61-47CC-9513-862247451523}"/>
    <cellStyle name="Millares 3 2 2 2" xfId="425" xr:uid="{2CA06213-60A9-40F4-84A1-81569F12790E}"/>
    <cellStyle name="Millares 3 2 2 2 2" xfId="525" xr:uid="{79BBEF0C-4496-4B92-ADF4-7B6BA12F5D75}"/>
    <cellStyle name="Millares 3 2 2 2 2 2" xfId="883" xr:uid="{5A2A8DE2-D56C-488A-8DF9-07EF9F8C2CC4}"/>
    <cellStyle name="Millares 3 2 2 2 2 3" xfId="727" xr:uid="{F92CECBC-6695-47AE-BDAE-1EA08400B303}"/>
    <cellStyle name="Millares 3 2 2 2 3" xfId="821" xr:uid="{883D067C-E17E-46A0-B332-D8D19E43C384}"/>
    <cellStyle name="Millares 3 2 2 2 4" xfId="664" xr:uid="{0AB9C50A-A409-46A3-A0CF-9FCB7829BDB0}"/>
    <cellStyle name="Millares 3 2 2 3" xfId="484" xr:uid="{C6EBB452-D3B4-439C-9C58-26654F998398}"/>
    <cellStyle name="Millares 3 2 2 3 2" xfId="860" xr:uid="{0E8D9288-65DE-443D-ADD2-139E0AD9AEB5}"/>
    <cellStyle name="Millares 3 2 2 3 3" xfId="704" xr:uid="{885B708D-555F-43D2-BE7E-1E74BFEEBC84}"/>
    <cellStyle name="Millares 3 2 2 4" xfId="798" xr:uid="{1BF21013-C698-4BCE-9F78-91725F2A98B3}"/>
    <cellStyle name="Millares 3 2 2 5" xfId="618" xr:uid="{D10AA2FE-C3C6-4F0A-960B-6F6D9B508C39}"/>
    <cellStyle name="Millares 3 2 3" xfId="403" xr:uid="{CA9B67E1-6365-449F-B867-26CC8EB5CCB7}"/>
    <cellStyle name="Millares 3 2 3 2" xfId="514" xr:uid="{DBDDA45E-BF87-4AC6-A171-3EB9868EBF04}"/>
    <cellStyle name="Millares 3 2 3 2 2" xfId="872" xr:uid="{66C5CE80-7C3B-4147-841E-89E3D8B4D2EB}"/>
    <cellStyle name="Millares 3 2 3 2 3" xfId="716" xr:uid="{2B7AA321-72E7-46DB-AC31-637193329DDA}"/>
    <cellStyle name="Millares 3 2 3 3" xfId="810" xr:uid="{250B7041-A80A-487B-8542-E34F6948F588}"/>
    <cellStyle name="Millares 3 2 3 4" xfId="650" xr:uid="{C943548D-F292-48BA-A5C3-E95AC51A0170}"/>
    <cellStyle name="Millares 3 2 4" xfId="271" xr:uid="{CC9C1DBB-06D5-4A7A-9695-BE6732CDAF24}"/>
    <cellStyle name="Millares 3 2 4 2" xfId="765" xr:uid="{3C4110DC-0C50-4542-BD82-6CB007B8D0DC}"/>
    <cellStyle name="Millares 3 3" xfId="20" xr:uid="{00000000-0005-0000-0000-000012000000}"/>
    <cellStyle name="Millares 3 3 2" xfId="273" xr:uid="{EF40CBFC-DFE4-46FE-A72B-79A79C36E1E5}"/>
    <cellStyle name="Millares 3 3 2 2" xfId="426" xr:uid="{43BE2F53-FA91-4B2B-A2CE-B1ABE2051A52}"/>
    <cellStyle name="Millares 3 3 2 2 2" xfId="526" xr:uid="{BB76883D-466D-4665-B9D8-D9B06DC42AD6}"/>
    <cellStyle name="Millares 3 3 2 2 2 2" xfId="884" xr:uid="{8F956315-389D-4A40-9B05-A062BD2697F5}"/>
    <cellStyle name="Millares 3 3 2 2 2 3" xfId="728" xr:uid="{FE192084-30BD-497A-BDBE-2A132AFB92C4}"/>
    <cellStyle name="Millares 3 3 2 2 3" xfId="822" xr:uid="{D461FE8E-B908-4786-9219-68CC24B24848}"/>
    <cellStyle name="Millares 3 3 2 2 4" xfId="665" xr:uid="{D4FD9FBD-6E66-4474-B84C-2DF4A0B45047}"/>
    <cellStyle name="Millares 3 3 2 3" xfId="459" xr:uid="{1E733AE7-443D-496E-93EE-3EA17F201556}"/>
    <cellStyle name="Millares 3 3 2 3 2" xfId="557" xr:uid="{DDA20A4E-5669-4F3F-94A3-1BC346AD2890}"/>
    <cellStyle name="Millares 3 3 2 3 2 2" xfId="899" xr:uid="{B76BDDF3-45E6-47C5-B4F9-27CE5F925369}"/>
    <cellStyle name="Millares 3 3 2 3 2 3" xfId="743" xr:uid="{B7D2BA4B-0B14-4D17-A34A-4B92C70769D0}"/>
    <cellStyle name="Millares 3 3 2 3 3" xfId="837" xr:uid="{F63A8932-3160-4F35-8CB2-9C0EF0B1EDA1}"/>
    <cellStyle name="Millares 3 3 2 3 4" xfId="681" xr:uid="{721D9512-8104-41BD-8796-5F0A2838B575}"/>
    <cellStyle name="Millares 3 3 2 4" xfId="766" xr:uid="{E5688134-4871-402A-958F-E0455A2AE9A7}"/>
    <cellStyle name="Millares 3 3 3" xfId="337" xr:uid="{E444F761-5817-4EFA-BFA5-4C2A3CAE4B09}"/>
    <cellStyle name="Millares 3 3 3 2" xfId="485" xr:uid="{CD0C1BB3-23EA-46BC-8009-1742D74E2BE4}"/>
    <cellStyle name="Millares 3 3 3 2 2" xfId="861" xr:uid="{9C45E4CC-764F-4ED0-AA0F-206F5B9EEBCF}"/>
    <cellStyle name="Millares 3 3 3 2 3" xfId="705" xr:uid="{C96F302D-E991-4535-B107-419F2E163874}"/>
    <cellStyle name="Millares 3 3 3 3" xfId="799" xr:uid="{FC6362DF-F8C9-4506-8FCB-BD50C95D0ECF}"/>
    <cellStyle name="Millares 3 3 3 4" xfId="619" xr:uid="{CD2FD3AE-E422-40FA-8FF4-AB2A40060976}"/>
    <cellStyle name="Millares 3 3 4" xfId="404" xr:uid="{7772D955-D5A7-4D9C-87F0-B567581E9A69}"/>
    <cellStyle name="Millares 3 3 4 2" xfId="515" xr:uid="{72CF23FA-66E2-48EC-A12F-1DD72A7517EE}"/>
    <cellStyle name="Millares 3 3 4 2 2" xfId="873" xr:uid="{3019DE01-517B-4CF7-82B1-D9317A297E53}"/>
    <cellStyle name="Millares 3 3 4 2 3" xfId="717" xr:uid="{C6A7F7E6-B83D-4F13-A1BA-A69D3B588042}"/>
    <cellStyle name="Millares 3 3 4 3" xfId="811" xr:uid="{520B2366-9714-467E-B57B-FEF6164EC50C}"/>
    <cellStyle name="Millares 3 3 4 4" xfId="651" xr:uid="{32C68C4C-B303-46C0-BD18-112E1795999A}"/>
    <cellStyle name="Millares 3 3 5" xfId="272" xr:uid="{E4AD6136-CBB0-44FB-BCF4-1AAB7A264D91}"/>
    <cellStyle name="Millares 3 4" xfId="21" xr:uid="{00000000-0005-0000-0000-000013000000}"/>
    <cellStyle name="Millares 3 4 2" xfId="338" xr:uid="{A9B81121-FD22-4C42-B130-C8898A91AE47}"/>
    <cellStyle name="Millares 3 4 2 2" xfId="486" xr:uid="{EFFA29AA-E64A-4B53-B233-6ADD923C63B3}"/>
    <cellStyle name="Millares 3 4 2 2 2" xfId="862" xr:uid="{724BF25E-1098-40C5-9AD2-5B09044DB44E}"/>
    <cellStyle name="Millares 3 4 2 2 3" xfId="706" xr:uid="{98126827-9D29-4672-A244-9DF1661C5488}"/>
    <cellStyle name="Millares 3 4 2 3" xfId="800" xr:uid="{5E4D42D3-09AC-4ABE-A85C-448A1F4B64E3}"/>
    <cellStyle name="Millares 3 4 2 4" xfId="620" xr:uid="{5C7D2DE5-A979-4D7F-BB7E-7B2E48B8BCD5}"/>
    <cellStyle name="Millares 3 4 3" xfId="405" xr:uid="{E654BE14-41EC-4651-9C24-79ED00BA56A7}"/>
    <cellStyle name="Millares 3 4 4" xfId="274" xr:uid="{8BE797E0-1758-4C2F-9196-6F2A26D5DDB3}"/>
    <cellStyle name="Millares 3 4 4 2" xfId="767" xr:uid="{DC184992-469B-400B-B1DF-9C440946796E}"/>
    <cellStyle name="Millares 3 4 5" xfId="584" xr:uid="{2F036919-2155-4BA5-B7EE-77B260DEF6B2}"/>
    <cellStyle name="Millares 3 5" xfId="275" xr:uid="{114570C7-C6A2-4855-B8C0-EE19F3A91BB8}"/>
    <cellStyle name="Millares 3 5 2" xfId="460" xr:uid="{40D2A530-05B9-40B8-8FCA-D7B9CEF5085D}"/>
    <cellStyle name="Millares 3 5 2 2" xfId="558" xr:uid="{C2F697F7-C9D2-40D4-921C-E3BDECA157B7}"/>
    <cellStyle name="Millares 3 5 2 2 2" xfId="900" xr:uid="{09553F9B-6270-4578-A012-BD4F127EFBAE}"/>
    <cellStyle name="Millares 3 5 2 2 3" xfId="744" xr:uid="{42DF9F47-DE0D-4462-B873-2273A0293D15}"/>
    <cellStyle name="Millares 3 5 2 3" xfId="838" xr:uid="{48B01F67-8914-4FFA-ADF8-C5A539625B59}"/>
    <cellStyle name="Millares 3 5 2 4" xfId="682" xr:uid="{1638B68B-95A7-458F-BA93-E6DC2E800100}"/>
    <cellStyle name="Millares 3 5 3" xfId="768" xr:uid="{555CEE90-D687-4FE1-8672-E108CB6F34AE}"/>
    <cellStyle name="Millares 3 5 4" xfId="585" xr:uid="{D2E9FCA6-C8BC-46EF-80AF-00BC1C7102E5}"/>
    <cellStyle name="Millares 3 6" xfId="309" xr:uid="{1682B97A-876D-49B9-B237-8E450E85E54B}"/>
    <cellStyle name="Millares 3 7" xfId="335" xr:uid="{6B5D9AAF-12AA-44EE-974C-266FD6EF74EB}"/>
    <cellStyle name="Millares 3 7 2" xfId="483" xr:uid="{B43AA35E-D39A-4149-BEFC-B114AA37906D}"/>
    <cellStyle name="Millares 3 7 2 2" xfId="859" xr:uid="{B4284FB0-3500-445E-AE83-5BEB59994646}"/>
    <cellStyle name="Millares 3 7 2 3" xfId="703" xr:uid="{4D2C710C-8E95-478A-B536-8EF22B1681E9}"/>
    <cellStyle name="Millares 3 7 3" xfId="797" xr:uid="{7083489D-004A-4768-9FE8-2BE56BE91308}"/>
    <cellStyle name="Millares 3 7 4" xfId="617" xr:uid="{AEEF8BDC-C5F2-4B52-87C9-DA047FAEED01}"/>
    <cellStyle name="Millares 3 8" xfId="225" xr:uid="{E21987CE-402F-4828-AD26-CB3C6A5FF232}"/>
    <cellStyle name="Millares 30" xfId="443" xr:uid="{9DD1DABF-5243-4FFB-86C4-CA8EEA97C6FD}"/>
    <cellStyle name="Millares 30 2" xfId="542" xr:uid="{5435D6D7-4367-4F23-9BFF-8DEC9D5802F4}"/>
    <cellStyle name="Millares 31" xfId="449" xr:uid="{387603DD-87C1-49FE-BE32-5F245CF25028}"/>
    <cellStyle name="Millares 31 2" xfId="548" xr:uid="{13AB70E9-CB49-465B-9ACA-160EB20816C4}"/>
    <cellStyle name="Millares 32" xfId="442" xr:uid="{A3F1ECF5-9DDE-4359-9A06-E3FE6BAD0C5A}"/>
    <cellStyle name="Millares 32 2" xfId="541" xr:uid="{5DFC0A14-37FF-461B-BEE7-6D2BA1170445}"/>
    <cellStyle name="Millares 33" xfId="456" xr:uid="{DD76C8B3-8054-44BE-A5A7-CF581B51ED06}"/>
    <cellStyle name="Millares 34" xfId="458" xr:uid="{37517569-CBA4-44DE-88BC-90FAA47DEE02}"/>
    <cellStyle name="Millares 34 2" xfId="556" xr:uid="{B24CDB7D-D969-4D69-A816-D1B17BBC5A43}"/>
    <cellStyle name="Millares 34 2 2" xfId="898" xr:uid="{1D214907-BC0A-4694-A616-BB9304025B16}"/>
    <cellStyle name="Millares 34 2 3" xfId="742" xr:uid="{47521610-8C99-4A62-8632-471730A8637C}"/>
    <cellStyle name="Millares 34 3" xfId="836" xr:uid="{B720ED96-E0A2-45D3-B5EE-9DDC8B37408F}"/>
    <cellStyle name="Millares 34 4" xfId="680" xr:uid="{BD48D528-8B62-4A1E-9AFE-4B8AE94B3801}"/>
    <cellStyle name="Millares 35" xfId="463" xr:uid="{02894709-F634-4323-809D-1B06B260311B}"/>
    <cellStyle name="Millares 35 2" xfId="561" xr:uid="{84EE91B9-2BAC-4673-AA42-3D100F09A449}"/>
    <cellStyle name="Millares 35 2 2" xfId="903" xr:uid="{0A145B08-9934-4679-BAA3-A26F7C0DEE80}"/>
    <cellStyle name="Millares 35 2 3" xfId="747" xr:uid="{5B3F7F84-15FA-4EA1-965D-24761BA3E988}"/>
    <cellStyle name="Millares 35 3" xfId="841" xr:uid="{1EAC200F-48F0-4816-A334-BEB56D7A6F5A}"/>
    <cellStyle name="Millares 35 4" xfId="685" xr:uid="{AF2AB35A-9A22-4EDF-ABEE-CD41A5B7C5B4}"/>
    <cellStyle name="Millares 36" xfId="466" xr:uid="{2C1923F9-C412-49FC-BAA0-575DF62D49C1}"/>
    <cellStyle name="Millares 36 2" xfId="843" xr:uid="{C332677F-FC1A-41E2-928C-75B9FF77F8CA}"/>
    <cellStyle name="Millares 36 3" xfId="687" xr:uid="{76BA64F3-F73B-4479-A95E-29C68603BF51}"/>
    <cellStyle name="Millares 37" xfId="306" xr:uid="{053A3632-23F2-4ED2-8913-D5CDF262DF55}"/>
    <cellStyle name="Millares 37 2" xfId="780" xr:uid="{005AF552-8022-4A4C-9351-3778785F07E0}"/>
    <cellStyle name="Millares 38" xfId="563" xr:uid="{54EEC20F-0728-4725-881E-23F0A4B4D5EB}"/>
    <cellStyle name="Millares 38 2" xfId="905" xr:uid="{EDEB1AB7-3D31-4D3F-9EA5-D76143CCD51A}"/>
    <cellStyle name="Millares 39" xfId="287" xr:uid="{B99F5E33-E015-4034-9AB8-FCF971B34A21}"/>
    <cellStyle name="Millares 39 2" xfId="776" xr:uid="{C22E372B-B6CD-4491-AD31-A945AC02172C}"/>
    <cellStyle name="Millares 4" xfId="22" xr:uid="{00000000-0005-0000-0000-000014000000}"/>
    <cellStyle name="Millares 4 2" xfId="277" xr:uid="{0FBA9639-A73C-4BA6-BC0F-6EB2B520ADC1}"/>
    <cellStyle name="Millares 4 2 2" xfId="427" xr:uid="{0293CC08-91C0-45BF-9406-03B36D7897AF}"/>
    <cellStyle name="Millares 4 2 2 2" xfId="527" xr:uid="{8F07281F-9F4B-4865-939A-FF270AA4E3AE}"/>
    <cellStyle name="Millares 4 2 2 2 2" xfId="885" xr:uid="{93C5DECE-8788-486A-A060-CF0FDCAB3A4B}"/>
    <cellStyle name="Millares 4 2 2 2 3" xfId="729" xr:uid="{9CE0D942-27A7-4713-ABAD-19596178F786}"/>
    <cellStyle name="Millares 4 2 2 3" xfId="823" xr:uid="{AFF92F15-4B02-472D-8E40-F1DA82C4CB16}"/>
    <cellStyle name="Millares 4 2 2 4" xfId="666" xr:uid="{06D3D03F-B5EB-4C26-A9E2-EF4E0898E093}"/>
    <cellStyle name="Millares 4 2 3" xfId="461" xr:uid="{3464F2B6-4E2F-4642-88E9-31F3FE307CE3}"/>
    <cellStyle name="Millares 4 2 3 2" xfId="559" xr:uid="{1AB597FD-8153-48FB-A1A6-98FD3DC62A0B}"/>
    <cellStyle name="Millares 4 2 3 2 2" xfId="901" xr:uid="{863A1E2B-C4A4-4FBA-9E48-366CE824AF75}"/>
    <cellStyle name="Millares 4 2 3 2 3" xfId="745" xr:uid="{F54B4A6F-10E2-4585-B976-104A44AD9161}"/>
    <cellStyle name="Millares 4 2 3 3" xfId="839" xr:uid="{4D55C5AF-516F-42E1-9D66-D5906FE00369}"/>
    <cellStyle name="Millares 4 2 3 4" xfId="683" xr:uid="{048C8FC9-7BF2-48BF-BFAB-09F16E3ED35A}"/>
    <cellStyle name="Millares 4 2 4" xfId="770" xr:uid="{D10311A0-A3C0-442E-8501-A7002192F1A9}"/>
    <cellStyle name="Millares 4 3" xfId="339" xr:uid="{965095CC-6AFE-47B4-B599-6751C9B11FAB}"/>
    <cellStyle name="Millares 4 3 2" xfId="487" xr:uid="{AB3D2026-B650-42DE-BADD-E5B510FB6AD9}"/>
    <cellStyle name="Millares 4 3 2 2" xfId="863" xr:uid="{048C9805-5C86-4D92-B5A9-70099BBEE8A6}"/>
    <cellStyle name="Millares 4 3 2 3" xfId="707" xr:uid="{F9E0555C-E7EE-4D36-8934-BAFF785E67CA}"/>
    <cellStyle name="Millares 4 3 3" xfId="801" xr:uid="{07B7D8D6-1290-44BF-887A-6FB871DAC5B1}"/>
    <cellStyle name="Millares 4 3 4" xfId="621" xr:uid="{5C2B0252-DA1B-425D-9897-92A108529965}"/>
    <cellStyle name="Millares 4 4" xfId="320" xr:uid="{69B98AF3-1509-4340-930D-A7884B946CB6}"/>
    <cellStyle name="Millares 4 5" xfId="406" xr:uid="{FF1250C8-3A97-42AD-8932-C783BBB1CC29}"/>
    <cellStyle name="Millares 4 5 2" xfId="516" xr:uid="{FE662869-04A0-46FA-98FF-9A04DF00D20D}"/>
    <cellStyle name="Millares 4 5 2 2" xfId="874" xr:uid="{B99E5839-7A8E-4C85-939F-407E934A9376}"/>
    <cellStyle name="Millares 4 5 2 3" xfId="718" xr:uid="{4AB86E2A-1926-49A7-945C-7FE6F0F5BA98}"/>
    <cellStyle name="Millares 4 5 3" xfId="812" xr:uid="{F189FE79-26D6-4373-8EA9-A2BC335CBCBD}"/>
    <cellStyle name="Millares 4 5 4" xfId="652" xr:uid="{30611A41-AA8C-4020-A131-9C4A1381FE25}"/>
    <cellStyle name="Millares 4 6" xfId="276" xr:uid="{5462F631-5285-424C-A395-F6C6D4FE0F5E}"/>
    <cellStyle name="Millares 4 6 2" xfId="769" xr:uid="{7275E028-CA03-44AC-ADD5-883151B9086C}"/>
    <cellStyle name="Millares 40" xfId="749" xr:uid="{86CD333D-BEF9-43EC-8CA4-FC90D6B28535}"/>
    <cellStyle name="Millares 41" xfId="778" xr:uid="{56AE47E3-310E-4D1B-AAEF-D26BD695CF0D}"/>
    <cellStyle name="Millares 42" xfId="906" xr:uid="{346E48D2-513A-47FC-98E9-2FBDA46824A1}"/>
    <cellStyle name="Millares 43" xfId="599" xr:uid="{41CAC1C3-6E79-420F-91D9-07F920105615}"/>
    <cellStyle name="Millares 44" xfId="625" xr:uid="{4DD04443-43E6-4B2E-B852-C60717D1412C}"/>
    <cellStyle name="Millares 45" xfId="596" xr:uid="{E80DB400-D266-42A2-BC9E-C4F9CFC4DBE7}"/>
    <cellStyle name="Millares 46" xfId="582" xr:uid="{4AAC8323-DF11-441B-96D0-A59AA6CEAD30}"/>
    <cellStyle name="Millares 47" xfId="910" xr:uid="{266AF63D-15EB-4417-932B-1791E8AE9736}"/>
    <cellStyle name="Millares 48" xfId="911" xr:uid="{4CF7DD2A-C4A3-4EE2-9884-C3C77BE99EBA}"/>
    <cellStyle name="Millares 49" xfId="913" xr:uid="{0E1E5E1F-6B8C-4E1B-8CAD-AD75A02C93B0}"/>
    <cellStyle name="Millares 5" xfId="23" xr:uid="{00000000-0005-0000-0000-000015000000}"/>
    <cellStyle name="Millares 5 2" xfId="340" xr:uid="{5357D43C-A166-4566-9529-0D8FE845BE44}"/>
    <cellStyle name="Millares 5 2 2" xfId="488" xr:uid="{CC72DAE3-EE81-49B6-826A-1B94ABDF40AB}"/>
    <cellStyle name="Millares 5 2 2 2" xfId="864" xr:uid="{1DCEFD7C-C2EF-49A2-8D66-B67B777AA093}"/>
    <cellStyle name="Millares 5 2 2 3" xfId="708" xr:uid="{C624BCF9-93C7-49FA-A826-ABEC992645A9}"/>
    <cellStyle name="Millares 5 2 3" xfId="802" xr:uid="{380FC1FC-A1AD-48D4-98F9-215BB092653D}"/>
    <cellStyle name="Millares 5 2 4" xfId="622" xr:uid="{B2341734-A163-4ACA-BCD7-15C8920D644B}"/>
    <cellStyle name="Millares 5 3" xfId="407" xr:uid="{98329AAE-5941-47A1-901B-88C1A2B00A3D}"/>
    <cellStyle name="Millares 5 4" xfId="278" xr:uid="{CD129B0C-4F74-413B-B4BD-129942743BF2}"/>
    <cellStyle name="Millares 5 4 2" xfId="771" xr:uid="{DE22B9A0-A343-4A5E-8017-315EA78E06E0}"/>
    <cellStyle name="Millares 50" xfId="595" xr:uid="{86840FF9-E585-4C0B-BB78-C7B85A3ECA41}"/>
    <cellStyle name="Millares 51" xfId="909" xr:uid="{4DCB10AE-6889-43E0-B7A1-2F2F5610B434}"/>
    <cellStyle name="Millares 52" xfId="591" xr:uid="{BB291673-F13B-4386-B280-3E56A509D6A0}"/>
    <cellStyle name="Millares 53" xfId="678" xr:uid="{70895FDF-A54F-4DD1-8FAC-6099810A867F}"/>
    <cellStyle name="Millares 54" xfId="592" xr:uid="{7543DAC3-D8FC-448E-BE09-F9C033F5BC4A}"/>
    <cellStyle name="Millares 55" xfId="912" xr:uid="{89382290-542D-4F57-AE5E-CEBBE8244E69}"/>
    <cellStyle name="Millares 56" xfId="626" xr:uid="{9DE374E4-5742-41A3-B478-876BF11ECD7C}"/>
    <cellStyle name="Millares 57" xfId="914" xr:uid="{AF05F0CA-C0F0-4612-BA36-47291435A441}"/>
    <cellStyle name="Millares 6" xfId="24" xr:uid="{00000000-0005-0000-0000-000016000000}"/>
    <cellStyle name="Millares 6 2" xfId="280" xr:uid="{3B64D5C0-B492-46F4-A9A8-4F2F1019BF07}"/>
    <cellStyle name="Millares 6 2 2" xfId="462" xr:uid="{2905EA32-46CA-4262-8B97-6CF170CE7F03}"/>
    <cellStyle name="Millares 6 2 2 2" xfId="560" xr:uid="{6AD24573-BDD5-458D-B3FF-5757B41D88BD}"/>
    <cellStyle name="Millares 6 2 2 2 2" xfId="902" xr:uid="{6634C50E-FCF2-4E39-892B-7F6C72ACDCF7}"/>
    <cellStyle name="Millares 6 2 2 2 3" xfId="746" xr:uid="{2BCBD415-FE32-4A72-8DA8-4BA063BEB503}"/>
    <cellStyle name="Millares 6 2 2 3" xfId="840" xr:uid="{379C0539-506C-47A2-8C66-7D13FFD8DE44}"/>
    <cellStyle name="Millares 6 2 2 4" xfId="684" xr:uid="{1C01DAC4-1293-45AD-A1A6-488FC6C1E85D}"/>
    <cellStyle name="Millares 6 2 3" xfId="773" xr:uid="{4A1BD53F-37A5-4EBE-8576-8D49FAB04C96}"/>
    <cellStyle name="Millares 6 3" xfId="341" xr:uid="{718860FD-6E35-4A38-936A-4A73E97703D0}"/>
    <cellStyle name="Millares 6 3 2" xfId="489" xr:uid="{AE911DFC-CC41-44B8-BCAE-97A15F41186D}"/>
    <cellStyle name="Millares 6 3 2 2" xfId="865" xr:uid="{8663F3CF-07EB-4D11-A333-6DD7FE993B7C}"/>
    <cellStyle name="Millares 6 3 2 3" xfId="709" xr:uid="{3254E348-4640-451F-B4EE-6D3DE7ADB340}"/>
    <cellStyle name="Millares 6 3 3" xfId="803" xr:uid="{6194BE91-D44C-4908-9E97-6BFC2E1E39B4}"/>
    <cellStyle name="Millares 6 3 4" xfId="623" xr:uid="{F9959576-D19A-4E5F-A8DA-DE2A6D8F4D7B}"/>
    <cellStyle name="Millares 6 4" xfId="408" xr:uid="{2111FCBE-6148-4AC3-83D1-6791D385075D}"/>
    <cellStyle name="Millares 6 5" xfId="279" xr:uid="{26A2DED6-77B4-4913-84DE-01EE2305D36F}"/>
    <cellStyle name="Millares 6 5 2" xfId="772" xr:uid="{09B941E0-0CA8-4AF1-B661-EE5B84E98185}"/>
    <cellStyle name="Millares 6 6" xfId="586" xr:uid="{98109A13-2F8D-4CC7-93CB-0E0F5AE9FF38}"/>
    <cellStyle name="Millares 7" xfId="25" xr:uid="{00000000-0005-0000-0000-000017000000}"/>
    <cellStyle name="Millares 7 2" xfId="342" xr:uid="{846E5DB1-42D6-4500-A9EC-96CDB2969DBC}"/>
    <cellStyle name="Millares 7 2 2" xfId="428" xr:uid="{F8172599-0ACF-4539-ADAB-428F127BEEAD}"/>
    <cellStyle name="Millares 7 2 2 2" xfId="528" xr:uid="{F1619382-5779-4FD3-A44E-E70577BB1D6C}"/>
    <cellStyle name="Millares 7 2 2 2 2" xfId="886" xr:uid="{DFBD4008-BCA9-43C6-8B89-37BC8AAC2E22}"/>
    <cellStyle name="Millares 7 2 2 2 3" xfId="730" xr:uid="{09C31FC2-647C-43E8-8F85-4A63FF3914D1}"/>
    <cellStyle name="Millares 7 2 2 3" xfId="824" xr:uid="{2E1F7CCB-722F-4ADD-8323-C9FC366C8242}"/>
    <cellStyle name="Millares 7 2 2 4" xfId="667" xr:uid="{F1D669EC-2150-4A77-940B-BF957BDD6BC6}"/>
    <cellStyle name="Millares 7 2 3" xfId="490" xr:uid="{56D2091F-99F0-46FA-AF82-07DFABF233D0}"/>
    <cellStyle name="Millares 7 2 3 2" xfId="866" xr:uid="{3CA9768B-D7B3-4799-9B51-AA04C675FB6C}"/>
    <cellStyle name="Millares 7 2 3 3" xfId="710" xr:uid="{78740B1C-206A-487B-828A-FAC6E6F73CC2}"/>
    <cellStyle name="Millares 7 2 4" xfId="804" xr:uid="{15A3EF8B-2B40-46A2-998E-1F76619CCE98}"/>
    <cellStyle name="Millares 7 2 5" xfId="624" xr:uid="{DC42306F-AFFE-4A84-834E-0F009E4C198D}"/>
    <cellStyle name="Millares 7 3" xfId="409" xr:uid="{5AA8EF65-9E50-4F32-AF4E-DF829C5C7079}"/>
    <cellStyle name="Millares 7 3 2" xfId="517" xr:uid="{202DECD2-94DA-430E-9158-3C3789C39084}"/>
    <cellStyle name="Millares 7 3 2 2" xfId="875" xr:uid="{D7589864-31B3-42BD-B740-0233FBB55599}"/>
    <cellStyle name="Millares 7 3 2 3" xfId="719" xr:uid="{BA979142-84EF-444A-9244-7510356DF84D}"/>
    <cellStyle name="Millares 7 3 3" xfId="813" xr:uid="{B234E83E-33F0-4A2A-802A-A136EB92963C}"/>
    <cellStyle name="Millares 7 3 4" xfId="653" xr:uid="{2D4BA88A-7928-44F0-AECB-AAD2407563D6}"/>
    <cellStyle name="Millares 7 4" xfId="281" xr:uid="{721BAE58-ED64-4795-AEED-08E330AE776C}"/>
    <cellStyle name="Millares 7 4 2" xfId="774" xr:uid="{206BEF20-7F0A-4509-95F9-3008ADCA2BC0}"/>
    <cellStyle name="Millares 8" xfId="223" xr:uid="{B30B72A4-D696-40E4-B5F7-7881A516C3C5}"/>
    <cellStyle name="Millares 8 2" xfId="429" xr:uid="{CE1285D9-868D-4D91-AB5A-8E812EB103B3}"/>
    <cellStyle name="Millares 8 2 2" xfId="529" xr:uid="{050F3401-8092-42F5-8912-3847820DA339}"/>
    <cellStyle name="Millares 8 2 2 2" xfId="887" xr:uid="{4B509AAC-191D-42B1-9D21-2ABAA5687AA1}"/>
    <cellStyle name="Millares 8 2 2 3" xfId="731" xr:uid="{860DE020-2BB4-4E9F-B31E-237EAFF73E10}"/>
    <cellStyle name="Millares 8 2 3" xfId="825" xr:uid="{BE9C3F34-1576-4B5D-9397-C7805A7804E5}"/>
    <cellStyle name="Millares 8 2 4" xfId="668" xr:uid="{ED1ADC33-B7BF-41EA-8A94-F5249E705B65}"/>
    <cellStyle name="Millares 8 3" xfId="410" xr:uid="{91BCAEA7-8C8F-4424-B3D4-9117986CE2C4}"/>
    <cellStyle name="Millares 8 3 2" xfId="518" xr:uid="{D17CBE81-EB68-4553-B705-6C6125947916}"/>
    <cellStyle name="Millares 8 3 2 2" xfId="876" xr:uid="{21459EBB-1BDC-40D0-AA20-433FD68EA2F7}"/>
    <cellStyle name="Millares 8 3 2 3" xfId="720" xr:uid="{A9371816-F8E6-450F-92B3-36C1ECA3BC0D}"/>
    <cellStyle name="Millares 8 3 3" xfId="814" xr:uid="{463929F5-7440-4AC4-ACEB-AC097F4BB142}"/>
    <cellStyle name="Millares 8 3 4" xfId="654" xr:uid="{EBF37FBC-DED8-42AB-A6B1-5043FE2F10E3}"/>
    <cellStyle name="Millares 8 4" xfId="282" xr:uid="{E2E93270-98B9-4F78-9699-4C1046C2C87B}"/>
    <cellStyle name="Millares 8 4 2" xfId="775" xr:uid="{7E606696-14BA-4FBC-9ECD-3B70A7358BEE}"/>
    <cellStyle name="Millares 8 5" xfId="587" xr:uid="{748BB20D-3ADA-4980-AA5E-C96D93182E93}"/>
    <cellStyle name="Millares 9" xfId="316" xr:uid="{05EB0A49-45BE-4BC3-A8B3-3B517467264E}"/>
    <cellStyle name="Millares 9 2" xfId="411" xr:uid="{1373975E-FB01-426D-B4D4-F592DD238F49}"/>
    <cellStyle name="Moneda [0] 2" xfId="437" xr:uid="{194DB889-B9BB-4D16-BF19-F3CFAB87B72F}"/>
    <cellStyle name="Moneda [0] 2 2" xfId="536" xr:uid="{86D5F527-9355-4C4F-8B5E-4BA1EF877789}"/>
    <cellStyle name="Moneda [0] 2 2 2" xfId="894" xr:uid="{6DB8DA55-3C14-4735-9D82-EC3AFCE9FE15}"/>
    <cellStyle name="Moneda [0] 2 2 3" xfId="738" xr:uid="{9782B9B2-F1BC-4830-8BDA-88C183901578}"/>
    <cellStyle name="Moneda [0] 2 3" xfId="832" xr:uid="{D8CAAF12-AD3B-46FB-9D75-83531C3363F9}"/>
    <cellStyle name="Moneda [0] 2 4" xfId="675" xr:uid="{F936D106-040C-42B3-9981-729D8B44A9B9}"/>
    <cellStyle name="Moneda 2" xfId="310" xr:uid="{13480A3D-83F1-4016-8526-40D244E550D1}"/>
    <cellStyle name="Neutral 2" xfId="283" xr:uid="{FB65FFF1-D00B-41EA-BD77-D9907D966575}"/>
    <cellStyle name="Normal" xfId="0" builtinId="0"/>
    <cellStyle name="Normal 10" xfId="26" xr:uid="{00000000-0005-0000-0000-000019000000}"/>
    <cellStyle name="Normal 10 2" xfId="433" xr:uid="{80B63ABF-5354-4E14-B6B9-FE79B7832EF7}"/>
    <cellStyle name="Normal 10 3" xfId="907" xr:uid="{A9E4FDE4-C354-43FA-AAD7-71F22DDDF4B4}"/>
    <cellStyle name="Normal 11" xfId="27" xr:uid="{00000000-0005-0000-0000-00001A000000}"/>
    <cellStyle name="Normal 11 2" xfId="343" xr:uid="{BFA8B5C7-AC2E-4B73-BB56-07F978F01C8B}"/>
    <cellStyle name="Normal 11 3" xfId="233" xr:uid="{6D00B5AF-7A3E-45E0-BE5B-10690AD75F59}"/>
    <cellStyle name="Normal 11 3 2" xfId="755" xr:uid="{5E977E7B-C5DE-4988-996A-971D52BC9A40}"/>
    <cellStyle name="Normal 11 4" xfId="568" xr:uid="{EACC2E45-0C08-4293-A105-DF095DD01E57}"/>
    <cellStyle name="Normal 12" xfId="28" xr:uid="{00000000-0005-0000-0000-00001B000000}"/>
    <cellStyle name="Normal 12 2" xfId="344" xr:uid="{A0AFBD9A-86FE-4812-B4B4-12004188537E}"/>
    <cellStyle name="Normal 12 3" xfId="234" xr:uid="{0DC63EBF-D49B-46C2-AD9C-6ED0713F7CE0}"/>
    <cellStyle name="Normal 12 3 2" xfId="756" xr:uid="{0D842744-9CD2-44A4-A346-21705BCC8F0E}"/>
    <cellStyle name="Normal 12 4" xfId="569" xr:uid="{E83B6858-C6D8-4E19-9868-54254EBE834E}"/>
    <cellStyle name="Normal 13" xfId="29" xr:uid="{00000000-0005-0000-0000-00001C000000}"/>
    <cellStyle name="Normal 13 2" xfId="345" xr:uid="{70633C1D-4D39-43B8-8F7B-5B23DE82F2FA}"/>
    <cellStyle name="Normal 13 3" xfId="235" xr:uid="{9A5D6221-0E4E-4BC3-8E65-068C4381DB28}"/>
    <cellStyle name="Normal 13 3 2" xfId="757" xr:uid="{10B17CE2-A8C0-4E8B-B0B0-C614ADCD8583}"/>
    <cellStyle name="Normal 13 4" xfId="570" xr:uid="{42AEDB2B-4249-4932-A8A3-E6637439354B}"/>
    <cellStyle name="Normal 14" xfId="30" xr:uid="{00000000-0005-0000-0000-00001D000000}"/>
    <cellStyle name="Normal 14 2" xfId="346" xr:uid="{2A5D7C3B-889A-4342-BD9E-8308DCF9A1A0}"/>
    <cellStyle name="Normal 14 3" xfId="236" xr:uid="{CDE2CAAA-F996-42FD-8521-BA60D69B257D}"/>
    <cellStyle name="Normal 14 3 2" xfId="758" xr:uid="{7DF52666-6C9B-4EC1-B295-72D0223E857D}"/>
    <cellStyle name="Normal 14 4" xfId="571" xr:uid="{194F658D-B16D-42FF-9021-EBFF7CCA56D2}"/>
    <cellStyle name="Normal 15" xfId="31" xr:uid="{00000000-0005-0000-0000-00001E000000}"/>
    <cellStyle name="Normal 15 2" xfId="284" xr:uid="{F31C6056-58B9-4634-B2BE-90E8212431A4}"/>
    <cellStyle name="Normal 15 2 2" xfId="588" xr:uid="{FF9EC4B0-55B9-4CCA-8BAE-8410CBF659AE}"/>
    <cellStyle name="Normal 15 3" xfId="347" xr:uid="{7F5B9C29-9B87-478F-91A7-0CEC57CF83A9}"/>
    <cellStyle name="Normal 15 4" xfId="228" xr:uid="{52FD0E9E-805F-4F43-9AF7-79D29A171AAB}"/>
    <cellStyle name="Normal 15 4 2" xfId="752" xr:uid="{2B6AEA39-A4BB-4E17-AE88-A9707F6922D5}"/>
    <cellStyle name="Normal 15 5" xfId="565" xr:uid="{6BDEE64E-9027-44AD-B419-AA740CC823B8}"/>
    <cellStyle name="Normal 16" xfId="32" xr:uid="{00000000-0005-0000-0000-00001F000000}"/>
    <cellStyle name="Normal 16 2" xfId="285" xr:uid="{928FE66F-1A1E-4F46-A8A3-79C8C4A21390}"/>
    <cellStyle name="Normal 16 2 2" xfId="589" xr:uid="{68FF6D18-BA1B-42F3-A7D6-40163B936C3F}"/>
    <cellStyle name="Normal 16 3" xfId="348" xr:uid="{A5C91F89-7EBB-474C-AC63-BAD2848EF36E}"/>
    <cellStyle name="Normal 16 4" xfId="229" xr:uid="{9C25EF54-F37F-4777-B92A-2D02A41404B1}"/>
    <cellStyle name="Normal 16 4 2" xfId="753" xr:uid="{C1699002-01EC-47EE-998E-FE3A5441F6FF}"/>
    <cellStyle name="Normal 16 5" xfId="566" xr:uid="{52E2BFE7-0437-40E2-A584-71EA15D6CA88}"/>
    <cellStyle name="Normal 17" xfId="33" xr:uid="{00000000-0005-0000-0000-000020000000}"/>
    <cellStyle name="Normal 17 2" xfId="286" xr:uid="{36CE8A90-2F77-4CDA-BF4A-E0734ABE6ACC}"/>
    <cellStyle name="Normal 17 2 2" xfId="590" xr:uid="{F4E5B071-DEC2-40D7-AF45-E48CC11E75BF}"/>
    <cellStyle name="Normal 17 3" xfId="349" xr:uid="{85FB4D0C-4954-4F6C-B27E-78F8D06B9234}"/>
    <cellStyle name="Normal 17 4" xfId="230" xr:uid="{565B292A-0659-4DAA-86C6-0B29698FFFA5}"/>
    <cellStyle name="Normal 17 4 2" xfId="754" xr:uid="{B7490845-51E3-4662-B8B9-9CE0661713C4}"/>
    <cellStyle name="Normal 17 5" xfId="567" xr:uid="{8BAB4C20-F0E4-41E6-AF4B-10B8E1DB75A9}"/>
    <cellStyle name="Normal 18" xfId="34" xr:uid="{00000000-0005-0000-0000-000021000000}"/>
    <cellStyle name="Normal 19" xfId="35" xr:uid="{00000000-0005-0000-0000-000022000000}"/>
    <cellStyle name="Normal 2" xfId="36" xr:uid="{00000000-0005-0000-0000-000023000000}"/>
    <cellStyle name="Normal 2 10" xfId="37" xr:uid="{00000000-0005-0000-0000-000024000000}"/>
    <cellStyle name="Normal 2 11" xfId="38" xr:uid="{00000000-0005-0000-0000-000025000000}"/>
    <cellStyle name="Normal 2 12" xfId="39" xr:uid="{00000000-0005-0000-0000-000026000000}"/>
    <cellStyle name="Normal 2 13" xfId="40" xr:uid="{00000000-0005-0000-0000-000027000000}"/>
    <cellStyle name="Normal 2 14" xfId="41" xr:uid="{00000000-0005-0000-0000-000028000000}"/>
    <cellStyle name="Normal 2 15" xfId="42" xr:uid="{00000000-0005-0000-0000-000029000000}"/>
    <cellStyle name="Normal 2 16" xfId="43" xr:uid="{00000000-0005-0000-0000-00002A000000}"/>
    <cellStyle name="Normal 2 17" xfId="44" xr:uid="{00000000-0005-0000-0000-00002B000000}"/>
    <cellStyle name="Normal 2 18" xfId="45" xr:uid="{00000000-0005-0000-0000-00002C000000}"/>
    <cellStyle name="Normal 2 19" xfId="46" xr:uid="{00000000-0005-0000-0000-00002D000000}"/>
    <cellStyle name="Normal 2 2" xfId="47" xr:uid="{00000000-0005-0000-0000-00002E000000}"/>
    <cellStyle name="Normal 2 2 10" xfId="48" xr:uid="{00000000-0005-0000-0000-00002F000000}"/>
    <cellStyle name="Normal 2 2 11" xfId="49" xr:uid="{00000000-0005-0000-0000-000030000000}"/>
    <cellStyle name="Normal 2 2 12" xfId="50" xr:uid="{00000000-0005-0000-0000-000031000000}"/>
    <cellStyle name="Normal 2 2 13" xfId="51" xr:uid="{00000000-0005-0000-0000-000032000000}"/>
    <cellStyle name="Normal 2 2 14" xfId="52" xr:uid="{00000000-0005-0000-0000-000033000000}"/>
    <cellStyle name="Normal 2 2 15" xfId="53" xr:uid="{00000000-0005-0000-0000-000034000000}"/>
    <cellStyle name="Normal 2 2 16" xfId="54" xr:uid="{00000000-0005-0000-0000-000035000000}"/>
    <cellStyle name="Normal 2 2 17" xfId="55" xr:uid="{00000000-0005-0000-0000-000036000000}"/>
    <cellStyle name="Normal 2 2 18" xfId="56" xr:uid="{00000000-0005-0000-0000-000037000000}"/>
    <cellStyle name="Normal 2 2 19" xfId="57" xr:uid="{00000000-0005-0000-0000-000038000000}"/>
    <cellStyle name="Normal 2 2 2" xfId="58" xr:uid="{00000000-0005-0000-0000-000039000000}"/>
    <cellStyle name="Normal 2 2 2 10" xfId="59" xr:uid="{00000000-0005-0000-0000-00003A000000}"/>
    <cellStyle name="Normal 2 2 2 11" xfId="60" xr:uid="{00000000-0005-0000-0000-00003B000000}"/>
    <cellStyle name="Normal 2 2 2 12" xfId="61" xr:uid="{00000000-0005-0000-0000-00003C000000}"/>
    <cellStyle name="Normal 2 2 2 13" xfId="62" xr:uid="{00000000-0005-0000-0000-00003D000000}"/>
    <cellStyle name="Normal 2 2 2 14" xfId="63" xr:uid="{00000000-0005-0000-0000-00003E000000}"/>
    <cellStyle name="Normal 2 2 2 15" xfId="64" xr:uid="{00000000-0005-0000-0000-00003F000000}"/>
    <cellStyle name="Normal 2 2 2 16" xfId="65" xr:uid="{00000000-0005-0000-0000-000040000000}"/>
    <cellStyle name="Normal 2 2 2 17" xfId="66" xr:uid="{00000000-0005-0000-0000-000041000000}"/>
    <cellStyle name="Normal 2 2 2 18" xfId="67" xr:uid="{00000000-0005-0000-0000-000042000000}"/>
    <cellStyle name="Normal 2 2 2 19" xfId="68" xr:uid="{00000000-0005-0000-0000-000043000000}"/>
    <cellStyle name="Normal 2 2 2 2" xfId="69" xr:uid="{00000000-0005-0000-0000-000044000000}"/>
    <cellStyle name="Normal 2 2 2 2 2" xfId="70" xr:uid="{00000000-0005-0000-0000-000045000000}"/>
    <cellStyle name="Normal 2 2 2 2 2 2" xfId="71" xr:uid="{00000000-0005-0000-0000-000046000000}"/>
    <cellStyle name="Normal 2 2 2 20" xfId="72" xr:uid="{00000000-0005-0000-0000-000047000000}"/>
    <cellStyle name="Normal 2 2 2 21" xfId="73" xr:uid="{00000000-0005-0000-0000-000048000000}"/>
    <cellStyle name="Normal 2 2 2 22" xfId="74" xr:uid="{00000000-0005-0000-0000-000049000000}"/>
    <cellStyle name="Normal 2 2 2 23" xfId="75" xr:uid="{00000000-0005-0000-0000-00004A000000}"/>
    <cellStyle name="Normal 2 2 2 24" xfId="76" xr:uid="{00000000-0005-0000-0000-00004B000000}"/>
    <cellStyle name="Normal 2 2 2 25" xfId="77" xr:uid="{00000000-0005-0000-0000-00004C000000}"/>
    <cellStyle name="Normal 2 2 2 26" xfId="78" xr:uid="{00000000-0005-0000-0000-00004D000000}"/>
    <cellStyle name="Normal 2 2 2 27" xfId="79" xr:uid="{00000000-0005-0000-0000-00004E000000}"/>
    <cellStyle name="Normal 2 2 2 28" xfId="80" xr:uid="{00000000-0005-0000-0000-00004F000000}"/>
    <cellStyle name="Normal 2 2 2 29" xfId="81" xr:uid="{00000000-0005-0000-0000-000050000000}"/>
    <cellStyle name="Normal 2 2 2 3" xfId="82" xr:uid="{00000000-0005-0000-0000-000051000000}"/>
    <cellStyle name="Normal 2 2 2 30" xfId="83" xr:uid="{00000000-0005-0000-0000-000052000000}"/>
    <cellStyle name="Normal 2 2 2 31" xfId="84" xr:uid="{00000000-0005-0000-0000-000053000000}"/>
    <cellStyle name="Normal 2 2 2 32" xfId="85" xr:uid="{00000000-0005-0000-0000-000054000000}"/>
    <cellStyle name="Normal 2 2 2 4" xfId="86" xr:uid="{00000000-0005-0000-0000-000055000000}"/>
    <cellStyle name="Normal 2 2 2 5" xfId="87" xr:uid="{00000000-0005-0000-0000-000056000000}"/>
    <cellStyle name="Normal 2 2 2 6" xfId="88" xr:uid="{00000000-0005-0000-0000-000057000000}"/>
    <cellStyle name="Normal 2 2 2 7" xfId="89" xr:uid="{00000000-0005-0000-0000-000058000000}"/>
    <cellStyle name="Normal 2 2 2 8" xfId="90" xr:uid="{00000000-0005-0000-0000-000059000000}"/>
    <cellStyle name="Normal 2 2 2 9" xfId="91" xr:uid="{00000000-0005-0000-0000-00005A000000}"/>
    <cellStyle name="Normal 2 2 20" xfId="92" xr:uid="{00000000-0005-0000-0000-00005B000000}"/>
    <cellStyle name="Normal 2 2 21" xfId="93" xr:uid="{00000000-0005-0000-0000-00005C000000}"/>
    <cellStyle name="Normal 2 2 22" xfId="94" xr:uid="{00000000-0005-0000-0000-00005D000000}"/>
    <cellStyle name="Normal 2 2 23" xfId="95" xr:uid="{00000000-0005-0000-0000-00005E000000}"/>
    <cellStyle name="Normal 2 2 24" xfId="96" xr:uid="{00000000-0005-0000-0000-00005F000000}"/>
    <cellStyle name="Normal 2 2 25" xfId="97" xr:uid="{00000000-0005-0000-0000-000060000000}"/>
    <cellStyle name="Normal 2 2 26" xfId="98" xr:uid="{00000000-0005-0000-0000-000061000000}"/>
    <cellStyle name="Normal 2 2 27" xfId="99" xr:uid="{00000000-0005-0000-0000-000062000000}"/>
    <cellStyle name="Normal 2 2 28" xfId="100" xr:uid="{00000000-0005-0000-0000-000063000000}"/>
    <cellStyle name="Normal 2 2 29" xfId="101" xr:uid="{00000000-0005-0000-0000-000064000000}"/>
    <cellStyle name="Normal 2 2 3" xfId="102" xr:uid="{00000000-0005-0000-0000-000065000000}"/>
    <cellStyle name="Normal 2 2 30" xfId="103" xr:uid="{00000000-0005-0000-0000-000066000000}"/>
    <cellStyle name="Normal 2 2 31" xfId="104" xr:uid="{00000000-0005-0000-0000-000067000000}"/>
    <cellStyle name="Normal 2 2 32" xfId="105" xr:uid="{00000000-0005-0000-0000-000068000000}"/>
    <cellStyle name="Normal 2 2 4" xfId="106" xr:uid="{00000000-0005-0000-0000-000069000000}"/>
    <cellStyle name="Normal 2 2 5" xfId="107" xr:uid="{00000000-0005-0000-0000-00006A000000}"/>
    <cellStyle name="Normal 2 2 6" xfId="108" xr:uid="{00000000-0005-0000-0000-00006B000000}"/>
    <cellStyle name="Normal 2 2 7" xfId="109" xr:uid="{00000000-0005-0000-0000-00006C000000}"/>
    <cellStyle name="Normal 2 2 8" xfId="110" xr:uid="{00000000-0005-0000-0000-00006D000000}"/>
    <cellStyle name="Normal 2 2 9" xfId="111" xr:uid="{00000000-0005-0000-0000-00006E000000}"/>
    <cellStyle name="Normal 2 20" xfId="112" xr:uid="{00000000-0005-0000-0000-00006F000000}"/>
    <cellStyle name="Normal 2 21" xfId="113" xr:uid="{00000000-0005-0000-0000-000070000000}"/>
    <cellStyle name="Normal 2 22" xfId="114" xr:uid="{00000000-0005-0000-0000-000071000000}"/>
    <cellStyle name="Normal 2 23" xfId="115" xr:uid="{00000000-0005-0000-0000-000072000000}"/>
    <cellStyle name="Normal 2 24" xfId="116" xr:uid="{00000000-0005-0000-0000-000073000000}"/>
    <cellStyle name="Normal 2 25" xfId="117" xr:uid="{00000000-0005-0000-0000-000074000000}"/>
    <cellStyle name="Normal 2 26" xfId="118" xr:uid="{00000000-0005-0000-0000-000075000000}"/>
    <cellStyle name="Normal 2 27" xfId="119" xr:uid="{00000000-0005-0000-0000-000076000000}"/>
    <cellStyle name="Normal 2 28" xfId="120" xr:uid="{00000000-0005-0000-0000-000077000000}"/>
    <cellStyle name="Normal 2 29" xfId="121" xr:uid="{00000000-0005-0000-0000-000078000000}"/>
    <cellStyle name="Normal 2 3" xfId="122" xr:uid="{00000000-0005-0000-0000-000079000000}"/>
    <cellStyle name="Normal 2 3 2" xfId="123" xr:uid="{00000000-0005-0000-0000-00007A000000}"/>
    <cellStyle name="Normal 2 3 3" xfId="124" xr:uid="{00000000-0005-0000-0000-00007B000000}"/>
    <cellStyle name="Normal 2 3 4" xfId="125" xr:uid="{00000000-0005-0000-0000-00007C000000}"/>
    <cellStyle name="Normal 2 3 5" xfId="126" xr:uid="{00000000-0005-0000-0000-00007D000000}"/>
    <cellStyle name="Normal 2 3 6" xfId="127" xr:uid="{00000000-0005-0000-0000-00007E000000}"/>
    <cellStyle name="Normal 2 3 7" xfId="128" xr:uid="{00000000-0005-0000-0000-00007F000000}"/>
    <cellStyle name="Normal 2 3 8" xfId="412" xr:uid="{C199F16C-F2A2-4845-995C-8A4609627841}"/>
    <cellStyle name="Normal 2 30" xfId="129" xr:uid="{00000000-0005-0000-0000-000080000000}"/>
    <cellStyle name="Normal 2 31" xfId="130" xr:uid="{00000000-0005-0000-0000-000081000000}"/>
    <cellStyle name="Normal 2 32" xfId="131" xr:uid="{00000000-0005-0000-0000-000082000000}"/>
    <cellStyle name="Normal 2 33" xfId="132" xr:uid="{00000000-0005-0000-0000-000083000000}"/>
    <cellStyle name="Normal 2 33 2" xfId="133" xr:uid="{00000000-0005-0000-0000-000084000000}"/>
    <cellStyle name="Normal 2 34" xfId="134" xr:uid="{00000000-0005-0000-0000-000085000000}"/>
    <cellStyle name="Normal 2 35" xfId="135" xr:uid="{00000000-0005-0000-0000-000086000000}"/>
    <cellStyle name="Normal 2 36" xfId="288" xr:uid="{61F6665A-FDC1-4AD3-84CB-CEF1D5156BE2}"/>
    <cellStyle name="Normal 2 4" xfId="136" xr:uid="{00000000-0005-0000-0000-000087000000}"/>
    <cellStyle name="Normal 2 4 2" xfId="137" xr:uid="{00000000-0005-0000-0000-000088000000}"/>
    <cellStyle name="Normal 2 4 3" xfId="138" xr:uid="{00000000-0005-0000-0000-000089000000}"/>
    <cellStyle name="Normal 2 5" xfId="139" xr:uid="{00000000-0005-0000-0000-00008A000000}"/>
    <cellStyle name="Normal 2 6" xfId="140" xr:uid="{00000000-0005-0000-0000-00008B000000}"/>
    <cellStyle name="Normal 2 7" xfId="141" xr:uid="{00000000-0005-0000-0000-00008C000000}"/>
    <cellStyle name="Normal 2 8" xfId="142" xr:uid="{00000000-0005-0000-0000-00008D000000}"/>
    <cellStyle name="Normal 2 9" xfId="143" xr:uid="{00000000-0005-0000-0000-00008E000000}"/>
    <cellStyle name="Normal 20" xfId="144" xr:uid="{00000000-0005-0000-0000-00008F000000}"/>
    <cellStyle name="Normal 21" xfId="145" xr:uid="{00000000-0005-0000-0000-000090000000}"/>
    <cellStyle name="Normal 22" xfId="146" xr:uid="{00000000-0005-0000-0000-000091000000}"/>
    <cellStyle name="Normal 23" xfId="147" xr:uid="{00000000-0005-0000-0000-000092000000}"/>
    <cellStyle name="Normal 24" xfId="148" xr:uid="{00000000-0005-0000-0000-000093000000}"/>
    <cellStyle name="Normal 25" xfId="149" xr:uid="{00000000-0005-0000-0000-000094000000}"/>
    <cellStyle name="Normal 26" xfId="150" xr:uid="{00000000-0005-0000-0000-000095000000}"/>
    <cellStyle name="Normal 27" xfId="151" xr:uid="{00000000-0005-0000-0000-000096000000}"/>
    <cellStyle name="Normal 28" xfId="152" xr:uid="{00000000-0005-0000-0000-000097000000}"/>
    <cellStyle name="Normal 28 2" xfId="153" xr:uid="{00000000-0005-0000-0000-000098000000}"/>
    <cellStyle name="Normal 28 3" xfId="154" xr:uid="{00000000-0005-0000-0000-000099000000}"/>
    <cellStyle name="Normal 28 4" xfId="155" xr:uid="{00000000-0005-0000-0000-00009A000000}"/>
    <cellStyle name="Normal 28 5" xfId="156" xr:uid="{00000000-0005-0000-0000-00009B000000}"/>
    <cellStyle name="Normal 28 6" xfId="157" xr:uid="{00000000-0005-0000-0000-00009C000000}"/>
    <cellStyle name="Normal 28 7" xfId="158" xr:uid="{00000000-0005-0000-0000-00009D000000}"/>
    <cellStyle name="Normal 29" xfId="159" xr:uid="{00000000-0005-0000-0000-00009E000000}"/>
    <cellStyle name="Normal 29 2" xfId="160" xr:uid="{00000000-0005-0000-0000-00009F000000}"/>
    <cellStyle name="Normal 29 2 2" xfId="161" xr:uid="{00000000-0005-0000-0000-0000A0000000}"/>
    <cellStyle name="Normal 3" xfId="162" xr:uid="{00000000-0005-0000-0000-0000A1000000}"/>
    <cellStyle name="Normal 3 2" xfId="163" xr:uid="{00000000-0005-0000-0000-0000A2000000}"/>
    <cellStyle name="Normal 3 2 2" xfId="413" xr:uid="{B1944284-9DF0-458E-8D50-DC321850EA8D}"/>
    <cellStyle name="Normal 3 2 2 2" xfId="655" xr:uid="{5AB6FA67-8763-4EB7-9505-317ABA52AEB8}"/>
    <cellStyle name="Normal 3 3" xfId="164" xr:uid="{00000000-0005-0000-0000-0000A3000000}"/>
    <cellStyle name="Normal 3 4" xfId="165" xr:uid="{00000000-0005-0000-0000-0000A4000000}"/>
    <cellStyle name="Normal 3 4 2" xfId="289" xr:uid="{4CA9D11C-1250-4E60-B5AC-B5D7BC526312}"/>
    <cellStyle name="Normal 3 4 2 2" xfId="777" xr:uid="{28733594-CA66-48EB-AE24-5463308A1C1D}"/>
    <cellStyle name="Normal 3 4 3" xfId="593" xr:uid="{C8D7F39C-B78E-4CE0-9550-D20AF3CE7DFD}"/>
    <cellStyle name="Normal 3 5" xfId="290" xr:uid="{434F0A77-8CB5-4482-A94E-3DA691EED3B4}"/>
    <cellStyle name="Normal 3 5 2" xfId="594" xr:uid="{3255221E-8FAF-4ADB-89AE-A49A21CCEAA5}"/>
    <cellStyle name="Normal 3_Graficos presentacion" xfId="166" xr:uid="{00000000-0005-0000-0000-0000A5000000}"/>
    <cellStyle name="Normal 30" xfId="167" xr:uid="{00000000-0005-0000-0000-0000A6000000}"/>
    <cellStyle name="Normal 31" xfId="168" xr:uid="{00000000-0005-0000-0000-0000A7000000}"/>
    <cellStyle name="Normal 31 2" xfId="169" xr:uid="{00000000-0005-0000-0000-0000A8000000}"/>
    <cellStyle name="Normal 31 2 2" xfId="170" xr:uid="{00000000-0005-0000-0000-0000A9000000}"/>
    <cellStyle name="Normal 31 3" xfId="171" xr:uid="{00000000-0005-0000-0000-0000AA000000}"/>
    <cellStyle name="Normal 31 3 2" xfId="305" xr:uid="{57C0D9EC-6284-4791-9A21-F067544CA2FB}"/>
    <cellStyle name="Normal 31 3 2 2" xfId="779" xr:uid="{6FB134B3-2A6D-4BE1-ABA3-BDD5AC22276B}"/>
    <cellStyle name="Normal 31 3 3" xfId="598" xr:uid="{90CFC94C-428F-47A8-B92F-52BB9BB0218B}"/>
    <cellStyle name="Normal 32" xfId="172" xr:uid="{00000000-0005-0000-0000-0000AB000000}"/>
    <cellStyle name="Normal 33" xfId="173" xr:uid="{00000000-0005-0000-0000-0000AC000000}"/>
    <cellStyle name="Normal 33 2" xfId="174" xr:uid="{00000000-0005-0000-0000-0000AD000000}"/>
    <cellStyle name="Normal 34" xfId="175" xr:uid="{00000000-0005-0000-0000-0000AE000000}"/>
    <cellStyle name="Normal 35" xfId="176" xr:uid="{00000000-0005-0000-0000-0000AF000000}"/>
    <cellStyle name="Normal 35 2" xfId="177" xr:uid="{00000000-0005-0000-0000-0000B0000000}"/>
    <cellStyle name="Normal 35 3" xfId="291" xr:uid="{19647AB8-4147-4028-94D3-7AACC99388CD}"/>
    <cellStyle name="Normal 35 4" xfId="231" xr:uid="{861C4C86-F967-40A5-8D0E-0713873EE520}"/>
    <cellStyle name="Normal 36" xfId="178" xr:uid="{00000000-0005-0000-0000-0000B1000000}"/>
    <cellStyle name="Normal 36 2" xfId="350" xr:uid="{E5B7AB5B-8342-44D3-877B-B4340D5F5703}"/>
    <cellStyle name="Normal 36 3" xfId="232" xr:uid="{FFACA5BF-F5EA-4E02-8015-4D695C57647D}"/>
    <cellStyle name="Normal 37" xfId="179" xr:uid="{00000000-0005-0000-0000-0000B2000000}"/>
    <cellStyle name="Normal 37 2" xfId="180" xr:uid="{00000000-0005-0000-0000-0000B3000000}"/>
    <cellStyle name="Normal 38" xfId="181" xr:uid="{00000000-0005-0000-0000-0000B4000000}"/>
    <cellStyle name="Normal 39" xfId="182" xr:uid="{00000000-0005-0000-0000-0000B5000000}"/>
    <cellStyle name="Normal 39 2" xfId="183" xr:uid="{00000000-0005-0000-0000-0000B6000000}"/>
    <cellStyle name="Normal 4" xfId="184" xr:uid="{00000000-0005-0000-0000-0000B7000000}"/>
    <cellStyle name="Normal 4 2" xfId="312" xr:uid="{91405C43-C2D5-471C-9A8F-C57D4F00DBA2}"/>
    <cellStyle name="Normal 4 3" xfId="237" xr:uid="{952CD331-8E56-4CD4-91EC-5AEAA0B0E1B8}"/>
    <cellStyle name="Normal 40" xfId="185" xr:uid="{00000000-0005-0000-0000-0000B8000000}"/>
    <cellStyle name="Normal 41" xfId="186" xr:uid="{00000000-0005-0000-0000-0000B9000000}"/>
    <cellStyle name="Normal 41 2" xfId="187" xr:uid="{00000000-0005-0000-0000-0000BA000000}"/>
    <cellStyle name="Normal 42" xfId="188" xr:uid="{00000000-0005-0000-0000-0000BB000000}"/>
    <cellStyle name="Normal 43" xfId="189" xr:uid="{00000000-0005-0000-0000-0000BC000000}"/>
    <cellStyle name="Normal 43 2" xfId="190" xr:uid="{00000000-0005-0000-0000-0000BD000000}"/>
    <cellStyle name="Normal 44" xfId="292" xr:uid="{0600302A-31D5-4227-9C3F-74156C91D933}"/>
    <cellStyle name="Normal 45" xfId="191" xr:uid="{00000000-0005-0000-0000-0000BE000000}"/>
    <cellStyle name="Normal 45 2" xfId="192" xr:uid="{00000000-0005-0000-0000-0000BF000000}"/>
    <cellStyle name="Normal 46" xfId="293" xr:uid="{22CF0017-A942-431D-827F-4C2AEF7180FF}"/>
    <cellStyle name="Normal 47" xfId="193" xr:uid="{00000000-0005-0000-0000-0000C0000000}"/>
    <cellStyle name="Normal 47 2" xfId="194" xr:uid="{00000000-0005-0000-0000-0000C1000000}"/>
    <cellStyle name="Normal 48" xfId="318" xr:uid="{BAFBD189-32CE-44D4-A9E3-5A9AC16AB369}"/>
    <cellStyle name="Normal 48 2" xfId="468" xr:uid="{5562C2F3-C647-4379-9C12-F2F480850C8B}"/>
    <cellStyle name="Normal 49" xfId="195" xr:uid="{00000000-0005-0000-0000-0000C2000000}"/>
    <cellStyle name="Normal 49 2" xfId="196" xr:uid="{00000000-0005-0000-0000-0000C3000000}"/>
    <cellStyle name="Normal 5" xfId="197" xr:uid="{00000000-0005-0000-0000-0000C4000000}"/>
    <cellStyle name="Normal 5 2" xfId="198" xr:uid="{00000000-0005-0000-0000-0000C5000000}"/>
    <cellStyle name="Normal 5 3" xfId="238" xr:uid="{06F44A63-B2EE-4008-B7E6-B1F6A87F2551}"/>
    <cellStyle name="Normal 50" xfId="354" xr:uid="{9BC3302E-7BF2-4804-A8D2-EF7563BCBE51}"/>
    <cellStyle name="Normal 50 2" xfId="491" xr:uid="{D8360B93-905E-49EF-8159-8CB5791068F0}"/>
    <cellStyle name="Normal 51" xfId="199" xr:uid="{00000000-0005-0000-0000-0000C6000000}"/>
    <cellStyle name="Normal 51 2" xfId="200" xr:uid="{00000000-0005-0000-0000-0000C7000000}"/>
    <cellStyle name="Normal 52" xfId="357" xr:uid="{29E9AD80-D86D-476F-8797-53F979DFD75D}"/>
    <cellStyle name="Normal 52 2" xfId="494" xr:uid="{2C80B969-54DA-490E-B3DF-9C3A277BB773}"/>
    <cellStyle name="Normal 53" xfId="201" xr:uid="{00000000-0005-0000-0000-0000C8000000}"/>
    <cellStyle name="Normal 53 2" xfId="202" xr:uid="{00000000-0005-0000-0000-0000C9000000}"/>
    <cellStyle name="Normal 54" xfId="358" xr:uid="{9E3F21F5-333F-42D9-BA8D-6ABC13CDC802}"/>
    <cellStyle name="Normal 54 2" xfId="495" xr:uid="{D0778002-7480-4D36-9E06-9D5696836AC1}"/>
    <cellStyle name="Normal 55" xfId="203" xr:uid="{00000000-0005-0000-0000-0000CA000000}"/>
    <cellStyle name="Normal 55 2" xfId="204" xr:uid="{00000000-0005-0000-0000-0000CB000000}"/>
    <cellStyle name="Normal 56" xfId="359" xr:uid="{C6798E81-CC0D-422F-BF46-5CD3C875DC78}"/>
    <cellStyle name="Normal 56 2" xfId="496" xr:uid="{85598978-0028-46FF-AD2D-4C942480D859}"/>
    <cellStyle name="Normal 57" xfId="205" xr:uid="{00000000-0005-0000-0000-0000CC000000}"/>
    <cellStyle name="Normal 57 2" xfId="206" xr:uid="{00000000-0005-0000-0000-0000CD000000}"/>
    <cellStyle name="Normal 58" xfId="360" xr:uid="{D72EF73E-5638-4F20-8DC6-DF12E87CCEB7}"/>
    <cellStyle name="Normal 58 2" xfId="497" xr:uid="{3D93EE27-8B1D-4EDE-800A-DC1EF81D24A3}"/>
    <cellStyle name="Normal 59" xfId="361" xr:uid="{C3045EE5-B789-44C8-9DA6-0EDEDCF91EB6}"/>
    <cellStyle name="Normal 59 2" xfId="498" xr:uid="{35A44B03-4E64-4BC4-A005-044A15E12163}"/>
    <cellStyle name="Normal 6" xfId="207" xr:uid="{00000000-0005-0000-0000-0000CE000000}"/>
    <cellStyle name="Normal 6 2" xfId="208" xr:uid="{00000000-0005-0000-0000-0000CF000000}"/>
    <cellStyle name="Normal 6 2 2" xfId="209" xr:uid="{00000000-0005-0000-0000-0000D0000000}"/>
    <cellStyle name="Normal 6 3" xfId="239" xr:uid="{E48EC890-C62D-4366-81F2-75FDDD773827}"/>
    <cellStyle name="Normal 60" xfId="362" xr:uid="{BF3D948E-786E-44C2-B68E-BF37DF2DE06D}"/>
    <cellStyle name="Normal 60 2" xfId="499" xr:uid="{85BFCF32-DFD1-4364-A717-B90849F38523}"/>
    <cellStyle name="Normal 61" xfId="363" xr:uid="{D5B2E63F-6766-4F21-B29D-223CFFD467AD}"/>
    <cellStyle name="Normal 61 2" xfId="500" xr:uid="{823E452A-7599-491D-97BE-312AE536CE53}"/>
    <cellStyle name="Normal 62" xfId="364" xr:uid="{8F7C4977-7952-406D-9494-1AB538B28028}"/>
    <cellStyle name="Normal 62 2" xfId="501" xr:uid="{A1CA1412-BEA6-446E-B373-90BB4786305D}"/>
    <cellStyle name="Normal 63" xfId="365" xr:uid="{2BF70CAF-7DB6-4EA3-A109-DDFABF927081}"/>
    <cellStyle name="Normal 63 2" xfId="502" xr:uid="{2D477536-73C7-4AB3-B670-178FFF67C0B0}"/>
    <cellStyle name="Normal 64" xfId="366" xr:uid="{24432742-6A24-4065-95B9-824FC1612A25}"/>
    <cellStyle name="Normal 64 2" xfId="503" xr:uid="{92365667-8182-41EF-93AF-6ED2E69E37E0}"/>
    <cellStyle name="Normal 65" xfId="367" xr:uid="{0A0362CD-15BC-4720-8BB6-F2AB59AE96FD}"/>
    <cellStyle name="Normal 65 2" xfId="504" xr:uid="{DB855407-0301-4FC2-83F7-6C761C3EB443}"/>
    <cellStyle name="Normal 66" xfId="368" xr:uid="{547F38E2-A748-4FAF-BC7F-3EAEAB80D2F3}"/>
    <cellStyle name="Normal 66 2" xfId="505" xr:uid="{59FE9D93-F8DC-495E-A906-9D67AE022038}"/>
    <cellStyle name="Normal 67" xfId="369" xr:uid="{29B97D39-73B0-4008-A9F3-17755F0072C9}"/>
    <cellStyle name="Normal 67 2" xfId="506" xr:uid="{0DB9E432-D0BA-4175-B024-E7EA4DC3870E}"/>
    <cellStyle name="Normal 68" xfId="370" xr:uid="{47D9A3D0-B3F1-443B-8777-F57E53D45A83}"/>
    <cellStyle name="Normal 68 2" xfId="507" xr:uid="{B1EFF514-50E6-47AD-9849-9ADCCCB82451}"/>
    <cellStyle name="Normal 69" xfId="371" xr:uid="{87C680B5-0FA2-418A-9412-CE196F47E2F2}"/>
    <cellStyle name="Normal 69 2" xfId="508" xr:uid="{A60E7CAE-8705-4E47-A0BB-6F4587103BBA}"/>
    <cellStyle name="Normal 7" xfId="210" xr:uid="{00000000-0005-0000-0000-0000D1000000}"/>
    <cellStyle name="Normal 7 2" xfId="351" xr:uid="{3AE1AC69-4FA3-4320-82BB-BBB9626442C1}"/>
    <cellStyle name="Normal 7 3" xfId="240" xr:uid="{002F95B5-39F9-4953-9CB0-5A85A418E365}"/>
    <cellStyle name="Normal 7 3 2" xfId="759" xr:uid="{7D2A7188-AC3A-4160-A9F3-1DFBE7B5AB36}"/>
    <cellStyle name="Normal 7 4" xfId="572" xr:uid="{BB50C7A0-F93F-43A3-95B9-709F69D1FA82}"/>
    <cellStyle name="Normal 70" xfId="440" xr:uid="{E30D40CE-5091-49F3-B0B0-8E2E738ACC27}"/>
    <cellStyle name="Normal 70 2" xfId="539" xr:uid="{4CDC8A28-E146-4BA1-9006-E32E4BDB5356}"/>
    <cellStyle name="Normal 71" xfId="450" xr:uid="{D9CA9101-0C4E-4EFE-B31E-2BBD997189D2}"/>
    <cellStyle name="Normal 71 2" xfId="549" xr:uid="{19DBEB6C-FD27-41A3-9C6C-5FF2B73504AD}"/>
    <cellStyle name="Normal 72" xfId="451" xr:uid="{CE9EC954-6FAD-4132-815C-ADCF526DA8A4}"/>
    <cellStyle name="Normal 72 2" xfId="550" xr:uid="{C2406FE3-5CF9-400A-97C5-5212E3FF0C95}"/>
    <cellStyle name="Normal 73" xfId="308" xr:uid="{1F61F889-ECFE-4502-AE94-EA490CBDDCD8}"/>
    <cellStyle name="Normal 73 2" xfId="600" xr:uid="{EEE4CAC9-EECE-4BD7-BDCF-E10805DF379C}"/>
    <cellStyle name="Normal 74" xfId="452" xr:uid="{641B26C7-DA9A-4A18-8B38-FD0E80B9ECEF}"/>
    <cellStyle name="Normal 74 2" xfId="551" xr:uid="{DABC8539-CE73-4855-941E-4CBF6F25324D}"/>
    <cellStyle name="Normal 75" xfId="453" xr:uid="{235B22A5-73B0-417F-A146-2FC803D7165E}"/>
    <cellStyle name="Normal 75 2" xfId="552" xr:uid="{B391EF5E-FB25-4385-A346-2ED16D8982A0}"/>
    <cellStyle name="Normal 76" xfId="454" xr:uid="{9A5C49A0-21A0-4817-BA2D-9780E5675E37}"/>
    <cellStyle name="Normal 76 2" xfId="553" xr:uid="{F41FA29B-19D6-4B22-8857-3B94EA988214}"/>
    <cellStyle name="Normal 77" xfId="455" xr:uid="{9822D659-2148-40D8-8031-9ED97E3D5F3A}"/>
    <cellStyle name="Normal 77 2" xfId="554" xr:uid="{361827E0-1CC8-4656-90B5-90475EBF0E2F}"/>
    <cellStyle name="Normal 78" xfId="224" xr:uid="{FF90267C-09C7-47DB-B1F6-87C236EAA5E4}"/>
    <cellStyle name="Normal 78 2" xfId="750" xr:uid="{6692A443-9D70-461D-B003-9941179F4358}"/>
    <cellStyle name="Normal 79" xfId="564" xr:uid="{03BF4D0F-7067-4526-AAC0-3B6238302366}"/>
    <cellStyle name="Normal 8" xfId="211" xr:uid="{00000000-0005-0000-0000-0000D2000000}"/>
    <cellStyle name="Normal 8 2" xfId="352" xr:uid="{1E44CDC1-F0E8-426A-BBBB-0C77006200A0}"/>
    <cellStyle name="Normal 8 2 2" xfId="414" xr:uid="{F3445ECC-9B73-46E3-9EFE-AAC805E620DA}"/>
    <cellStyle name="Normal 8 2 2 2" xfId="656" xr:uid="{791FED74-4BD7-4509-A191-676BBDEE60F3}"/>
    <cellStyle name="Normal 8 3" xfId="241" xr:uid="{543ABD7A-2F77-4992-B618-7B10FF7067CA}"/>
    <cellStyle name="Normal 8 3 2" xfId="760" xr:uid="{997E2AA6-D825-4938-A8D8-F6F216E9E462}"/>
    <cellStyle name="Normal 8 4" xfId="573" xr:uid="{2FBD473C-969E-4212-9B01-CCADF280FFE8}"/>
    <cellStyle name="Normal 9" xfId="212" xr:uid="{00000000-0005-0000-0000-0000D3000000}"/>
    <cellStyle name="Normal 9 2" xfId="353" xr:uid="{69937475-3DA3-4578-A0C5-CE814B5448EA}"/>
    <cellStyle name="Normal 9 3" xfId="242" xr:uid="{A48AD51B-D18F-4D91-B02E-DAC3265F60CE}"/>
    <cellStyle name="Normal 9 3 2" xfId="761" xr:uid="{2173D772-C7E3-4834-ACCF-DFC1A2CD351D}"/>
    <cellStyle name="Normal 9 4" xfId="574" xr:uid="{915745FD-F193-4DCD-8B22-6A56A14102C0}"/>
    <cellStyle name="Notas 2" xfId="294" xr:uid="{BA350292-3D82-4E1F-A029-E3A3FED35B04}"/>
    <cellStyle name="Notas 2 2" xfId="415" xr:uid="{DA72E0F2-FA86-4C29-BAF6-EC907DC55742}"/>
    <cellStyle name="Notas 2 2 2" xfId="657" xr:uid="{EA1D294D-5950-41CC-97A5-E5844A33AE2D}"/>
    <cellStyle name="Notas 2 3" xfId="597" xr:uid="{D41CDC12-4D8E-49E7-AE80-D89DB5C67326}"/>
    <cellStyle name="Porcentaje" xfId="2" builtinId="5"/>
    <cellStyle name="Porcentaje 10" xfId="448" xr:uid="{7F94CFD4-C6ED-4181-867D-261063C789E5}"/>
    <cellStyle name="Porcentaje 10 2" xfId="547" xr:uid="{4EA6EFF5-CC02-47CC-91A4-DBFA158466E6}"/>
    <cellStyle name="Porcentaje 11" xfId="315" xr:uid="{03FCE774-EBAC-4CB3-8C7F-843936944153}"/>
    <cellStyle name="Porcentaje 11 2" xfId="781" xr:uid="{AD2243C7-7F92-4041-BCB2-45A24B763E9E}"/>
    <cellStyle name="Porcentaje 12" xfId="601" xr:uid="{45EDB913-BD31-43A5-9361-68F17BCD5F84}"/>
    <cellStyle name="Porcentaje 2" xfId="243" xr:uid="{98F3C3BC-90D7-4F07-8746-4179B40AD0A1}"/>
    <cellStyle name="Porcentaje 2 2" xfId="313" xr:uid="{7D5A1C78-E520-4786-88A2-59E820D5B9E1}"/>
    <cellStyle name="Porcentaje 2 3" xfId="416" xr:uid="{B4ED680B-5268-4D2B-B6D2-F3924A5BCD4F}"/>
    <cellStyle name="Porcentaje 3" xfId="295" xr:uid="{FDBF7FE0-0B49-4B79-B9E0-73E92FE0EDBF}"/>
    <cellStyle name="Porcentaje 3 2" xfId="314" xr:uid="{3E71A349-1133-4D50-95EA-CC3117DA86F7}"/>
    <cellStyle name="Porcentaje 4" xfId="296" xr:uid="{2B207E21-CB1C-4747-B7F8-4E1791FA662E}"/>
    <cellStyle name="Porcentaje 5" xfId="297" xr:uid="{FC509CFD-E4F5-4F53-A4A8-0FC9257D6A12}"/>
    <cellStyle name="Porcentaje 6" xfId="298" xr:uid="{E2A06DC1-E359-440B-B1AF-255B7C84FE50}"/>
    <cellStyle name="Porcentaje 7" xfId="299" xr:uid="{AA3A549B-07EE-43E5-8D84-D9EEF276164E}"/>
    <cellStyle name="Porcentaje 8" xfId="304" xr:uid="{BC565EE5-89D9-4565-9075-1CB4EAE7CED7}"/>
    <cellStyle name="Porcentaje 9" xfId="356" xr:uid="{90A462A9-25A8-4DE6-8F44-C71C3B1E90A7}"/>
    <cellStyle name="Porcentaje 9 2" xfId="493" xr:uid="{74634718-E03A-47CB-9C74-12A516DDE44F}"/>
    <cellStyle name="Porcentual 2" xfId="213" xr:uid="{00000000-0005-0000-0000-0000D5000000}"/>
    <cellStyle name="Porcentual 2 2" xfId="214" xr:uid="{00000000-0005-0000-0000-0000D6000000}"/>
    <cellStyle name="Porcentual 2 2 2" xfId="215" xr:uid="{00000000-0005-0000-0000-0000D7000000}"/>
    <cellStyle name="Porcentual 2 2 2 2" xfId="216" xr:uid="{00000000-0005-0000-0000-0000D8000000}"/>
    <cellStyle name="Porcentual 2 2 2 2 2" xfId="217" xr:uid="{00000000-0005-0000-0000-0000D9000000}"/>
    <cellStyle name="Porcentual 2 2 2 2 2 2" xfId="218" xr:uid="{00000000-0005-0000-0000-0000DA000000}"/>
    <cellStyle name="Porcentual 2 2 2 2 2 2 2" xfId="219" xr:uid="{00000000-0005-0000-0000-0000DB000000}"/>
    <cellStyle name="Porcentual 2 2 2 3" xfId="220" xr:uid="{00000000-0005-0000-0000-0000DC000000}"/>
    <cellStyle name="Porcentual 2 2 3" xfId="221" xr:uid="{00000000-0005-0000-0000-0000DD000000}"/>
    <cellStyle name="Porcentual 2 3" xfId="222" xr:uid="{00000000-0005-0000-0000-0000DE000000}"/>
    <cellStyle name="Salida 2" xfId="417" xr:uid="{CD9CC9CF-D0B7-43EA-A6DB-CD484B4281E9}"/>
    <cellStyle name="Título 1 2" xfId="300" xr:uid="{1504FC3D-A7DC-4E71-9C80-911A84B1C06D}"/>
    <cellStyle name="Título 2 2" xfId="301" xr:uid="{AE4442EB-FD7D-4176-BD37-FFCBD348FC02}"/>
    <cellStyle name="Título 3 2" xfId="302" xr:uid="{9277FE51-A031-4DF4-BFCF-4328B5DE34D9}"/>
    <cellStyle name="Título 4" xfId="419" xr:uid="{0A72BD74-AE1E-40EB-A78E-8F3647D53717}"/>
    <cellStyle name="Total 2" xfId="303" xr:uid="{13E591B2-0CBC-44FF-986F-E9A466875DD1}"/>
  </cellStyles>
  <dxfs count="2">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895350</xdr:rowOff>
    </xdr:from>
    <xdr:to>
      <xdr:col>12</xdr:col>
      <xdr:colOff>57149</xdr:colOff>
      <xdr:row>1</xdr:row>
      <xdr:rowOff>47674</xdr:rowOff>
    </xdr:to>
    <xdr:pic>
      <xdr:nvPicPr>
        <xdr:cNvPr id="7" name="Imagen 12">
          <a:extLst>
            <a:ext uri="{FF2B5EF4-FFF2-40B4-BE49-F238E27FC236}">
              <a16:creationId xmlns:a16="http://schemas.microsoft.com/office/drawing/2014/main" id="{270A0CB1-2258-48A7-926B-F78402F75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895350"/>
          <a:ext cx="9820274" cy="66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41413</xdr:colOff>
      <xdr:row>0</xdr:row>
      <xdr:rowOff>91109</xdr:rowOff>
    </xdr:from>
    <xdr:to>
      <xdr:col>3</xdr:col>
      <xdr:colOff>339588</xdr:colOff>
      <xdr:row>0</xdr:row>
      <xdr:rowOff>767384</xdr:rowOff>
    </xdr:to>
    <xdr:pic>
      <xdr:nvPicPr>
        <xdr:cNvPr id="4" name="Imagen 2">
          <a:extLst>
            <a:ext uri="{FF2B5EF4-FFF2-40B4-BE49-F238E27FC236}">
              <a16:creationId xmlns:a16="http://schemas.microsoft.com/office/drawing/2014/main" id="{897A55F3-AF2B-4A77-A390-1AED484503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9696" y="91109"/>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742950</xdr:rowOff>
    </xdr:from>
    <xdr:to>
      <xdr:col>6</xdr:col>
      <xdr:colOff>53340</xdr:colOff>
      <xdr:row>1</xdr:row>
      <xdr:rowOff>19050</xdr:rowOff>
    </xdr:to>
    <xdr:pic>
      <xdr:nvPicPr>
        <xdr:cNvPr id="7" name="Imagen 6">
          <a:extLst>
            <a:ext uri="{FF2B5EF4-FFF2-40B4-BE49-F238E27FC236}">
              <a16:creationId xmlns:a16="http://schemas.microsoft.com/office/drawing/2014/main" id="{C5008750-EA6B-43A2-AE67-F325153997F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742950"/>
          <a:ext cx="71437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745435</xdr:colOff>
      <xdr:row>0</xdr:row>
      <xdr:rowOff>685800</xdr:rowOff>
    </xdr:to>
    <xdr:pic>
      <xdr:nvPicPr>
        <xdr:cNvPr id="4" name="Imagen 2">
          <a:extLst>
            <a:ext uri="{FF2B5EF4-FFF2-40B4-BE49-F238E27FC236}">
              <a16:creationId xmlns:a16="http://schemas.microsoft.com/office/drawing/2014/main" id="{34DFA33C-21AF-4D9A-BA00-FB9B2DB064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834275</xdr:rowOff>
    </xdr:from>
    <xdr:to>
      <xdr:col>8</xdr:col>
      <xdr:colOff>56030</xdr:colOff>
      <xdr:row>1</xdr:row>
      <xdr:rowOff>54347</xdr:rowOff>
    </xdr:to>
    <xdr:pic>
      <xdr:nvPicPr>
        <xdr:cNvPr id="5" name="Imagen 4">
          <a:extLst>
            <a:ext uri="{FF2B5EF4-FFF2-40B4-BE49-F238E27FC236}">
              <a16:creationId xmlns:a16="http://schemas.microsoft.com/office/drawing/2014/main" id="{AA36640D-678D-46F1-877F-8A896C21BBA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34275"/>
          <a:ext cx="8695765" cy="95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38878</xdr:colOff>
      <xdr:row>0</xdr:row>
      <xdr:rowOff>77755</xdr:rowOff>
    </xdr:from>
    <xdr:to>
      <xdr:col>2</xdr:col>
      <xdr:colOff>287264</xdr:colOff>
      <xdr:row>0</xdr:row>
      <xdr:rowOff>763555</xdr:rowOff>
    </xdr:to>
    <xdr:pic>
      <xdr:nvPicPr>
        <xdr:cNvPr id="4" name="Imagen 2">
          <a:extLst>
            <a:ext uri="{FF2B5EF4-FFF2-40B4-BE49-F238E27FC236}">
              <a16:creationId xmlns:a16="http://schemas.microsoft.com/office/drawing/2014/main" id="{98DC7505-9563-40CD-BEA5-3CE0EF2F5D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878" y="7775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9523</xdr:colOff>
      <xdr:row>0</xdr:row>
      <xdr:rowOff>733422</xdr:rowOff>
    </xdr:from>
    <xdr:to>
      <xdr:col>4</xdr:col>
      <xdr:colOff>15629</xdr:colOff>
      <xdr:row>1</xdr:row>
      <xdr:rowOff>15629</xdr:rowOff>
    </xdr:to>
    <xdr:pic>
      <xdr:nvPicPr>
        <xdr:cNvPr id="2" name="Imagen 1">
          <a:extLst>
            <a:ext uri="{FF2B5EF4-FFF2-40B4-BE49-F238E27FC236}">
              <a16:creationId xmlns:a16="http://schemas.microsoft.com/office/drawing/2014/main" id="{97E3342A-B067-49A6-A3B7-F5B870287F7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3" y="733422"/>
          <a:ext cx="5073717" cy="63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815920</xdr:colOff>
      <xdr:row>0</xdr:row>
      <xdr:rowOff>685800</xdr:rowOff>
    </xdr:to>
    <xdr:pic>
      <xdr:nvPicPr>
        <xdr:cNvPr id="4" name="Imagen 2">
          <a:extLst>
            <a:ext uri="{FF2B5EF4-FFF2-40B4-BE49-F238E27FC236}">
              <a16:creationId xmlns:a16="http://schemas.microsoft.com/office/drawing/2014/main" id="{7219DB33-7D40-4AE9-963C-06121A6C39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485775</xdr:rowOff>
    </xdr:from>
    <xdr:to>
      <xdr:col>18</xdr:col>
      <xdr:colOff>276225</xdr:colOff>
      <xdr:row>2</xdr:row>
      <xdr:rowOff>0</xdr:rowOff>
    </xdr:to>
    <xdr:pic>
      <xdr:nvPicPr>
        <xdr:cNvPr id="8" name="Imagen 5" descr="linea">
          <a:extLst>
            <a:ext uri="{FF2B5EF4-FFF2-40B4-BE49-F238E27FC236}">
              <a16:creationId xmlns:a16="http://schemas.microsoft.com/office/drawing/2014/main" id="{00000000-0008-0000-0A00-000008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9175"/>
          <a:ext cx="90011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28573</xdr:rowOff>
    </xdr:from>
    <xdr:to>
      <xdr:col>19</xdr:col>
      <xdr:colOff>57752</xdr:colOff>
      <xdr:row>2</xdr:row>
      <xdr:rowOff>1904</xdr:rowOff>
    </xdr:to>
    <xdr:pic>
      <xdr:nvPicPr>
        <xdr:cNvPr id="10" name="Imagen 9">
          <a:extLst>
            <a:ext uri="{FF2B5EF4-FFF2-40B4-BE49-F238E27FC236}">
              <a16:creationId xmlns:a16="http://schemas.microsoft.com/office/drawing/2014/main" id="{3B25425F-F780-4F45-81A8-3C97506C23FA}"/>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810626"/>
          <a:ext cx="6747710" cy="91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50132</xdr:colOff>
      <xdr:row>0</xdr:row>
      <xdr:rowOff>50131</xdr:rowOff>
    </xdr:from>
    <xdr:to>
      <xdr:col>1</xdr:col>
      <xdr:colOff>190479</xdr:colOff>
      <xdr:row>0</xdr:row>
      <xdr:rowOff>743551</xdr:rowOff>
    </xdr:to>
    <xdr:pic>
      <xdr:nvPicPr>
        <xdr:cNvPr id="5" name="Imagen 2">
          <a:extLst>
            <a:ext uri="{FF2B5EF4-FFF2-40B4-BE49-F238E27FC236}">
              <a16:creationId xmlns:a16="http://schemas.microsoft.com/office/drawing/2014/main" id="{2483BC74-4EF4-4607-ABA7-50BEFB734BE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50132" y="50131"/>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677332</xdr:rowOff>
    </xdr:from>
    <xdr:to>
      <xdr:col>11</xdr:col>
      <xdr:colOff>42334</xdr:colOff>
      <xdr:row>0</xdr:row>
      <xdr:rowOff>761999</xdr:rowOff>
    </xdr:to>
    <xdr:pic>
      <xdr:nvPicPr>
        <xdr:cNvPr id="7" name="Imagen 6">
          <a:extLst>
            <a:ext uri="{FF2B5EF4-FFF2-40B4-BE49-F238E27FC236}">
              <a16:creationId xmlns:a16="http://schemas.microsoft.com/office/drawing/2014/main" id="{F2885026-D222-4CD4-87D5-AB7DE4B4C19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7332"/>
          <a:ext cx="6561667" cy="84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21166</xdr:colOff>
      <xdr:row>0</xdr:row>
      <xdr:rowOff>10584</xdr:rowOff>
    </xdr:from>
    <xdr:to>
      <xdr:col>3</xdr:col>
      <xdr:colOff>611026</xdr:colOff>
      <xdr:row>0</xdr:row>
      <xdr:rowOff>696384</xdr:rowOff>
    </xdr:to>
    <xdr:pic>
      <xdr:nvPicPr>
        <xdr:cNvPr id="4" name="Imagen 2">
          <a:extLst>
            <a:ext uri="{FF2B5EF4-FFF2-40B4-BE49-F238E27FC236}">
              <a16:creationId xmlns:a16="http://schemas.microsoft.com/office/drawing/2014/main" id="{E4D80C8D-0DB0-40EE-9700-04EDC9ED83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1166" y="10584"/>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704849</xdr:rowOff>
    </xdr:from>
    <xdr:to>
      <xdr:col>7</xdr:col>
      <xdr:colOff>47625</xdr:colOff>
      <xdr:row>1</xdr:row>
      <xdr:rowOff>19049</xdr:rowOff>
    </xdr:to>
    <xdr:pic>
      <xdr:nvPicPr>
        <xdr:cNvPr id="5" name="Imagen 4">
          <a:extLst>
            <a:ext uri="{FF2B5EF4-FFF2-40B4-BE49-F238E27FC236}">
              <a16:creationId xmlns:a16="http://schemas.microsoft.com/office/drawing/2014/main" id="{357C1476-9155-4521-986D-70039E391D1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04849"/>
          <a:ext cx="61626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602560</xdr:colOff>
      <xdr:row>0</xdr:row>
      <xdr:rowOff>685800</xdr:rowOff>
    </xdr:to>
    <xdr:pic>
      <xdr:nvPicPr>
        <xdr:cNvPr id="6" name="Imagen 2">
          <a:extLst>
            <a:ext uri="{FF2B5EF4-FFF2-40B4-BE49-F238E27FC236}">
              <a16:creationId xmlns:a16="http://schemas.microsoft.com/office/drawing/2014/main" id="{FC4F33DD-A2AB-4819-BAD6-84FBDD9E8C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9922</xdr:colOff>
      <xdr:row>0</xdr:row>
      <xdr:rowOff>694530</xdr:rowOff>
    </xdr:from>
    <xdr:to>
      <xdr:col>13</xdr:col>
      <xdr:colOff>29765</xdr:colOff>
      <xdr:row>1</xdr:row>
      <xdr:rowOff>29765</xdr:rowOff>
    </xdr:to>
    <xdr:pic>
      <xdr:nvPicPr>
        <xdr:cNvPr id="8" name="Imagen 7">
          <a:extLst>
            <a:ext uri="{FF2B5EF4-FFF2-40B4-BE49-F238E27FC236}">
              <a16:creationId xmlns:a16="http://schemas.microsoft.com/office/drawing/2014/main" id="{B78B0858-49A4-4CEB-A322-41948E442D9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922" y="694530"/>
          <a:ext cx="6965156" cy="99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256485</xdr:colOff>
      <xdr:row>0</xdr:row>
      <xdr:rowOff>685800</xdr:rowOff>
    </xdr:to>
    <xdr:pic>
      <xdr:nvPicPr>
        <xdr:cNvPr id="4" name="Imagen 2">
          <a:extLst>
            <a:ext uri="{FF2B5EF4-FFF2-40B4-BE49-F238E27FC236}">
              <a16:creationId xmlns:a16="http://schemas.microsoft.com/office/drawing/2014/main" id="{26A53108-495B-4916-981B-A991F8C31F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11206</xdr:colOff>
      <xdr:row>0</xdr:row>
      <xdr:rowOff>818029</xdr:rowOff>
    </xdr:from>
    <xdr:to>
      <xdr:col>13</xdr:col>
      <xdr:colOff>22412</xdr:colOff>
      <xdr:row>1</xdr:row>
      <xdr:rowOff>13422</xdr:rowOff>
    </xdr:to>
    <xdr:pic>
      <xdr:nvPicPr>
        <xdr:cNvPr id="7" name="Imagen 6">
          <a:extLst>
            <a:ext uri="{FF2B5EF4-FFF2-40B4-BE49-F238E27FC236}">
              <a16:creationId xmlns:a16="http://schemas.microsoft.com/office/drawing/2014/main" id="{E7CAC56B-A482-41D3-A107-1BD8A562FAD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6" y="818029"/>
          <a:ext cx="7832912" cy="91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10242</xdr:colOff>
      <xdr:row>0</xdr:row>
      <xdr:rowOff>81935</xdr:rowOff>
    </xdr:from>
    <xdr:to>
      <xdr:col>3</xdr:col>
      <xdr:colOff>351223</xdr:colOff>
      <xdr:row>0</xdr:row>
      <xdr:rowOff>767735</xdr:rowOff>
    </xdr:to>
    <xdr:pic>
      <xdr:nvPicPr>
        <xdr:cNvPr id="4" name="Imagen 2">
          <a:extLst>
            <a:ext uri="{FF2B5EF4-FFF2-40B4-BE49-F238E27FC236}">
              <a16:creationId xmlns:a16="http://schemas.microsoft.com/office/drawing/2014/main" id="{3CFF5E1C-FC11-43A4-874D-589824BB5E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242" y="8193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728383</xdr:rowOff>
    </xdr:from>
    <xdr:to>
      <xdr:col>15</xdr:col>
      <xdr:colOff>33618</xdr:colOff>
      <xdr:row>1</xdr:row>
      <xdr:rowOff>53705</xdr:rowOff>
    </xdr:to>
    <xdr:pic>
      <xdr:nvPicPr>
        <xdr:cNvPr id="7" name="Imagen 6">
          <a:extLst>
            <a:ext uri="{FF2B5EF4-FFF2-40B4-BE49-F238E27FC236}">
              <a16:creationId xmlns:a16="http://schemas.microsoft.com/office/drawing/2014/main" id="{FB203E64-AF7A-B2EB-CEE9-EEDE1119950B}"/>
            </a:ext>
          </a:extLst>
        </xdr:cNvPr>
        <xdr:cNvPicPr>
          <a:picLocks noChangeAspect="1"/>
        </xdr:cNvPicPr>
      </xdr:nvPicPr>
      <xdr:blipFill>
        <a:blip xmlns:r="http://schemas.openxmlformats.org/officeDocument/2006/relationships" r:embed="rId1"/>
        <a:stretch>
          <a:fillRect/>
        </a:stretch>
      </xdr:blipFill>
      <xdr:spPr>
        <a:xfrm>
          <a:off x="0" y="728383"/>
          <a:ext cx="9082368" cy="89306"/>
        </a:xfrm>
        <a:prstGeom prst="rect">
          <a:avLst/>
        </a:prstGeom>
      </xdr:spPr>
    </xdr:pic>
    <xdr:clientData/>
  </xdr:twoCellAnchor>
  <xdr:twoCellAnchor editAs="oneCell">
    <xdr:from>
      <xdr:col>0</xdr:col>
      <xdr:colOff>0</xdr:colOff>
      <xdr:row>0</xdr:row>
      <xdr:rowOff>0</xdr:rowOff>
    </xdr:from>
    <xdr:to>
      <xdr:col>4</xdr:col>
      <xdr:colOff>67969</xdr:colOff>
      <xdr:row>0</xdr:row>
      <xdr:rowOff>685800</xdr:rowOff>
    </xdr:to>
    <xdr:pic>
      <xdr:nvPicPr>
        <xdr:cNvPr id="4" name="Imagen 2">
          <a:extLst>
            <a:ext uri="{FF2B5EF4-FFF2-40B4-BE49-F238E27FC236}">
              <a16:creationId xmlns:a16="http://schemas.microsoft.com/office/drawing/2014/main" id="{1C9AF12B-26A6-4A75-90FA-8182660F5F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695325</xdr:rowOff>
    </xdr:from>
    <xdr:to>
      <xdr:col>6</xdr:col>
      <xdr:colOff>19050</xdr:colOff>
      <xdr:row>1</xdr:row>
      <xdr:rowOff>16185</xdr:rowOff>
    </xdr:to>
    <xdr:pic>
      <xdr:nvPicPr>
        <xdr:cNvPr id="5" name="Imagen 4">
          <a:extLst>
            <a:ext uri="{FF2B5EF4-FFF2-40B4-BE49-F238E27FC236}">
              <a16:creationId xmlns:a16="http://schemas.microsoft.com/office/drawing/2014/main" id="{17E82706-F347-4055-8455-DFF180342BAE}"/>
            </a:ext>
          </a:extLst>
        </xdr:cNvPr>
        <xdr:cNvPicPr>
          <a:picLocks noChangeAspect="1"/>
        </xdr:cNvPicPr>
      </xdr:nvPicPr>
      <xdr:blipFill>
        <a:blip xmlns:r="http://schemas.openxmlformats.org/officeDocument/2006/relationships" r:embed="rId1"/>
        <a:stretch>
          <a:fillRect/>
        </a:stretch>
      </xdr:blipFill>
      <xdr:spPr>
        <a:xfrm>
          <a:off x="1" y="695325"/>
          <a:ext cx="5924549" cy="82860"/>
        </a:xfrm>
        <a:prstGeom prst="rect">
          <a:avLst/>
        </a:prstGeom>
      </xdr:spPr>
    </xdr:pic>
    <xdr:clientData/>
  </xdr:twoCellAnchor>
  <xdr:twoCellAnchor editAs="oneCell">
    <xdr:from>
      <xdr:col>0</xdr:col>
      <xdr:colOff>0</xdr:colOff>
      <xdr:row>0</xdr:row>
      <xdr:rowOff>0</xdr:rowOff>
    </xdr:from>
    <xdr:to>
      <xdr:col>1</xdr:col>
      <xdr:colOff>259660</xdr:colOff>
      <xdr:row>0</xdr:row>
      <xdr:rowOff>685800</xdr:rowOff>
    </xdr:to>
    <xdr:pic>
      <xdr:nvPicPr>
        <xdr:cNvPr id="4" name="Imagen 2">
          <a:extLst>
            <a:ext uri="{FF2B5EF4-FFF2-40B4-BE49-F238E27FC236}">
              <a16:creationId xmlns:a16="http://schemas.microsoft.com/office/drawing/2014/main" id="{8445537C-A2C5-45E0-9CA0-07B33E7648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750794</xdr:rowOff>
    </xdr:from>
    <xdr:to>
      <xdr:col>8</xdr:col>
      <xdr:colOff>22411</xdr:colOff>
      <xdr:row>1</xdr:row>
      <xdr:rowOff>33097</xdr:rowOff>
    </xdr:to>
    <xdr:pic>
      <xdr:nvPicPr>
        <xdr:cNvPr id="7" name="Imagen 6">
          <a:extLst>
            <a:ext uri="{FF2B5EF4-FFF2-40B4-BE49-F238E27FC236}">
              <a16:creationId xmlns:a16="http://schemas.microsoft.com/office/drawing/2014/main" id="{ECCC6ED7-DE6D-4773-AAF5-AE95405CB3EE}"/>
            </a:ext>
          </a:extLst>
        </xdr:cNvPr>
        <xdr:cNvPicPr>
          <a:picLocks noChangeAspect="1"/>
        </xdr:cNvPicPr>
      </xdr:nvPicPr>
      <xdr:blipFill>
        <a:blip xmlns:r="http://schemas.openxmlformats.org/officeDocument/2006/relationships" r:embed="rId1"/>
        <a:stretch>
          <a:fillRect/>
        </a:stretch>
      </xdr:blipFill>
      <xdr:spPr>
        <a:xfrm>
          <a:off x="0" y="750794"/>
          <a:ext cx="7720852" cy="89127"/>
        </a:xfrm>
        <a:prstGeom prst="rect">
          <a:avLst/>
        </a:prstGeom>
      </xdr:spPr>
    </xdr:pic>
    <xdr:clientData/>
  </xdr:twoCellAnchor>
  <xdr:twoCellAnchor editAs="oneCell">
    <xdr:from>
      <xdr:col>0</xdr:col>
      <xdr:colOff>17972</xdr:colOff>
      <xdr:row>0</xdr:row>
      <xdr:rowOff>44929</xdr:rowOff>
    </xdr:from>
    <xdr:to>
      <xdr:col>2</xdr:col>
      <xdr:colOff>866025</xdr:colOff>
      <xdr:row>0</xdr:row>
      <xdr:rowOff>730729</xdr:rowOff>
    </xdr:to>
    <xdr:pic>
      <xdr:nvPicPr>
        <xdr:cNvPr id="4" name="Imagen 2">
          <a:extLst>
            <a:ext uri="{FF2B5EF4-FFF2-40B4-BE49-F238E27FC236}">
              <a16:creationId xmlns:a16="http://schemas.microsoft.com/office/drawing/2014/main" id="{741AEA2E-56E8-44D4-8AF1-D6EF855E90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972" y="44929"/>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676274</xdr:rowOff>
    </xdr:from>
    <xdr:to>
      <xdr:col>7</xdr:col>
      <xdr:colOff>47624</xdr:colOff>
      <xdr:row>0</xdr:row>
      <xdr:rowOff>742950</xdr:rowOff>
    </xdr:to>
    <xdr:pic>
      <xdr:nvPicPr>
        <xdr:cNvPr id="5" name="Imagen 4">
          <a:extLst>
            <a:ext uri="{FF2B5EF4-FFF2-40B4-BE49-F238E27FC236}">
              <a16:creationId xmlns:a16="http://schemas.microsoft.com/office/drawing/2014/main" id="{272650D1-C15E-41C6-9540-D96AEB12E5B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6274"/>
          <a:ext cx="6600824"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850210</xdr:colOff>
      <xdr:row>0</xdr:row>
      <xdr:rowOff>685800</xdr:rowOff>
    </xdr:to>
    <xdr:pic>
      <xdr:nvPicPr>
        <xdr:cNvPr id="4" name="Imagen 2">
          <a:extLst>
            <a:ext uri="{FF2B5EF4-FFF2-40B4-BE49-F238E27FC236}">
              <a16:creationId xmlns:a16="http://schemas.microsoft.com/office/drawing/2014/main" id="{3BC26B54-4977-4097-8A5B-35EDAB87DE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
  <sheetViews>
    <sheetView tabSelected="1" zoomScale="114" zoomScaleNormal="115" workbookViewId="0">
      <selection activeCell="Q13" sqref="Q13"/>
    </sheetView>
  </sheetViews>
  <sheetFormatPr baseColWidth="10" defaultColWidth="11.42578125" defaultRowHeight="12.75" x14ac:dyDescent="0.2"/>
  <cols>
    <col min="1" max="1" width="0.140625" style="2" customWidth="1"/>
    <col min="2" max="2" width="11.7109375" style="3" customWidth="1"/>
    <col min="3" max="3" width="10.28515625" style="4" customWidth="1"/>
    <col min="4" max="4" width="11.5703125" style="4" customWidth="1"/>
    <col min="5" max="5" width="11" style="5" customWidth="1"/>
    <col min="6" max="10" width="11.5703125" style="5" customWidth="1"/>
    <col min="11" max="11" width="34.5703125" style="5" customWidth="1"/>
    <col min="12" max="12" width="9.42578125" style="5" customWidth="1"/>
    <col min="13" max="23" width="11.42578125" style="1"/>
    <col min="24" max="16384" width="11.42578125" style="2"/>
  </cols>
  <sheetData>
    <row r="1" spans="2:23" ht="72" customHeight="1" x14ac:dyDescent="0.2">
      <c r="B1" s="530"/>
      <c r="C1" s="530"/>
      <c r="D1" s="530"/>
      <c r="E1" s="530"/>
      <c r="F1" s="530"/>
      <c r="G1" s="530"/>
      <c r="H1" s="530"/>
      <c r="I1" s="530"/>
      <c r="J1" s="530"/>
      <c r="K1" s="530"/>
      <c r="L1" s="530"/>
      <c r="M1" s="1" t="s">
        <v>0</v>
      </c>
      <c r="N1" s="1" t="s">
        <v>0</v>
      </c>
    </row>
    <row r="2" spans="2:23" ht="12" customHeight="1" x14ac:dyDescent="0.2"/>
    <row r="3" spans="2:23" ht="21.95" customHeight="1" x14ac:dyDescent="0.2">
      <c r="B3" s="531" t="s">
        <v>1</v>
      </c>
      <c r="C3" s="532"/>
      <c r="D3" s="532"/>
      <c r="E3" s="532"/>
      <c r="F3" s="532"/>
      <c r="G3" s="532"/>
      <c r="H3" s="532"/>
      <c r="I3" s="532"/>
      <c r="J3" s="532"/>
      <c r="K3" s="532"/>
      <c r="L3" s="533"/>
      <c r="M3" s="2"/>
      <c r="N3" s="2"/>
      <c r="O3" s="2"/>
      <c r="P3" s="2"/>
      <c r="Q3" s="2"/>
      <c r="R3" s="2"/>
      <c r="S3" s="2"/>
      <c r="T3" s="2"/>
      <c r="U3" s="2"/>
      <c r="V3" s="2"/>
      <c r="W3" s="2"/>
    </row>
    <row r="4" spans="2:23" ht="12" customHeight="1" x14ac:dyDescent="0.2">
      <c r="B4" s="534"/>
      <c r="C4" s="535"/>
      <c r="D4" s="535"/>
      <c r="E4" s="535"/>
      <c r="F4" s="535"/>
      <c r="G4" s="535"/>
      <c r="H4" s="535"/>
      <c r="I4" s="535"/>
      <c r="J4" s="535"/>
      <c r="K4" s="535"/>
      <c r="L4" s="536"/>
      <c r="M4" s="2"/>
      <c r="N4" s="2"/>
      <c r="O4" s="2"/>
      <c r="P4" s="2"/>
      <c r="Q4" s="2"/>
      <c r="R4" s="2"/>
      <c r="S4" s="2"/>
      <c r="T4" s="2"/>
      <c r="U4" s="2"/>
      <c r="V4" s="2"/>
      <c r="W4" s="2"/>
    </row>
    <row r="5" spans="2:23" x14ac:dyDescent="0.2">
      <c r="B5" s="537" t="s">
        <v>2</v>
      </c>
      <c r="C5" s="538"/>
      <c r="D5" s="538"/>
      <c r="E5" s="538"/>
      <c r="F5" s="538"/>
      <c r="G5" s="538"/>
      <c r="H5" s="538"/>
      <c r="I5" s="538"/>
      <c r="J5" s="538"/>
      <c r="K5" s="538"/>
      <c r="L5" s="539"/>
      <c r="M5" s="2"/>
      <c r="N5" s="2"/>
      <c r="O5" s="2"/>
      <c r="P5" s="2"/>
      <c r="Q5" s="2"/>
      <c r="R5" s="2"/>
      <c r="S5" s="2"/>
      <c r="T5" s="2"/>
      <c r="U5" s="2"/>
      <c r="V5" s="2"/>
      <c r="W5" s="2"/>
    </row>
    <row r="6" spans="2:23" ht="15" customHeight="1" x14ac:dyDescent="0.2">
      <c r="B6" s="540"/>
      <c r="C6" s="541"/>
      <c r="D6" s="541"/>
      <c r="E6" s="541"/>
      <c r="F6" s="541"/>
      <c r="G6" s="541"/>
      <c r="H6" s="541"/>
      <c r="I6" s="541"/>
      <c r="J6" s="541"/>
      <c r="K6" s="541"/>
      <c r="L6" s="542"/>
      <c r="M6" s="2"/>
      <c r="N6" s="2"/>
      <c r="O6" s="2"/>
      <c r="P6" s="2"/>
      <c r="Q6" s="2"/>
      <c r="R6" s="2"/>
      <c r="S6" s="2"/>
      <c r="T6" s="2"/>
      <c r="U6" s="2"/>
      <c r="V6" s="2"/>
      <c r="W6" s="2"/>
    </row>
    <row r="7" spans="2:23" x14ac:dyDescent="0.2">
      <c r="B7" s="540"/>
      <c r="C7" s="541"/>
      <c r="D7" s="541"/>
      <c r="E7" s="541"/>
      <c r="F7" s="541"/>
      <c r="G7" s="541"/>
      <c r="H7" s="541"/>
      <c r="I7" s="541"/>
      <c r="J7" s="541"/>
      <c r="K7" s="541"/>
      <c r="L7" s="542"/>
      <c r="M7" s="2"/>
      <c r="N7" s="2"/>
      <c r="O7" s="2"/>
      <c r="P7" s="2"/>
      <c r="Q7" s="2"/>
      <c r="R7" s="2"/>
      <c r="S7" s="2"/>
      <c r="T7" s="2"/>
      <c r="U7" s="2"/>
      <c r="V7" s="2"/>
      <c r="W7" s="2"/>
    </row>
    <row r="8" spans="2:23" ht="9.75" customHeight="1" x14ac:dyDescent="0.25">
      <c r="B8" s="6"/>
      <c r="C8" s="7"/>
      <c r="D8" s="7"/>
      <c r="E8" s="8"/>
      <c r="F8" s="8"/>
      <c r="G8" s="8"/>
      <c r="H8" s="8"/>
      <c r="I8" s="8"/>
      <c r="J8" s="8"/>
      <c r="K8" s="8"/>
      <c r="L8" s="9"/>
    </row>
    <row r="9" spans="2:23" ht="20.25" customHeight="1" x14ac:dyDescent="0.25">
      <c r="B9" s="10" t="s">
        <v>3</v>
      </c>
      <c r="C9" s="528" t="s">
        <v>4</v>
      </c>
      <c r="D9" s="528"/>
      <c r="E9" s="528"/>
      <c r="F9" s="528"/>
      <c r="G9" s="528"/>
      <c r="H9" s="528"/>
      <c r="I9" s="528"/>
      <c r="J9" s="528"/>
      <c r="K9" s="528"/>
      <c r="L9" s="9"/>
    </row>
    <row r="10" spans="2:23" ht="20.25" customHeight="1" x14ac:dyDescent="0.25">
      <c r="B10" s="10" t="s">
        <v>5</v>
      </c>
      <c r="C10" s="528" t="s">
        <v>6</v>
      </c>
      <c r="D10" s="528"/>
      <c r="E10" s="528"/>
      <c r="F10" s="528"/>
      <c r="G10" s="528"/>
      <c r="H10" s="528"/>
      <c r="I10" s="528"/>
      <c r="J10" s="528"/>
      <c r="K10" s="528"/>
      <c r="L10" s="9"/>
    </row>
    <row r="11" spans="2:23" ht="20.25" customHeight="1" x14ac:dyDescent="0.25">
      <c r="B11" s="10" t="s">
        <v>7</v>
      </c>
      <c r="C11" s="528" t="s">
        <v>8</v>
      </c>
      <c r="D11" s="528"/>
      <c r="E11" s="528"/>
      <c r="F11" s="528"/>
      <c r="G11" s="528"/>
      <c r="H11" s="528"/>
      <c r="I11" s="528"/>
      <c r="J11" s="528"/>
      <c r="K11" s="528"/>
      <c r="L11" s="9"/>
    </row>
    <row r="12" spans="2:23" ht="20.25" customHeight="1" x14ac:dyDescent="0.25">
      <c r="B12" s="10" t="s">
        <v>9</v>
      </c>
      <c r="C12" s="528" t="s">
        <v>10</v>
      </c>
      <c r="D12" s="528"/>
      <c r="E12" s="528"/>
      <c r="F12" s="528"/>
      <c r="G12" s="528"/>
      <c r="H12" s="528"/>
      <c r="I12" s="528"/>
      <c r="J12" s="528"/>
      <c r="K12" s="528"/>
      <c r="L12" s="9"/>
    </row>
    <row r="13" spans="2:23" ht="20.25" customHeight="1" x14ac:dyDescent="0.25">
      <c r="B13" s="10" t="s">
        <v>11</v>
      </c>
      <c r="C13" s="528" t="s">
        <v>12</v>
      </c>
      <c r="D13" s="528"/>
      <c r="E13" s="528"/>
      <c r="F13" s="528"/>
      <c r="G13" s="528"/>
      <c r="H13" s="528"/>
      <c r="I13" s="528"/>
      <c r="J13" s="528"/>
      <c r="K13" s="528"/>
      <c r="L13" s="9"/>
    </row>
    <row r="14" spans="2:23" ht="20.25" customHeight="1" x14ac:dyDescent="0.2">
      <c r="B14" s="10" t="s">
        <v>13</v>
      </c>
      <c r="C14" s="528" t="s">
        <v>14</v>
      </c>
      <c r="D14" s="528"/>
      <c r="E14" s="528"/>
      <c r="F14" s="528"/>
      <c r="G14" s="528"/>
      <c r="H14" s="528"/>
      <c r="I14" s="528"/>
      <c r="J14" s="528"/>
      <c r="K14" s="528"/>
      <c r="L14" s="11"/>
    </row>
    <row r="15" spans="2:23" ht="20.25" customHeight="1" x14ac:dyDescent="0.25">
      <c r="B15" s="10" t="s">
        <v>15</v>
      </c>
      <c r="C15" s="529" t="s">
        <v>16</v>
      </c>
      <c r="D15" s="529"/>
      <c r="E15" s="529"/>
      <c r="F15" s="529"/>
      <c r="G15" s="529"/>
      <c r="H15" s="529"/>
      <c r="I15" s="529"/>
      <c r="J15" s="529"/>
      <c r="K15" s="529"/>
      <c r="L15" s="9"/>
      <c r="N15" s="12"/>
    </row>
    <row r="16" spans="2:23" ht="20.25" customHeight="1" x14ac:dyDescent="0.25">
      <c r="B16" s="10" t="s">
        <v>17</v>
      </c>
      <c r="C16" s="529" t="s">
        <v>18</v>
      </c>
      <c r="D16" s="529"/>
      <c r="E16" s="529"/>
      <c r="F16" s="529"/>
      <c r="G16" s="529"/>
      <c r="H16" s="529"/>
      <c r="I16" s="529"/>
      <c r="J16" s="529"/>
      <c r="K16" s="529"/>
      <c r="L16" s="9"/>
      <c r="N16" s="12"/>
    </row>
    <row r="17" spans="1:14" ht="20.25" customHeight="1" x14ac:dyDescent="0.25">
      <c r="B17" s="10" t="s">
        <v>19</v>
      </c>
      <c r="C17" s="528" t="s">
        <v>20</v>
      </c>
      <c r="D17" s="528"/>
      <c r="E17" s="528"/>
      <c r="F17" s="528"/>
      <c r="G17" s="528"/>
      <c r="H17" s="528"/>
      <c r="I17" s="528"/>
      <c r="J17" s="528"/>
      <c r="K17" s="528"/>
      <c r="L17" s="9"/>
      <c r="N17" s="12"/>
    </row>
    <row r="18" spans="1:14" ht="20.25" customHeight="1" x14ac:dyDescent="0.25">
      <c r="B18" s="10" t="s">
        <v>21</v>
      </c>
      <c r="C18" s="528" t="s">
        <v>22</v>
      </c>
      <c r="D18" s="528"/>
      <c r="E18" s="528"/>
      <c r="F18" s="528"/>
      <c r="G18" s="528"/>
      <c r="H18" s="528"/>
      <c r="I18" s="528"/>
      <c r="J18" s="528"/>
      <c r="K18" s="528"/>
      <c r="L18" s="9"/>
      <c r="N18" s="12"/>
    </row>
    <row r="19" spans="1:14" ht="20.25" customHeight="1" x14ac:dyDescent="0.25">
      <c r="B19" s="10" t="s">
        <v>23</v>
      </c>
      <c r="C19" s="441" t="s">
        <v>24</v>
      </c>
      <c r="D19" s="441"/>
      <c r="E19" s="441"/>
      <c r="F19" s="441"/>
      <c r="G19" s="441"/>
      <c r="H19" s="441"/>
      <c r="I19" s="441"/>
      <c r="J19" s="441"/>
      <c r="K19" s="441"/>
      <c r="L19" s="9"/>
      <c r="N19" s="12"/>
    </row>
    <row r="20" spans="1:14" ht="17.25" customHeight="1" x14ac:dyDescent="0.25">
      <c r="B20" s="10" t="s">
        <v>25</v>
      </c>
      <c r="C20" s="644" t="s">
        <v>26</v>
      </c>
      <c r="D20" s="441"/>
      <c r="E20" s="441"/>
      <c r="F20" s="441"/>
      <c r="G20" s="441"/>
      <c r="H20" s="441"/>
      <c r="I20" s="441"/>
      <c r="J20" s="441"/>
      <c r="K20" s="441"/>
      <c r="L20" s="9"/>
    </row>
    <row r="21" spans="1:14" s="14" customFormat="1" ht="14.25" x14ac:dyDescent="0.25">
      <c r="A21" s="13"/>
      <c r="B21" s="525"/>
      <c r="C21" s="526"/>
      <c r="D21" s="526"/>
      <c r="E21" s="526"/>
      <c r="F21" s="526"/>
      <c r="G21" s="526"/>
      <c r="H21" s="526"/>
      <c r="I21" s="526"/>
      <c r="J21" s="526"/>
      <c r="K21" s="526"/>
      <c r="L21" s="527"/>
    </row>
    <row r="22" spans="1:14" x14ac:dyDescent="0.2">
      <c r="C22" s="15"/>
    </row>
    <row r="23" spans="1:14" x14ac:dyDescent="0.2">
      <c r="B23" s="81"/>
    </row>
  </sheetData>
  <mergeCells count="14">
    <mergeCell ref="C11:K11"/>
    <mergeCell ref="B1:L1"/>
    <mergeCell ref="B3:L4"/>
    <mergeCell ref="B5:L7"/>
    <mergeCell ref="C9:K9"/>
    <mergeCell ref="C10:K10"/>
    <mergeCell ref="B21:L21"/>
    <mergeCell ref="C12:K12"/>
    <mergeCell ref="C13:K13"/>
    <mergeCell ref="C14:K14"/>
    <mergeCell ref="C15:K15"/>
    <mergeCell ref="C17:K17"/>
    <mergeCell ref="C18:K18"/>
    <mergeCell ref="C16:K16"/>
  </mergeCells>
  <hyperlinks>
    <hyperlink ref="C9:J9" location="'Anexo 1 '!A1" display="A1. Variación anual y variación mensual de producción y despachos nacionales de cemento gris" xr:uid="{00000000-0004-0000-0000-000000000000}"/>
    <hyperlink ref="C10" location="'Anexo_2 '!A1" display="A2. Despachos nacionales de cemento gris por canal de distribución" xr:uid="{00000000-0004-0000-0000-000001000000}"/>
    <hyperlink ref="C11" location="'Anexo 3 '!A1" display="A3. Variación y contribución, anual y mensual de despachos nacionales de cemento gris según canal de distribución" xr:uid="{00000000-0004-0000-0000-000002000000}"/>
    <hyperlink ref="C12" location="'Anexo 4'!A1" display="A4. Despachos nacionales de cemento gris por tipo de empaque según canal de distribución" xr:uid="{00000000-0004-0000-0000-000003000000}"/>
    <hyperlink ref="C13" location="'Anexo 5'!A1" display="A5. Despachos nacionales de cemento gris por tipo de empaque " xr:uid="{00000000-0004-0000-0000-000004000000}"/>
    <hyperlink ref="C14" location="'Anexo 6'!A1" display="A6. Despachos nacionales de cemento gris por departamentos según tipo de empaque" xr:uid="{00000000-0004-0000-0000-000005000000}"/>
    <hyperlink ref="C15" location="'Anexo 7'!A1" display="A7. Despachos nacionales de cemento gris por departamentos según canal de distribución" xr:uid="{00000000-0004-0000-0000-000006000000}"/>
    <hyperlink ref="C10:K10" location="'Anexo 2 '!A1" display="A2. Despachos nacionales de cemento gris por canal de distribución" xr:uid="{00000000-0004-0000-0000-000007000000}"/>
    <hyperlink ref="C17" location="'Anexo 7'!A1" display="A7. Despachos nacionales de cemento gris por departamentos según canal de distribución" xr:uid="{00000000-0004-0000-0000-000008000000}"/>
    <hyperlink ref="C18" location="'Anexo 7'!A1" display="A7. Despachos nacionales de cemento gris por departamentos según canal de distribución" xr:uid="{00000000-0004-0000-0000-000009000000}"/>
    <hyperlink ref="C17:K17" location="'Anexo 8'!A1" display="Serie tipo base de los despachos nacionales de cemento gris por tipo de empaque según agregación de departamentos por región" xr:uid="{00000000-0004-0000-0000-00000A000000}"/>
    <hyperlink ref="C18:K18" location="'Anexo 9'!A1" display="Serie tipo base de los despachos nacionales de cemento gris por canal de distribución según agregación de departamentos por región" xr:uid="{00000000-0004-0000-0000-00000B000000}"/>
    <hyperlink ref="C16:K16" location="'Anexo 7.1'!A1" display="Serie tipo base de los despachos nacionales de cemento gris por canal de distribución degún departamento de destino desde enero 2020" xr:uid="{70465F1C-4FF8-44E8-932C-F2082762B131}"/>
    <hyperlink ref="C19:K19" location="'Anexo 10'!A1" display="Serie tipo base de los despachos nacionales de cemento gris por canal de distribución Prefabricados según agregación de departamentos por región" xr:uid="{8DEB7604-DE46-47DF-9514-41FCA06DB90C}"/>
    <hyperlink ref="C20:H20" location="'Anexo 11'!A1" display="Variación de la producción y los despachos nacionales de cemento gris" xr:uid="{F6976F13-27F8-4094-AADF-C00B1801D9EC}"/>
    <hyperlink ref="C20" location="'Anexo 11'!A1" display="Variación de la producción y los despachos nacionales de cemento gris" xr:uid="{0117F9EC-265F-4E1E-8FE2-5A49FAFACD2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59"/>
  <sheetViews>
    <sheetView showGridLines="0" zoomScaleNormal="100" workbookViewId="0">
      <pane ySplit="8" topLeftCell="A1239" activePane="bottomLeft" state="frozen"/>
      <selection activeCell="AG3" sqref="AG3"/>
      <selection pane="bottomLeft" activeCell="F1258" sqref="F1258"/>
    </sheetView>
  </sheetViews>
  <sheetFormatPr baseColWidth="10" defaultColWidth="11.42578125" defaultRowHeight="12.75" x14ac:dyDescent="0.2"/>
  <cols>
    <col min="1" max="1" width="15.140625" customWidth="1"/>
    <col min="2" max="2" width="11.85546875" customWidth="1"/>
    <col min="3" max="3" width="26.28515625" customWidth="1"/>
    <col min="4" max="4" width="15.28515625" customWidth="1"/>
    <col min="5" max="5" width="18.5703125" customWidth="1"/>
    <col min="6" max="6" width="19.42578125" customWidth="1"/>
    <col min="7" max="7" width="9.85546875" customWidth="1"/>
    <col min="8" max="8" width="8.7109375" customWidth="1"/>
  </cols>
  <sheetData>
    <row r="1" spans="1:8" ht="63" customHeight="1" x14ac:dyDescent="0.25">
      <c r="A1" s="560"/>
      <c r="B1" s="560"/>
      <c r="C1" s="560"/>
      <c r="D1" s="560"/>
      <c r="E1" s="560"/>
      <c r="F1" s="560"/>
    </row>
    <row r="2" spans="1:8" ht="8.25" customHeight="1" x14ac:dyDescent="0.25">
      <c r="A2" s="7"/>
      <c r="B2" s="7"/>
      <c r="C2" s="7"/>
      <c r="D2" s="7"/>
      <c r="E2" s="7"/>
      <c r="F2" s="7"/>
    </row>
    <row r="3" spans="1:8" x14ac:dyDescent="0.2">
      <c r="A3" s="547" t="s">
        <v>27</v>
      </c>
      <c r="B3" s="547"/>
      <c r="C3" s="547"/>
      <c r="D3" s="547"/>
      <c r="E3" s="547"/>
      <c r="F3" s="547"/>
    </row>
    <row r="4" spans="1:8" x14ac:dyDescent="0.2">
      <c r="A4" s="547"/>
      <c r="B4" s="547"/>
      <c r="C4" s="547"/>
      <c r="D4" s="547"/>
      <c r="E4" s="547"/>
      <c r="F4" s="547"/>
    </row>
    <row r="5" spans="1:8" x14ac:dyDescent="0.2">
      <c r="A5" s="159" t="s">
        <v>139</v>
      </c>
      <c r="B5" s="18"/>
      <c r="C5" s="18"/>
      <c r="D5" s="18"/>
      <c r="E5" s="18"/>
      <c r="F5" s="177"/>
    </row>
    <row r="6" spans="1:8" ht="14.25" x14ac:dyDescent="0.2">
      <c r="A6" s="21" t="s">
        <v>176</v>
      </c>
      <c r="B6" s="18"/>
      <c r="C6" s="18"/>
      <c r="D6" s="18"/>
      <c r="E6" s="18"/>
      <c r="F6" s="177"/>
    </row>
    <row r="7" spans="1:8" ht="17.25" customHeight="1" x14ac:dyDescent="0.2">
      <c r="A7" s="513" t="s">
        <v>95</v>
      </c>
      <c r="B7" s="576" t="s">
        <v>31</v>
      </c>
      <c r="C7" s="589" t="s">
        <v>140</v>
      </c>
      <c r="D7" s="605" t="s">
        <v>92</v>
      </c>
      <c r="E7" s="605"/>
      <c r="F7" s="606"/>
    </row>
    <row r="8" spans="1:8" x14ac:dyDescent="0.2">
      <c r="A8" s="587"/>
      <c r="B8" s="588"/>
      <c r="C8" s="590"/>
      <c r="D8" s="242" t="s">
        <v>88</v>
      </c>
      <c r="E8" s="242" t="s">
        <v>89</v>
      </c>
      <c r="F8" s="243" t="s">
        <v>65</v>
      </c>
    </row>
    <row r="9" spans="1:8" x14ac:dyDescent="0.2">
      <c r="A9" s="412">
        <v>2009</v>
      </c>
      <c r="B9" s="416" t="s">
        <v>40</v>
      </c>
      <c r="C9" s="417" t="s">
        <v>141</v>
      </c>
      <c r="D9" s="418">
        <v>24627.51</v>
      </c>
      <c r="E9" s="418">
        <v>98540.174999999988</v>
      </c>
      <c r="F9" s="419">
        <v>123167.68500000001</v>
      </c>
      <c r="G9" s="280"/>
      <c r="H9" s="280"/>
    </row>
    <row r="10" spans="1:8" x14ac:dyDescent="0.2">
      <c r="A10" s="413">
        <v>2009</v>
      </c>
      <c r="B10" s="376" t="s">
        <v>42</v>
      </c>
      <c r="C10" s="420" t="s">
        <v>141</v>
      </c>
      <c r="D10" s="421">
        <v>23828.839999999997</v>
      </c>
      <c r="E10" s="421">
        <v>99594.27</v>
      </c>
      <c r="F10" s="422">
        <v>123423.11000000002</v>
      </c>
      <c r="G10" s="280"/>
      <c r="H10" s="280"/>
    </row>
    <row r="11" spans="1:8" x14ac:dyDescent="0.2">
      <c r="A11" s="413">
        <v>2009</v>
      </c>
      <c r="B11" s="376" t="s">
        <v>43</v>
      </c>
      <c r="C11" s="420" t="s">
        <v>141</v>
      </c>
      <c r="D11" s="421">
        <v>24648.641999999993</v>
      </c>
      <c r="E11" s="421">
        <v>85242.02</v>
      </c>
      <c r="F11" s="422">
        <v>109890.662</v>
      </c>
      <c r="G11" s="280"/>
      <c r="H11" s="280"/>
    </row>
    <row r="12" spans="1:8" x14ac:dyDescent="0.2">
      <c r="A12" s="413">
        <v>2009</v>
      </c>
      <c r="B12" s="376" t="s">
        <v>44</v>
      </c>
      <c r="C12" s="420" t="s">
        <v>141</v>
      </c>
      <c r="D12" s="421">
        <v>27590.93</v>
      </c>
      <c r="E12" s="421">
        <v>103479.76000000002</v>
      </c>
      <c r="F12" s="422">
        <v>131070.69000000002</v>
      </c>
      <c r="G12" s="280"/>
      <c r="H12" s="280"/>
    </row>
    <row r="13" spans="1:8" x14ac:dyDescent="0.2">
      <c r="A13" s="413">
        <v>2009</v>
      </c>
      <c r="B13" s="376" t="s">
        <v>45</v>
      </c>
      <c r="C13" s="420" t="s">
        <v>141</v>
      </c>
      <c r="D13" s="421">
        <v>26036.069999999996</v>
      </c>
      <c r="E13" s="421">
        <v>94387.16750000001</v>
      </c>
      <c r="F13" s="422">
        <v>120423.2375</v>
      </c>
      <c r="G13" s="280"/>
      <c r="H13" s="280"/>
    </row>
    <row r="14" spans="1:8" x14ac:dyDescent="0.2">
      <c r="A14" s="413">
        <v>2009</v>
      </c>
      <c r="B14" s="376" t="s">
        <v>46</v>
      </c>
      <c r="C14" s="420" t="s">
        <v>141</v>
      </c>
      <c r="D14" s="421">
        <v>26989.799999999996</v>
      </c>
      <c r="E14" s="421">
        <v>92486.44249999999</v>
      </c>
      <c r="F14" s="422">
        <v>119476.24250000002</v>
      </c>
      <c r="G14" s="280"/>
      <c r="H14" s="280"/>
    </row>
    <row r="15" spans="1:8" x14ac:dyDescent="0.2">
      <c r="A15" s="413">
        <v>2009</v>
      </c>
      <c r="B15" s="376" t="s">
        <v>47</v>
      </c>
      <c r="C15" s="420" t="s">
        <v>141</v>
      </c>
      <c r="D15" s="421">
        <v>27489.43</v>
      </c>
      <c r="E15" s="421">
        <v>100472.77499999999</v>
      </c>
      <c r="F15" s="422">
        <v>127962.20499999997</v>
      </c>
      <c r="G15" s="280"/>
      <c r="H15" s="280"/>
    </row>
    <row r="16" spans="1:8" x14ac:dyDescent="0.2">
      <c r="A16" s="413">
        <v>2009</v>
      </c>
      <c r="B16" s="376" t="s">
        <v>48</v>
      </c>
      <c r="C16" s="420" t="s">
        <v>141</v>
      </c>
      <c r="D16" s="421">
        <v>24281.120000000003</v>
      </c>
      <c r="E16" s="421">
        <v>98900.794999999998</v>
      </c>
      <c r="F16" s="422">
        <v>123181.91499999999</v>
      </c>
      <c r="G16" s="280"/>
      <c r="H16" s="280"/>
    </row>
    <row r="17" spans="1:8" x14ac:dyDescent="0.2">
      <c r="A17" s="413">
        <v>2009</v>
      </c>
      <c r="B17" s="376" t="s">
        <v>49</v>
      </c>
      <c r="C17" s="420" t="s">
        <v>141</v>
      </c>
      <c r="D17" s="421">
        <v>26334.859999999997</v>
      </c>
      <c r="E17" s="421">
        <v>105911.81750000002</v>
      </c>
      <c r="F17" s="422">
        <v>132246.67749999999</v>
      </c>
      <c r="G17" s="280"/>
      <c r="H17" s="280"/>
    </row>
    <row r="18" spans="1:8" x14ac:dyDescent="0.2">
      <c r="A18" s="413">
        <v>2010</v>
      </c>
      <c r="B18" s="376" t="s">
        <v>50</v>
      </c>
      <c r="C18" s="420" t="s">
        <v>141</v>
      </c>
      <c r="D18" s="421">
        <v>23626.61</v>
      </c>
      <c r="E18" s="421">
        <v>98829.925000000003</v>
      </c>
      <c r="F18" s="422">
        <v>122456.535</v>
      </c>
      <c r="G18" s="280"/>
      <c r="H18" s="280"/>
    </row>
    <row r="19" spans="1:8" x14ac:dyDescent="0.2">
      <c r="A19" s="413">
        <v>2010</v>
      </c>
      <c r="B19" s="376" t="s">
        <v>51</v>
      </c>
      <c r="C19" s="420" t="s">
        <v>141</v>
      </c>
      <c r="D19" s="421">
        <v>23419.465000000004</v>
      </c>
      <c r="E19" s="421">
        <v>93391.072500000009</v>
      </c>
      <c r="F19" s="422">
        <v>116810.53750000001</v>
      </c>
      <c r="G19" s="280"/>
      <c r="H19" s="280"/>
    </row>
    <row r="20" spans="1:8" x14ac:dyDescent="0.2">
      <c r="A20" s="413">
        <v>2010</v>
      </c>
      <c r="B20" s="376" t="s">
        <v>52</v>
      </c>
      <c r="C20" s="420" t="s">
        <v>141</v>
      </c>
      <c r="D20" s="421">
        <v>27004.889999999996</v>
      </c>
      <c r="E20" s="421">
        <v>111732.0975</v>
      </c>
      <c r="F20" s="422">
        <v>138736.98749999999</v>
      </c>
      <c r="G20" s="280"/>
      <c r="H20" s="280"/>
    </row>
    <row r="21" spans="1:8" x14ac:dyDescent="0.2">
      <c r="A21" s="413">
        <v>2010</v>
      </c>
      <c r="B21" s="376" t="s">
        <v>40</v>
      </c>
      <c r="C21" s="420" t="s">
        <v>141</v>
      </c>
      <c r="D21" s="421">
        <v>24447.39</v>
      </c>
      <c r="E21" s="421">
        <v>99310.902500000011</v>
      </c>
      <c r="F21" s="422">
        <v>123758.2925</v>
      </c>
      <c r="G21" s="280"/>
      <c r="H21" s="280"/>
    </row>
    <row r="22" spans="1:8" x14ac:dyDescent="0.2">
      <c r="A22" s="413">
        <v>2010</v>
      </c>
      <c r="B22" s="376" t="s">
        <v>42</v>
      </c>
      <c r="C22" s="420" t="s">
        <v>141</v>
      </c>
      <c r="D22" s="421">
        <v>26136.490000000005</v>
      </c>
      <c r="E22" s="421">
        <v>113123.54</v>
      </c>
      <c r="F22" s="422">
        <v>139260.03</v>
      </c>
      <c r="G22" s="280"/>
      <c r="H22" s="280"/>
    </row>
    <row r="23" spans="1:8" x14ac:dyDescent="0.2">
      <c r="A23" s="413">
        <v>2010</v>
      </c>
      <c r="B23" s="376" t="s">
        <v>43</v>
      </c>
      <c r="C23" s="420" t="s">
        <v>141</v>
      </c>
      <c r="D23" s="421">
        <v>24829.42</v>
      </c>
      <c r="E23" s="421">
        <v>94700.595000000001</v>
      </c>
      <c r="F23" s="422">
        <v>119530.015</v>
      </c>
      <c r="G23" s="280"/>
      <c r="H23" s="280"/>
    </row>
    <row r="24" spans="1:8" x14ac:dyDescent="0.2">
      <c r="A24" s="413">
        <v>2010</v>
      </c>
      <c r="B24" s="376" t="s">
        <v>44</v>
      </c>
      <c r="C24" s="420" t="s">
        <v>141</v>
      </c>
      <c r="D24" s="421">
        <v>27267.055000000004</v>
      </c>
      <c r="E24" s="421">
        <v>100124.03249999999</v>
      </c>
      <c r="F24" s="422">
        <v>127391.08749999999</v>
      </c>
      <c r="G24" s="280"/>
      <c r="H24" s="280"/>
    </row>
    <row r="25" spans="1:8" x14ac:dyDescent="0.2">
      <c r="A25" s="413">
        <v>2010</v>
      </c>
      <c r="B25" s="376" t="s">
        <v>45</v>
      </c>
      <c r="C25" s="420" t="s">
        <v>141</v>
      </c>
      <c r="D25" s="421">
        <v>25735.715000000004</v>
      </c>
      <c r="E25" s="421">
        <v>99417.604999999996</v>
      </c>
      <c r="F25" s="422">
        <v>125153.32</v>
      </c>
      <c r="G25" s="280"/>
      <c r="H25" s="280"/>
    </row>
    <row r="26" spans="1:8" x14ac:dyDescent="0.2">
      <c r="A26" s="413">
        <v>2010</v>
      </c>
      <c r="B26" s="376" t="s">
        <v>46</v>
      </c>
      <c r="C26" s="420" t="s">
        <v>141</v>
      </c>
      <c r="D26" s="421">
        <v>24677.739999999998</v>
      </c>
      <c r="E26" s="421">
        <v>99656.067499999976</v>
      </c>
      <c r="F26" s="422">
        <v>124333.80749999997</v>
      </c>
      <c r="G26" s="280"/>
      <c r="H26" s="280"/>
    </row>
    <row r="27" spans="1:8" x14ac:dyDescent="0.2">
      <c r="A27" s="413">
        <v>2010</v>
      </c>
      <c r="B27" s="376" t="s">
        <v>47</v>
      </c>
      <c r="C27" s="420" t="s">
        <v>141</v>
      </c>
      <c r="D27" s="421">
        <v>26902.04</v>
      </c>
      <c r="E27" s="421">
        <v>99925.707600000009</v>
      </c>
      <c r="F27" s="422">
        <v>126827.7476</v>
      </c>
      <c r="G27" s="280"/>
      <c r="H27" s="280"/>
    </row>
    <row r="28" spans="1:8" x14ac:dyDescent="0.2">
      <c r="A28" s="413">
        <v>2010</v>
      </c>
      <c r="B28" s="376" t="s">
        <v>48</v>
      </c>
      <c r="C28" s="420" t="s">
        <v>141</v>
      </c>
      <c r="D28" s="421">
        <v>24559.65</v>
      </c>
      <c r="E28" s="421">
        <v>99000.780000000013</v>
      </c>
      <c r="F28" s="422">
        <v>123560.43000000001</v>
      </c>
      <c r="G28" s="280"/>
      <c r="H28" s="280"/>
    </row>
    <row r="29" spans="1:8" x14ac:dyDescent="0.2">
      <c r="A29" s="413">
        <v>2010</v>
      </c>
      <c r="B29" s="376" t="s">
        <v>49</v>
      </c>
      <c r="C29" s="420" t="s">
        <v>141</v>
      </c>
      <c r="D29" s="421">
        <v>27935.070000000007</v>
      </c>
      <c r="E29" s="421">
        <v>105736.91500000001</v>
      </c>
      <c r="F29" s="422">
        <v>133671.98499999999</v>
      </c>
      <c r="G29" s="280"/>
      <c r="H29" s="280"/>
    </row>
    <row r="30" spans="1:8" x14ac:dyDescent="0.2">
      <c r="A30" s="413">
        <v>2011</v>
      </c>
      <c r="B30" s="376" t="s">
        <v>50</v>
      </c>
      <c r="C30" s="420" t="s">
        <v>141</v>
      </c>
      <c r="D30" s="421">
        <v>29900.2</v>
      </c>
      <c r="E30" s="421">
        <v>105505.63750000003</v>
      </c>
      <c r="F30" s="422">
        <v>135405.83750000002</v>
      </c>
      <c r="G30" s="280"/>
      <c r="H30" s="280"/>
    </row>
    <row r="31" spans="1:8" x14ac:dyDescent="0.2">
      <c r="A31" s="413">
        <v>2011</v>
      </c>
      <c r="B31" s="376" t="s">
        <v>51</v>
      </c>
      <c r="C31" s="420" t="s">
        <v>141</v>
      </c>
      <c r="D31" s="421">
        <v>33860.14</v>
      </c>
      <c r="E31" s="421">
        <v>106638.68749999999</v>
      </c>
      <c r="F31" s="422">
        <v>140498.82750000004</v>
      </c>
      <c r="G31" s="280"/>
      <c r="H31" s="280"/>
    </row>
    <row r="32" spans="1:8" x14ac:dyDescent="0.2">
      <c r="A32" s="413">
        <v>2011</v>
      </c>
      <c r="B32" s="376" t="s">
        <v>52</v>
      </c>
      <c r="C32" s="420" t="s">
        <v>141</v>
      </c>
      <c r="D32" s="421">
        <v>40903.988000000005</v>
      </c>
      <c r="E32" s="421">
        <v>130888.94499999999</v>
      </c>
      <c r="F32" s="422">
        <v>171792.93299999999</v>
      </c>
      <c r="G32" s="280"/>
      <c r="H32" s="280"/>
    </row>
    <row r="33" spans="1:8" x14ac:dyDescent="0.2">
      <c r="A33" s="413">
        <v>2011</v>
      </c>
      <c r="B33" s="376" t="s">
        <v>40</v>
      </c>
      <c r="C33" s="420" t="s">
        <v>141</v>
      </c>
      <c r="D33" s="421">
        <v>39057.884000000005</v>
      </c>
      <c r="E33" s="421">
        <v>112583.05250000001</v>
      </c>
      <c r="F33" s="422">
        <v>151640.93649999998</v>
      </c>
      <c r="G33" s="280"/>
      <c r="H33" s="280"/>
    </row>
    <row r="34" spans="1:8" x14ac:dyDescent="0.2">
      <c r="A34" s="413">
        <v>2011</v>
      </c>
      <c r="B34" s="376" t="s">
        <v>42</v>
      </c>
      <c r="C34" s="420" t="s">
        <v>141</v>
      </c>
      <c r="D34" s="421">
        <v>38999.49</v>
      </c>
      <c r="E34" s="421">
        <v>124565.83500000002</v>
      </c>
      <c r="F34" s="422">
        <v>163565.32500000004</v>
      </c>
      <c r="G34" s="280"/>
      <c r="H34" s="280"/>
    </row>
    <row r="35" spans="1:8" x14ac:dyDescent="0.2">
      <c r="A35" s="413">
        <v>2011</v>
      </c>
      <c r="B35" s="376" t="s">
        <v>43</v>
      </c>
      <c r="C35" s="420" t="s">
        <v>141</v>
      </c>
      <c r="D35" s="421">
        <v>32051.670000000002</v>
      </c>
      <c r="E35" s="421">
        <v>108715.97249999999</v>
      </c>
      <c r="F35" s="422">
        <v>140767.64249999999</v>
      </c>
      <c r="G35" s="280"/>
      <c r="H35" s="280"/>
    </row>
    <row r="36" spans="1:8" x14ac:dyDescent="0.2">
      <c r="A36" s="413">
        <v>2011</v>
      </c>
      <c r="B36" s="376" t="s">
        <v>44</v>
      </c>
      <c r="C36" s="420" t="s">
        <v>141</v>
      </c>
      <c r="D36" s="421">
        <v>33250.61</v>
      </c>
      <c r="E36" s="421">
        <v>114407.63</v>
      </c>
      <c r="F36" s="422">
        <v>147658.24000000002</v>
      </c>
      <c r="G36" s="280"/>
      <c r="H36" s="280"/>
    </row>
    <row r="37" spans="1:8" x14ac:dyDescent="0.2">
      <c r="A37" s="413">
        <v>2011</v>
      </c>
      <c r="B37" s="376" t="s">
        <v>45</v>
      </c>
      <c r="C37" s="420" t="s">
        <v>141</v>
      </c>
      <c r="D37" s="421">
        <v>32352.180000000008</v>
      </c>
      <c r="E37" s="421">
        <v>123324.88250000001</v>
      </c>
      <c r="F37" s="422">
        <v>155677.0625</v>
      </c>
      <c r="G37" s="280"/>
      <c r="H37" s="280"/>
    </row>
    <row r="38" spans="1:8" x14ac:dyDescent="0.2">
      <c r="A38" s="413">
        <v>2011</v>
      </c>
      <c r="B38" s="376" t="s">
        <v>46</v>
      </c>
      <c r="C38" s="420" t="s">
        <v>141</v>
      </c>
      <c r="D38" s="421">
        <v>29680.307999999997</v>
      </c>
      <c r="E38" s="421">
        <v>123911.15999999999</v>
      </c>
      <c r="F38" s="422">
        <v>153591.46799999996</v>
      </c>
      <c r="G38" s="280"/>
      <c r="H38" s="280"/>
    </row>
    <row r="39" spans="1:8" x14ac:dyDescent="0.2">
      <c r="A39" s="413">
        <v>2011</v>
      </c>
      <c r="B39" s="376" t="s">
        <v>47</v>
      </c>
      <c r="C39" s="420" t="s">
        <v>141</v>
      </c>
      <c r="D39" s="421">
        <v>31570.639999999996</v>
      </c>
      <c r="E39" s="421">
        <v>119180.59</v>
      </c>
      <c r="F39" s="422">
        <v>150751.23000000004</v>
      </c>
      <c r="G39" s="280"/>
      <c r="H39" s="280"/>
    </row>
    <row r="40" spans="1:8" x14ac:dyDescent="0.2">
      <c r="A40" s="413">
        <v>2011</v>
      </c>
      <c r="B40" s="376" t="s">
        <v>48</v>
      </c>
      <c r="C40" s="420" t="s">
        <v>141</v>
      </c>
      <c r="D40" s="421">
        <v>28638.529999999995</v>
      </c>
      <c r="E40" s="421">
        <v>112331.065</v>
      </c>
      <c r="F40" s="422">
        <v>140969.59500000003</v>
      </c>
      <c r="G40" s="280"/>
      <c r="H40" s="280"/>
    </row>
    <row r="41" spans="1:8" x14ac:dyDescent="0.2">
      <c r="A41" s="413">
        <v>2011</v>
      </c>
      <c r="B41" s="376" t="s">
        <v>49</v>
      </c>
      <c r="C41" s="420" t="s">
        <v>141</v>
      </c>
      <c r="D41" s="421">
        <v>29738.16</v>
      </c>
      <c r="E41" s="421">
        <v>120687.20000000001</v>
      </c>
      <c r="F41" s="422">
        <v>150425.35999999999</v>
      </c>
      <c r="G41" s="280"/>
      <c r="H41" s="280"/>
    </row>
    <row r="42" spans="1:8" x14ac:dyDescent="0.2">
      <c r="A42" s="413">
        <v>2012</v>
      </c>
      <c r="B42" s="376" t="s">
        <v>50</v>
      </c>
      <c r="C42" s="420" t="s">
        <v>141</v>
      </c>
      <c r="D42" s="421">
        <v>33242.920000000006</v>
      </c>
      <c r="E42" s="421">
        <v>114650.95999999998</v>
      </c>
      <c r="F42" s="422">
        <v>147893.88000000003</v>
      </c>
      <c r="G42" s="280"/>
      <c r="H42" s="280"/>
    </row>
    <row r="43" spans="1:8" x14ac:dyDescent="0.2">
      <c r="A43" s="413">
        <v>2012</v>
      </c>
      <c r="B43" s="376" t="s">
        <v>51</v>
      </c>
      <c r="C43" s="420" t="s">
        <v>141</v>
      </c>
      <c r="D43" s="421">
        <v>36040.61</v>
      </c>
      <c r="E43" s="421">
        <v>114720.6225</v>
      </c>
      <c r="F43" s="422">
        <v>150761.23250000004</v>
      </c>
      <c r="G43" s="280"/>
      <c r="H43" s="280"/>
    </row>
    <row r="44" spans="1:8" x14ac:dyDescent="0.2">
      <c r="A44" s="414">
        <v>2012</v>
      </c>
      <c r="B44" s="376" t="s">
        <v>52</v>
      </c>
      <c r="C44" s="420" t="s">
        <v>141</v>
      </c>
      <c r="D44" s="421">
        <v>44637.16</v>
      </c>
      <c r="E44" s="421">
        <v>135997.65499999997</v>
      </c>
      <c r="F44" s="422">
        <v>180634.815</v>
      </c>
      <c r="G44" s="280"/>
      <c r="H44" s="280"/>
    </row>
    <row r="45" spans="1:8" x14ac:dyDescent="0.2">
      <c r="A45" s="414">
        <v>2012</v>
      </c>
      <c r="B45" s="376" t="s">
        <v>40</v>
      </c>
      <c r="C45" s="420" t="s">
        <v>141</v>
      </c>
      <c r="D45" s="421">
        <v>39076.940999999999</v>
      </c>
      <c r="E45" s="421">
        <v>110549.5325</v>
      </c>
      <c r="F45" s="422">
        <v>149626.47349999999</v>
      </c>
      <c r="G45" s="280"/>
      <c r="H45" s="280"/>
    </row>
    <row r="46" spans="1:8" x14ac:dyDescent="0.2">
      <c r="A46" s="414">
        <v>2012</v>
      </c>
      <c r="B46" s="376" t="s">
        <v>42</v>
      </c>
      <c r="C46" s="420" t="s">
        <v>141</v>
      </c>
      <c r="D46" s="421">
        <v>41363.03</v>
      </c>
      <c r="E46" s="421">
        <v>115273.62999999999</v>
      </c>
      <c r="F46" s="422">
        <v>156636.66</v>
      </c>
      <c r="G46" s="280"/>
      <c r="H46" s="280"/>
    </row>
    <row r="47" spans="1:8" x14ac:dyDescent="0.2">
      <c r="A47" s="414">
        <v>2012</v>
      </c>
      <c r="B47" s="376" t="s">
        <v>43</v>
      </c>
      <c r="C47" s="420" t="s">
        <v>141</v>
      </c>
      <c r="D47" s="421">
        <v>46892.160000000003</v>
      </c>
      <c r="E47" s="421">
        <v>113332.43</v>
      </c>
      <c r="F47" s="422">
        <v>160224.59000000003</v>
      </c>
      <c r="G47" s="280"/>
      <c r="H47" s="280"/>
    </row>
    <row r="48" spans="1:8" x14ac:dyDescent="0.2">
      <c r="A48" s="414">
        <v>2012</v>
      </c>
      <c r="B48" s="376" t="s">
        <v>44</v>
      </c>
      <c r="C48" s="420" t="s">
        <v>141</v>
      </c>
      <c r="D48" s="421">
        <v>43788.119999999995</v>
      </c>
      <c r="E48" s="421">
        <v>116075.16499999999</v>
      </c>
      <c r="F48" s="422">
        <v>159863.28499999997</v>
      </c>
      <c r="G48" s="280"/>
      <c r="H48" s="280"/>
    </row>
    <row r="49" spans="1:8" x14ac:dyDescent="0.2">
      <c r="A49" s="414">
        <v>2012</v>
      </c>
      <c r="B49" s="376" t="s">
        <v>45</v>
      </c>
      <c r="C49" s="420" t="s">
        <v>141</v>
      </c>
      <c r="D49" s="421">
        <v>45794.414999999994</v>
      </c>
      <c r="E49" s="421">
        <v>117919.535</v>
      </c>
      <c r="F49" s="422">
        <v>163713.95000000001</v>
      </c>
      <c r="G49" s="280"/>
      <c r="H49" s="280"/>
    </row>
    <row r="50" spans="1:8" x14ac:dyDescent="0.2">
      <c r="A50" s="414">
        <v>2012</v>
      </c>
      <c r="B50" s="376" t="s">
        <v>46</v>
      </c>
      <c r="C50" s="420" t="s">
        <v>141</v>
      </c>
      <c r="D50" s="421">
        <v>45535.66</v>
      </c>
      <c r="E50" s="421">
        <v>111667.11749999999</v>
      </c>
      <c r="F50" s="422">
        <v>157202.7775</v>
      </c>
      <c r="G50" s="280"/>
      <c r="H50" s="280"/>
    </row>
    <row r="51" spans="1:8" x14ac:dyDescent="0.2">
      <c r="A51" s="414">
        <v>2012</v>
      </c>
      <c r="B51" s="376" t="s">
        <v>47</v>
      </c>
      <c r="C51" s="420" t="s">
        <v>141</v>
      </c>
      <c r="D51" s="421">
        <v>43930.28</v>
      </c>
      <c r="E51" s="421">
        <v>120726.23550000001</v>
      </c>
      <c r="F51" s="422">
        <v>164656.51550000001</v>
      </c>
      <c r="G51" s="280"/>
      <c r="H51" s="280"/>
    </row>
    <row r="52" spans="1:8" x14ac:dyDescent="0.2">
      <c r="A52" s="414">
        <v>2012</v>
      </c>
      <c r="B52" s="376" t="s">
        <v>48</v>
      </c>
      <c r="C52" s="420" t="s">
        <v>141</v>
      </c>
      <c r="D52" s="421">
        <v>43427.09</v>
      </c>
      <c r="E52" s="421">
        <v>122961.3</v>
      </c>
      <c r="F52" s="422">
        <v>166388.39000000001</v>
      </c>
      <c r="G52" s="280"/>
      <c r="H52" s="280"/>
    </row>
    <row r="53" spans="1:8" x14ac:dyDescent="0.2">
      <c r="A53" s="414">
        <v>2012</v>
      </c>
      <c r="B53" s="376" t="s">
        <v>49</v>
      </c>
      <c r="C53" s="420" t="s">
        <v>141</v>
      </c>
      <c r="D53" s="421">
        <v>39159.891000000003</v>
      </c>
      <c r="E53" s="421">
        <v>125938.24300000002</v>
      </c>
      <c r="F53" s="422">
        <v>165098.13399999999</v>
      </c>
      <c r="G53" s="280"/>
      <c r="H53" s="280"/>
    </row>
    <row r="54" spans="1:8" x14ac:dyDescent="0.2">
      <c r="A54" s="414">
        <v>2013</v>
      </c>
      <c r="B54" s="376" t="s">
        <v>50</v>
      </c>
      <c r="C54" s="420" t="s">
        <v>141</v>
      </c>
      <c r="D54" s="421">
        <v>48831.119999999995</v>
      </c>
      <c r="E54" s="421">
        <v>114381.94949999999</v>
      </c>
      <c r="F54" s="422">
        <v>163213.06949999998</v>
      </c>
      <c r="G54" s="280"/>
      <c r="H54" s="280"/>
    </row>
    <row r="55" spans="1:8" x14ac:dyDescent="0.2">
      <c r="A55" s="414">
        <v>2013</v>
      </c>
      <c r="B55" s="376" t="s">
        <v>51</v>
      </c>
      <c r="C55" s="420" t="s">
        <v>141</v>
      </c>
      <c r="D55" s="421">
        <v>47118.349999999991</v>
      </c>
      <c r="E55" s="421">
        <v>112290.62450000001</v>
      </c>
      <c r="F55" s="422">
        <v>159408.97449999998</v>
      </c>
      <c r="G55" s="280"/>
      <c r="H55" s="280"/>
    </row>
    <row r="56" spans="1:8" x14ac:dyDescent="0.2">
      <c r="A56" s="414">
        <v>2013</v>
      </c>
      <c r="B56" s="376" t="s">
        <v>52</v>
      </c>
      <c r="C56" s="420" t="s">
        <v>141</v>
      </c>
      <c r="D56" s="421">
        <v>52448.47</v>
      </c>
      <c r="E56" s="421">
        <v>114292.4515</v>
      </c>
      <c r="F56" s="422">
        <v>166740.9215</v>
      </c>
      <c r="G56" s="280"/>
      <c r="H56" s="280"/>
    </row>
    <row r="57" spans="1:8" x14ac:dyDescent="0.2">
      <c r="A57" s="414">
        <v>2013</v>
      </c>
      <c r="B57" s="376" t="s">
        <v>40</v>
      </c>
      <c r="C57" s="420" t="s">
        <v>141</v>
      </c>
      <c r="D57" s="421">
        <v>55212.66</v>
      </c>
      <c r="E57" s="421">
        <v>128234.31199999999</v>
      </c>
      <c r="F57" s="422">
        <v>183446.97200000001</v>
      </c>
      <c r="G57" s="280"/>
      <c r="H57" s="280"/>
    </row>
    <row r="58" spans="1:8" x14ac:dyDescent="0.2">
      <c r="A58" s="414">
        <v>2013</v>
      </c>
      <c r="B58" s="376" t="s">
        <v>42</v>
      </c>
      <c r="C58" s="420" t="s">
        <v>141</v>
      </c>
      <c r="D58" s="421">
        <v>58518.75</v>
      </c>
      <c r="E58" s="421">
        <v>124048.05150000002</v>
      </c>
      <c r="F58" s="422">
        <v>182566.8015</v>
      </c>
      <c r="G58" s="280"/>
      <c r="H58" s="280"/>
    </row>
    <row r="59" spans="1:8" x14ac:dyDescent="0.2">
      <c r="A59" s="414">
        <v>2013</v>
      </c>
      <c r="B59" s="376" t="s">
        <v>43</v>
      </c>
      <c r="C59" s="420" t="s">
        <v>141</v>
      </c>
      <c r="D59" s="421">
        <v>54138.409999999996</v>
      </c>
      <c r="E59" s="421">
        <v>110620.8125</v>
      </c>
      <c r="F59" s="422">
        <v>164759.2225</v>
      </c>
      <c r="G59" s="280"/>
      <c r="H59" s="280"/>
    </row>
    <row r="60" spans="1:8" x14ac:dyDescent="0.2">
      <c r="A60" s="414">
        <v>2013</v>
      </c>
      <c r="B60" s="376" t="s">
        <v>44</v>
      </c>
      <c r="C60" s="420" t="s">
        <v>141</v>
      </c>
      <c r="D60" s="421">
        <v>60941.2</v>
      </c>
      <c r="E60" s="421">
        <v>132325.54750000002</v>
      </c>
      <c r="F60" s="422">
        <v>193266.7475</v>
      </c>
      <c r="G60" s="280"/>
      <c r="H60" s="280"/>
    </row>
    <row r="61" spans="1:8" x14ac:dyDescent="0.2">
      <c r="A61" s="414">
        <v>2013</v>
      </c>
      <c r="B61" s="376" t="s">
        <v>45</v>
      </c>
      <c r="C61" s="420" t="s">
        <v>141</v>
      </c>
      <c r="D61" s="421">
        <v>59880.62000000001</v>
      </c>
      <c r="E61" s="421">
        <v>113478.73299999999</v>
      </c>
      <c r="F61" s="422">
        <v>173359.35299999997</v>
      </c>
      <c r="G61" s="280"/>
      <c r="H61" s="280"/>
    </row>
    <row r="62" spans="1:8" x14ac:dyDescent="0.2">
      <c r="A62" s="414">
        <v>2013</v>
      </c>
      <c r="B62" s="376" t="s">
        <v>46</v>
      </c>
      <c r="C62" s="420" t="s">
        <v>141</v>
      </c>
      <c r="D62" s="421">
        <v>60229.326999999997</v>
      </c>
      <c r="E62" s="421">
        <v>115674.15850000001</v>
      </c>
      <c r="F62" s="422">
        <v>175903.48549999998</v>
      </c>
      <c r="G62" s="280"/>
      <c r="H62" s="280"/>
    </row>
    <row r="63" spans="1:8" x14ac:dyDescent="0.2">
      <c r="A63" s="414">
        <v>2013</v>
      </c>
      <c r="B63" s="376" t="s">
        <v>47</v>
      </c>
      <c r="C63" s="420" t="s">
        <v>141</v>
      </c>
      <c r="D63" s="421">
        <v>66451.89</v>
      </c>
      <c r="E63" s="421">
        <v>124313.96899999998</v>
      </c>
      <c r="F63" s="422">
        <v>190765.859</v>
      </c>
      <c r="G63" s="280"/>
      <c r="H63" s="280"/>
    </row>
    <row r="64" spans="1:8" x14ac:dyDescent="0.2">
      <c r="A64" s="414">
        <v>2013</v>
      </c>
      <c r="B64" s="376" t="s">
        <v>48</v>
      </c>
      <c r="C64" s="420" t="s">
        <v>141</v>
      </c>
      <c r="D64" s="421">
        <v>66453.315999999992</v>
      </c>
      <c r="E64" s="421">
        <v>110974.63749999998</v>
      </c>
      <c r="F64" s="422">
        <v>177427.95349999997</v>
      </c>
      <c r="G64" s="280"/>
      <c r="H64" s="280"/>
    </row>
    <row r="65" spans="1:8" x14ac:dyDescent="0.2">
      <c r="A65" s="414">
        <v>2013</v>
      </c>
      <c r="B65" s="376" t="s">
        <v>49</v>
      </c>
      <c r="C65" s="420" t="s">
        <v>141</v>
      </c>
      <c r="D65" s="421">
        <v>59454.42</v>
      </c>
      <c r="E65" s="421">
        <v>105508.7225</v>
      </c>
      <c r="F65" s="422">
        <v>164963.14250000002</v>
      </c>
      <c r="G65" s="280"/>
      <c r="H65" s="280"/>
    </row>
    <row r="66" spans="1:8" x14ac:dyDescent="0.2">
      <c r="A66" s="414">
        <v>2014</v>
      </c>
      <c r="B66" s="376" t="s">
        <v>50</v>
      </c>
      <c r="C66" s="420" t="s">
        <v>141</v>
      </c>
      <c r="D66" s="421">
        <v>58710.69000000001</v>
      </c>
      <c r="E66" s="421">
        <v>85394.6</v>
      </c>
      <c r="F66" s="422">
        <v>144105.29</v>
      </c>
      <c r="G66" s="280"/>
      <c r="H66" s="280"/>
    </row>
    <row r="67" spans="1:8" x14ac:dyDescent="0.2">
      <c r="A67" s="414">
        <v>2014</v>
      </c>
      <c r="B67" s="376" t="s">
        <v>51</v>
      </c>
      <c r="C67" s="420" t="s">
        <v>141</v>
      </c>
      <c r="D67" s="421">
        <v>66554.614000000001</v>
      </c>
      <c r="E67" s="421">
        <v>98275.900000000009</v>
      </c>
      <c r="F67" s="422">
        <v>164830.51400000002</v>
      </c>
      <c r="G67" s="280"/>
      <c r="H67" s="280"/>
    </row>
    <row r="68" spans="1:8" x14ac:dyDescent="0.2">
      <c r="A68" s="414">
        <v>2014</v>
      </c>
      <c r="B68" s="376" t="s">
        <v>52</v>
      </c>
      <c r="C68" s="420" t="s">
        <v>141</v>
      </c>
      <c r="D68" s="421">
        <v>66055.8</v>
      </c>
      <c r="E68" s="421">
        <v>143977.29999999999</v>
      </c>
      <c r="F68" s="422">
        <v>210033.1</v>
      </c>
      <c r="G68" s="280"/>
      <c r="H68" s="280"/>
    </row>
    <row r="69" spans="1:8" x14ac:dyDescent="0.2">
      <c r="A69" s="414">
        <v>2014</v>
      </c>
      <c r="B69" s="376" t="s">
        <v>40</v>
      </c>
      <c r="C69" s="420" t="s">
        <v>141</v>
      </c>
      <c r="D69" s="421">
        <v>60287.14</v>
      </c>
      <c r="E69" s="421">
        <v>130758.2855</v>
      </c>
      <c r="F69" s="422">
        <v>191045.42550000001</v>
      </c>
      <c r="G69" s="280"/>
      <c r="H69" s="280"/>
    </row>
    <row r="70" spans="1:8" x14ac:dyDescent="0.2">
      <c r="A70" s="414">
        <v>2014</v>
      </c>
      <c r="B70" s="376" t="s">
        <v>42</v>
      </c>
      <c r="C70" s="420" t="s">
        <v>141</v>
      </c>
      <c r="D70" s="421">
        <v>66393.37</v>
      </c>
      <c r="E70" s="421">
        <v>138505.43359</v>
      </c>
      <c r="F70" s="422">
        <v>204898.80359000002</v>
      </c>
      <c r="G70" s="280"/>
      <c r="H70" s="280"/>
    </row>
    <row r="71" spans="1:8" x14ac:dyDescent="0.2">
      <c r="A71" s="414">
        <v>2014</v>
      </c>
      <c r="B71" s="376" t="s">
        <v>43</v>
      </c>
      <c r="C71" s="420" t="s">
        <v>141</v>
      </c>
      <c r="D71" s="421">
        <v>55672.380659999995</v>
      </c>
      <c r="E71" s="421">
        <v>119609.87577087502</v>
      </c>
      <c r="F71" s="422">
        <v>175282.25643087502</v>
      </c>
      <c r="G71" s="280"/>
      <c r="H71" s="280"/>
    </row>
    <row r="72" spans="1:8" x14ac:dyDescent="0.2">
      <c r="A72" s="414">
        <v>2014</v>
      </c>
      <c r="B72" s="376" t="s">
        <v>44</v>
      </c>
      <c r="C72" s="420" t="s">
        <v>141</v>
      </c>
      <c r="D72" s="421">
        <v>63307.988000000005</v>
      </c>
      <c r="E72" s="421">
        <v>144205.84000000003</v>
      </c>
      <c r="F72" s="422">
        <v>207513.82799999998</v>
      </c>
      <c r="G72" s="280"/>
      <c r="H72" s="280"/>
    </row>
    <row r="73" spans="1:8" x14ac:dyDescent="0.2">
      <c r="A73" s="414">
        <v>2014</v>
      </c>
      <c r="B73" s="376" t="s">
        <v>45</v>
      </c>
      <c r="C73" s="420" t="s">
        <v>141</v>
      </c>
      <c r="D73" s="421">
        <v>53186.40400000001</v>
      </c>
      <c r="E73" s="421">
        <v>140193.99600000001</v>
      </c>
      <c r="F73" s="422">
        <v>193380.4</v>
      </c>
      <c r="G73" s="280"/>
      <c r="H73" s="280"/>
    </row>
    <row r="74" spans="1:8" x14ac:dyDescent="0.2">
      <c r="A74" s="414">
        <v>2014</v>
      </c>
      <c r="B74" s="376" t="s">
        <v>46</v>
      </c>
      <c r="C74" s="420" t="s">
        <v>141</v>
      </c>
      <c r="D74" s="421">
        <v>53441.5</v>
      </c>
      <c r="E74" s="421">
        <v>147765.47649999999</v>
      </c>
      <c r="F74" s="422">
        <v>201206.97649999999</v>
      </c>
      <c r="G74" s="280"/>
      <c r="H74" s="280"/>
    </row>
    <row r="75" spans="1:8" x14ac:dyDescent="0.2">
      <c r="A75" s="414">
        <v>2014</v>
      </c>
      <c r="B75" s="376" t="s">
        <v>47</v>
      </c>
      <c r="C75" s="420" t="s">
        <v>141</v>
      </c>
      <c r="D75" s="421">
        <v>50176.616000000002</v>
      </c>
      <c r="E75" s="421">
        <v>150821.32250000001</v>
      </c>
      <c r="F75" s="422">
        <v>200997.93849999999</v>
      </c>
      <c r="G75" s="280"/>
      <c r="H75" s="280"/>
    </row>
    <row r="76" spans="1:8" x14ac:dyDescent="0.2">
      <c r="A76" s="414">
        <v>2014</v>
      </c>
      <c r="B76" s="376" t="s">
        <v>48</v>
      </c>
      <c r="C76" s="420" t="s">
        <v>141</v>
      </c>
      <c r="D76" s="421">
        <v>46692.485999999997</v>
      </c>
      <c r="E76" s="421">
        <v>136945.18349999998</v>
      </c>
      <c r="F76" s="422">
        <v>183637.66949999999</v>
      </c>
      <c r="G76" s="280"/>
      <c r="H76" s="280"/>
    </row>
    <row r="77" spans="1:8" x14ac:dyDescent="0.2">
      <c r="A77" s="414">
        <v>2014</v>
      </c>
      <c r="B77" s="376" t="s">
        <v>49</v>
      </c>
      <c r="C77" s="420" t="s">
        <v>141</v>
      </c>
      <c r="D77" s="421">
        <v>52892.039999999994</v>
      </c>
      <c r="E77" s="421">
        <v>140199.5975</v>
      </c>
      <c r="F77" s="422">
        <v>193091.63750000001</v>
      </c>
      <c r="G77" s="280"/>
      <c r="H77" s="280"/>
    </row>
    <row r="78" spans="1:8" x14ac:dyDescent="0.2">
      <c r="A78" s="414">
        <v>2015</v>
      </c>
      <c r="B78" s="376" t="s">
        <v>50</v>
      </c>
      <c r="C78" s="420" t="s">
        <v>141</v>
      </c>
      <c r="D78" s="421">
        <v>48237.880000000005</v>
      </c>
      <c r="E78" s="421">
        <v>142148.4535</v>
      </c>
      <c r="F78" s="422">
        <v>190386.33350000001</v>
      </c>
      <c r="G78" s="280"/>
      <c r="H78" s="280"/>
    </row>
    <row r="79" spans="1:8" x14ac:dyDescent="0.2">
      <c r="A79" s="414">
        <v>2015</v>
      </c>
      <c r="B79" s="376" t="s">
        <v>51</v>
      </c>
      <c r="C79" s="420" t="s">
        <v>141</v>
      </c>
      <c r="D79" s="421">
        <v>55025.249999999993</v>
      </c>
      <c r="E79" s="421">
        <v>140638.32</v>
      </c>
      <c r="F79" s="422">
        <v>195663.57</v>
      </c>
      <c r="G79" s="280"/>
      <c r="H79" s="280"/>
    </row>
    <row r="80" spans="1:8" x14ac:dyDescent="0.2">
      <c r="A80" s="414">
        <v>2015</v>
      </c>
      <c r="B80" s="376" t="s">
        <v>52</v>
      </c>
      <c r="C80" s="420" t="s">
        <v>141</v>
      </c>
      <c r="D80" s="421">
        <v>59826.86</v>
      </c>
      <c r="E80" s="421">
        <v>166529.19700000001</v>
      </c>
      <c r="F80" s="422">
        <v>226356.057</v>
      </c>
      <c r="G80" s="280"/>
      <c r="H80" s="280"/>
    </row>
    <row r="81" spans="1:8" x14ac:dyDescent="0.2">
      <c r="A81" s="414">
        <v>2015</v>
      </c>
      <c r="B81" s="376" t="s">
        <v>40</v>
      </c>
      <c r="C81" s="420" t="s">
        <v>141</v>
      </c>
      <c r="D81" s="421">
        <v>58317.947</v>
      </c>
      <c r="E81" s="421">
        <v>147434.962</v>
      </c>
      <c r="F81" s="422">
        <v>205752.90900000001</v>
      </c>
      <c r="G81" s="280"/>
      <c r="H81" s="280"/>
    </row>
    <row r="82" spans="1:8" x14ac:dyDescent="0.2">
      <c r="A82" s="414">
        <v>2015</v>
      </c>
      <c r="B82" s="376" t="s">
        <v>42</v>
      </c>
      <c r="C82" s="420" t="s">
        <v>141</v>
      </c>
      <c r="D82" s="421">
        <v>59920.929000000004</v>
      </c>
      <c r="E82" s="421">
        <v>153198.16800000001</v>
      </c>
      <c r="F82" s="422">
        <v>213119.09700000001</v>
      </c>
      <c r="G82" s="280"/>
      <c r="H82" s="280"/>
    </row>
    <row r="83" spans="1:8" x14ac:dyDescent="0.2">
      <c r="A83" s="414">
        <v>2015</v>
      </c>
      <c r="B83" s="376" t="s">
        <v>43</v>
      </c>
      <c r="C83" s="420" t="s">
        <v>141</v>
      </c>
      <c r="D83" s="421">
        <v>58487.962999999996</v>
      </c>
      <c r="E83" s="421">
        <v>134269.802</v>
      </c>
      <c r="F83" s="422">
        <v>192757.76499999998</v>
      </c>
      <c r="G83" s="280"/>
      <c r="H83" s="280"/>
    </row>
    <row r="84" spans="1:8" x14ac:dyDescent="0.2">
      <c r="A84" s="414">
        <v>2015</v>
      </c>
      <c r="B84" s="376" t="s">
        <v>44</v>
      </c>
      <c r="C84" s="420" t="s">
        <v>141</v>
      </c>
      <c r="D84" s="421">
        <v>65138.280000000013</v>
      </c>
      <c r="E84" s="421">
        <v>171541.552</v>
      </c>
      <c r="F84" s="422">
        <v>236679.83199999999</v>
      </c>
      <c r="G84" s="280"/>
      <c r="H84" s="280"/>
    </row>
    <row r="85" spans="1:8" x14ac:dyDescent="0.2">
      <c r="A85" s="414">
        <v>2015</v>
      </c>
      <c r="B85" s="376" t="s">
        <v>45</v>
      </c>
      <c r="C85" s="420" t="s">
        <v>141</v>
      </c>
      <c r="D85" s="421">
        <v>65042.43</v>
      </c>
      <c r="E85" s="421">
        <v>153424.9375</v>
      </c>
      <c r="F85" s="422">
        <v>218467.36749999999</v>
      </c>
      <c r="G85" s="280"/>
      <c r="H85" s="280"/>
    </row>
    <row r="86" spans="1:8" x14ac:dyDescent="0.2">
      <c r="A86" s="414">
        <v>2015</v>
      </c>
      <c r="B86" s="376" t="s">
        <v>46</v>
      </c>
      <c r="C86" s="420" t="s">
        <v>141</v>
      </c>
      <c r="D86" s="421">
        <v>71706.87000000001</v>
      </c>
      <c r="E86" s="421">
        <v>152852.23100000003</v>
      </c>
      <c r="F86" s="422">
        <v>224559.101</v>
      </c>
      <c r="G86" s="280"/>
      <c r="H86" s="280"/>
    </row>
    <row r="87" spans="1:8" x14ac:dyDescent="0.2">
      <c r="A87" s="414">
        <v>2015</v>
      </c>
      <c r="B87" s="376" t="s">
        <v>47</v>
      </c>
      <c r="C87" s="420" t="s">
        <v>141</v>
      </c>
      <c r="D87" s="421">
        <v>67510.055000000008</v>
      </c>
      <c r="E87" s="421">
        <v>148376.37849999999</v>
      </c>
      <c r="F87" s="422">
        <v>215886.43350000001</v>
      </c>
      <c r="G87" s="280"/>
      <c r="H87" s="280"/>
    </row>
    <row r="88" spans="1:8" x14ac:dyDescent="0.2">
      <c r="A88" s="414">
        <v>2015</v>
      </c>
      <c r="B88" s="376" t="s">
        <v>48</v>
      </c>
      <c r="C88" s="420" t="s">
        <v>141</v>
      </c>
      <c r="D88" s="421">
        <v>62474.43</v>
      </c>
      <c r="E88" s="421">
        <v>145574.44399999999</v>
      </c>
      <c r="F88" s="422">
        <v>208048.87400000001</v>
      </c>
      <c r="G88" s="280"/>
      <c r="H88" s="280"/>
    </row>
    <row r="89" spans="1:8" x14ac:dyDescent="0.2">
      <c r="A89" s="414">
        <v>2015</v>
      </c>
      <c r="B89" s="376" t="s">
        <v>49</v>
      </c>
      <c r="C89" s="420" t="s">
        <v>141</v>
      </c>
      <c r="D89" s="421">
        <v>64428.58</v>
      </c>
      <c r="E89" s="421">
        <v>166721.38750000001</v>
      </c>
      <c r="F89" s="422">
        <v>231149.96749999997</v>
      </c>
      <c r="G89" s="280"/>
      <c r="H89" s="280"/>
    </row>
    <row r="90" spans="1:8" x14ac:dyDescent="0.2">
      <c r="A90" s="414">
        <v>2016</v>
      </c>
      <c r="B90" s="376" t="s">
        <v>50</v>
      </c>
      <c r="C90" s="420" t="s">
        <v>141</v>
      </c>
      <c r="D90" s="421">
        <v>57767.680000000008</v>
      </c>
      <c r="E90" s="421">
        <v>138657.60499999998</v>
      </c>
      <c r="F90" s="422">
        <v>196425.28500000003</v>
      </c>
      <c r="G90" s="280"/>
      <c r="H90" s="280"/>
    </row>
    <row r="91" spans="1:8" x14ac:dyDescent="0.2">
      <c r="A91" s="414">
        <v>2016</v>
      </c>
      <c r="B91" s="376" t="s">
        <v>51</v>
      </c>
      <c r="C91" s="420" t="s">
        <v>141</v>
      </c>
      <c r="D91" s="421">
        <v>58688.23000000001</v>
      </c>
      <c r="E91" s="421">
        <v>138455.209</v>
      </c>
      <c r="F91" s="422">
        <v>197143.43900000004</v>
      </c>
      <c r="G91" s="280"/>
      <c r="H91" s="280"/>
    </row>
    <row r="92" spans="1:8" x14ac:dyDescent="0.2">
      <c r="A92" s="414">
        <v>2016</v>
      </c>
      <c r="B92" s="376" t="s">
        <v>52</v>
      </c>
      <c r="C92" s="420" t="s">
        <v>141</v>
      </c>
      <c r="D92" s="421">
        <v>55528.320000000007</v>
      </c>
      <c r="E92" s="421">
        <v>138931.56099999999</v>
      </c>
      <c r="F92" s="422">
        <v>194459.88099999999</v>
      </c>
      <c r="G92" s="280"/>
      <c r="H92" s="280"/>
    </row>
    <row r="93" spans="1:8" x14ac:dyDescent="0.2">
      <c r="A93" s="414">
        <v>2016</v>
      </c>
      <c r="B93" s="376" t="s">
        <v>40</v>
      </c>
      <c r="C93" s="420" t="s">
        <v>141</v>
      </c>
      <c r="D93" s="421">
        <v>60867.3</v>
      </c>
      <c r="E93" s="421">
        <v>150597.88200000004</v>
      </c>
      <c r="F93" s="422">
        <v>211465.18200000006</v>
      </c>
      <c r="G93" s="280"/>
      <c r="H93" s="280"/>
    </row>
    <row r="94" spans="1:8" x14ac:dyDescent="0.2">
      <c r="A94" s="414">
        <v>2016</v>
      </c>
      <c r="B94" s="376" t="s">
        <v>42</v>
      </c>
      <c r="C94" s="420" t="s">
        <v>141</v>
      </c>
      <c r="D94" s="421">
        <v>57413.523000000001</v>
      </c>
      <c r="E94" s="421">
        <v>141221.0925</v>
      </c>
      <c r="F94" s="422">
        <v>198634.61550000001</v>
      </c>
      <c r="G94" s="280"/>
      <c r="H94" s="280"/>
    </row>
    <row r="95" spans="1:8" x14ac:dyDescent="0.2">
      <c r="A95" s="414">
        <v>2016</v>
      </c>
      <c r="B95" s="376" t="s">
        <v>43</v>
      </c>
      <c r="C95" s="420" t="s">
        <v>141</v>
      </c>
      <c r="D95" s="421">
        <v>57900.517000000007</v>
      </c>
      <c r="E95" s="421">
        <v>147479.84900000002</v>
      </c>
      <c r="F95" s="422">
        <v>205380.36600000001</v>
      </c>
      <c r="G95" s="280"/>
      <c r="H95" s="280"/>
    </row>
    <row r="96" spans="1:8" x14ac:dyDescent="0.2">
      <c r="A96" s="414">
        <v>2016</v>
      </c>
      <c r="B96" s="376" t="s">
        <v>44</v>
      </c>
      <c r="C96" s="420" t="s">
        <v>141</v>
      </c>
      <c r="D96" s="421">
        <v>58153.489000000009</v>
      </c>
      <c r="E96" s="421">
        <v>138426.34749999997</v>
      </c>
      <c r="F96" s="422">
        <v>196579.8365</v>
      </c>
      <c r="G96" s="280"/>
      <c r="H96" s="280"/>
    </row>
    <row r="97" spans="1:8" x14ac:dyDescent="0.2">
      <c r="A97" s="414">
        <v>2016</v>
      </c>
      <c r="B97" s="376" t="s">
        <v>45</v>
      </c>
      <c r="C97" s="420" t="s">
        <v>141</v>
      </c>
      <c r="D97" s="421">
        <v>61901.575999999994</v>
      </c>
      <c r="E97" s="421">
        <v>135459.60100000002</v>
      </c>
      <c r="F97" s="422">
        <v>197361.17700000003</v>
      </c>
      <c r="G97" s="280"/>
      <c r="H97" s="280"/>
    </row>
    <row r="98" spans="1:8" x14ac:dyDescent="0.2">
      <c r="A98" s="414">
        <v>2016</v>
      </c>
      <c r="B98" s="376" t="s">
        <v>46</v>
      </c>
      <c r="C98" s="420" t="s">
        <v>141</v>
      </c>
      <c r="D98" s="421">
        <v>63341.894</v>
      </c>
      <c r="E98" s="421">
        <v>132014.10750000001</v>
      </c>
      <c r="F98" s="422">
        <v>195356.00150000001</v>
      </c>
      <c r="G98" s="280"/>
      <c r="H98" s="280"/>
    </row>
    <row r="99" spans="1:8" x14ac:dyDescent="0.2">
      <c r="A99" s="414">
        <v>2016</v>
      </c>
      <c r="B99" s="376" t="s">
        <v>47</v>
      </c>
      <c r="C99" s="420" t="s">
        <v>141</v>
      </c>
      <c r="D99" s="421">
        <v>63979.372999999992</v>
      </c>
      <c r="E99" s="421">
        <v>129263.51999999999</v>
      </c>
      <c r="F99" s="422">
        <v>193242.89299999998</v>
      </c>
      <c r="G99" s="280"/>
      <c r="H99" s="280"/>
    </row>
    <row r="100" spans="1:8" x14ac:dyDescent="0.2">
      <c r="A100" s="414">
        <v>2016</v>
      </c>
      <c r="B100" s="376" t="s">
        <v>48</v>
      </c>
      <c r="C100" s="420" t="s">
        <v>141</v>
      </c>
      <c r="D100" s="421">
        <v>60901.946000000011</v>
      </c>
      <c r="E100" s="421">
        <v>132809.52000000002</v>
      </c>
      <c r="F100" s="422">
        <v>193711.46600000001</v>
      </c>
      <c r="G100" s="280"/>
      <c r="H100" s="280"/>
    </row>
    <row r="101" spans="1:8" x14ac:dyDescent="0.2">
      <c r="A101" s="414">
        <v>2016</v>
      </c>
      <c r="B101" s="376" t="s">
        <v>49</v>
      </c>
      <c r="C101" s="420" t="s">
        <v>141</v>
      </c>
      <c r="D101" s="421">
        <v>56734.16</v>
      </c>
      <c r="E101" s="421">
        <v>149397.58550000002</v>
      </c>
      <c r="F101" s="422">
        <v>206131.74550000002</v>
      </c>
      <c r="G101" s="280"/>
      <c r="H101" s="280"/>
    </row>
    <row r="102" spans="1:8" x14ac:dyDescent="0.2">
      <c r="A102" s="414">
        <v>2017</v>
      </c>
      <c r="B102" s="376" t="s">
        <v>50</v>
      </c>
      <c r="C102" s="420" t="s">
        <v>141</v>
      </c>
      <c r="D102" s="421">
        <v>50938.077999999994</v>
      </c>
      <c r="E102" s="421">
        <v>131991.49999999997</v>
      </c>
      <c r="F102" s="422">
        <v>182929.57799999998</v>
      </c>
      <c r="G102" s="280"/>
      <c r="H102" s="280"/>
    </row>
    <row r="103" spans="1:8" x14ac:dyDescent="0.2">
      <c r="A103" s="414">
        <v>2017</v>
      </c>
      <c r="B103" s="376" t="s">
        <v>51</v>
      </c>
      <c r="C103" s="420" t="s">
        <v>141</v>
      </c>
      <c r="D103" s="421">
        <v>54382.441999999995</v>
      </c>
      <c r="E103" s="421">
        <v>131074.24550000002</v>
      </c>
      <c r="F103" s="422">
        <v>185456.68750000003</v>
      </c>
      <c r="G103" s="280"/>
      <c r="H103" s="280"/>
    </row>
    <row r="104" spans="1:8" x14ac:dyDescent="0.2">
      <c r="A104" s="414">
        <v>2017</v>
      </c>
      <c r="B104" s="376" t="s">
        <v>52</v>
      </c>
      <c r="C104" s="420" t="s">
        <v>141</v>
      </c>
      <c r="D104" s="421">
        <v>65754.1109</v>
      </c>
      <c r="E104" s="421">
        <v>159767.27099999998</v>
      </c>
      <c r="F104" s="422">
        <v>225521.38189999998</v>
      </c>
      <c r="G104" s="280"/>
      <c r="H104" s="280"/>
    </row>
    <row r="105" spans="1:8" x14ac:dyDescent="0.2">
      <c r="A105" s="414">
        <v>2017</v>
      </c>
      <c r="B105" s="376" t="s">
        <v>40</v>
      </c>
      <c r="C105" s="420" t="s">
        <v>141</v>
      </c>
      <c r="D105" s="421">
        <v>52277.498</v>
      </c>
      <c r="E105" s="421">
        <v>126959.9945</v>
      </c>
      <c r="F105" s="422">
        <v>179237.49249999999</v>
      </c>
      <c r="G105" s="280"/>
      <c r="H105" s="280"/>
    </row>
    <row r="106" spans="1:8" x14ac:dyDescent="0.2">
      <c r="A106" s="414">
        <v>2017</v>
      </c>
      <c r="B106" s="376" t="s">
        <v>42</v>
      </c>
      <c r="C106" s="420" t="s">
        <v>141</v>
      </c>
      <c r="D106" s="421">
        <v>59516.913</v>
      </c>
      <c r="E106" s="421">
        <v>133378.60550000001</v>
      </c>
      <c r="F106" s="422">
        <v>192895.51850000001</v>
      </c>
      <c r="G106" s="280"/>
      <c r="H106" s="280"/>
    </row>
    <row r="107" spans="1:8" x14ac:dyDescent="0.2">
      <c r="A107" s="414">
        <v>2017</v>
      </c>
      <c r="B107" s="376" t="s">
        <v>43</v>
      </c>
      <c r="C107" s="420" t="s">
        <v>141</v>
      </c>
      <c r="D107" s="421">
        <v>56114.297999999995</v>
      </c>
      <c r="E107" s="421">
        <v>131229.87150000001</v>
      </c>
      <c r="F107" s="422">
        <v>187344.16949999999</v>
      </c>
      <c r="G107" s="280"/>
      <c r="H107" s="280"/>
    </row>
    <row r="108" spans="1:8" x14ac:dyDescent="0.2">
      <c r="A108" s="414">
        <v>2017</v>
      </c>
      <c r="B108" s="376" t="s">
        <v>44</v>
      </c>
      <c r="C108" s="420" t="s">
        <v>141</v>
      </c>
      <c r="D108" s="421">
        <v>52888.50499999999</v>
      </c>
      <c r="E108" s="421">
        <v>141469.1085</v>
      </c>
      <c r="F108" s="422">
        <v>194357.61350000001</v>
      </c>
      <c r="G108" s="280"/>
      <c r="H108" s="280"/>
    </row>
    <row r="109" spans="1:8" x14ac:dyDescent="0.2">
      <c r="A109" s="414">
        <v>2017</v>
      </c>
      <c r="B109" s="376" t="s">
        <v>45</v>
      </c>
      <c r="C109" s="420" t="s">
        <v>141</v>
      </c>
      <c r="D109" s="421">
        <v>51537.773000000001</v>
      </c>
      <c r="E109" s="421">
        <v>140266.52250000002</v>
      </c>
      <c r="F109" s="422">
        <v>191804.29550000001</v>
      </c>
      <c r="G109" s="280"/>
      <c r="H109" s="280"/>
    </row>
    <row r="110" spans="1:8" x14ac:dyDescent="0.2">
      <c r="A110" s="414">
        <v>2017</v>
      </c>
      <c r="B110" s="376" t="s">
        <v>46</v>
      </c>
      <c r="C110" s="420" t="s">
        <v>141</v>
      </c>
      <c r="D110" s="421">
        <v>54228.43</v>
      </c>
      <c r="E110" s="421">
        <v>134747.33049999998</v>
      </c>
      <c r="F110" s="422">
        <v>188975.76049999997</v>
      </c>
      <c r="G110" s="280"/>
      <c r="H110" s="280"/>
    </row>
    <row r="111" spans="1:8" x14ac:dyDescent="0.2">
      <c r="A111" s="414">
        <v>2017</v>
      </c>
      <c r="B111" s="376" t="s">
        <v>47</v>
      </c>
      <c r="C111" s="420" t="s">
        <v>141</v>
      </c>
      <c r="D111" s="421">
        <v>50404.349000000002</v>
      </c>
      <c r="E111" s="421">
        <v>140443.46950000001</v>
      </c>
      <c r="F111" s="422">
        <v>190847.81849999996</v>
      </c>
      <c r="G111" s="280"/>
      <c r="H111" s="280"/>
    </row>
    <row r="112" spans="1:8" x14ac:dyDescent="0.2">
      <c r="A112" s="414">
        <v>2017</v>
      </c>
      <c r="B112" s="376" t="s">
        <v>48</v>
      </c>
      <c r="C112" s="420" t="s">
        <v>141</v>
      </c>
      <c r="D112" s="421">
        <v>49867.310999999994</v>
      </c>
      <c r="E112" s="421">
        <v>143921.37699999998</v>
      </c>
      <c r="F112" s="422">
        <v>193788.68799999999</v>
      </c>
      <c r="G112" s="280"/>
      <c r="H112" s="280"/>
    </row>
    <row r="113" spans="1:8" x14ac:dyDescent="0.2">
      <c r="A113" s="414">
        <v>2017</v>
      </c>
      <c r="B113" s="376" t="s">
        <v>49</v>
      </c>
      <c r="C113" s="420" t="s">
        <v>141</v>
      </c>
      <c r="D113" s="421">
        <v>53209.083999999995</v>
      </c>
      <c r="E113" s="421">
        <v>137918.79750000002</v>
      </c>
      <c r="F113" s="422">
        <v>191127.88149999996</v>
      </c>
      <c r="G113" s="280"/>
      <c r="H113" s="280"/>
    </row>
    <row r="114" spans="1:8" x14ac:dyDescent="0.2">
      <c r="A114" s="414">
        <v>2018</v>
      </c>
      <c r="B114" s="376" t="s">
        <v>50</v>
      </c>
      <c r="C114" s="420" t="s">
        <v>141</v>
      </c>
      <c r="D114" s="421">
        <v>44960.411999999997</v>
      </c>
      <c r="E114" s="421">
        <v>134683.22599999997</v>
      </c>
      <c r="F114" s="422">
        <v>179643.63799999998</v>
      </c>
      <c r="G114" s="280"/>
      <c r="H114" s="280"/>
    </row>
    <row r="115" spans="1:8" x14ac:dyDescent="0.2">
      <c r="A115" s="414">
        <v>2018</v>
      </c>
      <c r="B115" s="376" t="s">
        <v>51</v>
      </c>
      <c r="C115" s="420" t="s">
        <v>141</v>
      </c>
      <c r="D115" s="421">
        <v>48394.550999999992</v>
      </c>
      <c r="E115" s="421">
        <v>135642.774</v>
      </c>
      <c r="F115" s="422">
        <v>184037.32499999998</v>
      </c>
      <c r="G115" s="280"/>
      <c r="H115" s="280"/>
    </row>
    <row r="116" spans="1:8" x14ac:dyDescent="0.2">
      <c r="A116" s="414">
        <v>2018</v>
      </c>
      <c r="B116" s="376" t="s">
        <v>52</v>
      </c>
      <c r="C116" s="420" t="s">
        <v>141</v>
      </c>
      <c r="D116" s="421">
        <v>54185.936999999991</v>
      </c>
      <c r="E116" s="421">
        <v>147718.96950000001</v>
      </c>
      <c r="F116" s="422">
        <v>201904.90649999998</v>
      </c>
      <c r="G116" s="280"/>
      <c r="H116" s="280"/>
    </row>
    <row r="117" spans="1:8" x14ac:dyDescent="0.2">
      <c r="A117" s="414">
        <v>2018</v>
      </c>
      <c r="B117" s="376" t="s">
        <v>40</v>
      </c>
      <c r="C117" s="420" t="s">
        <v>141</v>
      </c>
      <c r="D117" s="421">
        <v>55857.770000000004</v>
      </c>
      <c r="E117" s="421">
        <v>154969.55650000001</v>
      </c>
      <c r="F117" s="422">
        <v>210827.32649999997</v>
      </c>
      <c r="G117" s="280"/>
      <c r="H117" s="280"/>
    </row>
    <row r="118" spans="1:8" x14ac:dyDescent="0.2">
      <c r="A118" s="414">
        <v>2018</v>
      </c>
      <c r="B118" s="376" t="s">
        <v>42</v>
      </c>
      <c r="C118" s="420" t="s">
        <v>141</v>
      </c>
      <c r="D118" s="421">
        <v>55091.592999999993</v>
      </c>
      <c r="E118" s="421">
        <v>131809.78400000001</v>
      </c>
      <c r="F118" s="422">
        <v>186901.37700000001</v>
      </c>
      <c r="G118" s="280"/>
      <c r="H118" s="280"/>
    </row>
    <row r="119" spans="1:8" x14ac:dyDescent="0.2">
      <c r="A119" s="414">
        <v>2018</v>
      </c>
      <c r="B119" s="376" t="s">
        <v>43</v>
      </c>
      <c r="C119" s="420" t="s">
        <v>141</v>
      </c>
      <c r="D119" s="421">
        <v>49758.056999999993</v>
      </c>
      <c r="E119" s="421">
        <v>130114.52599999998</v>
      </c>
      <c r="F119" s="422">
        <v>179872.58300000001</v>
      </c>
      <c r="G119" s="280"/>
      <c r="H119" s="280"/>
    </row>
    <row r="120" spans="1:8" x14ac:dyDescent="0.2">
      <c r="A120" s="414">
        <v>2018</v>
      </c>
      <c r="B120" s="376" t="s">
        <v>44</v>
      </c>
      <c r="C120" s="420" t="s">
        <v>141</v>
      </c>
      <c r="D120" s="421">
        <v>50239.343999999997</v>
      </c>
      <c r="E120" s="421">
        <v>141386.25350000002</v>
      </c>
      <c r="F120" s="422">
        <v>191625.59750000003</v>
      </c>
      <c r="G120" s="280"/>
      <c r="H120" s="280"/>
    </row>
    <row r="121" spans="1:8" x14ac:dyDescent="0.2">
      <c r="A121" s="414">
        <v>2018</v>
      </c>
      <c r="B121" s="376" t="s">
        <v>45</v>
      </c>
      <c r="C121" s="420" t="s">
        <v>141</v>
      </c>
      <c r="D121" s="421">
        <v>52489.123</v>
      </c>
      <c r="E121" s="421">
        <v>148699.99949999995</v>
      </c>
      <c r="F121" s="422">
        <v>201189.12249999997</v>
      </c>
      <c r="G121" s="280"/>
      <c r="H121" s="280"/>
    </row>
    <row r="122" spans="1:8" x14ac:dyDescent="0.2">
      <c r="A122" s="414">
        <v>2018</v>
      </c>
      <c r="B122" s="376" t="s">
        <v>46</v>
      </c>
      <c r="C122" s="420" t="s">
        <v>141</v>
      </c>
      <c r="D122" s="421">
        <v>53428.04</v>
      </c>
      <c r="E122" s="421">
        <v>140752.17600000001</v>
      </c>
      <c r="F122" s="422">
        <v>194180.21599999999</v>
      </c>
      <c r="G122" s="280"/>
      <c r="H122" s="280"/>
    </row>
    <row r="123" spans="1:8" x14ac:dyDescent="0.2">
      <c r="A123" s="414">
        <v>2018</v>
      </c>
      <c r="B123" s="376" t="s">
        <v>47</v>
      </c>
      <c r="C123" s="420" t="s">
        <v>141</v>
      </c>
      <c r="D123" s="421">
        <v>54298.884999999995</v>
      </c>
      <c r="E123" s="421">
        <v>150306.26999999999</v>
      </c>
      <c r="F123" s="422">
        <v>204605.155</v>
      </c>
      <c r="G123" s="280"/>
      <c r="H123" s="280"/>
    </row>
    <row r="124" spans="1:8" x14ac:dyDescent="0.2">
      <c r="A124" s="414">
        <v>2018</v>
      </c>
      <c r="B124" s="376" t="s">
        <v>48</v>
      </c>
      <c r="C124" s="420" t="s">
        <v>141</v>
      </c>
      <c r="D124" s="421">
        <v>49865.123999999996</v>
      </c>
      <c r="E124" s="421">
        <v>146723.94649999999</v>
      </c>
      <c r="F124" s="422">
        <v>196589.07049999997</v>
      </c>
      <c r="G124" s="280"/>
      <c r="H124" s="280"/>
    </row>
    <row r="125" spans="1:8" x14ac:dyDescent="0.2">
      <c r="A125" s="414">
        <v>2018</v>
      </c>
      <c r="B125" s="376" t="s">
        <v>49</v>
      </c>
      <c r="C125" s="420" t="s">
        <v>141</v>
      </c>
      <c r="D125" s="421">
        <v>55188.382999999994</v>
      </c>
      <c r="E125" s="421">
        <v>144895.17300000001</v>
      </c>
      <c r="F125" s="422">
        <v>200083.55599999998</v>
      </c>
      <c r="G125" s="280"/>
      <c r="H125" s="280"/>
    </row>
    <row r="126" spans="1:8" x14ac:dyDescent="0.2">
      <c r="A126" s="414">
        <v>2019</v>
      </c>
      <c r="B126" s="376" t="s">
        <v>50</v>
      </c>
      <c r="C126" s="420" t="s">
        <v>141</v>
      </c>
      <c r="D126" s="421">
        <v>49437.093999999997</v>
      </c>
      <c r="E126" s="421">
        <v>142786.715</v>
      </c>
      <c r="F126" s="422">
        <v>192223.80900000001</v>
      </c>
      <c r="G126" s="280"/>
      <c r="H126" s="280"/>
    </row>
    <row r="127" spans="1:8" x14ac:dyDescent="0.2">
      <c r="A127" s="414">
        <v>2019</v>
      </c>
      <c r="B127" s="376" t="s">
        <v>51</v>
      </c>
      <c r="C127" s="420" t="s">
        <v>141</v>
      </c>
      <c r="D127" s="421">
        <v>54833.08400000001</v>
      </c>
      <c r="E127" s="421">
        <v>138110.13449999999</v>
      </c>
      <c r="F127" s="422">
        <v>192943.21850000002</v>
      </c>
      <c r="G127" s="280"/>
      <c r="H127" s="280"/>
    </row>
    <row r="128" spans="1:8" x14ac:dyDescent="0.2">
      <c r="A128" s="414">
        <v>2019</v>
      </c>
      <c r="B128" s="376" t="s">
        <v>52</v>
      </c>
      <c r="C128" s="420" t="s">
        <v>141</v>
      </c>
      <c r="D128" s="421">
        <v>56806.576999999997</v>
      </c>
      <c r="E128" s="421">
        <v>149976.0085</v>
      </c>
      <c r="F128" s="422">
        <v>206782.58549999996</v>
      </c>
      <c r="G128" s="280"/>
      <c r="H128" s="280"/>
    </row>
    <row r="129" spans="1:8" x14ac:dyDescent="0.2">
      <c r="A129" s="414">
        <v>2019</v>
      </c>
      <c r="B129" s="376" t="s">
        <v>40</v>
      </c>
      <c r="C129" s="420" t="s">
        <v>141</v>
      </c>
      <c r="D129" s="421">
        <v>52440.701999999983</v>
      </c>
      <c r="E129" s="421">
        <v>146052.674</v>
      </c>
      <c r="F129" s="422">
        <v>198493.37599999999</v>
      </c>
      <c r="G129" s="280"/>
      <c r="H129" s="280"/>
    </row>
    <row r="130" spans="1:8" x14ac:dyDescent="0.2">
      <c r="A130" s="414">
        <v>2019</v>
      </c>
      <c r="B130" s="376" t="s">
        <v>42</v>
      </c>
      <c r="C130" s="420" t="s">
        <v>141</v>
      </c>
      <c r="D130" s="421">
        <v>56337.099999999991</v>
      </c>
      <c r="E130" s="421">
        <v>138113.96299999999</v>
      </c>
      <c r="F130" s="422">
        <v>194451.06300000002</v>
      </c>
      <c r="G130" s="280"/>
      <c r="H130" s="280"/>
    </row>
    <row r="131" spans="1:8" x14ac:dyDescent="0.2">
      <c r="A131" s="414">
        <v>2019</v>
      </c>
      <c r="B131" s="376" t="s">
        <v>43</v>
      </c>
      <c r="C131" s="420" t="s">
        <v>141</v>
      </c>
      <c r="D131" s="421">
        <v>54461.7</v>
      </c>
      <c r="E131" s="421">
        <v>125912.193</v>
      </c>
      <c r="F131" s="422">
        <v>180373.89300000001</v>
      </c>
      <c r="G131" s="280"/>
      <c r="H131" s="280"/>
    </row>
    <row r="132" spans="1:8" x14ac:dyDescent="0.2">
      <c r="A132" s="414">
        <v>2019</v>
      </c>
      <c r="B132" s="376" t="s">
        <v>44</v>
      </c>
      <c r="C132" s="420" t="s">
        <v>141</v>
      </c>
      <c r="D132" s="421">
        <v>58928.108999999997</v>
      </c>
      <c r="E132" s="421">
        <v>146737.53049999999</v>
      </c>
      <c r="F132" s="422">
        <v>205665.63949999999</v>
      </c>
      <c r="G132" s="280"/>
      <c r="H132" s="280"/>
    </row>
    <row r="133" spans="1:8" x14ac:dyDescent="0.2">
      <c r="A133" s="414">
        <v>2019</v>
      </c>
      <c r="B133" s="376" t="s">
        <v>45</v>
      </c>
      <c r="C133" s="420" t="s">
        <v>141</v>
      </c>
      <c r="D133" s="421">
        <v>61197.138999999996</v>
      </c>
      <c r="E133" s="421">
        <v>146549.79500000001</v>
      </c>
      <c r="F133" s="422">
        <v>207746.93400000001</v>
      </c>
      <c r="G133" s="280"/>
      <c r="H133" s="280"/>
    </row>
    <row r="134" spans="1:8" x14ac:dyDescent="0.2">
      <c r="A134" s="414">
        <v>2019</v>
      </c>
      <c r="B134" s="376" t="s">
        <v>46</v>
      </c>
      <c r="C134" s="420" t="s">
        <v>141</v>
      </c>
      <c r="D134" s="421">
        <v>52988.078000000009</v>
      </c>
      <c r="E134" s="421">
        <v>137638.16650000002</v>
      </c>
      <c r="F134" s="422">
        <v>190626.2445</v>
      </c>
      <c r="G134" s="280"/>
      <c r="H134" s="280"/>
    </row>
    <row r="135" spans="1:8" x14ac:dyDescent="0.2">
      <c r="A135" s="414">
        <v>2019</v>
      </c>
      <c r="B135" s="376" t="s">
        <v>47</v>
      </c>
      <c r="C135" s="420" t="s">
        <v>141</v>
      </c>
      <c r="D135" s="421">
        <v>58673.118999999992</v>
      </c>
      <c r="E135" s="421">
        <v>136657.8175</v>
      </c>
      <c r="F135" s="422">
        <v>195330.93649999998</v>
      </c>
      <c r="G135" s="280"/>
      <c r="H135" s="280"/>
    </row>
    <row r="136" spans="1:8" x14ac:dyDescent="0.2">
      <c r="A136" s="414">
        <v>2019</v>
      </c>
      <c r="B136" s="376" t="s">
        <v>48</v>
      </c>
      <c r="C136" s="420" t="s">
        <v>141</v>
      </c>
      <c r="D136" s="421">
        <v>58856.548999999992</v>
      </c>
      <c r="E136" s="421">
        <v>147042.31400000001</v>
      </c>
      <c r="F136" s="422">
        <v>205898.86300000001</v>
      </c>
      <c r="G136" s="280"/>
      <c r="H136" s="280"/>
    </row>
    <row r="137" spans="1:8" x14ac:dyDescent="0.2">
      <c r="A137" s="414">
        <v>2019</v>
      </c>
      <c r="B137" s="376" t="s">
        <v>49</v>
      </c>
      <c r="C137" s="420" t="s">
        <v>141</v>
      </c>
      <c r="D137" s="421">
        <v>59308.122999999992</v>
      </c>
      <c r="E137" s="421">
        <v>151200.20849999998</v>
      </c>
      <c r="F137" s="422">
        <v>210508.33149999997</v>
      </c>
      <c r="G137" s="280"/>
      <c r="H137" s="280"/>
    </row>
    <row r="138" spans="1:8" x14ac:dyDescent="0.2">
      <c r="A138" s="414">
        <v>2020</v>
      </c>
      <c r="B138" s="376" t="s">
        <v>50</v>
      </c>
      <c r="C138" s="420" t="s">
        <v>141</v>
      </c>
      <c r="D138" s="421">
        <v>49440.639999999999</v>
      </c>
      <c r="E138" s="421">
        <v>133211.405</v>
      </c>
      <c r="F138" s="422">
        <v>182652.04500000001</v>
      </c>
      <c r="G138" s="280"/>
      <c r="H138" s="280"/>
    </row>
    <row r="139" spans="1:8" x14ac:dyDescent="0.2">
      <c r="A139" s="414">
        <v>2020</v>
      </c>
      <c r="B139" s="376" t="s">
        <v>51</v>
      </c>
      <c r="C139" s="420" t="s">
        <v>141</v>
      </c>
      <c r="D139" s="421">
        <v>57950.353499999997</v>
      </c>
      <c r="E139" s="421">
        <v>133926.12050000002</v>
      </c>
      <c r="F139" s="422">
        <v>191876.47400000002</v>
      </c>
      <c r="G139" s="280"/>
      <c r="H139" s="280"/>
    </row>
    <row r="140" spans="1:8" x14ac:dyDescent="0.2">
      <c r="A140" s="414">
        <v>2020</v>
      </c>
      <c r="B140" s="376" t="s">
        <v>52</v>
      </c>
      <c r="C140" s="420" t="s">
        <v>141</v>
      </c>
      <c r="D140" s="421">
        <v>42532.31</v>
      </c>
      <c r="E140" s="421">
        <v>113577.99500000001</v>
      </c>
      <c r="F140" s="422">
        <v>156110.30500000002</v>
      </c>
      <c r="G140" s="280"/>
      <c r="H140" s="280"/>
    </row>
    <row r="141" spans="1:8" x14ac:dyDescent="0.2">
      <c r="A141" s="414">
        <v>2020</v>
      </c>
      <c r="B141" s="376" t="s">
        <v>40</v>
      </c>
      <c r="C141" s="420" t="s">
        <v>141</v>
      </c>
      <c r="D141" s="421">
        <v>5759.8780000000006</v>
      </c>
      <c r="E141" s="421">
        <v>53854.963499999998</v>
      </c>
      <c r="F141" s="422">
        <v>59614.841499999995</v>
      </c>
      <c r="G141" s="280"/>
      <c r="H141" s="280"/>
    </row>
    <row r="142" spans="1:8" x14ac:dyDescent="0.2">
      <c r="A142" s="414">
        <v>2020</v>
      </c>
      <c r="B142" s="376" t="s">
        <v>42</v>
      </c>
      <c r="C142" s="420" t="s">
        <v>141</v>
      </c>
      <c r="D142" s="421">
        <v>30328.874000000003</v>
      </c>
      <c r="E142" s="421">
        <v>96183.514500190766</v>
      </c>
      <c r="F142" s="422">
        <v>126512.38850019075</v>
      </c>
      <c r="G142" s="280"/>
      <c r="H142" s="280"/>
    </row>
    <row r="143" spans="1:8" x14ac:dyDescent="0.2">
      <c r="A143" s="414">
        <v>2020</v>
      </c>
      <c r="B143" s="376" t="s">
        <v>43</v>
      </c>
      <c r="C143" s="420" t="s">
        <v>141</v>
      </c>
      <c r="D143" s="421">
        <v>39358.987000000008</v>
      </c>
      <c r="E143" s="421">
        <v>119009.39400000001</v>
      </c>
      <c r="F143" s="422">
        <v>158368.38100000005</v>
      </c>
      <c r="G143" s="280"/>
      <c r="H143" s="280"/>
    </row>
    <row r="144" spans="1:8" x14ac:dyDescent="0.2">
      <c r="A144" s="414">
        <v>2020</v>
      </c>
      <c r="B144" s="376" t="s">
        <v>44</v>
      </c>
      <c r="C144" s="420" t="s">
        <v>141</v>
      </c>
      <c r="D144" s="421">
        <v>45623.293000000005</v>
      </c>
      <c r="E144" s="421">
        <v>141297.79300000003</v>
      </c>
      <c r="F144" s="422">
        <v>186921.08600000007</v>
      </c>
      <c r="G144" s="280"/>
      <c r="H144" s="280"/>
    </row>
    <row r="145" spans="1:8" x14ac:dyDescent="0.2">
      <c r="A145" s="414">
        <v>2020</v>
      </c>
      <c r="B145" s="376" t="s">
        <v>45</v>
      </c>
      <c r="C145" s="420" t="s">
        <v>141</v>
      </c>
      <c r="D145" s="421">
        <v>48416.112002746566</v>
      </c>
      <c r="E145" s="421">
        <v>124945.20999847414</v>
      </c>
      <c r="F145" s="422">
        <v>173361.32200122072</v>
      </c>
      <c r="G145" s="280"/>
      <c r="H145" s="280"/>
    </row>
    <row r="146" spans="1:8" x14ac:dyDescent="0.2">
      <c r="A146" s="414">
        <v>2020</v>
      </c>
      <c r="B146" s="376" t="s">
        <v>46</v>
      </c>
      <c r="C146" s="420" t="s">
        <v>141</v>
      </c>
      <c r="D146" s="421">
        <v>56616.460003662112</v>
      </c>
      <c r="E146" s="421">
        <v>136825.63450152587</v>
      </c>
      <c r="F146" s="422">
        <v>193442.09450518797</v>
      </c>
      <c r="G146" s="280"/>
      <c r="H146" s="280"/>
    </row>
    <row r="147" spans="1:8" x14ac:dyDescent="0.2">
      <c r="A147" s="414">
        <v>2020</v>
      </c>
      <c r="B147" s="376" t="s">
        <v>47</v>
      </c>
      <c r="C147" s="420" t="s">
        <v>141</v>
      </c>
      <c r="D147" s="421">
        <v>58832.153999904636</v>
      </c>
      <c r="E147" s="421">
        <v>143967.40149923708</v>
      </c>
      <c r="F147" s="422">
        <v>202799.55549914166</v>
      </c>
      <c r="G147" s="280"/>
      <c r="H147" s="280"/>
    </row>
    <row r="148" spans="1:8" x14ac:dyDescent="0.2">
      <c r="A148" s="414">
        <v>2020</v>
      </c>
      <c r="B148" s="376" t="s">
        <v>48</v>
      </c>
      <c r="C148" s="420" t="s">
        <v>141</v>
      </c>
      <c r="D148" s="421">
        <v>53013.915200000003</v>
      </c>
      <c r="E148" s="421">
        <v>139486.15600152587</v>
      </c>
      <c r="F148" s="422">
        <v>192500.07120152586</v>
      </c>
      <c r="G148" s="280"/>
      <c r="H148" s="280"/>
    </row>
    <row r="149" spans="1:8" x14ac:dyDescent="0.2">
      <c r="A149" s="414">
        <v>2020</v>
      </c>
      <c r="B149" s="376" t="s">
        <v>49</v>
      </c>
      <c r="C149" s="420" t="s">
        <v>141</v>
      </c>
      <c r="D149" s="421">
        <v>54678.095082746586</v>
      </c>
      <c r="E149" s="421">
        <v>147682.60749999998</v>
      </c>
      <c r="F149" s="422">
        <v>202360.70258274657</v>
      </c>
      <c r="G149" s="280"/>
      <c r="H149" s="280"/>
    </row>
    <row r="150" spans="1:8" x14ac:dyDescent="0.2">
      <c r="A150" s="413">
        <v>2021</v>
      </c>
      <c r="B150" s="376" t="s">
        <v>50</v>
      </c>
      <c r="C150" s="420" t="s">
        <v>141</v>
      </c>
      <c r="D150" s="421">
        <v>50103.51699023437</v>
      </c>
      <c r="E150" s="421">
        <v>141918.43150029753</v>
      </c>
      <c r="F150" s="422">
        <v>192021.94849053191</v>
      </c>
      <c r="G150" s="280"/>
      <c r="H150" s="280"/>
    </row>
    <row r="151" spans="1:8" x14ac:dyDescent="0.2">
      <c r="A151" s="413">
        <v>2021</v>
      </c>
      <c r="B151" s="376" t="s">
        <v>51</v>
      </c>
      <c r="C151" s="420" t="s">
        <v>141</v>
      </c>
      <c r="D151" s="421">
        <v>57966.923002999996</v>
      </c>
      <c r="E151" s="421">
        <v>139227.85499959998</v>
      </c>
      <c r="F151" s="422">
        <v>197194.77800259998</v>
      </c>
      <c r="G151" s="280"/>
      <c r="H151" s="280"/>
    </row>
    <row r="152" spans="1:8" x14ac:dyDescent="0.2">
      <c r="A152" s="413">
        <v>2021</v>
      </c>
      <c r="B152" s="376" t="s">
        <v>52</v>
      </c>
      <c r="C152" s="420" t="s">
        <v>141</v>
      </c>
      <c r="D152" s="421">
        <v>64535.344423662114</v>
      </c>
      <c r="E152" s="421">
        <v>162514.80150036863</v>
      </c>
      <c r="F152" s="422">
        <v>227050.14592403074</v>
      </c>
      <c r="G152" s="280"/>
      <c r="H152" s="280"/>
    </row>
    <row r="153" spans="1:8" x14ac:dyDescent="0.2">
      <c r="A153" s="413">
        <v>2021</v>
      </c>
      <c r="B153" s="376" t="s">
        <v>40</v>
      </c>
      <c r="C153" s="420" t="s">
        <v>141</v>
      </c>
      <c r="D153" s="421">
        <v>51105.711309389648</v>
      </c>
      <c r="E153" s="421">
        <v>139584.24899418288</v>
      </c>
      <c r="F153" s="422">
        <v>190689.96030357256</v>
      </c>
      <c r="G153" s="280"/>
      <c r="H153" s="280"/>
    </row>
    <row r="154" spans="1:8" x14ac:dyDescent="0.2">
      <c r="A154" s="413">
        <v>2021</v>
      </c>
      <c r="B154" s="376" t="s">
        <v>42</v>
      </c>
      <c r="C154" s="420" t="s">
        <v>141</v>
      </c>
      <c r="D154" s="421">
        <v>54861.211827253414</v>
      </c>
      <c r="E154" s="421">
        <v>137329.50899990462</v>
      </c>
      <c r="F154" s="422">
        <v>192190.72082715805</v>
      </c>
      <c r="G154" s="280"/>
      <c r="H154" s="280"/>
    </row>
    <row r="155" spans="1:8" x14ac:dyDescent="0.2">
      <c r="A155" s="413">
        <v>2021</v>
      </c>
      <c r="B155" s="376" t="s">
        <v>43</v>
      </c>
      <c r="C155" s="420" t="s">
        <v>141</v>
      </c>
      <c r="D155" s="421">
        <v>56605.677589624029</v>
      </c>
      <c r="E155" s="421">
        <v>129984.21999694823</v>
      </c>
      <c r="F155" s="422">
        <v>186589.89758657228</v>
      </c>
      <c r="G155" s="280"/>
      <c r="H155" s="280"/>
    </row>
    <row r="156" spans="1:8" x14ac:dyDescent="0.2">
      <c r="A156" s="413">
        <v>2021</v>
      </c>
      <c r="B156" s="376" t="s">
        <v>44</v>
      </c>
      <c r="C156" s="420" t="s">
        <v>141</v>
      </c>
      <c r="D156" s="421">
        <v>60033.837015563964</v>
      </c>
      <c r="E156" s="421">
        <v>141179.04948901664</v>
      </c>
      <c r="F156" s="422">
        <v>201212.88650458062</v>
      </c>
      <c r="G156" s="280"/>
      <c r="H156" s="280"/>
    </row>
    <row r="157" spans="1:8" x14ac:dyDescent="0.2">
      <c r="A157" s="413">
        <v>2021</v>
      </c>
      <c r="B157" s="376" t="s">
        <v>45</v>
      </c>
      <c r="C157" s="420" t="s">
        <v>141</v>
      </c>
      <c r="D157" s="421">
        <v>56584.799300305167</v>
      </c>
      <c r="E157" s="421">
        <v>133342.43149511481</v>
      </c>
      <c r="F157" s="422">
        <v>189927.23079541998</v>
      </c>
      <c r="G157" s="280"/>
      <c r="H157" s="280"/>
    </row>
    <row r="158" spans="1:8" x14ac:dyDescent="0.2">
      <c r="A158" s="413">
        <v>2021</v>
      </c>
      <c r="B158" s="376" t="s">
        <v>46</v>
      </c>
      <c r="C158" s="420" t="s">
        <v>141</v>
      </c>
      <c r="D158" s="421">
        <v>60396.428840305176</v>
      </c>
      <c r="E158" s="421">
        <v>131892.85201220686</v>
      </c>
      <c r="F158" s="422">
        <v>192289.28085251205</v>
      </c>
      <c r="G158" s="280"/>
      <c r="H158" s="280"/>
    </row>
    <row r="159" spans="1:8" x14ac:dyDescent="0.2">
      <c r="A159" s="413">
        <v>2021</v>
      </c>
      <c r="B159" s="376" t="s">
        <v>47</v>
      </c>
      <c r="C159" s="420" t="s">
        <v>141</v>
      </c>
      <c r="D159" s="421">
        <v>59269.26</v>
      </c>
      <c r="E159" s="421">
        <v>127282.52999771008</v>
      </c>
      <c r="F159" s="422">
        <v>186551.78999771006</v>
      </c>
      <c r="G159" s="280"/>
      <c r="H159" s="280"/>
    </row>
    <row r="160" spans="1:8" x14ac:dyDescent="0.2">
      <c r="A160" s="413">
        <v>2021</v>
      </c>
      <c r="B160" s="376" t="s">
        <v>48</v>
      </c>
      <c r="C160" s="420" t="s">
        <v>141</v>
      </c>
      <c r="D160" s="421">
        <v>62693.084694812016</v>
      </c>
      <c r="E160" s="421">
        <v>139192.6905</v>
      </c>
      <c r="F160" s="422">
        <v>201885.77519481201</v>
      </c>
      <c r="G160" s="280"/>
      <c r="H160" s="280"/>
    </row>
    <row r="161" spans="1:8" x14ac:dyDescent="0.2">
      <c r="A161" s="413">
        <v>2021</v>
      </c>
      <c r="B161" s="376" t="s">
        <v>49</v>
      </c>
      <c r="C161" s="420" t="s">
        <v>141</v>
      </c>
      <c r="D161" s="421">
        <v>65118.576926103517</v>
      </c>
      <c r="E161" s="421">
        <v>150072.75400020217</v>
      </c>
      <c r="F161" s="422">
        <v>215191.33092630567</v>
      </c>
      <c r="G161" s="280"/>
      <c r="H161" s="280"/>
    </row>
    <row r="162" spans="1:8" x14ac:dyDescent="0.2">
      <c r="A162" s="413">
        <v>2022</v>
      </c>
      <c r="B162" s="376" t="s">
        <v>50</v>
      </c>
      <c r="C162" s="420" t="s">
        <v>141</v>
      </c>
      <c r="D162" s="421">
        <v>53658.729698392337</v>
      </c>
      <c r="E162" s="421">
        <v>123302.72300000003</v>
      </c>
      <c r="F162" s="422">
        <v>176961.45269839233</v>
      </c>
      <c r="G162" s="280"/>
      <c r="H162" s="280"/>
    </row>
    <row r="163" spans="1:8" x14ac:dyDescent="0.2">
      <c r="A163" s="413">
        <v>2022</v>
      </c>
      <c r="B163" s="376" t="s">
        <v>51</v>
      </c>
      <c r="C163" s="420" t="s">
        <v>141</v>
      </c>
      <c r="D163" s="421">
        <v>63047.569418697516</v>
      </c>
      <c r="E163" s="421">
        <v>139071.38950000002</v>
      </c>
      <c r="F163" s="422">
        <v>202118.95891869755</v>
      </c>
      <c r="G163" s="280"/>
      <c r="H163" s="280"/>
    </row>
    <row r="164" spans="1:8" x14ac:dyDescent="0.2">
      <c r="A164" s="413">
        <v>2022</v>
      </c>
      <c r="B164" s="376" t="s">
        <v>52</v>
      </c>
      <c r="C164" s="420" t="s">
        <v>141</v>
      </c>
      <c r="D164" s="421">
        <v>68633.071000000011</v>
      </c>
      <c r="E164" s="421">
        <v>168085.80450382663</v>
      </c>
      <c r="F164" s="422">
        <v>236718.8755038266</v>
      </c>
      <c r="G164" s="280"/>
      <c r="H164" s="280"/>
    </row>
    <row r="165" spans="1:8" x14ac:dyDescent="0.2">
      <c r="A165" s="413">
        <v>2022</v>
      </c>
      <c r="B165" s="376" t="s">
        <v>40</v>
      </c>
      <c r="C165" s="420" t="s">
        <v>141</v>
      </c>
      <c r="D165" s="421">
        <v>63613.176989318847</v>
      </c>
      <c r="E165" s="421">
        <v>137841.02750076292</v>
      </c>
      <c r="F165" s="422">
        <v>201454.20449008176</v>
      </c>
      <c r="G165" s="280"/>
      <c r="H165" s="280"/>
    </row>
    <row r="166" spans="1:8" x14ac:dyDescent="0.2">
      <c r="A166" s="413">
        <v>2022</v>
      </c>
      <c r="B166" s="376" t="s">
        <v>42</v>
      </c>
      <c r="C166" s="420" t="s">
        <v>141</v>
      </c>
      <c r="D166" s="421">
        <v>66462.730706174319</v>
      </c>
      <c r="E166" s="421">
        <v>131926.90349847413</v>
      </c>
      <c r="F166" s="422">
        <v>198389.63420464846</v>
      </c>
      <c r="G166" s="280"/>
      <c r="H166" s="280"/>
    </row>
    <row r="167" spans="1:8" x14ac:dyDescent="0.2">
      <c r="A167" s="413">
        <v>2022</v>
      </c>
      <c r="B167" s="376" t="s">
        <v>43</v>
      </c>
      <c r="C167" s="420" t="s">
        <v>141</v>
      </c>
      <c r="D167" s="421">
        <v>67188.30899908446</v>
      </c>
      <c r="E167" s="421">
        <v>134661.56049923704</v>
      </c>
      <c r="F167" s="422">
        <v>201849.8694983215</v>
      </c>
      <c r="G167" s="280"/>
      <c r="H167" s="280"/>
    </row>
    <row r="168" spans="1:8" x14ac:dyDescent="0.2">
      <c r="A168" s="413">
        <v>2022</v>
      </c>
      <c r="B168" s="376" t="s">
        <v>44</v>
      </c>
      <c r="C168" s="420" t="s">
        <v>141</v>
      </c>
      <c r="D168" s="421">
        <v>68822.988119999995</v>
      </c>
      <c r="E168" s="421">
        <v>133531.372</v>
      </c>
      <c r="F168" s="422">
        <v>202354.36012</v>
      </c>
      <c r="G168" s="280"/>
      <c r="H168" s="280"/>
    </row>
    <row r="169" spans="1:8" x14ac:dyDescent="0.2">
      <c r="A169" s="413">
        <v>2022</v>
      </c>
      <c r="B169" s="376" t="s">
        <v>45</v>
      </c>
      <c r="C169" s="420" t="s">
        <v>141</v>
      </c>
      <c r="D169" s="421">
        <v>71922.035996948252</v>
      </c>
      <c r="E169" s="421">
        <v>134517.34799961853</v>
      </c>
      <c r="F169" s="422">
        <v>206439.38399656676</v>
      </c>
      <c r="G169" s="280"/>
      <c r="H169" s="280"/>
    </row>
    <row r="170" spans="1:8" x14ac:dyDescent="0.2">
      <c r="A170" s="413">
        <v>2022</v>
      </c>
      <c r="B170" s="376" t="s">
        <v>46</v>
      </c>
      <c r="C170" s="420" t="s">
        <v>141</v>
      </c>
      <c r="D170" s="421">
        <v>73641.217000000004</v>
      </c>
      <c r="E170" s="421">
        <v>131115.34350000002</v>
      </c>
      <c r="F170" s="422">
        <v>204756.56049999999</v>
      </c>
      <c r="G170" s="280"/>
      <c r="H170" s="280"/>
    </row>
    <row r="171" spans="1:8" x14ac:dyDescent="0.2">
      <c r="A171" s="413">
        <v>2022</v>
      </c>
      <c r="B171" s="376" t="s">
        <v>47</v>
      </c>
      <c r="C171" s="420" t="s">
        <v>141</v>
      </c>
      <c r="D171" s="421">
        <v>67709.385000762937</v>
      </c>
      <c r="E171" s="421">
        <v>124789.30999995231</v>
      </c>
      <c r="F171" s="422">
        <v>192498.69500071526</v>
      </c>
      <c r="G171" s="280"/>
      <c r="H171" s="280"/>
    </row>
    <row r="172" spans="1:8" x14ac:dyDescent="0.2">
      <c r="A172" s="413">
        <v>2022</v>
      </c>
      <c r="B172" s="376" t="s">
        <v>48</v>
      </c>
      <c r="C172" s="420" t="s">
        <v>141</v>
      </c>
      <c r="D172" s="421">
        <v>68113.617998168949</v>
      </c>
      <c r="E172" s="421">
        <v>130769.54049896245</v>
      </c>
      <c r="F172" s="422">
        <v>198883.15849713137</v>
      </c>
      <c r="G172" s="280"/>
      <c r="H172" s="280"/>
    </row>
    <row r="173" spans="1:8" x14ac:dyDescent="0.2">
      <c r="A173" s="413">
        <v>2022</v>
      </c>
      <c r="B173" s="376" t="s">
        <v>49</v>
      </c>
      <c r="C173" s="420" t="s">
        <v>141</v>
      </c>
      <c r="D173" s="421">
        <v>70111.459999084473</v>
      </c>
      <c r="E173" s="421">
        <v>144131.08100305111</v>
      </c>
      <c r="F173" s="422">
        <v>214242.54100213555</v>
      </c>
      <c r="G173" s="280"/>
      <c r="H173" s="280"/>
    </row>
    <row r="174" spans="1:8" x14ac:dyDescent="0.2">
      <c r="A174" s="413">
        <v>2023</v>
      </c>
      <c r="B174" s="376" t="s">
        <v>50</v>
      </c>
      <c r="C174" s="420" t="s">
        <v>141</v>
      </c>
      <c r="D174" s="421">
        <v>62369.713141220695</v>
      </c>
      <c r="E174" s="421">
        <v>120877.0165</v>
      </c>
      <c r="F174" s="422">
        <v>183246.72964122071</v>
      </c>
      <c r="G174" s="280"/>
      <c r="H174" s="280"/>
    </row>
    <row r="175" spans="1:8" x14ac:dyDescent="0.2">
      <c r="A175" s="413">
        <v>2023</v>
      </c>
      <c r="B175" s="376" t="s">
        <v>51</v>
      </c>
      <c r="C175" s="420" t="s">
        <v>141</v>
      </c>
      <c r="D175" s="421">
        <v>65980.775001850008</v>
      </c>
      <c r="E175" s="421">
        <v>129555.51149060001</v>
      </c>
      <c r="F175" s="422">
        <v>195536.28649245005</v>
      </c>
      <c r="G175" s="280"/>
      <c r="H175" s="280"/>
    </row>
    <row r="176" spans="1:8" x14ac:dyDescent="0.2">
      <c r="A176" s="413">
        <v>2023</v>
      </c>
      <c r="B176" s="376" t="s">
        <v>52</v>
      </c>
      <c r="C176" s="420" t="s">
        <v>141</v>
      </c>
      <c r="D176" s="421">
        <v>74389.317005493169</v>
      </c>
      <c r="E176" s="421">
        <v>153984.07749999996</v>
      </c>
      <c r="F176" s="422">
        <v>228373.39450549317</v>
      </c>
      <c r="G176" s="280"/>
      <c r="H176" s="280"/>
    </row>
    <row r="177" spans="1:8" x14ac:dyDescent="0.2">
      <c r="A177" s="413">
        <v>2023</v>
      </c>
      <c r="B177" s="376" t="s">
        <v>40</v>
      </c>
      <c r="C177" s="420" t="s">
        <v>141</v>
      </c>
      <c r="D177" s="421">
        <v>64775.564526185306</v>
      </c>
      <c r="E177" s="421">
        <v>125970.23000000003</v>
      </c>
      <c r="F177" s="422">
        <v>190745.79452618532</v>
      </c>
      <c r="G177" s="280"/>
      <c r="H177" s="280"/>
    </row>
    <row r="178" spans="1:8" x14ac:dyDescent="0.2">
      <c r="A178" s="413">
        <v>2023</v>
      </c>
      <c r="B178" s="376" t="s">
        <v>42</v>
      </c>
      <c r="C178" s="420" t="s">
        <v>141</v>
      </c>
      <c r="D178" s="421">
        <v>71851.830933051766</v>
      </c>
      <c r="E178" s="421">
        <v>135424.212</v>
      </c>
      <c r="F178" s="422">
        <v>207276.04293305177</v>
      </c>
      <c r="G178" s="280"/>
      <c r="H178" s="280"/>
    </row>
    <row r="179" spans="1:8" x14ac:dyDescent="0.2">
      <c r="A179" s="413">
        <v>2023</v>
      </c>
      <c r="B179" s="376" t="s">
        <v>43</v>
      </c>
      <c r="C179" s="420" t="s">
        <v>141</v>
      </c>
      <c r="D179" s="421">
        <v>65122.69644</v>
      </c>
      <c r="E179" s="421">
        <v>119866.5355</v>
      </c>
      <c r="F179" s="422">
        <v>184989.23194</v>
      </c>
      <c r="G179" s="280"/>
      <c r="H179" s="280"/>
    </row>
    <row r="180" spans="1:8" x14ac:dyDescent="0.2">
      <c r="A180" s="413">
        <v>2023</v>
      </c>
      <c r="B180" s="376" t="s">
        <v>44</v>
      </c>
      <c r="C180" s="420" t="s">
        <v>141</v>
      </c>
      <c r="D180" s="421">
        <v>68200.182650000002</v>
      </c>
      <c r="E180" s="421">
        <v>128080.12249999998</v>
      </c>
      <c r="F180" s="422">
        <v>196280.30515</v>
      </c>
      <c r="G180" s="280"/>
      <c r="H180" s="280"/>
    </row>
    <row r="181" spans="1:8" x14ac:dyDescent="0.2">
      <c r="A181" s="413">
        <v>2023</v>
      </c>
      <c r="B181" s="376" t="s">
        <v>45</v>
      </c>
      <c r="C181" s="420" t="s">
        <v>141</v>
      </c>
      <c r="D181" s="421">
        <v>67110.126459999999</v>
      </c>
      <c r="E181" s="421">
        <v>136012.17399694823</v>
      </c>
      <c r="F181" s="422">
        <v>203122.30045694826</v>
      </c>
      <c r="G181" s="280"/>
      <c r="H181" s="280"/>
    </row>
    <row r="182" spans="1:8" x14ac:dyDescent="0.2">
      <c r="A182" s="413">
        <v>2023</v>
      </c>
      <c r="B182" s="376" t="s">
        <v>46</v>
      </c>
      <c r="C182" s="420" t="s">
        <v>141</v>
      </c>
      <c r="D182" s="421">
        <v>73571.803850000011</v>
      </c>
      <c r="E182" s="421">
        <v>137044.56649999996</v>
      </c>
      <c r="F182" s="422">
        <v>210616.37034999998</v>
      </c>
      <c r="G182" s="280"/>
      <c r="H182" s="280"/>
    </row>
    <row r="183" spans="1:8" x14ac:dyDescent="0.2">
      <c r="A183" s="413">
        <v>2023</v>
      </c>
      <c r="B183" s="376" t="s">
        <v>47</v>
      </c>
      <c r="C183" s="420" t="s">
        <v>141</v>
      </c>
      <c r="D183" s="421">
        <v>65976.296999999991</v>
      </c>
      <c r="E183" s="421">
        <v>136352.88649999996</v>
      </c>
      <c r="F183" s="422">
        <v>202329.18349999996</v>
      </c>
      <c r="G183" s="280"/>
      <c r="H183" s="280"/>
    </row>
    <row r="184" spans="1:8" x14ac:dyDescent="0.2">
      <c r="A184" s="413">
        <v>2023</v>
      </c>
      <c r="B184" s="376" t="s">
        <v>48</v>
      </c>
      <c r="C184" s="420" t="s">
        <v>141</v>
      </c>
      <c r="D184" s="421">
        <v>67330.181299999997</v>
      </c>
      <c r="E184" s="421">
        <v>135647.51899999997</v>
      </c>
      <c r="F184" s="422">
        <v>202977.70029999997</v>
      </c>
      <c r="G184" s="280"/>
      <c r="H184" s="280"/>
    </row>
    <row r="185" spans="1:8" x14ac:dyDescent="0.2">
      <c r="A185" s="413">
        <v>2023</v>
      </c>
      <c r="B185" s="376" t="s">
        <v>49</v>
      </c>
      <c r="C185" s="420" t="s">
        <v>141</v>
      </c>
      <c r="D185" s="421">
        <v>71791.845050000004</v>
      </c>
      <c r="E185" s="421">
        <v>145915.65549999999</v>
      </c>
      <c r="F185" s="422">
        <v>217707.50054999997</v>
      </c>
      <c r="G185" s="280"/>
      <c r="H185" s="280"/>
    </row>
    <row r="186" spans="1:8" x14ac:dyDescent="0.2">
      <c r="A186" s="413">
        <v>2024</v>
      </c>
      <c r="B186" s="376" t="s">
        <v>50</v>
      </c>
      <c r="C186" s="420" t="s">
        <v>141</v>
      </c>
      <c r="D186" s="421">
        <v>63659.166140000001</v>
      </c>
      <c r="E186" s="421">
        <v>136182.29449999999</v>
      </c>
      <c r="F186" s="422">
        <v>199841.46064</v>
      </c>
      <c r="G186" s="280"/>
      <c r="H186" s="280"/>
    </row>
    <row r="187" spans="1:8" x14ac:dyDescent="0.2">
      <c r="A187" s="413">
        <v>2024</v>
      </c>
      <c r="B187" s="376" t="s">
        <v>51</v>
      </c>
      <c r="C187" s="420" t="s">
        <v>141</v>
      </c>
      <c r="D187" s="421">
        <v>68456.123569999996</v>
      </c>
      <c r="E187" s="421">
        <v>141720.50650000002</v>
      </c>
      <c r="F187" s="422">
        <v>210176.63007000004</v>
      </c>
      <c r="G187" s="280"/>
      <c r="H187" s="280"/>
    </row>
    <row r="188" spans="1:8" x14ac:dyDescent="0.2">
      <c r="A188" s="413">
        <v>2024</v>
      </c>
      <c r="B188" s="376" t="s">
        <v>52</v>
      </c>
      <c r="C188" s="420" t="s">
        <v>141</v>
      </c>
      <c r="D188" s="421">
        <v>61796.820139999996</v>
      </c>
      <c r="E188" s="421">
        <v>129707.99100000001</v>
      </c>
      <c r="F188" s="422">
        <v>191504.81114000001</v>
      </c>
      <c r="G188" s="280"/>
      <c r="H188" s="280"/>
    </row>
    <row r="189" spans="1:8" x14ac:dyDescent="0.2">
      <c r="A189" s="413">
        <v>2024</v>
      </c>
      <c r="B189" s="376" t="s">
        <v>40</v>
      </c>
      <c r="C189" s="420" t="s">
        <v>141</v>
      </c>
      <c r="D189" s="421">
        <v>64526.644650000002</v>
      </c>
      <c r="E189" s="421">
        <v>149814.84650000004</v>
      </c>
      <c r="F189" s="422">
        <v>214341.49115000002</v>
      </c>
      <c r="G189" s="280"/>
      <c r="H189" s="280"/>
    </row>
    <row r="190" spans="1:8" x14ac:dyDescent="0.2">
      <c r="A190" s="413">
        <v>2024</v>
      </c>
      <c r="B190" s="376" t="s">
        <v>42</v>
      </c>
      <c r="C190" s="420" t="s">
        <v>141</v>
      </c>
      <c r="D190" s="421">
        <v>61737.597289999991</v>
      </c>
      <c r="E190" s="421">
        <v>131834.58499999996</v>
      </c>
      <c r="F190" s="422">
        <v>193572.18228999997</v>
      </c>
      <c r="G190" s="280"/>
      <c r="H190" s="280"/>
    </row>
    <row r="191" spans="1:8" x14ac:dyDescent="0.2">
      <c r="A191" s="413">
        <v>2024</v>
      </c>
      <c r="B191" s="376" t="s">
        <v>43</v>
      </c>
      <c r="C191" s="420" t="s">
        <v>141</v>
      </c>
      <c r="D191" s="421">
        <v>55550.287349999999</v>
      </c>
      <c r="E191" s="421">
        <v>120938.82149999999</v>
      </c>
      <c r="F191" s="422">
        <v>176489.10884999996</v>
      </c>
      <c r="G191" s="280"/>
      <c r="H191" s="280"/>
    </row>
    <row r="192" spans="1:8" x14ac:dyDescent="0.2">
      <c r="A192" s="413">
        <v>2024</v>
      </c>
      <c r="B192" s="376" t="s">
        <v>44</v>
      </c>
      <c r="C192" s="420" t="s">
        <v>141</v>
      </c>
      <c r="D192" s="421">
        <v>58374.153149999998</v>
      </c>
      <c r="E192" s="421">
        <v>136325.34249999997</v>
      </c>
      <c r="F192" s="422">
        <v>194699.49564999994</v>
      </c>
      <c r="G192" s="280"/>
      <c r="H192" s="280"/>
    </row>
    <row r="193" spans="1:8" x14ac:dyDescent="0.2">
      <c r="A193" s="413">
        <v>2024</v>
      </c>
      <c r="B193" s="376" t="s">
        <v>45</v>
      </c>
      <c r="C193" s="420" t="s">
        <v>141</v>
      </c>
      <c r="D193" s="421">
        <v>62930.888660000004</v>
      </c>
      <c r="E193" s="421">
        <v>133614.52850000001</v>
      </c>
      <c r="F193" s="422">
        <v>196545.41716000001</v>
      </c>
      <c r="G193" s="280"/>
      <c r="H193" s="280"/>
    </row>
    <row r="194" spans="1:8" x14ac:dyDescent="0.2">
      <c r="A194" s="413">
        <v>2024</v>
      </c>
      <c r="B194" s="376" t="s">
        <v>46</v>
      </c>
      <c r="C194" s="420" t="s">
        <v>141</v>
      </c>
      <c r="D194" s="421">
        <v>58997.688540000003</v>
      </c>
      <c r="E194" s="421">
        <v>126546.0735</v>
      </c>
      <c r="F194" s="422">
        <v>185543.76203999997</v>
      </c>
      <c r="G194" s="280"/>
      <c r="H194" s="280"/>
    </row>
    <row r="195" spans="1:8" x14ac:dyDescent="0.2">
      <c r="A195" s="413">
        <v>2024</v>
      </c>
      <c r="B195" s="376" t="s">
        <v>47</v>
      </c>
      <c r="C195" s="420" t="s">
        <v>141</v>
      </c>
      <c r="D195" s="421">
        <v>62238.766260000004</v>
      </c>
      <c r="E195" s="421">
        <v>140396.2225</v>
      </c>
      <c r="F195" s="422">
        <v>202634.98876000001</v>
      </c>
      <c r="G195" s="280"/>
      <c r="H195" s="280"/>
    </row>
    <row r="196" spans="1:8" x14ac:dyDescent="0.2">
      <c r="A196" s="413">
        <v>2024</v>
      </c>
      <c r="B196" s="376" t="s">
        <v>48</v>
      </c>
      <c r="C196" s="420" t="s">
        <v>141</v>
      </c>
      <c r="D196" s="421">
        <v>55256.74338</v>
      </c>
      <c r="E196" s="421">
        <v>134018.58800000002</v>
      </c>
      <c r="F196" s="422">
        <v>189275.33138000002</v>
      </c>
      <c r="G196" s="280"/>
      <c r="H196" s="280"/>
    </row>
    <row r="197" spans="1:8" x14ac:dyDescent="0.2">
      <c r="A197" s="413">
        <v>2024</v>
      </c>
      <c r="B197" s="376" t="s">
        <v>49</v>
      </c>
      <c r="C197" s="420" t="s">
        <v>141</v>
      </c>
      <c r="D197" s="421">
        <v>59682.240000000005</v>
      </c>
      <c r="E197" s="421">
        <v>142027.386</v>
      </c>
      <c r="F197" s="422">
        <v>201709.62600000002</v>
      </c>
      <c r="G197" s="280"/>
      <c r="H197" s="280"/>
    </row>
    <row r="198" spans="1:8" x14ac:dyDescent="0.2">
      <c r="A198" s="413">
        <v>2025</v>
      </c>
      <c r="B198" s="376" t="s">
        <v>50</v>
      </c>
      <c r="C198" s="420" t="s">
        <v>141</v>
      </c>
      <c r="D198" s="421">
        <v>48545.381359999999</v>
      </c>
      <c r="E198" s="421">
        <v>137826.01</v>
      </c>
      <c r="F198" s="422">
        <v>186371.39135999998</v>
      </c>
      <c r="G198" s="280"/>
      <c r="H198" s="280"/>
    </row>
    <row r="199" spans="1:8" x14ac:dyDescent="0.2">
      <c r="A199" s="413">
        <v>2025</v>
      </c>
      <c r="B199" s="376" t="s">
        <v>51</v>
      </c>
      <c r="C199" s="420" t="s">
        <v>141</v>
      </c>
      <c r="D199" s="421">
        <v>58066.118000000002</v>
      </c>
      <c r="E199" s="421">
        <v>134556.1905</v>
      </c>
      <c r="F199" s="422">
        <v>192622.30849999998</v>
      </c>
      <c r="G199" s="280"/>
      <c r="H199" s="280"/>
    </row>
    <row r="200" spans="1:8" x14ac:dyDescent="0.2">
      <c r="A200" s="413">
        <v>2025</v>
      </c>
      <c r="B200" s="376" t="s">
        <v>52</v>
      </c>
      <c r="C200" s="420" t="s">
        <v>141</v>
      </c>
      <c r="D200" s="421">
        <v>58902.025969999995</v>
      </c>
      <c r="E200" s="421">
        <v>152915.60999999999</v>
      </c>
      <c r="F200" s="422">
        <v>211817.63597</v>
      </c>
      <c r="G200" s="280"/>
      <c r="H200" s="280"/>
    </row>
    <row r="201" spans="1:8" x14ac:dyDescent="0.2">
      <c r="A201" s="413">
        <v>2025</v>
      </c>
      <c r="B201" s="376" t="s">
        <v>40</v>
      </c>
      <c r="C201" s="420" t="s">
        <v>141</v>
      </c>
      <c r="D201" s="421">
        <v>56523.175000000003</v>
      </c>
      <c r="E201" s="421">
        <v>146609.63100000002</v>
      </c>
      <c r="F201" s="422">
        <v>203132.80600000001</v>
      </c>
      <c r="G201" s="280"/>
      <c r="H201" s="280"/>
    </row>
    <row r="202" spans="1:8" x14ac:dyDescent="0.2">
      <c r="A202" s="413">
        <v>2025</v>
      </c>
      <c r="B202" s="376" t="s">
        <v>42</v>
      </c>
      <c r="C202" s="420" t="s">
        <v>141</v>
      </c>
      <c r="D202" s="421">
        <v>59167.558749999997</v>
      </c>
      <c r="E202" s="421">
        <v>150727.22150000001</v>
      </c>
      <c r="F202" s="422">
        <v>209894.78025000001</v>
      </c>
      <c r="G202" s="280"/>
      <c r="H202" s="280"/>
    </row>
    <row r="203" spans="1:8" x14ac:dyDescent="0.2">
      <c r="A203" s="413">
        <v>2025</v>
      </c>
      <c r="B203" s="376" t="s">
        <v>43</v>
      </c>
      <c r="C203" s="420" t="s">
        <v>141</v>
      </c>
      <c r="D203" s="421">
        <v>54687.130400000002</v>
      </c>
      <c r="E203" s="421">
        <v>137695.242</v>
      </c>
      <c r="F203" s="422">
        <v>192382.37239999999</v>
      </c>
      <c r="G203" s="280"/>
      <c r="H203" s="280"/>
    </row>
    <row r="204" spans="1:8" x14ac:dyDescent="0.2">
      <c r="A204" s="413">
        <v>2025</v>
      </c>
      <c r="B204" s="376" t="s">
        <v>44</v>
      </c>
      <c r="C204" s="420" t="s">
        <v>141</v>
      </c>
      <c r="D204" s="421">
        <v>70523.037920000002</v>
      </c>
      <c r="E204" s="421">
        <v>170019.85100000002</v>
      </c>
      <c r="F204" s="422">
        <v>240542.88892</v>
      </c>
      <c r="G204" s="280"/>
      <c r="H204" s="280"/>
    </row>
    <row r="205" spans="1:8" x14ac:dyDescent="0.2">
      <c r="A205" s="413">
        <v>2025</v>
      </c>
      <c r="B205" s="376" t="s">
        <v>45</v>
      </c>
      <c r="C205" s="420" t="s">
        <v>141</v>
      </c>
      <c r="D205" s="421">
        <v>56806.413460000003</v>
      </c>
      <c r="E205" s="421">
        <v>154917.19249999998</v>
      </c>
      <c r="F205" s="422">
        <v>211723.60595999999</v>
      </c>
      <c r="G205" s="280"/>
      <c r="H205" s="280"/>
    </row>
    <row r="206" spans="1:8" x14ac:dyDescent="0.2">
      <c r="A206" s="413">
        <v>2025</v>
      </c>
      <c r="B206" s="376" t="s">
        <v>46</v>
      </c>
      <c r="C206" s="420" t="s">
        <v>141</v>
      </c>
      <c r="D206" s="421">
        <v>60764.67</v>
      </c>
      <c r="E206" s="421">
        <v>159346.10999999999</v>
      </c>
      <c r="F206" s="422">
        <v>220110.78</v>
      </c>
      <c r="G206" s="280"/>
      <c r="H206" s="280"/>
    </row>
    <row r="207" spans="1:8" x14ac:dyDescent="0.2">
      <c r="A207" s="413">
        <v>2025</v>
      </c>
      <c r="B207" s="376" t="s">
        <v>47</v>
      </c>
      <c r="C207" s="420" t="s">
        <v>141</v>
      </c>
      <c r="D207" s="421">
        <v>63723.842000000004</v>
      </c>
      <c r="E207" s="421">
        <v>164999.56999999998</v>
      </c>
      <c r="F207" s="422">
        <v>228723.41200000001</v>
      </c>
      <c r="G207" s="280"/>
      <c r="H207" s="280"/>
    </row>
    <row r="208" spans="1:8" x14ac:dyDescent="0.2">
      <c r="A208" s="413">
        <v>2025</v>
      </c>
      <c r="B208" s="376" t="s">
        <v>48</v>
      </c>
      <c r="C208" s="420" t="s">
        <v>141</v>
      </c>
      <c r="D208" s="421">
        <v>60450.319999999992</v>
      </c>
      <c r="E208" s="421">
        <v>162278.54999999999</v>
      </c>
      <c r="F208" s="422">
        <v>222728.87</v>
      </c>
      <c r="G208" s="280"/>
      <c r="H208" s="280"/>
    </row>
    <row r="209" spans="1:8" x14ac:dyDescent="0.2">
      <c r="A209" s="413">
        <v>2025</v>
      </c>
      <c r="B209" s="376" t="s">
        <v>49</v>
      </c>
      <c r="C209" s="420" t="s">
        <v>141</v>
      </c>
      <c r="D209" s="421">
        <v>60072.79</v>
      </c>
      <c r="E209" s="421">
        <v>164418.39000000001</v>
      </c>
      <c r="F209" s="422">
        <v>224491.18000000002</v>
      </c>
      <c r="G209" s="280"/>
      <c r="H209" s="280"/>
    </row>
    <row r="210" spans="1:8" x14ac:dyDescent="0.2">
      <c r="A210" s="413">
        <v>2026</v>
      </c>
      <c r="B210" s="376" t="s">
        <v>50</v>
      </c>
      <c r="C210" s="420" t="s">
        <v>141</v>
      </c>
      <c r="D210" s="421">
        <v>53393.020000000004</v>
      </c>
      <c r="E210" s="421">
        <v>157740.89000000001</v>
      </c>
      <c r="F210" s="422">
        <v>211133.91000000003</v>
      </c>
      <c r="G210" s="280"/>
      <c r="H210" s="280"/>
    </row>
    <row r="211" spans="1:8" x14ac:dyDescent="0.2">
      <c r="A211" s="413">
        <v>2026</v>
      </c>
      <c r="B211" s="376" t="s">
        <v>51</v>
      </c>
      <c r="C211" s="420" t="s">
        <v>141</v>
      </c>
      <c r="D211" s="421">
        <v>54523.17</v>
      </c>
      <c r="E211" s="421">
        <v>143328.78</v>
      </c>
      <c r="F211" s="422">
        <v>197851.95</v>
      </c>
      <c r="G211" s="280"/>
      <c r="H211" s="280"/>
    </row>
    <row r="212" spans="1:8" x14ac:dyDescent="0.2">
      <c r="A212" s="413">
        <v>2026</v>
      </c>
      <c r="B212" s="376" t="s">
        <v>52</v>
      </c>
      <c r="C212" s="420" t="s">
        <v>141</v>
      </c>
      <c r="D212" s="421">
        <v>71225.69</v>
      </c>
      <c r="E212" s="421">
        <v>172621.07999999996</v>
      </c>
      <c r="F212" s="422">
        <v>243846.76999999996</v>
      </c>
      <c r="G212" s="280"/>
      <c r="H212" s="280"/>
    </row>
    <row r="213" spans="1:8" x14ac:dyDescent="0.2">
      <c r="A213" s="413">
        <v>2026</v>
      </c>
      <c r="B213" s="376" t="s">
        <v>40</v>
      </c>
      <c r="C213" s="420" t="s">
        <v>141</v>
      </c>
      <c r="D213" s="421">
        <v>59263.200000000004</v>
      </c>
      <c r="E213" s="421">
        <v>167874.52000000002</v>
      </c>
      <c r="F213" s="422">
        <v>227137.72</v>
      </c>
      <c r="G213" s="280"/>
      <c r="H213" s="280"/>
    </row>
    <row r="214" spans="1:8" x14ac:dyDescent="0.2">
      <c r="A214" s="413">
        <v>2026</v>
      </c>
      <c r="B214" s="376" t="s">
        <v>42</v>
      </c>
      <c r="C214" s="420" t="s">
        <v>141</v>
      </c>
      <c r="D214" s="421">
        <v>67840.060000000012</v>
      </c>
      <c r="E214" s="421">
        <v>172568.83</v>
      </c>
      <c r="F214" s="422">
        <v>240408.89</v>
      </c>
      <c r="G214" s="280"/>
      <c r="H214" s="280"/>
    </row>
    <row r="215" spans="1:8" x14ac:dyDescent="0.2">
      <c r="A215" s="413">
        <v>2026</v>
      </c>
      <c r="B215" s="376" t="s">
        <v>43</v>
      </c>
      <c r="C215" s="420" t="s">
        <v>141</v>
      </c>
      <c r="D215" s="421">
        <v>67719.210000000006</v>
      </c>
      <c r="E215" s="421">
        <v>156370.13999999998</v>
      </c>
      <c r="F215" s="422">
        <v>224089.34999999998</v>
      </c>
      <c r="G215" s="280"/>
      <c r="H215" s="280"/>
    </row>
    <row r="216" spans="1:8" x14ac:dyDescent="0.2">
      <c r="A216" s="413">
        <v>2009</v>
      </c>
      <c r="B216" s="376" t="s">
        <v>40</v>
      </c>
      <c r="C216" s="420" t="s">
        <v>142</v>
      </c>
      <c r="D216" s="421">
        <v>32244.829999999998</v>
      </c>
      <c r="E216" s="421">
        <v>109612.1875</v>
      </c>
      <c r="F216" s="422">
        <v>141857.01750000002</v>
      </c>
      <c r="G216" s="280"/>
      <c r="H216" s="280"/>
    </row>
    <row r="217" spans="1:8" x14ac:dyDescent="0.2">
      <c r="A217" s="413">
        <v>2009</v>
      </c>
      <c r="B217" s="376" t="s">
        <v>42</v>
      </c>
      <c r="C217" s="420" t="s">
        <v>142</v>
      </c>
      <c r="D217" s="421">
        <v>34444.100000000006</v>
      </c>
      <c r="E217" s="421">
        <v>113119.59499999999</v>
      </c>
      <c r="F217" s="422">
        <v>147563.69499999998</v>
      </c>
      <c r="G217" s="280"/>
      <c r="H217" s="280"/>
    </row>
    <row r="218" spans="1:8" x14ac:dyDescent="0.2">
      <c r="A218" s="413">
        <v>2009</v>
      </c>
      <c r="B218" s="376" t="s">
        <v>43</v>
      </c>
      <c r="C218" s="420" t="s">
        <v>142</v>
      </c>
      <c r="D218" s="421">
        <v>33154.990000000005</v>
      </c>
      <c r="E218" s="421">
        <v>107027.75499999998</v>
      </c>
      <c r="F218" s="422">
        <v>140182.74500000002</v>
      </c>
      <c r="G218" s="280"/>
      <c r="H218" s="280"/>
    </row>
    <row r="219" spans="1:8" x14ac:dyDescent="0.2">
      <c r="A219" s="413">
        <v>2009</v>
      </c>
      <c r="B219" s="376" t="s">
        <v>44</v>
      </c>
      <c r="C219" s="420" t="s">
        <v>142</v>
      </c>
      <c r="D219" s="421">
        <v>38541.39</v>
      </c>
      <c r="E219" s="421">
        <v>125231.26999999999</v>
      </c>
      <c r="F219" s="422">
        <v>163772.65999999997</v>
      </c>
      <c r="G219" s="280"/>
      <c r="H219" s="280"/>
    </row>
    <row r="220" spans="1:8" x14ac:dyDescent="0.2">
      <c r="A220" s="413">
        <v>2009</v>
      </c>
      <c r="B220" s="376" t="s">
        <v>45</v>
      </c>
      <c r="C220" s="420" t="s">
        <v>142</v>
      </c>
      <c r="D220" s="421">
        <v>35519.47</v>
      </c>
      <c r="E220" s="421">
        <v>115516.87250000001</v>
      </c>
      <c r="F220" s="422">
        <v>151036.34250000003</v>
      </c>
      <c r="G220" s="280"/>
      <c r="H220" s="280"/>
    </row>
    <row r="221" spans="1:8" x14ac:dyDescent="0.2">
      <c r="A221" s="413">
        <v>2009</v>
      </c>
      <c r="B221" s="376" t="s">
        <v>46</v>
      </c>
      <c r="C221" s="420" t="s">
        <v>142</v>
      </c>
      <c r="D221" s="421">
        <v>36954.390000000007</v>
      </c>
      <c r="E221" s="421">
        <v>113815.42749999999</v>
      </c>
      <c r="F221" s="422">
        <v>150769.8175</v>
      </c>
      <c r="G221" s="280"/>
      <c r="H221" s="280"/>
    </row>
    <row r="222" spans="1:8" x14ac:dyDescent="0.2">
      <c r="A222" s="413">
        <v>2009</v>
      </c>
      <c r="B222" s="376" t="s">
        <v>47</v>
      </c>
      <c r="C222" s="420" t="s">
        <v>142</v>
      </c>
      <c r="D222" s="421">
        <v>37711.770000000004</v>
      </c>
      <c r="E222" s="421">
        <v>117046.0025</v>
      </c>
      <c r="F222" s="422">
        <v>154757.77249999996</v>
      </c>
      <c r="G222" s="280"/>
      <c r="H222" s="280"/>
    </row>
    <row r="223" spans="1:8" x14ac:dyDescent="0.2">
      <c r="A223" s="413">
        <v>2009</v>
      </c>
      <c r="B223" s="376" t="s">
        <v>48</v>
      </c>
      <c r="C223" s="420" t="s">
        <v>142</v>
      </c>
      <c r="D223" s="421">
        <v>32034.529999999995</v>
      </c>
      <c r="E223" s="421">
        <v>117108.6275</v>
      </c>
      <c r="F223" s="422">
        <v>149143.15750000003</v>
      </c>
      <c r="G223" s="280"/>
      <c r="H223" s="280"/>
    </row>
    <row r="224" spans="1:8" x14ac:dyDescent="0.2">
      <c r="A224" s="413">
        <v>2009</v>
      </c>
      <c r="B224" s="376" t="s">
        <v>49</v>
      </c>
      <c r="C224" s="420" t="s">
        <v>142</v>
      </c>
      <c r="D224" s="421">
        <v>30157.9</v>
      </c>
      <c r="E224" s="421">
        <v>106335.23749999999</v>
      </c>
      <c r="F224" s="422">
        <v>136493.13749999995</v>
      </c>
      <c r="G224" s="280"/>
      <c r="H224" s="280"/>
    </row>
    <row r="225" spans="1:8" x14ac:dyDescent="0.2">
      <c r="A225" s="413">
        <v>2010</v>
      </c>
      <c r="B225" s="376" t="s">
        <v>50</v>
      </c>
      <c r="C225" s="420" t="s">
        <v>142</v>
      </c>
      <c r="D225" s="421">
        <v>30601.600000000006</v>
      </c>
      <c r="E225" s="421">
        <v>111261.2775</v>
      </c>
      <c r="F225" s="422">
        <v>141862.8775</v>
      </c>
      <c r="G225" s="280"/>
      <c r="H225" s="280"/>
    </row>
    <row r="226" spans="1:8" x14ac:dyDescent="0.2">
      <c r="A226" s="413">
        <v>2010</v>
      </c>
      <c r="B226" s="376" t="s">
        <v>51</v>
      </c>
      <c r="C226" s="420" t="s">
        <v>142</v>
      </c>
      <c r="D226" s="421">
        <v>33417.98000000001</v>
      </c>
      <c r="E226" s="421">
        <v>112404.59500000002</v>
      </c>
      <c r="F226" s="422">
        <v>145822.57500000001</v>
      </c>
      <c r="G226" s="280"/>
      <c r="H226" s="280"/>
    </row>
    <row r="227" spans="1:8" x14ac:dyDescent="0.2">
      <c r="A227" s="413">
        <v>2010</v>
      </c>
      <c r="B227" s="376" t="s">
        <v>52</v>
      </c>
      <c r="C227" s="420" t="s">
        <v>142</v>
      </c>
      <c r="D227" s="421">
        <v>35262.420000000006</v>
      </c>
      <c r="E227" s="421">
        <v>126996.47350000001</v>
      </c>
      <c r="F227" s="422">
        <v>162258.89349999998</v>
      </c>
      <c r="G227" s="280"/>
      <c r="H227" s="280"/>
    </row>
    <row r="228" spans="1:8" x14ac:dyDescent="0.2">
      <c r="A228" s="413">
        <v>2010</v>
      </c>
      <c r="B228" s="376" t="s">
        <v>40</v>
      </c>
      <c r="C228" s="420" t="s">
        <v>142</v>
      </c>
      <c r="D228" s="421">
        <v>34274.89</v>
      </c>
      <c r="E228" s="421">
        <v>114563.80750000001</v>
      </c>
      <c r="F228" s="422">
        <v>148838.69750000001</v>
      </c>
      <c r="G228" s="280"/>
      <c r="H228" s="280"/>
    </row>
    <row r="229" spans="1:8" x14ac:dyDescent="0.2">
      <c r="A229" s="413">
        <v>2010</v>
      </c>
      <c r="B229" s="376" t="s">
        <v>42</v>
      </c>
      <c r="C229" s="420" t="s">
        <v>142</v>
      </c>
      <c r="D229" s="421">
        <v>35865.040000000001</v>
      </c>
      <c r="E229" s="421">
        <v>123377.26750000003</v>
      </c>
      <c r="F229" s="422">
        <v>159242.30750000002</v>
      </c>
      <c r="G229" s="280"/>
      <c r="H229" s="280"/>
    </row>
    <row r="230" spans="1:8" x14ac:dyDescent="0.2">
      <c r="A230" s="413">
        <v>2010</v>
      </c>
      <c r="B230" s="376" t="s">
        <v>43</v>
      </c>
      <c r="C230" s="420" t="s">
        <v>142</v>
      </c>
      <c r="D230" s="421">
        <v>36332.58</v>
      </c>
      <c r="E230" s="421">
        <v>114059.55</v>
      </c>
      <c r="F230" s="422">
        <v>150392.12999999998</v>
      </c>
      <c r="G230" s="280"/>
      <c r="H230" s="280"/>
    </row>
    <row r="231" spans="1:8" x14ac:dyDescent="0.2">
      <c r="A231" s="413">
        <v>2010</v>
      </c>
      <c r="B231" s="376" t="s">
        <v>44</v>
      </c>
      <c r="C231" s="420" t="s">
        <v>142</v>
      </c>
      <c r="D231" s="421">
        <v>35256.349999999991</v>
      </c>
      <c r="E231" s="421">
        <v>116904.45749999999</v>
      </c>
      <c r="F231" s="422">
        <v>152160.80750000002</v>
      </c>
      <c r="G231" s="280"/>
      <c r="H231" s="280"/>
    </row>
    <row r="232" spans="1:8" x14ac:dyDescent="0.2">
      <c r="A232" s="413">
        <v>2010</v>
      </c>
      <c r="B232" s="376" t="s">
        <v>45</v>
      </c>
      <c r="C232" s="420" t="s">
        <v>142</v>
      </c>
      <c r="D232" s="421">
        <v>34795.43</v>
      </c>
      <c r="E232" s="421">
        <v>122089.85749999998</v>
      </c>
      <c r="F232" s="422">
        <v>156885.28749999998</v>
      </c>
      <c r="G232" s="280"/>
      <c r="H232" s="280"/>
    </row>
    <row r="233" spans="1:8" x14ac:dyDescent="0.2">
      <c r="A233" s="413">
        <v>2010</v>
      </c>
      <c r="B233" s="376" t="s">
        <v>46</v>
      </c>
      <c r="C233" s="420" t="s">
        <v>142</v>
      </c>
      <c r="D233" s="421">
        <v>33443.369999999995</v>
      </c>
      <c r="E233" s="421">
        <v>124518.83499999999</v>
      </c>
      <c r="F233" s="422">
        <v>157962.20500000002</v>
      </c>
      <c r="G233" s="280"/>
      <c r="H233" s="280"/>
    </row>
    <row r="234" spans="1:8" x14ac:dyDescent="0.2">
      <c r="A234" s="413">
        <v>2010</v>
      </c>
      <c r="B234" s="376" t="s">
        <v>47</v>
      </c>
      <c r="C234" s="420" t="s">
        <v>142</v>
      </c>
      <c r="D234" s="421">
        <v>31838.749999999996</v>
      </c>
      <c r="E234" s="421">
        <v>121000.49249999999</v>
      </c>
      <c r="F234" s="422">
        <v>152839.24249999999</v>
      </c>
      <c r="G234" s="280"/>
      <c r="H234" s="280"/>
    </row>
    <row r="235" spans="1:8" x14ac:dyDescent="0.2">
      <c r="A235" s="413">
        <v>2010</v>
      </c>
      <c r="B235" s="376" t="s">
        <v>48</v>
      </c>
      <c r="C235" s="420" t="s">
        <v>142</v>
      </c>
      <c r="D235" s="421">
        <v>34389.710000000006</v>
      </c>
      <c r="E235" s="421">
        <v>123985.47250000002</v>
      </c>
      <c r="F235" s="422">
        <v>158375.18250000002</v>
      </c>
      <c r="G235" s="280"/>
      <c r="H235" s="280"/>
    </row>
    <row r="236" spans="1:8" x14ac:dyDescent="0.2">
      <c r="A236" s="413">
        <v>2010</v>
      </c>
      <c r="B236" s="376" t="s">
        <v>49</v>
      </c>
      <c r="C236" s="420" t="s">
        <v>142</v>
      </c>
      <c r="D236" s="421">
        <v>28480.99</v>
      </c>
      <c r="E236" s="421">
        <v>126166.41</v>
      </c>
      <c r="F236" s="422">
        <v>154647.39999999997</v>
      </c>
      <c r="G236" s="280"/>
      <c r="H236" s="280"/>
    </row>
    <row r="237" spans="1:8" x14ac:dyDescent="0.2">
      <c r="A237" s="413">
        <v>2011</v>
      </c>
      <c r="B237" s="376" t="s">
        <v>50</v>
      </c>
      <c r="C237" s="420" t="s">
        <v>142</v>
      </c>
      <c r="D237" s="421">
        <v>30167.369999999995</v>
      </c>
      <c r="E237" s="421">
        <v>106754.86499999999</v>
      </c>
      <c r="F237" s="422">
        <v>136922.23499999999</v>
      </c>
      <c r="G237" s="280"/>
      <c r="H237" s="280"/>
    </row>
    <row r="238" spans="1:8" x14ac:dyDescent="0.2">
      <c r="A238" s="413">
        <v>2011</v>
      </c>
      <c r="B238" s="376" t="s">
        <v>51</v>
      </c>
      <c r="C238" s="420" t="s">
        <v>142</v>
      </c>
      <c r="D238" s="421">
        <v>32185.24</v>
      </c>
      <c r="E238" s="421">
        <v>110832.19000000002</v>
      </c>
      <c r="F238" s="422">
        <v>143017.43</v>
      </c>
      <c r="G238" s="280"/>
      <c r="H238" s="280"/>
    </row>
    <row r="239" spans="1:8" x14ac:dyDescent="0.2">
      <c r="A239" s="413">
        <v>2011</v>
      </c>
      <c r="B239" s="376" t="s">
        <v>52</v>
      </c>
      <c r="C239" s="420" t="s">
        <v>142</v>
      </c>
      <c r="D239" s="421">
        <v>39902.579999999994</v>
      </c>
      <c r="E239" s="421">
        <v>136680.69</v>
      </c>
      <c r="F239" s="422">
        <v>176583.27</v>
      </c>
      <c r="G239" s="280"/>
      <c r="H239" s="280"/>
    </row>
    <row r="240" spans="1:8" x14ac:dyDescent="0.2">
      <c r="A240" s="413">
        <v>2011</v>
      </c>
      <c r="B240" s="376" t="s">
        <v>40</v>
      </c>
      <c r="C240" s="420" t="s">
        <v>142</v>
      </c>
      <c r="D240" s="421">
        <v>31189.562000000002</v>
      </c>
      <c r="E240" s="421">
        <v>113071.45999999999</v>
      </c>
      <c r="F240" s="422">
        <v>144261.022</v>
      </c>
      <c r="G240" s="280"/>
      <c r="H240" s="280"/>
    </row>
    <row r="241" spans="1:8" x14ac:dyDescent="0.2">
      <c r="A241" s="413">
        <v>2011</v>
      </c>
      <c r="B241" s="376" t="s">
        <v>42</v>
      </c>
      <c r="C241" s="420" t="s">
        <v>142</v>
      </c>
      <c r="D241" s="421">
        <v>37434.29</v>
      </c>
      <c r="E241" s="421">
        <v>134745.1875</v>
      </c>
      <c r="F241" s="422">
        <v>172179.47750000001</v>
      </c>
      <c r="G241" s="280"/>
      <c r="H241" s="280"/>
    </row>
    <row r="242" spans="1:8" x14ac:dyDescent="0.2">
      <c r="A242" s="413">
        <v>2011</v>
      </c>
      <c r="B242" s="376" t="s">
        <v>43</v>
      </c>
      <c r="C242" s="420" t="s">
        <v>142</v>
      </c>
      <c r="D242" s="421">
        <v>40200.089999999997</v>
      </c>
      <c r="E242" s="421">
        <v>120835.5775</v>
      </c>
      <c r="F242" s="422">
        <v>161035.66749999998</v>
      </c>
      <c r="G242" s="280"/>
      <c r="H242" s="280"/>
    </row>
    <row r="243" spans="1:8" x14ac:dyDescent="0.2">
      <c r="A243" s="413">
        <v>2011</v>
      </c>
      <c r="B243" s="376" t="s">
        <v>44</v>
      </c>
      <c r="C243" s="420" t="s">
        <v>142</v>
      </c>
      <c r="D243" s="421">
        <v>42650.020000000004</v>
      </c>
      <c r="E243" s="421">
        <v>127216.23749999999</v>
      </c>
      <c r="F243" s="422">
        <v>169866.25750000001</v>
      </c>
      <c r="G243" s="280"/>
      <c r="H243" s="280"/>
    </row>
    <row r="244" spans="1:8" x14ac:dyDescent="0.2">
      <c r="A244" s="413">
        <v>2011</v>
      </c>
      <c r="B244" s="376" t="s">
        <v>45</v>
      </c>
      <c r="C244" s="420" t="s">
        <v>142</v>
      </c>
      <c r="D244" s="421">
        <v>43407.380000000005</v>
      </c>
      <c r="E244" s="421">
        <v>135781.01</v>
      </c>
      <c r="F244" s="422">
        <v>179188.39</v>
      </c>
      <c r="G244" s="280"/>
      <c r="H244" s="280"/>
    </row>
    <row r="245" spans="1:8" x14ac:dyDescent="0.2">
      <c r="A245" s="413">
        <v>2011</v>
      </c>
      <c r="B245" s="376" t="s">
        <v>46</v>
      </c>
      <c r="C245" s="420" t="s">
        <v>142</v>
      </c>
      <c r="D245" s="421">
        <v>41640.521999999997</v>
      </c>
      <c r="E245" s="421">
        <v>134946.88150000002</v>
      </c>
      <c r="F245" s="422">
        <v>176587.40350000001</v>
      </c>
      <c r="G245" s="280"/>
      <c r="H245" s="280"/>
    </row>
    <row r="246" spans="1:8" x14ac:dyDescent="0.2">
      <c r="A246" s="413">
        <v>2011</v>
      </c>
      <c r="B246" s="376" t="s">
        <v>47</v>
      </c>
      <c r="C246" s="420" t="s">
        <v>142</v>
      </c>
      <c r="D246" s="421">
        <v>40070.01</v>
      </c>
      <c r="E246" s="421">
        <v>133951.80499999999</v>
      </c>
      <c r="F246" s="422">
        <v>174021.815</v>
      </c>
      <c r="G246" s="280"/>
      <c r="H246" s="280"/>
    </row>
    <row r="247" spans="1:8" x14ac:dyDescent="0.2">
      <c r="A247" s="413">
        <v>2011</v>
      </c>
      <c r="B247" s="376" t="s">
        <v>48</v>
      </c>
      <c r="C247" s="420" t="s">
        <v>142</v>
      </c>
      <c r="D247" s="421">
        <v>42505.57</v>
      </c>
      <c r="E247" s="421">
        <v>137252.93</v>
      </c>
      <c r="F247" s="422">
        <v>179758.5</v>
      </c>
      <c r="G247" s="280"/>
      <c r="H247" s="280"/>
    </row>
    <row r="248" spans="1:8" x14ac:dyDescent="0.2">
      <c r="A248" s="413">
        <v>2011</v>
      </c>
      <c r="B248" s="376" t="s">
        <v>49</v>
      </c>
      <c r="C248" s="420" t="s">
        <v>142</v>
      </c>
      <c r="D248" s="421">
        <v>40943.5</v>
      </c>
      <c r="E248" s="421">
        <v>140577.20500000002</v>
      </c>
      <c r="F248" s="422">
        <v>181520.70499999999</v>
      </c>
      <c r="G248" s="280"/>
      <c r="H248" s="280"/>
    </row>
    <row r="249" spans="1:8" x14ac:dyDescent="0.2">
      <c r="A249" s="413">
        <v>2012</v>
      </c>
      <c r="B249" s="376" t="s">
        <v>50</v>
      </c>
      <c r="C249" s="420" t="s">
        <v>142</v>
      </c>
      <c r="D249" s="421">
        <v>42783.170000000006</v>
      </c>
      <c r="E249" s="421">
        <v>118851.27249999999</v>
      </c>
      <c r="F249" s="422">
        <v>161634.4425</v>
      </c>
      <c r="G249" s="280"/>
      <c r="H249" s="280"/>
    </row>
    <row r="250" spans="1:8" x14ac:dyDescent="0.2">
      <c r="A250" s="413">
        <v>2012</v>
      </c>
      <c r="B250" s="376" t="s">
        <v>51</v>
      </c>
      <c r="C250" s="420" t="s">
        <v>142</v>
      </c>
      <c r="D250" s="421">
        <v>43642.832999999999</v>
      </c>
      <c r="E250" s="421">
        <v>123947.33499999999</v>
      </c>
      <c r="F250" s="422">
        <v>167590.16800000001</v>
      </c>
      <c r="G250" s="280"/>
      <c r="H250" s="280"/>
    </row>
    <row r="251" spans="1:8" x14ac:dyDescent="0.2">
      <c r="A251" s="414">
        <v>2012</v>
      </c>
      <c r="B251" s="376" t="s">
        <v>52</v>
      </c>
      <c r="C251" s="420" t="s">
        <v>142</v>
      </c>
      <c r="D251" s="421">
        <v>49828.240000000005</v>
      </c>
      <c r="E251" s="421">
        <v>132274.2775</v>
      </c>
      <c r="F251" s="422">
        <v>182102.51749999999</v>
      </c>
      <c r="G251" s="280"/>
      <c r="H251" s="280"/>
    </row>
    <row r="252" spans="1:8" x14ac:dyDescent="0.2">
      <c r="A252" s="414">
        <v>2012</v>
      </c>
      <c r="B252" s="376" t="s">
        <v>40</v>
      </c>
      <c r="C252" s="420" t="s">
        <v>142</v>
      </c>
      <c r="D252" s="421">
        <v>41916.619999999995</v>
      </c>
      <c r="E252" s="421">
        <v>112027.50750000001</v>
      </c>
      <c r="F252" s="422">
        <v>153944.1275</v>
      </c>
      <c r="G252" s="280"/>
      <c r="H252" s="280"/>
    </row>
    <row r="253" spans="1:8" x14ac:dyDescent="0.2">
      <c r="A253" s="414">
        <v>2012</v>
      </c>
      <c r="B253" s="376" t="s">
        <v>42</v>
      </c>
      <c r="C253" s="420" t="s">
        <v>142</v>
      </c>
      <c r="D253" s="421">
        <v>46281.569999999992</v>
      </c>
      <c r="E253" s="421">
        <v>122814.9425</v>
      </c>
      <c r="F253" s="422">
        <v>169096.51250000001</v>
      </c>
      <c r="G253" s="280"/>
      <c r="H253" s="280"/>
    </row>
    <row r="254" spans="1:8" x14ac:dyDescent="0.2">
      <c r="A254" s="414">
        <v>2012</v>
      </c>
      <c r="B254" s="376" t="s">
        <v>43</v>
      </c>
      <c r="C254" s="420" t="s">
        <v>142</v>
      </c>
      <c r="D254" s="421">
        <v>43112.25</v>
      </c>
      <c r="E254" s="421">
        <v>125161.02500000001</v>
      </c>
      <c r="F254" s="422">
        <v>168273.27500000002</v>
      </c>
      <c r="G254" s="280"/>
      <c r="H254" s="280"/>
    </row>
    <row r="255" spans="1:8" x14ac:dyDescent="0.2">
      <c r="A255" s="414">
        <v>2012</v>
      </c>
      <c r="B255" s="376" t="s">
        <v>44</v>
      </c>
      <c r="C255" s="420" t="s">
        <v>142</v>
      </c>
      <c r="D255" s="421">
        <v>45219.44</v>
      </c>
      <c r="E255" s="421">
        <v>121688.0275</v>
      </c>
      <c r="F255" s="422">
        <v>166907.4675</v>
      </c>
      <c r="G255" s="280"/>
      <c r="H255" s="280"/>
    </row>
    <row r="256" spans="1:8" x14ac:dyDescent="0.2">
      <c r="A256" s="414">
        <v>2012</v>
      </c>
      <c r="B256" s="376" t="s">
        <v>45</v>
      </c>
      <c r="C256" s="420" t="s">
        <v>142</v>
      </c>
      <c r="D256" s="421">
        <v>44880.930000000008</v>
      </c>
      <c r="E256" s="421">
        <v>125066.2205</v>
      </c>
      <c r="F256" s="422">
        <v>169947.15050000002</v>
      </c>
      <c r="G256" s="280"/>
      <c r="H256" s="280"/>
    </row>
    <row r="257" spans="1:8" x14ac:dyDescent="0.2">
      <c r="A257" s="414">
        <v>2012</v>
      </c>
      <c r="B257" s="376" t="s">
        <v>46</v>
      </c>
      <c r="C257" s="420" t="s">
        <v>142</v>
      </c>
      <c r="D257" s="421">
        <v>46649.659999999996</v>
      </c>
      <c r="E257" s="421">
        <v>118526.1225</v>
      </c>
      <c r="F257" s="422">
        <v>165175.7825</v>
      </c>
      <c r="G257" s="280"/>
      <c r="H257" s="280"/>
    </row>
    <row r="258" spans="1:8" x14ac:dyDescent="0.2">
      <c r="A258" s="414">
        <v>2012</v>
      </c>
      <c r="B258" s="376" t="s">
        <v>47</v>
      </c>
      <c r="C258" s="420" t="s">
        <v>142</v>
      </c>
      <c r="D258" s="421">
        <v>47585.99</v>
      </c>
      <c r="E258" s="421">
        <v>125299.272</v>
      </c>
      <c r="F258" s="422">
        <v>172885.26199999999</v>
      </c>
      <c r="G258" s="280"/>
      <c r="H258" s="280"/>
    </row>
    <row r="259" spans="1:8" x14ac:dyDescent="0.2">
      <c r="A259" s="414">
        <v>2012</v>
      </c>
      <c r="B259" s="376" t="s">
        <v>48</v>
      </c>
      <c r="C259" s="420" t="s">
        <v>142</v>
      </c>
      <c r="D259" s="421">
        <v>44621.06</v>
      </c>
      <c r="E259" s="421">
        <v>125597.22050000001</v>
      </c>
      <c r="F259" s="422">
        <v>170218.28049999999</v>
      </c>
      <c r="G259" s="280"/>
      <c r="H259" s="280"/>
    </row>
    <row r="260" spans="1:8" x14ac:dyDescent="0.2">
      <c r="A260" s="414">
        <v>2012</v>
      </c>
      <c r="B260" s="376" t="s">
        <v>49</v>
      </c>
      <c r="C260" s="420" t="s">
        <v>142</v>
      </c>
      <c r="D260" s="421">
        <v>35249.020000000004</v>
      </c>
      <c r="E260" s="421">
        <v>115254.07250000001</v>
      </c>
      <c r="F260" s="422">
        <v>150503.0925</v>
      </c>
      <c r="G260" s="280"/>
      <c r="H260" s="280"/>
    </row>
    <row r="261" spans="1:8" x14ac:dyDescent="0.2">
      <c r="A261" s="414">
        <v>2013</v>
      </c>
      <c r="B261" s="376" t="s">
        <v>50</v>
      </c>
      <c r="C261" s="420" t="s">
        <v>142</v>
      </c>
      <c r="D261" s="421">
        <v>36001.230000000003</v>
      </c>
      <c r="E261" s="421">
        <v>110741.49049999999</v>
      </c>
      <c r="F261" s="422">
        <v>146742.7205</v>
      </c>
      <c r="G261" s="280"/>
      <c r="H261" s="280"/>
    </row>
    <row r="262" spans="1:8" x14ac:dyDescent="0.2">
      <c r="A262" s="414">
        <v>2013</v>
      </c>
      <c r="B262" s="376" t="s">
        <v>51</v>
      </c>
      <c r="C262" s="420" t="s">
        <v>142</v>
      </c>
      <c r="D262" s="421">
        <v>40252.600000000006</v>
      </c>
      <c r="E262" s="421">
        <v>114084.85999999999</v>
      </c>
      <c r="F262" s="422">
        <v>154337.46</v>
      </c>
      <c r="G262" s="280"/>
      <c r="H262" s="280"/>
    </row>
    <row r="263" spans="1:8" x14ac:dyDescent="0.2">
      <c r="A263" s="414">
        <v>2013</v>
      </c>
      <c r="B263" s="376" t="s">
        <v>52</v>
      </c>
      <c r="C263" s="420" t="s">
        <v>142</v>
      </c>
      <c r="D263" s="421">
        <v>37559.32</v>
      </c>
      <c r="E263" s="421">
        <v>114645.20999999999</v>
      </c>
      <c r="F263" s="422">
        <v>152204.53</v>
      </c>
      <c r="G263" s="280"/>
      <c r="H263" s="280"/>
    </row>
    <row r="264" spans="1:8" x14ac:dyDescent="0.2">
      <c r="A264" s="414">
        <v>2013</v>
      </c>
      <c r="B264" s="376" t="s">
        <v>40</v>
      </c>
      <c r="C264" s="420" t="s">
        <v>142</v>
      </c>
      <c r="D264" s="421">
        <v>40505.410000000003</v>
      </c>
      <c r="E264" s="421">
        <v>132722.97399999999</v>
      </c>
      <c r="F264" s="422">
        <v>173228.38399999999</v>
      </c>
      <c r="G264" s="280"/>
      <c r="H264" s="280"/>
    </row>
    <row r="265" spans="1:8" x14ac:dyDescent="0.2">
      <c r="A265" s="414">
        <v>2013</v>
      </c>
      <c r="B265" s="376" t="s">
        <v>42</v>
      </c>
      <c r="C265" s="420" t="s">
        <v>142</v>
      </c>
      <c r="D265" s="421">
        <v>42734.979999999996</v>
      </c>
      <c r="E265" s="421">
        <v>130413.40700000001</v>
      </c>
      <c r="F265" s="422">
        <v>173148.38700000002</v>
      </c>
      <c r="G265" s="280"/>
      <c r="H265" s="280"/>
    </row>
    <row r="266" spans="1:8" x14ac:dyDescent="0.2">
      <c r="A266" s="414">
        <v>2013</v>
      </c>
      <c r="B266" s="376" t="s">
        <v>43</v>
      </c>
      <c r="C266" s="420" t="s">
        <v>142</v>
      </c>
      <c r="D266" s="421">
        <v>41957.639000000003</v>
      </c>
      <c r="E266" s="421">
        <v>121037.223</v>
      </c>
      <c r="F266" s="422">
        <v>162994.86199999999</v>
      </c>
      <c r="G266" s="280"/>
      <c r="H266" s="280"/>
    </row>
    <row r="267" spans="1:8" x14ac:dyDescent="0.2">
      <c r="A267" s="414">
        <v>2013</v>
      </c>
      <c r="B267" s="376" t="s">
        <v>44</v>
      </c>
      <c r="C267" s="420" t="s">
        <v>142</v>
      </c>
      <c r="D267" s="421">
        <v>51792.031000000003</v>
      </c>
      <c r="E267" s="421">
        <v>139612.98050000001</v>
      </c>
      <c r="F267" s="422">
        <v>191405.01150000002</v>
      </c>
      <c r="G267" s="280"/>
      <c r="H267" s="280"/>
    </row>
    <row r="268" spans="1:8" x14ac:dyDescent="0.2">
      <c r="A268" s="414">
        <v>2013</v>
      </c>
      <c r="B268" s="376" t="s">
        <v>45</v>
      </c>
      <c r="C268" s="420" t="s">
        <v>142</v>
      </c>
      <c r="D268" s="421">
        <v>46838.347999999998</v>
      </c>
      <c r="E268" s="421">
        <v>123289.7365</v>
      </c>
      <c r="F268" s="422">
        <v>170128.0845</v>
      </c>
      <c r="G268" s="280"/>
      <c r="H268" s="280"/>
    </row>
    <row r="269" spans="1:8" x14ac:dyDescent="0.2">
      <c r="A269" s="414">
        <v>2013</v>
      </c>
      <c r="B269" s="376" t="s">
        <v>46</v>
      </c>
      <c r="C269" s="420" t="s">
        <v>142</v>
      </c>
      <c r="D269" s="421">
        <v>58217.020999999993</v>
      </c>
      <c r="E269" s="421">
        <v>142403.31099999999</v>
      </c>
      <c r="F269" s="422">
        <v>200620.33199999999</v>
      </c>
      <c r="G269" s="280"/>
      <c r="H269" s="280"/>
    </row>
    <row r="270" spans="1:8" x14ac:dyDescent="0.2">
      <c r="A270" s="414">
        <v>2013</v>
      </c>
      <c r="B270" s="376" t="s">
        <v>47</v>
      </c>
      <c r="C270" s="420" t="s">
        <v>142</v>
      </c>
      <c r="D270" s="421">
        <v>60066.619999999995</v>
      </c>
      <c r="E270" s="421">
        <v>146398.41250000001</v>
      </c>
      <c r="F270" s="422">
        <v>206465.0325</v>
      </c>
      <c r="G270" s="280"/>
      <c r="H270" s="280"/>
    </row>
    <row r="271" spans="1:8" x14ac:dyDescent="0.2">
      <c r="A271" s="414">
        <v>2013</v>
      </c>
      <c r="B271" s="376" t="s">
        <v>48</v>
      </c>
      <c r="C271" s="420" t="s">
        <v>142</v>
      </c>
      <c r="D271" s="421">
        <v>50838.499999999993</v>
      </c>
      <c r="E271" s="421">
        <v>141699.62299999999</v>
      </c>
      <c r="F271" s="422">
        <v>192538.12299999999</v>
      </c>
      <c r="G271" s="280"/>
      <c r="H271" s="280"/>
    </row>
    <row r="272" spans="1:8" x14ac:dyDescent="0.2">
      <c r="A272" s="414">
        <v>2013</v>
      </c>
      <c r="B272" s="376" t="s">
        <v>49</v>
      </c>
      <c r="C272" s="420" t="s">
        <v>142</v>
      </c>
      <c r="D272" s="421">
        <v>45768.91</v>
      </c>
      <c r="E272" s="421">
        <v>134275.33049999998</v>
      </c>
      <c r="F272" s="422">
        <v>180044.24050000001</v>
      </c>
      <c r="G272" s="280"/>
      <c r="H272" s="280"/>
    </row>
    <row r="273" spans="1:8" x14ac:dyDescent="0.2">
      <c r="A273" s="414">
        <v>2014</v>
      </c>
      <c r="B273" s="376" t="s">
        <v>50</v>
      </c>
      <c r="C273" s="420" t="s">
        <v>142</v>
      </c>
      <c r="D273" s="421">
        <v>43342.559999999998</v>
      </c>
      <c r="E273" s="421">
        <v>112743.89250000002</v>
      </c>
      <c r="F273" s="422">
        <v>156086.45250000001</v>
      </c>
      <c r="G273" s="280"/>
      <c r="H273" s="280"/>
    </row>
    <row r="274" spans="1:8" x14ac:dyDescent="0.2">
      <c r="A274" s="414">
        <v>2014</v>
      </c>
      <c r="B274" s="376" t="s">
        <v>51</v>
      </c>
      <c r="C274" s="420" t="s">
        <v>142</v>
      </c>
      <c r="D274" s="421">
        <v>51240.800000000003</v>
      </c>
      <c r="E274" s="421">
        <v>126682.58249999999</v>
      </c>
      <c r="F274" s="422">
        <v>177923.38250000001</v>
      </c>
      <c r="G274" s="280"/>
      <c r="H274" s="280"/>
    </row>
    <row r="275" spans="1:8" x14ac:dyDescent="0.2">
      <c r="A275" s="414">
        <v>2014</v>
      </c>
      <c r="B275" s="376" t="s">
        <v>52</v>
      </c>
      <c r="C275" s="420" t="s">
        <v>142</v>
      </c>
      <c r="D275" s="421">
        <v>54145.149999999994</v>
      </c>
      <c r="E275" s="421">
        <v>147331.99549999999</v>
      </c>
      <c r="F275" s="422">
        <v>201477.14549999998</v>
      </c>
      <c r="G275" s="280"/>
      <c r="H275" s="280"/>
    </row>
    <row r="276" spans="1:8" x14ac:dyDescent="0.2">
      <c r="A276" s="414">
        <v>2014</v>
      </c>
      <c r="B276" s="376" t="s">
        <v>40</v>
      </c>
      <c r="C276" s="420" t="s">
        <v>142</v>
      </c>
      <c r="D276" s="421">
        <v>53629.67</v>
      </c>
      <c r="E276" s="421">
        <v>130823.02300000004</v>
      </c>
      <c r="F276" s="422">
        <v>184452.69300000003</v>
      </c>
      <c r="G276" s="280"/>
      <c r="H276" s="280"/>
    </row>
    <row r="277" spans="1:8" x14ac:dyDescent="0.2">
      <c r="A277" s="414">
        <v>2014</v>
      </c>
      <c r="B277" s="376" t="s">
        <v>42</v>
      </c>
      <c r="C277" s="420" t="s">
        <v>142</v>
      </c>
      <c r="D277" s="421">
        <v>61778.159999999996</v>
      </c>
      <c r="E277" s="421">
        <v>142322.78399999999</v>
      </c>
      <c r="F277" s="422">
        <v>204100.94400000002</v>
      </c>
      <c r="G277" s="280"/>
      <c r="H277" s="280"/>
    </row>
    <row r="278" spans="1:8" x14ac:dyDescent="0.2">
      <c r="A278" s="414">
        <v>2014</v>
      </c>
      <c r="B278" s="376" t="s">
        <v>43</v>
      </c>
      <c r="C278" s="420" t="s">
        <v>142</v>
      </c>
      <c r="D278" s="421">
        <v>58995.47</v>
      </c>
      <c r="E278" s="421">
        <v>129260.8216775</v>
      </c>
      <c r="F278" s="422">
        <v>188256.2916775</v>
      </c>
      <c r="G278" s="280"/>
      <c r="H278" s="280"/>
    </row>
    <row r="279" spans="1:8" x14ac:dyDescent="0.2">
      <c r="A279" s="414">
        <v>2014</v>
      </c>
      <c r="B279" s="376" t="s">
        <v>44</v>
      </c>
      <c r="C279" s="420" t="s">
        <v>142</v>
      </c>
      <c r="D279" s="421">
        <v>68606.47</v>
      </c>
      <c r="E279" s="421">
        <v>143272.17499999999</v>
      </c>
      <c r="F279" s="422">
        <v>211878.64500000002</v>
      </c>
      <c r="G279" s="280"/>
      <c r="H279" s="280"/>
    </row>
    <row r="280" spans="1:8" x14ac:dyDescent="0.2">
      <c r="A280" s="414">
        <v>2014</v>
      </c>
      <c r="B280" s="376" t="s">
        <v>45</v>
      </c>
      <c r="C280" s="420" t="s">
        <v>142</v>
      </c>
      <c r="D280" s="421">
        <v>63061.179999999993</v>
      </c>
      <c r="E280" s="421">
        <v>144813.51400000002</v>
      </c>
      <c r="F280" s="422">
        <v>207874.69400000002</v>
      </c>
      <c r="G280" s="280"/>
      <c r="H280" s="280"/>
    </row>
    <row r="281" spans="1:8" x14ac:dyDescent="0.2">
      <c r="A281" s="414">
        <v>2014</v>
      </c>
      <c r="B281" s="376" t="s">
        <v>46</v>
      </c>
      <c r="C281" s="420" t="s">
        <v>142</v>
      </c>
      <c r="D281" s="421">
        <v>64512.43</v>
      </c>
      <c r="E281" s="421">
        <v>154462.78699999995</v>
      </c>
      <c r="F281" s="422">
        <v>218975.21699999998</v>
      </c>
      <c r="G281" s="280"/>
      <c r="H281" s="280"/>
    </row>
    <row r="282" spans="1:8" x14ac:dyDescent="0.2">
      <c r="A282" s="414">
        <v>2014</v>
      </c>
      <c r="B282" s="376" t="s">
        <v>47</v>
      </c>
      <c r="C282" s="420" t="s">
        <v>142</v>
      </c>
      <c r="D282" s="421">
        <v>66817.009999999995</v>
      </c>
      <c r="E282" s="421">
        <v>145591.11899999998</v>
      </c>
      <c r="F282" s="422">
        <v>212408.12899999996</v>
      </c>
      <c r="G282" s="280"/>
      <c r="H282" s="280"/>
    </row>
    <row r="283" spans="1:8" x14ac:dyDescent="0.2">
      <c r="A283" s="414">
        <v>2014</v>
      </c>
      <c r="B283" s="376" t="s">
        <v>48</v>
      </c>
      <c r="C283" s="420" t="s">
        <v>142</v>
      </c>
      <c r="D283" s="421">
        <v>65387.56</v>
      </c>
      <c r="E283" s="421">
        <v>141243.66149999999</v>
      </c>
      <c r="F283" s="422">
        <v>206631.22149999999</v>
      </c>
      <c r="G283" s="280"/>
      <c r="H283" s="280"/>
    </row>
    <row r="284" spans="1:8" x14ac:dyDescent="0.2">
      <c r="A284" s="414">
        <v>2014</v>
      </c>
      <c r="B284" s="376" t="s">
        <v>49</v>
      </c>
      <c r="C284" s="420" t="s">
        <v>142</v>
      </c>
      <c r="D284" s="421">
        <v>54524.42</v>
      </c>
      <c r="E284" s="421">
        <v>131495.12300000002</v>
      </c>
      <c r="F284" s="422">
        <v>186019.54300000001</v>
      </c>
      <c r="G284" s="280"/>
      <c r="H284" s="280"/>
    </row>
    <row r="285" spans="1:8" x14ac:dyDescent="0.2">
      <c r="A285" s="414">
        <v>2015</v>
      </c>
      <c r="B285" s="376" t="s">
        <v>50</v>
      </c>
      <c r="C285" s="420" t="s">
        <v>142</v>
      </c>
      <c r="D285" s="421">
        <v>57655.66</v>
      </c>
      <c r="E285" s="421">
        <v>133026.43650000001</v>
      </c>
      <c r="F285" s="422">
        <v>190682.09649999999</v>
      </c>
      <c r="G285" s="280"/>
      <c r="H285" s="280"/>
    </row>
    <row r="286" spans="1:8" x14ac:dyDescent="0.2">
      <c r="A286" s="414">
        <v>2015</v>
      </c>
      <c r="B286" s="376" t="s">
        <v>51</v>
      </c>
      <c r="C286" s="420" t="s">
        <v>142</v>
      </c>
      <c r="D286" s="421">
        <v>64883.12</v>
      </c>
      <c r="E286" s="421">
        <v>135873.34250000003</v>
      </c>
      <c r="F286" s="422">
        <v>200756.46249999999</v>
      </c>
      <c r="G286" s="280"/>
      <c r="H286" s="280"/>
    </row>
    <row r="287" spans="1:8" x14ac:dyDescent="0.2">
      <c r="A287" s="414">
        <v>2015</v>
      </c>
      <c r="B287" s="376" t="s">
        <v>52</v>
      </c>
      <c r="C287" s="420" t="s">
        <v>142</v>
      </c>
      <c r="D287" s="421">
        <v>63509.64999999998</v>
      </c>
      <c r="E287" s="421">
        <v>145535.00449999998</v>
      </c>
      <c r="F287" s="422">
        <v>209044.6545</v>
      </c>
      <c r="G287" s="280"/>
      <c r="H287" s="280"/>
    </row>
    <row r="288" spans="1:8" x14ac:dyDescent="0.2">
      <c r="A288" s="414">
        <v>2015</v>
      </c>
      <c r="B288" s="376" t="s">
        <v>40</v>
      </c>
      <c r="C288" s="420" t="s">
        <v>142</v>
      </c>
      <c r="D288" s="421">
        <v>62667.709999999992</v>
      </c>
      <c r="E288" s="421">
        <v>135064.84349999999</v>
      </c>
      <c r="F288" s="422">
        <v>197732.55349999998</v>
      </c>
      <c r="G288" s="280"/>
      <c r="H288" s="280"/>
    </row>
    <row r="289" spans="1:8" x14ac:dyDescent="0.2">
      <c r="A289" s="414">
        <v>2015</v>
      </c>
      <c r="B289" s="376" t="s">
        <v>42</v>
      </c>
      <c r="C289" s="420" t="s">
        <v>142</v>
      </c>
      <c r="D289" s="421">
        <v>69783.69</v>
      </c>
      <c r="E289" s="421">
        <v>138912.10200000001</v>
      </c>
      <c r="F289" s="422">
        <v>208695.79200000002</v>
      </c>
      <c r="G289" s="280"/>
      <c r="H289" s="280"/>
    </row>
    <row r="290" spans="1:8" x14ac:dyDescent="0.2">
      <c r="A290" s="414">
        <v>2015</v>
      </c>
      <c r="B290" s="376" t="s">
        <v>43</v>
      </c>
      <c r="C290" s="420" t="s">
        <v>142</v>
      </c>
      <c r="D290" s="421">
        <v>69155.349999999991</v>
      </c>
      <c r="E290" s="421">
        <v>149670.34450000001</v>
      </c>
      <c r="F290" s="422">
        <v>218825.69449999998</v>
      </c>
      <c r="G290" s="280"/>
      <c r="H290" s="280"/>
    </row>
    <row r="291" spans="1:8" x14ac:dyDescent="0.2">
      <c r="A291" s="414">
        <v>2015</v>
      </c>
      <c r="B291" s="376" t="s">
        <v>44</v>
      </c>
      <c r="C291" s="420" t="s">
        <v>142</v>
      </c>
      <c r="D291" s="421">
        <v>83936.88</v>
      </c>
      <c r="E291" s="421">
        <v>153365.93699999998</v>
      </c>
      <c r="F291" s="422">
        <v>237302.81699999998</v>
      </c>
      <c r="G291" s="280"/>
      <c r="H291" s="280"/>
    </row>
    <row r="292" spans="1:8" x14ac:dyDescent="0.2">
      <c r="A292" s="414">
        <v>2015</v>
      </c>
      <c r="B292" s="376" t="s">
        <v>45</v>
      </c>
      <c r="C292" s="420" t="s">
        <v>142</v>
      </c>
      <c r="D292" s="421">
        <v>72711.260000000009</v>
      </c>
      <c r="E292" s="421">
        <v>150199.30649999998</v>
      </c>
      <c r="F292" s="422">
        <v>222910.56649999996</v>
      </c>
      <c r="G292" s="280"/>
      <c r="H292" s="280"/>
    </row>
    <row r="293" spans="1:8" x14ac:dyDescent="0.2">
      <c r="A293" s="414">
        <v>2015</v>
      </c>
      <c r="B293" s="376" t="s">
        <v>46</v>
      </c>
      <c r="C293" s="420" t="s">
        <v>142</v>
      </c>
      <c r="D293" s="421">
        <v>81088.760000000009</v>
      </c>
      <c r="E293" s="421">
        <v>153920.21850000002</v>
      </c>
      <c r="F293" s="422">
        <v>235008.97850000003</v>
      </c>
      <c r="G293" s="280"/>
      <c r="H293" s="280"/>
    </row>
    <row r="294" spans="1:8" x14ac:dyDescent="0.2">
      <c r="A294" s="414">
        <v>2015</v>
      </c>
      <c r="B294" s="376" t="s">
        <v>47</v>
      </c>
      <c r="C294" s="420" t="s">
        <v>142</v>
      </c>
      <c r="D294" s="421">
        <v>79550.22</v>
      </c>
      <c r="E294" s="421">
        <v>163754.46099999998</v>
      </c>
      <c r="F294" s="422">
        <v>243304.68100000001</v>
      </c>
      <c r="G294" s="280"/>
      <c r="H294" s="280"/>
    </row>
    <row r="295" spans="1:8" x14ac:dyDescent="0.2">
      <c r="A295" s="414">
        <v>2015</v>
      </c>
      <c r="B295" s="376" t="s">
        <v>48</v>
      </c>
      <c r="C295" s="420" t="s">
        <v>142</v>
      </c>
      <c r="D295" s="421">
        <v>74790.89</v>
      </c>
      <c r="E295" s="421">
        <v>139116.02499999999</v>
      </c>
      <c r="F295" s="422">
        <v>213906.91499999998</v>
      </c>
      <c r="G295" s="280"/>
      <c r="H295" s="280"/>
    </row>
    <row r="296" spans="1:8" x14ac:dyDescent="0.2">
      <c r="A296" s="414">
        <v>2015</v>
      </c>
      <c r="B296" s="376" t="s">
        <v>49</v>
      </c>
      <c r="C296" s="420" t="s">
        <v>142</v>
      </c>
      <c r="D296" s="421">
        <v>64430.179999999993</v>
      </c>
      <c r="E296" s="421">
        <v>135830.649</v>
      </c>
      <c r="F296" s="422">
        <v>200260.829</v>
      </c>
      <c r="G296" s="280"/>
      <c r="H296" s="280"/>
    </row>
    <row r="297" spans="1:8" x14ac:dyDescent="0.2">
      <c r="A297" s="414">
        <v>2016</v>
      </c>
      <c r="B297" s="376" t="s">
        <v>50</v>
      </c>
      <c r="C297" s="420" t="s">
        <v>142</v>
      </c>
      <c r="D297" s="421">
        <v>59532.53</v>
      </c>
      <c r="E297" s="421">
        <v>137844.91399999999</v>
      </c>
      <c r="F297" s="422">
        <v>197377.44400000002</v>
      </c>
      <c r="G297" s="280"/>
      <c r="H297" s="280"/>
    </row>
    <row r="298" spans="1:8" x14ac:dyDescent="0.2">
      <c r="A298" s="414">
        <v>2016</v>
      </c>
      <c r="B298" s="376" t="s">
        <v>51</v>
      </c>
      <c r="C298" s="420" t="s">
        <v>142</v>
      </c>
      <c r="D298" s="421">
        <v>73750.78</v>
      </c>
      <c r="E298" s="421">
        <v>158200.80900000004</v>
      </c>
      <c r="F298" s="422">
        <v>231951.58900000004</v>
      </c>
      <c r="G298" s="280"/>
      <c r="H298" s="280"/>
    </row>
    <row r="299" spans="1:8" x14ac:dyDescent="0.2">
      <c r="A299" s="414">
        <v>2016</v>
      </c>
      <c r="B299" s="376" t="s">
        <v>52</v>
      </c>
      <c r="C299" s="420" t="s">
        <v>142</v>
      </c>
      <c r="D299" s="421">
        <v>66878.89</v>
      </c>
      <c r="E299" s="421">
        <v>154675.86300000001</v>
      </c>
      <c r="F299" s="422">
        <v>221554.75300000003</v>
      </c>
      <c r="G299" s="280"/>
      <c r="H299" s="280"/>
    </row>
    <row r="300" spans="1:8" x14ac:dyDescent="0.2">
      <c r="A300" s="414">
        <v>2016</v>
      </c>
      <c r="B300" s="376" t="s">
        <v>40</v>
      </c>
      <c r="C300" s="420" t="s">
        <v>142</v>
      </c>
      <c r="D300" s="421">
        <v>70678.25</v>
      </c>
      <c r="E300" s="421">
        <v>159121.98600000003</v>
      </c>
      <c r="F300" s="422">
        <v>229800.23600000003</v>
      </c>
      <c r="G300" s="280"/>
      <c r="H300" s="280"/>
    </row>
    <row r="301" spans="1:8" x14ac:dyDescent="0.2">
      <c r="A301" s="414">
        <v>2016</v>
      </c>
      <c r="B301" s="376" t="s">
        <v>42</v>
      </c>
      <c r="C301" s="420" t="s">
        <v>142</v>
      </c>
      <c r="D301" s="421">
        <v>66367.659999999989</v>
      </c>
      <c r="E301" s="421">
        <v>150989.0245</v>
      </c>
      <c r="F301" s="422">
        <v>217356.6845</v>
      </c>
      <c r="G301" s="280"/>
      <c r="H301" s="280"/>
    </row>
    <row r="302" spans="1:8" x14ac:dyDescent="0.2">
      <c r="A302" s="414">
        <v>2016</v>
      </c>
      <c r="B302" s="376" t="s">
        <v>43</v>
      </c>
      <c r="C302" s="420" t="s">
        <v>142</v>
      </c>
      <c r="D302" s="421">
        <v>68869.03</v>
      </c>
      <c r="E302" s="421">
        <v>152392.54399999999</v>
      </c>
      <c r="F302" s="422">
        <v>221261.57400000002</v>
      </c>
      <c r="G302" s="280"/>
      <c r="H302" s="280"/>
    </row>
    <row r="303" spans="1:8" x14ac:dyDescent="0.2">
      <c r="A303" s="414">
        <v>2016</v>
      </c>
      <c r="B303" s="376" t="s">
        <v>44</v>
      </c>
      <c r="C303" s="420" t="s">
        <v>142</v>
      </c>
      <c r="D303" s="421">
        <v>58434.549999999996</v>
      </c>
      <c r="E303" s="421">
        <v>136277.85249999998</v>
      </c>
      <c r="F303" s="422">
        <v>194712.40249999997</v>
      </c>
      <c r="G303" s="280"/>
      <c r="H303" s="280"/>
    </row>
    <row r="304" spans="1:8" x14ac:dyDescent="0.2">
      <c r="A304" s="414">
        <v>2016</v>
      </c>
      <c r="B304" s="376" t="s">
        <v>45</v>
      </c>
      <c r="C304" s="420" t="s">
        <v>142</v>
      </c>
      <c r="D304" s="421">
        <v>72579.34</v>
      </c>
      <c r="E304" s="421">
        <v>167713.71300000005</v>
      </c>
      <c r="F304" s="422">
        <v>240293.05300000004</v>
      </c>
      <c r="G304" s="280"/>
      <c r="H304" s="280"/>
    </row>
    <row r="305" spans="1:8" x14ac:dyDescent="0.2">
      <c r="A305" s="414">
        <v>2016</v>
      </c>
      <c r="B305" s="376" t="s">
        <v>46</v>
      </c>
      <c r="C305" s="420" t="s">
        <v>142</v>
      </c>
      <c r="D305" s="421">
        <v>75792.831000000006</v>
      </c>
      <c r="E305" s="421">
        <v>142845.46400000001</v>
      </c>
      <c r="F305" s="422">
        <v>218638.29500000001</v>
      </c>
      <c r="G305" s="280"/>
      <c r="H305" s="280"/>
    </row>
    <row r="306" spans="1:8" x14ac:dyDescent="0.2">
      <c r="A306" s="414">
        <v>2016</v>
      </c>
      <c r="B306" s="376" t="s">
        <v>47</v>
      </c>
      <c r="C306" s="420" t="s">
        <v>142</v>
      </c>
      <c r="D306" s="421">
        <v>71054.399999999994</v>
      </c>
      <c r="E306" s="421">
        <v>139553.99950000001</v>
      </c>
      <c r="F306" s="422">
        <v>210608.39950000003</v>
      </c>
      <c r="G306" s="280"/>
      <c r="H306" s="280"/>
    </row>
    <row r="307" spans="1:8" x14ac:dyDescent="0.2">
      <c r="A307" s="414">
        <v>2016</v>
      </c>
      <c r="B307" s="376" t="s">
        <v>48</v>
      </c>
      <c r="C307" s="420" t="s">
        <v>142</v>
      </c>
      <c r="D307" s="421">
        <v>74317.51999999999</v>
      </c>
      <c r="E307" s="421">
        <v>151912.82749999998</v>
      </c>
      <c r="F307" s="422">
        <v>226230.34749999997</v>
      </c>
      <c r="G307" s="280"/>
      <c r="H307" s="280"/>
    </row>
    <row r="308" spans="1:8" x14ac:dyDescent="0.2">
      <c r="A308" s="414">
        <v>2016</v>
      </c>
      <c r="B308" s="376" t="s">
        <v>49</v>
      </c>
      <c r="C308" s="420" t="s">
        <v>142</v>
      </c>
      <c r="D308" s="421">
        <v>66043.899999999994</v>
      </c>
      <c r="E308" s="421">
        <v>148021.08599999998</v>
      </c>
      <c r="F308" s="422">
        <v>214064.98599999998</v>
      </c>
      <c r="G308" s="280"/>
      <c r="H308" s="280"/>
    </row>
    <row r="309" spans="1:8" x14ac:dyDescent="0.2">
      <c r="A309" s="414">
        <v>2017</v>
      </c>
      <c r="B309" s="376" t="s">
        <v>50</v>
      </c>
      <c r="C309" s="420" t="s">
        <v>142</v>
      </c>
      <c r="D309" s="421">
        <v>66141.350000000006</v>
      </c>
      <c r="E309" s="421">
        <v>143037.30349999998</v>
      </c>
      <c r="F309" s="422">
        <v>209178.65349999999</v>
      </c>
      <c r="G309" s="280"/>
      <c r="H309" s="280"/>
    </row>
    <row r="310" spans="1:8" x14ac:dyDescent="0.2">
      <c r="A310" s="414">
        <v>2017</v>
      </c>
      <c r="B310" s="376" t="s">
        <v>51</v>
      </c>
      <c r="C310" s="420" t="s">
        <v>142</v>
      </c>
      <c r="D310" s="421">
        <v>78029.83</v>
      </c>
      <c r="E310" s="421">
        <v>160017.54</v>
      </c>
      <c r="F310" s="422">
        <v>238047.37</v>
      </c>
      <c r="G310" s="280"/>
      <c r="H310" s="280"/>
    </row>
    <row r="311" spans="1:8" x14ac:dyDescent="0.2">
      <c r="A311" s="414">
        <v>2017</v>
      </c>
      <c r="B311" s="376" t="s">
        <v>52</v>
      </c>
      <c r="C311" s="420" t="s">
        <v>142</v>
      </c>
      <c r="D311" s="421">
        <v>82975.109999999986</v>
      </c>
      <c r="E311" s="421">
        <v>165787.02900000004</v>
      </c>
      <c r="F311" s="422">
        <v>248762.13900000002</v>
      </c>
      <c r="G311" s="280"/>
      <c r="H311" s="280"/>
    </row>
    <row r="312" spans="1:8" x14ac:dyDescent="0.2">
      <c r="A312" s="414">
        <v>2017</v>
      </c>
      <c r="B312" s="376" t="s">
        <v>40</v>
      </c>
      <c r="C312" s="420" t="s">
        <v>142</v>
      </c>
      <c r="D312" s="421">
        <v>67963.88</v>
      </c>
      <c r="E312" s="421">
        <v>140432.78450000001</v>
      </c>
      <c r="F312" s="422">
        <v>208396.66449999998</v>
      </c>
      <c r="G312" s="280"/>
      <c r="H312" s="280"/>
    </row>
    <row r="313" spans="1:8" x14ac:dyDescent="0.2">
      <c r="A313" s="414">
        <v>2017</v>
      </c>
      <c r="B313" s="376" t="s">
        <v>42</v>
      </c>
      <c r="C313" s="420" t="s">
        <v>142</v>
      </c>
      <c r="D313" s="421">
        <v>79029.62</v>
      </c>
      <c r="E313" s="421">
        <v>154862.959</v>
      </c>
      <c r="F313" s="422">
        <v>233892.57900000003</v>
      </c>
      <c r="G313" s="280"/>
      <c r="H313" s="280"/>
    </row>
    <row r="314" spans="1:8" x14ac:dyDescent="0.2">
      <c r="A314" s="414">
        <v>2017</v>
      </c>
      <c r="B314" s="376" t="s">
        <v>43</v>
      </c>
      <c r="C314" s="420" t="s">
        <v>142</v>
      </c>
      <c r="D314" s="421">
        <v>72601.680000000008</v>
      </c>
      <c r="E314" s="421">
        <v>152740.9405</v>
      </c>
      <c r="F314" s="422">
        <v>225342.62049999999</v>
      </c>
      <c r="G314" s="280"/>
      <c r="H314" s="280"/>
    </row>
    <row r="315" spans="1:8" x14ac:dyDescent="0.2">
      <c r="A315" s="414">
        <v>2017</v>
      </c>
      <c r="B315" s="376" t="s">
        <v>44</v>
      </c>
      <c r="C315" s="420" t="s">
        <v>142</v>
      </c>
      <c r="D315" s="421">
        <v>80257.489999999991</v>
      </c>
      <c r="E315" s="421">
        <v>159018.24150000003</v>
      </c>
      <c r="F315" s="422">
        <v>239275.73149999999</v>
      </c>
      <c r="G315" s="280"/>
      <c r="H315" s="280"/>
    </row>
    <row r="316" spans="1:8" x14ac:dyDescent="0.2">
      <c r="A316" s="414">
        <v>2017</v>
      </c>
      <c r="B316" s="376" t="s">
        <v>45</v>
      </c>
      <c r="C316" s="420" t="s">
        <v>142</v>
      </c>
      <c r="D316" s="421">
        <v>80393.09</v>
      </c>
      <c r="E316" s="421">
        <v>162478.21150000003</v>
      </c>
      <c r="F316" s="422">
        <v>242871.3015</v>
      </c>
      <c r="G316" s="280"/>
      <c r="H316" s="280"/>
    </row>
    <row r="317" spans="1:8" x14ac:dyDescent="0.2">
      <c r="A317" s="414">
        <v>2017</v>
      </c>
      <c r="B317" s="376" t="s">
        <v>46</v>
      </c>
      <c r="C317" s="420" t="s">
        <v>142</v>
      </c>
      <c r="D317" s="421">
        <v>83018.27</v>
      </c>
      <c r="E317" s="421">
        <v>153460.63800000001</v>
      </c>
      <c r="F317" s="422">
        <v>236478.908</v>
      </c>
      <c r="G317" s="280"/>
      <c r="H317" s="280"/>
    </row>
    <row r="318" spans="1:8" x14ac:dyDescent="0.2">
      <c r="A318" s="414">
        <v>2017</v>
      </c>
      <c r="B318" s="376" t="s">
        <v>47</v>
      </c>
      <c r="C318" s="420" t="s">
        <v>142</v>
      </c>
      <c r="D318" s="421">
        <v>83348.41</v>
      </c>
      <c r="E318" s="421">
        <v>155212.89350000001</v>
      </c>
      <c r="F318" s="422">
        <v>238561.30350000001</v>
      </c>
      <c r="G318" s="280"/>
      <c r="H318" s="280"/>
    </row>
    <row r="319" spans="1:8" x14ac:dyDescent="0.2">
      <c r="A319" s="414">
        <v>2017</v>
      </c>
      <c r="B319" s="376" t="s">
        <v>48</v>
      </c>
      <c r="C319" s="420" t="s">
        <v>142</v>
      </c>
      <c r="D319" s="421">
        <v>80625.97</v>
      </c>
      <c r="E319" s="421">
        <v>153098.4375</v>
      </c>
      <c r="F319" s="422">
        <v>233724.4075</v>
      </c>
      <c r="G319" s="280"/>
      <c r="H319" s="280"/>
    </row>
    <row r="320" spans="1:8" x14ac:dyDescent="0.2">
      <c r="A320" s="414">
        <v>2017</v>
      </c>
      <c r="B320" s="376" t="s">
        <v>49</v>
      </c>
      <c r="C320" s="420" t="s">
        <v>142</v>
      </c>
      <c r="D320" s="421">
        <v>74170.829999999987</v>
      </c>
      <c r="E320" s="421">
        <v>139733.06</v>
      </c>
      <c r="F320" s="422">
        <v>213903.89</v>
      </c>
      <c r="G320" s="280"/>
      <c r="H320" s="280"/>
    </row>
    <row r="321" spans="1:8" x14ac:dyDescent="0.2">
      <c r="A321" s="414">
        <v>2018</v>
      </c>
      <c r="B321" s="376" t="s">
        <v>50</v>
      </c>
      <c r="C321" s="420" t="s">
        <v>142</v>
      </c>
      <c r="D321" s="421">
        <v>67555.360000000001</v>
      </c>
      <c r="E321" s="421">
        <v>141688.2415</v>
      </c>
      <c r="F321" s="422">
        <v>209243.60149999999</v>
      </c>
      <c r="G321" s="280"/>
      <c r="H321" s="280"/>
    </row>
    <row r="322" spans="1:8" x14ac:dyDescent="0.2">
      <c r="A322" s="414">
        <v>2018</v>
      </c>
      <c r="B322" s="376" t="s">
        <v>51</v>
      </c>
      <c r="C322" s="420" t="s">
        <v>142</v>
      </c>
      <c r="D322" s="421">
        <v>81165.898000000001</v>
      </c>
      <c r="E322" s="421">
        <v>147829.46750000003</v>
      </c>
      <c r="F322" s="422">
        <v>228995.36550000001</v>
      </c>
      <c r="G322" s="280"/>
      <c r="H322" s="280"/>
    </row>
    <row r="323" spans="1:8" x14ac:dyDescent="0.2">
      <c r="A323" s="414">
        <v>2018</v>
      </c>
      <c r="B323" s="376" t="s">
        <v>52</v>
      </c>
      <c r="C323" s="420" t="s">
        <v>142</v>
      </c>
      <c r="D323" s="421">
        <v>80632.459999999992</v>
      </c>
      <c r="E323" s="421">
        <v>147892.37</v>
      </c>
      <c r="F323" s="422">
        <v>228524.83</v>
      </c>
      <c r="G323" s="280"/>
      <c r="H323" s="280"/>
    </row>
    <row r="324" spans="1:8" x14ac:dyDescent="0.2">
      <c r="A324" s="414">
        <v>2018</v>
      </c>
      <c r="B324" s="376" t="s">
        <v>40</v>
      </c>
      <c r="C324" s="420" t="s">
        <v>142</v>
      </c>
      <c r="D324" s="421">
        <v>83250.84</v>
      </c>
      <c r="E324" s="421">
        <v>159554.1605</v>
      </c>
      <c r="F324" s="422">
        <v>242805.00049999997</v>
      </c>
      <c r="G324" s="280"/>
      <c r="H324" s="280"/>
    </row>
    <row r="325" spans="1:8" x14ac:dyDescent="0.2">
      <c r="A325" s="414">
        <v>2018</v>
      </c>
      <c r="B325" s="376" t="s">
        <v>42</v>
      </c>
      <c r="C325" s="420" t="s">
        <v>142</v>
      </c>
      <c r="D325" s="421">
        <v>85610.285000000003</v>
      </c>
      <c r="E325" s="421">
        <v>145146.4615</v>
      </c>
      <c r="F325" s="422">
        <v>230756.74650000001</v>
      </c>
      <c r="G325" s="280"/>
      <c r="H325" s="280"/>
    </row>
    <row r="326" spans="1:8" x14ac:dyDescent="0.2">
      <c r="A326" s="414">
        <v>2018</v>
      </c>
      <c r="B326" s="376" t="s">
        <v>43</v>
      </c>
      <c r="C326" s="420" t="s">
        <v>142</v>
      </c>
      <c r="D326" s="421">
        <v>81680.652000000002</v>
      </c>
      <c r="E326" s="421">
        <v>144808.52549999999</v>
      </c>
      <c r="F326" s="422">
        <v>226489.17749999999</v>
      </c>
      <c r="G326" s="280"/>
      <c r="H326" s="280"/>
    </row>
    <row r="327" spans="1:8" x14ac:dyDescent="0.2">
      <c r="A327" s="414">
        <v>2018</v>
      </c>
      <c r="B327" s="376" t="s">
        <v>44</v>
      </c>
      <c r="C327" s="420" t="s">
        <v>142</v>
      </c>
      <c r="D327" s="421">
        <v>83966.640000000014</v>
      </c>
      <c r="E327" s="421">
        <v>151533.3885</v>
      </c>
      <c r="F327" s="422">
        <v>235500.02849999999</v>
      </c>
      <c r="G327" s="280"/>
      <c r="H327" s="280"/>
    </row>
    <row r="328" spans="1:8" x14ac:dyDescent="0.2">
      <c r="A328" s="414">
        <v>2018</v>
      </c>
      <c r="B328" s="376" t="s">
        <v>45</v>
      </c>
      <c r="C328" s="420" t="s">
        <v>142</v>
      </c>
      <c r="D328" s="421">
        <v>88962.92</v>
      </c>
      <c r="E328" s="421">
        <v>163382.93899999998</v>
      </c>
      <c r="F328" s="422">
        <v>252345.85900000003</v>
      </c>
      <c r="G328" s="280"/>
      <c r="H328" s="280"/>
    </row>
    <row r="329" spans="1:8" x14ac:dyDescent="0.2">
      <c r="A329" s="414">
        <v>2018</v>
      </c>
      <c r="B329" s="376" t="s">
        <v>46</v>
      </c>
      <c r="C329" s="420" t="s">
        <v>142</v>
      </c>
      <c r="D329" s="421">
        <v>89088.670000000013</v>
      </c>
      <c r="E329" s="421">
        <v>154666.87650000001</v>
      </c>
      <c r="F329" s="422">
        <v>243755.5465</v>
      </c>
      <c r="G329" s="280"/>
      <c r="H329" s="280"/>
    </row>
    <row r="330" spans="1:8" x14ac:dyDescent="0.2">
      <c r="A330" s="414">
        <v>2018</v>
      </c>
      <c r="B330" s="376" t="s">
        <v>47</v>
      </c>
      <c r="C330" s="420" t="s">
        <v>142</v>
      </c>
      <c r="D330" s="421">
        <v>95607.770000000019</v>
      </c>
      <c r="E330" s="421">
        <v>157292.701</v>
      </c>
      <c r="F330" s="422">
        <v>252900.47100000002</v>
      </c>
      <c r="G330" s="280"/>
      <c r="H330" s="280"/>
    </row>
    <row r="331" spans="1:8" x14ac:dyDescent="0.2">
      <c r="A331" s="414">
        <v>2018</v>
      </c>
      <c r="B331" s="376" t="s">
        <v>48</v>
      </c>
      <c r="C331" s="420" t="s">
        <v>142</v>
      </c>
      <c r="D331" s="421">
        <v>91205.389999999985</v>
      </c>
      <c r="E331" s="421">
        <v>155146.11300000001</v>
      </c>
      <c r="F331" s="422">
        <v>246351.50300000003</v>
      </c>
      <c r="G331" s="280"/>
      <c r="H331" s="280"/>
    </row>
    <row r="332" spans="1:8" x14ac:dyDescent="0.2">
      <c r="A332" s="414">
        <v>2018</v>
      </c>
      <c r="B332" s="376" t="s">
        <v>49</v>
      </c>
      <c r="C332" s="420" t="s">
        <v>142</v>
      </c>
      <c r="D332" s="421">
        <v>81004.879999999976</v>
      </c>
      <c r="E332" s="421">
        <v>140206.42599999998</v>
      </c>
      <c r="F332" s="422">
        <v>221211.30599999998</v>
      </c>
      <c r="G332" s="280"/>
      <c r="H332" s="280"/>
    </row>
    <row r="333" spans="1:8" x14ac:dyDescent="0.2">
      <c r="A333" s="414">
        <v>2019</v>
      </c>
      <c r="B333" s="376" t="s">
        <v>50</v>
      </c>
      <c r="C333" s="420" t="s">
        <v>142</v>
      </c>
      <c r="D333" s="421">
        <v>75499.8</v>
      </c>
      <c r="E333" s="421">
        <v>140820.15900000001</v>
      </c>
      <c r="F333" s="422">
        <v>216319.959</v>
      </c>
      <c r="G333" s="280"/>
      <c r="H333" s="280"/>
    </row>
    <row r="334" spans="1:8" x14ac:dyDescent="0.2">
      <c r="A334" s="414">
        <v>2019</v>
      </c>
      <c r="B334" s="376" t="s">
        <v>51</v>
      </c>
      <c r="C334" s="420" t="s">
        <v>142</v>
      </c>
      <c r="D334" s="421">
        <v>87619.37</v>
      </c>
      <c r="E334" s="421">
        <v>150466.5485</v>
      </c>
      <c r="F334" s="422">
        <v>238085.9185</v>
      </c>
      <c r="G334" s="280"/>
      <c r="H334" s="280"/>
    </row>
    <row r="335" spans="1:8" x14ac:dyDescent="0.2">
      <c r="A335" s="414">
        <v>2019</v>
      </c>
      <c r="B335" s="376" t="s">
        <v>52</v>
      </c>
      <c r="C335" s="420" t="s">
        <v>142</v>
      </c>
      <c r="D335" s="421">
        <v>91007.579999999987</v>
      </c>
      <c r="E335" s="421">
        <v>160886.07150000002</v>
      </c>
      <c r="F335" s="422">
        <v>251893.65150000001</v>
      </c>
      <c r="G335" s="280"/>
      <c r="H335" s="280"/>
    </row>
    <row r="336" spans="1:8" x14ac:dyDescent="0.2">
      <c r="A336" s="414">
        <v>2019</v>
      </c>
      <c r="B336" s="376" t="s">
        <v>40</v>
      </c>
      <c r="C336" s="420" t="s">
        <v>142</v>
      </c>
      <c r="D336" s="421">
        <v>83263.62</v>
      </c>
      <c r="E336" s="421">
        <v>155829.77249999999</v>
      </c>
      <c r="F336" s="422">
        <v>239093.39249999996</v>
      </c>
      <c r="G336" s="280"/>
      <c r="H336" s="280"/>
    </row>
    <row r="337" spans="1:8" x14ac:dyDescent="0.2">
      <c r="A337" s="414">
        <v>2019</v>
      </c>
      <c r="B337" s="376" t="s">
        <v>42</v>
      </c>
      <c r="C337" s="420" t="s">
        <v>142</v>
      </c>
      <c r="D337" s="421">
        <v>95219.97</v>
      </c>
      <c r="E337" s="421">
        <v>163275.85349999997</v>
      </c>
      <c r="F337" s="422">
        <v>258495.8235</v>
      </c>
      <c r="G337" s="280"/>
      <c r="H337" s="280"/>
    </row>
    <row r="338" spans="1:8" x14ac:dyDescent="0.2">
      <c r="A338" s="414">
        <v>2019</v>
      </c>
      <c r="B338" s="376" t="s">
        <v>43</v>
      </c>
      <c r="C338" s="420" t="s">
        <v>142</v>
      </c>
      <c r="D338" s="421">
        <v>84773.538</v>
      </c>
      <c r="E338" s="421">
        <v>149442.34499999997</v>
      </c>
      <c r="F338" s="422">
        <v>234215.88299999997</v>
      </c>
      <c r="G338" s="280"/>
      <c r="H338" s="280"/>
    </row>
    <row r="339" spans="1:8" x14ac:dyDescent="0.2">
      <c r="A339" s="414">
        <v>2019</v>
      </c>
      <c r="B339" s="376" t="s">
        <v>44</v>
      </c>
      <c r="C339" s="420" t="s">
        <v>142</v>
      </c>
      <c r="D339" s="421">
        <v>92181.229999999981</v>
      </c>
      <c r="E339" s="421">
        <v>174294.86850000001</v>
      </c>
      <c r="F339" s="422">
        <v>266476.09849999996</v>
      </c>
      <c r="G339" s="280"/>
      <c r="H339" s="280"/>
    </row>
    <row r="340" spans="1:8" x14ac:dyDescent="0.2">
      <c r="A340" s="414">
        <v>2019</v>
      </c>
      <c r="B340" s="376" t="s">
        <v>45</v>
      </c>
      <c r="C340" s="420" t="s">
        <v>142</v>
      </c>
      <c r="D340" s="421">
        <v>93227.93</v>
      </c>
      <c r="E340" s="421">
        <v>170831.00349999999</v>
      </c>
      <c r="F340" s="422">
        <v>264058.93350000004</v>
      </c>
      <c r="G340" s="280"/>
      <c r="H340" s="280"/>
    </row>
    <row r="341" spans="1:8" x14ac:dyDescent="0.2">
      <c r="A341" s="414">
        <v>2019</v>
      </c>
      <c r="B341" s="376" t="s">
        <v>46</v>
      </c>
      <c r="C341" s="420" t="s">
        <v>142</v>
      </c>
      <c r="D341" s="421">
        <v>93732.19</v>
      </c>
      <c r="E341" s="421">
        <v>170011.21349999998</v>
      </c>
      <c r="F341" s="422">
        <v>263743.40350000001</v>
      </c>
      <c r="G341" s="280"/>
      <c r="H341" s="280"/>
    </row>
    <row r="342" spans="1:8" x14ac:dyDescent="0.2">
      <c r="A342" s="414">
        <v>2019</v>
      </c>
      <c r="B342" s="376" t="s">
        <v>47</v>
      </c>
      <c r="C342" s="420" t="s">
        <v>142</v>
      </c>
      <c r="D342" s="421">
        <v>97558.49</v>
      </c>
      <c r="E342" s="421">
        <v>174362.64649999997</v>
      </c>
      <c r="F342" s="422">
        <v>271921.13649999996</v>
      </c>
      <c r="G342" s="280"/>
      <c r="H342" s="280"/>
    </row>
    <row r="343" spans="1:8" x14ac:dyDescent="0.2">
      <c r="A343" s="414">
        <v>2019</v>
      </c>
      <c r="B343" s="376" t="s">
        <v>48</v>
      </c>
      <c r="C343" s="420" t="s">
        <v>142</v>
      </c>
      <c r="D343" s="421">
        <v>78739.849999999991</v>
      </c>
      <c r="E343" s="421">
        <v>164084.9595</v>
      </c>
      <c r="F343" s="422">
        <v>242824.80949999997</v>
      </c>
      <c r="G343" s="280"/>
      <c r="H343" s="280"/>
    </row>
    <row r="344" spans="1:8" x14ac:dyDescent="0.2">
      <c r="A344" s="414">
        <v>2019</v>
      </c>
      <c r="B344" s="376" t="s">
        <v>49</v>
      </c>
      <c r="C344" s="420" t="s">
        <v>142</v>
      </c>
      <c r="D344" s="421">
        <v>84465.540000000008</v>
      </c>
      <c r="E344" s="421">
        <v>176096.55100000001</v>
      </c>
      <c r="F344" s="422">
        <v>260562.09099999999</v>
      </c>
      <c r="G344" s="280"/>
      <c r="H344" s="280"/>
    </row>
    <row r="345" spans="1:8" x14ac:dyDescent="0.2">
      <c r="A345" s="414">
        <v>2020</v>
      </c>
      <c r="B345" s="376" t="s">
        <v>50</v>
      </c>
      <c r="C345" s="420" t="s">
        <v>142</v>
      </c>
      <c r="D345" s="421">
        <v>77536.66</v>
      </c>
      <c r="E345" s="421">
        <v>171522.84849999999</v>
      </c>
      <c r="F345" s="422">
        <v>249059.5085</v>
      </c>
      <c r="G345" s="280"/>
      <c r="H345" s="280"/>
    </row>
    <row r="346" spans="1:8" x14ac:dyDescent="0.2">
      <c r="A346" s="414">
        <v>2020</v>
      </c>
      <c r="B346" s="376" t="s">
        <v>51</v>
      </c>
      <c r="C346" s="420" t="s">
        <v>142</v>
      </c>
      <c r="D346" s="421">
        <v>96651.044499999989</v>
      </c>
      <c r="E346" s="421">
        <v>165783.88099999999</v>
      </c>
      <c r="F346" s="422">
        <v>262434.92549999995</v>
      </c>
      <c r="G346" s="280"/>
      <c r="H346" s="280"/>
    </row>
    <row r="347" spans="1:8" x14ac:dyDescent="0.2">
      <c r="A347" s="414">
        <v>2020</v>
      </c>
      <c r="B347" s="376" t="s">
        <v>52</v>
      </c>
      <c r="C347" s="420" t="s">
        <v>142</v>
      </c>
      <c r="D347" s="421">
        <v>69296.760000000009</v>
      </c>
      <c r="E347" s="421">
        <v>113483.489</v>
      </c>
      <c r="F347" s="422">
        <v>182780.24900000001</v>
      </c>
      <c r="G347" s="280"/>
      <c r="H347" s="280"/>
    </row>
    <row r="348" spans="1:8" x14ac:dyDescent="0.2">
      <c r="A348" s="414">
        <v>2020</v>
      </c>
      <c r="B348" s="376" t="s">
        <v>40</v>
      </c>
      <c r="C348" s="420" t="s">
        <v>142</v>
      </c>
      <c r="D348" s="421">
        <v>10061.5</v>
      </c>
      <c r="E348" s="421">
        <v>49841.051500000001</v>
      </c>
      <c r="F348" s="422">
        <v>59902.551500000001</v>
      </c>
      <c r="G348" s="280"/>
      <c r="H348" s="280"/>
    </row>
    <row r="349" spans="1:8" x14ac:dyDescent="0.2">
      <c r="A349" s="414">
        <v>2020</v>
      </c>
      <c r="B349" s="376" t="s">
        <v>42</v>
      </c>
      <c r="C349" s="420" t="s">
        <v>142</v>
      </c>
      <c r="D349" s="421">
        <v>66123.044953613295</v>
      </c>
      <c r="E349" s="421">
        <v>132218.25699924876</v>
      </c>
      <c r="F349" s="422">
        <v>198341.30195286206</v>
      </c>
      <c r="G349" s="280"/>
      <c r="H349" s="280"/>
    </row>
    <row r="350" spans="1:8" x14ac:dyDescent="0.2">
      <c r="A350" s="414">
        <v>2020</v>
      </c>
      <c r="B350" s="376" t="s">
        <v>43</v>
      </c>
      <c r="C350" s="420" t="s">
        <v>142</v>
      </c>
      <c r="D350" s="421">
        <v>83963.409984741214</v>
      </c>
      <c r="E350" s="421">
        <v>156931.74051083089</v>
      </c>
      <c r="F350" s="422">
        <v>240895.1504955721</v>
      </c>
      <c r="G350" s="280"/>
      <c r="H350" s="280"/>
    </row>
    <row r="351" spans="1:8" x14ac:dyDescent="0.2">
      <c r="A351" s="414">
        <v>2020</v>
      </c>
      <c r="B351" s="376" t="s">
        <v>44</v>
      </c>
      <c r="C351" s="420" t="s">
        <v>142</v>
      </c>
      <c r="D351" s="421">
        <v>91971.788998779288</v>
      </c>
      <c r="E351" s="421">
        <v>189608.44052827073</v>
      </c>
      <c r="F351" s="422">
        <v>281580.22952704999</v>
      </c>
      <c r="G351" s="280"/>
      <c r="H351" s="280"/>
    </row>
    <row r="352" spans="1:8" ht="15" customHeight="1" x14ac:dyDescent="0.2">
      <c r="A352" s="414">
        <v>2020</v>
      </c>
      <c r="B352" s="376" t="s">
        <v>45</v>
      </c>
      <c r="C352" s="420" t="s">
        <v>142</v>
      </c>
      <c r="D352" s="421">
        <v>89241.712002441403</v>
      </c>
      <c r="E352" s="421">
        <v>180570.69696705055</v>
      </c>
      <c r="F352" s="422">
        <v>269812.40896949195</v>
      </c>
      <c r="G352" s="280"/>
      <c r="H352" s="280"/>
    </row>
    <row r="353" spans="1:8" ht="15" customHeight="1" x14ac:dyDescent="0.2">
      <c r="A353" s="414">
        <v>2020</v>
      </c>
      <c r="B353" s="376" t="s">
        <v>46</v>
      </c>
      <c r="C353" s="420" t="s">
        <v>142</v>
      </c>
      <c r="D353" s="421">
        <v>91713.480040893555</v>
      </c>
      <c r="E353" s="421">
        <v>186532.020572298</v>
      </c>
      <c r="F353" s="422">
        <v>278245.50061319157</v>
      </c>
      <c r="G353" s="280"/>
      <c r="H353" s="280"/>
    </row>
    <row r="354" spans="1:8" ht="15" customHeight="1" x14ac:dyDescent="0.2">
      <c r="A354" s="414">
        <v>2020</v>
      </c>
      <c r="B354" s="376" t="s">
        <v>47</v>
      </c>
      <c r="C354" s="420" t="s">
        <v>142</v>
      </c>
      <c r="D354" s="421">
        <v>97300.743988861068</v>
      </c>
      <c r="E354" s="421">
        <v>191436.60048676291</v>
      </c>
      <c r="F354" s="422">
        <v>288737.34447562404</v>
      </c>
      <c r="G354" s="280"/>
      <c r="H354" s="280"/>
    </row>
    <row r="355" spans="1:8" x14ac:dyDescent="0.2">
      <c r="A355" s="414">
        <v>2020</v>
      </c>
      <c r="B355" s="376" t="s">
        <v>48</v>
      </c>
      <c r="C355" s="420" t="s">
        <v>142</v>
      </c>
      <c r="D355" s="421">
        <v>93604.452945068377</v>
      </c>
      <c r="E355" s="421">
        <v>189617.84409264382</v>
      </c>
      <c r="F355" s="422">
        <v>283222.29703771218</v>
      </c>
      <c r="G355" s="280"/>
      <c r="H355" s="280"/>
    </row>
    <row r="356" spans="1:8" x14ac:dyDescent="0.2">
      <c r="A356" s="414">
        <v>2020</v>
      </c>
      <c r="B356" s="376" t="s">
        <v>49</v>
      </c>
      <c r="C356" s="420" t="s">
        <v>142</v>
      </c>
      <c r="D356" s="421">
        <v>77600.681969787605</v>
      </c>
      <c r="E356" s="421">
        <v>170508.67644056704</v>
      </c>
      <c r="F356" s="422">
        <v>248109.35841035467</v>
      </c>
      <c r="G356" s="280"/>
      <c r="H356" s="280"/>
    </row>
    <row r="357" spans="1:8" x14ac:dyDescent="0.2">
      <c r="A357" s="413">
        <v>2021</v>
      </c>
      <c r="B357" s="376" t="s">
        <v>50</v>
      </c>
      <c r="C357" s="420" t="s">
        <v>142</v>
      </c>
      <c r="D357" s="421">
        <v>76714.948019130708</v>
      </c>
      <c r="E357" s="421">
        <v>170262.35604145771</v>
      </c>
      <c r="F357" s="422">
        <v>246977.30406058842</v>
      </c>
      <c r="G357" s="280"/>
      <c r="H357" s="280"/>
    </row>
    <row r="358" spans="1:8" x14ac:dyDescent="0.2">
      <c r="A358" s="413">
        <v>2021</v>
      </c>
      <c r="B358" s="376" t="s">
        <v>51</v>
      </c>
      <c r="C358" s="420" t="s">
        <v>142</v>
      </c>
      <c r="D358" s="421">
        <v>83877.551075230003</v>
      </c>
      <c r="E358" s="421">
        <v>183365.71551780004</v>
      </c>
      <c r="F358" s="422">
        <v>267243.26659303001</v>
      </c>
      <c r="G358" s="280"/>
      <c r="H358" s="280"/>
    </row>
    <row r="359" spans="1:8" x14ac:dyDescent="0.2">
      <c r="A359" s="415">
        <v>2021</v>
      </c>
      <c r="B359" s="376" t="s">
        <v>52</v>
      </c>
      <c r="C359" s="420" t="s">
        <v>142</v>
      </c>
      <c r="D359" s="421">
        <v>92018.04406607055</v>
      </c>
      <c r="E359" s="421">
        <v>194579.9185109612</v>
      </c>
      <c r="F359" s="422">
        <v>286597.96257703181</v>
      </c>
      <c r="G359" s="280"/>
      <c r="H359" s="280"/>
    </row>
    <row r="360" spans="1:8" ht="12.75" customHeight="1" x14ac:dyDescent="0.2">
      <c r="A360" s="415">
        <v>2021</v>
      </c>
      <c r="B360" s="376" t="s">
        <v>40</v>
      </c>
      <c r="C360" s="420" t="s">
        <v>142</v>
      </c>
      <c r="D360" s="421">
        <v>83442.470993438736</v>
      </c>
      <c r="E360" s="421">
        <v>178871.95451895811</v>
      </c>
      <c r="F360" s="422">
        <v>262314.42551239685</v>
      </c>
      <c r="G360" s="280"/>
      <c r="H360" s="280"/>
    </row>
    <row r="361" spans="1:8" ht="12.75" customHeight="1" x14ac:dyDescent="0.2">
      <c r="A361" s="415">
        <v>2021</v>
      </c>
      <c r="B361" s="376" t="s">
        <v>42</v>
      </c>
      <c r="C361" s="420" t="s">
        <v>142</v>
      </c>
      <c r="D361" s="421">
        <v>76975.982022583019</v>
      </c>
      <c r="E361" s="421">
        <v>153192.99997429014</v>
      </c>
      <c r="F361" s="422">
        <v>230168.98199687316</v>
      </c>
      <c r="G361" s="280"/>
      <c r="H361" s="280"/>
    </row>
    <row r="362" spans="1:8" ht="12.75" customHeight="1" x14ac:dyDescent="0.2">
      <c r="A362" s="415">
        <v>2021</v>
      </c>
      <c r="B362" s="376" t="s">
        <v>43</v>
      </c>
      <c r="C362" s="420" t="s">
        <v>142</v>
      </c>
      <c r="D362" s="421">
        <v>89801.566916248325</v>
      </c>
      <c r="E362" s="421">
        <v>190870.4464494214</v>
      </c>
      <c r="F362" s="422">
        <v>280672.01336566976</v>
      </c>
      <c r="G362" s="280"/>
      <c r="H362" s="280"/>
    </row>
    <row r="363" spans="1:8" ht="12.75" customHeight="1" x14ac:dyDescent="0.2">
      <c r="A363" s="415">
        <v>2021</v>
      </c>
      <c r="B363" s="376" t="s">
        <v>44</v>
      </c>
      <c r="C363" s="420" t="s">
        <v>142</v>
      </c>
      <c r="D363" s="421">
        <v>94291.88201495359</v>
      </c>
      <c r="E363" s="421">
        <v>190953.29698148105</v>
      </c>
      <c r="F363" s="422">
        <v>285245.17899643467</v>
      </c>
      <c r="G363" s="280"/>
      <c r="H363" s="280"/>
    </row>
    <row r="364" spans="1:8" ht="12.75" customHeight="1" x14ac:dyDescent="0.2">
      <c r="A364" s="415">
        <v>2021</v>
      </c>
      <c r="B364" s="376" t="s">
        <v>45</v>
      </c>
      <c r="C364" s="420" t="s">
        <v>142</v>
      </c>
      <c r="D364" s="421">
        <v>94247.538901580789</v>
      </c>
      <c r="E364" s="421">
        <v>183174.29097821881</v>
      </c>
      <c r="F364" s="422">
        <v>277421.82987979957</v>
      </c>
      <c r="G364" s="280"/>
      <c r="H364" s="280"/>
    </row>
    <row r="365" spans="1:8" ht="12.75" customHeight="1" x14ac:dyDescent="0.2">
      <c r="A365" s="415">
        <v>2021</v>
      </c>
      <c r="B365" s="376" t="s">
        <v>46</v>
      </c>
      <c r="C365" s="420" t="s">
        <v>142</v>
      </c>
      <c r="D365" s="421">
        <v>90486.656964141846</v>
      </c>
      <c r="E365" s="421">
        <v>194523.97693480738</v>
      </c>
      <c r="F365" s="422">
        <v>285010.63389894919</v>
      </c>
      <c r="G365" s="280"/>
      <c r="H365" s="280"/>
    </row>
    <row r="366" spans="1:8" ht="12.75" customHeight="1" x14ac:dyDescent="0.2">
      <c r="A366" s="415">
        <v>2021</v>
      </c>
      <c r="B366" s="376" t="s">
        <v>47</v>
      </c>
      <c r="C366" s="420" t="s">
        <v>142</v>
      </c>
      <c r="D366" s="421">
        <v>91774.385113372773</v>
      </c>
      <c r="E366" s="421">
        <v>189392.64452350972</v>
      </c>
      <c r="F366" s="422">
        <v>281167.02963688254</v>
      </c>
      <c r="G366" s="280"/>
      <c r="H366" s="280"/>
    </row>
    <row r="367" spans="1:8" ht="12.75" customHeight="1" x14ac:dyDescent="0.2">
      <c r="A367" s="415">
        <v>2021</v>
      </c>
      <c r="B367" s="376" t="s">
        <v>48</v>
      </c>
      <c r="C367" s="420" t="s">
        <v>142</v>
      </c>
      <c r="D367" s="421">
        <v>89904.873013275152</v>
      </c>
      <c r="E367" s="421">
        <v>191210.16196004447</v>
      </c>
      <c r="F367" s="422">
        <v>281115.0349733195</v>
      </c>
      <c r="G367" s="280"/>
      <c r="H367" s="280"/>
    </row>
    <row r="368" spans="1:8" ht="12.75" customHeight="1" x14ac:dyDescent="0.2">
      <c r="A368" s="415">
        <v>2021</v>
      </c>
      <c r="B368" s="376" t="s">
        <v>49</v>
      </c>
      <c r="C368" s="420" t="s">
        <v>142</v>
      </c>
      <c r="D368" s="421">
        <v>81812.844995117193</v>
      </c>
      <c r="E368" s="421">
        <v>177976.94256005553</v>
      </c>
      <c r="F368" s="422">
        <v>259789.78755517275</v>
      </c>
      <c r="G368" s="280"/>
      <c r="H368" s="280"/>
    </row>
    <row r="369" spans="1:8" ht="12.75" customHeight="1" x14ac:dyDescent="0.2">
      <c r="A369" s="415">
        <v>2022</v>
      </c>
      <c r="B369" s="376" t="s">
        <v>50</v>
      </c>
      <c r="C369" s="420" t="s">
        <v>142</v>
      </c>
      <c r="D369" s="421">
        <v>74891.594951171865</v>
      </c>
      <c r="E369" s="421">
        <v>167192.01098219684</v>
      </c>
      <c r="F369" s="422">
        <v>242083.6059333687</v>
      </c>
      <c r="G369" s="280"/>
      <c r="H369" s="280"/>
    </row>
    <row r="370" spans="1:8" ht="12.75" customHeight="1" x14ac:dyDescent="0.2">
      <c r="A370" s="415">
        <v>2022</v>
      </c>
      <c r="B370" s="376" t="s">
        <v>51</v>
      </c>
      <c r="C370" s="420" t="s">
        <v>142</v>
      </c>
      <c r="D370" s="421">
        <v>88234.206932556146</v>
      </c>
      <c r="E370" s="421">
        <v>187281.25550911354</v>
      </c>
      <c r="F370" s="422">
        <v>275515.46244166972</v>
      </c>
      <c r="G370" s="280"/>
      <c r="H370" s="280"/>
    </row>
    <row r="371" spans="1:8" ht="12.75" customHeight="1" x14ac:dyDescent="0.2">
      <c r="A371" s="415">
        <v>2022</v>
      </c>
      <c r="B371" s="376" t="s">
        <v>52</v>
      </c>
      <c r="C371" s="420" t="s">
        <v>142</v>
      </c>
      <c r="D371" s="421">
        <v>96288.754963836662</v>
      </c>
      <c r="E371" s="421">
        <v>203065.13149565985</v>
      </c>
      <c r="F371" s="422">
        <v>299353.88645949651</v>
      </c>
      <c r="G371" s="280"/>
      <c r="H371" s="280"/>
    </row>
    <row r="372" spans="1:8" ht="12.75" customHeight="1" x14ac:dyDescent="0.2">
      <c r="A372" s="415">
        <v>2022</v>
      </c>
      <c r="B372" s="376" t="s">
        <v>40</v>
      </c>
      <c r="C372" s="420" t="s">
        <v>142</v>
      </c>
      <c r="D372" s="421">
        <v>91704.914911804197</v>
      </c>
      <c r="E372" s="421">
        <v>183981.63840786659</v>
      </c>
      <c r="F372" s="422">
        <v>275686.55331967078</v>
      </c>
      <c r="G372" s="280"/>
      <c r="H372" s="280"/>
    </row>
    <row r="373" spans="1:8" ht="12.75" customHeight="1" x14ac:dyDescent="0.2">
      <c r="A373" s="415">
        <v>2022</v>
      </c>
      <c r="B373" s="376" t="s">
        <v>42</v>
      </c>
      <c r="C373" s="420" t="s">
        <v>142</v>
      </c>
      <c r="D373" s="421">
        <v>95161.241953002929</v>
      </c>
      <c r="E373" s="421">
        <v>180120.59878978349</v>
      </c>
      <c r="F373" s="422">
        <v>275281.84074278641</v>
      </c>
      <c r="G373" s="280"/>
      <c r="H373" s="280"/>
    </row>
    <row r="374" spans="1:8" ht="12.75" customHeight="1" x14ac:dyDescent="0.2">
      <c r="A374" s="415">
        <v>2022</v>
      </c>
      <c r="B374" s="376" t="s">
        <v>43</v>
      </c>
      <c r="C374" s="420" t="s">
        <v>142</v>
      </c>
      <c r="D374" s="421">
        <v>94917.784312255855</v>
      </c>
      <c r="E374" s="421">
        <v>190747.06383080359</v>
      </c>
      <c r="F374" s="422">
        <v>285664.84814305941</v>
      </c>
      <c r="G374" s="280"/>
      <c r="H374" s="280"/>
    </row>
    <row r="375" spans="1:8" ht="12.75" customHeight="1" x14ac:dyDescent="0.2">
      <c r="A375" s="415">
        <v>2022</v>
      </c>
      <c r="B375" s="376" t="s">
        <v>44</v>
      </c>
      <c r="C375" s="420" t="s">
        <v>142</v>
      </c>
      <c r="D375" s="421">
        <v>92416.408000000025</v>
      </c>
      <c r="E375" s="421">
        <v>180303.82770471339</v>
      </c>
      <c r="F375" s="422">
        <v>272720.23570471338</v>
      </c>
      <c r="G375" s="280"/>
      <c r="H375" s="280"/>
    </row>
    <row r="376" spans="1:8" ht="12.75" customHeight="1" x14ac:dyDescent="0.2">
      <c r="A376" s="415">
        <v>2022</v>
      </c>
      <c r="B376" s="376" t="s">
        <v>45</v>
      </c>
      <c r="C376" s="420" t="s">
        <v>142</v>
      </c>
      <c r="D376" s="421">
        <v>96450.239026855459</v>
      </c>
      <c r="E376" s="421">
        <v>192685.32035029528</v>
      </c>
      <c r="F376" s="422">
        <v>289135.55937715073</v>
      </c>
      <c r="G376" s="280"/>
      <c r="H376" s="280"/>
    </row>
    <row r="377" spans="1:8" ht="12.75" customHeight="1" x14ac:dyDescent="0.2">
      <c r="A377" s="415">
        <v>2022</v>
      </c>
      <c r="B377" s="376" t="s">
        <v>46</v>
      </c>
      <c r="C377" s="420" t="s">
        <v>142</v>
      </c>
      <c r="D377" s="421">
        <v>92080.472999999998</v>
      </c>
      <c r="E377" s="421">
        <v>184573.33721441549</v>
      </c>
      <c r="F377" s="422">
        <v>276653.81021441554</v>
      </c>
      <c r="G377" s="280"/>
      <c r="H377" s="280"/>
    </row>
    <row r="378" spans="1:8" ht="12.75" customHeight="1" x14ac:dyDescent="0.2">
      <c r="A378" s="415">
        <v>2022</v>
      </c>
      <c r="B378" s="376" t="s">
        <v>47</v>
      </c>
      <c r="C378" s="420" t="s">
        <v>142</v>
      </c>
      <c r="D378" s="421">
        <v>90589.850052032474</v>
      </c>
      <c r="E378" s="421">
        <v>178901.29936671734</v>
      </c>
      <c r="F378" s="422">
        <v>269491.14941874979</v>
      </c>
      <c r="G378" s="280"/>
      <c r="H378" s="280"/>
    </row>
    <row r="379" spans="1:8" ht="12.75" customHeight="1" x14ac:dyDescent="0.2">
      <c r="A379" s="415">
        <v>2022</v>
      </c>
      <c r="B379" s="376" t="s">
        <v>48</v>
      </c>
      <c r="C379" s="420" t="s">
        <v>142</v>
      </c>
      <c r="D379" s="421">
        <v>87626.315019531263</v>
      </c>
      <c r="E379" s="421">
        <v>175833.26848246361</v>
      </c>
      <c r="F379" s="422">
        <v>263459.58350199484</v>
      </c>
      <c r="G379" s="280"/>
      <c r="H379" s="280"/>
    </row>
    <row r="380" spans="1:8" ht="12.75" customHeight="1" x14ac:dyDescent="0.2">
      <c r="A380" s="415">
        <v>2022</v>
      </c>
      <c r="B380" s="376" t="s">
        <v>49</v>
      </c>
      <c r="C380" s="420" t="s">
        <v>142</v>
      </c>
      <c r="D380" s="421">
        <v>77206.624108642573</v>
      </c>
      <c r="E380" s="421">
        <v>180389.9775390526</v>
      </c>
      <c r="F380" s="422">
        <v>257596.60164769518</v>
      </c>
      <c r="G380" s="280"/>
      <c r="H380" s="280"/>
    </row>
    <row r="381" spans="1:8" ht="12.75" customHeight="1" x14ac:dyDescent="0.2">
      <c r="A381" s="415">
        <v>2023</v>
      </c>
      <c r="B381" s="376" t="s">
        <v>50</v>
      </c>
      <c r="C381" s="420" t="s">
        <v>142</v>
      </c>
      <c r="D381" s="421">
        <v>73517.884033874521</v>
      </c>
      <c r="E381" s="421">
        <v>149859.80596791077</v>
      </c>
      <c r="F381" s="422">
        <v>223377.69000178529</v>
      </c>
      <c r="G381" s="280"/>
      <c r="H381" s="280"/>
    </row>
    <row r="382" spans="1:8" ht="12.75" customHeight="1" x14ac:dyDescent="0.2">
      <c r="A382" s="415">
        <v>2023</v>
      </c>
      <c r="B382" s="376" t="s">
        <v>51</v>
      </c>
      <c r="C382" s="420" t="s">
        <v>142</v>
      </c>
      <c r="D382" s="421">
        <v>89624.621928199995</v>
      </c>
      <c r="E382" s="421">
        <v>171702.10244026</v>
      </c>
      <c r="F382" s="422">
        <v>261326.72436846001</v>
      </c>
      <c r="G382" s="280"/>
      <c r="H382" s="280"/>
    </row>
    <row r="383" spans="1:8" ht="12.75" customHeight="1" x14ac:dyDescent="0.2">
      <c r="A383" s="415">
        <v>2023</v>
      </c>
      <c r="B383" s="376" t="s">
        <v>52</v>
      </c>
      <c r="C383" s="420" t="s">
        <v>142</v>
      </c>
      <c r="D383" s="421">
        <v>90235.411991455083</v>
      </c>
      <c r="E383" s="421">
        <v>180993.84802080202</v>
      </c>
      <c r="F383" s="422">
        <v>271229.26001225715</v>
      </c>
      <c r="G383" s="280"/>
      <c r="H383" s="280"/>
    </row>
    <row r="384" spans="1:8" ht="12.75" customHeight="1" x14ac:dyDescent="0.2">
      <c r="A384" s="415">
        <v>2023</v>
      </c>
      <c r="B384" s="376" t="s">
        <v>40</v>
      </c>
      <c r="C384" s="420" t="s">
        <v>142</v>
      </c>
      <c r="D384" s="421">
        <v>78371.17708850099</v>
      </c>
      <c r="E384" s="421">
        <v>155164.5870209999</v>
      </c>
      <c r="F384" s="422">
        <v>233535.76410950086</v>
      </c>
      <c r="G384" s="280"/>
      <c r="H384" s="280"/>
    </row>
    <row r="385" spans="1:8" ht="12.75" customHeight="1" x14ac:dyDescent="0.2">
      <c r="A385" s="415">
        <v>2023</v>
      </c>
      <c r="B385" s="376" t="s">
        <v>42</v>
      </c>
      <c r="C385" s="420" t="s">
        <v>142</v>
      </c>
      <c r="D385" s="421">
        <v>88670.040873504637</v>
      </c>
      <c r="E385" s="421">
        <v>180996.8955236311</v>
      </c>
      <c r="F385" s="422">
        <v>269666.93639713572</v>
      </c>
      <c r="G385" s="280"/>
      <c r="H385" s="280"/>
    </row>
    <row r="386" spans="1:8" ht="12.75" customHeight="1" x14ac:dyDescent="0.2">
      <c r="A386" s="415">
        <v>2023</v>
      </c>
      <c r="B386" s="376" t="s">
        <v>43</v>
      </c>
      <c r="C386" s="420" t="s">
        <v>142</v>
      </c>
      <c r="D386" s="421">
        <v>84059.184051899996</v>
      </c>
      <c r="E386" s="421">
        <v>167462.81050009999</v>
      </c>
      <c r="F386" s="422">
        <v>251521.99455199999</v>
      </c>
      <c r="G386" s="280"/>
      <c r="H386" s="280"/>
    </row>
    <row r="387" spans="1:8" ht="12.75" customHeight="1" x14ac:dyDescent="0.2">
      <c r="A387" s="415">
        <v>2023</v>
      </c>
      <c r="B387" s="376" t="s">
        <v>44</v>
      </c>
      <c r="C387" s="420" t="s">
        <v>142</v>
      </c>
      <c r="D387" s="421">
        <v>82780.886999999988</v>
      </c>
      <c r="E387" s="421">
        <v>170409.42550000001</v>
      </c>
      <c r="F387" s="422">
        <v>253190.31250000006</v>
      </c>
      <c r="G387" s="280"/>
      <c r="H387" s="280"/>
    </row>
    <row r="388" spans="1:8" ht="12.75" customHeight="1" x14ac:dyDescent="0.2">
      <c r="A388" s="415">
        <v>2023</v>
      </c>
      <c r="B388" s="376" t="s">
        <v>45</v>
      </c>
      <c r="C388" s="420" t="s">
        <v>142</v>
      </c>
      <c r="D388" s="421">
        <v>83804.035060577386</v>
      </c>
      <c r="E388" s="421">
        <v>174539.93048522709</v>
      </c>
      <c r="F388" s="422">
        <v>258343.96554580444</v>
      </c>
      <c r="G388" s="280"/>
      <c r="H388" s="280"/>
    </row>
    <row r="389" spans="1:8" ht="12.75" customHeight="1" x14ac:dyDescent="0.2">
      <c r="A389" s="415">
        <v>2023</v>
      </c>
      <c r="B389" s="376" t="s">
        <v>46</v>
      </c>
      <c r="C389" s="420" t="s">
        <v>142</v>
      </c>
      <c r="D389" s="421">
        <v>86353.956999999995</v>
      </c>
      <c r="E389" s="421">
        <v>176279.90899999996</v>
      </c>
      <c r="F389" s="422">
        <v>262633.86599999998</v>
      </c>
      <c r="G389" s="280"/>
      <c r="H389" s="280"/>
    </row>
    <row r="390" spans="1:8" ht="12.75" customHeight="1" x14ac:dyDescent="0.2">
      <c r="A390" s="415">
        <v>2023</v>
      </c>
      <c r="B390" s="376" t="s">
        <v>47</v>
      </c>
      <c r="C390" s="420" t="s">
        <v>142</v>
      </c>
      <c r="D390" s="421">
        <v>84075.906999999977</v>
      </c>
      <c r="E390" s="421">
        <v>176315.91849999997</v>
      </c>
      <c r="F390" s="422">
        <v>260391.82550000001</v>
      </c>
      <c r="G390" s="280"/>
      <c r="H390" s="280"/>
    </row>
    <row r="391" spans="1:8" ht="12.75" customHeight="1" x14ac:dyDescent="0.2">
      <c r="A391" s="415">
        <v>2023</v>
      </c>
      <c r="B391" s="376" t="s">
        <v>48</v>
      </c>
      <c r="C391" s="420" t="s">
        <v>142</v>
      </c>
      <c r="D391" s="421">
        <v>82353.98599999999</v>
      </c>
      <c r="E391" s="421">
        <v>172140.71900000004</v>
      </c>
      <c r="F391" s="422">
        <v>254494.70500000005</v>
      </c>
      <c r="G391" s="280"/>
      <c r="H391" s="280"/>
    </row>
    <row r="392" spans="1:8" ht="12.75" customHeight="1" x14ac:dyDescent="0.2">
      <c r="A392" s="415">
        <v>2023</v>
      </c>
      <c r="B392" s="376" t="s">
        <v>49</v>
      </c>
      <c r="C392" s="420" t="s">
        <v>142</v>
      </c>
      <c r="D392" s="421">
        <v>71322.62</v>
      </c>
      <c r="E392" s="421">
        <v>168001.30930000002</v>
      </c>
      <c r="F392" s="422">
        <v>239323.92930000002</v>
      </c>
      <c r="G392" s="280"/>
      <c r="H392" s="280"/>
    </row>
    <row r="393" spans="1:8" ht="12.75" customHeight="1" x14ac:dyDescent="0.2">
      <c r="A393" s="415">
        <v>2024</v>
      </c>
      <c r="B393" s="376" t="s">
        <v>50</v>
      </c>
      <c r="C393" s="420" t="s">
        <v>142</v>
      </c>
      <c r="D393" s="421">
        <v>69106.785999999993</v>
      </c>
      <c r="E393" s="421">
        <v>145559.53200000001</v>
      </c>
      <c r="F393" s="422">
        <v>214666.31800000003</v>
      </c>
      <c r="G393" s="280"/>
      <c r="H393" s="280"/>
    </row>
    <row r="394" spans="1:8" ht="12.75" customHeight="1" x14ac:dyDescent="0.2">
      <c r="A394" s="415">
        <v>2024</v>
      </c>
      <c r="B394" s="376" t="s">
        <v>51</v>
      </c>
      <c r="C394" s="420" t="s">
        <v>142</v>
      </c>
      <c r="D394" s="421">
        <v>85246.646000000008</v>
      </c>
      <c r="E394" s="421">
        <v>162589.44799999992</v>
      </c>
      <c r="F394" s="422">
        <v>247836.09399999987</v>
      </c>
      <c r="G394" s="280"/>
      <c r="H394" s="280"/>
    </row>
    <row r="395" spans="1:8" ht="12.75" customHeight="1" x14ac:dyDescent="0.2">
      <c r="A395" s="415">
        <v>2024</v>
      </c>
      <c r="B395" s="376" t="s">
        <v>52</v>
      </c>
      <c r="C395" s="420" t="s">
        <v>142</v>
      </c>
      <c r="D395" s="421">
        <v>77729.85000000002</v>
      </c>
      <c r="E395" s="421">
        <v>149490.70499999996</v>
      </c>
      <c r="F395" s="422">
        <v>227220.55499999993</v>
      </c>
      <c r="G395" s="280"/>
      <c r="H395" s="280"/>
    </row>
    <row r="396" spans="1:8" ht="12.75" customHeight="1" x14ac:dyDescent="0.2">
      <c r="A396" s="415">
        <v>2024</v>
      </c>
      <c r="B396" s="376" t="s">
        <v>40</v>
      </c>
      <c r="C396" s="420" t="s">
        <v>142</v>
      </c>
      <c r="D396" s="421">
        <v>85812.128000000026</v>
      </c>
      <c r="E396" s="421">
        <v>173196.53950000016</v>
      </c>
      <c r="F396" s="422">
        <v>259008.66750000019</v>
      </c>
      <c r="G396" s="280"/>
      <c r="H396" s="280"/>
    </row>
    <row r="397" spans="1:8" ht="12.75" customHeight="1" x14ac:dyDescent="0.2">
      <c r="A397" s="415">
        <v>2024</v>
      </c>
      <c r="B397" s="376" t="s">
        <v>42</v>
      </c>
      <c r="C397" s="420" t="s">
        <v>142</v>
      </c>
      <c r="D397" s="421">
        <v>82382.902000000002</v>
      </c>
      <c r="E397" s="421">
        <v>159204.62499999994</v>
      </c>
      <c r="F397" s="422">
        <v>241587.527</v>
      </c>
      <c r="G397" s="280"/>
      <c r="H397" s="280"/>
    </row>
    <row r="398" spans="1:8" ht="12.75" customHeight="1" x14ac:dyDescent="0.2">
      <c r="A398" s="415">
        <v>2024</v>
      </c>
      <c r="B398" s="376" t="s">
        <v>43</v>
      </c>
      <c r="C398" s="420" t="s">
        <v>142</v>
      </c>
      <c r="D398" s="421">
        <v>77824.187999999995</v>
      </c>
      <c r="E398" s="421">
        <v>150153.35299999989</v>
      </c>
      <c r="F398" s="422">
        <v>227977.54099999988</v>
      </c>
      <c r="G398" s="280"/>
      <c r="H398" s="280"/>
    </row>
    <row r="399" spans="1:8" ht="12.75" customHeight="1" x14ac:dyDescent="0.2">
      <c r="A399" s="415">
        <v>2024</v>
      </c>
      <c r="B399" s="376" t="s">
        <v>44</v>
      </c>
      <c r="C399" s="420" t="s">
        <v>142</v>
      </c>
      <c r="D399" s="421">
        <v>91995.267999999996</v>
      </c>
      <c r="E399" s="421">
        <v>163431.92800000019</v>
      </c>
      <c r="F399" s="422">
        <v>255427.19600000017</v>
      </c>
      <c r="G399" s="280"/>
      <c r="H399" s="280"/>
    </row>
    <row r="400" spans="1:8" ht="12.75" customHeight="1" x14ac:dyDescent="0.2">
      <c r="A400" s="415">
        <v>2024</v>
      </c>
      <c r="B400" s="376" t="s">
        <v>45</v>
      </c>
      <c r="C400" s="420" t="s">
        <v>142</v>
      </c>
      <c r="D400" s="421">
        <v>92917.385999999999</v>
      </c>
      <c r="E400" s="421">
        <v>171159.35949999999</v>
      </c>
      <c r="F400" s="422">
        <v>264076.74549999996</v>
      </c>
      <c r="G400" s="280"/>
      <c r="H400" s="280"/>
    </row>
    <row r="401" spans="1:8" ht="12.75" customHeight="1" x14ac:dyDescent="0.2">
      <c r="A401" s="415">
        <v>2024</v>
      </c>
      <c r="B401" s="376" t="s">
        <v>46</v>
      </c>
      <c r="C401" s="420" t="s">
        <v>142</v>
      </c>
      <c r="D401" s="421">
        <v>87315.999000000011</v>
      </c>
      <c r="E401" s="421">
        <v>156188.04450000005</v>
      </c>
      <c r="F401" s="422">
        <v>243504.04350000006</v>
      </c>
      <c r="G401" s="280"/>
      <c r="H401" s="280"/>
    </row>
    <row r="402" spans="1:8" ht="12.75" customHeight="1" x14ac:dyDescent="0.2">
      <c r="A402" s="415">
        <v>2024</v>
      </c>
      <c r="B402" s="376" t="s">
        <v>47</v>
      </c>
      <c r="C402" s="420" t="s">
        <v>142</v>
      </c>
      <c r="D402" s="421">
        <v>88139.915000000008</v>
      </c>
      <c r="E402" s="421">
        <v>165182.50799999997</v>
      </c>
      <c r="F402" s="422">
        <v>253322.42299999998</v>
      </c>
      <c r="G402" s="280"/>
      <c r="H402" s="280"/>
    </row>
    <row r="403" spans="1:8" ht="12.75" customHeight="1" x14ac:dyDescent="0.2">
      <c r="A403" s="415">
        <v>2024</v>
      </c>
      <c r="B403" s="376" t="s">
        <v>48</v>
      </c>
      <c r="C403" s="420" t="s">
        <v>142</v>
      </c>
      <c r="D403" s="421">
        <v>79019.559000000008</v>
      </c>
      <c r="E403" s="421">
        <v>157795.80249999996</v>
      </c>
      <c r="F403" s="422">
        <v>236815.3615</v>
      </c>
      <c r="G403" s="280"/>
      <c r="H403" s="280"/>
    </row>
    <row r="404" spans="1:8" ht="12.75" customHeight="1" x14ac:dyDescent="0.2">
      <c r="A404" s="415">
        <v>2024</v>
      </c>
      <c r="B404" s="376" t="s">
        <v>49</v>
      </c>
      <c r="C404" s="420" t="s">
        <v>142</v>
      </c>
      <c r="D404" s="421">
        <v>69490.803999999989</v>
      </c>
      <c r="E404" s="421">
        <v>150100.27100000001</v>
      </c>
      <c r="F404" s="422">
        <v>219591.07500000001</v>
      </c>
      <c r="G404" s="280"/>
      <c r="H404" s="280"/>
    </row>
    <row r="405" spans="1:8" ht="12.75" customHeight="1" x14ac:dyDescent="0.2">
      <c r="A405" s="415">
        <v>2025</v>
      </c>
      <c r="B405" s="376" t="s">
        <v>50</v>
      </c>
      <c r="C405" s="420" t="s">
        <v>142</v>
      </c>
      <c r="D405" s="421">
        <v>65044.967499999992</v>
      </c>
      <c r="E405" s="421">
        <v>143441.58450000003</v>
      </c>
      <c r="F405" s="422">
        <v>208486.55200000003</v>
      </c>
      <c r="G405" s="280"/>
      <c r="H405" s="280"/>
    </row>
    <row r="406" spans="1:8" ht="12.75" customHeight="1" x14ac:dyDescent="0.2">
      <c r="A406" s="415">
        <v>2025</v>
      </c>
      <c r="B406" s="376" t="s">
        <v>51</v>
      </c>
      <c r="C406" s="420" t="s">
        <v>142</v>
      </c>
      <c r="D406" s="421">
        <v>72184.161999999997</v>
      </c>
      <c r="E406" s="421">
        <v>157951.99549999996</v>
      </c>
      <c r="F406" s="422">
        <v>230136.1575</v>
      </c>
      <c r="G406" s="280"/>
      <c r="H406" s="280"/>
    </row>
    <row r="407" spans="1:8" ht="12.75" customHeight="1" x14ac:dyDescent="0.2">
      <c r="A407" s="415">
        <v>2025</v>
      </c>
      <c r="B407" s="376" t="s">
        <v>52</v>
      </c>
      <c r="C407" s="420" t="s">
        <v>142</v>
      </c>
      <c r="D407" s="421">
        <v>81940.778000000006</v>
      </c>
      <c r="E407" s="421">
        <v>173671.84749999997</v>
      </c>
      <c r="F407" s="422">
        <v>255612.62549999999</v>
      </c>
      <c r="G407" s="280"/>
      <c r="H407" s="280"/>
    </row>
    <row r="408" spans="1:8" ht="12.75" customHeight="1" x14ac:dyDescent="0.2">
      <c r="A408" s="415">
        <v>2025</v>
      </c>
      <c r="B408" s="376" t="s">
        <v>40</v>
      </c>
      <c r="C408" s="420" t="s">
        <v>142</v>
      </c>
      <c r="D408" s="421">
        <v>72384.657000000007</v>
      </c>
      <c r="E408" s="421">
        <v>161558.67899999995</v>
      </c>
      <c r="F408" s="422">
        <v>233943.33599999995</v>
      </c>
      <c r="G408" s="280"/>
      <c r="H408" s="280"/>
    </row>
    <row r="409" spans="1:8" ht="12.75" customHeight="1" x14ac:dyDescent="0.2">
      <c r="A409" s="415">
        <v>2025</v>
      </c>
      <c r="B409" s="376" t="s">
        <v>42</v>
      </c>
      <c r="C409" s="420" t="s">
        <v>142</v>
      </c>
      <c r="D409" s="421">
        <v>85943.419230000014</v>
      </c>
      <c r="E409" s="421">
        <v>175904.47100000002</v>
      </c>
      <c r="F409" s="422">
        <v>261847.89023000008</v>
      </c>
      <c r="G409" s="280"/>
      <c r="H409" s="280"/>
    </row>
    <row r="410" spans="1:8" ht="12.75" customHeight="1" x14ac:dyDescent="0.2">
      <c r="A410" s="415">
        <v>2025</v>
      </c>
      <c r="B410" s="376" t="s">
        <v>43</v>
      </c>
      <c r="C410" s="420" t="s">
        <v>142</v>
      </c>
      <c r="D410" s="421">
        <v>80433.694000000003</v>
      </c>
      <c r="E410" s="421">
        <v>151131.91349999997</v>
      </c>
      <c r="F410" s="422">
        <v>231565.60749999998</v>
      </c>
      <c r="G410" s="280"/>
      <c r="H410" s="280"/>
    </row>
    <row r="411" spans="1:8" ht="12.75" customHeight="1" x14ac:dyDescent="0.2">
      <c r="A411" s="415">
        <v>2025</v>
      </c>
      <c r="B411" s="376" t="s">
        <v>44</v>
      </c>
      <c r="C411" s="420" t="s">
        <v>142</v>
      </c>
      <c r="D411" s="421">
        <v>95024.45014999999</v>
      </c>
      <c r="E411" s="421">
        <v>192704.25599999991</v>
      </c>
      <c r="F411" s="422">
        <v>287728.70614999998</v>
      </c>
      <c r="G411" s="280"/>
      <c r="H411" s="280"/>
    </row>
    <row r="412" spans="1:8" ht="12.75" customHeight="1" x14ac:dyDescent="0.2">
      <c r="A412" s="415">
        <v>2025</v>
      </c>
      <c r="B412" s="376" t="s">
        <v>45</v>
      </c>
      <c r="C412" s="420" t="s">
        <v>142</v>
      </c>
      <c r="D412" s="421">
        <v>86077.966</v>
      </c>
      <c r="E412" s="421">
        <v>173292.52649999998</v>
      </c>
      <c r="F412" s="422">
        <v>259370.49249999993</v>
      </c>
      <c r="G412" s="280"/>
      <c r="H412" s="280"/>
    </row>
    <row r="413" spans="1:8" ht="12.75" customHeight="1" x14ac:dyDescent="0.2">
      <c r="A413" s="415">
        <v>2025</v>
      </c>
      <c r="B413" s="376" t="s">
        <v>46</v>
      </c>
      <c r="C413" s="420" t="s">
        <v>142</v>
      </c>
      <c r="D413" s="421">
        <v>96106.83</v>
      </c>
      <c r="E413" s="421">
        <v>185485.06</v>
      </c>
      <c r="F413" s="422">
        <v>281591.89</v>
      </c>
      <c r="G413" s="280"/>
      <c r="H413" s="280"/>
    </row>
    <row r="414" spans="1:8" ht="12.75" customHeight="1" x14ac:dyDescent="0.2">
      <c r="A414" s="415">
        <v>2025</v>
      </c>
      <c r="B414" s="376" t="s">
        <v>47</v>
      </c>
      <c r="C414" s="420" t="s">
        <v>142</v>
      </c>
      <c r="D414" s="421">
        <v>87442.7</v>
      </c>
      <c r="E414" s="421">
        <v>183183.73</v>
      </c>
      <c r="F414" s="422">
        <v>270626.43</v>
      </c>
      <c r="G414" s="280"/>
      <c r="H414" s="280"/>
    </row>
    <row r="415" spans="1:8" ht="12.75" customHeight="1" x14ac:dyDescent="0.2">
      <c r="A415" s="415">
        <v>2025</v>
      </c>
      <c r="B415" s="376" t="s">
        <v>48</v>
      </c>
      <c r="C415" s="420" t="s">
        <v>142</v>
      </c>
      <c r="D415" s="421">
        <v>77485.850000000006</v>
      </c>
      <c r="E415" s="421">
        <v>172786.77</v>
      </c>
      <c r="F415" s="422">
        <v>250272.61999999994</v>
      </c>
      <c r="G415" s="280"/>
      <c r="H415" s="280"/>
    </row>
    <row r="416" spans="1:8" ht="12.75" customHeight="1" x14ac:dyDescent="0.2">
      <c r="A416" s="415">
        <v>2025</v>
      </c>
      <c r="B416" s="376" t="s">
        <v>49</v>
      </c>
      <c r="C416" s="420" t="s">
        <v>142</v>
      </c>
      <c r="D416" s="421">
        <v>63547</v>
      </c>
      <c r="E416" s="421">
        <v>163735.16000000003</v>
      </c>
      <c r="F416" s="422">
        <v>227282.15999999997</v>
      </c>
      <c r="G416" s="280"/>
      <c r="H416" s="280"/>
    </row>
    <row r="417" spans="1:8" ht="12.75" customHeight="1" x14ac:dyDescent="0.2">
      <c r="A417" s="415">
        <v>2026</v>
      </c>
      <c r="B417" s="376" t="s">
        <v>50</v>
      </c>
      <c r="C417" s="420" t="s">
        <v>142</v>
      </c>
      <c r="D417" s="421">
        <v>60921.400000000009</v>
      </c>
      <c r="E417" s="421">
        <v>151689.25</v>
      </c>
      <c r="F417" s="422">
        <v>212610.64999999997</v>
      </c>
      <c r="G417" s="280"/>
      <c r="H417" s="280"/>
    </row>
    <row r="418" spans="1:8" ht="12.75" customHeight="1" x14ac:dyDescent="0.2">
      <c r="A418" s="415">
        <v>2026</v>
      </c>
      <c r="B418" s="376" t="s">
        <v>51</v>
      </c>
      <c r="C418" s="420" t="s">
        <v>142</v>
      </c>
      <c r="D418" s="421">
        <v>71239.890000000014</v>
      </c>
      <c r="E418" s="421">
        <v>162214.06999999998</v>
      </c>
      <c r="F418" s="422">
        <v>233453.95999999996</v>
      </c>
      <c r="G418" s="280"/>
      <c r="H418" s="280"/>
    </row>
    <row r="419" spans="1:8" ht="12.75" customHeight="1" x14ac:dyDescent="0.2">
      <c r="A419" s="415">
        <v>2026</v>
      </c>
      <c r="B419" s="376" t="s">
        <v>52</v>
      </c>
      <c r="C419" s="420" t="s">
        <v>142</v>
      </c>
      <c r="D419" s="421">
        <v>77535.929999999993</v>
      </c>
      <c r="E419" s="421">
        <v>179798.52999999997</v>
      </c>
      <c r="F419" s="422">
        <v>257334.46000000008</v>
      </c>
      <c r="G419" s="280"/>
      <c r="H419" s="280"/>
    </row>
    <row r="420" spans="1:8" ht="12.75" customHeight="1" x14ac:dyDescent="0.2">
      <c r="A420" s="415">
        <v>2026</v>
      </c>
      <c r="B420" s="376" t="s">
        <v>40</v>
      </c>
      <c r="C420" s="420" t="s">
        <v>142</v>
      </c>
      <c r="D420" s="421">
        <v>75441.350000000006</v>
      </c>
      <c r="E420" s="421">
        <v>170905.4</v>
      </c>
      <c r="F420" s="422">
        <v>246346.74999999997</v>
      </c>
      <c r="G420" s="280"/>
      <c r="H420" s="280"/>
    </row>
    <row r="421" spans="1:8" ht="12.75" customHeight="1" x14ac:dyDescent="0.2">
      <c r="A421" s="415">
        <v>2026</v>
      </c>
      <c r="B421" s="376" t="s">
        <v>42</v>
      </c>
      <c r="C421" s="420" t="s">
        <v>142</v>
      </c>
      <c r="D421" s="421">
        <v>86819.5</v>
      </c>
      <c r="E421" s="421">
        <v>179330.34000000003</v>
      </c>
      <c r="F421" s="422">
        <v>266149.84000000003</v>
      </c>
      <c r="G421" s="280"/>
      <c r="H421" s="280"/>
    </row>
    <row r="422" spans="1:8" ht="12.75" customHeight="1" x14ac:dyDescent="0.2">
      <c r="A422" s="415">
        <v>2026</v>
      </c>
      <c r="B422" s="376" t="s">
        <v>43</v>
      </c>
      <c r="C422" s="420" t="s">
        <v>142</v>
      </c>
      <c r="D422" s="421">
        <v>82201.84</v>
      </c>
      <c r="E422" s="421">
        <v>168959.28</v>
      </c>
      <c r="F422" s="422">
        <v>251161.12</v>
      </c>
      <c r="G422" s="280"/>
      <c r="H422" s="280"/>
    </row>
    <row r="423" spans="1:8" x14ac:dyDescent="0.2">
      <c r="A423" s="413">
        <v>2009</v>
      </c>
      <c r="B423" s="376" t="s">
        <v>40</v>
      </c>
      <c r="C423" s="420" t="s">
        <v>143</v>
      </c>
      <c r="D423" s="421">
        <v>81269.808999999994</v>
      </c>
      <c r="E423" s="421">
        <v>119889.685</v>
      </c>
      <c r="F423" s="422">
        <v>201159.49400000001</v>
      </c>
      <c r="G423" s="280"/>
      <c r="H423" s="280"/>
    </row>
    <row r="424" spans="1:8" x14ac:dyDescent="0.2">
      <c r="A424" s="413">
        <v>2009</v>
      </c>
      <c r="B424" s="376" t="s">
        <v>42</v>
      </c>
      <c r="C424" s="420" t="s">
        <v>143</v>
      </c>
      <c r="D424" s="421">
        <v>86318.760000000009</v>
      </c>
      <c r="E424" s="421">
        <v>127806.73500000002</v>
      </c>
      <c r="F424" s="422">
        <v>214125.49500000002</v>
      </c>
      <c r="G424" s="280"/>
      <c r="H424" s="280"/>
    </row>
    <row r="425" spans="1:8" x14ac:dyDescent="0.2">
      <c r="A425" s="413">
        <v>2009</v>
      </c>
      <c r="B425" s="376" t="s">
        <v>43</v>
      </c>
      <c r="C425" s="420" t="s">
        <v>143</v>
      </c>
      <c r="D425" s="421">
        <v>80051.53</v>
      </c>
      <c r="E425" s="421">
        <v>112711.79999999999</v>
      </c>
      <c r="F425" s="422">
        <v>192763.33</v>
      </c>
      <c r="G425" s="280"/>
      <c r="H425" s="280"/>
    </row>
    <row r="426" spans="1:8" x14ac:dyDescent="0.2">
      <c r="A426" s="413">
        <v>2009</v>
      </c>
      <c r="B426" s="376" t="s">
        <v>44</v>
      </c>
      <c r="C426" s="420" t="s">
        <v>143</v>
      </c>
      <c r="D426" s="421">
        <v>91524.866000000009</v>
      </c>
      <c r="E426" s="421">
        <v>134065.42250000002</v>
      </c>
      <c r="F426" s="422">
        <v>225590.28849999997</v>
      </c>
      <c r="G426" s="280"/>
      <c r="H426" s="280"/>
    </row>
    <row r="427" spans="1:8" x14ac:dyDescent="0.2">
      <c r="A427" s="413">
        <v>2009</v>
      </c>
      <c r="B427" s="376" t="s">
        <v>45</v>
      </c>
      <c r="C427" s="420" t="s">
        <v>143</v>
      </c>
      <c r="D427" s="421">
        <v>85182.632000000027</v>
      </c>
      <c r="E427" s="421">
        <v>135377.7525</v>
      </c>
      <c r="F427" s="422">
        <v>220560.38450000004</v>
      </c>
      <c r="G427" s="280"/>
      <c r="H427" s="280"/>
    </row>
    <row r="428" spans="1:8" x14ac:dyDescent="0.2">
      <c r="A428" s="413">
        <v>2009</v>
      </c>
      <c r="B428" s="376" t="s">
        <v>46</v>
      </c>
      <c r="C428" s="420" t="s">
        <v>143</v>
      </c>
      <c r="D428" s="421">
        <v>99406.874999999956</v>
      </c>
      <c r="E428" s="421">
        <v>135479.745</v>
      </c>
      <c r="F428" s="422">
        <v>234886.61999999997</v>
      </c>
      <c r="G428" s="280"/>
      <c r="H428" s="280"/>
    </row>
    <row r="429" spans="1:8" x14ac:dyDescent="0.2">
      <c r="A429" s="413">
        <v>2009</v>
      </c>
      <c r="B429" s="376" t="s">
        <v>47</v>
      </c>
      <c r="C429" s="420" t="s">
        <v>143</v>
      </c>
      <c r="D429" s="421">
        <v>92380.988999999987</v>
      </c>
      <c r="E429" s="421">
        <v>131256.00000000003</v>
      </c>
      <c r="F429" s="422">
        <v>223636.98899999997</v>
      </c>
      <c r="G429" s="280"/>
      <c r="H429" s="280"/>
    </row>
    <row r="430" spans="1:8" x14ac:dyDescent="0.2">
      <c r="A430" s="413">
        <v>2009</v>
      </c>
      <c r="B430" s="376" t="s">
        <v>48</v>
      </c>
      <c r="C430" s="420" t="s">
        <v>143</v>
      </c>
      <c r="D430" s="421">
        <v>88383.24000000002</v>
      </c>
      <c r="E430" s="421">
        <v>127600.47500000002</v>
      </c>
      <c r="F430" s="422">
        <v>215983.71499999997</v>
      </c>
      <c r="G430" s="280"/>
      <c r="H430" s="280"/>
    </row>
    <row r="431" spans="1:8" x14ac:dyDescent="0.2">
      <c r="A431" s="413">
        <v>2009</v>
      </c>
      <c r="B431" s="376" t="s">
        <v>49</v>
      </c>
      <c r="C431" s="420" t="s">
        <v>143</v>
      </c>
      <c r="D431" s="421">
        <v>83235.51999999999</v>
      </c>
      <c r="E431" s="421">
        <v>127037.80499999999</v>
      </c>
      <c r="F431" s="422">
        <v>210273.32500000001</v>
      </c>
      <c r="G431" s="280"/>
      <c r="H431" s="280"/>
    </row>
    <row r="432" spans="1:8" x14ac:dyDescent="0.2">
      <c r="A432" s="413">
        <v>2010</v>
      </c>
      <c r="B432" s="376" t="s">
        <v>50</v>
      </c>
      <c r="C432" s="420" t="s">
        <v>143</v>
      </c>
      <c r="D432" s="421">
        <v>74745.749999999942</v>
      </c>
      <c r="E432" s="421">
        <v>110863.03749999999</v>
      </c>
      <c r="F432" s="422">
        <v>185608.78749999995</v>
      </c>
      <c r="G432" s="280"/>
      <c r="H432" s="280"/>
    </row>
    <row r="433" spans="1:8" x14ac:dyDescent="0.2">
      <c r="A433" s="413">
        <v>2010</v>
      </c>
      <c r="B433" s="376" t="s">
        <v>51</v>
      </c>
      <c r="C433" s="420" t="s">
        <v>143</v>
      </c>
      <c r="D433" s="421">
        <v>86754.180000000008</v>
      </c>
      <c r="E433" s="421">
        <v>135101.5275</v>
      </c>
      <c r="F433" s="422">
        <v>221855.70750000002</v>
      </c>
      <c r="G433" s="280"/>
      <c r="H433" s="280"/>
    </row>
    <row r="434" spans="1:8" x14ac:dyDescent="0.2">
      <c r="A434" s="413">
        <v>2010</v>
      </c>
      <c r="B434" s="376" t="s">
        <v>52</v>
      </c>
      <c r="C434" s="420" t="s">
        <v>143</v>
      </c>
      <c r="D434" s="421">
        <v>90635.66</v>
      </c>
      <c r="E434" s="421">
        <v>125059.20099999999</v>
      </c>
      <c r="F434" s="422">
        <v>215694.86099999998</v>
      </c>
      <c r="G434" s="280"/>
      <c r="H434" s="280"/>
    </row>
    <row r="435" spans="1:8" x14ac:dyDescent="0.2">
      <c r="A435" s="413">
        <v>2010</v>
      </c>
      <c r="B435" s="376" t="s">
        <v>40</v>
      </c>
      <c r="C435" s="420" t="s">
        <v>143</v>
      </c>
      <c r="D435" s="421">
        <v>78193.37</v>
      </c>
      <c r="E435" s="421">
        <v>117213.56650000002</v>
      </c>
      <c r="F435" s="422">
        <v>195406.93650000001</v>
      </c>
      <c r="G435" s="280"/>
      <c r="H435" s="280"/>
    </row>
    <row r="436" spans="1:8" x14ac:dyDescent="0.2">
      <c r="A436" s="413">
        <v>2010</v>
      </c>
      <c r="B436" s="376" t="s">
        <v>42</v>
      </c>
      <c r="C436" s="420" t="s">
        <v>143</v>
      </c>
      <c r="D436" s="421">
        <v>85530.824999999983</v>
      </c>
      <c r="E436" s="421">
        <v>123460.34000000001</v>
      </c>
      <c r="F436" s="422">
        <v>208991.16500000001</v>
      </c>
      <c r="G436" s="280"/>
      <c r="H436" s="280"/>
    </row>
    <row r="437" spans="1:8" x14ac:dyDescent="0.2">
      <c r="A437" s="413">
        <v>2010</v>
      </c>
      <c r="B437" s="376" t="s">
        <v>43</v>
      </c>
      <c r="C437" s="420" t="s">
        <v>143</v>
      </c>
      <c r="D437" s="421">
        <v>88910.64</v>
      </c>
      <c r="E437" s="421">
        <v>124386.795</v>
      </c>
      <c r="F437" s="422">
        <v>213297.43500000003</v>
      </c>
      <c r="G437" s="280"/>
      <c r="H437" s="280"/>
    </row>
    <row r="438" spans="1:8" x14ac:dyDescent="0.2">
      <c r="A438" s="413">
        <v>2010</v>
      </c>
      <c r="B438" s="376" t="s">
        <v>44</v>
      </c>
      <c r="C438" s="420" t="s">
        <v>143</v>
      </c>
      <c r="D438" s="421">
        <v>94839.73000000001</v>
      </c>
      <c r="E438" s="421">
        <v>137391.16249999998</v>
      </c>
      <c r="F438" s="422">
        <v>232230.89249999999</v>
      </c>
      <c r="G438" s="280"/>
      <c r="H438" s="280"/>
    </row>
    <row r="439" spans="1:8" x14ac:dyDescent="0.2">
      <c r="A439" s="413">
        <v>2010</v>
      </c>
      <c r="B439" s="376" t="s">
        <v>45</v>
      </c>
      <c r="C439" s="420" t="s">
        <v>143</v>
      </c>
      <c r="D439" s="421">
        <v>95823.449999999983</v>
      </c>
      <c r="E439" s="421">
        <v>131433.54500000001</v>
      </c>
      <c r="F439" s="422">
        <v>227256.99499999997</v>
      </c>
      <c r="G439" s="280"/>
      <c r="H439" s="280"/>
    </row>
    <row r="440" spans="1:8" x14ac:dyDescent="0.2">
      <c r="A440" s="413">
        <v>2010</v>
      </c>
      <c r="B440" s="376" t="s">
        <v>46</v>
      </c>
      <c r="C440" s="420" t="s">
        <v>143</v>
      </c>
      <c r="D440" s="421">
        <v>101678.63500000001</v>
      </c>
      <c r="E440" s="421">
        <v>138934.99</v>
      </c>
      <c r="F440" s="422">
        <v>240613.62500000006</v>
      </c>
      <c r="G440" s="280"/>
      <c r="H440" s="280"/>
    </row>
    <row r="441" spans="1:8" x14ac:dyDescent="0.2">
      <c r="A441" s="413">
        <v>2010</v>
      </c>
      <c r="B441" s="376" t="s">
        <v>47</v>
      </c>
      <c r="C441" s="420" t="s">
        <v>143</v>
      </c>
      <c r="D441" s="421">
        <v>103994.18999999999</v>
      </c>
      <c r="E441" s="421">
        <v>142767.77000000002</v>
      </c>
      <c r="F441" s="422">
        <v>246761.96000000002</v>
      </c>
      <c r="G441" s="280"/>
      <c r="H441" s="280"/>
    </row>
    <row r="442" spans="1:8" x14ac:dyDescent="0.2">
      <c r="A442" s="413">
        <v>2010</v>
      </c>
      <c r="B442" s="376" t="s">
        <v>48</v>
      </c>
      <c r="C442" s="420" t="s">
        <v>143</v>
      </c>
      <c r="D442" s="421">
        <v>98750.01</v>
      </c>
      <c r="E442" s="421">
        <v>142872.7475</v>
      </c>
      <c r="F442" s="422">
        <v>241622.75750000001</v>
      </c>
      <c r="G442" s="280"/>
      <c r="H442" s="280"/>
    </row>
    <row r="443" spans="1:8" x14ac:dyDescent="0.2">
      <c r="A443" s="413">
        <v>2010</v>
      </c>
      <c r="B443" s="376" t="s">
        <v>49</v>
      </c>
      <c r="C443" s="420" t="s">
        <v>143</v>
      </c>
      <c r="D443" s="421">
        <v>83286.945999999996</v>
      </c>
      <c r="E443" s="421">
        <v>135225.15999999997</v>
      </c>
      <c r="F443" s="422">
        <v>218512.10599999997</v>
      </c>
      <c r="G443" s="280"/>
      <c r="H443" s="280"/>
    </row>
    <row r="444" spans="1:8" x14ac:dyDescent="0.2">
      <c r="A444" s="413">
        <v>2011</v>
      </c>
      <c r="B444" s="376" t="s">
        <v>50</v>
      </c>
      <c r="C444" s="420" t="s">
        <v>143</v>
      </c>
      <c r="D444" s="421">
        <v>87237.231999999989</v>
      </c>
      <c r="E444" s="421">
        <v>129262.9975</v>
      </c>
      <c r="F444" s="422">
        <v>216500.22950000002</v>
      </c>
      <c r="G444" s="280"/>
      <c r="H444" s="280"/>
    </row>
    <row r="445" spans="1:8" x14ac:dyDescent="0.2">
      <c r="A445" s="413">
        <v>2011</v>
      </c>
      <c r="B445" s="376" t="s">
        <v>51</v>
      </c>
      <c r="C445" s="420" t="s">
        <v>143</v>
      </c>
      <c r="D445" s="421">
        <v>93894.500000000015</v>
      </c>
      <c r="E445" s="421">
        <v>119044.74999999997</v>
      </c>
      <c r="F445" s="422">
        <v>212939.25</v>
      </c>
      <c r="G445" s="280"/>
      <c r="H445" s="280"/>
    </row>
    <row r="446" spans="1:8" x14ac:dyDescent="0.2">
      <c r="A446" s="413">
        <v>2011</v>
      </c>
      <c r="B446" s="376" t="s">
        <v>52</v>
      </c>
      <c r="C446" s="420" t="s">
        <v>143</v>
      </c>
      <c r="D446" s="421">
        <v>107725.32</v>
      </c>
      <c r="E446" s="421">
        <v>148656.9675</v>
      </c>
      <c r="F446" s="422">
        <v>256382.28750000003</v>
      </c>
      <c r="G446" s="280"/>
      <c r="H446" s="280"/>
    </row>
    <row r="447" spans="1:8" x14ac:dyDescent="0.2">
      <c r="A447" s="413">
        <v>2011</v>
      </c>
      <c r="B447" s="376" t="s">
        <v>40</v>
      </c>
      <c r="C447" s="420" t="s">
        <v>143</v>
      </c>
      <c r="D447" s="421">
        <v>95979.340000000011</v>
      </c>
      <c r="E447" s="421">
        <v>124692.67499999999</v>
      </c>
      <c r="F447" s="422">
        <v>220672.01499999998</v>
      </c>
      <c r="G447" s="280"/>
      <c r="H447" s="280"/>
    </row>
    <row r="448" spans="1:8" x14ac:dyDescent="0.2">
      <c r="A448" s="413">
        <v>2011</v>
      </c>
      <c r="B448" s="376" t="s">
        <v>42</v>
      </c>
      <c r="C448" s="420" t="s">
        <v>143</v>
      </c>
      <c r="D448" s="421">
        <v>112036.61000000002</v>
      </c>
      <c r="E448" s="421">
        <v>138779.77500000002</v>
      </c>
      <c r="F448" s="422">
        <v>250816.38500000001</v>
      </c>
      <c r="G448" s="280"/>
      <c r="H448" s="280"/>
    </row>
    <row r="449" spans="1:8" x14ac:dyDescent="0.2">
      <c r="A449" s="413">
        <v>2011</v>
      </c>
      <c r="B449" s="376" t="s">
        <v>43</v>
      </c>
      <c r="C449" s="420" t="s">
        <v>143</v>
      </c>
      <c r="D449" s="421">
        <v>110083.79999999999</v>
      </c>
      <c r="E449" s="421">
        <v>132896.07000000004</v>
      </c>
      <c r="F449" s="422">
        <v>242979.87</v>
      </c>
      <c r="G449" s="280"/>
      <c r="H449" s="280"/>
    </row>
    <row r="450" spans="1:8" x14ac:dyDescent="0.2">
      <c r="A450" s="413">
        <v>2011</v>
      </c>
      <c r="B450" s="376" t="s">
        <v>44</v>
      </c>
      <c r="C450" s="420" t="s">
        <v>143</v>
      </c>
      <c r="D450" s="421">
        <v>115074.587</v>
      </c>
      <c r="E450" s="421">
        <v>141495.85750000001</v>
      </c>
      <c r="F450" s="422">
        <v>256570.44449999998</v>
      </c>
      <c r="G450" s="280"/>
      <c r="H450" s="280"/>
    </row>
    <row r="451" spans="1:8" x14ac:dyDescent="0.2">
      <c r="A451" s="413">
        <v>2011</v>
      </c>
      <c r="B451" s="376" t="s">
        <v>45</v>
      </c>
      <c r="C451" s="420" t="s">
        <v>143</v>
      </c>
      <c r="D451" s="421">
        <v>120853.26000000001</v>
      </c>
      <c r="E451" s="421">
        <v>155250.46250000002</v>
      </c>
      <c r="F451" s="422">
        <v>276103.72249999997</v>
      </c>
      <c r="G451" s="280"/>
      <c r="H451" s="280"/>
    </row>
    <row r="452" spans="1:8" x14ac:dyDescent="0.2">
      <c r="A452" s="413">
        <v>2011</v>
      </c>
      <c r="B452" s="376" t="s">
        <v>46</v>
      </c>
      <c r="C452" s="420" t="s">
        <v>143</v>
      </c>
      <c r="D452" s="421">
        <v>122606.98000000004</v>
      </c>
      <c r="E452" s="421">
        <v>158670.79749999999</v>
      </c>
      <c r="F452" s="422">
        <v>281277.77750000008</v>
      </c>
      <c r="G452" s="280"/>
      <c r="H452" s="280"/>
    </row>
    <row r="453" spans="1:8" x14ac:dyDescent="0.2">
      <c r="A453" s="413">
        <v>2011</v>
      </c>
      <c r="B453" s="376" t="s">
        <v>47</v>
      </c>
      <c r="C453" s="420" t="s">
        <v>143</v>
      </c>
      <c r="D453" s="421">
        <v>117774.04299999993</v>
      </c>
      <c r="E453" s="421">
        <v>142612.48249999998</v>
      </c>
      <c r="F453" s="422">
        <v>260386.52549999996</v>
      </c>
      <c r="G453" s="280"/>
      <c r="H453" s="280"/>
    </row>
    <row r="454" spans="1:8" x14ac:dyDescent="0.2">
      <c r="A454" s="413">
        <v>2011</v>
      </c>
      <c r="B454" s="376" t="s">
        <v>48</v>
      </c>
      <c r="C454" s="420" t="s">
        <v>143</v>
      </c>
      <c r="D454" s="421">
        <v>109741.79399999999</v>
      </c>
      <c r="E454" s="421">
        <v>150652.02250000002</v>
      </c>
      <c r="F454" s="422">
        <v>260393.81649999996</v>
      </c>
      <c r="G454" s="280"/>
      <c r="H454" s="280"/>
    </row>
    <row r="455" spans="1:8" x14ac:dyDescent="0.2">
      <c r="A455" s="413">
        <v>2011</v>
      </c>
      <c r="B455" s="376" t="s">
        <v>49</v>
      </c>
      <c r="C455" s="420" t="s">
        <v>143</v>
      </c>
      <c r="D455" s="421">
        <v>99718.892000000007</v>
      </c>
      <c r="E455" s="421">
        <v>142461.95999999996</v>
      </c>
      <c r="F455" s="422">
        <v>242180.85200000001</v>
      </c>
      <c r="G455" s="280"/>
      <c r="H455" s="280"/>
    </row>
    <row r="456" spans="1:8" x14ac:dyDescent="0.2">
      <c r="A456" s="413">
        <v>2012</v>
      </c>
      <c r="B456" s="376" t="s">
        <v>50</v>
      </c>
      <c r="C456" s="420" t="s">
        <v>143</v>
      </c>
      <c r="D456" s="421">
        <v>99090.436000000045</v>
      </c>
      <c r="E456" s="421">
        <v>140925.38</v>
      </c>
      <c r="F456" s="422">
        <v>240015.81600000005</v>
      </c>
      <c r="G456" s="280"/>
      <c r="H456" s="280"/>
    </row>
    <row r="457" spans="1:8" x14ac:dyDescent="0.2">
      <c r="A457" s="413">
        <v>2012</v>
      </c>
      <c r="B457" s="376" t="s">
        <v>51</v>
      </c>
      <c r="C457" s="420" t="s">
        <v>143</v>
      </c>
      <c r="D457" s="421">
        <v>115102.40199999997</v>
      </c>
      <c r="E457" s="421">
        <v>132314.09</v>
      </c>
      <c r="F457" s="422">
        <v>247416.49199999994</v>
      </c>
      <c r="G457" s="280"/>
      <c r="H457" s="280"/>
    </row>
    <row r="458" spans="1:8" x14ac:dyDescent="0.2">
      <c r="A458" s="414">
        <v>2012</v>
      </c>
      <c r="B458" s="376" t="s">
        <v>52</v>
      </c>
      <c r="C458" s="420" t="s">
        <v>143</v>
      </c>
      <c r="D458" s="421">
        <v>119931.64000000004</v>
      </c>
      <c r="E458" s="421">
        <v>151846.24249999999</v>
      </c>
      <c r="F458" s="422">
        <v>271777.88250000007</v>
      </c>
      <c r="G458" s="280"/>
      <c r="H458" s="280"/>
    </row>
    <row r="459" spans="1:8" x14ac:dyDescent="0.2">
      <c r="A459" s="414">
        <v>2012</v>
      </c>
      <c r="B459" s="376" t="s">
        <v>40</v>
      </c>
      <c r="C459" s="420" t="s">
        <v>143</v>
      </c>
      <c r="D459" s="421">
        <v>100816.70999999998</v>
      </c>
      <c r="E459" s="421">
        <v>126221.12000000001</v>
      </c>
      <c r="F459" s="422">
        <v>227037.83</v>
      </c>
      <c r="G459" s="280"/>
      <c r="H459" s="280"/>
    </row>
    <row r="460" spans="1:8" x14ac:dyDescent="0.2">
      <c r="A460" s="414">
        <v>2012</v>
      </c>
      <c r="B460" s="376" t="s">
        <v>42</v>
      </c>
      <c r="C460" s="420" t="s">
        <v>143</v>
      </c>
      <c r="D460" s="421">
        <v>126916.89000000001</v>
      </c>
      <c r="E460" s="421">
        <v>147417.87250000003</v>
      </c>
      <c r="F460" s="422">
        <v>274334.76250000007</v>
      </c>
      <c r="G460" s="280"/>
      <c r="H460" s="280"/>
    </row>
    <row r="461" spans="1:8" x14ac:dyDescent="0.2">
      <c r="A461" s="414">
        <v>2012</v>
      </c>
      <c r="B461" s="376" t="s">
        <v>43</v>
      </c>
      <c r="C461" s="420" t="s">
        <v>143</v>
      </c>
      <c r="D461" s="421">
        <v>116798.76999999997</v>
      </c>
      <c r="E461" s="421">
        <v>135539.86250000002</v>
      </c>
      <c r="F461" s="422">
        <v>252338.63250000001</v>
      </c>
      <c r="G461" s="280"/>
      <c r="H461" s="280"/>
    </row>
    <row r="462" spans="1:8" x14ac:dyDescent="0.2">
      <c r="A462" s="414">
        <v>2012</v>
      </c>
      <c r="B462" s="376" t="s">
        <v>44</v>
      </c>
      <c r="C462" s="420" t="s">
        <v>143</v>
      </c>
      <c r="D462" s="421">
        <v>117127.40299999996</v>
      </c>
      <c r="E462" s="421">
        <v>143064.83250000005</v>
      </c>
      <c r="F462" s="422">
        <v>260192.23549999995</v>
      </c>
      <c r="G462" s="280"/>
      <c r="H462" s="280"/>
    </row>
    <row r="463" spans="1:8" x14ac:dyDescent="0.2">
      <c r="A463" s="414">
        <v>2012</v>
      </c>
      <c r="B463" s="376" t="s">
        <v>45</v>
      </c>
      <c r="C463" s="420" t="s">
        <v>143</v>
      </c>
      <c r="D463" s="421">
        <v>121501.40099999997</v>
      </c>
      <c r="E463" s="421">
        <v>154383.48999999996</v>
      </c>
      <c r="F463" s="422">
        <v>275884.89099999995</v>
      </c>
      <c r="G463" s="280"/>
      <c r="H463" s="280"/>
    </row>
    <row r="464" spans="1:8" x14ac:dyDescent="0.2">
      <c r="A464" s="414">
        <v>2012</v>
      </c>
      <c r="B464" s="376" t="s">
        <v>46</v>
      </c>
      <c r="C464" s="420" t="s">
        <v>143</v>
      </c>
      <c r="D464" s="421">
        <v>118057.76899999994</v>
      </c>
      <c r="E464" s="421">
        <v>134769.72500000003</v>
      </c>
      <c r="F464" s="422">
        <v>252827.49399999995</v>
      </c>
      <c r="G464" s="280"/>
      <c r="H464" s="280"/>
    </row>
    <row r="465" spans="1:8" x14ac:dyDescent="0.2">
      <c r="A465" s="414">
        <v>2012</v>
      </c>
      <c r="B465" s="376" t="s">
        <v>47</v>
      </c>
      <c r="C465" s="420" t="s">
        <v>143</v>
      </c>
      <c r="D465" s="421">
        <v>113253.92100000003</v>
      </c>
      <c r="E465" s="421">
        <v>149206.99550000002</v>
      </c>
      <c r="F465" s="422">
        <v>262460.91650000005</v>
      </c>
      <c r="G465" s="280"/>
      <c r="H465" s="280"/>
    </row>
    <row r="466" spans="1:8" x14ac:dyDescent="0.2">
      <c r="A466" s="414">
        <v>2012</v>
      </c>
      <c r="B466" s="376" t="s">
        <v>48</v>
      </c>
      <c r="C466" s="420" t="s">
        <v>143</v>
      </c>
      <c r="D466" s="421">
        <v>120521.80299999991</v>
      </c>
      <c r="E466" s="421">
        <v>150131.46499999997</v>
      </c>
      <c r="F466" s="422">
        <v>270653.26799999992</v>
      </c>
      <c r="G466" s="280"/>
      <c r="H466" s="280"/>
    </row>
    <row r="467" spans="1:8" x14ac:dyDescent="0.2">
      <c r="A467" s="414">
        <v>2012</v>
      </c>
      <c r="B467" s="376" t="s">
        <v>49</v>
      </c>
      <c r="C467" s="420" t="s">
        <v>143</v>
      </c>
      <c r="D467" s="421">
        <v>94622.637999999963</v>
      </c>
      <c r="E467" s="421">
        <v>135805.39449999999</v>
      </c>
      <c r="F467" s="422">
        <v>230428.03249999997</v>
      </c>
      <c r="G467" s="280"/>
      <c r="H467" s="280"/>
    </row>
    <row r="468" spans="1:8" x14ac:dyDescent="0.2">
      <c r="A468" s="414">
        <v>2013</v>
      </c>
      <c r="B468" s="376" t="s">
        <v>50</v>
      </c>
      <c r="C468" s="420" t="s">
        <v>143</v>
      </c>
      <c r="D468" s="421">
        <v>103335.253</v>
      </c>
      <c r="E468" s="421">
        <v>121375.66749999998</v>
      </c>
      <c r="F468" s="422">
        <v>224710.92050000004</v>
      </c>
      <c r="G468" s="280"/>
      <c r="H468" s="280"/>
    </row>
    <row r="469" spans="1:8" x14ac:dyDescent="0.2">
      <c r="A469" s="414">
        <v>2013</v>
      </c>
      <c r="B469" s="376" t="s">
        <v>51</v>
      </c>
      <c r="C469" s="420" t="s">
        <v>143</v>
      </c>
      <c r="D469" s="421">
        <v>107009.41000000003</v>
      </c>
      <c r="E469" s="421">
        <v>132165.49500000002</v>
      </c>
      <c r="F469" s="422">
        <v>239174.90500000003</v>
      </c>
      <c r="G469" s="280"/>
      <c r="H469" s="280"/>
    </row>
    <row r="470" spans="1:8" x14ac:dyDescent="0.2">
      <c r="A470" s="414">
        <v>2013</v>
      </c>
      <c r="B470" s="376" t="s">
        <v>52</v>
      </c>
      <c r="C470" s="420" t="s">
        <v>143</v>
      </c>
      <c r="D470" s="421">
        <v>101439.61999999998</v>
      </c>
      <c r="E470" s="421">
        <v>116929.07250000002</v>
      </c>
      <c r="F470" s="422">
        <v>218368.69249999998</v>
      </c>
      <c r="G470" s="280"/>
      <c r="H470" s="280"/>
    </row>
    <row r="471" spans="1:8" x14ac:dyDescent="0.2">
      <c r="A471" s="414">
        <v>2013</v>
      </c>
      <c r="B471" s="376" t="s">
        <v>40</v>
      </c>
      <c r="C471" s="420" t="s">
        <v>143</v>
      </c>
      <c r="D471" s="421">
        <v>116938.46999999996</v>
      </c>
      <c r="E471" s="421">
        <v>150191.89449999999</v>
      </c>
      <c r="F471" s="422">
        <v>267130.36449999997</v>
      </c>
      <c r="G471" s="280"/>
      <c r="H471" s="280"/>
    </row>
    <row r="472" spans="1:8" x14ac:dyDescent="0.2">
      <c r="A472" s="414">
        <v>2013</v>
      </c>
      <c r="B472" s="376" t="s">
        <v>42</v>
      </c>
      <c r="C472" s="420" t="s">
        <v>143</v>
      </c>
      <c r="D472" s="421">
        <v>118908.70000000001</v>
      </c>
      <c r="E472" s="421">
        <v>135837.66500000004</v>
      </c>
      <c r="F472" s="422">
        <v>254746.36500000005</v>
      </c>
      <c r="G472" s="280"/>
      <c r="H472" s="280"/>
    </row>
    <row r="473" spans="1:8" x14ac:dyDescent="0.2">
      <c r="A473" s="414">
        <v>2013</v>
      </c>
      <c r="B473" s="376" t="s">
        <v>43</v>
      </c>
      <c r="C473" s="420" t="s">
        <v>143</v>
      </c>
      <c r="D473" s="421">
        <v>117693.39899999999</v>
      </c>
      <c r="E473" s="421">
        <v>133250.88200000001</v>
      </c>
      <c r="F473" s="422">
        <v>250944.28100000005</v>
      </c>
      <c r="G473" s="280"/>
      <c r="H473" s="280"/>
    </row>
    <row r="474" spans="1:8" x14ac:dyDescent="0.2">
      <c r="A474" s="414">
        <v>2013</v>
      </c>
      <c r="B474" s="376" t="s">
        <v>44</v>
      </c>
      <c r="C474" s="420" t="s">
        <v>143</v>
      </c>
      <c r="D474" s="421">
        <v>133210.91999999998</v>
      </c>
      <c r="E474" s="421">
        <v>148210.61749999999</v>
      </c>
      <c r="F474" s="422">
        <v>281421.53750000003</v>
      </c>
      <c r="G474" s="280"/>
      <c r="H474" s="280"/>
    </row>
    <row r="475" spans="1:8" x14ac:dyDescent="0.2">
      <c r="A475" s="414">
        <v>2013</v>
      </c>
      <c r="B475" s="376" t="s">
        <v>45</v>
      </c>
      <c r="C475" s="420" t="s">
        <v>143</v>
      </c>
      <c r="D475" s="421">
        <v>115855.31700000004</v>
      </c>
      <c r="E475" s="421">
        <v>138682.67700000003</v>
      </c>
      <c r="F475" s="422">
        <v>254537.99400000004</v>
      </c>
      <c r="G475" s="280"/>
      <c r="H475" s="280"/>
    </row>
    <row r="476" spans="1:8" x14ac:dyDescent="0.2">
      <c r="A476" s="414">
        <v>2013</v>
      </c>
      <c r="B476" s="376" t="s">
        <v>46</v>
      </c>
      <c r="C476" s="420" t="s">
        <v>143</v>
      </c>
      <c r="D476" s="421">
        <v>138780.27800000002</v>
      </c>
      <c r="E476" s="421">
        <v>144662.05999999997</v>
      </c>
      <c r="F476" s="422">
        <v>283442.33800000005</v>
      </c>
      <c r="G476" s="280"/>
      <c r="H476" s="280"/>
    </row>
    <row r="477" spans="1:8" x14ac:dyDescent="0.2">
      <c r="A477" s="414">
        <v>2013</v>
      </c>
      <c r="B477" s="376" t="s">
        <v>47</v>
      </c>
      <c r="C477" s="420" t="s">
        <v>143</v>
      </c>
      <c r="D477" s="421">
        <v>136219.40700000001</v>
      </c>
      <c r="E477" s="421">
        <v>163511.639</v>
      </c>
      <c r="F477" s="422">
        <v>299731.04599999997</v>
      </c>
      <c r="G477" s="280"/>
      <c r="H477" s="280"/>
    </row>
    <row r="478" spans="1:8" x14ac:dyDescent="0.2">
      <c r="A478" s="414">
        <v>2013</v>
      </c>
      <c r="B478" s="376" t="s">
        <v>48</v>
      </c>
      <c r="C478" s="420" t="s">
        <v>143</v>
      </c>
      <c r="D478" s="421">
        <v>126170.33</v>
      </c>
      <c r="E478" s="421">
        <v>147160.20300000001</v>
      </c>
      <c r="F478" s="422">
        <v>273330.533</v>
      </c>
      <c r="G478" s="280"/>
      <c r="H478" s="280"/>
    </row>
    <row r="479" spans="1:8" x14ac:dyDescent="0.2">
      <c r="A479" s="414">
        <v>2013</v>
      </c>
      <c r="B479" s="376" t="s">
        <v>49</v>
      </c>
      <c r="C479" s="420" t="s">
        <v>143</v>
      </c>
      <c r="D479" s="421">
        <v>112366.19</v>
      </c>
      <c r="E479" s="421">
        <v>137561.356</v>
      </c>
      <c r="F479" s="422">
        <v>249927.54600000003</v>
      </c>
      <c r="G479" s="280"/>
      <c r="H479" s="280"/>
    </row>
    <row r="480" spans="1:8" x14ac:dyDescent="0.2">
      <c r="A480" s="414">
        <v>2014</v>
      </c>
      <c r="B480" s="376" t="s">
        <v>50</v>
      </c>
      <c r="C480" s="420" t="s">
        <v>143</v>
      </c>
      <c r="D480" s="421">
        <v>115852.97</v>
      </c>
      <c r="E480" s="421">
        <v>129216.2255</v>
      </c>
      <c r="F480" s="422">
        <v>245069.19549999997</v>
      </c>
      <c r="G480" s="280"/>
      <c r="H480" s="280"/>
    </row>
    <row r="481" spans="1:8" x14ac:dyDescent="0.2">
      <c r="A481" s="414">
        <v>2014</v>
      </c>
      <c r="B481" s="376" t="s">
        <v>51</v>
      </c>
      <c r="C481" s="420" t="s">
        <v>143</v>
      </c>
      <c r="D481" s="421">
        <v>131577.18000000005</v>
      </c>
      <c r="E481" s="421">
        <v>136863.62250000003</v>
      </c>
      <c r="F481" s="422">
        <v>268440.80249999999</v>
      </c>
      <c r="G481" s="280"/>
      <c r="H481" s="280"/>
    </row>
    <row r="482" spans="1:8" x14ac:dyDescent="0.2">
      <c r="A482" s="414">
        <v>2014</v>
      </c>
      <c r="B482" s="376" t="s">
        <v>52</v>
      </c>
      <c r="C482" s="420" t="s">
        <v>143</v>
      </c>
      <c r="D482" s="421">
        <v>141792.75300000003</v>
      </c>
      <c r="E482" s="421">
        <v>147557.82699999999</v>
      </c>
      <c r="F482" s="422">
        <v>289350.58</v>
      </c>
      <c r="G482" s="280"/>
      <c r="H482" s="280"/>
    </row>
    <row r="483" spans="1:8" x14ac:dyDescent="0.2">
      <c r="A483" s="414">
        <v>2014</v>
      </c>
      <c r="B483" s="376" t="s">
        <v>40</v>
      </c>
      <c r="C483" s="420" t="s">
        <v>143</v>
      </c>
      <c r="D483" s="421">
        <v>133772.82700000002</v>
      </c>
      <c r="E483" s="421">
        <v>138513.06600000002</v>
      </c>
      <c r="F483" s="422">
        <v>272285.89299999998</v>
      </c>
      <c r="G483" s="280"/>
      <c r="H483" s="280"/>
    </row>
    <row r="484" spans="1:8" x14ac:dyDescent="0.2">
      <c r="A484" s="414">
        <v>2014</v>
      </c>
      <c r="B484" s="376" t="s">
        <v>42</v>
      </c>
      <c r="C484" s="420" t="s">
        <v>143</v>
      </c>
      <c r="D484" s="421">
        <v>150857.462</v>
      </c>
      <c r="E484" s="421">
        <v>152157.44200000001</v>
      </c>
      <c r="F484" s="422">
        <v>303014.90399999998</v>
      </c>
      <c r="G484" s="280"/>
      <c r="H484" s="280"/>
    </row>
    <row r="485" spans="1:8" x14ac:dyDescent="0.2">
      <c r="A485" s="414">
        <v>2014</v>
      </c>
      <c r="B485" s="376" t="s">
        <v>43</v>
      </c>
      <c r="C485" s="420" t="s">
        <v>143</v>
      </c>
      <c r="D485" s="421">
        <v>131372.60000000003</v>
      </c>
      <c r="E485" s="421">
        <v>129291.22600000001</v>
      </c>
      <c r="F485" s="422">
        <v>260663.826</v>
      </c>
      <c r="G485" s="280"/>
      <c r="H485" s="280"/>
    </row>
    <row r="486" spans="1:8" x14ac:dyDescent="0.2">
      <c r="A486" s="414">
        <v>2014</v>
      </c>
      <c r="B486" s="376" t="s">
        <v>44</v>
      </c>
      <c r="C486" s="420" t="s">
        <v>143</v>
      </c>
      <c r="D486" s="421">
        <v>153273.65100000001</v>
      </c>
      <c r="E486" s="421">
        <v>153178.06800000003</v>
      </c>
      <c r="F486" s="422">
        <v>306451.71900000004</v>
      </c>
      <c r="G486" s="280"/>
      <c r="H486" s="280"/>
    </row>
    <row r="487" spans="1:8" x14ac:dyDescent="0.2">
      <c r="A487" s="414">
        <v>2014</v>
      </c>
      <c r="B487" s="376" t="s">
        <v>45</v>
      </c>
      <c r="C487" s="420" t="s">
        <v>143</v>
      </c>
      <c r="D487" s="421">
        <v>145508.97999999998</v>
      </c>
      <c r="E487" s="421">
        <v>141231.69649999999</v>
      </c>
      <c r="F487" s="422">
        <v>286740.6765</v>
      </c>
      <c r="G487" s="280"/>
      <c r="H487" s="280"/>
    </row>
    <row r="488" spans="1:8" x14ac:dyDescent="0.2">
      <c r="A488" s="414">
        <v>2014</v>
      </c>
      <c r="B488" s="376" t="s">
        <v>46</v>
      </c>
      <c r="C488" s="420" t="s">
        <v>143</v>
      </c>
      <c r="D488" s="421">
        <v>152929.88</v>
      </c>
      <c r="E488" s="421">
        <v>153894.93800000002</v>
      </c>
      <c r="F488" s="422">
        <v>306824.81799999997</v>
      </c>
      <c r="G488" s="280"/>
      <c r="H488" s="280"/>
    </row>
    <row r="489" spans="1:8" x14ac:dyDescent="0.2">
      <c r="A489" s="414">
        <v>2014</v>
      </c>
      <c r="B489" s="376" t="s">
        <v>47</v>
      </c>
      <c r="C489" s="420" t="s">
        <v>143</v>
      </c>
      <c r="D489" s="421">
        <v>160258.03999999998</v>
      </c>
      <c r="E489" s="421">
        <v>158187.50949999999</v>
      </c>
      <c r="F489" s="422">
        <v>318445.54949999996</v>
      </c>
      <c r="G489" s="280"/>
      <c r="H489" s="280"/>
    </row>
    <row r="490" spans="1:8" x14ac:dyDescent="0.2">
      <c r="A490" s="414">
        <v>2014</v>
      </c>
      <c r="B490" s="376" t="s">
        <v>48</v>
      </c>
      <c r="C490" s="420" t="s">
        <v>143</v>
      </c>
      <c r="D490" s="421">
        <v>142225.00000000003</v>
      </c>
      <c r="E490" s="421">
        <v>154544.01500000001</v>
      </c>
      <c r="F490" s="422">
        <v>296769.01500000007</v>
      </c>
      <c r="G490" s="280"/>
      <c r="H490" s="280"/>
    </row>
    <row r="491" spans="1:8" x14ac:dyDescent="0.2">
      <c r="A491" s="414">
        <v>2014</v>
      </c>
      <c r="B491" s="376" t="s">
        <v>49</v>
      </c>
      <c r="C491" s="420" t="s">
        <v>143</v>
      </c>
      <c r="D491" s="421">
        <v>122560.22000000002</v>
      </c>
      <c r="E491" s="421">
        <v>138513.01499999998</v>
      </c>
      <c r="F491" s="422">
        <v>261073.23500000004</v>
      </c>
      <c r="G491" s="280"/>
      <c r="H491" s="280"/>
    </row>
    <row r="492" spans="1:8" x14ac:dyDescent="0.2">
      <c r="A492" s="414">
        <v>2015</v>
      </c>
      <c r="B492" s="376" t="s">
        <v>50</v>
      </c>
      <c r="C492" s="420" t="s">
        <v>143</v>
      </c>
      <c r="D492" s="421">
        <v>117478.05999999997</v>
      </c>
      <c r="E492" s="421">
        <v>125576.87850000001</v>
      </c>
      <c r="F492" s="422">
        <v>243054.93849999996</v>
      </c>
      <c r="G492" s="280"/>
      <c r="H492" s="280"/>
    </row>
    <row r="493" spans="1:8" x14ac:dyDescent="0.2">
      <c r="A493" s="414">
        <v>2015</v>
      </c>
      <c r="B493" s="376" t="s">
        <v>51</v>
      </c>
      <c r="C493" s="420" t="s">
        <v>143</v>
      </c>
      <c r="D493" s="421">
        <v>135301.38999999998</v>
      </c>
      <c r="E493" s="421">
        <v>135169.7605</v>
      </c>
      <c r="F493" s="422">
        <v>270471.15049999999</v>
      </c>
      <c r="G493" s="280"/>
      <c r="H493" s="280"/>
    </row>
    <row r="494" spans="1:8" x14ac:dyDescent="0.2">
      <c r="A494" s="414">
        <v>2015</v>
      </c>
      <c r="B494" s="376" t="s">
        <v>52</v>
      </c>
      <c r="C494" s="420" t="s">
        <v>143</v>
      </c>
      <c r="D494" s="421">
        <v>147871.92299999998</v>
      </c>
      <c r="E494" s="421">
        <v>154594.53750000001</v>
      </c>
      <c r="F494" s="422">
        <v>302466.46049999999</v>
      </c>
      <c r="G494" s="280"/>
      <c r="H494" s="280"/>
    </row>
    <row r="495" spans="1:8" x14ac:dyDescent="0.2">
      <c r="A495" s="414">
        <v>2015</v>
      </c>
      <c r="B495" s="376" t="s">
        <v>40</v>
      </c>
      <c r="C495" s="420" t="s">
        <v>143</v>
      </c>
      <c r="D495" s="421">
        <v>138825.508</v>
      </c>
      <c r="E495" s="421">
        <v>133998.068</v>
      </c>
      <c r="F495" s="422">
        <v>272823.57600000006</v>
      </c>
      <c r="G495" s="280"/>
      <c r="H495" s="280"/>
    </row>
    <row r="496" spans="1:8" x14ac:dyDescent="0.2">
      <c r="A496" s="414">
        <v>2015</v>
      </c>
      <c r="B496" s="376" t="s">
        <v>42</v>
      </c>
      <c r="C496" s="420" t="s">
        <v>143</v>
      </c>
      <c r="D496" s="421">
        <v>153824.81999999998</v>
      </c>
      <c r="E496" s="421">
        <v>145652.01850000001</v>
      </c>
      <c r="F496" s="422">
        <v>299476.83849999995</v>
      </c>
      <c r="G496" s="280"/>
      <c r="H496" s="280"/>
    </row>
    <row r="497" spans="1:8" x14ac:dyDescent="0.2">
      <c r="A497" s="414">
        <v>2015</v>
      </c>
      <c r="B497" s="376" t="s">
        <v>43</v>
      </c>
      <c r="C497" s="420" t="s">
        <v>143</v>
      </c>
      <c r="D497" s="421">
        <v>141316.97</v>
      </c>
      <c r="E497" s="421">
        <v>138974.96900000001</v>
      </c>
      <c r="F497" s="422">
        <v>280291.93900000001</v>
      </c>
      <c r="G497" s="280"/>
      <c r="H497" s="280"/>
    </row>
    <row r="498" spans="1:8" x14ac:dyDescent="0.2">
      <c r="A498" s="414">
        <v>2015</v>
      </c>
      <c r="B498" s="376" t="s">
        <v>44</v>
      </c>
      <c r="C498" s="420" t="s">
        <v>143</v>
      </c>
      <c r="D498" s="421">
        <v>161698.42799999996</v>
      </c>
      <c r="E498" s="421">
        <v>153046.13649999999</v>
      </c>
      <c r="F498" s="422">
        <v>314744.56449999998</v>
      </c>
      <c r="G498" s="280"/>
      <c r="H498" s="280"/>
    </row>
    <row r="499" spans="1:8" x14ac:dyDescent="0.2">
      <c r="A499" s="414">
        <v>2015</v>
      </c>
      <c r="B499" s="376" t="s">
        <v>45</v>
      </c>
      <c r="C499" s="420" t="s">
        <v>143</v>
      </c>
      <c r="D499" s="421">
        <v>147796.473</v>
      </c>
      <c r="E499" s="421">
        <v>158790.29500000001</v>
      </c>
      <c r="F499" s="422">
        <v>306586.76800000004</v>
      </c>
      <c r="G499" s="280"/>
      <c r="H499" s="280"/>
    </row>
    <row r="500" spans="1:8" x14ac:dyDescent="0.2">
      <c r="A500" s="414">
        <v>2015</v>
      </c>
      <c r="B500" s="376" t="s">
        <v>46</v>
      </c>
      <c r="C500" s="420" t="s">
        <v>143</v>
      </c>
      <c r="D500" s="421">
        <v>150147.45000000001</v>
      </c>
      <c r="E500" s="421">
        <v>161999.04799999998</v>
      </c>
      <c r="F500" s="422">
        <v>312146.49799999996</v>
      </c>
      <c r="G500" s="280"/>
      <c r="H500" s="280"/>
    </row>
    <row r="501" spans="1:8" x14ac:dyDescent="0.2">
      <c r="A501" s="414">
        <v>2015</v>
      </c>
      <c r="B501" s="376" t="s">
        <v>47</v>
      </c>
      <c r="C501" s="420" t="s">
        <v>143</v>
      </c>
      <c r="D501" s="421">
        <v>146738.06</v>
      </c>
      <c r="E501" s="421">
        <v>170651.1115</v>
      </c>
      <c r="F501" s="422">
        <v>317389.1715</v>
      </c>
      <c r="G501" s="280"/>
      <c r="H501" s="280"/>
    </row>
    <row r="502" spans="1:8" x14ac:dyDescent="0.2">
      <c r="A502" s="414">
        <v>2015</v>
      </c>
      <c r="B502" s="376" t="s">
        <v>48</v>
      </c>
      <c r="C502" s="420" t="s">
        <v>143</v>
      </c>
      <c r="D502" s="421">
        <v>135522.19000000003</v>
      </c>
      <c r="E502" s="421">
        <v>148650.1</v>
      </c>
      <c r="F502" s="422">
        <v>284172.29000000004</v>
      </c>
      <c r="G502" s="280"/>
      <c r="H502" s="280"/>
    </row>
    <row r="503" spans="1:8" x14ac:dyDescent="0.2">
      <c r="A503" s="414">
        <v>2015</v>
      </c>
      <c r="B503" s="376" t="s">
        <v>49</v>
      </c>
      <c r="C503" s="420" t="s">
        <v>143</v>
      </c>
      <c r="D503" s="421">
        <v>123023.96</v>
      </c>
      <c r="E503" s="421">
        <v>158616.43900000001</v>
      </c>
      <c r="F503" s="422">
        <v>281640.39899999998</v>
      </c>
      <c r="G503" s="280"/>
      <c r="H503" s="280"/>
    </row>
    <row r="504" spans="1:8" x14ac:dyDescent="0.2">
      <c r="A504" s="414">
        <v>2016</v>
      </c>
      <c r="B504" s="376" t="s">
        <v>50</v>
      </c>
      <c r="C504" s="420" t="s">
        <v>143</v>
      </c>
      <c r="D504" s="421">
        <v>104738.14326952459</v>
      </c>
      <c r="E504" s="421">
        <v>123284.61523047547</v>
      </c>
      <c r="F504" s="422">
        <v>228022.75850000005</v>
      </c>
      <c r="G504" s="280"/>
      <c r="H504" s="280"/>
    </row>
    <row r="505" spans="1:8" x14ac:dyDescent="0.2">
      <c r="A505" s="414">
        <v>2016</v>
      </c>
      <c r="B505" s="376" t="s">
        <v>51</v>
      </c>
      <c r="C505" s="420" t="s">
        <v>143</v>
      </c>
      <c r="D505" s="421">
        <v>135681.03</v>
      </c>
      <c r="E505" s="421">
        <v>149160.23250000004</v>
      </c>
      <c r="F505" s="422">
        <v>284841.26249999995</v>
      </c>
      <c r="G505" s="280"/>
      <c r="H505" s="280"/>
    </row>
    <row r="506" spans="1:8" x14ac:dyDescent="0.2">
      <c r="A506" s="414">
        <v>2016</v>
      </c>
      <c r="B506" s="376" t="s">
        <v>52</v>
      </c>
      <c r="C506" s="420" t="s">
        <v>143</v>
      </c>
      <c r="D506" s="421">
        <v>124454.81999999996</v>
      </c>
      <c r="E506" s="421">
        <v>139558.15300000002</v>
      </c>
      <c r="F506" s="422">
        <v>264012.973</v>
      </c>
      <c r="G506" s="280"/>
      <c r="H506" s="280"/>
    </row>
    <row r="507" spans="1:8" x14ac:dyDescent="0.2">
      <c r="A507" s="414">
        <v>2016</v>
      </c>
      <c r="B507" s="376" t="s">
        <v>40</v>
      </c>
      <c r="C507" s="420" t="s">
        <v>143</v>
      </c>
      <c r="D507" s="421">
        <v>133963.57</v>
      </c>
      <c r="E507" s="421">
        <v>141430.25450000001</v>
      </c>
      <c r="F507" s="422">
        <v>275393.82449999999</v>
      </c>
      <c r="G507" s="280"/>
      <c r="H507" s="280"/>
    </row>
    <row r="508" spans="1:8" x14ac:dyDescent="0.2">
      <c r="A508" s="414">
        <v>2016</v>
      </c>
      <c r="B508" s="376" t="s">
        <v>42</v>
      </c>
      <c r="C508" s="420" t="s">
        <v>143</v>
      </c>
      <c r="D508" s="421">
        <v>129630.49</v>
      </c>
      <c r="E508" s="421">
        <v>137207.49250000002</v>
      </c>
      <c r="F508" s="422">
        <v>266837.98249999998</v>
      </c>
      <c r="G508" s="280"/>
      <c r="H508" s="280"/>
    </row>
    <row r="509" spans="1:8" x14ac:dyDescent="0.2">
      <c r="A509" s="414">
        <v>2016</v>
      </c>
      <c r="B509" s="376" t="s">
        <v>43</v>
      </c>
      <c r="C509" s="420" t="s">
        <v>143</v>
      </c>
      <c r="D509" s="421">
        <v>132417.59000000008</v>
      </c>
      <c r="E509" s="421">
        <v>133705.09899999999</v>
      </c>
      <c r="F509" s="422">
        <v>266122.68900000013</v>
      </c>
      <c r="G509" s="280"/>
      <c r="H509" s="280"/>
    </row>
    <row r="510" spans="1:8" x14ac:dyDescent="0.2">
      <c r="A510" s="414">
        <v>2016</v>
      </c>
      <c r="B510" s="376" t="s">
        <v>44</v>
      </c>
      <c r="C510" s="420" t="s">
        <v>143</v>
      </c>
      <c r="D510" s="421">
        <v>117984.29</v>
      </c>
      <c r="E510" s="421">
        <v>134510.02600000001</v>
      </c>
      <c r="F510" s="422">
        <v>252494.31600000005</v>
      </c>
      <c r="G510" s="280"/>
      <c r="H510" s="280"/>
    </row>
    <row r="511" spans="1:8" x14ac:dyDescent="0.2">
      <c r="A511" s="414">
        <v>2016</v>
      </c>
      <c r="B511" s="376" t="s">
        <v>45</v>
      </c>
      <c r="C511" s="420" t="s">
        <v>143</v>
      </c>
      <c r="D511" s="421">
        <v>133851.72000000003</v>
      </c>
      <c r="E511" s="421">
        <v>156995.95550000001</v>
      </c>
      <c r="F511" s="422">
        <v>290847.67550000007</v>
      </c>
      <c r="G511" s="280"/>
      <c r="H511" s="280"/>
    </row>
    <row r="512" spans="1:8" x14ac:dyDescent="0.2">
      <c r="A512" s="414">
        <v>2016</v>
      </c>
      <c r="B512" s="376" t="s">
        <v>46</v>
      </c>
      <c r="C512" s="420" t="s">
        <v>143</v>
      </c>
      <c r="D512" s="421">
        <v>134769.07999999996</v>
      </c>
      <c r="E512" s="421">
        <v>141105.78949999998</v>
      </c>
      <c r="F512" s="422">
        <v>275874.86949999991</v>
      </c>
      <c r="G512" s="280"/>
      <c r="H512" s="280"/>
    </row>
    <row r="513" spans="1:8" x14ac:dyDescent="0.2">
      <c r="A513" s="414">
        <v>2016</v>
      </c>
      <c r="B513" s="376" t="s">
        <v>47</v>
      </c>
      <c r="C513" s="420" t="s">
        <v>143</v>
      </c>
      <c r="D513" s="421">
        <v>137371.73000000001</v>
      </c>
      <c r="E513" s="421">
        <v>135431.68900000001</v>
      </c>
      <c r="F513" s="422">
        <v>272803.41899999999</v>
      </c>
      <c r="G513" s="280"/>
      <c r="H513" s="280"/>
    </row>
    <row r="514" spans="1:8" x14ac:dyDescent="0.2">
      <c r="A514" s="414">
        <v>2016</v>
      </c>
      <c r="B514" s="376" t="s">
        <v>48</v>
      </c>
      <c r="C514" s="420" t="s">
        <v>143</v>
      </c>
      <c r="D514" s="421">
        <v>126348.75999999997</v>
      </c>
      <c r="E514" s="421">
        <v>139593.67599999998</v>
      </c>
      <c r="F514" s="422">
        <v>265942.43599999993</v>
      </c>
      <c r="G514" s="280"/>
      <c r="H514" s="280"/>
    </row>
    <row r="515" spans="1:8" x14ac:dyDescent="0.2">
      <c r="A515" s="414">
        <v>2016</v>
      </c>
      <c r="B515" s="376" t="s">
        <v>49</v>
      </c>
      <c r="C515" s="420" t="s">
        <v>143</v>
      </c>
      <c r="D515" s="421">
        <v>120770.96000000004</v>
      </c>
      <c r="E515" s="421">
        <v>135793.87849999999</v>
      </c>
      <c r="F515" s="422">
        <v>256564.83850000001</v>
      </c>
      <c r="G515" s="280"/>
      <c r="H515" s="280"/>
    </row>
    <row r="516" spans="1:8" x14ac:dyDescent="0.2">
      <c r="A516" s="414">
        <v>2017</v>
      </c>
      <c r="B516" s="376" t="s">
        <v>50</v>
      </c>
      <c r="C516" s="420" t="s">
        <v>143</v>
      </c>
      <c r="D516" s="421">
        <v>114228.64000000001</v>
      </c>
      <c r="E516" s="421">
        <v>125545.19300000001</v>
      </c>
      <c r="F516" s="422">
        <v>239773.83299999996</v>
      </c>
      <c r="G516" s="280"/>
      <c r="H516" s="280"/>
    </row>
    <row r="517" spans="1:8" x14ac:dyDescent="0.2">
      <c r="A517" s="414">
        <v>2017</v>
      </c>
      <c r="B517" s="376" t="s">
        <v>51</v>
      </c>
      <c r="C517" s="420" t="s">
        <v>143</v>
      </c>
      <c r="D517" s="421">
        <v>135342.80599999998</v>
      </c>
      <c r="E517" s="421">
        <v>140211.58949999997</v>
      </c>
      <c r="F517" s="422">
        <v>275554.39549999998</v>
      </c>
      <c r="G517" s="280"/>
      <c r="H517" s="280"/>
    </row>
    <row r="518" spans="1:8" x14ac:dyDescent="0.2">
      <c r="A518" s="414">
        <v>2017</v>
      </c>
      <c r="B518" s="376" t="s">
        <v>52</v>
      </c>
      <c r="C518" s="420" t="s">
        <v>143</v>
      </c>
      <c r="D518" s="421">
        <v>140982.04</v>
      </c>
      <c r="E518" s="421">
        <v>145158.44949999999</v>
      </c>
      <c r="F518" s="422">
        <v>286140.48949999997</v>
      </c>
      <c r="G518" s="280"/>
      <c r="H518" s="280"/>
    </row>
    <row r="519" spans="1:8" x14ac:dyDescent="0.2">
      <c r="A519" s="414">
        <v>2017</v>
      </c>
      <c r="B519" s="376" t="s">
        <v>40</v>
      </c>
      <c r="C519" s="420" t="s">
        <v>143</v>
      </c>
      <c r="D519" s="421">
        <v>117767.86</v>
      </c>
      <c r="E519" s="421">
        <v>119764.29800000001</v>
      </c>
      <c r="F519" s="422">
        <v>237532.15799999997</v>
      </c>
      <c r="G519" s="280"/>
      <c r="H519" s="280"/>
    </row>
    <row r="520" spans="1:8" x14ac:dyDescent="0.2">
      <c r="A520" s="414">
        <v>2017</v>
      </c>
      <c r="B520" s="376" t="s">
        <v>42</v>
      </c>
      <c r="C520" s="420" t="s">
        <v>143</v>
      </c>
      <c r="D520" s="421">
        <v>126792.73000000001</v>
      </c>
      <c r="E520" s="421">
        <v>138479.92700000003</v>
      </c>
      <c r="F520" s="422">
        <v>265272.65700000001</v>
      </c>
      <c r="G520" s="280"/>
      <c r="H520" s="280"/>
    </row>
    <row r="521" spans="1:8" x14ac:dyDescent="0.2">
      <c r="A521" s="414">
        <v>2017</v>
      </c>
      <c r="B521" s="376" t="s">
        <v>43</v>
      </c>
      <c r="C521" s="420" t="s">
        <v>143</v>
      </c>
      <c r="D521" s="421">
        <v>127160.54</v>
      </c>
      <c r="E521" s="421">
        <v>139400.72999999998</v>
      </c>
      <c r="F521" s="422">
        <v>266561.27</v>
      </c>
      <c r="G521" s="280"/>
      <c r="H521" s="280"/>
    </row>
    <row r="522" spans="1:8" x14ac:dyDescent="0.2">
      <c r="A522" s="414">
        <v>2017</v>
      </c>
      <c r="B522" s="376" t="s">
        <v>44</v>
      </c>
      <c r="C522" s="420" t="s">
        <v>143</v>
      </c>
      <c r="D522" s="421">
        <v>125623.57</v>
      </c>
      <c r="E522" s="421">
        <v>152445.05399999997</v>
      </c>
      <c r="F522" s="422">
        <v>278068.62400000007</v>
      </c>
      <c r="G522" s="280"/>
      <c r="H522" s="280"/>
    </row>
    <row r="523" spans="1:8" x14ac:dyDescent="0.2">
      <c r="A523" s="414">
        <v>2017</v>
      </c>
      <c r="B523" s="376" t="s">
        <v>45</v>
      </c>
      <c r="C523" s="420" t="s">
        <v>143</v>
      </c>
      <c r="D523" s="421">
        <v>125437.75</v>
      </c>
      <c r="E523" s="421">
        <v>144694.8695</v>
      </c>
      <c r="F523" s="422">
        <v>270132.61949999997</v>
      </c>
      <c r="G523" s="280"/>
      <c r="H523" s="280"/>
    </row>
    <row r="524" spans="1:8" x14ac:dyDescent="0.2">
      <c r="A524" s="414">
        <v>2017</v>
      </c>
      <c r="B524" s="376" t="s">
        <v>46</v>
      </c>
      <c r="C524" s="420" t="s">
        <v>143</v>
      </c>
      <c r="D524" s="421">
        <v>124638.30499999999</v>
      </c>
      <c r="E524" s="421">
        <v>149051.00149999998</v>
      </c>
      <c r="F524" s="422">
        <v>273689.30650000006</v>
      </c>
      <c r="G524" s="280"/>
      <c r="H524" s="280"/>
    </row>
    <row r="525" spans="1:8" x14ac:dyDescent="0.2">
      <c r="A525" s="414">
        <v>2017</v>
      </c>
      <c r="B525" s="376" t="s">
        <v>47</v>
      </c>
      <c r="C525" s="420" t="s">
        <v>143</v>
      </c>
      <c r="D525" s="421">
        <v>122324.23</v>
      </c>
      <c r="E525" s="421">
        <v>145706.65549999999</v>
      </c>
      <c r="F525" s="422">
        <v>268030.88549999997</v>
      </c>
      <c r="G525" s="280"/>
      <c r="H525" s="280"/>
    </row>
    <row r="526" spans="1:8" x14ac:dyDescent="0.2">
      <c r="A526" s="414">
        <v>2017</v>
      </c>
      <c r="B526" s="376" t="s">
        <v>48</v>
      </c>
      <c r="C526" s="420" t="s">
        <v>143</v>
      </c>
      <c r="D526" s="421">
        <v>117903</v>
      </c>
      <c r="E526" s="421">
        <v>141971.81849999999</v>
      </c>
      <c r="F526" s="422">
        <v>259874.81849999996</v>
      </c>
      <c r="G526" s="280"/>
      <c r="H526" s="280"/>
    </row>
    <row r="527" spans="1:8" x14ac:dyDescent="0.2">
      <c r="A527" s="414">
        <v>2017</v>
      </c>
      <c r="B527" s="376" t="s">
        <v>49</v>
      </c>
      <c r="C527" s="420" t="s">
        <v>143</v>
      </c>
      <c r="D527" s="421">
        <v>106015.20599999999</v>
      </c>
      <c r="E527" s="421">
        <v>128015.01299999999</v>
      </c>
      <c r="F527" s="422">
        <v>234030.21900000001</v>
      </c>
      <c r="G527" s="280"/>
      <c r="H527" s="280"/>
    </row>
    <row r="528" spans="1:8" x14ac:dyDescent="0.2">
      <c r="A528" s="414">
        <v>2018</v>
      </c>
      <c r="B528" s="376" t="s">
        <v>50</v>
      </c>
      <c r="C528" s="420" t="s">
        <v>143</v>
      </c>
      <c r="D528" s="421">
        <v>102770.36</v>
      </c>
      <c r="E528" s="421">
        <v>123451.65499999998</v>
      </c>
      <c r="F528" s="422">
        <v>226222.01500000004</v>
      </c>
      <c r="G528" s="280"/>
      <c r="H528" s="280"/>
    </row>
    <row r="529" spans="1:8" x14ac:dyDescent="0.2">
      <c r="A529" s="414">
        <v>2018</v>
      </c>
      <c r="B529" s="376" t="s">
        <v>51</v>
      </c>
      <c r="C529" s="420" t="s">
        <v>143</v>
      </c>
      <c r="D529" s="421">
        <v>115107.03999999998</v>
      </c>
      <c r="E529" s="421">
        <v>125697.10800000001</v>
      </c>
      <c r="F529" s="422">
        <v>240804.14799999996</v>
      </c>
      <c r="G529" s="280"/>
      <c r="H529" s="280"/>
    </row>
    <row r="530" spans="1:8" x14ac:dyDescent="0.2">
      <c r="A530" s="414">
        <v>2018</v>
      </c>
      <c r="B530" s="376" t="s">
        <v>52</v>
      </c>
      <c r="C530" s="420" t="s">
        <v>143</v>
      </c>
      <c r="D530" s="421">
        <v>110607.75</v>
      </c>
      <c r="E530" s="421">
        <v>129258.28200000002</v>
      </c>
      <c r="F530" s="422">
        <v>239866.03199999998</v>
      </c>
      <c r="G530" s="280"/>
      <c r="H530" s="280"/>
    </row>
    <row r="531" spans="1:8" x14ac:dyDescent="0.2">
      <c r="A531" s="414">
        <v>2018</v>
      </c>
      <c r="B531" s="376" t="s">
        <v>40</v>
      </c>
      <c r="C531" s="420" t="s">
        <v>143</v>
      </c>
      <c r="D531" s="421">
        <v>112044.09400000001</v>
      </c>
      <c r="E531" s="421">
        <v>135900.15399999998</v>
      </c>
      <c r="F531" s="422">
        <v>247944.24799999996</v>
      </c>
      <c r="G531" s="280"/>
      <c r="H531" s="280"/>
    </row>
    <row r="532" spans="1:8" x14ac:dyDescent="0.2">
      <c r="A532" s="414">
        <v>2018</v>
      </c>
      <c r="B532" s="376" t="s">
        <v>42</v>
      </c>
      <c r="C532" s="420" t="s">
        <v>143</v>
      </c>
      <c r="D532" s="421">
        <v>120581.83599999998</v>
      </c>
      <c r="E532" s="421">
        <v>129704.06433333331</v>
      </c>
      <c r="F532" s="422">
        <v>250285.90033333335</v>
      </c>
      <c r="G532" s="280"/>
      <c r="H532" s="280"/>
    </row>
    <row r="533" spans="1:8" x14ac:dyDescent="0.2">
      <c r="A533" s="414">
        <v>2018</v>
      </c>
      <c r="B533" s="376" t="s">
        <v>43</v>
      </c>
      <c r="C533" s="420" t="s">
        <v>143</v>
      </c>
      <c r="D533" s="421">
        <v>113455.37600000002</v>
      </c>
      <c r="E533" s="421">
        <v>125173.65961111107</v>
      </c>
      <c r="F533" s="422">
        <v>238629.03561111112</v>
      </c>
      <c r="G533" s="280"/>
      <c r="H533" s="280"/>
    </row>
    <row r="534" spans="1:8" x14ac:dyDescent="0.2">
      <c r="A534" s="414">
        <v>2018</v>
      </c>
      <c r="B534" s="376" t="s">
        <v>44</v>
      </c>
      <c r="C534" s="420" t="s">
        <v>143</v>
      </c>
      <c r="D534" s="421">
        <v>119738.99999999999</v>
      </c>
      <c r="E534" s="421">
        <v>132516.905</v>
      </c>
      <c r="F534" s="422">
        <v>252255.905</v>
      </c>
      <c r="G534" s="280"/>
      <c r="H534" s="280"/>
    </row>
    <row r="535" spans="1:8" x14ac:dyDescent="0.2">
      <c r="A535" s="414">
        <v>2018</v>
      </c>
      <c r="B535" s="376" t="s">
        <v>45</v>
      </c>
      <c r="C535" s="420" t="s">
        <v>143</v>
      </c>
      <c r="D535" s="421">
        <v>123747.51999999999</v>
      </c>
      <c r="E535" s="421">
        <v>144721.76750000002</v>
      </c>
      <c r="F535" s="422">
        <v>268469.28749999998</v>
      </c>
      <c r="G535" s="280"/>
      <c r="H535" s="280"/>
    </row>
    <row r="536" spans="1:8" x14ac:dyDescent="0.2">
      <c r="A536" s="414">
        <v>2018</v>
      </c>
      <c r="B536" s="376" t="s">
        <v>46</v>
      </c>
      <c r="C536" s="420" t="s">
        <v>143</v>
      </c>
      <c r="D536" s="421">
        <v>123749.77999999998</v>
      </c>
      <c r="E536" s="421">
        <v>137894.39999999997</v>
      </c>
      <c r="F536" s="422">
        <v>261644.18000000002</v>
      </c>
      <c r="G536" s="280"/>
      <c r="H536" s="280"/>
    </row>
    <row r="537" spans="1:8" x14ac:dyDescent="0.2">
      <c r="A537" s="414">
        <v>2018</v>
      </c>
      <c r="B537" s="376" t="s">
        <v>47</v>
      </c>
      <c r="C537" s="420" t="s">
        <v>143</v>
      </c>
      <c r="D537" s="421">
        <v>127627.64</v>
      </c>
      <c r="E537" s="421">
        <v>152295.75249999997</v>
      </c>
      <c r="F537" s="422">
        <v>279923.39250000002</v>
      </c>
      <c r="G537" s="280"/>
      <c r="H537" s="280"/>
    </row>
    <row r="538" spans="1:8" x14ac:dyDescent="0.2">
      <c r="A538" s="414">
        <v>2018</v>
      </c>
      <c r="B538" s="376" t="s">
        <v>48</v>
      </c>
      <c r="C538" s="420" t="s">
        <v>143</v>
      </c>
      <c r="D538" s="421">
        <v>122207.97999999997</v>
      </c>
      <c r="E538" s="421">
        <v>148196.91549999997</v>
      </c>
      <c r="F538" s="422">
        <v>270404.89549999993</v>
      </c>
      <c r="G538" s="280"/>
      <c r="H538" s="280"/>
    </row>
    <row r="539" spans="1:8" x14ac:dyDescent="0.2">
      <c r="A539" s="414">
        <v>2018</v>
      </c>
      <c r="B539" s="376" t="s">
        <v>49</v>
      </c>
      <c r="C539" s="420" t="s">
        <v>143</v>
      </c>
      <c r="D539" s="421">
        <v>102772.09</v>
      </c>
      <c r="E539" s="421">
        <v>128158.19399999999</v>
      </c>
      <c r="F539" s="422">
        <v>230930.28399999993</v>
      </c>
      <c r="G539" s="280"/>
      <c r="H539" s="280"/>
    </row>
    <row r="540" spans="1:8" x14ac:dyDescent="0.2">
      <c r="A540" s="414">
        <v>2019</v>
      </c>
      <c r="B540" s="376" t="s">
        <v>50</v>
      </c>
      <c r="C540" s="420" t="s">
        <v>143</v>
      </c>
      <c r="D540" s="421">
        <v>95550.828000000038</v>
      </c>
      <c r="E540" s="421">
        <v>122771.24099999999</v>
      </c>
      <c r="F540" s="422">
        <v>218322.06900000002</v>
      </c>
      <c r="G540" s="280"/>
      <c r="H540" s="280"/>
    </row>
    <row r="541" spans="1:8" x14ac:dyDescent="0.2">
      <c r="A541" s="414">
        <v>2019</v>
      </c>
      <c r="B541" s="376" t="s">
        <v>51</v>
      </c>
      <c r="C541" s="420" t="s">
        <v>143</v>
      </c>
      <c r="D541" s="421">
        <v>113279.77</v>
      </c>
      <c r="E541" s="421">
        <v>123776.46099999998</v>
      </c>
      <c r="F541" s="422">
        <v>237056.231</v>
      </c>
      <c r="G541" s="280"/>
      <c r="H541" s="280"/>
    </row>
    <row r="542" spans="1:8" x14ac:dyDescent="0.2">
      <c r="A542" s="414">
        <v>2019</v>
      </c>
      <c r="B542" s="376" t="s">
        <v>52</v>
      </c>
      <c r="C542" s="420" t="s">
        <v>143</v>
      </c>
      <c r="D542" s="421">
        <v>120400.41700000002</v>
      </c>
      <c r="E542" s="421">
        <v>140453.36350000001</v>
      </c>
      <c r="F542" s="422">
        <v>260853.78050000002</v>
      </c>
      <c r="G542" s="280"/>
      <c r="H542" s="280"/>
    </row>
    <row r="543" spans="1:8" x14ac:dyDescent="0.2">
      <c r="A543" s="414">
        <v>2019</v>
      </c>
      <c r="B543" s="376" t="s">
        <v>40</v>
      </c>
      <c r="C543" s="420" t="s">
        <v>143</v>
      </c>
      <c r="D543" s="421">
        <v>105620</v>
      </c>
      <c r="E543" s="421">
        <v>124893.42349999999</v>
      </c>
      <c r="F543" s="422">
        <v>230513.4235</v>
      </c>
      <c r="G543" s="280"/>
      <c r="H543" s="280"/>
    </row>
    <row r="544" spans="1:8" x14ac:dyDescent="0.2">
      <c r="A544" s="414">
        <v>2019</v>
      </c>
      <c r="B544" s="376" t="s">
        <v>42</v>
      </c>
      <c r="C544" s="420" t="s">
        <v>143</v>
      </c>
      <c r="D544" s="421">
        <v>121123.92999999993</v>
      </c>
      <c r="E544" s="421">
        <v>141401.57699999999</v>
      </c>
      <c r="F544" s="422">
        <v>262525.50699999993</v>
      </c>
      <c r="G544" s="280"/>
      <c r="H544" s="280"/>
    </row>
    <row r="545" spans="1:8" x14ac:dyDescent="0.2">
      <c r="A545" s="414">
        <v>2019</v>
      </c>
      <c r="B545" s="376" t="s">
        <v>43</v>
      </c>
      <c r="C545" s="420" t="s">
        <v>143</v>
      </c>
      <c r="D545" s="421">
        <v>107589.23999999996</v>
      </c>
      <c r="E545" s="421">
        <v>125551.38999999998</v>
      </c>
      <c r="F545" s="422">
        <v>233140.62999999998</v>
      </c>
      <c r="G545" s="280"/>
      <c r="H545" s="280"/>
    </row>
    <row r="546" spans="1:8" x14ac:dyDescent="0.2">
      <c r="A546" s="414">
        <v>2019</v>
      </c>
      <c r="B546" s="376" t="s">
        <v>44</v>
      </c>
      <c r="C546" s="420" t="s">
        <v>143</v>
      </c>
      <c r="D546" s="421">
        <v>128119.96500000003</v>
      </c>
      <c r="E546" s="421">
        <v>149029.49049999999</v>
      </c>
      <c r="F546" s="422">
        <v>277149.45550000004</v>
      </c>
      <c r="G546" s="280"/>
      <c r="H546" s="280"/>
    </row>
    <row r="547" spans="1:8" x14ac:dyDescent="0.2">
      <c r="A547" s="414">
        <v>2019</v>
      </c>
      <c r="B547" s="376" t="s">
        <v>45</v>
      </c>
      <c r="C547" s="420" t="s">
        <v>143</v>
      </c>
      <c r="D547" s="421">
        <v>123043.95999999999</v>
      </c>
      <c r="E547" s="421">
        <v>146265.51749999999</v>
      </c>
      <c r="F547" s="422">
        <v>269309.47750000004</v>
      </c>
      <c r="G547" s="280"/>
      <c r="H547" s="280"/>
    </row>
    <row r="548" spans="1:8" x14ac:dyDescent="0.2">
      <c r="A548" s="414">
        <v>2019</v>
      </c>
      <c r="B548" s="376" t="s">
        <v>46</v>
      </c>
      <c r="C548" s="420" t="s">
        <v>143</v>
      </c>
      <c r="D548" s="421">
        <v>118977.93000000001</v>
      </c>
      <c r="E548" s="421">
        <v>148950.99849999999</v>
      </c>
      <c r="F548" s="422">
        <v>267928.92849999998</v>
      </c>
      <c r="G548" s="280"/>
      <c r="H548" s="280"/>
    </row>
    <row r="549" spans="1:8" x14ac:dyDescent="0.2">
      <c r="A549" s="414">
        <v>2019</v>
      </c>
      <c r="B549" s="376" t="s">
        <v>47</v>
      </c>
      <c r="C549" s="420" t="s">
        <v>143</v>
      </c>
      <c r="D549" s="421">
        <v>121091.883</v>
      </c>
      <c r="E549" s="421">
        <v>158502.383</v>
      </c>
      <c r="F549" s="422">
        <v>279594.266</v>
      </c>
      <c r="G549" s="280"/>
      <c r="H549" s="280"/>
    </row>
    <row r="550" spans="1:8" x14ac:dyDescent="0.2">
      <c r="A550" s="414">
        <v>2019</v>
      </c>
      <c r="B550" s="376" t="s">
        <v>48</v>
      </c>
      <c r="C550" s="420" t="s">
        <v>143</v>
      </c>
      <c r="D550" s="421">
        <v>111214.82</v>
      </c>
      <c r="E550" s="421">
        <v>152534.07750000004</v>
      </c>
      <c r="F550" s="422">
        <v>263748.89749999996</v>
      </c>
      <c r="G550" s="280"/>
      <c r="H550" s="280"/>
    </row>
    <row r="551" spans="1:8" x14ac:dyDescent="0.2">
      <c r="A551" s="414">
        <v>2019</v>
      </c>
      <c r="B551" s="376" t="s">
        <v>49</v>
      </c>
      <c r="C551" s="420" t="s">
        <v>143</v>
      </c>
      <c r="D551" s="421">
        <v>109745.26999999999</v>
      </c>
      <c r="E551" s="421">
        <v>142804.84100000001</v>
      </c>
      <c r="F551" s="422">
        <v>252550.11099999998</v>
      </c>
      <c r="G551" s="280"/>
      <c r="H551" s="280"/>
    </row>
    <row r="552" spans="1:8" x14ac:dyDescent="0.2">
      <c r="A552" s="414">
        <v>2020</v>
      </c>
      <c r="B552" s="376" t="s">
        <v>50</v>
      </c>
      <c r="C552" s="420" t="s">
        <v>143</v>
      </c>
      <c r="D552" s="421">
        <v>94021.985000000001</v>
      </c>
      <c r="E552" s="421">
        <v>135668.47199999998</v>
      </c>
      <c r="F552" s="422">
        <v>229690.45699999997</v>
      </c>
      <c r="G552" s="280"/>
      <c r="H552" s="280"/>
    </row>
    <row r="553" spans="1:8" x14ac:dyDescent="0.2">
      <c r="A553" s="414">
        <v>2020</v>
      </c>
      <c r="B553" s="376" t="s">
        <v>51</v>
      </c>
      <c r="C553" s="420" t="s">
        <v>143</v>
      </c>
      <c r="D553" s="421">
        <v>112174.36999999998</v>
      </c>
      <c r="E553" s="421">
        <v>130174.3275</v>
      </c>
      <c r="F553" s="422">
        <v>242348.69749999998</v>
      </c>
      <c r="G553" s="280"/>
      <c r="H553" s="280"/>
    </row>
    <row r="554" spans="1:8" x14ac:dyDescent="0.2">
      <c r="A554" s="414">
        <v>2020</v>
      </c>
      <c r="B554" s="376" t="s">
        <v>52</v>
      </c>
      <c r="C554" s="420" t="s">
        <v>143</v>
      </c>
      <c r="D554" s="421">
        <v>72731.536999999982</v>
      </c>
      <c r="E554" s="421">
        <v>86243.000499999995</v>
      </c>
      <c r="F554" s="422">
        <v>158974.53749999998</v>
      </c>
      <c r="G554" s="280"/>
      <c r="H554" s="280"/>
    </row>
    <row r="555" spans="1:8" x14ac:dyDescent="0.2">
      <c r="A555" s="414">
        <v>2020</v>
      </c>
      <c r="B555" s="376" t="s">
        <v>40</v>
      </c>
      <c r="C555" s="420" t="s">
        <v>143</v>
      </c>
      <c r="D555" s="421">
        <v>2712.4900000000007</v>
      </c>
      <c r="E555" s="421">
        <v>26871.272000000004</v>
      </c>
      <c r="F555" s="422">
        <v>29583.761999999999</v>
      </c>
      <c r="G555" s="280"/>
      <c r="H555" s="280"/>
    </row>
    <row r="556" spans="1:8" x14ac:dyDescent="0.2">
      <c r="A556" s="414">
        <v>2020</v>
      </c>
      <c r="B556" s="376" t="s">
        <v>42</v>
      </c>
      <c r="C556" s="420" t="s">
        <v>143</v>
      </c>
      <c r="D556" s="421">
        <v>46258.74508499146</v>
      </c>
      <c r="E556" s="421">
        <v>85878.921506969869</v>
      </c>
      <c r="F556" s="422">
        <v>132137.66659196132</v>
      </c>
      <c r="G556" s="280"/>
      <c r="H556" s="280"/>
    </row>
    <row r="557" spans="1:8" x14ac:dyDescent="0.2">
      <c r="A557" s="414">
        <v>2020</v>
      </c>
      <c r="B557" s="376" t="s">
        <v>43</v>
      </c>
      <c r="C557" s="420" t="s">
        <v>143</v>
      </c>
      <c r="D557" s="421">
        <v>77694.44484985352</v>
      </c>
      <c r="E557" s="421">
        <v>119321.061977921</v>
      </c>
      <c r="F557" s="422">
        <v>197015.50682777452</v>
      </c>
      <c r="G557" s="280"/>
      <c r="H557" s="280"/>
    </row>
    <row r="558" spans="1:8" x14ac:dyDescent="0.2">
      <c r="A558" s="414">
        <v>2020</v>
      </c>
      <c r="B558" s="376" t="s">
        <v>44</v>
      </c>
      <c r="C558" s="420" t="s">
        <v>143</v>
      </c>
      <c r="D558" s="421">
        <v>92865.860693908689</v>
      </c>
      <c r="E558" s="421">
        <v>141487.10244388576</v>
      </c>
      <c r="F558" s="422">
        <v>234352.9631377944</v>
      </c>
      <c r="G558" s="280"/>
      <c r="H558" s="280"/>
    </row>
    <row r="559" spans="1:8" x14ac:dyDescent="0.2">
      <c r="A559" s="414">
        <v>2020</v>
      </c>
      <c r="B559" s="376" t="s">
        <v>45</v>
      </c>
      <c r="C559" s="420" t="s">
        <v>143</v>
      </c>
      <c r="D559" s="421">
        <v>95558.007152740465</v>
      </c>
      <c r="E559" s="421">
        <v>139659.40898292465</v>
      </c>
      <c r="F559" s="422">
        <v>235217.4161356652</v>
      </c>
      <c r="G559" s="280"/>
      <c r="H559" s="280"/>
    </row>
    <row r="560" spans="1:8" x14ac:dyDescent="0.2">
      <c r="A560" s="414">
        <v>2020</v>
      </c>
      <c r="B560" s="376" t="s">
        <v>46</v>
      </c>
      <c r="C560" s="420" t="s">
        <v>143</v>
      </c>
      <c r="D560" s="421">
        <v>108889.87172454357</v>
      </c>
      <c r="E560" s="421">
        <v>152209.7854456396</v>
      </c>
      <c r="F560" s="422">
        <v>261099.6571701832</v>
      </c>
      <c r="G560" s="280"/>
      <c r="H560" s="280"/>
    </row>
    <row r="561" spans="1:8" x14ac:dyDescent="0.2">
      <c r="A561" s="414">
        <v>2020</v>
      </c>
      <c r="B561" s="376" t="s">
        <v>47</v>
      </c>
      <c r="C561" s="420" t="s">
        <v>143</v>
      </c>
      <c r="D561" s="421">
        <v>116769.01206259153</v>
      </c>
      <c r="E561" s="421">
        <v>154640.89750370639</v>
      </c>
      <c r="F561" s="422">
        <v>271409.90956629795</v>
      </c>
      <c r="G561" s="280"/>
      <c r="H561" s="280"/>
    </row>
    <row r="562" spans="1:8" x14ac:dyDescent="0.2">
      <c r="A562" s="414">
        <v>2020</v>
      </c>
      <c r="B562" s="376" t="s">
        <v>48</v>
      </c>
      <c r="C562" s="420" t="s">
        <v>143</v>
      </c>
      <c r="D562" s="421">
        <v>100476.8262142334</v>
      </c>
      <c r="E562" s="421">
        <v>150469.90298793386</v>
      </c>
      <c r="F562" s="422">
        <v>250946.72920216725</v>
      </c>
      <c r="G562" s="280"/>
      <c r="H562" s="280"/>
    </row>
    <row r="563" spans="1:8" x14ac:dyDescent="0.2">
      <c r="A563" s="414">
        <v>2020</v>
      </c>
      <c r="B563" s="376" t="s">
        <v>49</v>
      </c>
      <c r="C563" s="420" t="s">
        <v>143</v>
      </c>
      <c r="D563" s="421">
        <v>90870.578008544937</v>
      </c>
      <c r="E563" s="421">
        <v>146668.02803089895</v>
      </c>
      <c r="F563" s="422">
        <v>237538.60603944393</v>
      </c>
      <c r="G563" s="280"/>
      <c r="H563" s="280"/>
    </row>
    <row r="564" spans="1:8" x14ac:dyDescent="0.2">
      <c r="A564" s="413">
        <v>2021</v>
      </c>
      <c r="B564" s="376" t="s">
        <v>50</v>
      </c>
      <c r="C564" s="420" t="s">
        <v>143</v>
      </c>
      <c r="D564" s="421">
        <v>80135.709809722888</v>
      </c>
      <c r="E564" s="421">
        <v>124525.10050276091</v>
      </c>
      <c r="F564" s="422">
        <v>204660.81031248378</v>
      </c>
      <c r="G564" s="280"/>
      <c r="H564" s="280"/>
    </row>
    <row r="565" spans="1:8" x14ac:dyDescent="0.2">
      <c r="A565" s="413">
        <v>2021</v>
      </c>
      <c r="B565" s="376" t="s">
        <v>51</v>
      </c>
      <c r="C565" s="420" t="s">
        <v>143</v>
      </c>
      <c r="D565" s="421">
        <v>102640.37464137001</v>
      </c>
      <c r="E565" s="421">
        <v>140468.54651262998</v>
      </c>
      <c r="F565" s="422">
        <v>243108.92115399998</v>
      </c>
      <c r="G565" s="280"/>
      <c r="H565" s="280"/>
    </row>
    <row r="566" spans="1:8" x14ac:dyDescent="0.2">
      <c r="A566" s="413">
        <v>2021</v>
      </c>
      <c r="B566" s="376" t="s">
        <v>52</v>
      </c>
      <c r="C566" s="420" t="s">
        <v>143</v>
      </c>
      <c r="D566" s="421">
        <v>113688.01432157903</v>
      </c>
      <c r="E566" s="421">
        <v>151102.94051215009</v>
      </c>
      <c r="F566" s="422">
        <v>264790.95483372913</v>
      </c>
      <c r="G566" s="280"/>
      <c r="H566" s="280"/>
    </row>
    <row r="567" spans="1:8" x14ac:dyDescent="0.2">
      <c r="A567" s="413">
        <v>2021</v>
      </c>
      <c r="B567" s="376" t="s">
        <v>40</v>
      </c>
      <c r="C567" s="420" t="s">
        <v>143</v>
      </c>
      <c r="D567" s="421">
        <v>100490.51750520022</v>
      </c>
      <c r="E567" s="421">
        <v>139007.32598291177</v>
      </c>
      <c r="F567" s="422">
        <v>239497.84348811198</v>
      </c>
      <c r="G567" s="280"/>
      <c r="H567" s="280"/>
    </row>
    <row r="568" spans="1:8" x14ac:dyDescent="0.2">
      <c r="A568" s="413">
        <v>2021</v>
      </c>
      <c r="B568" s="376" t="s">
        <v>42</v>
      </c>
      <c r="C568" s="420" t="s">
        <v>143</v>
      </c>
      <c r="D568" s="421">
        <v>84307.241030364981</v>
      </c>
      <c r="E568" s="421">
        <v>116324.05242011083</v>
      </c>
      <c r="F568" s="422">
        <v>200631.29345047582</v>
      </c>
      <c r="G568" s="280"/>
      <c r="H568" s="280"/>
    </row>
    <row r="569" spans="1:8" x14ac:dyDescent="0.2">
      <c r="A569" s="413">
        <v>2021</v>
      </c>
      <c r="B569" s="376" t="s">
        <v>43</v>
      </c>
      <c r="C569" s="420" t="s">
        <v>143</v>
      </c>
      <c r="D569" s="421">
        <v>98913.030000371931</v>
      </c>
      <c r="E569" s="421">
        <v>142610.04552323333</v>
      </c>
      <c r="F569" s="422">
        <v>241523.07552360528</v>
      </c>
      <c r="G569" s="280"/>
      <c r="H569" s="280"/>
    </row>
    <row r="570" spans="1:8" x14ac:dyDescent="0.2">
      <c r="A570" s="413">
        <v>2021</v>
      </c>
      <c r="B570" s="376" t="s">
        <v>44</v>
      </c>
      <c r="C570" s="420" t="s">
        <v>143</v>
      </c>
      <c r="D570" s="421">
        <v>109173.54881246951</v>
      </c>
      <c r="E570" s="421">
        <v>144700.40553689364</v>
      </c>
      <c r="F570" s="422">
        <v>253873.95434936316</v>
      </c>
      <c r="G570" s="280"/>
      <c r="H570" s="280"/>
    </row>
    <row r="571" spans="1:8" x14ac:dyDescent="0.2">
      <c r="A571" s="413">
        <v>2021</v>
      </c>
      <c r="B571" s="376" t="s">
        <v>45</v>
      </c>
      <c r="C571" s="420" t="s">
        <v>143</v>
      </c>
      <c r="D571" s="421">
        <v>112803.6565177069</v>
      </c>
      <c r="E571" s="421">
        <v>146792.63049860508</v>
      </c>
      <c r="F571" s="422">
        <v>259596.28701631195</v>
      </c>
      <c r="G571" s="280"/>
      <c r="H571" s="280"/>
    </row>
    <row r="572" spans="1:8" x14ac:dyDescent="0.2">
      <c r="A572" s="413">
        <v>2021</v>
      </c>
      <c r="B572" s="376" t="s">
        <v>46</v>
      </c>
      <c r="C572" s="420" t="s">
        <v>143</v>
      </c>
      <c r="D572" s="421">
        <v>121834.61611604488</v>
      </c>
      <c r="E572" s="421">
        <v>154526.5139674957</v>
      </c>
      <c r="F572" s="422">
        <v>276361.13008354057</v>
      </c>
      <c r="G572" s="280"/>
      <c r="H572" s="280"/>
    </row>
    <row r="573" spans="1:8" x14ac:dyDescent="0.2">
      <c r="A573" s="413">
        <v>2021</v>
      </c>
      <c r="B573" s="376" t="s">
        <v>47</v>
      </c>
      <c r="C573" s="420" t="s">
        <v>143</v>
      </c>
      <c r="D573" s="421">
        <v>117382.98499877931</v>
      </c>
      <c r="E573" s="421">
        <v>155568.11291968793</v>
      </c>
      <c r="F573" s="422">
        <v>272951.09791846725</v>
      </c>
      <c r="G573" s="280"/>
      <c r="H573" s="280"/>
    </row>
    <row r="574" spans="1:8" x14ac:dyDescent="0.2">
      <c r="A574" s="413">
        <v>2021</v>
      </c>
      <c r="B574" s="376" t="s">
        <v>48</v>
      </c>
      <c r="C574" s="420" t="s">
        <v>143</v>
      </c>
      <c r="D574" s="421">
        <v>117557.28378277205</v>
      </c>
      <c r="E574" s="421">
        <v>158148.35964471419</v>
      </c>
      <c r="F574" s="422">
        <v>275705.64342748618</v>
      </c>
      <c r="G574" s="280"/>
      <c r="H574" s="280"/>
    </row>
    <row r="575" spans="1:8" x14ac:dyDescent="0.2">
      <c r="A575" s="413">
        <v>2021</v>
      </c>
      <c r="B575" s="376" t="s">
        <v>49</v>
      </c>
      <c r="C575" s="420" t="s">
        <v>143</v>
      </c>
      <c r="D575" s="421">
        <v>108601.09361624149</v>
      </c>
      <c r="E575" s="421">
        <v>151215.11105891297</v>
      </c>
      <c r="F575" s="422">
        <v>259816.20467515438</v>
      </c>
      <c r="G575" s="280"/>
      <c r="H575" s="280"/>
    </row>
    <row r="576" spans="1:8" x14ac:dyDescent="0.2">
      <c r="A576" s="413">
        <v>2022</v>
      </c>
      <c r="B576" s="376" t="s">
        <v>50</v>
      </c>
      <c r="C576" s="420" t="s">
        <v>143</v>
      </c>
      <c r="D576" s="421">
        <v>94403.0457971344</v>
      </c>
      <c r="E576" s="421">
        <v>122255.04549822882</v>
      </c>
      <c r="F576" s="422">
        <v>216658.09129536324</v>
      </c>
      <c r="G576" s="280"/>
      <c r="H576" s="280"/>
    </row>
    <row r="577" spans="1:8" x14ac:dyDescent="0.2">
      <c r="A577" s="413">
        <v>2022</v>
      </c>
      <c r="B577" s="376" t="s">
        <v>51</v>
      </c>
      <c r="C577" s="420" t="s">
        <v>143</v>
      </c>
      <c r="D577" s="421">
        <v>117918.98436651612</v>
      </c>
      <c r="E577" s="421">
        <v>143699.81154223919</v>
      </c>
      <c r="F577" s="422">
        <v>261618.79590875533</v>
      </c>
      <c r="G577" s="280"/>
      <c r="H577" s="280"/>
    </row>
    <row r="578" spans="1:8" x14ac:dyDescent="0.2">
      <c r="A578" s="413">
        <v>2022</v>
      </c>
      <c r="B578" s="376" t="s">
        <v>52</v>
      </c>
      <c r="C578" s="420" t="s">
        <v>143</v>
      </c>
      <c r="D578" s="421">
        <v>127399.00710571717</v>
      </c>
      <c r="E578" s="421">
        <v>165559.42090972466</v>
      </c>
      <c r="F578" s="422">
        <v>292958.42801544187</v>
      </c>
      <c r="G578" s="280"/>
      <c r="H578" s="280"/>
    </row>
    <row r="579" spans="1:8" x14ac:dyDescent="0.2">
      <c r="A579" s="413">
        <v>2022</v>
      </c>
      <c r="B579" s="376" t="s">
        <v>40</v>
      </c>
      <c r="C579" s="420" t="s">
        <v>143</v>
      </c>
      <c r="D579" s="421">
        <v>111712.3149659729</v>
      </c>
      <c r="E579" s="421">
        <v>129599.60004913887</v>
      </c>
      <c r="F579" s="422">
        <v>241311.91501511176</v>
      </c>
      <c r="G579" s="280"/>
      <c r="H579" s="280"/>
    </row>
    <row r="580" spans="1:8" x14ac:dyDescent="0.2">
      <c r="A580" s="413">
        <v>2022</v>
      </c>
      <c r="B580" s="376" t="s">
        <v>42</v>
      </c>
      <c r="C580" s="420" t="s">
        <v>143</v>
      </c>
      <c r="D580" s="421">
        <v>119901.32985409262</v>
      </c>
      <c r="E580" s="421">
        <v>142654.65110102692</v>
      </c>
      <c r="F580" s="422">
        <v>262555.98095511959</v>
      </c>
      <c r="G580" s="280"/>
      <c r="H580" s="280"/>
    </row>
    <row r="581" spans="1:8" x14ac:dyDescent="0.2">
      <c r="A581" s="413">
        <v>2022</v>
      </c>
      <c r="B581" s="376" t="s">
        <v>43</v>
      </c>
      <c r="C581" s="420" t="s">
        <v>143</v>
      </c>
      <c r="D581" s="421">
        <v>116469.32311856083</v>
      </c>
      <c r="E581" s="421">
        <v>135356.62137792539</v>
      </c>
      <c r="F581" s="422">
        <v>251825.94449648619</v>
      </c>
      <c r="G581" s="280"/>
      <c r="H581" s="280"/>
    </row>
    <row r="582" spans="1:8" x14ac:dyDescent="0.2">
      <c r="A582" s="413">
        <v>2022</v>
      </c>
      <c r="B582" s="376" t="s">
        <v>44</v>
      </c>
      <c r="C582" s="420" t="s">
        <v>143</v>
      </c>
      <c r="D582" s="421">
        <v>122430.12599999999</v>
      </c>
      <c r="E582" s="421">
        <v>143816.92287094265</v>
      </c>
      <c r="F582" s="422">
        <v>266247.04887094267</v>
      </c>
      <c r="G582" s="280"/>
      <c r="H582" s="280"/>
    </row>
    <row r="583" spans="1:8" x14ac:dyDescent="0.2">
      <c r="A583" s="413">
        <v>2022</v>
      </c>
      <c r="B583" s="376" t="s">
        <v>45</v>
      </c>
      <c r="C583" s="420" t="s">
        <v>143</v>
      </c>
      <c r="D583" s="421">
        <v>132618.98616250197</v>
      </c>
      <c r="E583" s="421">
        <v>154704.5041122926</v>
      </c>
      <c r="F583" s="422">
        <v>287323.49027479457</v>
      </c>
      <c r="G583" s="280"/>
      <c r="H583" s="280"/>
    </row>
    <row r="584" spans="1:8" x14ac:dyDescent="0.2">
      <c r="A584" s="413">
        <v>2022</v>
      </c>
      <c r="B584" s="376" t="s">
        <v>46</v>
      </c>
      <c r="C584" s="420" t="s">
        <v>143</v>
      </c>
      <c r="D584" s="421">
        <v>137376.41900000002</v>
      </c>
      <c r="E584" s="421">
        <v>158354.40929271159</v>
      </c>
      <c r="F584" s="422">
        <v>295730.82829271152</v>
      </c>
      <c r="G584" s="280"/>
      <c r="H584" s="280"/>
    </row>
    <row r="585" spans="1:8" x14ac:dyDescent="0.2">
      <c r="A585" s="413">
        <v>2022</v>
      </c>
      <c r="B585" s="376" t="s">
        <v>47</v>
      </c>
      <c r="C585" s="420" t="s">
        <v>143</v>
      </c>
      <c r="D585" s="421">
        <v>130205.86011489871</v>
      </c>
      <c r="E585" s="421">
        <v>145081.86556959114</v>
      </c>
      <c r="F585" s="422">
        <v>275287.72568448982</v>
      </c>
      <c r="G585" s="280"/>
      <c r="H585" s="280"/>
    </row>
    <row r="586" spans="1:8" x14ac:dyDescent="0.2">
      <c r="A586" s="413">
        <v>2022</v>
      </c>
      <c r="B586" s="376" t="s">
        <v>48</v>
      </c>
      <c r="C586" s="420" t="s">
        <v>143</v>
      </c>
      <c r="D586" s="421">
        <v>130814.11989273073</v>
      </c>
      <c r="E586" s="421">
        <v>142588.31146985103</v>
      </c>
      <c r="F586" s="422">
        <v>273402.43136258179</v>
      </c>
      <c r="G586" s="280"/>
      <c r="H586" s="280"/>
    </row>
    <row r="587" spans="1:8" x14ac:dyDescent="0.2">
      <c r="A587" s="413">
        <v>2022</v>
      </c>
      <c r="B587" s="376" t="s">
        <v>49</v>
      </c>
      <c r="C587" s="420" t="s">
        <v>143</v>
      </c>
      <c r="D587" s="421">
        <v>120094.24075784306</v>
      </c>
      <c r="E587" s="421">
        <v>146889.77054312872</v>
      </c>
      <c r="F587" s="422">
        <v>266984.01130097173</v>
      </c>
      <c r="G587" s="280"/>
      <c r="H587" s="280"/>
    </row>
    <row r="588" spans="1:8" x14ac:dyDescent="0.2">
      <c r="A588" s="413">
        <v>2023</v>
      </c>
      <c r="B588" s="376" t="s">
        <v>50</v>
      </c>
      <c r="C588" s="420" t="s">
        <v>143</v>
      </c>
      <c r="D588" s="421">
        <v>96053.659975371396</v>
      </c>
      <c r="E588" s="421">
        <v>121316.25599665113</v>
      </c>
      <c r="F588" s="422">
        <v>217369.91597202257</v>
      </c>
      <c r="G588" s="280"/>
      <c r="H588" s="280"/>
    </row>
    <row r="589" spans="1:8" x14ac:dyDescent="0.2">
      <c r="A589" s="413">
        <v>2023</v>
      </c>
      <c r="B589" s="376" t="s">
        <v>51</v>
      </c>
      <c r="C589" s="420" t="s">
        <v>143</v>
      </c>
      <c r="D589" s="421">
        <v>123244.3886609</v>
      </c>
      <c r="E589" s="421">
        <v>132256.42995428</v>
      </c>
      <c r="F589" s="422">
        <v>255500.81861518</v>
      </c>
      <c r="G589" s="280"/>
      <c r="H589" s="280"/>
    </row>
    <row r="590" spans="1:8" x14ac:dyDescent="0.2">
      <c r="A590" s="413">
        <v>2023</v>
      </c>
      <c r="B590" s="376" t="s">
        <v>52</v>
      </c>
      <c r="C590" s="420" t="s">
        <v>143</v>
      </c>
      <c r="D590" s="421">
        <v>135574.33706935</v>
      </c>
      <c r="E590" s="421">
        <v>146834.65147224785</v>
      </c>
      <c r="F590" s="422">
        <v>282408.98854159791</v>
      </c>
      <c r="G590" s="280"/>
      <c r="H590" s="280"/>
    </row>
    <row r="591" spans="1:8" x14ac:dyDescent="0.2">
      <c r="A591" s="413">
        <v>2023</v>
      </c>
      <c r="B591" s="376" t="s">
        <v>40</v>
      </c>
      <c r="C591" s="420" t="s">
        <v>143</v>
      </c>
      <c r="D591" s="421">
        <v>114436.09721844865</v>
      </c>
      <c r="E591" s="421">
        <v>122925.62997466937</v>
      </c>
      <c r="F591" s="422">
        <v>237361.72719311804</v>
      </c>
      <c r="G591" s="280"/>
      <c r="H591" s="280"/>
    </row>
    <row r="592" spans="1:8" x14ac:dyDescent="0.2">
      <c r="A592" s="413">
        <v>2023</v>
      </c>
      <c r="B592" s="376" t="s">
        <v>42</v>
      </c>
      <c r="C592" s="420" t="s">
        <v>143</v>
      </c>
      <c r="D592" s="421">
        <v>135285.61703279926</v>
      </c>
      <c r="E592" s="421">
        <v>148195.22251589262</v>
      </c>
      <c r="F592" s="422">
        <v>283480.83954869187</v>
      </c>
      <c r="G592" s="280"/>
      <c r="H592" s="280"/>
    </row>
    <row r="593" spans="1:8" x14ac:dyDescent="0.2">
      <c r="A593" s="413">
        <v>2023</v>
      </c>
      <c r="B593" s="376" t="s">
        <v>43</v>
      </c>
      <c r="C593" s="420" t="s">
        <v>143</v>
      </c>
      <c r="D593" s="421">
        <v>130179.80723266001</v>
      </c>
      <c r="E593" s="421">
        <v>132868.99795409996</v>
      </c>
      <c r="F593" s="422">
        <v>263048.80518675991</v>
      </c>
      <c r="G593" s="280"/>
      <c r="H593" s="280"/>
    </row>
    <row r="594" spans="1:8" x14ac:dyDescent="0.2">
      <c r="A594" s="413">
        <v>2023</v>
      </c>
      <c r="B594" s="376" t="s">
        <v>44</v>
      </c>
      <c r="C594" s="420" t="s">
        <v>143</v>
      </c>
      <c r="D594" s="421">
        <v>126419.181</v>
      </c>
      <c r="E594" s="421">
        <v>134371.49550000002</v>
      </c>
      <c r="F594" s="422">
        <v>260790.67650000003</v>
      </c>
      <c r="G594" s="280"/>
      <c r="H594" s="280"/>
    </row>
    <row r="595" spans="1:8" x14ac:dyDescent="0.2">
      <c r="A595" s="413">
        <v>2023</v>
      </c>
      <c r="B595" s="376" t="s">
        <v>45</v>
      </c>
      <c r="C595" s="420" t="s">
        <v>143</v>
      </c>
      <c r="D595" s="421">
        <v>128536.74173342898</v>
      </c>
      <c r="E595" s="421">
        <v>145239.43794755216</v>
      </c>
      <c r="F595" s="422">
        <v>273776.17968098109</v>
      </c>
      <c r="G595" s="280"/>
      <c r="H595" s="280"/>
    </row>
    <row r="596" spans="1:8" x14ac:dyDescent="0.2">
      <c r="A596" s="413">
        <v>2023</v>
      </c>
      <c r="B596" s="376" t="s">
        <v>46</v>
      </c>
      <c r="C596" s="420" t="s">
        <v>143</v>
      </c>
      <c r="D596" s="421">
        <v>134061.277</v>
      </c>
      <c r="E596" s="421">
        <v>149337.77699999997</v>
      </c>
      <c r="F596" s="422">
        <v>283399.05399999995</v>
      </c>
      <c r="G596" s="280"/>
      <c r="H596" s="280"/>
    </row>
    <row r="597" spans="1:8" x14ac:dyDescent="0.2">
      <c r="A597" s="413">
        <v>2023</v>
      </c>
      <c r="B597" s="376" t="s">
        <v>47</v>
      </c>
      <c r="C597" s="420" t="s">
        <v>143</v>
      </c>
      <c r="D597" s="421">
        <v>133902.35100000005</v>
      </c>
      <c r="E597" s="421">
        <v>147153.34950000001</v>
      </c>
      <c r="F597" s="422">
        <v>281055.70050000004</v>
      </c>
      <c r="G597" s="280"/>
      <c r="H597" s="280"/>
    </row>
    <row r="598" spans="1:8" x14ac:dyDescent="0.2">
      <c r="A598" s="413">
        <v>2023</v>
      </c>
      <c r="B598" s="376" t="s">
        <v>48</v>
      </c>
      <c r="C598" s="420" t="s">
        <v>143</v>
      </c>
      <c r="D598" s="421">
        <v>130349.19399999996</v>
      </c>
      <c r="E598" s="421">
        <v>143933.04600000003</v>
      </c>
      <c r="F598" s="422">
        <v>274282.23999999999</v>
      </c>
      <c r="G598" s="280"/>
      <c r="H598" s="280"/>
    </row>
    <row r="599" spans="1:8" x14ac:dyDescent="0.2">
      <c r="A599" s="413">
        <v>2023</v>
      </c>
      <c r="B599" s="376" t="s">
        <v>49</v>
      </c>
      <c r="C599" s="420" t="s">
        <v>143</v>
      </c>
      <c r="D599" s="421">
        <v>113193.821</v>
      </c>
      <c r="E599" s="421">
        <v>143218.83050000001</v>
      </c>
      <c r="F599" s="422">
        <v>256412.65149999998</v>
      </c>
      <c r="G599" s="280"/>
      <c r="H599" s="280"/>
    </row>
    <row r="600" spans="1:8" x14ac:dyDescent="0.2">
      <c r="A600" s="413">
        <v>2024</v>
      </c>
      <c r="B600" s="376" t="s">
        <v>50</v>
      </c>
      <c r="C600" s="420" t="s">
        <v>143</v>
      </c>
      <c r="D600" s="421">
        <v>97066.588000000018</v>
      </c>
      <c r="E600" s="421">
        <v>106196.81700000002</v>
      </c>
      <c r="F600" s="422">
        <v>203263.405</v>
      </c>
      <c r="G600" s="280"/>
      <c r="H600" s="280"/>
    </row>
    <row r="601" spans="1:8" x14ac:dyDescent="0.2">
      <c r="A601" s="413">
        <v>2024</v>
      </c>
      <c r="B601" s="376" t="s">
        <v>51</v>
      </c>
      <c r="C601" s="420" t="s">
        <v>143</v>
      </c>
      <c r="D601" s="421">
        <v>121362.16100000001</v>
      </c>
      <c r="E601" s="421">
        <v>126730.3545</v>
      </c>
      <c r="F601" s="422">
        <v>248092.51550000001</v>
      </c>
      <c r="G601" s="280"/>
      <c r="H601" s="280"/>
    </row>
    <row r="602" spans="1:8" x14ac:dyDescent="0.2">
      <c r="A602" s="413">
        <v>2024</v>
      </c>
      <c r="B602" s="376" t="s">
        <v>52</v>
      </c>
      <c r="C602" s="420" t="s">
        <v>143</v>
      </c>
      <c r="D602" s="421">
        <v>111641.60300000002</v>
      </c>
      <c r="E602" s="421">
        <v>112006.8955</v>
      </c>
      <c r="F602" s="422">
        <v>223648.49850000005</v>
      </c>
      <c r="G602" s="280"/>
      <c r="H602" s="280"/>
    </row>
    <row r="603" spans="1:8" x14ac:dyDescent="0.2">
      <c r="A603" s="413">
        <v>2024</v>
      </c>
      <c r="B603" s="376" t="s">
        <v>40</v>
      </c>
      <c r="C603" s="420" t="s">
        <v>143</v>
      </c>
      <c r="D603" s="421">
        <v>118705.85799999995</v>
      </c>
      <c r="E603" s="421">
        <v>136792.69500000001</v>
      </c>
      <c r="F603" s="422">
        <v>255498.55299999996</v>
      </c>
      <c r="G603" s="280"/>
      <c r="H603" s="280"/>
    </row>
    <row r="604" spans="1:8" x14ac:dyDescent="0.2">
      <c r="A604" s="413">
        <v>2024</v>
      </c>
      <c r="B604" s="376" t="s">
        <v>42</v>
      </c>
      <c r="C604" s="420" t="s">
        <v>143</v>
      </c>
      <c r="D604" s="421">
        <v>119751.32000000004</v>
      </c>
      <c r="E604" s="421">
        <v>126661.394</v>
      </c>
      <c r="F604" s="422">
        <v>246412.71400000009</v>
      </c>
      <c r="G604" s="280"/>
      <c r="H604" s="280"/>
    </row>
    <row r="605" spans="1:8" x14ac:dyDescent="0.2">
      <c r="A605" s="413">
        <v>2024</v>
      </c>
      <c r="B605" s="376" t="s">
        <v>43</v>
      </c>
      <c r="C605" s="420" t="s">
        <v>143</v>
      </c>
      <c r="D605" s="421">
        <v>115775.179</v>
      </c>
      <c r="E605" s="421">
        <v>116313.394</v>
      </c>
      <c r="F605" s="422">
        <v>232088.57300000003</v>
      </c>
      <c r="G605" s="280"/>
      <c r="H605" s="280"/>
    </row>
    <row r="606" spans="1:8" x14ac:dyDescent="0.2">
      <c r="A606" s="413">
        <v>2024</v>
      </c>
      <c r="B606" s="376" t="s">
        <v>44</v>
      </c>
      <c r="C606" s="420" t="s">
        <v>143</v>
      </c>
      <c r="D606" s="421">
        <v>131025.59599999999</v>
      </c>
      <c r="E606" s="421">
        <v>130564.90599999999</v>
      </c>
      <c r="F606" s="422">
        <v>261590.50199999998</v>
      </c>
      <c r="G606" s="280"/>
      <c r="H606" s="280"/>
    </row>
    <row r="607" spans="1:8" x14ac:dyDescent="0.2">
      <c r="A607" s="413">
        <v>2024</v>
      </c>
      <c r="B607" s="376" t="s">
        <v>45</v>
      </c>
      <c r="C607" s="420" t="s">
        <v>143</v>
      </c>
      <c r="D607" s="421">
        <v>130023.09999999996</v>
      </c>
      <c r="E607" s="421">
        <v>136207.53</v>
      </c>
      <c r="F607" s="422">
        <v>266230.62999999989</v>
      </c>
      <c r="G607" s="280"/>
      <c r="H607" s="280"/>
    </row>
    <row r="608" spans="1:8" x14ac:dyDescent="0.2">
      <c r="A608" s="413">
        <v>2024</v>
      </c>
      <c r="B608" s="376" t="s">
        <v>46</v>
      </c>
      <c r="C608" s="420" t="s">
        <v>143</v>
      </c>
      <c r="D608" s="421">
        <v>119499.46500000004</v>
      </c>
      <c r="E608" s="421">
        <v>128023.12850000002</v>
      </c>
      <c r="F608" s="422">
        <v>247522.59350000002</v>
      </c>
      <c r="G608" s="280"/>
      <c r="H608" s="280"/>
    </row>
    <row r="609" spans="1:8" x14ac:dyDescent="0.2">
      <c r="A609" s="413">
        <v>2024</v>
      </c>
      <c r="B609" s="376" t="s">
        <v>47</v>
      </c>
      <c r="C609" s="420" t="s">
        <v>143</v>
      </c>
      <c r="D609" s="421">
        <v>131880.97099999996</v>
      </c>
      <c r="E609" s="421">
        <v>135298.82550000001</v>
      </c>
      <c r="F609" s="422">
        <v>267179.79649999994</v>
      </c>
      <c r="G609" s="280"/>
      <c r="H609" s="280"/>
    </row>
    <row r="610" spans="1:8" x14ac:dyDescent="0.2">
      <c r="A610" s="413">
        <v>2024</v>
      </c>
      <c r="B610" s="376" t="s">
        <v>48</v>
      </c>
      <c r="C610" s="420" t="s">
        <v>143</v>
      </c>
      <c r="D610" s="421">
        <v>121007.18799999998</v>
      </c>
      <c r="E610" s="421">
        <v>130051.75249999999</v>
      </c>
      <c r="F610" s="422">
        <v>251058.94049999997</v>
      </c>
      <c r="G610" s="280"/>
      <c r="H610" s="280"/>
    </row>
    <row r="611" spans="1:8" x14ac:dyDescent="0.2">
      <c r="A611" s="413">
        <v>2024</v>
      </c>
      <c r="B611" s="376" t="s">
        <v>49</v>
      </c>
      <c r="C611" s="420" t="s">
        <v>143</v>
      </c>
      <c r="D611" s="421">
        <v>108491.93500000001</v>
      </c>
      <c r="E611" s="421">
        <v>135789.25850000003</v>
      </c>
      <c r="F611" s="422">
        <v>244281.19349999999</v>
      </c>
      <c r="G611" s="280"/>
      <c r="H611" s="280"/>
    </row>
    <row r="612" spans="1:8" x14ac:dyDescent="0.2">
      <c r="A612" s="413">
        <v>2025</v>
      </c>
      <c r="B612" s="376" t="s">
        <v>50</v>
      </c>
      <c r="C612" s="420" t="s">
        <v>143</v>
      </c>
      <c r="D612" s="421">
        <v>95747.947999999989</v>
      </c>
      <c r="E612" s="421">
        <v>111701.10100000001</v>
      </c>
      <c r="F612" s="422">
        <v>207449.04899999997</v>
      </c>
      <c r="G612" s="280"/>
      <c r="H612" s="280"/>
    </row>
    <row r="613" spans="1:8" x14ac:dyDescent="0.2">
      <c r="A613" s="413">
        <v>2025</v>
      </c>
      <c r="B613" s="376" t="s">
        <v>51</v>
      </c>
      <c r="C613" s="420" t="s">
        <v>143</v>
      </c>
      <c r="D613" s="421">
        <v>119800.43999999993</v>
      </c>
      <c r="E613" s="421">
        <v>126384.27699999997</v>
      </c>
      <c r="F613" s="422">
        <v>246184.71699999989</v>
      </c>
      <c r="G613" s="280"/>
      <c r="H613" s="280"/>
    </row>
    <row r="614" spans="1:8" x14ac:dyDescent="0.2">
      <c r="A614" s="413">
        <v>2025</v>
      </c>
      <c r="B614" s="376" t="s">
        <v>52</v>
      </c>
      <c r="C614" s="420" t="s">
        <v>143</v>
      </c>
      <c r="D614" s="421">
        <v>130756.58600000004</v>
      </c>
      <c r="E614" s="421">
        <v>134658.61000000004</v>
      </c>
      <c r="F614" s="422">
        <v>265415.196</v>
      </c>
      <c r="G614" s="280"/>
      <c r="H614" s="280"/>
    </row>
    <row r="615" spans="1:8" x14ac:dyDescent="0.2">
      <c r="A615" s="413">
        <v>2025</v>
      </c>
      <c r="B615" s="376" t="s">
        <v>40</v>
      </c>
      <c r="C615" s="420" t="s">
        <v>143</v>
      </c>
      <c r="D615" s="421">
        <v>119379.54799999998</v>
      </c>
      <c r="E615" s="421">
        <v>123662.97749999999</v>
      </c>
      <c r="F615" s="422">
        <v>243042.52549999996</v>
      </c>
      <c r="G615" s="280"/>
      <c r="H615" s="280"/>
    </row>
    <row r="616" spans="1:8" x14ac:dyDescent="0.2">
      <c r="A616" s="413">
        <v>2025</v>
      </c>
      <c r="B616" s="376" t="s">
        <v>42</v>
      </c>
      <c r="C616" s="420" t="s">
        <v>143</v>
      </c>
      <c r="D616" s="421">
        <v>132686.98199999999</v>
      </c>
      <c r="E616" s="421">
        <v>136297.6165</v>
      </c>
      <c r="F616" s="422">
        <v>268984.59850000002</v>
      </c>
      <c r="G616" s="280"/>
      <c r="H616" s="280"/>
    </row>
    <row r="617" spans="1:8" x14ac:dyDescent="0.2">
      <c r="A617" s="413">
        <v>2025</v>
      </c>
      <c r="B617" s="376" t="s">
        <v>43</v>
      </c>
      <c r="C617" s="420" t="s">
        <v>143</v>
      </c>
      <c r="D617" s="421">
        <v>120253.25900000005</v>
      </c>
      <c r="E617" s="421">
        <v>116152.77400000002</v>
      </c>
      <c r="F617" s="422">
        <v>236406.03300000002</v>
      </c>
      <c r="G617" s="280"/>
      <c r="H617" s="280"/>
    </row>
    <row r="618" spans="1:8" x14ac:dyDescent="0.2">
      <c r="A618" s="413">
        <v>2025</v>
      </c>
      <c r="B618" s="376" t="s">
        <v>44</v>
      </c>
      <c r="C618" s="420" t="s">
        <v>143</v>
      </c>
      <c r="D618" s="421">
        <v>139244.87399999998</v>
      </c>
      <c r="E618" s="421">
        <v>149056.03299999895</v>
      </c>
      <c r="F618" s="422">
        <v>288300.90699999896</v>
      </c>
      <c r="G618" s="280"/>
      <c r="H618" s="280"/>
    </row>
    <row r="619" spans="1:8" x14ac:dyDescent="0.2">
      <c r="A619" s="413">
        <v>2025</v>
      </c>
      <c r="B619" s="376" t="s">
        <v>45</v>
      </c>
      <c r="C619" s="420" t="s">
        <v>143</v>
      </c>
      <c r="D619" s="421">
        <v>126938.81199999998</v>
      </c>
      <c r="E619" s="421">
        <v>139229.31800000003</v>
      </c>
      <c r="F619" s="422">
        <v>266168.13000000006</v>
      </c>
      <c r="G619" s="280"/>
      <c r="H619" s="280"/>
    </row>
    <row r="620" spans="1:8" x14ac:dyDescent="0.2">
      <c r="A620" s="413">
        <v>2025</v>
      </c>
      <c r="B620" s="376" t="s">
        <v>46</v>
      </c>
      <c r="C620" s="420" t="s">
        <v>143</v>
      </c>
      <c r="D620" s="421">
        <v>135034.89000000001</v>
      </c>
      <c r="E620" s="421">
        <v>152856.62</v>
      </c>
      <c r="F620" s="422">
        <v>287891.50999999995</v>
      </c>
      <c r="G620" s="280"/>
      <c r="H620" s="280"/>
    </row>
    <row r="621" spans="1:8" x14ac:dyDescent="0.2">
      <c r="A621" s="413">
        <v>2025</v>
      </c>
      <c r="B621" s="376" t="s">
        <v>47</v>
      </c>
      <c r="C621" s="420" t="s">
        <v>143</v>
      </c>
      <c r="D621" s="421">
        <v>136490.00999999998</v>
      </c>
      <c r="E621" s="421">
        <v>153021</v>
      </c>
      <c r="F621" s="422">
        <v>289511.01</v>
      </c>
      <c r="G621" s="280"/>
      <c r="H621" s="280"/>
    </row>
    <row r="622" spans="1:8" x14ac:dyDescent="0.2">
      <c r="A622" s="413">
        <v>2025</v>
      </c>
      <c r="B622" s="376" t="s">
        <v>48</v>
      </c>
      <c r="C622" s="420" t="s">
        <v>143</v>
      </c>
      <c r="D622" s="421">
        <v>120536.26000000001</v>
      </c>
      <c r="E622" s="421">
        <v>142188.75</v>
      </c>
      <c r="F622" s="422">
        <v>262725.01</v>
      </c>
      <c r="G622" s="280"/>
      <c r="H622" s="280"/>
    </row>
    <row r="623" spans="1:8" x14ac:dyDescent="0.2">
      <c r="A623" s="413">
        <v>2025</v>
      </c>
      <c r="B623" s="376" t="s">
        <v>49</v>
      </c>
      <c r="C623" s="420" t="s">
        <v>143</v>
      </c>
      <c r="D623" s="421">
        <v>106273.96</v>
      </c>
      <c r="E623" s="421">
        <v>142317.33000000002</v>
      </c>
      <c r="F623" s="422">
        <v>248591.29</v>
      </c>
      <c r="G623" s="280"/>
      <c r="H623" s="280"/>
    </row>
    <row r="624" spans="1:8" x14ac:dyDescent="0.2">
      <c r="A624" s="413">
        <v>2026</v>
      </c>
      <c r="B624" s="376" t="s">
        <v>50</v>
      </c>
      <c r="C624" s="420" t="s">
        <v>143</v>
      </c>
      <c r="D624" s="421">
        <v>88550.19</v>
      </c>
      <c r="E624" s="421">
        <v>116857.95000000001</v>
      </c>
      <c r="F624" s="422">
        <v>205408.13999999996</v>
      </c>
      <c r="G624" s="280"/>
      <c r="H624" s="280"/>
    </row>
    <row r="625" spans="1:8" x14ac:dyDescent="0.2">
      <c r="A625" s="413">
        <v>2026</v>
      </c>
      <c r="B625" s="376" t="s">
        <v>51</v>
      </c>
      <c r="C625" s="420" t="s">
        <v>143</v>
      </c>
      <c r="D625" s="421">
        <v>117143.42</v>
      </c>
      <c r="E625" s="421">
        <v>127442.22</v>
      </c>
      <c r="F625" s="422">
        <v>244585.63999999993</v>
      </c>
      <c r="G625" s="280"/>
      <c r="H625" s="280"/>
    </row>
    <row r="626" spans="1:8" x14ac:dyDescent="0.2">
      <c r="A626" s="413">
        <v>2026</v>
      </c>
      <c r="B626" s="376" t="s">
        <v>52</v>
      </c>
      <c r="C626" s="420" t="s">
        <v>143</v>
      </c>
      <c r="D626" s="421">
        <v>120156.23999999999</v>
      </c>
      <c r="E626" s="421">
        <v>142706.52999999997</v>
      </c>
      <c r="F626" s="422">
        <v>262862.76999999996</v>
      </c>
      <c r="G626" s="280"/>
      <c r="H626" s="280"/>
    </row>
    <row r="627" spans="1:8" x14ac:dyDescent="0.2">
      <c r="A627" s="413">
        <v>2026</v>
      </c>
      <c r="B627" s="376" t="s">
        <v>40</v>
      </c>
      <c r="C627" s="420" t="s">
        <v>143</v>
      </c>
      <c r="D627" s="421">
        <v>107961.16</v>
      </c>
      <c r="E627" s="421">
        <v>132141.03</v>
      </c>
      <c r="F627" s="422">
        <v>240102.19000000003</v>
      </c>
      <c r="G627" s="280"/>
      <c r="H627" s="280"/>
    </row>
    <row r="628" spans="1:8" x14ac:dyDescent="0.2">
      <c r="A628" s="413">
        <v>2026</v>
      </c>
      <c r="B628" s="376" t="s">
        <v>42</v>
      </c>
      <c r="C628" s="420" t="s">
        <v>143</v>
      </c>
      <c r="D628" s="421">
        <v>117412.22000000003</v>
      </c>
      <c r="E628" s="421">
        <v>139645.38</v>
      </c>
      <c r="F628" s="422">
        <v>257057.59999999998</v>
      </c>
      <c r="G628" s="280"/>
      <c r="H628" s="280"/>
    </row>
    <row r="629" spans="1:8" x14ac:dyDescent="0.2">
      <c r="A629" s="413">
        <v>2026</v>
      </c>
      <c r="B629" s="376" t="s">
        <v>43</v>
      </c>
      <c r="C629" s="420" t="s">
        <v>143</v>
      </c>
      <c r="D629" s="421">
        <v>111121.70999999999</v>
      </c>
      <c r="E629" s="421">
        <v>127241.37999999999</v>
      </c>
      <c r="F629" s="422">
        <v>238363.09000000003</v>
      </c>
      <c r="G629" s="280"/>
      <c r="H629" s="280"/>
    </row>
    <row r="630" spans="1:8" x14ac:dyDescent="0.2">
      <c r="A630" s="413">
        <v>2009</v>
      </c>
      <c r="B630" s="376" t="s">
        <v>40</v>
      </c>
      <c r="C630" s="420" t="s">
        <v>144</v>
      </c>
      <c r="D630" s="421">
        <v>15367.55</v>
      </c>
      <c r="E630" s="421">
        <v>75551.985000000001</v>
      </c>
      <c r="F630" s="422">
        <v>90919.534999999989</v>
      </c>
      <c r="G630" s="280"/>
      <c r="H630" s="280"/>
    </row>
    <row r="631" spans="1:8" x14ac:dyDescent="0.2">
      <c r="A631" s="413">
        <v>2009</v>
      </c>
      <c r="B631" s="376" t="s">
        <v>42</v>
      </c>
      <c r="C631" s="420" t="s">
        <v>144</v>
      </c>
      <c r="D631" s="421">
        <v>15095.61</v>
      </c>
      <c r="E631" s="421">
        <v>74899.557499999995</v>
      </c>
      <c r="F631" s="422">
        <v>89995.167499999996</v>
      </c>
      <c r="G631" s="280"/>
      <c r="H631" s="280"/>
    </row>
    <row r="632" spans="1:8" x14ac:dyDescent="0.2">
      <c r="A632" s="413">
        <v>2009</v>
      </c>
      <c r="B632" s="376" t="s">
        <v>43</v>
      </c>
      <c r="C632" s="420" t="s">
        <v>144</v>
      </c>
      <c r="D632" s="421">
        <v>13521.525</v>
      </c>
      <c r="E632" s="421">
        <v>67107.92</v>
      </c>
      <c r="F632" s="422">
        <v>80629.444999999992</v>
      </c>
      <c r="G632" s="280"/>
      <c r="H632" s="280"/>
    </row>
    <row r="633" spans="1:8" x14ac:dyDescent="0.2">
      <c r="A633" s="413">
        <v>2009</v>
      </c>
      <c r="B633" s="376" t="s">
        <v>44</v>
      </c>
      <c r="C633" s="420" t="s">
        <v>144</v>
      </c>
      <c r="D633" s="421">
        <v>16080.95</v>
      </c>
      <c r="E633" s="421">
        <v>79190.992500000008</v>
      </c>
      <c r="F633" s="422">
        <v>95271.94249999999</v>
      </c>
      <c r="G633" s="280"/>
      <c r="H633" s="280"/>
    </row>
    <row r="634" spans="1:8" x14ac:dyDescent="0.2">
      <c r="A634" s="413">
        <v>2009</v>
      </c>
      <c r="B634" s="376" t="s">
        <v>45</v>
      </c>
      <c r="C634" s="420" t="s">
        <v>144</v>
      </c>
      <c r="D634" s="421">
        <v>14764.59</v>
      </c>
      <c r="E634" s="421">
        <v>76405.162499999991</v>
      </c>
      <c r="F634" s="422">
        <v>91169.752500000002</v>
      </c>
      <c r="G634" s="280"/>
      <c r="H634" s="280"/>
    </row>
    <row r="635" spans="1:8" x14ac:dyDescent="0.2">
      <c r="A635" s="413">
        <v>2009</v>
      </c>
      <c r="B635" s="376" t="s">
        <v>46</v>
      </c>
      <c r="C635" s="420" t="s">
        <v>144</v>
      </c>
      <c r="D635" s="421">
        <v>15649.59</v>
      </c>
      <c r="E635" s="421">
        <v>78726.802499999976</v>
      </c>
      <c r="F635" s="422">
        <v>94376.392499999987</v>
      </c>
      <c r="G635" s="280"/>
      <c r="H635" s="280"/>
    </row>
    <row r="636" spans="1:8" x14ac:dyDescent="0.2">
      <c r="A636" s="413">
        <v>2009</v>
      </c>
      <c r="B636" s="376" t="s">
        <v>47</v>
      </c>
      <c r="C636" s="420" t="s">
        <v>144</v>
      </c>
      <c r="D636" s="421">
        <v>14787.720000000001</v>
      </c>
      <c r="E636" s="421">
        <v>75938.892500000002</v>
      </c>
      <c r="F636" s="422">
        <v>90726.612500000003</v>
      </c>
      <c r="G636" s="280"/>
      <c r="H636" s="280"/>
    </row>
    <row r="637" spans="1:8" x14ac:dyDescent="0.2">
      <c r="A637" s="413">
        <v>2009</v>
      </c>
      <c r="B637" s="376" t="s">
        <v>48</v>
      </c>
      <c r="C637" s="420" t="s">
        <v>144</v>
      </c>
      <c r="D637" s="421">
        <v>15259.64</v>
      </c>
      <c r="E637" s="421">
        <v>78276.75</v>
      </c>
      <c r="F637" s="422">
        <v>93536.39</v>
      </c>
      <c r="G637" s="280"/>
      <c r="H637" s="280"/>
    </row>
    <row r="638" spans="1:8" x14ac:dyDescent="0.2">
      <c r="A638" s="413">
        <v>2009</v>
      </c>
      <c r="B638" s="376" t="s">
        <v>49</v>
      </c>
      <c r="C638" s="420" t="s">
        <v>144</v>
      </c>
      <c r="D638" s="421">
        <v>15357.38</v>
      </c>
      <c r="E638" s="421">
        <v>70272.06749999999</v>
      </c>
      <c r="F638" s="422">
        <v>85629.447499999995</v>
      </c>
      <c r="G638" s="280"/>
      <c r="H638" s="280"/>
    </row>
    <row r="639" spans="1:8" x14ac:dyDescent="0.2">
      <c r="A639" s="413">
        <v>2010</v>
      </c>
      <c r="B639" s="376" t="s">
        <v>50</v>
      </c>
      <c r="C639" s="420" t="s">
        <v>144</v>
      </c>
      <c r="D639" s="421">
        <v>16436.736999999997</v>
      </c>
      <c r="E639" s="421">
        <v>72868.057499999995</v>
      </c>
      <c r="F639" s="422">
        <v>89304.794500000004</v>
      </c>
      <c r="G639" s="280"/>
      <c r="H639" s="280"/>
    </row>
    <row r="640" spans="1:8" x14ac:dyDescent="0.2">
      <c r="A640" s="413">
        <v>2010</v>
      </c>
      <c r="B640" s="376" t="s">
        <v>51</v>
      </c>
      <c r="C640" s="420" t="s">
        <v>144</v>
      </c>
      <c r="D640" s="421">
        <v>15714.61</v>
      </c>
      <c r="E640" s="421">
        <v>69616.552500000005</v>
      </c>
      <c r="F640" s="422">
        <v>85331.162499999991</v>
      </c>
      <c r="G640" s="280"/>
      <c r="H640" s="280"/>
    </row>
    <row r="641" spans="1:8" x14ac:dyDescent="0.2">
      <c r="A641" s="413">
        <v>2010</v>
      </c>
      <c r="B641" s="376" t="s">
        <v>52</v>
      </c>
      <c r="C641" s="420" t="s">
        <v>144</v>
      </c>
      <c r="D641" s="421">
        <v>17540.41</v>
      </c>
      <c r="E641" s="421">
        <v>76278.0625</v>
      </c>
      <c r="F641" s="422">
        <v>93818.472500000003</v>
      </c>
      <c r="G641" s="280"/>
      <c r="H641" s="280"/>
    </row>
    <row r="642" spans="1:8" x14ac:dyDescent="0.2">
      <c r="A642" s="413">
        <v>2010</v>
      </c>
      <c r="B642" s="376" t="s">
        <v>40</v>
      </c>
      <c r="C642" s="420" t="s">
        <v>144</v>
      </c>
      <c r="D642" s="421">
        <v>14453.34</v>
      </c>
      <c r="E642" s="421">
        <v>68241.925000000003</v>
      </c>
      <c r="F642" s="422">
        <v>82695.264999999999</v>
      </c>
      <c r="G642" s="280"/>
      <c r="H642" s="280"/>
    </row>
    <row r="643" spans="1:8" x14ac:dyDescent="0.2">
      <c r="A643" s="413">
        <v>2010</v>
      </c>
      <c r="B643" s="376" t="s">
        <v>42</v>
      </c>
      <c r="C643" s="420" t="s">
        <v>144</v>
      </c>
      <c r="D643" s="421">
        <v>17105.990000000002</v>
      </c>
      <c r="E643" s="421">
        <v>82877.017500000002</v>
      </c>
      <c r="F643" s="422">
        <v>99983.007499999978</v>
      </c>
      <c r="G643" s="280"/>
      <c r="H643" s="280"/>
    </row>
    <row r="644" spans="1:8" x14ac:dyDescent="0.2">
      <c r="A644" s="413">
        <v>2010</v>
      </c>
      <c r="B644" s="376" t="s">
        <v>43</v>
      </c>
      <c r="C644" s="420" t="s">
        <v>144</v>
      </c>
      <c r="D644" s="421">
        <v>17255.349999999999</v>
      </c>
      <c r="E644" s="421">
        <v>74050.902499999997</v>
      </c>
      <c r="F644" s="422">
        <v>91306.252500000002</v>
      </c>
      <c r="G644" s="280"/>
      <c r="H644" s="280"/>
    </row>
    <row r="645" spans="1:8" x14ac:dyDescent="0.2">
      <c r="A645" s="413">
        <v>2010</v>
      </c>
      <c r="B645" s="376" t="s">
        <v>44</v>
      </c>
      <c r="C645" s="420" t="s">
        <v>144</v>
      </c>
      <c r="D645" s="421">
        <v>17096.8</v>
      </c>
      <c r="E645" s="421">
        <v>79956.227500000008</v>
      </c>
      <c r="F645" s="422">
        <v>97053.027499999997</v>
      </c>
      <c r="G645" s="280"/>
      <c r="H645" s="280"/>
    </row>
    <row r="646" spans="1:8" x14ac:dyDescent="0.2">
      <c r="A646" s="413">
        <v>2010</v>
      </c>
      <c r="B646" s="376" t="s">
        <v>45</v>
      </c>
      <c r="C646" s="420" t="s">
        <v>144</v>
      </c>
      <c r="D646" s="421">
        <v>18400.04</v>
      </c>
      <c r="E646" s="421">
        <v>77595.384999999995</v>
      </c>
      <c r="F646" s="422">
        <v>95995.425000000017</v>
      </c>
      <c r="G646" s="280"/>
      <c r="H646" s="280"/>
    </row>
    <row r="647" spans="1:8" x14ac:dyDescent="0.2">
      <c r="A647" s="413">
        <v>2010</v>
      </c>
      <c r="B647" s="376" t="s">
        <v>46</v>
      </c>
      <c r="C647" s="420" t="s">
        <v>144</v>
      </c>
      <c r="D647" s="421">
        <v>21638.34</v>
      </c>
      <c r="E647" s="421">
        <v>79824.837499999994</v>
      </c>
      <c r="F647" s="422">
        <v>101463.17749999999</v>
      </c>
      <c r="G647" s="280"/>
      <c r="H647" s="280"/>
    </row>
    <row r="648" spans="1:8" x14ac:dyDescent="0.2">
      <c r="A648" s="413">
        <v>2010</v>
      </c>
      <c r="B648" s="376" t="s">
        <v>47</v>
      </c>
      <c r="C648" s="420" t="s">
        <v>144</v>
      </c>
      <c r="D648" s="421">
        <v>23046.549999999996</v>
      </c>
      <c r="E648" s="421">
        <v>78841.932499999995</v>
      </c>
      <c r="F648" s="422">
        <v>101888.48249999998</v>
      </c>
      <c r="G648" s="280"/>
      <c r="H648" s="280"/>
    </row>
    <row r="649" spans="1:8" x14ac:dyDescent="0.2">
      <c r="A649" s="413">
        <v>2010</v>
      </c>
      <c r="B649" s="376" t="s">
        <v>48</v>
      </c>
      <c r="C649" s="420" t="s">
        <v>144</v>
      </c>
      <c r="D649" s="421">
        <v>20762.740000000002</v>
      </c>
      <c r="E649" s="421">
        <v>81518.065000000002</v>
      </c>
      <c r="F649" s="422">
        <v>102280.80500000001</v>
      </c>
      <c r="G649" s="280"/>
      <c r="H649" s="280"/>
    </row>
    <row r="650" spans="1:8" x14ac:dyDescent="0.2">
      <c r="A650" s="413">
        <v>2010</v>
      </c>
      <c r="B650" s="376" t="s">
        <v>49</v>
      </c>
      <c r="C650" s="420" t="s">
        <v>144</v>
      </c>
      <c r="D650" s="421">
        <v>19217.169999999998</v>
      </c>
      <c r="E650" s="421">
        <v>76722.242500000008</v>
      </c>
      <c r="F650" s="422">
        <v>95939.412499999991</v>
      </c>
      <c r="G650" s="280"/>
      <c r="H650" s="280"/>
    </row>
    <row r="651" spans="1:8" x14ac:dyDescent="0.2">
      <c r="A651" s="413">
        <v>2011</v>
      </c>
      <c r="B651" s="376" t="s">
        <v>50</v>
      </c>
      <c r="C651" s="420" t="s">
        <v>144</v>
      </c>
      <c r="D651" s="421">
        <v>21060.230000000003</v>
      </c>
      <c r="E651" s="421">
        <v>73607.602500000008</v>
      </c>
      <c r="F651" s="422">
        <v>94667.832500000004</v>
      </c>
      <c r="G651" s="280"/>
      <c r="H651" s="280"/>
    </row>
    <row r="652" spans="1:8" x14ac:dyDescent="0.2">
      <c r="A652" s="413">
        <v>2011</v>
      </c>
      <c r="B652" s="376" t="s">
        <v>51</v>
      </c>
      <c r="C652" s="420" t="s">
        <v>144</v>
      </c>
      <c r="D652" s="421">
        <v>21845.780000000002</v>
      </c>
      <c r="E652" s="421">
        <v>62024.315000000002</v>
      </c>
      <c r="F652" s="422">
        <v>83870.095000000001</v>
      </c>
      <c r="G652" s="280"/>
      <c r="H652" s="280"/>
    </row>
    <row r="653" spans="1:8" x14ac:dyDescent="0.2">
      <c r="A653" s="413">
        <v>2011</v>
      </c>
      <c r="B653" s="376" t="s">
        <v>52</v>
      </c>
      <c r="C653" s="420" t="s">
        <v>144</v>
      </c>
      <c r="D653" s="421">
        <v>21840.81</v>
      </c>
      <c r="E653" s="421">
        <v>87520.455000000002</v>
      </c>
      <c r="F653" s="422">
        <v>109361.265</v>
      </c>
      <c r="G653" s="280"/>
      <c r="H653" s="280"/>
    </row>
    <row r="654" spans="1:8" x14ac:dyDescent="0.2">
      <c r="A654" s="413">
        <v>2011</v>
      </c>
      <c r="B654" s="376" t="s">
        <v>40</v>
      </c>
      <c r="C654" s="420" t="s">
        <v>144</v>
      </c>
      <c r="D654" s="421">
        <v>19824.419999999998</v>
      </c>
      <c r="E654" s="421">
        <v>75501.335000000006</v>
      </c>
      <c r="F654" s="422">
        <v>95325.755000000019</v>
      </c>
      <c r="G654" s="280"/>
      <c r="H654" s="280"/>
    </row>
    <row r="655" spans="1:8" x14ac:dyDescent="0.2">
      <c r="A655" s="413">
        <v>2011</v>
      </c>
      <c r="B655" s="376" t="s">
        <v>42</v>
      </c>
      <c r="C655" s="420" t="s">
        <v>144</v>
      </c>
      <c r="D655" s="421">
        <v>23438.969999999998</v>
      </c>
      <c r="E655" s="421">
        <v>87021.172499999986</v>
      </c>
      <c r="F655" s="422">
        <v>110460.1425</v>
      </c>
      <c r="G655" s="280"/>
      <c r="H655" s="280"/>
    </row>
    <row r="656" spans="1:8" x14ac:dyDescent="0.2">
      <c r="A656" s="413">
        <v>2011</v>
      </c>
      <c r="B656" s="376" t="s">
        <v>43</v>
      </c>
      <c r="C656" s="420" t="s">
        <v>144</v>
      </c>
      <c r="D656" s="421">
        <v>21322.79</v>
      </c>
      <c r="E656" s="421">
        <v>76478.602499999994</v>
      </c>
      <c r="F656" s="422">
        <v>97801.392500000016</v>
      </c>
      <c r="G656" s="280"/>
      <c r="H656" s="280"/>
    </row>
    <row r="657" spans="1:8" x14ac:dyDescent="0.2">
      <c r="A657" s="413">
        <v>2011</v>
      </c>
      <c r="B657" s="376" t="s">
        <v>44</v>
      </c>
      <c r="C657" s="420" t="s">
        <v>144</v>
      </c>
      <c r="D657" s="421">
        <v>22650.374000000003</v>
      </c>
      <c r="E657" s="421">
        <v>82663.45</v>
      </c>
      <c r="F657" s="422">
        <v>105313.82400000001</v>
      </c>
      <c r="G657" s="280"/>
      <c r="H657" s="280"/>
    </row>
    <row r="658" spans="1:8" x14ac:dyDescent="0.2">
      <c r="A658" s="413">
        <v>2011</v>
      </c>
      <c r="B658" s="376" t="s">
        <v>45</v>
      </c>
      <c r="C658" s="420" t="s">
        <v>144</v>
      </c>
      <c r="D658" s="421">
        <v>24673.629999999997</v>
      </c>
      <c r="E658" s="421">
        <v>86390.95</v>
      </c>
      <c r="F658" s="422">
        <v>111064.58</v>
      </c>
      <c r="G658" s="280"/>
      <c r="H658" s="280"/>
    </row>
    <row r="659" spans="1:8" x14ac:dyDescent="0.2">
      <c r="A659" s="413">
        <v>2011</v>
      </c>
      <c r="B659" s="376" t="s">
        <v>46</v>
      </c>
      <c r="C659" s="420" t="s">
        <v>144</v>
      </c>
      <c r="D659" s="421">
        <v>26034.350000000002</v>
      </c>
      <c r="E659" s="421">
        <v>89520.032500000001</v>
      </c>
      <c r="F659" s="422">
        <v>115554.38249999999</v>
      </c>
      <c r="G659" s="280"/>
      <c r="H659" s="280"/>
    </row>
    <row r="660" spans="1:8" x14ac:dyDescent="0.2">
      <c r="A660" s="413">
        <v>2011</v>
      </c>
      <c r="B660" s="376" t="s">
        <v>47</v>
      </c>
      <c r="C660" s="420" t="s">
        <v>144</v>
      </c>
      <c r="D660" s="421">
        <v>23961.950000000004</v>
      </c>
      <c r="E660" s="421">
        <v>92772.222500000003</v>
      </c>
      <c r="F660" s="422">
        <v>116734.1725</v>
      </c>
      <c r="G660" s="280"/>
      <c r="H660" s="280"/>
    </row>
    <row r="661" spans="1:8" x14ac:dyDescent="0.2">
      <c r="A661" s="413">
        <v>2011</v>
      </c>
      <c r="B661" s="376" t="s">
        <v>48</v>
      </c>
      <c r="C661" s="420" t="s">
        <v>144</v>
      </c>
      <c r="D661" s="421">
        <v>22424.7</v>
      </c>
      <c r="E661" s="421">
        <v>86281.915000000008</v>
      </c>
      <c r="F661" s="422">
        <v>108706.61499999999</v>
      </c>
      <c r="G661" s="280"/>
      <c r="H661" s="280"/>
    </row>
    <row r="662" spans="1:8" x14ac:dyDescent="0.2">
      <c r="A662" s="413">
        <v>2011</v>
      </c>
      <c r="B662" s="376" t="s">
        <v>49</v>
      </c>
      <c r="C662" s="420" t="s">
        <v>144</v>
      </c>
      <c r="D662" s="421">
        <v>18977.759999999998</v>
      </c>
      <c r="E662" s="421">
        <v>96049.847499999989</v>
      </c>
      <c r="F662" s="422">
        <v>115027.6075</v>
      </c>
      <c r="G662" s="280"/>
      <c r="H662" s="280"/>
    </row>
    <row r="663" spans="1:8" x14ac:dyDescent="0.2">
      <c r="A663" s="413">
        <v>2012</v>
      </c>
      <c r="B663" s="376" t="s">
        <v>50</v>
      </c>
      <c r="C663" s="420" t="s">
        <v>144</v>
      </c>
      <c r="D663" s="421">
        <v>19316.859999999997</v>
      </c>
      <c r="E663" s="421">
        <v>69002.28</v>
      </c>
      <c r="F663" s="422">
        <v>88319.14</v>
      </c>
      <c r="G663" s="280"/>
      <c r="H663" s="280"/>
    </row>
    <row r="664" spans="1:8" x14ac:dyDescent="0.2">
      <c r="A664" s="413">
        <v>2012</v>
      </c>
      <c r="B664" s="376" t="s">
        <v>51</v>
      </c>
      <c r="C664" s="420" t="s">
        <v>144</v>
      </c>
      <c r="D664" s="421">
        <v>21789.020000000004</v>
      </c>
      <c r="E664" s="421">
        <v>75255.717499999999</v>
      </c>
      <c r="F664" s="422">
        <v>97044.737500000003</v>
      </c>
      <c r="G664" s="280"/>
      <c r="H664" s="280"/>
    </row>
    <row r="665" spans="1:8" x14ac:dyDescent="0.2">
      <c r="A665" s="414">
        <v>2012</v>
      </c>
      <c r="B665" s="376" t="s">
        <v>52</v>
      </c>
      <c r="C665" s="420" t="s">
        <v>144</v>
      </c>
      <c r="D665" s="421">
        <v>23177.52</v>
      </c>
      <c r="E665" s="421">
        <v>82672.972500000018</v>
      </c>
      <c r="F665" s="422">
        <v>105850.49250000002</v>
      </c>
      <c r="G665" s="280"/>
      <c r="H665" s="280"/>
    </row>
    <row r="666" spans="1:8" x14ac:dyDescent="0.2">
      <c r="A666" s="414">
        <v>2012</v>
      </c>
      <c r="B666" s="376" t="s">
        <v>40</v>
      </c>
      <c r="C666" s="420" t="s">
        <v>144</v>
      </c>
      <c r="D666" s="421">
        <v>20561.210000000006</v>
      </c>
      <c r="E666" s="421">
        <v>71318.684999999998</v>
      </c>
      <c r="F666" s="422">
        <v>91879.895000000019</v>
      </c>
      <c r="G666" s="280"/>
      <c r="H666" s="280"/>
    </row>
    <row r="667" spans="1:8" x14ac:dyDescent="0.2">
      <c r="A667" s="414">
        <v>2012</v>
      </c>
      <c r="B667" s="376" t="s">
        <v>42</v>
      </c>
      <c r="C667" s="420" t="s">
        <v>144</v>
      </c>
      <c r="D667" s="421">
        <v>26395.07</v>
      </c>
      <c r="E667" s="421">
        <v>78768.742500000008</v>
      </c>
      <c r="F667" s="422">
        <v>105163.81250000001</v>
      </c>
      <c r="G667" s="280"/>
      <c r="H667" s="280"/>
    </row>
    <row r="668" spans="1:8" x14ac:dyDescent="0.2">
      <c r="A668" s="414">
        <v>2012</v>
      </c>
      <c r="B668" s="376" t="s">
        <v>43</v>
      </c>
      <c r="C668" s="420" t="s">
        <v>144</v>
      </c>
      <c r="D668" s="421">
        <v>24358.43</v>
      </c>
      <c r="E668" s="421">
        <v>79813.009999999995</v>
      </c>
      <c r="F668" s="422">
        <v>104171.44000000002</v>
      </c>
      <c r="G668" s="280"/>
      <c r="H668" s="280"/>
    </row>
    <row r="669" spans="1:8" x14ac:dyDescent="0.2">
      <c r="A669" s="414">
        <v>2012</v>
      </c>
      <c r="B669" s="376" t="s">
        <v>44</v>
      </c>
      <c r="C669" s="420" t="s">
        <v>144</v>
      </c>
      <c r="D669" s="421">
        <v>23592.200000000004</v>
      </c>
      <c r="E669" s="421">
        <v>82274.172500000001</v>
      </c>
      <c r="F669" s="422">
        <v>105866.3725</v>
      </c>
      <c r="G669" s="280"/>
      <c r="H669" s="280"/>
    </row>
    <row r="670" spans="1:8" x14ac:dyDescent="0.2">
      <c r="A670" s="414">
        <v>2012</v>
      </c>
      <c r="B670" s="376" t="s">
        <v>45</v>
      </c>
      <c r="C670" s="420" t="s">
        <v>144</v>
      </c>
      <c r="D670" s="421">
        <v>24532.109000000004</v>
      </c>
      <c r="E670" s="421">
        <v>83551.782500000001</v>
      </c>
      <c r="F670" s="422">
        <v>108083.8915</v>
      </c>
      <c r="G670" s="280"/>
      <c r="H670" s="280"/>
    </row>
    <row r="671" spans="1:8" x14ac:dyDescent="0.2">
      <c r="A671" s="414">
        <v>2012</v>
      </c>
      <c r="B671" s="376" t="s">
        <v>46</v>
      </c>
      <c r="C671" s="420" t="s">
        <v>144</v>
      </c>
      <c r="D671" s="421">
        <v>24993.694</v>
      </c>
      <c r="E671" s="421">
        <v>78443.73000000001</v>
      </c>
      <c r="F671" s="422">
        <v>103437.424</v>
      </c>
      <c r="G671" s="280"/>
      <c r="H671" s="280"/>
    </row>
    <row r="672" spans="1:8" x14ac:dyDescent="0.2">
      <c r="A672" s="414">
        <v>2012</v>
      </c>
      <c r="B672" s="376" t="s">
        <v>47</v>
      </c>
      <c r="C672" s="420" t="s">
        <v>144</v>
      </c>
      <c r="D672" s="421">
        <v>28260.13</v>
      </c>
      <c r="E672" s="421">
        <v>83215.58</v>
      </c>
      <c r="F672" s="422">
        <v>111475.70999999999</v>
      </c>
      <c r="G672" s="280"/>
      <c r="H672" s="280"/>
    </row>
    <row r="673" spans="1:8" x14ac:dyDescent="0.2">
      <c r="A673" s="414">
        <v>2012</v>
      </c>
      <c r="B673" s="376" t="s">
        <v>48</v>
      </c>
      <c r="C673" s="420" t="s">
        <v>144</v>
      </c>
      <c r="D673" s="421">
        <v>24259.887000000006</v>
      </c>
      <c r="E673" s="421">
        <v>84767.217499999999</v>
      </c>
      <c r="F673" s="422">
        <v>109027.1045</v>
      </c>
      <c r="G673" s="280"/>
      <c r="H673" s="280"/>
    </row>
    <row r="674" spans="1:8" x14ac:dyDescent="0.2">
      <c r="A674" s="414">
        <v>2012</v>
      </c>
      <c r="B674" s="376" t="s">
        <v>49</v>
      </c>
      <c r="C674" s="420" t="s">
        <v>144</v>
      </c>
      <c r="D674" s="421">
        <v>19833.170000000002</v>
      </c>
      <c r="E674" s="421">
        <v>77397.582500000019</v>
      </c>
      <c r="F674" s="422">
        <v>97230.752500000002</v>
      </c>
      <c r="G674" s="280"/>
      <c r="H674" s="280"/>
    </row>
    <row r="675" spans="1:8" x14ac:dyDescent="0.2">
      <c r="A675" s="414">
        <v>2013</v>
      </c>
      <c r="B675" s="376" t="s">
        <v>50</v>
      </c>
      <c r="C675" s="420" t="s">
        <v>144</v>
      </c>
      <c r="D675" s="421">
        <v>22429.974999999999</v>
      </c>
      <c r="E675" s="421">
        <v>66711.007500000007</v>
      </c>
      <c r="F675" s="422">
        <v>89140.982500000013</v>
      </c>
      <c r="G675" s="280"/>
      <c r="H675" s="280"/>
    </row>
    <row r="676" spans="1:8" x14ac:dyDescent="0.2">
      <c r="A676" s="414">
        <v>2013</v>
      </c>
      <c r="B676" s="376" t="s">
        <v>51</v>
      </c>
      <c r="C676" s="420" t="s">
        <v>144</v>
      </c>
      <c r="D676" s="421">
        <v>24511.82</v>
      </c>
      <c r="E676" s="421">
        <v>71477.641499999998</v>
      </c>
      <c r="F676" s="422">
        <v>95989.46149999999</v>
      </c>
      <c r="G676" s="280"/>
      <c r="H676" s="280"/>
    </row>
    <row r="677" spans="1:8" x14ac:dyDescent="0.2">
      <c r="A677" s="414">
        <v>2013</v>
      </c>
      <c r="B677" s="376" t="s">
        <v>52</v>
      </c>
      <c r="C677" s="420" t="s">
        <v>144</v>
      </c>
      <c r="D677" s="421">
        <v>21409.864999999998</v>
      </c>
      <c r="E677" s="421">
        <v>69305.8845</v>
      </c>
      <c r="F677" s="422">
        <v>90715.749500000005</v>
      </c>
      <c r="G677" s="280"/>
      <c r="H677" s="280"/>
    </row>
    <row r="678" spans="1:8" x14ac:dyDescent="0.2">
      <c r="A678" s="414">
        <v>2013</v>
      </c>
      <c r="B678" s="376" t="s">
        <v>40</v>
      </c>
      <c r="C678" s="420" t="s">
        <v>144</v>
      </c>
      <c r="D678" s="421">
        <v>27327.739999999998</v>
      </c>
      <c r="E678" s="421">
        <v>76298.377500000002</v>
      </c>
      <c r="F678" s="422">
        <v>103626.11749999999</v>
      </c>
      <c r="G678" s="280"/>
      <c r="H678" s="280"/>
    </row>
    <row r="679" spans="1:8" x14ac:dyDescent="0.2">
      <c r="A679" s="414">
        <v>2013</v>
      </c>
      <c r="B679" s="376" t="s">
        <v>42</v>
      </c>
      <c r="C679" s="420" t="s">
        <v>144</v>
      </c>
      <c r="D679" s="421">
        <v>28388.620000000003</v>
      </c>
      <c r="E679" s="421">
        <v>74849.394500000009</v>
      </c>
      <c r="F679" s="422">
        <v>103238.0145</v>
      </c>
      <c r="G679" s="280"/>
      <c r="H679" s="280"/>
    </row>
    <row r="680" spans="1:8" x14ac:dyDescent="0.2">
      <c r="A680" s="414">
        <v>2013</v>
      </c>
      <c r="B680" s="376" t="s">
        <v>43</v>
      </c>
      <c r="C680" s="420" t="s">
        <v>144</v>
      </c>
      <c r="D680" s="421">
        <v>26920.618999999999</v>
      </c>
      <c r="E680" s="421">
        <v>78235.953999999998</v>
      </c>
      <c r="F680" s="422">
        <v>105156.573</v>
      </c>
      <c r="G680" s="280"/>
      <c r="H680" s="280"/>
    </row>
    <row r="681" spans="1:8" x14ac:dyDescent="0.2">
      <c r="A681" s="414">
        <v>2013</v>
      </c>
      <c r="B681" s="376" t="s">
        <v>44</v>
      </c>
      <c r="C681" s="420" t="s">
        <v>144</v>
      </c>
      <c r="D681" s="421">
        <v>31389.200000000001</v>
      </c>
      <c r="E681" s="421">
        <v>87642.039499999999</v>
      </c>
      <c r="F681" s="422">
        <v>119031.23950000001</v>
      </c>
      <c r="G681" s="280"/>
      <c r="H681" s="280"/>
    </row>
    <row r="682" spans="1:8" x14ac:dyDescent="0.2">
      <c r="A682" s="414">
        <v>2013</v>
      </c>
      <c r="B682" s="376" t="s">
        <v>45</v>
      </c>
      <c r="C682" s="420" t="s">
        <v>144</v>
      </c>
      <c r="D682" s="421">
        <v>29482.729999999996</v>
      </c>
      <c r="E682" s="421">
        <v>79999.159500000009</v>
      </c>
      <c r="F682" s="422">
        <v>109481.8895</v>
      </c>
      <c r="G682" s="280"/>
      <c r="H682" s="280"/>
    </row>
    <row r="683" spans="1:8" x14ac:dyDescent="0.2">
      <c r="A683" s="414">
        <v>2013</v>
      </c>
      <c r="B683" s="376" t="s">
        <v>46</v>
      </c>
      <c r="C683" s="420" t="s">
        <v>144</v>
      </c>
      <c r="D683" s="421">
        <v>30006.730000000003</v>
      </c>
      <c r="E683" s="421">
        <v>80937.203000000009</v>
      </c>
      <c r="F683" s="422">
        <v>110943.93299999999</v>
      </c>
      <c r="G683" s="280"/>
      <c r="H683" s="280"/>
    </row>
    <row r="684" spans="1:8" x14ac:dyDescent="0.2">
      <c r="A684" s="414">
        <v>2013</v>
      </c>
      <c r="B684" s="376" t="s">
        <v>47</v>
      </c>
      <c r="C684" s="420" t="s">
        <v>144</v>
      </c>
      <c r="D684" s="421">
        <v>30472.058999999994</v>
      </c>
      <c r="E684" s="421">
        <v>89357.52949999999</v>
      </c>
      <c r="F684" s="422">
        <v>119829.5885</v>
      </c>
      <c r="G684" s="280"/>
      <c r="H684" s="280"/>
    </row>
    <row r="685" spans="1:8" x14ac:dyDescent="0.2">
      <c r="A685" s="414">
        <v>2013</v>
      </c>
      <c r="B685" s="376" t="s">
        <v>48</v>
      </c>
      <c r="C685" s="420" t="s">
        <v>144</v>
      </c>
      <c r="D685" s="421">
        <v>29263.880000000005</v>
      </c>
      <c r="E685" s="421">
        <v>88653.206999999995</v>
      </c>
      <c r="F685" s="422">
        <v>117917.08700000001</v>
      </c>
      <c r="G685" s="280"/>
      <c r="H685" s="280"/>
    </row>
    <row r="686" spans="1:8" x14ac:dyDescent="0.2">
      <c r="A686" s="414">
        <v>2013</v>
      </c>
      <c r="B686" s="376" t="s">
        <v>49</v>
      </c>
      <c r="C686" s="420" t="s">
        <v>144</v>
      </c>
      <c r="D686" s="421">
        <v>25468.149999999998</v>
      </c>
      <c r="E686" s="421">
        <v>80432.957500000004</v>
      </c>
      <c r="F686" s="422">
        <v>105901.1075</v>
      </c>
      <c r="G686" s="280"/>
      <c r="H686" s="280"/>
    </row>
    <row r="687" spans="1:8" x14ac:dyDescent="0.2">
      <c r="A687" s="414">
        <v>2014</v>
      </c>
      <c r="B687" s="376" t="s">
        <v>50</v>
      </c>
      <c r="C687" s="420" t="s">
        <v>144</v>
      </c>
      <c r="D687" s="421">
        <v>24574.781000000003</v>
      </c>
      <c r="E687" s="421">
        <v>65928.478000000003</v>
      </c>
      <c r="F687" s="422">
        <v>90503.258999999991</v>
      </c>
      <c r="G687" s="280"/>
      <c r="H687" s="280"/>
    </row>
    <row r="688" spans="1:8" x14ac:dyDescent="0.2">
      <c r="A688" s="414">
        <v>2014</v>
      </c>
      <c r="B688" s="376" t="s">
        <v>51</v>
      </c>
      <c r="C688" s="420" t="s">
        <v>144</v>
      </c>
      <c r="D688" s="421">
        <v>28585.52</v>
      </c>
      <c r="E688" s="421">
        <v>87674.872499999998</v>
      </c>
      <c r="F688" s="422">
        <v>116260.39250000002</v>
      </c>
      <c r="G688" s="280"/>
      <c r="H688" s="280"/>
    </row>
    <row r="689" spans="1:8" x14ac:dyDescent="0.2">
      <c r="A689" s="414">
        <v>2014</v>
      </c>
      <c r="B689" s="376" t="s">
        <v>52</v>
      </c>
      <c r="C689" s="420" t="s">
        <v>144</v>
      </c>
      <c r="D689" s="421">
        <v>25533.45</v>
      </c>
      <c r="E689" s="421">
        <v>90731.557499999995</v>
      </c>
      <c r="F689" s="422">
        <v>116265.00749999999</v>
      </c>
      <c r="G689" s="280"/>
      <c r="H689" s="280"/>
    </row>
    <row r="690" spans="1:8" x14ac:dyDescent="0.2">
      <c r="A690" s="414">
        <v>2014</v>
      </c>
      <c r="B690" s="376" t="s">
        <v>40</v>
      </c>
      <c r="C690" s="420" t="s">
        <v>144</v>
      </c>
      <c r="D690" s="421">
        <v>24788.931</v>
      </c>
      <c r="E690" s="421">
        <v>81397.744999999995</v>
      </c>
      <c r="F690" s="422">
        <v>106186.67599999999</v>
      </c>
      <c r="G690" s="280"/>
      <c r="H690" s="280"/>
    </row>
    <row r="691" spans="1:8" x14ac:dyDescent="0.2">
      <c r="A691" s="414">
        <v>2014</v>
      </c>
      <c r="B691" s="376" t="s">
        <v>42</v>
      </c>
      <c r="C691" s="420" t="s">
        <v>144</v>
      </c>
      <c r="D691" s="421">
        <v>26540.850000000002</v>
      </c>
      <c r="E691" s="421">
        <v>85461.701000000015</v>
      </c>
      <c r="F691" s="422">
        <v>112002.55100000001</v>
      </c>
      <c r="G691" s="280"/>
      <c r="H691" s="280"/>
    </row>
    <row r="692" spans="1:8" x14ac:dyDescent="0.2">
      <c r="A692" s="414">
        <v>2014</v>
      </c>
      <c r="B692" s="376" t="s">
        <v>43</v>
      </c>
      <c r="C692" s="420" t="s">
        <v>144</v>
      </c>
      <c r="D692" s="421">
        <v>27454.309999999998</v>
      </c>
      <c r="E692" s="421">
        <v>74862.635000000009</v>
      </c>
      <c r="F692" s="422">
        <v>102316.94499999999</v>
      </c>
      <c r="G692" s="280"/>
      <c r="H692" s="280"/>
    </row>
    <row r="693" spans="1:8" x14ac:dyDescent="0.2">
      <c r="A693" s="414">
        <v>2014</v>
      </c>
      <c r="B693" s="376" t="s">
        <v>44</v>
      </c>
      <c r="C693" s="420" t="s">
        <v>144</v>
      </c>
      <c r="D693" s="421">
        <v>27245.83</v>
      </c>
      <c r="E693" s="421">
        <v>99452.406499999983</v>
      </c>
      <c r="F693" s="422">
        <v>126698.23649999997</v>
      </c>
      <c r="G693" s="280"/>
      <c r="H693" s="280"/>
    </row>
    <row r="694" spans="1:8" x14ac:dyDescent="0.2">
      <c r="A694" s="414">
        <v>2014</v>
      </c>
      <c r="B694" s="376" t="s">
        <v>45</v>
      </c>
      <c r="C694" s="420" t="s">
        <v>144</v>
      </c>
      <c r="D694" s="421">
        <v>24042.170000000002</v>
      </c>
      <c r="E694" s="421">
        <v>97685.807000000001</v>
      </c>
      <c r="F694" s="422">
        <v>121727.977</v>
      </c>
      <c r="G694" s="280"/>
      <c r="H694" s="280"/>
    </row>
    <row r="695" spans="1:8" x14ac:dyDescent="0.2">
      <c r="A695" s="414">
        <v>2014</v>
      </c>
      <c r="B695" s="376" t="s">
        <v>46</v>
      </c>
      <c r="C695" s="420" t="s">
        <v>144</v>
      </c>
      <c r="D695" s="421">
        <v>25462.240000000002</v>
      </c>
      <c r="E695" s="421">
        <v>107049.3155</v>
      </c>
      <c r="F695" s="422">
        <v>132511.55550000002</v>
      </c>
      <c r="G695" s="280"/>
      <c r="H695" s="280"/>
    </row>
    <row r="696" spans="1:8" x14ac:dyDescent="0.2">
      <c r="A696" s="414">
        <v>2014</v>
      </c>
      <c r="B696" s="376" t="s">
        <v>47</v>
      </c>
      <c r="C696" s="420" t="s">
        <v>144</v>
      </c>
      <c r="D696" s="421">
        <v>27037.82</v>
      </c>
      <c r="E696" s="421">
        <v>106281.198</v>
      </c>
      <c r="F696" s="422">
        <v>133319.01800000001</v>
      </c>
      <c r="G696" s="280"/>
      <c r="H696" s="280"/>
    </row>
    <row r="697" spans="1:8" x14ac:dyDescent="0.2">
      <c r="A697" s="414">
        <v>2014</v>
      </c>
      <c r="B697" s="376" t="s">
        <v>48</v>
      </c>
      <c r="C697" s="420" t="s">
        <v>144</v>
      </c>
      <c r="D697" s="421">
        <v>26205.02</v>
      </c>
      <c r="E697" s="421">
        <v>100216.4345</v>
      </c>
      <c r="F697" s="422">
        <v>126421.45449999999</v>
      </c>
      <c r="G697" s="280"/>
      <c r="H697" s="280"/>
    </row>
    <row r="698" spans="1:8" x14ac:dyDescent="0.2">
      <c r="A698" s="414">
        <v>2014</v>
      </c>
      <c r="B698" s="376" t="s">
        <v>49</v>
      </c>
      <c r="C698" s="420" t="s">
        <v>144</v>
      </c>
      <c r="D698" s="421">
        <v>20734.740000000002</v>
      </c>
      <c r="E698" s="421">
        <v>101253.91800000001</v>
      </c>
      <c r="F698" s="422">
        <v>121988.65800000002</v>
      </c>
      <c r="G698" s="280"/>
      <c r="H698" s="280"/>
    </row>
    <row r="699" spans="1:8" x14ac:dyDescent="0.2">
      <c r="A699" s="414">
        <v>2015</v>
      </c>
      <c r="B699" s="376" t="s">
        <v>50</v>
      </c>
      <c r="C699" s="420" t="s">
        <v>144</v>
      </c>
      <c r="D699" s="421">
        <v>21411.79</v>
      </c>
      <c r="E699" s="421">
        <v>94237.935999999987</v>
      </c>
      <c r="F699" s="422">
        <v>115649.726</v>
      </c>
      <c r="G699" s="280"/>
      <c r="H699" s="280"/>
    </row>
    <row r="700" spans="1:8" x14ac:dyDescent="0.2">
      <c r="A700" s="414">
        <v>2015</v>
      </c>
      <c r="B700" s="376" t="s">
        <v>51</v>
      </c>
      <c r="C700" s="420" t="s">
        <v>144</v>
      </c>
      <c r="D700" s="421">
        <v>26305.390000000003</v>
      </c>
      <c r="E700" s="421">
        <v>91403.71650000001</v>
      </c>
      <c r="F700" s="422">
        <v>117709.10649999999</v>
      </c>
      <c r="G700" s="280"/>
      <c r="H700" s="280"/>
    </row>
    <row r="701" spans="1:8" x14ac:dyDescent="0.2">
      <c r="A701" s="414">
        <v>2015</v>
      </c>
      <c r="B701" s="376" t="s">
        <v>52</v>
      </c>
      <c r="C701" s="420" t="s">
        <v>144</v>
      </c>
      <c r="D701" s="421">
        <v>27663.601000000002</v>
      </c>
      <c r="E701" s="421">
        <v>92155.953000000009</v>
      </c>
      <c r="F701" s="422">
        <v>119819.554</v>
      </c>
      <c r="G701" s="280"/>
      <c r="H701" s="280"/>
    </row>
    <row r="702" spans="1:8" x14ac:dyDescent="0.2">
      <c r="A702" s="414">
        <v>2015</v>
      </c>
      <c r="B702" s="376" t="s">
        <v>40</v>
      </c>
      <c r="C702" s="420" t="s">
        <v>144</v>
      </c>
      <c r="D702" s="421">
        <v>24273.72</v>
      </c>
      <c r="E702" s="421">
        <v>94513.390000000014</v>
      </c>
      <c r="F702" s="422">
        <v>118787.11</v>
      </c>
      <c r="G702" s="280"/>
      <c r="H702" s="280"/>
    </row>
    <row r="703" spans="1:8" x14ac:dyDescent="0.2">
      <c r="A703" s="414">
        <v>2015</v>
      </c>
      <c r="B703" s="376" t="s">
        <v>42</v>
      </c>
      <c r="C703" s="420" t="s">
        <v>144</v>
      </c>
      <c r="D703" s="421">
        <v>29256.42</v>
      </c>
      <c r="E703" s="421">
        <v>95926.808500000014</v>
      </c>
      <c r="F703" s="422">
        <v>125183.2285</v>
      </c>
      <c r="G703" s="280"/>
      <c r="H703" s="280"/>
    </row>
    <row r="704" spans="1:8" x14ac:dyDescent="0.2">
      <c r="A704" s="414">
        <v>2015</v>
      </c>
      <c r="B704" s="376" t="s">
        <v>43</v>
      </c>
      <c r="C704" s="420" t="s">
        <v>144</v>
      </c>
      <c r="D704" s="421">
        <v>29252.25</v>
      </c>
      <c r="E704" s="421">
        <v>90069.577000000019</v>
      </c>
      <c r="F704" s="422">
        <v>119321.827</v>
      </c>
      <c r="G704" s="280"/>
      <c r="H704" s="280"/>
    </row>
    <row r="705" spans="1:8" x14ac:dyDescent="0.2">
      <c r="A705" s="414">
        <v>2015</v>
      </c>
      <c r="B705" s="376" t="s">
        <v>44</v>
      </c>
      <c r="C705" s="420" t="s">
        <v>144</v>
      </c>
      <c r="D705" s="421">
        <v>31827.03</v>
      </c>
      <c r="E705" s="421">
        <v>104229.23400000001</v>
      </c>
      <c r="F705" s="422">
        <v>136056.26400000002</v>
      </c>
      <c r="G705" s="280"/>
      <c r="H705" s="280"/>
    </row>
    <row r="706" spans="1:8" x14ac:dyDescent="0.2">
      <c r="A706" s="414">
        <v>2015</v>
      </c>
      <c r="B706" s="376" t="s">
        <v>45</v>
      </c>
      <c r="C706" s="420" t="s">
        <v>144</v>
      </c>
      <c r="D706" s="421">
        <v>31149.98</v>
      </c>
      <c r="E706" s="421">
        <v>109563.77599999998</v>
      </c>
      <c r="F706" s="422">
        <v>140713.75599999999</v>
      </c>
      <c r="G706" s="280"/>
      <c r="H706" s="280"/>
    </row>
    <row r="707" spans="1:8" x14ac:dyDescent="0.2">
      <c r="A707" s="414">
        <v>2015</v>
      </c>
      <c r="B707" s="376" t="s">
        <v>46</v>
      </c>
      <c r="C707" s="420" t="s">
        <v>144</v>
      </c>
      <c r="D707" s="421">
        <v>30838.5</v>
      </c>
      <c r="E707" s="421">
        <v>104763.048</v>
      </c>
      <c r="F707" s="422">
        <v>135601.54800000001</v>
      </c>
      <c r="G707" s="280"/>
      <c r="H707" s="280"/>
    </row>
    <row r="708" spans="1:8" x14ac:dyDescent="0.2">
      <c r="A708" s="414">
        <v>2015</v>
      </c>
      <c r="B708" s="376" t="s">
        <v>47</v>
      </c>
      <c r="C708" s="420" t="s">
        <v>144</v>
      </c>
      <c r="D708" s="421">
        <v>33995.511000000006</v>
      </c>
      <c r="E708" s="421">
        <v>108639.72150000001</v>
      </c>
      <c r="F708" s="422">
        <v>142635.23250000001</v>
      </c>
      <c r="G708" s="280"/>
      <c r="H708" s="280"/>
    </row>
    <row r="709" spans="1:8" x14ac:dyDescent="0.2">
      <c r="A709" s="414">
        <v>2015</v>
      </c>
      <c r="B709" s="376" t="s">
        <v>48</v>
      </c>
      <c r="C709" s="420" t="s">
        <v>144</v>
      </c>
      <c r="D709" s="421">
        <v>30425.199999999997</v>
      </c>
      <c r="E709" s="421">
        <v>98080.078999999998</v>
      </c>
      <c r="F709" s="422">
        <v>128505.27900000001</v>
      </c>
      <c r="G709" s="280"/>
      <c r="H709" s="280"/>
    </row>
    <row r="710" spans="1:8" x14ac:dyDescent="0.2">
      <c r="A710" s="414">
        <v>2015</v>
      </c>
      <c r="B710" s="376" t="s">
        <v>49</v>
      </c>
      <c r="C710" s="420" t="s">
        <v>144</v>
      </c>
      <c r="D710" s="421">
        <v>29235.01</v>
      </c>
      <c r="E710" s="421">
        <v>104464.143</v>
      </c>
      <c r="F710" s="422">
        <v>133699.15299999999</v>
      </c>
      <c r="G710" s="280"/>
      <c r="H710" s="280"/>
    </row>
    <row r="711" spans="1:8" x14ac:dyDescent="0.2">
      <c r="A711" s="414">
        <v>2016</v>
      </c>
      <c r="B711" s="376" t="s">
        <v>50</v>
      </c>
      <c r="C711" s="420" t="s">
        <v>144</v>
      </c>
      <c r="D711" s="421">
        <v>27586.37</v>
      </c>
      <c r="E711" s="421">
        <v>90996.815999999992</v>
      </c>
      <c r="F711" s="422">
        <v>118583.18599999999</v>
      </c>
      <c r="G711" s="280"/>
      <c r="H711" s="280"/>
    </row>
    <row r="712" spans="1:8" x14ac:dyDescent="0.2">
      <c r="A712" s="414">
        <v>2016</v>
      </c>
      <c r="B712" s="376" t="s">
        <v>51</v>
      </c>
      <c r="C712" s="420" t="s">
        <v>144</v>
      </c>
      <c r="D712" s="421">
        <v>31408.89</v>
      </c>
      <c r="E712" s="421">
        <v>96534.992499999993</v>
      </c>
      <c r="F712" s="422">
        <v>127943.88249999999</v>
      </c>
      <c r="G712" s="280"/>
      <c r="H712" s="280"/>
    </row>
    <row r="713" spans="1:8" x14ac:dyDescent="0.2">
      <c r="A713" s="414">
        <v>2016</v>
      </c>
      <c r="B713" s="376" t="s">
        <v>52</v>
      </c>
      <c r="C713" s="420" t="s">
        <v>144</v>
      </c>
      <c r="D713" s="421">
        <v>29582.390000000003</v>
      </c>
      <c r="E713" s="421">
        <v>99280.002499999988</v>
      </c>
      <c r="F713" s="422">
        <v>128862.39249999999</v>
      </c>
      <c r="G713" s="280"/>
      <c r="H713" s="280"/>
    </row>
    <row r="714" spans="1:8" x14ac:dyDescent="0.2">
      <c r="A714" s="414">
        <v>2016</v>
      </c>
      <c r="B714" s="376" t="s">
        <v>40</v>
      </c>
      <c r="C714" s="420" t="s">
        <v>144</v>
      </c>
      <c r="D714" s="421">
        <v>27648.450000000004</v>
      </c>
      <c r="E714" s="421">
        <v>102585.16650000001</v>
      </c>
      <c r="F714" s="422">
        <v>130233.6165</v>
      </c>
      <c r="G714" s="280"/>
      <c r="H714" s="280"/>
    </row>
    <row r="715" spans="1:8" x14ac:dyDescent="0.2">
      <c r="A715" s="414">
        <v>2016</v>
      </c>
      <c r="B715" s="376" t="s">
        <v>42</v>
      </c>
      <c r="C715" s="420" t="s">
        <v>144</v>
      </c>
      <c r="D715" s="421">
        <v>26670.03</v>
      </c>
      <c r="E715" s="421">
        <v>99495.198999999993</v>
      </c>
      <c r="F715" s="422">
        <v>126165.22900000001</v>
      </c>
      <c r="G715" s="280"/>
      <c r="H715" s="280"/>
    </row>
    <row r="716" spans="1:8" x14ac:dyDescent="0.2">
      <c r="A716" s="414">
        <v>2016</v>
      </c>
      <c r="B716" s="376" t="s">
        <v>43</v>
      </c>
      <c r="C716" s="420" t="s">
        <v>144</v>
      </c>
      <c r="D716" s="421">
        <v>25297.589999999997</v>
      </c>
      <c r="E716" s="421">
        <v>89444.010000000009</v>
      </c>
      <c r="F716" s="422">
        <v>114741.6</v>
      </c>
      <c r="G716" s="280"/>
      <c r="H716" s="280"/>
    </row>
    <row r="717" spans="1:8" x14ac:dyDescent="0.2">
      <c r="A717" s="414">
        <v>2016</v>
      </c>
      <c r="B717" s="376" t="s">
        <v>44</v>
      </c>
      <c r="C717" s="420" t="s">
        <v>144</v>
      </c>
      <c r="D717" s="421">
        <v>21900.909999999996</v>
      </c>
      <c r="E717" s="421">
        <v>96605.592000000004</v>
      </c>
      <c r="F717" s="422">
        <v>118506.50200000001</v>
      </c>
      <c r="G717" s="280"/>
      <c r="H717" s="280"/>
    </row>
    <row r="718" spans="1:8" x14ac:dyDescent="0.2">
      <c r="A718" s="414">
        <v>2016</v>
      </c>
      <c r="B718" s="376" t="s">
        <v>45</v>
      </c>
      <c r="C718" s="420" t="s">
        <v>144</v>
      </c>
      <c r="D718" s="421">
        <v>28185.68</v>
      </c>
      <c r="E718" s="421">
        <v>122595.73450000001</v>
      </c>
      <c r="F718" s="422">
        <v>150781.41449999998</v>
      </c>
      <c r="G718" s="280"/>
      <c r="H718" s="280"/>
    </row>
    <row r="719" spans="1:8" x14ac:dyDescent="0.2">
      <c r="A719" s="414">
        <v>2016</v>
      </c>
      <c r="B719" s="376" t="s">
        <v>46</v>
      </c>
      <c r="C719" s="420" t="s">
        <v>144</v>
      </c>
      <c r="D719" s="421">
        <v>27370.06</v>
      </c>
      <c r="E719" s="421">
        <v>104234.80549999999</v>
      </c>
      <c r="F719" s="422">
        <v>131604.86549999999</v>
      </c>
      <c r="G719" s="280"/>
      <c r="H719" s="280"/>
    </row>
    <row r="720" spans="1:8" x14ac:dyDescent="0.2">
      <c r="A720" s="414">
        <v>2016</v>
      </c>
      <c r="B720" s="376" t="s">
        <v>47</v>
      </c>
      <c r="C720" s="420" t="s">
        <v>144</v>
      </c>
      <c r="D720" s="421">
        <v>24710.239999999998</v>
      </c>
      <c r="E720" s="421">
        <v>104185.39600000001</v>
      </c>
      <c r="F720" s="422">
        <v>128895.636</v>
      </c>
      <c r="G720" s="280"/>
      <c r="H720" s="280"/>
    </row>
    <row r="721" spans="1:8" x14ac:dyDescent="0.2">
      <c r="A721" s="414">
        <v>2016</v>
      </c>
      <c r="B721" s="376" t="s">
        <v>48</v>
      </c>
      <c r="C721" s="420" t="s">
        <v>144</v>
      </c>
      <c r="D721" s="421">
        <v>23288.670000000002</v>
      </c>
      <c r="E721" s="421">
        <v>113954.189</v>
      </c>
      <c r="F721" s="422">
        <v>137242.859</v>
      </c>
      <c r="G721" s="280"/>
      <c r="H721" s="280"/>
    </row>
    <row r="722" spans="1:8" x14ac:dyDescent="0.2">
      <c r="A722" s="414">
        <v>2016</v>
      </c>
      <c r="B722" s="376" t="s">
        <v>49</v>
      </c>
      <c r="C722" s="420" t="s">
        <v>144</v>
      </c>
      <c r="D722" s="421">
        <v>21792.280000000002</v>
      </c>
      <c r="E722" s="421">
        <v>111535.20649999999</v>
      </c>
      <c r="F722" s="422">
        <v>133327.4865</v>
      </c>
      <c r="G722" s="280"/>
      <c r="H722" s="280"/>
    </row>
    <row r="723" spans="1:8" x14ac:dyDescent="0.2">
      <c r="A723" s="414">
        <v>2017</v>
      </c>
      <c r="B723" s="376" t="s">
        <v>50</v>
      </c>
      <c r="C723" s="420" t="s">
        <v>144</v>
      </c>
      <c r="D723" s="421">
        <v>17647.34</v>
      </c>
      <c r="E723" s="421">
        <v>96577.296499999997</v>
      </c>
      <c r="F723" s="422">
        <v>114224.63650000001</v>
      </c>
      <c r="G723" s="280"/>
      <c r="H723" s="280"/>
    </row>
    <row r="724" spans="1:8" x14ac:dyDescent="0.2">
      <c r="A724" s="414">
        <v>2017</v>
      </c>
      <c r="B724" s="376" t="s">
        <v>51</v>
      </c>
      <c r="C724" s="420" t="s">
        <v>144</v>
      </c>
      <c r="D724" s="421">
        <v>19949.77</v>
      </c>
      <c r="E724" s="421">
        <v>105691.0055</v>
      </c>
      <c r="F724" s="422">
        <v>125640.7755</v>
      </c>
      <c r="G724" s="280"/>
      <c r="H724" s="280"/>
    </row>
    <row r="725" spans="1:8" x14ac:dyDescent="0.2">
      <c r="A725" s="414">
        <v>2017</v>
      </c>
      <c r="B725" s="376" t="s">
        <v>52</v>
      </c>
      <c r="C725" s="420" t="s">
        <v>144</v>
      </c>
      <c r="D725" s="421">
        <v>24487.379999999997</v>
      </c>
      <c r="E725" s="421">
        <v>109687.958</v>
      </c>
      <c r="F725" s="422">
        <v>134175.33799999999</v>
      </c>
      <c r="G725" s="280"/>
      <c r="H725" s="280"/>
    </row>
    <row r="726" spans="1:8" x14ac:dyDescent="0.2">
      <c r="A726" s="414">
        <v>2017</v>
      </c>
      <c r="B726" s="376" t="s">
        <v>40</v>
      </c>
      <c r="C726" s="420" t="s">
        <v>144</v>
      </c>
      <c r="D726" s="421">
        <v>21928.289999999997</v>
      </c>
      <c r="E726" s="421">
        <v>94543.959499999997</v>
      </c>
      <c r="F726" s="422">
        <v>116472.24949999999</v>
      </c>
      <c r="G726" s="280"/>
      <c r="H726" s="280"/>
    </row>
    <row r="727" spans="1:8" x14ac:dyDescent="0.2">
      <c r="A727" s="414">
        <v>2017</v>
      </c>
      <c r="B727" s="376" t="s">
        <v>42</v>
      </c>
      <c r="C727" s="420" t="s">
        <v>144</v>
      </c>
      <c r="D727" s="421">
        <v>23033.260000000002</v>
      </c>
      <c r="E727" s="421">
        <v>104154.421</v>
      </c>
      <c r="F727" s="422">
        <v>127187.68099999998</v>
      </c>
      <c r="G727" s="280"/>
      <c r="H727" s="280"/>
    </row>
    <row r="728" spans="1:8" x14ac:dyDescent="0.2">
      <c r="A728" s="414">
        <v>2017</v>
      </c>
      <c r="B728" s="376" t="s">
        <v>43</v>
      </c>
      <c r="C728" s="420" t="s">
        <v>144</v>
      </c>
      <c r="D728" s="421">
        <v>23312.35</v>
      </c>
      <c r="E728" s="421">
        <v>105676.26950000001</v>
      </c>
      <c r="F728" s="422">
        <v>128988.6195</v>
      </c>
      <c r="G728" s="280"/>
      <c r="H728" s="280"/>
    </row>
    <row r="729" spans="1:8" x14ac:dyDescent="0.2">
      <c r="A729" s="414">
        <v>2017</v>
      </c>
      <c r="B729" s="376" t="s">
        <v>44</v>
      </c>
      <c r="C729" s="420" t="s">
        <v>144</v>
      </c>
      <c r="D729" s="421">
        <v>26978.82</v>
      </c>
      <c r="E729" s="421">
        <v>117148.35899999998</v>
      </c>
      <c r="F729" s="422">
        <v>144127.179</v>
      </c>
      <c r="G729" s="280"/>
      <c r="H729" s="280"/>
    </row>
    <row r="730" spans="1:8" x14ac:dyDescent="0.2">
      <c r="A730" s="414">
        <v>2017</v>
      </c>
      <c r="B730" s="376" t="s">
        <v>45</v>
      </c>
      <c r="C730" s="420" t="s">
        <v>144</v>
      </c>
      <c r="D730" s="421">
        <v>29668.989999999998</v>
      </c>
      <c r="E730" s="421">
        <v>110626.64500000002</v>
      </c>
      <c r="F730" s="422">
        <v>140295.63499999998</v>
      </c>
      <c r="G730" s="280"/>
      <c r="H730" s="280"/>
    </row>
    <row r="731" spans="1:8" x14ac:dyDescent="0.2">
      <c r="A731" s="414">
        <v>2017</v>
      </c>
      <c r="B731" s="376" t="s">
        <v>46</v>
      </c>
      <c r="C731" s="420" t="s">
        <v>144</v>
      </c>
      <c r="D731" s="421">
        <v>28134.46</v>
      </c>
      <c r="E731" s="421">
        <v>111043.3475</v>
      </c>
      <c r="F731" s="422">
        <v>139177.8075</v>
      </c>
      <c r="G731" s="280"/>
      <c r="H731" s="280"/>
    </row>
    <row r="732" spans="1:8" x14ac:dyDescent="0.2">
      <c r="A732" s="414">
        <v>2017</v>
      </c>
      <c r="B732" s="376" t="s">
        <v>47</v>
      </c>
      <c r="C732" s="420" t="s">
        <v>144</v>
      </c>
      <c r="D732" s="421">
        <v>29143.93</v>
      </c>
      <c r="E732" s="421">
        <v>116300.21950000001</v>
      </c>
      <c r="F732" s="422">
        <v>145444.14950000003</v>
      </c>
      <c r="G732" s="280"/>
      <c r="H732" s="280"/>
    </row>
    <row r="733" spans="1:8" x14ac:dyDescent="0.2">
      <c r="A733" s="414">
        <v>2017</v>
      </c>
      <c r="B733" s="376" t="s">
        <v>48</v>
      </c>
      <c r="C733" s="420" t="s">
        <v>144</v>
      </c>
      <c r="D733" s="421">
        <v>27211.760000000002</v>
      </c>
      <c r="E733" s="421">
        <v>111658.64600000001</v>
      </c>
      <c r="F733" s="422">
        <v>138870.40600000002</v>
      </c>
      <c r="G733" s="280"/>
      <c r="H733" s="280"/>
    </row>
    <row r="734" spans="1:8" x14ac:dyDescent="0.2">
      <c r="A734" s="414">
        <v>2017</v>
      </c>
      <c r="B734" s="376" t="s">
        <v>49</v>
      </c>
      <c r="C734" s="420" t="s">
        <v>144</v>
      </c>
      <c r="D734" s="421">
        <v>24048.36</v>
      </c>
      <c r="E734" s="421">
        <v>101595.76549999999</v>
      </c>
      <c r="F734" s="422">
        <v>125644.12550000001</v>
      </c>
      <c r="G734" s="280"/>
      <c r="H734" s="280"/>
    </row>
    <row r="735" spans="1:8" x14ac:dyDescent="0.2">
      <c r="A735" s="414">
        <v>2018</v>
      </c>
      <c r="B735" s="376" t="s">
        <v>50</v>
      </c>
      <c r="C735" s="420" t="s">
        <v>144</v>
      </c>
      <c r="D735" s="421">
        <v>23970.67</v>
      </c>
      <c r="E735" s="421">
        <v>99563.7405</v>
      </c>
      <c r="F735" s="422">
        <v>123534.41049999998</v>
      </c>
      <c r="G735" s="280"/>
      <c r="H735" s="280"/>
    </row>
    <row r="736" spans="1:8" x14ac:dyDescent="0.2">
      <c r="A736" s="414">
        <v>2018</v>
      </c>
      <c r="B736" s="376" t="s">
        <v>51</v>
      </c>
      <c r="C736" s="420" t="s">
        <v>144</v>
      </c>
      <c r="D736" s="421">
        <v>25155.480000000003</v>
      </c>
      <c r="E736" s="421">
        <v>103576.33299999998</v>
      </c>
      <c r="F736" s="422">
        <v>128731.81300000001</v>
      </c>
      <c r="G736" s="280"/>
      <c r="H736" s="280"/>
    </row>
    <row r="737" spans="1:8" x14ac:dyDescent="0.2">
      <c r="A737" s="414">
        <v>2018</v>
      </c>
      <c r="B737" s="376" t="s">
        <v>52</v>
      </c>
      <c r="C737" s="420" t="s">
        <v>144</v>
      </c>
      <c r="D737" s="421">
        <v>24629.090000000004</v>
      </c>
      <c r="E737" s="421">
        <v>104114.81300000001</v>
      </c>
      <c r="F737" s="422">
        <v>128743.90299999999</v>
      </c>
      <c r="G737" s="280"/>
      <c r="H737" s="280"/>
    </row>
    <row r="738" spans="1:8" x14ac:dyDescent="0.2">
      <c r="A738" s="414">
        <v>2018</v>
      </c>
      <c r="B738" s="376" t="s">
        <v>40</v>
      </c>
      <c r="C738" s="420" t="s">
        <v>144</v>
      </c>
      <c r="D738" s="421">
        <v>25476.830999999998</v>
      </c>
      <c r="E738" s="421">
        <v>116154.02650000002</v>
      </c>
      <c r="F738" s="422">
        <v>141630.85750000001</v>
      </c>
      <c r="G738" s="280"/>
      <c r="H738" s="280"/>
    </row>
    <row r="739" spans="1:8" x14ac:dyDescent="0.2">
      <c r="A739" s="414">
        <v>2018</v>
      </c>
      <c r="B739" s="376" t="s">
        <v>42</v>
      </c>
      <c r="C739" s="420" t="s">
        <v>144</v>
      </c>
      <c r="D739" s="421">
        <v>28100.988999999994</v>
      </c>
      <c r="E739" s="421">
        <v>102430.33099999999</v>
      </c>
      <c r="F739" s="422">
        <v>130531.31999999998</v>
      </c>
      <c r="G739" s="280"/>
      <c r="H739" s="280"/>
    </row>
    <row r="740" spans="1:8" x14ac:dyDescent="0.2">
      <c r="A740" s="414">
        <v>2018</v>
      </c>
      <c r="B740" s="376" t="s">
        <v>43</v>
      </c>
      <c r="C740" s="420" t="s">
        <v>144</v>
      </c>
      <c r="D740" s="421">
        <v>22870.46</v>
      </c>
      <c r="E740" s="421">
        <v>104766.82999999999</v>
      </c>
      <c r="F740" s="422">
        <v>127637.29</v>
      </c>
      <c r="G740" s="280"/>
      <c r="H740" s="280"/>
    </row>
    <row r="741" spans="1:8" x14ac:dyDescent="0.2">
      <c r="A741" s="414">
        <v>2018</v>
      </c>
      <c r="B741" s="376" t="s">
        <v>44</v>
      </c>
      <c r="C741" s="420" t="s">
        <v>144</v>
      </c>
      <c r="D741" s="421">
        <v>24863.816000000003</v>
      </c>
      <c r="E741" s="421">
        <v>112078.39799999999</v>
      </c>
      <c r="F741" s="422">
        <v>136942.21400000001</v>
      </c>
      <c r="G741" s="280"/>
      <c r="H741" s="280"/>
    </row>
    <row r="742" spans="1:8" x14ac:dyDescent="0.2">
      <c r="A742" s="414">
        <v>2018</v>
      </c>
      <c r="B742" s="376" t="s">
        <v>45</v>
      </c>
      <c r="C742" s="420" t="s">
        <v>144</v>
      </c>
      <c r="D742" s="421">
        <v>31266.39</v>
      </c>
      <c r="E742" s="421">
        <v>121813.16199999998</v>
      </c>
      <c r="F742" s="422">
        <v>153079.55199999997</v>
      </c>
      <c r="G742" s="280"/>
      <c r="H742" s="280"/>
    </row>
    <row r="743" spans="1:8" x14ac:dyDescent="0.2">
      <c r="A743" s="414">
        <v>2018</v>
      </c>
      <c r="B743" s="376" t="s">
        <v>46</v>
      </c>
      <c r="C743" s="420" t="s">
        <v>144</v>
      </c>
      <c r="D743" s="421">
        <v>29785.340000000004</v>
      </c>
      <c r="E743" s="421">
        <v>112633.58399999999</v>
      </c>
      <c r="F743" s="422">
        <v>142418.924</v>
      </c>
      <c r="G743" s="280"/>
      <c r="H743" s="280"/>
    </row>
    <row r="744" spans="1:8" x14ac:dyDescent="0.2">
      <c r="A744" s="414">
        <v>2018</v>
      </c>
      <c r="B744" s="376" t="s">
        <v>47</v>
      </c>
      <c r="C744" s="420" t="s">
        <v>144</v>
      </c>
      <c r="D744" s="421">
        <v>31422.449999999997</v>
      </c>
      <c r="E744" s="421">
        <v>119746.8645</v>
      </c>
      <c r="F744" s="422">
        <v>151169.31450000001</v>
      </c>
      <c r="G744" s="280"/>
      <c r="H744" s="280"/>
    </row>
    <row r="745" spans="1:8" x14ac:dyDescent="0.2">
      <c r="A745" s="414">
        <v>2018</v>
      </c>
      <c r="B745" s="376" t="s">
        <v>48</v>
      </c>
      <c r="C745" s="420" t="s">
        <v>144</v>
      </c>
      <c r="D745" s="421">
        <v>29100.59</v>
      </c>
      <c r="E745" s="421">
        <v>116622.32699999999</v>
      </c>
      <c r="F745" s="422">
        <v>145722.91700000002</v>
      </c>
      <c r="G745" s="280"/>
      <c r="H745" s="280"/>
    </row>
    <row r="746" spans="1:8" x14ac:dyDescent="0.2">
      <c r="A746" s="414">
        <v>2018</v>
      </c>
      <c r="B746" s="376" t="s">
        <v>49</v>
      </c>
      <c r="C746" s="420" t="s">
        <v>144</v>
      </c>
      <c r="D746" s="421">
        <v>22059.129999999997</v>
      </c>
      <c r="E746" s="421">
        <v>106484.7035</v>
      </c>
      <c r="F746" s="422">
        <v>128543.83349999999</v>
      </c>
      <c r="G746" s="280"/>
      <c r="H746" s="280"/>
    </row>
    <row r="747" spans="1:8" x14ac:dyDescent="0.2">
      <c r="A747" s="414">
        <v>2019</v>
      </c>
      <c r="B747" s="376" t="s">
        <v>50</v>
      </c>
      <c r="C747" s="420" t="s">
        <v>144</v>
      </c>
      <c r="D747" s="421">
        <v>21280.089999999997</v>
      </c>
      <c r="E747" s="421">
        <v>98654.200000000012</v>
      </c>
      <c r="F747" s="422">
        <v>119934.29000000001</v>
      </c>
      <c r="G747" s="280"/>
      <c r="H747" s="280"/>
    </row>
    <row r="748" spans="1:8" x14ac:dyDescent="0.2">
      <c r="A748" s="414">
        <v>2019</v>
      </c>
      <c r="B748" s="376" t="s">
        <v>51</v>
      </c>
      <c r="C748" s="420" t="s">
        <v>144</v>
      </c>
      <c r="D748" s="421">
        <v>27853.023000000005</v>
      </c>
      <c r="E748" s="421">
        <v>99972.404500000004</v>
      </c>
      <c r="F748" s="422">
        <v>127825.42749999999</v>
      </c>
      <c r="G748" s="280"/>
      <c r="H748" s="280"/>
    </row>
    <row r="749" spans="1:8" x14ac:dyDescent="0.2">
      <c r="A749" s="414">
        <v>2019</v>
      </c>
      <c r="B749" s="376" t="s">
        <v>52</v>
      </c>
      <c r="C749" s="420" t="s">
        <v>144</v>
      </c>
      <c r="D749" s="421">
        <v>27083.669999999995</v>
      </c>
      <c r="E749" s="421">
        <v>90413.414500000014</v>
      </c>
      <c r="F749" s="422">
        <v>117497.08449999997</v>
      </c>
      <c r="G749" s="280"/>
      <c r="H749" s="280"/>
    </row>
    <row r="750" spans="1:8" x14ac:dyDescent="0.2">
      <c r="A750" s="414">
        <v>2019</v>
      </c>
      <c r="B750" s="376" t="s">
        <v>40</v>
      </c>
      <c r="C750" s="420" t="s">
        <v>144</v>
      </c>
      <c r="D750" s="421">
        <v>26149.15</v>
      </c>
      <c r="E750" s="421">
        <v>111350.3425</v>
      </c>
      <c r="F750" s="422">
        <v>137499.49250000002</v>
      </c>
      <c r="G750" s="280"/>
      <c r="H750" s="280"/>
    </row>
    <row r="751" spans="1:8" x14ac:dyDescent="0.2">
      <c r="A751" s="414">
        <v>2019</v>
      </c>
      <c r="B751" s="376" t="s">
        <v>42</v>
      </c>
      <c r="C751" s="420" t="s">
        <v>144</v>
      </c>
      <c r="D751" s="421">
        <v>30908.269999999997</v>
      </c>
      <c r="E751" s="421">
        <v>110156.37700000001</v>
      </c>
      <c r="F751" s="422">
        <v>141064.647</v>
      </c>
      <c r="G751" s="280"/>
      <c r="H751" s="280"/>
    </row>
    <row r="752" spans="1:8" x14ac:dyDescent="0.2">
      <c r="A752" s="414">
        <v>2019</v>
      </c>
      <c r="B752" s="376" t="s">
        <v>43</v>
      </c>
      <c r="C752" s="420" t="s">
        <v>144</v>
      </c>
      <c r="D752" s="421">
        <v>28437.070000000003</v>
      </c>
      <c r="E752" s="421">
        <v>118056.091</v>
      </c>
      <c r="F752" s="422">
        <v>146493.16099999999</v>
      </c>
      <c r="G752" s="280"/>
      <c r="H752" s="280"/>
    </row>
    <row r="753" spans="1:8" x14ac:dyDescent="0.2">
      <c r="A753" s="414">
        <v>2019</v>
      </c>
      <c r="B753" s="376" t="s">
        <v>44</v>
      </c>
      <c r="C753" s="420" t="s">
        <v>144</v>
      </c>
      <c r="D753" s="421">
        <v>30975.389999999992</v>
      </c>
      <c r="E753" s="421">
        <v>126756.01549999998</v>
      </c>
      <c r="F753" s="422">
        <v>157731.40549999999</v>
      </c>
      <c r="G753" s="280"/>
      <c r="H753" s="280"/>
    </row>
    <row r="754" spans="1:8" x14ac:dyDescent="0.2">
      <c r="A754" s="414">
        <v>2019</v>
      </c>
      <c r="B754" s="376" t="s">
        <v>45</v>
      </c>
      <c r="C754" s="420" t="s">
        <v>144</v>
      </c>
      <c r="D754" s="421">
        <v>29241.190000000002</v>
      </c>
      <c r="E754" s="421">
        <v>120087.54699999996</v>
      </c>
      <c r="F754" s="422">
        <v>149328.73699999996</v>
      </c>
      <c r="G754" s="280"/>
      <c r="H754" s="280"/>
    </row>
    <row r="755" spans="1:8" x14ac:dyDescent="0.2">
      <c r="A755" s="414">
        <v>2019</v>
      </c>
      <c r="B755" s="376" t="s">
        <v>46</v>
      </c>
      <c r="C755" s="420" t="s">
        <v>144</v>
      </c>
      <c r="D755" s="421">
        <v>27564.25</v>
      </c>
      <c r="E755" s="421">
        <v>122378.46549999996</v>
      </c>
      <c r="F755" s="422">
        <v>149942.71549999999</v>
      </c>
      <c r="G755" s="280"/>
      <c r="H755" s="280"/>
    </row>
    <row r="756" spans="1:8" x14ac:dyDescent="0.2">
      <c r="A756" s="414">
        <v>2019</v>
      </c>
      <c r="B756" s="376" t="s">
        <v>47</v>
      </c>
      <c r="C756" s="420" t="s">
        <v>144</v>
      </c>
      <c r="D756" s="421">
        <v>31347.49</v>
      </c>
      <c r="E756" s="421">
        <v>116546.48999999999</v>
      </c>
      <c r="F756" s="422">
        <v>147893.97999999998</v>
      </c>
      <c r="G756" s="280"/>
      <c r="H756" s="280"/>
    </row>
    <row r="757" spans="1:8" x14ac:dyDescent="0.2">
      <c r="A757" s="414">
        <v>2019</v>
      </c>
      <c r="B757" s="376" t="s">
        <v>48</v>
      </c>
      <c r="C757" s="420" t="s">
        <v>144</v>
      </c>
      <c r="D757" s="421">
        <v>29009.89</v>
      </c>
      <c r="E757" s="421">
        <v>116986.07549999998</v>
      </c>
      <c r="F757" s="422">
        <v>145995.96549999996</v>
      </c>
      <c r="G757" s="280"/>
      <c r="H757" s="280"/>
    </row>
    <row r="758" spans="1:8" x14ac:dyDescent="0.2">
      <c r="A758" s="414">
        <v>2019</v>
      </c>
      <c r="B758" s="376" t="s">
        <v>49</v>
      </c>
      <c r="C758" s="420" t="s">
        <v>144</v>
      </c>
      <c r="D758" s="421">
        <v>27779.07</v>
      </c>
      <c r="E758" s="421">
        <v>104477.277</v>
      </c>
      <c r="F758" s="422">
        <v>132256.34699999998</v>
      </c>
      <c r="G758" s="280"/>
      <c r="H758" s="280"/>
    </row>
    <row r="759" spans="1:8" x14ac:dyDescent="0.2">
      <c r="A759" s="414">
        <v>2020</v>
      </c>
      <c r="B759" s="376" t="s">
        <v>50</v>
      </c>
      <c r="C759" s="420" t="s">
        <v>144</v>
      </c>
      <c r="D759" s="421">
        <v>25118.819999999996</v>
      </c>
      <c r="E759" s="421">
        <v>109098.29649999998</v>
      </c>
      <c r="F759" s="422">
        <v>134217.11649999997</v>
      </c>
      <c r="G759" s="280"/>
      <c r="H759" s="280"/>
    </row>
    <row r="760" spans="1:8" x14ac:dyDescent="0.2">
      <c r="A760" s="414">
        <v>2020</v>
      </c>
      <c r="B760" s="376" t="s">
        <v>51</v>
      </c>
      <c r="C760" s="420" t="s">
        <v>144</v>
      </c>
      <c r="D760" s="421">
        <v>33123.99</v>
      </c>
      <c r="E760" s="421">
        <v>98611.559499999974</v>
      </c>
      <c r="F760" s="422">
        <v>131735.54949999996</v>
      </c>
      <c r="G760" s="280"/>
      <c r="H760" s="280"/>
    </row>
    <row r="761" spans="1:8" x14ac:dyDescent="0.2">
      <c r="A761" s="414">
        <v>2020</v>
      </c>
      <c r="B761" s="376" t="s">
        <v>52</v>
      </c>
      <c r="C761" s="420" t="s">
        <v>144</v>
      </c>
      <c r="D761" s="421">
        <v>22542.260000000002</v>
      </c>
      <c r="E761" s="421">
        <v>65160.749000000003</v>
      </c>
      <c r="F761" s="422">
        <v>87703.008999999991</v>
      </c>
      <c r="G761" s="280"/>
      <c r="H761" s="280"/>
    </row>
    <row r="762" spans="1:8" x14ac:dyDescent="0.2">
      <c r="A762" s="414">
        <v>2020</v>
      </c>
      <c r="B762" s="376" t="s">
        <v>40</v>
      </c>
      <c r="C762" s="420" t="s">
        <v>144</v>
      </c>
      <c r="D762" s="421">
        <v>3686.1799999999994</v>
      </c>
      <c r="E762" s="421">
        <v>30158.562500000004</v>
      </c>
      <c r="F762" s="422">
        <v>33844.7425</v>
      </c>
      <c r="G762" s="280"/>
      <c r="H762" s="280"/>
    </row>
    <row r="763" spans="1:8" x14ac:dyDescent="0.2">
      <c r="A763" s="414">
        <v>2020</v>
      </c>
      <c r="B763" s="376" t="s">
        <v>42</v>
      </c>
      <c r="C763" s="420" t="s">
        <v>144</v>
      </c>
      <c r="D763" s="421">
        <v>23264.055991455076</v>
      </c>
      <c r="E763" s="421">
        <v>79688.840500047692</v>
      </c>
      <c r="F763" s="422">
        <v>102952.89649150276</v>
      </c>
      <c r="G763" s="280"/>
      <c r="H763" s="280"/>
    </row>
    <row r="764" spans="1:8" x14ac:dyDescent="0.2">
      <c r="A764" s="414">
        <v>2020</v>
      </c>
      <c r="B764" s="376" t="s">
        <v>43</v>
      </c>
      <c r="C764" s="420" t="s">
        <v>144</v>
      </c>
      <c r="D764" s="421">
        <v>26143.011999999999</v>
      </c>
      <c r="E764" s="421">
        <v>101973.23002391338</v>
      </c>
      <c r="F764" s="422">
        <v>128116.24202391338</v>
      </c>
      <c r="G764" s="280"/>
      <c r="H764" s="280"/>
    </row>
    <row r="765" spans="1:8" x14ac:dyDescent="0.2">
      <c r="A765" s="414">
        <v>2020</v>
      </c>
      <c r="B765" s="376" t="s">
        <v>44</v>
      </c>
      <c r="C765" s="420" t="s">
        <v>144</v>
      </c>
      <c r="D765" s="421">
        <v>32970.157941406251</v>
      </c>
      <c r="E765" s="421">
        <v>138666.10994888307</v>
      </c>
      <c r="F765" s="422">
        <v>171636.26789028931</v>
      </c>
      <c r="G765" s="280"/>
      <c r="H765" s="280"/>
    </row>
    <row r="766" spans="1:8" x14ac:dyDescent="0.2">
      <c r="A766" s="414">
        <v>2020</v>
      </c>
      <c r="B766" s="376" t="s">
        <v>45</v>
      </c>
      <c r="C766" s="420" t="s">
        <v>144</v>
      </c>
      <c r="D766" s="421">
        <v>36125.512000000002</v>
      </c>
      <c r="E766" s="421">
        <v>129819.84699542237</v>
      </c>
      <c r="F766" s="422">
        <v>165945.35899542234</v>
      </c>
      <c r="G766" s="280"/>
      <c r="H766" s="280"/>
    </row>
    <row r="767" spans="1:8" x14ac:dyDescent="0.2">
      <c r="A767" s="414">
        <v>2020</v>
      </c>
      <c r="B767" s="376" t="s">
        <v>46</v>
      </c>
      <c r="C767" s="420" t="s">
        <v>144</v>
      </c>
      <c r="D767" s="421">
        <v>36409.179960937487</v>
      </c>
      <c r="E767" s="421">
        <v>139208.07350066755</v>
      </c>
      <c r="F767" s="422">
        <v>175617.25346160505</v>
      </c>
      <c r="G767" s="280"/>
      <c r="H767" s="280"/>
    </row>
    <row r="768" spans="1:8" x14ac:dyDescent="0.2">
      <c r="A768" s="414">
        <v>2020</v>
      </c>
      <c r="B768" s="376" t="s">
        <v>47</v>
      </c>
      <c r="C768" s="420" t="s">
        <v>144</v>
      </c>
      <c r="D768" s="421">
        <v>35765.475949951178</v>
      </c>
      <c r="E768" s="421">
        <v>137047.00601430514</v>
      </c>
      <c r="F768" s="422">
        <v>172812.48196425629</v>
      </c>
      <c r="G768" s="280"/>
      <c r="H768" s="280"/>
    </row>
    <row r="769" spans="1:8" x14ac:dyDescent="0.2">
      <c r="A769" s="414">
        <v>2020</v>
      </c>
      <c r="B769" s="376" t="s">
        <v>48</v>
      </c>
      <c r="C769" s="420" t="s">
        <v>144</v>
      </c>
      <c r="D769" s="421">
        <v>33735.280049438479</v>
      </c>
      <c r="E769" s="421">
        <v>131819.83400370026</v>
      </c>
      <c r="F769" s="422">
        <v>165555.11405313874</v>
      </c>
      <c r="G769" s="280"/>
      <c r="H769" s="280"/>
    </row>
    <row r="770" spans="1:8" x14ac:dyDescent="0.2">
      <c r="A770" s="414">
        <v>2020</v>
      </c>
      <c r="B770" s="376" t="s">
        <v>49</v>
      </c>
      <c r="C770" s="420" t="s">
        <v>144</v>
      </c>
      <c r="D770" s="421">
        <v>26656.747025634766</v>
      </c>
      <c r="E770" s="421">
        <v>111919.31300019074</v>
      </c>
      <c r="F770" s="422">
        <v>138576.06002582551</v>
      </c>
      <c r="G770" s="280"/>
      <c r="H770" s="280"/>
    </row>
    <row r="771" spans="1:8" x14ac:dyDescent="0.2">
      <c r="A771" s="413">
        <v>2021</v>
      </c>
      <c r="B771" s="376" t="s">
        <v>50</v>
      </c>
      <c r="C771" s="420" t="s">
        <v>144</v>
      </c>
      <c r="D771" s="421">
        <v>24560.57497192383</v>
      </c>
      <c r="E771" s="421">
        <v>111319.08900274659</v>
      </c>
      <c r="F771" s="422">
        <v>135879.66397467043</v>
      </c>
      <c r="G771" s="280"/>
      <c r="H771" s="280"/>
    </row>
    <row r="772" spans="1:8" x14ac:dyDescent="0.2">
      <c r="A772" s="413">
        <v>2021</v>
      </c>
      <c r="B772" s="376" t="s">
        <v>51</v>
      </c>
      <c r="C772" s="420" t="s">
        <v>144</v>
      </c>
      <c r="D772" s="421">
        <v>31224.312994999997</v>
      </c>
      <c r="E772" s="421">
        <v>109132.1665027</v>
      </c>
      <c r="F772" s="422">
        <v>140356.4794977</v>
      </c>
      <c r="G772" s="280"/>
      <c r="H772" s="280"/>
    </row>
    <row r="773" spans="1:8" x14ac:dyDescent="0.2">
      <c r="A773" s="413">
        <v>2021</v>
      </c>
      <c r="B773" s="376" t="s">
        <v>52</v>
      </c>
      <c r="C773" s="420" t="s">
        <v>144</v>
      </c>
      <c r="D773" s="421">
        <v>32781.202017089847</v>
      </c>
      <c r="E773" s="421">
        <v>115571.42750000002</v>
      </c>
      <c r="F773" s="422">
        <v>148352.62951708984</v>
      </c>
      <c r="G773" s="280"/>
      <c r="H773" s="280"/>
    </row>
    <row r="774" spans="1:8" x14ac:dyDescent="0.2">
      <c r="A774" s="413">
        <v>2021</v>
      </c>
      <c r="B774" s="376" t="s">
        <v>40</v>
      </c>
      <c r="C774" s="420" t="s">
        <v>144</v>
      </c>
      <c r="D774" s="421">
        <v>26710.537970703132</v>
      </c>
      <c r="E774" s="421">
        <v>105088.91300139714</v>
      </c>
      <c r="F774" s="422">
        <v>131799.45097210025</v>
      </c>
      <c r="G774" s="280"/>
      <c r="H774" s="280"/>
    </row>
    <row r="775" spans="1:8" x14ac:dyDescent="0.2">
      <c r="A775" s="413">
        <v>2021</v>
      </c>
      <c r="B775" s="376" t="s">
        <v>42</v>
      </c>
      <c r="C775" s="420" t="s">
        <v>144</v>
      </c>
      <c r="D775" s="421">
        <v>1076.7630000000001</v>
      </c>
      <c r="E775" s="421">
        <v>11314.298503100934</v>
      </c>
      <c r="F775" s="422">
        <v>12391.061503100933</v>
      </c>
      <c r="G775" s="280"/>
      <c r="H775" s="280"/>
    </row>
    <row r="776" spans="1:8" x14ac:dyDescent="0.2">
      <c r="A776" s="413">
        <v>2021</v>
      </c>
      <c r="B776" s="376" t="s">
        <v>43</v>
      </c>
      <c r="C776" s="420" t="s">
        <v>144</v>
      </c>
      <c r="D776" s="421">
        <v>25610.005014648435</v>
      </c>
      <c r="E776" s="421">
        <v>111780.22249923705</v>
      </c>
      <c r="F776" s="422">
        <v>137390.2275138855</v>
      </c>
      <c r="G776" s="280"/>
      <c r="H776" s="280"/>
    </row>
    <row r="777" spans="1:8" x14ac:dyDescent="0.2">
      <c r="A777" s="413">
        <v>2021</v>
      </c>
      <c r="B777" s="376" t="s">
        <v>44</v>
      </c>
      <c r="C777" s="420" t="s">
        <v>144</v>
      </c>
      <c r="D777" s="421">
        <v>34245.382919433599</v>
      </c>
      <c r="E777" s="421">
        <v>127184.55950532448</v>
      </c>
      <c r="F777" s="422">
        <v>161429.94242475808</v>
      </c>
      <c r="G777" s="280"/>
      <c r="H777" s="280"/>
    </row>
    <row r="778" spans="1:8" x14ac:dyDescent="0.2">
      <c r="A778" s="413">
        <v>2021</v>
      </c>
      <c r="B778" s="376" t="s">
        <v>45</v>
      </c>
      <c r="C778" s="420" t="s">
        <v>144</v>
      </c>
      <c r="D778" s="421">
        <v>38538.871028686517</v>
      </c>
      <c r="E778" s="421">
        <v>114160.35599705568</v>
      </c>
      <c r="F778" s="422">
        <v>152699.22702574218</v>
      </c>
      <c r="G778" s="280"/>
      <c r="H778" s="280"/>
    </row>
    <row r="779" spans="1:8" x14ac:dyDescent="0.2">
      <c r="A779" s="413">
        <v>2021</v>
      </c>
      <c r="B779" s="376" t="s">
        <v>46</v>
      </c>
      <c r="C779" s="420" t="s">
        <v>144</v>
      </c>
      <c r="D779" s="421">
        <v>37667.133921875</v>
      </c>
      <c r="E779" s="421">
        <v>129082.90249704366</v>
      </c>
      <c r="F779" s="422">
        <v>166750.03641891864</v>
      </c>
      <c r="G779" s="280"/>
      <c r="H779" s="280"/>
    </row>
    <row r="780" spans="1:8" x14ac:dyDescent="0.2">
      <c r="A780" s="413">
        <v>2021</v>
      </c>
      <c r="B780" s="376" t="s">
        <v>47</v>
      </c>
      <c r="C780" s="420" t="s">
        <v>144</v>
      </c>
      <c r="D780" s="421">
        <v>37784.979962463389</v>
      </c>
      <c r="E780" s="421">
        <v>133186.74704206851</v>
      </c>
      <c r="F780" s="422">
        <v>170971.72700453189</v>
      </c>
      <c r="G780" s="280"/>
      <c r="H780" s="280"/>
    </row>
    <row r="781" spans="1:8" x14ac:dyDescent="0.2">
      <c r="A781" s="413">
        <v>2021</v>
      </c>
      <c r="B781" s="376" t="s">
        <v>48</v>
      </c>
      <c r="C781" s="420" t="s">
        <v>144</v>
      </c>
      <c r="D781" s="421">
        <v>38510.578048828116</v>
      </c>
      <c r="E781" s="421">
        <v>131285.60100202562</v>
      </c>
      <c r="F781" s="422">
        <v>169796.17905085374</v>
      </c>
      <c r="G781" s="280"/>
      <c r="H781" s="280"/>
    </row>
    <row r="782" spans="1:8" x14ac:dyDescent="0.2">
      <c r="A782" s="413">
        <v>2021</v>
      </c>
      <c r="B782" s="376" t="s">
        <v>49</v>
      </c>
      <c r="C782" s="420" t="s">
        <v>144</v>
      </c>
      <c r="D782" s="421">
        <v>35578.526009765621</v>
      </c>
      <c r="E782" s="421">
        <v>130281.34152098234</v>
      </c>
      <c r="F782" s="422">
        <v>165859.86753074796</v>
      </c>
      <c r="G782" s="280"/>
      <c r="H782" s="280"/>
    </row>
    <row r="783" spans="1:8" x14ac:dyDescent="0.2">
      <c r="A783" s="413">
        <v>2022</v>
      </c>
      <c r="B783" s="376" t="s">
        <v>50</v>
      </c>
      <c r="C783" s="420" t="s">
        <v>144</v>
      </c>
      <c r="D783" s="421">
        <v>30193.555050964358</v>
      </c>
      <c r="E783" s="421">
        <v>101116.85204200937</v>
      </c>
      <c r="F783" s="422">
        <v>131310.40709297374</v>
      </c>
      <c r="G783" s="280"/>
      <c r="H783" s="280"/>
    </row>
    <row r="784" spans="1:8" x14ac:dyDescent="0.2">
      <c r="A784" s="413">
        <v>2022</v>
      </c>
      <c r="B784" s="376" t="s">
        <v>51</v>
      </c>
      <c r="C784" s="420" t="s">
        <v>144</v>
      </c>
      <c r="D784" s="421">
        <v>37016.921096435559</v>
      </c>
      <c r="E784" s="421">
        <v>108699.885481081</v>
      </c>
      <c r="F784" s="422">
        <v>145716.80657751655</v>
      </c>
      <c r="G784" s="280"/>
      <c r="H784" s="280"/>
    </row>
    <row r="785" spans="1:8" x14ac:dyDescent="0.2">
      <c r="A785" s="413">
        <v>2022</v>
      </c>
      <c r="B785" s="376" t="s">
        <v>52</v>
      </c>
      <c r="C785" s="420" t="s">
        <v>144</v>
      </c>
      <c r="D785" s="421">
        <v>39060.926040588376</v>
      </c>
      <c r="E785" s="421">
        <v>128373.91048416904</v>
      </c>
      <c r="F785" s="422">
        <v>167434.83652475741</v>
      </c>
      <c r="G785" s="280"/>
      <c r="H785" s="280"/>
    </row>
    <row r="786" spans="1:8" x14ac:dyDescent="0.2">
      <c r="A786" s="413">
        <v>2022</v>
      </c>
      <c r="B786" s="376" t="s">
        <v>40</v>
      </c>
      <c r="C786" s="420" t="s">
        <v>144</v>
      </c>
      <c r="D786" s="421">
        <v>36361.570078735356</v>
      </c>
      <c r="E786" s="421">
        <v>118543.88942426184</v>
      </c>
      <c r="F786" s="422">
        <v>154905.4595029972</v>
      </c>
      <c r="G786" s="280"/>
      <c r="H786" s="280"/>
    </row>
    <row r="787" spans="1:8" x14ac:dyDescent="0.2">
      <c r="A787" s="413">
        <v>2022</v>
      </c>
      <c r="B787" s="376" t="s">
        <v>42</v>
      </c>
      <c r="C787" s="420" t="s">
        <v>144</v>
      </c>
      <c r="D787" s="421">
        <v>40024.03207507325</v>
      </c>
      <c r="E787" s="421">
        <v>112792.30165423619</v>
      </c>
      <c r="F787" s="422">
        <v>152816.33372930944</v>
      </c>
      <c r="G787" s="280"/>
      <c r="H787" s="280"/>
    </row>
    <row r="788" spans="1:8" x14ac:dyDescent="0.2">
      <c r="A788" s="413">
        <v>2022</v>
      </c>
      <c r="B788" s="376" t="s">
        <v>43</v>
      </c>
      <c r="C788" s="420" t="s">
        <v>144</v>
      </c>
      <c r="D788" s="421">
        <v>41355.033972839359</v>
      </c>
      <c r="E788" s="421">
        <v>120245.05992990834</v>
      </c>
      <c r="F788" s="422">
        <v>161600.0939027477</v>
      </c>
      <c r="G788" s="280"/>
      <c r="H788" s="280"/>
    </row>
    <row r="789" spans="1:8" x14ac:dyDescent="0.2">
      <c r="A789" s="413">
        <v>2022</v>
      </c>
      <c r="B789" s="376" t="s">
        <v>44</v>
      </c>
      <c r="C789" s="420" t="s">
        <v>144</v>
      </c>
      <c r="D789" s="421">
        <v>42822.424999999996</v>
      </c>
      <c r="E789" s="421">
        <v>121242.62310262928</v>
      </c>
      <c r="F789" s="422">
        <v>164065.04810262931</v>
      </c>
      <c r="G789" s="280"/>
      <c r="H789" s="280"/>
    </row>
    <row r="790" spans="1:8" x14ac:dyDescent="0.2">
      <c r="A790" s="413">
        <v>2022</v>
      </c>
      <c r="B790" s="376" t="s">
        <v>45</v>
      </c>
      <c r="C790" s="420" t="s">
        <v>144</v>
      </c>
      <c r="D790" s="421">
        <v>47604.506006103511</v>
      </c>
      <c r="E790" s="421">
        <v>129938.39765566024</v>
      </c>
      <c r="F790" s="422">
        <v>177542.90366176376</v>
      </c>
      <c r="G790" s="280"/>
      <c r="H790" s="280"/>
    </row>
    <row r="791" spans="1:8" x14ac:dyDescent="0.2">
      <c r="A791" s="413">
        <v>2022</v>
      </c>
      <c r="B791" s="376" t="s">
        <v>46</v>
      </c>
      <c r="C791" s="420" t="s">
        <v>144</v>
      </c>
      <c r="D791" s="421">
        <v>48227.082000000002</v>
      </c>
      <c r="E791" s="421">
        <v>131511.04790867737</v>
      </c>
      <c r="F791" s="422">
        <v>179738.12990867737</v>
      </c>
      <c r="G791" s="280"/>
      <c r="H791" s="280"/>
    </row>
    <row r="792" spans="1:8" x14ac:dyDescent="0.2">
      <c r="A792" s="413">
        <v>2022</v>
      </c>
      <c r="B792" s="376" t="s">
        <v>47</v>
      </c>
      <c r="C792" s="420" t="s">
        <v>144</v>
      </c>
      <c r="D792" s="421">
        <v>42350.547997558591</v>
      </c>
      <c r="E792" s="421">
        <v>120160.08934138231</v>
      </c>
      <c r="F792" s="422">
        <v>162510.6373389409</v>
      </c>
      <c r="G792" s="280"/>
      <c r="H792" s="280"/>
    </row>
    <row r="793" spans="1:8" x14ac:dyDescent="0.2">
      <c r="A793" s="413">
        <v>2022</v>
      </c>
      <c r="B793" s="376" t="s">
        <v>48</v>
      </c>
      <c r="C793" s="420" t="s">
        <v>144</v>
      </c>
      <c r="D793" s="421">
        <v>40541.782036010743</v>
      </c>
      <c r="E793" s="421">
        <v>122377.46146789267</v>
      </c>
      <c r="F793" s="422">
        <v>162919.24350390342</v>
      </c>
      <c r="G793" s="280"/>
      <c r="H793" s="280"/>
    </row>
    <row r="794" spans="1:8" x14ac:dyDescent="0.2">
      <c r="A794" s="413">
        <v>2022</v>
      </c>
      <c r="B794" s="376" t="s">
        <v>49</v>
      </c>
      <c r="C794" s="420" t="s">
        <v>144</v>
      </c>
      <c r="D794" s="421">
        <v>38649.132992675783</v>
      </c>
      <c r="E794" s="421">
        <v>113885.32796232893</v>
      </c>
      <c r="F794" s="422">
        <v>152534.4609550047</v>
      </c>
      <c r="G794" s="280"/>
      <c r="H794" s="280"/>
    </row>
    <row r="795" spans="1:8" x14ac:dyDescent="0.2">
      <c r="A795" s="413">
        <v>2023</v>
      </c>
      <c r="B795" s="376" t="s">
        <v>50</v>
      </c>
      <c r="C795" s="420" t="s">
        <v>144</v>
      </c>
      <c r="D795" s="421">
        <v>27580.140989624026</v>
      </c>
      <c r="E795" s="421">
        <v>87180.072004272486</v>
      </c>
      <c r="F795" s="422">
        <v>114760.21299389651</v>
      </c>
      <c r="G795" s="280"/>
      <c r="H795" s="280"/>
    </row>
    <row r="796" spans="1:8" x14ac:dyDescent="0.2">
      <c r="A796" s="413">
        <v>2023</v>
      </c>
      <c r="B796" s="376" t="s">
        <v>51</v>
      </c>
      <c r="C796" s="420" t="s">
        <v>144</v>
      </c>
      <c r="D796" s="421">
        <v>33129.818058699995</v>
      </c>
      <c r="E796" s="421">
        <v>92392.553520509988</v>
      </c>
      <c r="F796" s="422">
        <v>125522.37157921</v>
      </c>
      <c r="G796" s="280"/>
      <c r="H796" s="280"/>
    </row>
    <row r="797" spans="1:8" x14ac:dyDescent="0.2">
      <c r="A797" s="413">
        <v>2023</v>
      </c>
      <c r="B797" s="376" t="s">
        <v>52</v>
      </c>
      <c r="C797" s="420" t="s">
        <v>144</v>
      </c>
      <c r="D797" s="421">
        <v>34508.105076599124</v>
      </c>
      <c r="E797" s="421">
        <v>107564.82298491288</v>
      </c>
      <c r="F797" s="422">
        <v>142072.92806151198</v>
      </c>
      <c r="G797" s="280"/>
      <c r="H797" s="280"/>
    </row>
    <row r="798" spans="1:8" x14ac:dyDescent="0.2">
      <c r="A798" s="413">
        <v>2023</v>
      </c>
      <c r="B798" s="376" t="s">
        <v>40</v>
      </c>
      <c r="C798" s="420" t="s">
        <v>144</v>
      </c>
      <c r="D798" s="421">
        <v>28042.5749646759</v>
      </c>
      <c r="E798" s="421">
        <v>97728.393474507859</v>
      </c>
      <c r="F798" s="422">
        <v>125770.96843918377</v>
      </c>
      <c r="G798" s="280"/>
      <c r="H798" s="280"/>
    </row>
    <row r="799" spans="1:8" x14ac:dyDescent="0.2">
      <c r="A799" s="413">
        <v>2023</v>
      </c>
      <c r="B799" s="376" t="s">
        <v>42</v>
      </c>
      <c r="C799" s="420" t="s">
        <v>144</v>
      </c>
      <c r="D799" s="421">
        <v>28924.724057373049</v>
      </c>
      <c r="E799" s="421">
        <v>109238.16604309766</v>
      </c>
      <c r="F799" s="422">
        <v>138162.89010047071</v>
      </c>
      <c r="G799" s="280"/>
      <c r="H799" s="280"/>
    </row>
    <row r="800" spans="1:8" x14ac:dyDescent="0.2">
      <c r="A800" s="413">
        <v>2023</v>
      </c>
      <c r="B800" s="376" t="s">
        <v>43</v>
      </c>
      <c r="C800" s="420" t="s">
        <v>144</v>
      </c>
      <c r="D800" s="421">
        <v>30294.089007169991</v>
      </c>
      <c r="E800" s="421">
        <v>101911.37449630102</v>
      </c>
      <c r="F800" s="422">
        <v>132205.46350347102</v>
      </c>
      <c r="G800" s="280"/>
      <c r="H800" s="280"/>
    </row>
    <row r="801" spans="1:8" x14ac:dyDescent="0.2">
      <c r="A801" s="413">
        <v>2023</v>
      </c>
      <c r="B801" s="376" t="s">
        <v>44</v>
      </c>
      <c r="C801" s="420" t="s">
        <v>144</v>
      </c>
      <c r="D801" s="421">
        <v>31476.019</v>
      </c>
      <c r="E801" s="421">
        <v>104511.60200000001</v>
      </c>
      <c r="F801" s="422">
        <v>135987.62099999998</v>
      </c>
      <c r="G801" s="280"/>
      <c r="H801" s="280"/>
    </row>
    <row r="802" spans="1:8" x14ac:dyDescent="0.2">
      <c r="A802" s="413">
        <v>2023</v>
      </c>
      <c r="B802" s="376" t="s">
        <v>45</v>
      </c>
      <c r="C802" s="420" t="s">
        <v>144</v>
      </c>
      <c r="D802" s="421">
        <v>33607.863058593757</v>
      </c>
      <c r="E802" s="421">
        <v>115216.66951133728</v>
      </c>
      <c r="F802" s="422">
        <v>148824.53256993103</v>
      </c>
      <c r="G802" s="280"/>
      <c r="H802" s="280"/>
    </row>
    <row r="803" spans="1:8" x14ac:dyDescent="0.2">
      <c r="A803" s="413">
        <v>2023</v>
      </c>
      <c r="B803" s="376" t="s">
        <v>46</v>
      </c>
      <c r="C803" s="420" t="s">
        <v>144</v>
      </c>
      <c r="D803" s="421">
        <v>36770.370000000003</v>
      </c>
      <c r="E803" s="421">
        <v>114306.40850000001</v>
      </c>
      <c r="F803" s="422">
        <v>151076.77850000001</v>
      </c>
      <c r="G803" s="280"/>
      <c r="H803" s="280"/>
    </row>
    <row r="804" spans="1:8" x14ac:dyDescent="0.2">
      <c r="A804" s="413">
        <v>2023</v>
      </c>
      <c r="B804" s="376" t="s">
        <v>47</v>
      </c>
      <c r="C804" s="420" t="s">
        <v>144</v>
      </c>
      <c r="D804" s="421">
        <v>33683.257999999994</v>
      </c>
      <c r="E804" s="421">
        <v>110672.08000000002</v>
      </c>
      <c r="F804" s="422">
        <v>144355.33800000002</v>
      </c>
      <c r="G804" s="280"/>
      <c r="H804" s="280"/>
    </row>
    <row r="805" spans="1:8" x14ac:dyDescent="0.2">
      <c r="A805" s="413">
        <v>2023</v>
      </c>
      <c r="B805" s="376" t="s">
        <v>48</v>
      </c>
      <c r="C805" s="420" t="s">
        <v>144</v>
      </c>
      <c r="D805" s="421">
        <v>33222.816999999995</v>
      </c>
      <c r="E805" s="421">
        <v>110650.31600000002</v>
      </c>
      <c r="F805" s="422">
        <v>143873.13300000003</v>
      </c>
      <c r="G805" s="280"/>
      <c r="H805" s="280"/>
    </row>
    <row r="806" spans="1:8" x14ac:dyDescent="0.2">
      <c r="A806" s="413">
        <v>2023</v>
      </c>
      <c r="B806" s="376" t="s">
        <v>49</v>
      </c>
      <c r="C806" s="420" t="s">
        <v>144</v>
      </c>
      <c r="D806" s="421">
        <v>29982.725000000002</v>
      </c>
      <c r="E806" s="421">
        <v>108781.95100000002</v>
      </c>
      <c r="F806" s="422">
        <v>138764.67600000001</v>
      </c>
      <c r="G806" s="280"/>
      <c r="H806" s="280"/>
    </row>
    <row r="807" spans="1:8" x14ac:dyDescent="0.2">
      <c r="A807" s="413">
        <v>2024</v>
      </c>
      <c r="B807" s="376" t="s">
        <v>50</v>
      </c>
      <c r="C807" s="420" t="s">
        <v>144</v>
      </c>
      <c r="D807" s="421">
        <v>26484.705000000002</v>
      </c>
      <c r="E807" s="421">
        <v>81712.223000000013</v>
      </c>
      <c r="F807" s="422">
        <v>108196.928</v>
      </c>
      <c r="G807" s="280"/>
      <c r="H807" s="280"/>
    </row>
    <row r="808" spans="1:8" x14ac:dyDescent="0.2">
      <c r="A808" s="413">
        <v>2024</v>
      </c>
      <c r="B808" s="376" t="s">
        <v>51</v>
      </c>
      <c r="C808" s="420" t="s">
        <v>144</v>
      </c>
      <c r="D808" s="421">
        <v>31963.920000000002</v>
      </c>
      <c r="E808" s="421">
        <v>96300.836500000019</v>
      </c>
      <c r="F808" s="422">
        <v>128264.75650000002</v>
      </c>
      <c r="G808" s="280"/>
      <c r="H808" s="280"/>
    </row>
    <row r="809" spans="1:8" x14ac:dyDescent="0.2">
      <c r="A809" s="413">
        <v>2024</v>
      </c>
      <c r="B809" s="376" t="s">
        <v>52</v>
      </c>
      <c r="C809" s="420" t="s">
        <v>144</v>
      </c>
      <c r="D809" s="421">
        <v>29469.356</v>
      </c>
      <c r="E809" s="421">
        <v>89937.070500000002</v>
      </c>
      <c r="F809" s="422">
        <v>119406.42650000002</v>
      </c>
      <c r="G809" s="280"/>
      <c r="H809" s="280"/>
    </row>
    <row r="810" spans="1:8" x14ac:dyDescent="0.2">
      <c r="A810" s="413">
        <v>2024</v>
      </c>
      <c r="B810" s="376" t="s">
        <v>40</v>
      </c>
      <c r="C810" s="420" t="s">
        <v>144</v>
      </c>
      <c r="D810" s="421">
        <v>33731.356999999996</v>
      </c>
      <c r="E810" s="421">
        <v>102479.17350000002</v>
      </c>
      <c r="F810" s="422">
        <v>136210.53050000002</v>
      </c>
      <c r="G810" s="280"/>
      <c r="H810" s="280"/>
    </row>
    <row r="811" spans="1:8" x14ac:dyDescent="0.2">
      <c r="A811" s="413">
        <v>2024</v>
      </c>
      <c r="B811" s="376" t="s">
        <v>42</v>
      </c>
      <c r="C811" s="420" t="s">
        <v>144</v>
      </c>
      <c r="D811" s="421">
        <v>34995.760000000002</v>
      </c>
      <c r="E811" s="421">
        <v>95328.841500000024</v>
      </c>
      <c r="F811" s="422">
        <v>130324.60150000002</v>
      </c>
      <c r="G811" s="280"/>
      <c r="H811" s="280"/>
    </row>
    <row r="812" spans="1:8" x14ac:dyDescent="0.2">
      <c r="A812" s="413">
        <v>2024</v>
      </c>
      <c r="B812" s="376" t="s">
        <v>43</v>
      </c>
      <c r="C812" s="420" t="s">
        <v>144</v>
      </c>
      <c r="D812" s="421">
        <v>31332.423000000003</v>
      </c>
      <c r="E812" s="421">
        <v>91367.698999999993</v>
      </c>
      <c r="F812" s="422">
        <v>122700.122</v>
      </c>
      <c r="G812" s="280"/>
      <c r="H812" s="280"/>
    </row>
    <row r="813" spans="1:8" x14ac:dyDescent="0.2">
      <c r="A813" s="413">
        <v>2024</v>
      </c>
      <c r="B813" s="376" t="s">
        <v>44</v>
      </c>
      <c r="C813" s="420" t="s">
        <v>144</v>
      </c>
      <c r="D813" s="421">
        <v>35121.766000000003</v>
      </c>
      <c r="E813" s="421">
        <v>105387.65499999998</v>
      </c>
      <c r="F813" s="422">
        <v>140509.421</v>
      </c>
      <c r="G813" s="280"/>
      <c r="H813" s="280"/>
    </row>
    <row r="814" spans="1:8" x14ac:dyDescent="0.2">
      <c r="A814" s="413">
        <v>2024</v>
      </c>
      <c r="B814" s="376" t="s">
        <v>45</v>
      </c>
      <c r="C814" s="420" t="s">
        <v>144</v>
      </c>
      <c r="D814" s="421">
        <v>35317.165999999997</v>
      </c>
      <c r="E814" s="421">
        <v>110455.74250000004</v>
      </c>
      <c r="F814" s="422">
        <v>145772.90850000002</v>
      </c>
      <c r="G814" s="280"/>
      <c r="H814" s="280"/>
    </row>
    <row r="815" spans="1:8" x14ac:dyDescent="0.2">
      <c r="A815" s="413">
        <v>2024</v>
      </c>
      <c r="B815" s="376" t="s">
        <v>46</v>
      </c>
      <c r="C815" s="420" t="s">
        <v>144</v>
      </c>
      <c r="D815" s="421">
        <v>36805.251999999993</v>
      </c>
      <c r="E815" s="421">
        <v>105960.4555</v>
      </c>
      <c r="F815" s="422">
        <v>142765.70749999999</v>
      </c>
      <c r="G815" s="280"/>
      <c r="H815" s="280"/>
    </row>
    <row r="816" spans="1:8" x14ac:dyDescent="0.2">
      <c r="A816" s="413">
        <v>2024</v>
      </c>
      <c r="B816" s="376" t="s">
        <v>47</v>
      </c>
      <c r="C816" s="420" t="s">
        <v>144</v>
      </c>
      <c r="D816" s="421">
        <v>37929.56700000001</v>
      </c>
      <c r="E816" s="421">
        <v>110287.36050000001</v>
      </c>
      <c r="F816" s="422">
        <v>148216.92750000002</v>
      </c>
      <c r="G816" s="280"/>
      <c r="H816" s="280"/>
    </row>
    <row r="817" spans="1:8" x14ac:dyDescent="0.2">
      <c r="A817" s="413">
        <v>2024</v>
      </c>
      <c r="B817" s="376" t="s">
        <v>48</v>
      </c>
      <c r="C817" s="420" t="s">
        <v>144</v>
      </c>
      <c r="D817" s="421">
        <v>35851.584999999999</v>
      </c>
      <c r="E817" s="421">
        <v>111996.07300000003</v>
      </c>
      <c r="F817" s="422">
        <v>147847.65800000002</v>
      </c>
      <c r="G817" s="280"/>
      <c r="H817" s="280"/>
    </row>
    <row r="818" spans="1:8" x14ac:dyDescent="0.2">
      <c r="A818" s="413">
        <v>2024</v>
      </c>
      <c r="B818" s="376" t="s">
        <v>49</v>
      </c>
      <c r="C818" s="420" t="s">
        <v>144</v>
      </c>
      <c r="D818" s="421">
        <v>29785.507000000005</v>
      </c>
      <c r="E818" s="421">
        <v>107749.95150000002</v>
      </c>
      <c r="F818" s="422">
        <v>137535.45849999998</v>
      </c>
      <c r="G818" s="280"/>
      <c r="H818" s="280"/>
    </row>
    <row r="819" spans="1:8" x14ac:dyDescent="0.2">
      <c r="A819" s="413">
        <v>2025</v>
      </c>
      <c r="B819" s="376" t="s">
        <v>50</v>
      </c>
      <c r="C819" s="420" t="s">
        <v>144</v>
      </c>
      <c r="D819" s="421">
        <v>25243.742000000002</v>
      </c>
      <c r="E819" s="421">
        <v>87942.079999999987</v>
      </c>
      <c r="F819" s="422">
        <v>113185.82199999999</v>
      </c>
      <c r="G819" s="280"/>
      <c r="H819" s="280"/>
    </row>
    <row r="820" spans="1:8" x14ac:dyDescent="0.2">
      <c r="A820" s="413">
        <v>2025</v>
      </c>
      <c r="B820" s="376" t="s">
        <v>51</v>
      </c>
      <c r="C820" s="420" t="s">
        <v>144</v>
      </c>
      <c r="D820" s="421">
        <v>28502.065000000002</v>
      </c>
      <c r="E820" s="421">
        <v>95765.181000000011</v>
      </c>
      <c r="F820" s="422">
        <v>124267.24600000003</v>
      </c>
      <c r="G820" s="280"/>
      <c r="H820" s="280"/>
    </row>
    <row r="821" spans="1:8" x14ac:dyDescent="0.2">
      <c r="A821" s="413">
        <v>2025</v>
      </c>
      <c r="B821" s="376" t="s">
        <v>52</v>
      </c>
      <c r="C821" s="420" t="s">
        <v>144</v>
      </c>
      <c r="D821" s="421">
        <v>29675.491999999998</v>
      </c>
      <c r="E821" s="421">
        <v>102837.29500000004</v>
      </c>
      <c r="F821" s="422">
        <v>132512.78700000001</v>
      </c>
      <c r="G821" s="280"/>
      <c r="H821" s="280"/>
    </row>
    <row r="822" spans="1:8" x14ac:dyDescent="0.2">
      <c r="A822" s="413">
        <v>2025</v>
      </c>
      <c r="B822" s="376" t="s">
        <v>40</v>
      </c>
      <c r="C822" s="420" t="s">
        <v>144</v>
      </c>
      <c r="D822" s="421">
        <v>27490.04</v>
      </c>
      <c r="E822" s="421">
        <v>100412.10750000001</v>
      </c>
      <c r="F822" s="422">
        <v>127902.14750000002</v>
      </c>
      <c r="G822" s="280"/>
      <c r="H822" s="280"/>
    </row>
    <row r="823" spans="1:8" x14ac:dyDescent="0.2">
      <c r="A823" s="413">
        <v>2025</v>
      </c>
      <c r="B823" s="376" t="s">
        <v>42</v>
      </c>
      <c r="C823" s="420" t="s">
        <v>144</v>
      </c>
      <c r="D823" s="421">
        <v>31263.868000000002</v>
      </c>
      <c r="E823" s="421">
        <v>108116.34800000001</v>
      </c>
      <c r="F823" s="422">
        <v>139380.21600000001</v>
      </c>
      <c r="G823" s="280"/>
      <c r="H823" s="280"/>
    </row>
    <row r="824" spans="1:8" x14ac:dyDescent="0.2">
      <c r="A824" s="413">
        <v>2025</v>
      </c>
      <c r="B824" s="376" t="s">
        <v>43</v>
      </c>
      <c r="C824" s="420" t="s">
        <v>144</v>
      </c>
      <c r="D824" s="421">
        <v>26618.824000000001</v>
      </c>
      <c r="E824" s="421">
        <v>95805.352500000023</v>
      </c>
      <c r="F824" s="422">
        <v>122424.1765</v>
      </c>
      <c r="G824" s="280"/>
      <c r="H824" s="280"/>
    </row>
    <row r="825" spans="1:8" x14ac:dyDescent="0.2">
      <c r="A825" s="413">
        <v>2025</v>
      </c>
      <c r="B825" s="376" t="s">
        <v>44</v>
      </c>
      <c r="C825" s="420" t="s">
        <v>144</v>
      </c>
      <c r="D825" s="421">
        <v>32136.035000000003</v>
      </c>
      <c r="E825" s="421">
        <v>119820.37850000001</v>
      </c>
      <c r="F825" s="422">
        <v>151956.4135</v>
      </c>
      <c r="G825" s="280"/>
      <c r="H825" s="280"/>
    </row>
    <row r="826" spans="1:8" x14ac:dyDescent="0.2">
      <c r="A826" s="413">
        <v>2025</v>
      </c>
      <c r="B826" s="376" t="s">
        <v>45</v>
      </c>
      <c r="C826" s="420" t="s">
        <v>144</v>
      </c>
      <c r="D826" s="421">
        <v>28379.423999999995</v>
      </c>
      <c r="E826" s="421">
        <v>116216.39750000001</v>
      </c>
      <c r="F826" s="422">
        <v>144595.82149999999</v>
      </c>
      <c r="G826" s="280"/>
      <c r="H826" s="280"/>
    </row>
    <row r="827" spans="1:8" x14ac:dyDescent="0.2">
      <c r="A827" s="413">
        <v>2025</v>
      </c>
      <c r="B827" s="376" t="s">
        <v>46</v>
      </c>
      <c r="C827" s="420" t="s">
        <v>144</v>
      </c>
      <c r="D827" s="421">
        <v>30070.569999999996</v>
      </c>
      <c r="E827" s="421">
        <v>126507.87</v>
      </c>
      <c r="F827" s="422">
        <v>156578.44</v>
      </c>
      <c r="G827" s="280"/>
      <c r="H827" s="280"/>
    </row>
    <row r="828" spans="1:8" x14ac:dyDescent="0.2">
      <c r="A828" s="413">
        <v>2025</v>
      </c>
      <c r="B828" s="376" t="s">
        <v>47</v>
      </c>
      <c r="C828" s="420" t="s">
        <v>144</v>
      </c>
      <c r="D828" s="421">
        <v>28491.53</v>
      </c>
      <c r="E828" s="421">
        <v>128994.44</v>
      </c>
      <c r="F828" s="422">
        <v>157485.97</v>
      </c>
      <c r="G828" s="280"/>
      <c r="H828" s="280"/>
    </row>
    <row r="829" spans="1:8" x14ac:dyDescent="0.2">
      <c r="A829" s="413">
        <v>2025</v>
      </c>
      <c r="B829" s="376" t="s">
        <v>48</v>
      </c>
      <c r="C829" s="420" t="s">
        <v>144</v>
      </c>
      <c r="D829" s="421">
        <v>27389.02</v>
      </c>
      <c r="E829" s="421">
        <v>115670.80000000002</v>
      </c>
      <c r="F829" s="422">
        <v>143059.82</v>
      </c>
      <c r="G829" s="280"/>
      <c r="H829" s="280"/>
    </row>
    <row r="830" spans="1:8" x14ac:dyDescent="0.2">
      <c r="A830" s="413">
        <v>2025</v>
      </c>
      <c r="B830" s="376" t="s">
        <v>49</v>
      </c>
      <c r="C830" s="420" t="s">
        <v>144</v>
      </c>
      <c r="D830" s="421">
        <v>23074.37</v>
      </c>
      <c r="E830" s="421">
        <v>111418.2</v>
      </c>
      <c r="F830" s="422">
        <v>134492.57000000004</v>
      </c>
      <c r="G830" s="280"/>
      <c r="H830" s="280"/>
    </row>
    <row r="831" spans="1:8" x14ac:dyDescent="0.2">
      <c r="A831" s="413">
        <v>2026</v>
      </c>
      <c r="B831" s="376" t="s">
        <v>50</v>
      </c>
      <c r="C831" s="420" t="s">
        <v>144</v>
      </c>
      <c r="D831" s="421">
        <v>19736.109999999997</v>
      </c>
      <c r="E831" s="421">
        <v>100870.85</v>
      </c>
      <c r="F831" s="422">
        <v>120606.96</v>
      </c>
      <c r="G831" s="280"/>
      <c r="H831" s="280"/>
    </row>
    <row r="832" spans="1:8" x14ac:dyDescent="0.2">
      <c r="A832" s="413">
        <v>2026</v>
      </c>
      <c r="B832" s="376" t="s">
        <v>51</v>
      </c>
      <c r="C832" s="420" t="s">
        <v>144</v>
      </c>
      <c r="D832" s="421">
        <v>26986.929999999997</v>
      </c>
      <c r="E832" s="421">
        <v>101494.26</v>
      </c>
      <c r="F832" s="422">
        <v>128481.18999999999</v>
      </c>
      <c r="G832" s="280"/>
      <c r="H832" s="280"/>
    </row>
    <row r="833" spans="1:8" x14ac:dyDescent="0.2">
      <c r="A833" s="413">
        <v>2026</v>
      </c>
      <c r="B833" s="376" t="s">
        <v>52</v>
      </c>
      <c r="C833" s="420" t="s">
        <v>144</v>
      </c>
      <c r="D833" s="421">
        <v>26882.460000000003</v>
      </c>
      <c r="E833" s="421">
        <v>111593.29000000001</v>
      </c>
      <c r="F833" s="422">
        <v>138475.75</v>
      </c>
      <c r="G833" s="280"/>
      <c r="H833" s="280"/>
    </row>
    <row r="834" spans="1:8" x14ac:dyDescent="0.2">
      <c r="A834" s="413">
        <v>2026</v>
      </c>
      <c r="B834" s="376" t="s">
        <v>40</v>
      </c>
      <c r="C834" s="420" t="s">
        <v>144</v>
      </c>
      <c r="D834" s="421">
        <v>24094.54</v>
      </c>
      <c r="E834" s="421">
        <v>107646.95999999999</v>
      </c>
      <c r="F834" s="422">
        <v>131741.5</v>
      </c>
      <c r="G834" s="280"/>
      <c r="H834" s="280"/>
    </row>
    <row r="835" spans="1:8" x14ac:dyDescent="0.2">
      <c r="A835" s="413">
        <v>2026</v>
      </c>
      <c r="B835" s="376" t="s">
        <v>42</v>
      </c>
      <c r="C835" s="420" t="s">
        <v>144</v>
      </c>
      <c r="D835" s="421">
        <v>27288.15</v>
      </c>
      <c r="E835" s="421">
        <v>113868.18</v>
      </c>
      <c r="F835" s="422">
        <v>141156.33000000002</v>
      </c>
      <c r="G835" s="280"/>
      <c r="H835" s="280"/>
    </row>
    <row r="836" spans="1:8" x14ac:dyDescent="0.2">
      <c r="A836" s="413">
        <v>2026</v>
      </c>
      <c r="B836" s="376" t="s">
        <v>43</v>
      </c>
      <c r="C836" s="420" t="s">
        <v>144</v>
      </c>
      <c r="D836" s="421">
        <v>24811.5</v>
      </c>
      <c r="E836" s="421">
        <v>104788.23</v>
      </c>
      <c r="F836" s="422">
        <v>129599.72999999998</v>
      </c>
      <c r="G836" s="280"/>
      <c r="H836" s="280"/>
    </row>
    <row r="837" spans="1:8" x14ac:dyDescent="0.2">
      <c r="A837" s="413">
        <v>2009</v>
      </c>
      <c r="B837" s="376" t="s">
        <v>40</v>
      </c>
      <c r="C837" s="420" t="s">
        <v>145</v>
      </c>
      <c r="D837" s="421">
        <v>13617.67</v>
      </c>
      <c r="E837" s="421">
        <v>87863.192999999985</v>
      </c>
      <c r="F837" s="422">
        <v>101480.86299999998</v>
      </c>
      <c r="G837" s="280"/>
      <c r="H837" s="280"/>
    </row>
    <row r="838" spans="1:8" x14ac:dyDescent="0.2">
      <c r="A838" s="413">
        <v>2009</v>
      </c>
      <c r="B838" s="376" t="s">
        <v>42</v>
      </c>
      <c r="C838" s="420" t="s">
        <v>145</v>
      </c>
      <c r="D838" s="421">
        <v>14961.69</v>
      </c>
      <c r="E838" s="421">
        <v>86219.839999999982</v>
      </c>
      <c r="F838" s="422">
        <v>101181.52999999998</v>
      </c>
      <c r="G838" s="280"/>
      <c r="H838" s="280"/>
    </row>
    <row r="839" spans="1:8" x14ac:dyDescent="0.2">
      <c r="A839" s="413">
        <v>2009</v>
      </c>
      <c r="B839" s="376" t="s">
        <v>43</v>
      </c>
      <c r="C839" s="420" t="s">
        <v>145</v>
      </c>
      <c r="D839" s="421">
        <v>13688.83</v>
      </c>
      <c r="E839" s="421">
        <v>81739.058000000019</v>
      </c>
      <c r="F839" s="422">
        <v>95427.888000000006</v>
      </c>
      <c r="G839" s="280"/>
      <c r="H839" s="280"/>
    </row>
    <row r="840" spans="1:8" x14ac:dyDescent="0.2">
      <c r="A840" s="413">
        <v>2009</v>
      </c>
      <c r="B840" s="376" t="s">
        <v>44</v>
      </c>
      <c r="C840" s="420" t="s">
        <v>145</v>
      </c>
      <c r="D840" s="421">
        <v>14626.69</v>
      </c>
      <c r="E840" s="421">
        <v>91059.054999999978</v>
      </c>
      <c r="F840" s="422">
        <v>105685.74500000001</v>
      </c>
      <c r="G840" s="280"/>
      <c r="H840" s="280"/>
    </row>
    <row r="841" spans="1:8" x14ac:dyDescent="0.2">
      <c r="A841" s="413">
        <v>2009</v>
      </c>
      <c r="B841" s="376" t="s">
        <v>45</v>
      </c>
      <c r="C841" s="420" t="s">
        <v>145</v>
      </c>
      <c r="D841" s="421">
        <v>12802.67</v>
      </c>
      <c r="E841" s="421">
        <v>87177.532500000016</v>
      </c>
      <c r="F841" s="422">
        <v>99980.202499999985</v>
      </c>
      <c r="G841" s="280"/>
      <c r="H841" s="280"/>
    </row>
    <row r="842" spans="1:8" x14ac:dyDescent="0.2">
      <c r="A842" s="413">
        <v>2009</v>
      </c>
      <c r="B842" s="376" t="s">
        <v>46</v>
      </c>
      <c r="C842" s="420" t="s">
        <v>145</v>
      </c>
      <c r="D842" s="421">
        <v>15575.61</v>
      </c>
      <c r="E842" s="421">
        <v>88646.29</v>
      </c>
      <c r="F842" s="422">
        <v>104221.9</v>
      </c>
      <c r="G842" s="280"/>
      <c r="H842" s="280"/>
    </row>
    <row r="843" spans="1:8" x14ac:dyDescent="0.2">
      <c r="A843" s="413">
        <v>2009</v>
      </c>
      <c r="B843" s="376" t="s">
        <v>47</v>
      </c>
      <c r="C843" s="420" t="s">
        <v>145</v>
      </c>
      <c r="D843" s="421">
        <v>15152.93</v>
      </c>
      <c r="E843" s="421">
        <v>95526.910499999998</v>
      </c>
      <c r="F843" s="422">
        <v>110679.84050000001</v>
      </c>
      <c r="G843" s="280"/>
      <c r="H843" s="280"/>
    </row>
    <row r="844" spans="1:8" x14ac:dyDescent="0.2">
      <c r="A844" s="413">
        <v>2009</v>
      </c>
      <c r="B844" s="376" t="s">
        <v>48</v>
      </c>
      <c r="C844" s="420" t="s">
        <v>145</v>
      </c>
      <c r="D844" s="421">
        <v>15673.7</v>
      </c>
      <c r="E844" s="421">
        <v>96052.022999999986</v>
      </c>
      <c r="F844" s="422">
        <v>111725.72299999998</v>
      </c>
      <c r="G844" s="280"/>
      <c r="H844" s="280"/>
    </row>
    <row r="845" spans="1:8" x14ac:dyDescent="0.2">
      <c r="A845" s="413">
        <v>2009</v>
      </c>
      <c r="B845" s="376" t="s">
        <v>49</v>
      </c>
      <c r="C845" s="420" t="s">
        <v>145</v>
      </c>
      <c r="D845" s="421">
        <v>16292.13</v>
      </c>
      <c r="E845" s="421">
        <v>98161.965000000011</v>
      </c>
      <c r="F845" s="422">
        <v>114454.09499999999</v>
      </c>
      <c r="G845" s="280"/>
      <c r="H845" s="280"/>
    </row>
    <row r="846" spans="1:8" x14ac:dyDescent="0.2">
      <c r="A846" s="413">
        <v>2010</v>
      </c>
      <c r="B846" s="376" t="s">
        <v>50</v>
      </c>
      <c r="C846" s="420" t="s">
        <v>145</v>
      </c>
      <c r="D846" s="421">
        <v>15740.73</v>
      </c>
      <c r="E846" s="421">
        <v>85441.74500000001</v>
      </c>
      <c r="F846" s="422">
        <v>101182.47500000001</v>
      </c>
      <c r="G846" s="280"/>
      <c r="H846" s="280"/>
    </row>
    <row r="847" spans="1:8" x14ac:dyDescent="0.2">
      <c r="A847" s="413">
        <v>2010</v>
      </c>
      <c r="B847" s="376" t="s">
        <v>51</v>
      </c>
      <c r="C847" s="420" t="s">
        <v>145</v>
      </c>
      <c r="D847" s="421">
        <v>17710.969999999998</v>
      </c>
      <c r="E847" s="421">
        <v>102896.6955</v>
      </c>
      <c r="F847" s="422">
        <v>120607.6655</v>
      </c>
      <c r="G847" s="280"/>
      <c r="H847" s="280"/>
    </row>
    <row r="848" spans="1:8" x14ac:dyDescent="0.2">
      <c r="A848" s="413">
        <v>2010</v>
      </c>
      <c r="B848" s="376" t="s">
        <v>52</v>
      </c>
      <c r="C848" s="420" t="s">
        <v>145</v>
      </c>
      <c r="D848" s="421">
        <v>19616.340000000004</v>
      </c>
      <c r="E848" s="421">
        <v>110617.44950000005</v>
      </c>
      <c r="F848" s="422">
        <v>130233.78950000003</v>
      </c>
      <c r="G848" s="280"/>
      <c r="H848" s="280"/>
    </row>
    <row r="849" spans="1:8" x14ac:dyDescent="0.2">
      <c r="A849" s="413">
        <v>2010</v>
      </c>
      <c r="B849" s="376" t="s">
        <v>40</v>
      </c>
      <c r="C849" s="420" t="s">
        <v>145</v>
      </c>
      <c r="D849" s="421">
        <v>21303.210000000006</v>
      </c>
      <c r="E849" s="421">
        <v>93411.7785</v>
      </c>
      <c r="F849" s="422">
        <v>114714.98849999998</v>
      </c>
      <c r="G849" s="280"/>
      <c r="H849" s="280"/>
    </row>
    <row r="850" spans="1:8" x14ac:dyDescent="0.2">
      <c r="A850" s="413">
        <v>2010</v>
      </c>
      <c r="B850" s="376" t="s">
        <v>42</v>
      </c>
      <c r="C850" s="420" t="s">
        <v>145</v>
      </c>
      <c r="D850" s="421">
        <v>20970.839999999997</v>
      </c>
      <c r="E850" s="421">
        <v>105734.345</v>
      </c>
      <c r="F850" s="422">
        <v>126705.185</v>
      </c>
      <c r="G850" s="280"/>
      <c r="H850" s="280"/>
    </row>
    <row r="851" spans="1:8" x14ac:dyDescent="0.2">
      <c r="A851" s="413">
        <v>2010</v>
      </c>
      <c r="B851" s="376" t="s">
        <v>43</v>
      </c>
      <c r="C851" s="420" t="s">
        <v>145</v>
      </c>
      <c r="D851" s="421">
        <v>21783.210000000003</v>
      </c>
      <c r="E851" s="421">
        <v>92644.887499999997</v>
      </c>
      <c r="F851" s="422">
        <v>114428.0975</v>
      </c>
      <c r="G851" s="280"/>
      <c r="H851" s="280"/>
    </row>
    <row r="852" spans="1:8" x14ac:dyDescent="0.2">
      <c r="A852" s="413">
        <v>2010</v>
      </c>
      <c r="B852" s="376" t="s">
        <v>44</v>
      </c>
      <c r="C852" s="420" t="s">
        <v>145</v>
      </c>
      <c r="D852" s="421">
        <v>23726.370000000003</v>
      </c>
      <c r="E852" s="421">
        <v>101087.42500000002</v>
      </c>
      <c r="F852" s="422">
        <v>124813.79500000001</v>
      </c>
      <c r="G852" s="280"/>
      <c r="H852" s="280"/>
    </row>
    <row r="853" spans="1:8" x14ac:dyDescent="0.2">
      <c r="A853" s="413">
        <v>2010</v>
      </c>
      <c r="B853" s="376" t="s">
        <v>45</v>
      </c>
      <c r="C853" s="420" t="s">
        <v>145</v>
      </c>
      <c r="D853" s="421">
        <v>26519.329999999998</v>
      </c>
      <c r="E853" s="421">
        <v>96853.072999999989</v>
      </c>
      <c r="F853" s="422">
        <v>123372.40299999999</v>
      </c>
      <c r="G853" s="280"/>
      <c r="H853" s="280"/>
    </row>
    <row r="854" spans="1:8" x14ac:dyDescent="0.2">
      <c r="A854" s="413">
        <v>2010</v>
      </c>
      <c r="B854" s="376" t="s">
        <v>46</v>
      </c>
      <c r="C854" s="420" t="s">
        <v>145</v>
      </c>
      <c r="D854" s="421">
        <v>26725.99</v>
      </c>
      <c r="E854" s="421">
        <v>100599.24249999999</v>
      </c>
      <c r="F854" s="422">
        <v>127325.23249999998</v>
      </c>
      <c r="G854" s="280"/>
      <c r="H854" s="280"/>
    </row>
    <row r="855" spans="1:8" x14ac:dyDescent="0.2">
      <c r="A855" s="413">
        <v>2010</v>
      </c>
      <c r="B855" s="376" t="s">
        <v>47</v>
      </c>
      <c r="C855" s="420" t="s">
        <v>145</v>
      </c>
      <c r="D855" s="421">
        <v>29710.6</v>
      </c>
      <c r="E855" s="421">
        <v>108596.23999999998</v>
      </c>
      <c r="F855" s="422">
        <v>138306.83999999997</v>
      </c>
      <c r="G855" s="280"/>
      <c r="H855" s="280"/>
    </row>
    <row r="856" spans="1:8" x14ac:dyDescent="0.2">
      <c r="A856" s="413">
        <v>2010</v>
      </c>
      <c r="B856" s="376" t="s">
        <v>48</v>
      </c>
      <c r="C856" s="420" t="s">
        <v>145</v>
      </c>
      <c r="D856" s="421">
        <v>28179.789999999997</v>
      </c>
      <c r="E856" s="421">
        <v>115293.83749999999</v>
      </c>
      <c r="F856" s="422">
        <v>143473.62749999997</v>
      </c>
      <c r="G856" s="280"/>
      <c r="H856" s="280"/>
    </row>
    <row r="857" spans="1:8" x14ac:dyDescent="0.2">
      <c r="A857" s="413">
        <v>2010</v>
      </c>
      <c r="B857" s="376" t="s">
        <v>49</v>
      </c>
      <c r="C857" s="420" t="s">
        <v>145</v>
      </c>
      <c r="D857" s="421">
        <v>26616.35</v>
      </c>
      <c r="E857" s="421">
        <v>106223.99599999998</v>
      </c>
      <c r="F857" s="422">
        <v>132840.34599999999</v>
      </c>
      <c r="G857" s="280"/>
      <c r="H857" s="280"/>
    </row>
    <row r="858" spans="1:8" x14ac:dyDescent="0.2">
      <c r="A858" s="413">
        <v>2011</v>
      </c>
      <c r="B858" s="376" t="s">
        <v>50</v>
      </c>
      <c r="C858" s="420" t="s">
        <v>145</v>
      </c>
      <c r="D858" s="421">
        <v>27472.350000000002</v>
      </c>
      <c r="E858" s="421">
        <v>99613.121500000008</v>
      </c>
      <c r="F858" s="422">
        <v>127085.4715</v>
      </c>
      <c r="G858" s="280"/>
      <c r="H858" s="280"/>
    </row>
    <row r="859" spans="1:8" x14ac:dyDescent="0.2">
      <c r="A859" s="413">
        <v>2011</v>
      </c>
      <c r="B859" s="376" t="s">
        <v>51</v>
      </c>
      <c r="C859" s="420" t="s">
        <v>145</v>
      </c>
      <c r="D859" s="421">
        <v>25121.56</v>
      </c>
      <c r="E859" s="421">
        <v>96939.682499999995</v>
      </c>
      <c r="F859" s="422">
        <v>122061.24249999999</v>
      </c>
      <c r="G859" s="280"/>
      <c r="H859" s="280"/>
    </row>
    <row r="860" spans="1:8" x14ac:dyDescent="0.2">
      <c r="A860" s="413">
        <v>2011</v>
      </c>
      <c r="B860" s="376" t="s">
        <v>52</v>
      </c>
      <c r="C860" s="420" t="s">
        <v>145</v>
      </c>
      <c r="D860" s="421">
        <v>30162.280000000002</v>
      </c>
      <c r="E860" s="421">
        <v>134644.02100000007</v>
      </c>
      <c r="F860" s="422">
        <v>164806.30100000009</v>
      </c>
      <c r="G860" s="280"/>
      <c r="H860" s="280"/>
    </row>
    <row r="861" spans="1:8" x14ac:dyDescent="0.2">
      <c r="A861" s="413">
        <v>2011</v>
      </c>
      <c r="B861" s="376" t="s">
        <v>40</v>
      </c>
      <c r="C861" s="420" t="s">
        <v>145</v>
      </c>
      <c r="D861" s="421">
        <v>25170.98</v>
      </c>
      <c r="E861" s="421">
        <v>109062.34099999999</v>
      </c>
      <c r="F861" s="422">
        <v>134233.321</v>
      </c>
      <c r="G861" s="280"/>
      <c r="H861" s="280"/>
    </row>
    <row r="862" spans="1:8" x14ac:dyDescent="0.2">
      <c r="A862" s="413">
        <v>2011</v>
      </c>
      <c r="B862" s="376" t="s">
        <v>42</v>
      </c>
      <c r="C862" s="420" t="s">
        <v>145</v>
      </c>
      <c r="D862" s="421">
        <v>28346.39</v>
      </c>
      <c r="E862" s="421">
        <v>111946.61150000004</v>
      </c>
      <c r="F862" s="422">
        <v>140293.00150000001</v>
      </c>
      <c r="G862" s="280"/>
      <c r="H862" s="280"/>
    </row>
    <row r="863" spans="1:8" x14ac:dyDescent="0.2">
      <c r="A863" s="413">
        <v>2011</v>
      </c>
      <c r="B863" s="376" t="s">
        <v>43</v>
      </c>
      <c r="C863" s="420" t="s">
        <v>145</v>
      </c>
      <c r="D863" s="421">
        <v>26094.639999999999</v>
      </c>
      <c r="E863" s="421">
        <v>109527.47750000001</v>
      </c>
      <c r="F863" s="422">
        <v>135622.11750000002</v>
      </c>
      <c r="G863" s="280"/>
      <c r="H863" s="280"/>
    </row>
    <row r="864" spans="1:8" x14ac:dyDescent="0.2">
      <c r="A864" s="413">
        <v>2011</v>
      </c>
      <c r="B864" s="376" t="s">
        <v>44</v>
      </c>
      <c r="C864" s="420" t="s">
        <v>145</v>
      </c>
      <c r="D864" s="421">
        <v>28718.29</v>
      </c>
      <c r="E864" s="421">
        <v>113260.75599999999</v>
      </c>
      <c r="F864" s="422">
        <v>141979.04599999997</v>
      </c>
      <c r="G864" s="280"/>
      <c r="H864" s="280"/>
    </row>
    <row r="865" spans="1:8" x14ac:dyDescent="0.2">
      <c r="A865" s="413">
        <v>2011</v>
      </c>
      <c r="B865" s="376" t="s">
        <v>45</v>
      </c>
      <c r="C865" s="420" t="s">
        <v>145</v>
      </c>
      <c r="D865" s="421">
        <v>40317.96</v>
      </c>
      <c r="E865" s="421">
        <v>120318.89600000001</v>
      </c>
      <c r="F865" s="422">
        <v>160636.85599999997</v>
      </c>
      <c r="G865" s="280"/>
      <c r="H865" s="280"/>
    </row>
    <row r="866" spans="1:8" x14ac:dyDescent="0.2">
      <c r="A866" s="413">
        <v>2011</v>
      </c>
      <c r="B866" s="376" t="s">
        <v>46</v>
      </c>
      <c r="C866" s="420" t="s">
        <v>145</v>
      </c>
      <c r="D866" s="421">
        <v>40020.909999999996</v>
      </c>
      <c r="E866" s="421">
        <v>118949.61250000002</v>
      </c>
      <c r="F866" s="422">
        <v>158970.52249999999</v>
      </c>
      <c r="G866" s="280"/>
      <c r="H866" s="280"/>
    </row>
    <row r="867" spans="1:8" x14ac:dyDescent="0.2">
      <c r="A867" s="413">
        <v>2011</v>
      </c>
      <c r="B867" s="376" t="s">
        <v>47</v>
      </c>
      <c r="C867" s="420" t="s">
        <v>145</v>
      </c>
      <c r="D867" s="421">
        <v>31623.29</v>
      </c>
      <c r="E867" s="421">
        <v>121479.62449999998</v>
      </c>
      <c r="F867" s="422">
        <v>153102.91449999998</v>
      </c>
      <c r="G867" s="280"/>
      <c r="H867" s="280"/>
    </row>
    <row r="868" spans="1:8" x14ac:dyDescent="0.2">
      <c r="A868" s="414">
        <v>2011</v>
      </c>
      <c r="B868" s="376" t="s">
        <v>48</v>
      </c>
      <c r="C868" s="420" t="s">
        <v>145</v>
      </c>
      <c r="D868" s="421">
        <v>33909.46</v>
      </c>
      <c r="E868" s="421">
        <v>127664.27799999999</v>
      </c>
      <c r="F868" s="422">
        <v>161573.73799999998</v>
      </c>
      <c r="G868" s="280"/>
      <c r="H868" s="280"/>
    </row>
    <row r="869" spans="1:8" x14ac:dyDescent="0.2">
      <c r="A869" s="414">
        <v>2011</v>
      </c>
      <c r="B869" s="376" t="s">
        <v>49</v>
      </c>
      <c r="C869" s="420" t="s">
        <v>145</v>
      </c>
      <c r="D869" s="421">
        <v>33520.804999999993</v>
      </c>
      <c r="E869" s="421">
        <v>121680.86800000003</v>
      </c>
      <c r="F869" s="422">
        <v>155201.67300000001</v>
      </c>
      <c r="G869" s="280"/>
      <c r="H869" s="280"/>
    </row>
    <row r="870" spans="1:8" x14ac:dyDescent="0.2">
      <c r="A870" s="414">
        <v>2012</v>
      </c>
      <c r="B870" s="376" t="s">
        <v>50</v>
      </c>
      <c r="C870" s="420" t="s">
        <v>145</v>
      </c>
      <c r="D870" s="421">
        <v>32358.880000000001</v>
      </c>
      <c r="E870" s="421">
        <v>119502.84049999998</v>
      </c>
      <c r="F870" s="422">
        <v>151861.7205</v>
      </c>
      <c r="G870" s="280"/>
      <c r="H870" s="280"/>
    </row>
    <row r="871" spans="1:8" x14ac:dyDescent="0.2">
      <c r="A871" s="414">
        <v>2012</v>
      </c>
      <c r="B871" s="376" t="s">
        <v>51</v>
      </c>
      <c r="C871" s="420" t="s">
        <v>145</v>
      </c>
      <c r="D871" s="421">
        <v>35861.582999999999</v>
      </c>
      <c r="E871" s="421">
        <v>114878.7295</v>
      </c>
      <c r="F871" s="422">
        <v>150740.31249999997</v>
      </c>
      <c r="G871" s="280"/>
      <c r="H871" s="280"/>
    </row>
    <row r="872" spans="1:8" x14ac:dyDescent="0.2">
      <c r="A872" s="414">
        <v>2012</v>
      </c>
      <c r="B872" s="376" t="s">
        <v>52</v>
      </c>
      <c r="C872" s="420" t="s">
        <v>145</v>
      </c>
      <c r="D872" s="421">
        <v>43289.77</v>
      </c>
      <c r="E872" s="421">
        <v>130655.40000000001</v>
      </c>
      <c r="F872" s="422">
        <v>173945.17000000007</v>
      </c>
      <c r="G872" s="280"/>
      <c r="H872" s="280"/>
    </row>
    <row r="873" spans="1:8" x14ac:dyDescent="0.2">
      <c r="A873" s="414">
        <v>2012</v>
      </c>
      <c r="B873" s="376" t="s">
        <v>40</v>
      </c>
      <c r="C873" s="420" t="s">
        <v>145</v>
      </c>
      <c r="D873" s="421">
        <v>35445.079999999994</v>
      </c>
      <c r="E873" s="421">
        <v>103806.85450000004</v>
      </c>
      <c r="F873" s="422">
        <v>139251.93450000003</v>
      </c>
      <c r="G873" s="280"/>
      <c r="H873" s="280"/>
    </row>
    <row r="874" spans="1:8" x14ac:dyDescent="0.2">
      <c r="A874" s="414">
        <v>2012</v>
      </c>
      <c r="B874" s="376" t="s">
        <v>42</v>
      </c>
      <c r="C874" s="420" t="s">
        <v>145</v>
      </c>
      <c r="D874" s="421">
        <v>42002.585999999988</v>
      </c>
      <c r="E874" s="421">
        <v>120727.37150000002</v>
      </c>
      <c r="F874" s="422">
        <v>162729.95749999996</v>
      </c>
      <c r="G874" s="280"/>
      <c r="H874" s="280"/>
    </row>
    <row r="875" spans="1:8" x14ac:dyDescent="0.2">
      <c r="A875" s="414">
        <v>2012</v>
      </c>
      <c r="B875" s="376" t="s">
        <v>43</v>
      </c>
      <c r="C875" s="420" t="s">
        <v>145</v>
      </c>
      <c r="D875" s="421">
        <v>38738.738000000005</v>
      </c>
      <c r="E875" s="421">
        <v>122738.09050000002</v>
      </c>
      <c r="F875" s="422">
        <v>161476.82850000003</v>
      </c>
      <c r="G875" s="280"/>
      <c r="H875" s="280"/>
    </row>
    <row r="876" spans="1:8" x14ac:dyDescent="0.2">
      <c r="A876" s="414">
        <v>2012</v>
      </c>
      <c r="B876" s="376" t="s">
        <v>44</v>
      </c>
      <c r="C876" s="420" t="s">
        <v>145</v>
      </c>
      <c r="D876" s="421">
        <v>43083.492999999995</v>
      </c>
      <c r="E876" s="421">
        <v>113306.31100000002</v>
      </c>
      <c r="F876" s="422">
        <v>156389.80399999997</v>
      </c>
      <c r="G876" s="280"/>
      <c r="H876" s="280"/>
    </row>
    <row r="877" spans="1:8" x14ac:dyDescent="0.2">
      <c r="A877" s="414">
        <v>2012</v>
      </c>
      <c r="B877" s="376" t="s">
        <v>45</v>
      </c>
      <c r="C877" s="420" t="s">
        <v>145</v>
      </c>
      <c r="D877" s="421">
        <v>43542.42</v>
      </c>
      <c r="E877" s="421">
        <v>115397.10550000003</v>
      </c>
      <c r="F877" s="422">
        <v>158939.52550000002</v>
      </c>
      <c r="G877" s="280"/>
      <c r="H877" s="280"/>
    </row>
    <row r="878" spans="1:8" x14ac:dyDescent="0.2">
      <c r="A878" s="414">
        <v>2012</v>
      </c>
      <c r="B878" s="376" t="s">
        <v>46</v>
      </c>
      <c r="C878" s="420" t="s">
        <v>145</v>
      </c>
      <c r="D878" s="421">
        <v>43008.701999999997</v>
      </c>
      <c r="E878" s="421">
        <v>111615.579</v>
      </c>
      <c r="F878" s="422">
        <v>154624.28100000002</v>
      </c>
      <c r="G878" s="280"/>
      <c r="H878" s="280"/>
    </row>
    <row r="879" spans="1:8" x14ac:dyDescent="0.2">
      <c r="A879" s="414">
        <v>2012</v>
      </c>
      <c r="B879" s="376" t="s">
        <v>47</v>
      </c>
      <c r="C879" s="420" t="s">
        <v>145</v>
      </c>
      <c r="D879" s="421">
        <v>45121.83</v>
      </c>
      <c r="E879" s="421">
        <v>118991.845</v>
      </c>
      <c r="F879" s="422">
        <v>164113.67499999999</v>
      </c>
      <c r="G879" s="280"/>
      <c r="H879" s="280"/>
    </row>
    <row r="880" spans="1:8" x14ac:dyDescent="0.2">
      <c r="A880" s="414">
        <v>2012</v>
      </c>
      <c r="B880" s="376" t="s">
        <v>48</v>
      </c>
      <c r="C880" s="420" t="s">
        <v>145</v>
      </c>
      <c r="D880" s="421">
        <v>44881.774999999994</v>
      </c>
      <c r="E880" s="421">
        <v>121086.52000000003</v>
      </c>
      <c r="F880" s="422">
        <v>165968.29500000004</v>
      </c>
      <c r="G880" s="280"/>
      <c r="H880" s="280"/>
    </row>
    <row r="881" spans="1:8" x14ac:dyDescent="0.2">
      <c r="A881" s="414">
        <v>2012</v>
      </c>
      <c r="B881" s="376" t="s">
        <v>49</v>
      </c>
      <c r="C881" s="420" t="s">
        <v>145</v>
      </c>
      <c r="D881" s="421">
        <v>39559.399999999994</v>
      </c>
      <c r="E881" s="421">
        <v>115529.17900000006</v>
      </c>
      <c r="F881" s="422">
        <v>155088.57900000003</v>
      </c>
      <c r="G881" s="280"/>
      <c r="H881" s="280"/>
    </row>
    <row r="882" spans="1:8" x14ac:dyDescent="0.2">
      <c r="A882" s="414">
        <v>2013</v>
      </c>
      <c r="B882" s="376" t="s">
        <v>50</v>
      </c>
      <c r="C882" s="420" t="s">
        <v>145</v>
      </c>
      <c r="D882" s="421">
        <v>39539.670000000006</v>
      </c>
      <c r="E882" s="421">
        <v>103713.42949999998</v>
      </c>
      <c r="F882" s="422">
        <v>143253.09950000001</v>
      </c>
      <c r="G882" s="280"/>
      <c r="H882" s="280"/>
    </row>
    <row r="883" spans="1:8" x14ac:dyDescent="0.2">
      <c r="A883" s="414">
        <v>2013</v>
      </c>
      <c r="B883" s="376" t="s">
        <v>51</v>
      </c>
      <c r="C883" s="420" t="s">
        <v>145</v>
      </c>
      <c r="D883" s="421">
        <v>42449.121999999996</v>
      </c>
      <c r="E883" s="421">
        <v>110789.5505</v>
      </c>
      <c r="F883" s="422">
        <v>153238.67249999999</v>
      </c>
      <c r="G883" s="280"/>
      <c r="H883" s="280"/>
    </row>
    <row r="884" spans="1:8" x14ac:dyDescent="0.2">
      <c r="A884" s="414">
        <v>2013</v>
      </c>
      <c r="B884" s="376" t="s">
        <v>52</v>
      </c>
      <c r="C884" s="420" t="s">
        <v>145</v>
      </c>
      <c r="D884" s="421">
        <v>45744.190000000017</v>
      </c>
      <c r="E884" s="421">
        <v>105523.25899999999</v>
      </c>
      <c r="F884" s="422">
        <v>151267.44900000005</v>
      </c>
      <c r="G884" s="280"/>
      <c r="H884" s="280"/>
    </row>
    <row r="885" spans="1:8" x14ac:dyDescent="0.2">
      <c r="A885" s="414">
        <v>2013</v>
      </c>
      <c r="B885" s="376" t="s">
        <v>40</v>
      </c>
      <c r="C885" s="420" t="s">
        <v>145</v>
      </c>
      <c r="D885" s="421">
        <v>41748.030000000006</v>
      </c>
      <c r="E885" s="421">
        <v>117792.43299999999</v>
      </c>
      <c r="F885" s="422">
        <v>159540.46299999999</v>
      </c>
      <c r="G885" s="280"/>
      <c r="H885" s="280"/>
    </row>
    <row r="886" spans="1:8" x14ac:dyDescent="0.2">
      <c r="A886" s="414">
        <v>2013</v>
      </c>
      <c r="B886" s="376" t="s">
        <v>42</v>
      </c>
      <c r="C886" s="420" t="s">
        <v>145</v>
      </c>
      <c r="D886" s="421">
        <v>43436.75</v>
      </c>
      <c r="E886" s="421">
        <v>113754.06150000003</v>
      </c>
      <c r="F886" s="422">
        <v>157190.81150000001</v>
      </c>
      <c r="G886" s="280"/>
      <c r="H886" s="280"/>
    </row>
    <row r="887" spans="1:8" x14ac:dyDescent="0.2">
      <c r="A887" s="414">
        <v>2013</v>
      </c>
      <c r="B887" s="376" t="s">
        <v>43</v>
      </c>
      <c r="C887" s="420" t="s">
        <v>145</v>
      </c>
      <c r="D887" s="421">
        <v>43072.579999999994</v>
      </c>
      <c r="E887" s="421">
        <v>107228.14349999999</v>
      </c>
      <c r="F887" s="422">
        <v>150300.72350000002</v>
      </c>
      <c r="G887" s="280"/>
      <c r="H887" s="280"/>
    </row>
    <row r="888" spans="1:8" x14ac:dyDescent="0.2">
      <c r="A888" s="414">
        <v>2013</v>
      </c>
      <c r="B888" s="376" t="s">
        <v>44</v>
      </c>
      <c r="C888" s="420" t="s">
        <v>145</v>
      </c>
      <c r="D888" s="421">
        <v>47350.680000000008</v>
      </c>
      <c r="E888" s="421">
        <v>114451.29299999999</v>
      </c>
      <c r="F888" s="422">
        <v>161801.97299999997</v>
      </c>
      <c r="G888" s="280"/>
      <c r="H888" s="280"/>
    </row>
    <row r="889" spans="1:8" x14ac:dyDescent="0.2">
      <c r="A889" s="414">
        <v>2013</v>
      </c>
      <c r="B889" s="376" t="s">
        <v>45</v>
      </c>
      <c r="C889" s="420" t="s">
        <v>145</v>
      </c>
      <c r="D889" s="421">
        <v>38714.080000000002</v>
      </c>
      <c r="E889" s="421">
        <v>99229.734499999977</v>
      </c>
      <c r="F889" s="422">
        <v>137943.81450000001</v>
      </c>
      <c r="G889" s="280"/>
      <c r="H889" s="280"/>
    </row>
    <row r="890" spans="1:8" x14ac:dyDescent="0.2">
      <c r="A890" s="414">
        <v>2013</v>
      </c>
      <c r="B890" s="376" t="s">
        <v>46</v>
      </c>
      <c r="C890" s="420" t="s">
        <v>145</v>
      </c>
      <c r="D890" s="421">
        <v>45382.889999999992</v>
      </c>
      <c r="E890" s="421">
        <v>130090.00900000001</v>
      </c>
      <c r="F890" s="422">
        <v>175472.899</v>
      </c>
      <c r="G890" s="280"/>
      <c r="H890" s="280"/>
    </row>
    <row r="891" spans="1:8" x14ac:dyDescent="0.2">
      <c r="A891" s="414">
        <v>2013</v>
      </c>
      <c r="B891" s="376" t="s">
        <v>47</v>
      </c>
      <c r="C891" s="420" t="s">
        <v>145</v>
      </c>
      <c r="D891" s="421">
        <v>48288.377999999997</v>
      </c>
      <c r="E891" s="421">
        <v>130211.7025000001</v>
      </c>
      <c r="F891" s="422">
        <v>178500.0805000001</v>
      </c>
      <c r="G891" s="280"/>
      <c r="H891" s="280"/>
    </row>
    <row r="892" spans="1:8" x14ac:dyDescent="0.2">
      <c r="A892" s="414">
        <v>2013</v>
      </c>
      <c r="B892" s="376" t="s">
        <v>48</v>
      </c>
      <c r="C892" s="420" t="s">
        <v>145</v>
      </c>
      <c r="D892" s="421">
        <v>47434.384999999987</v>
      </c>
      <c r="E892" s="421">
        <v>129307.29050000006</v>
      </c>
      <c r="F892" s="422">
        <v>176741.67550000007</v>
      </c>
      <c r="G892" s="280"/>
      <c r="H892" s="280"/>
    </row>
    <row r="893" spans="1:8" x14ac:dyDescent="0.2">
      <c r="A893" s="414">
        <v>2013</v>
      </c>
      <c r="B893" s="376" t="s">
        <v>49</v>
      </c>
      <c r="C893" s="420" t="s">
        <v>145</v>
      </c>
      <c r="D893" s="421">
        <v>42728.05</v>
      </c>
      <c r="E893" s="421">
        <v>126691.24750000008</v>
      </c>
      <c r="F893" s="422">
        <v>169419.29750000007</v>
      </c>
      <c r="G893" s="280"/>
      <c r="H893" s="280"/>
    </row>
    <row r="894" spans="1:8" x14ac:dyDescent="0.2">
      <c r="A894" s="414">
        <v>2014</v>
      </c>
      <c r="B894" s="376" t="s">
        <v>50</v>
      </c>
      <c r="C894" s="420" t="s">
        <v>145</v>
      </c>
      <c r="D894" s="421">
        <v>40018.769999999997</v>
      </c>
      <c r="E894" s="421">
        <v>104612.24050000001</v>
      </c>
      <c r="F894" s="422">
        <v>144631.01050000003</v>
      </c>
      <c r="G894" s="280"/>
      <c r="H894" s="280"/>
    </row>
    <row r="895" spans="1:8" x14ac:dyDescent="0.2">
      <c r="A895" s="414">
        <v>2014</v>
      </c>
      <c r="B895" s="376" t="s">
        <v>51</v>
      </c>
      <c r="C895" s="420" t="s">
        <v>145</v>
      </c>
      <c r="D895" s="421">
        <v>45142.619999999995</v>
      </c>
      <c r="E895" s="421">
        <v>117269.6430000001</v>
      </c>
      <c r="F895" s="422">
        <v>162412.26300000006</v>
      </c>
      <c r="G895" s="280"/>
      <c r="H895" s="280"/>
    </row>
    <row r="896" spans="1:8" x14ac:dyDescent="0.2">
      <c r="A896" s="414">
        <v>2014</v>
      </c>
      <c r="B896" s="376" t="s">
        <v>52</v>
      </c>
      <c r="C896" s="420" t="s">
        <v>145</v>
      </c>
      <c r="D896" s="421">
        <v>47951.701000000008</v>
      </c>
      <c r="E896" s="421">
        <v>135944.89450000011</v>
      </c>
      <c r="F896" s="422">
        <v>183896.59550000014</v>
      </c>
      <c r="G896" s="280"/>
      <c r="H896" s="280"/>
    </row>
    <row r="897" spans="1:8" x14ac:dyDescent="0.2">
      <c r="A897" s="414">
        <v>2014</v>
      </c>
      <c r="B897" s="376" t="s">
        <v>40</v>
      </c>
      <c r="C897" s="420" t="s">
        <v>145</v>
      </c>
      <c r="D897" s="421">
        <v>45525.1</v>
      </c>
      <c r="E897" s="421">
        <v>122193.40850000006</v>
      </c>
      <c r="F897" s="422">
        <v>167718.50850000005</v>
      </c>
      <c r="G897" s="280"/>
      <c r="H897" s="280"/>
    </row>
    <row r="898" spans="1:8" x14ac:dyDescent="0.2">
      <c r="A898" s="414">
        <v>2014</v>
      </c>
      <c r="B898" s="376" t="s">
        <v>42</v>
      </c>
      <c r="C898" s="420" t="s">
        <v>145</v>
      </c>
      <c r="D898" s="421">
        <v>50069.43</v>
      </c>
      <c r="E898" s="421">
        <v>124764.31600000014</v>
      </c>
      <c r="F898" s="422">
        <v>174833.7460000001</v>
      </c>
      <c r="G898" s="280"/>
      <c r="H898" s="280"/>
    </row>
    <row r="899" spans="1:8" x14ac:dyDescent="0.2">
      <c r="A899" s="414">
        <v>2014</v>
      </c>
      <c r="B899" s="376" t="s">
        <v>43</v>
      </c>
      <c r="C899" s="420" t="s">
        <v>145</v>
      </c>
      <c r="D899" s="421">
        <v>46077.53</v>
      </c>
      <c r="E899" s="421">
        <v>113512.50924500015</v>
      </c>
      <c r="F899" s="422">
        <v>159590.03924500017</v>
      </c>
      <c r="G899" s="280"/>
      <c r="H899" s="280"/>
    </row>
    <row r="900" spans="1:8" x14ac:dyDescent="0.2">
      <c r="A900" s="414">
        <v>2014</v>
      </c>
      <c r="B900" s="376" t="s">
        <v>44</v>
      </c>
      <c r="C900" s="420" t="s">
        <v>145</v>
      </c>
      <c r="D900" s="421">
        <v>49931.759999999995</v>
      </c>
      <c r="E900" s="421">
        <v>124270.17350000008</v>
      </c>
      <c r="F900" s="422">
        <v>174201.93350000007</v>
      </c>
      <c r="G900" s="280"/>
      <c r="H900" s="280"/>
    </row>
    <row r="901" spans="1:8" x14ac:dyDescent="0.2">
      <c r="A901" s="414">
        <v>2014</v>
      </c>
      <c r="B901" s="376" t="s">
        <v>45</v>
      </c>
      <c r="C901" s="420" t="s">
        <v>145</v>
      </c>
      <c r="D901" s="421">
        <v>47277.761000000006</v>
      </c>
      <c r="E901" s="421">
        <v>126049.86850000007</v>
      </c>
      <c r="F901" s="422">
        <v>173327.62950000007</v>
      </c>
      <c r="G901" s="280"/>
      <c r="H901" s="280"/>
    </row>
    <row r="902" spans="1:8" x14ac:dyDescent="0.2">
      <c r="A902" s="414">
        <v>2014</v>
      </c>
      <c r="B902" s="376" t="s">
        <v>46</v>
      </c>
      <c r="C902" s="420" t="s">
        <v>145</v>
      </c>
      <c r="D902" s="421">
        <v>49820.240000000005</v>
      </c>
      <c r="E902" s="421">
        <v>133300.07500000013</v>
      </c>
      <c r="F902" s="422">
        <v>183120.31500000012</v>
      </c>
      <c r="G902" s="280"/>
      <c r="H902" s="280"/>
    </row>
    <row r="903" spans="1:8" x14ac:dyDescent="0.2">
      <c r="A903" s="414">
        <v>2014</v>
      </c>
      <c r="B903" s="376" t="s">
        <v>47</v>
      </c>
      <c r="C903" s="420" t="s">
        <v>145</v>
      </c>
      <c r="D903" s="421">
        <v>44039.919999999991</v>
      </c>
      <c r="E903" s="421">
        <v>136026.66300000012</v>
      </c>
      <c r="F903" s="422">
        <v>180066.58300000013</v>
      </c>
      <c r="G903" s="280"/>
      <c r="H903" s="280"/>
    </row>
    <row r="904" spans="1:8" x14ac:dyDescent="0.2">
      <c r="A904" s="414">
        <v>2014</v>
      </c>
      <c r="B904" s="376" t="s">
        <v>48</v>
      </c>
      <c r="C904" s="420" t="s">
        <v>145</v>
      </c>
      <c r="D904" s="421">
        <v>47310.599999999991</v>
      </c>
      <c r="E904" s="421">
        <v>134845.94500000007</v>
      </c>
      <c r="F904" s="422">
        <v>182156.54500000007</v>
      </c>
      <c r="G904" s="280"/>
      <c r="H904" s="280"/>
    </row>
    <row r="905" spans="1:8" x14ac:dyDescent="0.2">
      <c r="A905" s="414">
        <v>2014</v>
      </c>
      <c r="B905" s="376" t="s">
        <v>49</v>
      </c>
      <c r="C905" s="420" t="s">
        <v>145</v>
      </c>
      <c r="D905" s="421">
        <v>41552.729999999996</v>
      </c>
      <c r="E905" s="421">
        <v>136414.72450000001</v>
      </c>
      <c r="F905" s="422">
        <v>177967.45450000002</v>
      </c>
      <c r="G905" s="280"/>
      <c r="H905" s="280"/>
    </row>
    <row r="906" spans="1:8" x14ac:dyDescent="0.2">
      <c r="A906" s="414">
        <v>2015</v>
      </c>
      <c r="B906" s="376" t="s">
        <v>50</v>
      </c>
      <c r="C906" s="420" t="s">
        <v>145</v>
      </c>
      <c r="D906" s="421">
        <v>36195.159999999996</v>
      </c>
      <c r="E906" s="421">
        <v>108663.84600000003</v>
      </c>
      <c r="F906" s="422">
        <v>144859.00600000005</v>
      </c>
      <c r="G906" s="280"/>
      <c r="H906" s="280"/>
    </row>
    <row r="907" spans="1:8" x14ac:dyDescent="0.2">
      <c r="A907" s="414">
        <v>2015</v>
      </c>
      <c r="B907" s="376" t="s">
        <v>51</v>
      </c>
      <c r="C907" s="420" t="s">
        <v>145</v>
      </c>
      <c r="D907" s="421">
        <v>43897.725999999995</v>
      </c>
      <c r="E907" s="421">
        <v>114754.28350000002</v>
      </c>
      <c r="F907" s="422">
        <v>158652.00950000001</v>
      </c>
      <c r="G907" s="280"/>
      <c r="H907" s="280"/>
    </row>
    <row r="908" spans="1:8" x14ac:dyDescent="0.2">
      <c r="A908" s="414">
        <v>2015</v>
      </c>
      <c r="B908" s="376" t="s">
        <v>52</v>
      </c>
      <c r="C908" s="420" t="s">
        <v>145</v>
      </c>
      <c r="D908" s="421">
        <v>45814.597999999998</v>
      </c>
      <c r="E908" s="421">
        <v>130957.56399999995</v>
      </c>
      <c r="F908" s="422">
        <v>176772.16199999995</v>
      </c>
      <c r="G908" s="280"/>
      <c r="H908" s="280"/>
    </row>
    <row r="909" spans="1:8" x14ac:dyDescent="0.2">
      <c r="A909" s="414">
        <v>2015</v>
      </c>
      <c r="B909" s="376" t="s">
        <v>40</v>
      </c>
      <c r="C909" s="420" t="s">
        <v>145</v>
      </c>
      <c r="D909" s="421">
        <v>43412.359999999993</v>
      </c>
      <c r="E909" s="421">
        <v>118415.38349999998</v>
      </c>
      <c r="F909" s="422">
        <v>161827.74349999998</v>
      </c>
      <c r="G909" s="280"/>
      <c r="H909" s="280"/>
    </row>
    <row r="910" spans="1:8" x14ac:dyDescent="0.2">
      <c r="A910" s="414">
        <v>2015</v>
      </c>
      <c r="B910" s="376" t="s">
        <v>42</v>
      </c>
      <c r="C910" s="420" t="s">
        <v>145</v>
      </c>
      <c r="D910" s="421">
        <v>44344.400000000009</v>
      </c>
      <c r="E910" s="421">
        <v>126801.61150000001</v>
      </c>
      <c r="F910" s="422">
        <v>171146.01150000002</v>
      </c>
      <c r="G910" s="280"/>
      <c r="H910" s="280"/>
    </row>
    <row r="911" spans="1:8" x14ac:dyDescent="0.2">
      <c r="A911" s="414">
        <v>2015</v>
      </c>
      <c r="B911" s="376" t="s">
        <v>43</v>
      </c>
      <c r="C911" s="420" t="s">
        <v>145</v>
      </c>
      <c r="D911" s="421">
        <v>44227.990000000013</v>
      </c>
      <c r="E911" s="421">
        <v>117388.44949999996</v>
      </c>
      <c r="F911" s="422">
        <v>161616.43949999998</v>
      </c>
      <c r="G911" s="280"/>
      <c r="H911" s="280"/>
    </row>
    <row r="912" spans="1:8" x14ac:dyDescent="0.2">
      <c r="A912" s="414">
        <v>2015</v>
      </c>
      <c r="B912" s="376" t="s">
        <v>44</v>
      </c>
      <c r="C912" s="420" t="s">
        <v>145</v>
      </c>
      <c r="D912" s="421">
        <v>53616.160000000003</v>
      </c>
      <c r="E912" s="421">
        <v>127378.495</v>
      </c>
      <c r="F912" s="422">
        <v>180994.655</v>
      </c>
      <c r="G912" s="280"/>
      <c r="H912" s="280"/>
    </row>
    <row r="913" spans="1:8" x14ac:dyDescent="0.2">
      <c r="A913" s="414">
        <v>2015</v>
      </c>
      <c r="B913" s="376" t="s">
        <v>45</v>
      </c>
      <c r="C913" s="420" t="s">
        <v>145</v>
      </c>
      <c r="D913" s="421">
        <v>47007.93</v>
      </c>
      <c r="E913" s="421">
        <v>126288.37400000001</v>
      </c>
      <c r="F913" s="422">
        <v>173296.304</v>
      </c>
      <c r="G913" s="280"/>
      <c r="H913" s="280"/>
    </row>
    <row r="914" spans="1:8" x14ac:dyDescent="0.2">
      <c r="A914" s="414">
        <v>2015</v>
      </c>
      <c r="B914" s="376" t="s">
        <v>46</v>
      </c>
      <c r="C914" s="420" t="s">
        <v>145</v>
      </c>
      <c r="D914" s="421">
        <v>56919.601999999999</v>
      </c>
      <c r="E914" s="421">
        <v>133395.26000000004</v>
      </c>
      <c r="F914" s="422">
        <v>190314.86200000002</v>
      </c>
      <c r="G914" s="280"/>
      <c r="H914" s="280"/>
    </row>
    <row r="915" spans="1:8" x14ac:dyDescent="0.2">
      <c r="A915" s="414">
        <v>2015</v>
      </c>
      <c r="B915" s="376" t="s">
        <v>47</v>
      </c>
      <c r="C915" s="420" t="s">
        <v>145</v>
      </c>
      <c r="D915" s="421">
        <v>51442.37</v>
      </c>
      <c r="E915" s="421">
        <v>140252.81400000025</v>
      </c>
      <c r="F915" s="422">
        <v>191695.18400000027</v>
      </c>
      <c r="G915" s="280"/>
      <c r="H915" s="280"/>
    </row>
    <row r="916" spans="1:8" x14ac:dyDescent="0.2">
      <c r="A916" s="414">
        <v>2015</v>
      </c>
      <c r="B916" s="376" t="s">
        <v>48</v>
      </c>
      <c r="C916" s="420" t="s">
        <v>145</v>
      </c>
      <c r="D916" s="421">
        <v>48660.32</v>
      </c>
      <c r="E916" s="421">
        <v>131557.39400000006</v>
      </c>
      <c r="F916" s="422">
        <v>180217.71400000004</v>
      </c>
      <c r="G916" s="280"/>
      <c r="H916" s="280"/>
    </row>
    <row r="917" spans="1:8" x14ac:dyDescent="0.2">
      <c r="A917" s="414">
        <v>2015</v>
      </c>
      <c r="B917" s="376" t="s">
        <v>49</v>
      </c>
      <c r="C917" s="420" t="s">
        <v>145</v>
      </c>
      <c r="D917" s="421">
        <v>45348.557999999997</v>
      </c>
      <c r="E917" s="421">
        <v>155920.65150000021</v>
      </c>
      <c r="F917" s="422">
        <v>201269.20950000026</v>
      </c>
      <c r="G917" s="280"/>
      <c r="H917" s="280"/>
    </row>
    <row r="918" spans="1:8" x14ac:dyDescent="0.2">
      <c r="A918" s="414">
        <v>2016</v>
      </c>
      <c r="B918" s="376" t="s">
        <v>50</v>
      </c>
      <c r="C918" s="420" t="s">
        <v>145</v>
      </c>
      <c r="D918" s="421">
        <v>38733.269999999997</v>
      </c>
      <c r="E918" s="421">
        <v>117258.72249999997</v>
      </c>
      <c r="F918" s="422">
        <v>155991.99249999999</v>
      </c>
      <c r="G918" s="280"/>
      <c r="H918" s="280"/>
    </row>
    <row r="919" spans="1:8" x14ac:dyDescent="0.2">
      <c r="A919" s="414">
        <v>2016</v>
      </c>
      <c r="B919" s="376" t="s">
        <v>51</v>
      </c>
      <c r="C919" s="420" t="s">
        <v>145</v>
      </c>
      <c r="D919" s="421">
        <v>48014.22</v>
      </c>
      <c r="E919" s="421">
        <v>113253.54549999999</v>
      </c>
      <c r="F919" s="422">
        <v>161267.76550000001</v>
      </c>
      <c r="G919" s="280"/>
      <c r="H919" s="280"/>
    </row>
    <row r="920" spans="1:8" x14ac:dyDescent="0.2">
      <c r="A920" s="414">
        <v>2016</v>
      </c>
      <c r="B920" s="376" t="s">
        <v>52</v>
      </c>
      <c r="C920" s="420" t="s">
        <v>145</v>
      </c>
      <c r="D920" s="421">
        <v>41604.530000000006</v>
      </c>
      <c r="E920" s="421">
        <v>115831.00600000005</v>
      </c>
      <c r="F920" s="422">
        <v>157435.53600000005</v>
      </c>
      <c r="G920" s="280"/>
      <c r="H920" s="280"/>
    </row>
    <row r="921" spans="1:8" x14ac:dyDescent="0.2">
      <c r="A921" s="414">
        <v>2016</v>
      </c>
      <c r="B921" s="376" t="s">
        <v>40</v>
      </c>
      <c r="C921" s="420" t="s">
        <v>145</v>
      </c>
      <c r="D921" s="421">
        <v>43466.979999999989</v>
      </c>
      <c r="E921" s="421">
        <v>121528.8110000001</v>
      </c>
      <c r="F921" s="422">
        <v>164995.79100000008</v>
      </c>
      <c r="G921" s="280"/>
      <c r="H921" s="280"/>
    </row>
    <row r="922" spans="1:8" x14ac:dyDescent="0.2">
      <c r="A922" s="414">
        <v>2016</v>
      </c>
      <c r="B922" s="376" t="s">
        <v>42</v>
      </c>
      <c r="C922" s="420" t="s">
        <v>145</v>
      </c>
      <c r="D922" s="421">
        <v>42726.409999999996</v>
      </c>
      <c r="E922" s="421">
        <v>110787.43800000001</v>
      </c>
      <c r="F922" s="422">
        <v>153513.84800000003</v>
      </c>
      <c r="G922" s="280"/>
      <c r="H922" s="280"/>
    </row>
    <row r="923" spans="1:8" x14ac:dyDescent="0.2">
      <c r="A923" s="414">
        <v>2016</v>
      </c>
      <c r="B923" s="376" t="s">
        <v>43</v>
      </c>
      <c r="C923" s="420" t="s">
        <v>145</v>
      </c>
      <c r="D923" s="421">
        <v>42109.120000000003</v>
      </c>
      <c r="E923" s="421">
        <v>109362.9485</v>
      </c>
      <c r="F923" s="422">
        <v>151472.06849999996</v>
      </c>
      <c r="G923" s="280"/>
      <c r="H923" s="280"/>
    </row>
    <row r="924" spans="1:8" x14ac:dyDescent="0.2">
      <c r="A924" s="414">
        <v>2016</v>
      </c>
      <c r="B924" s="376" t="s">
        <v>44</v>
      </c>
      <c r="C924" s="420" t="s">
        <v>145</v>
      </c>
      <c r="D924" s="421">
        <v>34927.08</v>
      </c>
      <c r="E924" s="421">
        <v>93322.20750000015</v>
      </c>
      <c r="F924" s="422">
        <v>128249.28750000017</v>
      </c>
      <c r="G924" s="280"/>
      <c r="H924" s="280"/>
    </row>
    <row r="925" spans="1:8" x14ac:dyDescent="0.2">
      <c r="A925" s="414">
        <v>2016</v>
      </c>
      <c r="B925" s="376" t="s">
        <v>45</v>
      </c>
      <c r="C925" s="420" t="s">
        <v>145</v>
      </c>
      <c r="D925" s="421">
        <v>42940.45</v>
      </c>
      <c r="E925" s="421">
        <v>120956.39050000021</v>
      </c>
      <c r="F925" s="422">
        <v>163896.84050000019</v>
      </c>
      <c r="G925" s="280"/>
      <c r="H925" s="280"/>
    </row>
    <row r="926" spans="1:8" x14ac:dyDescent="0.2">
      <c r="A926" s="414">
        <v>2016</v>
      </c>
      <c r="B926" s="376" t="s">
        <v>46</v>
      </c>
      <c r="C926" s="420" t="s">
        <v>145</v>
      </c>
      <c r="D926" s="421">
        <v>40539.450000000004</v>
      </c>
      <c r="E926" s="421">
        <v>111105.68349999996</v>
      </c>
      <c r="F926" s="422">
        <v>151645.13349999997</v>
      </c>
      <c r="G926" s="280"/>
      <c r="H926" s="280"/>
    </row>
    <row r="927" spans="1:8" x14ac:dyDescent="0.2">
      <c r="A927" s="414">
        <v>2016</v>
      </c>
      <c r="B927" s="376" t="s">
        <v>47</v>
      </c>
      <c r="C927" s="420" t="s">
        <v>145</v>
      </c>
      <c r="D927" s="421">
        <v>39578.04</v>
      </c>
      <c r="E927" s="421">
        <v>107665.11050000013</v>
      </c>
      <c r="F927" s="422">
        <v>147243.15050000019</v>
      </c>
      <c r="G927" s="280"/>
      <c r="H927" s="280"/>
    </row>
    <row r="928" spans="1:8" x14ac:dyDescent="0.2">
      <c r="A928" s="414">
        <v>2016</v>
      </c>
      <c r="B928" s="376" t="s">
        <v>48</v>
      </c>
      <c r="C928" s="420" t="s">
        <v>145</v>
      </c>
      <c r="D928" s="421">
        <v>39939.94000000001</v>
      </c>
      <c r="E928" s="421">
        <v>110145.59299999998</v>
      </c>
      <c r="F928" s="422">
        <v>150085.53300000002</v>
      </c>
      <c r="G928" s="280"/>
      <c r="H928" s="280"/>
    </row>
    <row r="929" spans="1:8" x14ac:dyDescent="0.2">
      <c r="A929" s="414">
        <v>2016</v>
      </c>
      <c r="B929" s="376" t="s">
        <v>49</v>
      </c>
      <c r="C929" s="420" t="s">
        <v>145</v>
      </c>
      <c r="D929" s="421">
        <v>37913.329999999994</v>
      </c>
      <c r="E929" s="421">
        <v>108947.56150000007</v>
      </c>
      <c r="F929" s="422">
        <v>146860.89150000009</v>
      </c>
      <c r="G929" s="280"/>
      <c r="H929" s="280"/>
    </row>
    <row r="930" spans="1:8" x14ac:dyDescent="0.2">
      <c r="A930" s="414">
        <v>2017</v>
      </c>
      <c r="B930" s="376" t="s">
        <v>50</v>
      </c>
      <c r="C930" s="420" t="s">
        <v>145</v>
      </c>
      <c r="D930" s="421">
        <v>30190.139999999992</v>
      </c>
      <c r="E930" s="421">
        <v>97003.064499999993</v>
      </c>
      <c r="F930" s="422">
        <v>127193.20449999999</v>
      </c>
      <c r="G930" s="280"/>
      <c r="H930" s="280"/>
    </row>
    <row r="931" spans="1:8" x14ac:dyDescent="0.2">
      <c r="A931" s="414">
        <v>2017</v>
      </c>
      <c r="B931" s="376" t="s">
        <v>51</v>
      </c>
      <c r="C931" s="420" t="s">
        <v>145</v>
      </c>
      <c r="D931" s="421">
        <v>35595.319999999992</v>
      </c>
      <c r="E931" s="421">
        <v>101767.19949999997</v>
      </c>
      <c r="F931" s="422">
        <v>137362.51949999999</v>
      </c>
      <c r="G931" s="280"/>
      <c r="H931" s="280"/>
    </row>
    <row r="932" spans="1:8" x14ac:dyDescent="0.2">
      <c r="A932" s="414">
        <v>2017</v>
      </c>
      <c r="B932" s="376" t="s">
        <v>52</v>
      </c>
      <c r="C932" s="420" t="s">
        <v>145</v>
      </c>
      <c r="D932" s="421">
        <v>34999.849999999991</v>
      </c>
      <c r="E932" s="421">
        <v>107244.61350000005</v>
      </c>
      <c r="F932" s="422">
        <v>142244.46350000007</v>
      </c>
      <c r="G932" s="280"/>
      <c r="H932" s="280"/>
    </row>
    <row r="933" spans="1:8" x14ac:dyDescent="0.2">
      <c r="A933" s="414">
        <v>2017</v>
      </c>
      <c r="B933" s="376" t="s">
        <v>40</v>
      </c>
      <c r="C933" s="420" t="s">
        <v>145</v>
      </c>
      <c r="D933" s="421">
        <v>29611.040000000005</v>
      </c>
      <c r="E933" s="421">
        <v>90841.322999999989</v>
      </c>
      <c r="F933" s="422">
        <v>120452.36299999997</v>
      </c>
      <c r="G933" s="280"/>
      <c r="H933" s="280"/>
    </row>
    <row r="934" spans="1:8" x14ac:dyDescent="0.2">
      <c r="A934" s="414">
        <v>2017</v>
      </c>
      <c r="B934" s="376" t="s">
        <v>42</v>
      </c>
      <c r="C934" s="420" t="s">
        <v>145</v>
      </c>
      <c r="D934" s="421">
        <v>36631.51</v>
      </c>
      <c r="E934" s="421">
        <v>105327.17300000004</v>
      </c>
      <c r="F934" s="422">
        <v>141958.68300000002</v>
      </c>
      <c r="G934" s="280"/>
      <c r="H934" s="280"/>
    </row>
    <row r="935" spans="1:8" x14ac:dyDescent="0.2">
      <c r="A935" s="414">
        <v>2017</v>
      </c>
      <c r="B935" s="376" t="s">
        <v>43</v>
      </c>
      <c r="C935" s="420" t="s">
        <v>145</v>
      </c>
      <c r="D935" s="421">
        <v>34928.050000000003</v>
      </c>
      <c r="E935" s="421">
        <v>102541.81550000001</v>
      </c>
      <c r="F935" s="422">
        <v>137469.86550000001</v>
      </c>
      <c r="G935" s="280"/>
      <c r="H935" s="280"/>
    </row>
    <row r="936" spans="1:8" x14ac:dyDescent="0.2">
      <c r="A936" s="414">
        <v>2017</v>
      </c>
      <c r="B936" s="376" t="s">
        <v>44</v>
      </c>
      <c r="C936" s="420" t="s">
        <v>145</v>
      </c>
      <c r="D936" s="421">
        <v>35387.880000000005</v>
      </c>
      <c r="E936" s="421">
        <v>110217.63249999995</v>
      </c>
      <c r="F936" s="422">
        <v>145605.51249999995</v>
      </c>
      <c r="G936" s="280"/>
      <c r="H936" s="280"/>
    </row>
    <row r="937" spans="1:8" x14ac:dyDescent="0.2">
      <c r="A937" s="414">
        <v>2017</v>
      </c>
      <c r="B937" s="376" t="s">
        <v>45</v>
      </c>
      <c r="C937" s="420" t="s">
        <v>145</v>
      </c>
      <c r="D937" s="421">
        <v>38704.349999999991</v>
      </c>
      <c r="E937" s="421">
        <v>106463.00099999999</v>
      </c>
      <c r="F937" s="422">
        <v>145167.351</v>
      </c>
      <c r="G937" s="280"/>
      <c r="H937" s="280"/>
    </row>
    <row r="938" spans="1:8" x14ac:dyDescent="0.2">
      <c r="A938" s="414">
        <v>2017</v>
      </c>
      <c r="B938" s="376" t="s">
        <v>46</v>
      </c>
      <c r="C938" s="420" t="s">
        <v>145</v>
      </c>
      <c r="D938" s="421">
        <v>34317.050000000003</v>
      </c>
      <c r="E938" s="421">
        <v>109497.26899999997</v>
      </c>
      <c r="F938" s="422">
        <v>143814.31899999996</v>
      </c>
      <c r="G938" s="280"/>
      <c r="H938" s="280"/>
    </row>
    <row r="939" spans="1:8" x14ac:dyDescent="0.2">
      <c r="A939" s="414">
        <v>2017</v>
      </c>
      <c r="B939" s="376" t="s">
        <v>47</v>
      </c>
      <c r="C939" s="420" t="s">
        <v>145</v>
      </c>
      <c r="D939" s="421">
        <v>35426.619999999995</v>
      </c>
      <c r="E939" s="421">
        <v>108225.23749999997</v>
      </c>
      <c r="F939" s="422">
        <v>143651.85749999998</v>
      </c>
      <c r="G939" s="280"/>
      <c r="H939" s="280"/>
    </row>
    <row r="940" spans="1:8" x14ac:dyDescent="0.2">
      <c r="A940" s="414">
        <v>2017</v>
      </c>
      <c r="B940" s="376" t="s">
        <v>48</v>
      </c>
      <c r="C940" s="420" t="s">
        <v>145</v>
      </c>
      <c r="D940" s="421">
        <v>36291.07</v>
      </c>
      <c r="E940" s="421">
        <v>115070.70650000003</v>
      </c>
      <c r="F940" s="422">
        <v>151361.77650000004</v>
      </c>
      <c r="G940" s="280"/>
      <c r="H940" s="280"/>
    </row>
    <row r="941" spans="1:8" x14ac:dyDescent="0.2">
      <c r="A941" s="414">
        <v>2017</v>
      </c>
      <c r="B941" s="376" t="s">
        <v>49</v>
      </c>
      <c r="C941" s="420" t="s">
        <v>145</v>
      </c>
      <c r="D941" s="421">
        <v>31985.500000000004</v>
      </c>
      <c r="E941" s="421">
        <v>108997.44699999999</v>
      </c>
      <c r="F941" s="422">
        <v>140982.94699999996</v>
      </c>
      <c r="G941" s="280"/>
      <c r="H941" s="280"/>
    </row>
    <row r="942" spans="1:8" x14ac:dyDescent="0.2">
      <c r="A942" s="414">
        <v>2018</v>
      </c>
      <c r="B942" s="376" t="s">
        <v>50</v>
      </c>
      <c r="C942" s="420" t="s">
        <v>145</v>
      </c>
      <c r="D942" s="421">
        <v>30756.14</v>
      </c>
      <c r="E942" s="421">
        <v>98370.807999999961</v>
      </c>
      <c r="F942" s="422">
        <v>129126.94799999996</v>
      </c>
      <c r="G942" s="280"/>
      <c r="H942" s="280"/>
    </row>
    <row r="943" spans="1:8" x14ac:dyDescent="0.2">
      <c r="A943" s="414">
        <v>2018</v>
      </c>
      <c r="B943" s="376" t="s">
        <v>51</v>
      </c>
      <c r="C943" s="420" t="s">
        <v>145</v>
      </c>
      <c r="D943" s="421">
        <v>33642.980000000003</v>
      </c>
      <c r="E943" s="421">
        <v>103321.13349999997</v>
      </c>
      <c r="F943" s="422">
        <v>136964.11349999998</v>
      </c>
      <c r="G943" s="280"/>
      <c r="H943" s="280"/>
    </row>
    <row r="944" spans="1:8" x14ac:dyDescent="0.2">
      <c r="A944" s="414">
        <v>2018</v>
      </c>
      <c r="B944" s="376" t="s">
        <v>52</v>
      </c>
      <c r="C944" s="420" t="s">
        <v>145</v>
      </c>
      <c r="D944" s="421">
        <v>34702.959999999999</v>
      </c>
      <c r="E944" s="421">
        <v>100989.4093061224</v>
      </c>
      <c r="F944" s="422">
        <v>135692.36930612239</v>
      </c>
      <c r="G944" s="280"/>
      <c r="H944" s="280"/>
    </row>
    <row r="945" spans="1:8" x14ac:dyDescent="0.2">
      <c r="A945" s="414">
        <v>2018</v>
      </c>
      <c r="B945" s="376" t="s">
        <v>40</v>
      </c>
      <c r="C945" s="420" t="s">
        <v>145</v>
      </c>
      <c r="D945" s="421">
        <v>33465.72</v>
      </c>
      <c r="E945" s="421">
        <v>107298.27349999998</v>
      </c>
      <c r="F945" s="422">
        <v>140763.99349999995</v>
      </c>
      <c r="G945" s="280"/>
      <c r="H945" s="280"/>
    </row>
    <row r="946" spans="1:8" x14ac:dyDescent="0.2">
      <c r="A946" s="414">
        <v>2018</v>
      </c>
      <c r="B946" s="376" t="s">
        <v>42</v>
      </c>
      <c r="C946" s="420" t="s">
        <v>145</v>
      </c>
      <c r="D946" s="421">
        <v>34734.899999999994</v>
      </c>
      <c r="E946" s="421">
        <v>105696.22855102044</v>
      </c>
      <c r="F946" s="422">
        <v>140431.1285510204</v>
      </c>
      <c r="G946" s="280"/>
      <c r="H946" s="280"/>
    </row>
    <row r="947" spans="1:8" x14ac:dyDescent="0.2">
      <c r="A947" s="414">
        <v>2018</v>
      </c>
      <c r="B947" s="376" t="s">
        <v>43</v>
      </c>
      <c r="C947" s="420" t="s">
        <v>145</v>
      </c>
      <c r="D947" s="421">
        <v>31297.608</v>
      </c>
      <c r="E947" s="421">
        <v>97919.181719047599</v>
      </c>
      <c r="F947" s="422">
        <v>129216.78971904759</v>
      </c>
      <c r="G947" s="280"/>
      <c r="H947" s="280"/>
    </row>
    <row r="948" spans="1:8" x14ac:dyDescent="0.2">
      <c r="A948" s="414">
        <v>2018</v>
      </c>
      <c r="B948" s="376" t="s">
        <v>44</v>
      </c>
      <c r="C948" s="420" t="s">
        <v>145</v>
      </c>
      <c r="D948" s="421">
        <v>32551.47</v>
      </c>
      <c r="E948" s="421">
        <v>102292.23650000001</v>
      </c>
      <c r="F948" s="422">
        <v>134843.7065</v>
      </c>
      <c r="G948" s="280"/>
      <c r="H948" s="280"/>
    </row>
    <row r="949" spans="1:8" x14ac:dyDescent="0.2">
      <c r="A949" s="414">
        <v>2018</v>
      </c>
      <c r="B949" s="376" t="s">
        <v>45</v>
      </c>
      <c r="C949" s="420" t="s">
        <v>145</v>
      </c>
      <c r="D949" s="421">
        <v>33510.39</v>
      </c>
      <c r="E949" s="421">
        <v>108300.48150000002</v>
      </c>
      <c r="F949" s="422">
        <v>141810.87150000001</v>
      </c>
      <c r="G949" s="280"/>
      <c r="H949" s="280"/>
    </row>
    <row r="950" spans="1:8" x14ac:dyDescent="0.2">
      <c r="A950" s="414">
        <v>2018</v>
      </c>
      <c r="B950" s="376" t="s">
        <v>46</v>
      </c>
      <c r="C950" s="420" t="s">
        <v>145</v>
      </c>
      <c r="D950" s="421">
        <v>35495.650000000009</v>
      </c>
      <c r="E950" s="421">
        <v>107467.86300000003</v>
      </c>
      <c r="F950" s="422">
        <v>142963.51300000004</v>
      </c>
      <c r="G950" s="280"/>
      <c r="H950" s="280"/>
    </row>
    <row r="951" spans="1:8" x14ac:dyDescent="0.2">
      <c r="A951" s="414">
        <v>2018</v>
      </c>
      <c r="B951" s="376" t="s">
        <v>47</v>
      </c>
      <c r="C951" s="420" t="s">
        <v>145</v>
      </c>
      <c r="D951" s="421">
        <v>37622.53</v>
      </c>
      <c r="E951" s="421">
        <v>113338.02450000004</v>
      </c>
      <c r="F951" s="422">
        <v>150960.55450000006</v>
      </c>
      <c r="G951" s="280"/>
      <c r="H951" s="280"/>
    </row>
    <row r="952" spans="1:8" x14ac:dyDescent="0.2">
      <c r="A952" s="414">
        <v>2018</v>
      </c>
      <c r="B952" s="376" t="s">
        <v>48</v>
      </c>
      <c r="C952" s="420" t="s">
        <v>145</v>
      </c>
      <c r="D952" s="421">
        <v>39512.849999999991</v>
      </c>
      <c r="E952" s="421">
        <v>120908.09450000009</v>
      </c>
      <c r="F952" s="422">
        <v>160420.9445000001</v>
      </c>
      <c r="G952" s="280"/>
      <c r="H952" s="280"/>
    </row>
    <row r="953" spans="1:8" x14ac:dyDescent="0.2">
      <c r="A953" s="414">
        <v>2018</v>
      </c>
      <c r="B953" s="376" t="s">
        <v>49</v>
      </c>
      <c r="C953" s="420" t="s">
        <v>145</v>
      </c>
      <c r="D953" s="421">
        <v>34365.760000000002</v>
      </c>
      <c r="E953" s="421">
        <v>111752.14300000004</v>
      </c>
      <c r="F953" s="422">
        <v>146117.90300000005</v>
      </c>
      <c r="G953" s="280"/>
      <c r="H953" s="280"/>
    </row>
    <row r="954" spans="1:8" x14ac:dyDescent="0.2">
      <c r="A954" s="414">
        <v>2019</v>
      </c>
      <c r="B954" s="376" t="s">
        <v>50</v>
      </c>
      <c r="C954" s="420" t="s">
        <v>145</v>
      </c>
      <c r="D954" s="421">
        <v>28696.469999999998</v>
      </c>
      <c r="E954" s="421">
        <v>100323.58200000001</v>
      </c>
      <c r="F954" s="422">
        <v>129020.05200000001</v>
      </c>
      <c r="G954" s="280"/>
      <c r="H954" s="280"/>
    </row>
    <row r="955" spans="1:8" x14ac:dyDescent="0.2">
      <c r="A955" s="414">
        <v>2019</v>
      </c>
      <c r="B955" s="376" t="s">
        <v>51</v>
      </c>
      <c r="C955" s="420" t="s">
        <v>145</v>
      </c>
      <c r="D955" s="421">
        <v>36640.589999999997</v>
      </c>
      <c r="E955" s="421">
        <v>104095.09749999999</v>
      </c>
      <c r="F955" s="422">
        <v>140735.68749999997</v>
      </c>
      <c r="G955" s="280"/>
      <c r="H955" s="280"/>
    </row>
    <row r="956" spans="1:8" x14ac:dyDescent="0.2">
      <c r="A956" s="414">
        <v>2019</v>
      </c>
      <c r="B956" s="376" t="s">
        <v>52</v>
      </c>
      <c r="C956" s="420" t="s">
        <v>145</v>
      </c>
      <c r="D956" s="421">
        <v>39708.070000000007</v>
      </c>
      <c r="E956" s="421">
        <v>116275.14000000004</v>
      </c>
      <c r="F956" s="422">
        <v>155983.21000000002</v>
      </c>
      <c r="G956" s="280"/>
      <c r="H956" s="280"/>
    </row>
    <row r="957" spans="1:8" x14ac:dyDescent="0.2">
      <c r="A957" s="414">
        <v>2019</v>
      </c>
      <c r="B957" s="376" t="s">
        <v>40</v>
      </c>
      <c r="C957" s="420" t="s">
        <v>145</v>
      </c>
      <c r="D957" s="421">
        <v>36103</v>
      </c>
      <c r="E957" s="421">
        <v>108938.05200000005</v>
      </c>
      <c r="F957" s="422">
        <v>145041.05200000008</v>
      </c>
      <c r="G957" s="280"/>
      <c r="H957" s="280"/>
    </row>
    <row r="958" spans="1:8" x14ac:dyDescent="0.2">
      <c r="A958" s="414">
        <v>2019</v>
      </c>
      <c r="B958" s="376" t="s">
        <v>42</v>
      </c>
      <c r="C958" s="420" t="s">
        <v>145</v>
      </c>
      <c r="D958" s="421">
        <v>42022.53</v>
      </c>
      <c r="E958" s="421">
        <v>111469.50550000003</v>
      </c>
      <c r="F958" s="422">
        <v>153492.03550000006</v>
      </c>
      <c r="G958" s="280"/>
      <c r="H958" s="280"/>
    </row>
    <row r="959" spans="1:8" x14ac:dyDescent="0.2">
      <c r="A959" s="414">
        <v>2019</v>
      </c>
      <c r="B959" s="376" t="s">
        <v>43</v>
      </c>
      <c r="C959" s="420" t="s">
        <v>145</v>
      </c>
      <c r="D959" s="421">
        <v>39141.4</v>
      </c>
      <c r="E959" s="421">
        <v>105532.70650000004</v>
      </c>
      <c r="F959" s="422">
        <v>144674.10650000002</v>
      </c>
      <c r="G959" s="280"/>
      <c r="H959" s="280"/>
    </row>
    <row r="960" spans="1:8" x14ac:dyDescent="0.2">
      <c r="A960" s="414">
        <v>2019</v>
      </c>
      <c r="B960" s="376" t="s">
        <v>44</v>
      </c>
      <c r="C960" s="420" t="s">
        <v>145</v>
      </c>
      <c r="D960" s="421">
        <v>44156.09</v>
      </c>
      <c r="E960" s="421">
        <v>115439.51400000013</v>
      </c>
      <c r="F960" s="422">
        <v>159595.60400000011</v>
      </c>
      <c r="G960" s="280"/>
      <c r="H960" s="280"/>
    </row>
    <row r="961" spans="1:8" x14ac:dyDescent="0.2">
      <c r="A961" s="414">
        <v>2019</v>
      </c>
      <c r="B961" s="376" t="s">
        <v>45</v>
      </c>
      <c r="C961" s="420" t="s">
        <v>145</v>
      </c>
      <c r="D961" s="421">
        <v>43845.314999999995</v>
      </c>
      <c r="E961" s="421">
        <v>116610.43850000005</v>
      </c>
      <c r="F961" s="422">
        <v>160455.75350000008</v>
      </c>
      <c r="G961" s="280"/>
      <c r="H961" s="280"/>
    </row>
    <row r="962" spans="1:8" x14ac:dyDescent="0.2">
      <c r="A962" s="414">
        <v>2019</v>
      </c>
      <c r="B962" s="376" t="s">
        <v>46</v>
      </c>
      <c r="C962" s="420" t="s">
        <v>145</v>
      </c>
      <c r="D962" s="421">
        <v>41710.539999999994</v>
      </c>
      <c r="E962" s="421">
        <v>119643.60850000006</v>
      </c>
      <c r="F962" s="422">
        <v>161354.14850000007</v>
      </c>
      <c r="G962" s="280"/>
      <c r="H962" s="280"/>
    </row>
    <row r="963" spans="1:8" x14ac:dyDescent="0.2">
      <c r="A963" s="414">
        <v>2019</v>
      </c>
      <c r="B963" s="376" t="s">
        <v>47</v>
      </c>
      <c r="C963" s="420" t="s">
        <v>145</v>
      </c>
      <c r="D963" s="421">
        <v>46931.779000000002</v>
      </c>
      <c r="E963" s="421">
        <v>122185.53150000007</v>
      </c>
      <c r="F963" s="422">
        <v>169117.31050000011</v>
      </c>
      <c r="G963" s="280"/>
      <c r="H963" s="280"/>
    </row>
    <row r="964" spans="1:8" x14ac:dyDescent="0.2">
      <c r="A964" s="414">
        <v>2019</v>
      </c>
      <c r="B964" s="376" t="s">
        <v>48</v>
      </c>
      <c r="C964" s="420" t="s">
        <v>145</v>
      </c>
      <c r="D964" s="421">
        <v>48499.817000000003</v>
      </c>
      <c r="E964" s="421">
        <v>128437.05650000006</v>
      </c>
      <c r="F964" s="422">
        <v>176936.87350000013</v>
      </c>
      <c r="G964" s="280"/>
      <c r="H964" s="280"/>
    </row>
    <row r="965" spans="1:8" x14ac:dyDescent="0.2">
      <c r="A965" s="414">
        <v>2019</v>
      </c>
      <c r="B965" s="376" t="s">
        <v>49</v>
      </c>
      <c r="C965" s="420" t="s">
        <v>145</v>
      </c>
      <c r="D965" s="421">
        <v>43071.964999999997</v>
      </c>
      <c r="E965" s="421">
        <v>127793.4195</v>
      </c>
      <c r="F965" s="422">
        <v>170865.38450000001</v>
      </c>
      <c r="G965" s="280"/>
      <c r="H965" s="280"/>
    </row>
    <row r="966" spans="1:8" x14ac:dyDescent="0.2">
      <c r="A966" s="414">
        <v>2020</v>
      </c>
      <c r="B966" s="376" t="s">
        <v>50</v>
      </c>
      <c r="C966" s="420" t="s">
        <v>145</v>
      </c>
      <c r="D966" s="421">
        <v>36034.83</v>
      </c>
      <c r="E966" s="421">
        <v>118435.16799999996</v>
      </c>
      <c r="F966" s="422">
        <v>154469.99799999999</v>
      </c>
      <c r="G966" s="280"/>
      <c r="H966" s="280"/>
    </row>
    <row r="967" spans="1:8" x14ac:dyDescent="0.2">
      <c r="A967" s="414">
        <v>2020</v>
      </c>
      <c r="B967" s="376" t="s">
        <v>51</v>
      </c>
      <c r="C967" s="420" t="s">
        <v>145</v>
      </c>
      <c r="D967" s="421">
        <v>44771.499999999985</v>
      </c>
      <c r="E967" s="421">
        <v>109786.26149999999</v>
      </c>
      <c r="F967" s="422">
        <v>154557.76150000005</v>
      </c>
      <c r="G967" s="280"/>
      <c r="H967" s="280"/>
    </row>
    <row r="968" spans="1:8" x14ac:dyDescent="0.2">
      <c r="A968" s="414">
        <v>2020</v>
      </c>
      <c r="B968" s="376" t="s">
        <v>52</v>
      </c>
      <c r="C968" s="420" t="s">
        <v>145</v>
      </c>
      <c r="D968" s="421">
        <v>30336.7</v>
      </c>
      <c r="E968" s="421">
        <v>87697.206000000035</v>
      </c>
      <c r="F968" s="422">
        <v>118033.90600000003</v>
      </c>
      <c r="G968" s="280"/>
      <c r="H968" s="280"/>
    </row>
    <row r="969" spans="1:8" x14ac:dyDescent="0.2">
      <c r="A969" s="414">
        <v>2020</v>
      </c>
      <c r="B969" s="376" t="s">
        <v>40</v>
      </c>
      <c r="C969" s="420" t="s">
        <v>145</v>
      </c>
      <c r="D969" s="421">
        <v>3196.62</v>
      </c>
      <c r="E969" s="421">
        <v>35706.030000000006</v>
      </c>
      <c r="F969" s="422">
        <v>38902.65</v>
      </c>
      <c r="G969" s="280"/>
      <c r="H969" s="280"/>
    </row>
    <row r="970" spans="1:8" x14ac:dyDescent="0.2">
      <c r="A970" s="414">
        <v>2020</v>
      </c>
      <c r="B970" s="376" t="s">
        <v>42</v>
      </c>
      <c r="C970" s="420" t="s">
        <v>145</v>
      </c>
      <c r="D970" s="421">
        <v>24575.965941787726</v>
      </c>
      <c r="E970" s="421">
        <v>88944.497468664646</v>
      </c>
      <c r="F970" s="422">
        <v>113520.46341045236</v>
      </c>
      <c r="G970" s="280"/>
      <c r="H970" s="280"/>
    </row>
    <row r="971" spans="1:8" x14ac:dyDescent="0.2">
      <c r="A971" s="414">
        <v>2020</v>
      </c>
      <c r="B971" s="376" t="s">
        <v>43</v>
      </c>
      <c r="C971" s="420" t="s">
        <v>145</v>
      </c>
      <c r="D971" s="421">
        <v>32865.846845428467</v>
      </c>
      <c r="E971" s="421">
        <v>106081.34539817144</v>
      </c>
      <c r="F971" s="422">
        <v>138947.19224359994</v>
      </c>
      <c r="G971" s="280"/>
      <c r="H971" s="280"/>
    </row>
    <row r="972" spans="1:8" x14ac:dyDescent="0.2">
      <c r="A972" s="414">
        <v>2020</v>
      </c>
      <c r="B972" s="376" t="s">
        <v>44</v>
      </c>
      <c r="C972" s="420" t="s">
        <v>145</v>
      </c>
      <c r="D972" s="421">
        <v>41594.555092010502</v>
      </c>
      <c r="E972" s="421">
        <v>128234.64506811145</v>
      </c>
      <c r="F972" s="422">
        <v>169829.20016012195</v>
      </c>
      <c r="G972" s="280"/>
      <c r="H972" s="280"/>
    </row>
    <row r="973" spans="1:8" x14ac:dyDescent="0.2">
      <c r="A973" s="414">
        <v>2020</v>
      </c>
      <c r="B973" s="376" t="s">
        <v>45</v>
      </c>
      <c r="C973" s="420" t="s">
        <v>145</v>
      </c>
      <c r="D973" s="421">
        <v>38021.317838714618</v>
      </c>
      <c r="E973" s="421">
        <v>118459.16840884593</v>
      </c>
      <c r="F973" s="422">
        <v>156480.48624756048</v>
      </c>
      <c r="G973" s="280"/>
      <c r="H973" s="280"/>
    </row>
    <row r="974" spans="1:8" x14ac:dyDescent="0.2">
      <c r="A974" s="413">
        <v>2020</v>
      </c>
      <c r="B974" s="376" t="s">
        <v>46</v>
      </c>
      <c r="C974" s="420" t="s">
        <v>145</v>
      </c>
      <c r="D974" s="421">
        <v>42860.389982731351</v>
      </c>
      <c r="E974" s="421">
        <v>129704.16734880452</v>
      </c>
      <c r="F974" s="422">
        <v>172564.55733153585</v>
      </c>
      <c r="G974" s="280"/>
      <c r="H974" s="280"/>
    </row>
    <row r="975" spans="1:8" x14ac:dyDescent="0.2">
      <c r="A975" s="413">
        <v>2020</v>
      </c>
      <c r="B975" s="376" t="s">
        <v>47</v>
      </c>
      <c r="C975" s="420" t="s">
        <v>145</v>
      </c>
      <c r="D975" s="421">
        <v>42870.26992193461</v>
      </c>
      <c r="E975" s="421">
        <v>135485.06256260304</v>
      </c>
      <c r="F975" s="422">
        <v>178355.33248453762</v>
      </c>
      <c r="G975" s="280"/>
      <c r="H975" s="280"/>
    </row>
    <row r="976" spans="1:8" x14ac:dyDescent="0.2">
      <c r="A976" s="413">
        <v>2020</v>
      </c>
      <c r="B976" s="376" t="s">
        <v>48</v>
      </c>
      <c r="C976" s="420" t="s">
        <v>145</v>
      </c>
      <c r="D976" s="421">
        <v>39463.838940032969</v>
      </c>
      <c r="E976" s="421">
        <v>134919.42594106088</v>
      </c>
      <c r="F976" s="422">
        <v>174383.2648810939</v>
      </c>
      <c r="G976" s="280"/>
      <c r="H976" s="280"/>
    </row>
    <row r="977" spans="1:8" x14ac:dyDescent="0.2">
      <c r="A977" s="413">
        <v>2020</v>
      </c>
      <c r="B977" s="376" t="s">
        <v>49</v>
      </c>
      <c r="C977" s="420" t="s">
        <v>145</v>
      </c>
      <c r="D977" s="421">
        <v>40824.29297225763</v>
      </c>
      <c r="E977" s="421">
        <v>129553.23249092199</v>
      </c>
      <c r="F977" s="422">
        <v>170377.52546317963</v>
      </c>
      <c r="G977" s="280"/>
      <c r="H977" s="280"/>
    </row>
    <row r="978" spans="1:8" x14ac:dyDescent="0.2">
      <c r="A978" s="413">
        <v>2021</v>
      </c>
      <c r="B978" s="376" t="s">
        <v>50</v>
      </c>
      <c r="C978" s="420" t="s">
        <v>145</v>
      </c>
      <c r="D978" s="421">
        <v>39414.552877071394</v>
      </c>
      <c r="E978" s="421">
        <v>119323.32599721721</v>
      </c>
      <c r="F978" s="422">
        <v>158737.87887428858</v>
      </c>
      <c r="G978" s="280"/>
      <c r="H978" s="280"/>
    </row>
    <row r="979" spans="1:8" x14ac:dyDescent="0.2">
      <c r="A979" s="413">
        <v>2021</v>
      </c>
      <c r="B979" s="376" t="s">
        <v>51</v>
      </c>
      <c r="C979" s="420" t="s">
        <v>145</v>
      </c>
      <c r="D979" s="421">
        <v>42871.650831999999</v>
      </c>
      <c r="E979" s="421">
        <v>132585.15853518201</v>
      </c>
      <c r="F979" s="422">
        <v>175456.80936718202</v>
      </c>
      <c r="G979" s="280"/>
      <c r="H979" s="280"/>
    </row>
    <row r="980" spans="1:8" x14ac:dyDescent="0.2">
      <c r="A980" s="413">
        <v>2021</v>
      </c>
      <c r="B980" s="376" t="s">
        <v>52</v>
      </c>
      <c r="C980" s="420" t="s">
        <v>145</v>
      </c>
      <c r="D980" s="421">
        <v>49665.984850902583</v>
      </c>
      <c r="E980" s="421">
        <v>151109.52051877478</v>
      </c>
      <c r="F980" s="422">
        <v>200775.50536967741</v>
      </c>
      <c r="G980" s="280"/>
      <c r="H980" s="280"/>
    </row>
    <row r="981" spans="1:8" x14ac:dyDescent="0.2">
      <c r="A981" s="413">
        <v>2021</v>
      </c>
      <c r="B981" s="376" t="s">
        <v>40</v>
      </c>
      <c r="C981" s="420" t="s">
        <v>145</v>
      </c>
      <c r="D981" s="421">
        <v>44393.217841766353</v>
      </c>
      <c r="E981" s="421">
        <v>128764.63349261059</v>
      </c>
      <c r="F981" s="422">
        <v>173157.85133437699</v>
      </c>
      <c r="G981" s="280"/>
      <c r="H981" s="280"/>
    </row>
    <row r="982" spans="1:8" x14ac:dyDescent="0.2">
      <c r="A982" s="413">
        <v>2021</v>
      </c>
      <c r="B982" s="376" t="s">
        <v>42</v>
      </c>
      <c r="C982" s="420" t="s">
        <v>145</v>
      </c>
      <c r="D982" s="421">
        <v>37373.748848251344</v>
      </c>
      <c r="E982" s="421">
        <v>110706.92251755079</v>
      </c>
      <c r="F982" s="422">
        <v>148080.67136580215</v>
      </c>
      <c r="G982" s="280"/>
      <c r="H982" s="280"/>
    </row>
    <row r="983" spans="1:8" x14ac:dyDescent="0.2">
      <c r="A983" s="413">
        <v>2021</v>
      </c>
      <c r="B983" s="376" t="s">
        <v>43</v>
      </c>
      <c r="C983" s="420" t="s">
        <v>145</v>
      </c>
      <c r="D983" s="421">
        <v>42823.965995727536</v>
      </c>
      <c r="E983" s="421">
        <v>127783.29059142561</v>
      </c>
      <c r="F983" s="422">
        <v>170607.25658715313</v>
      </c>
      <c r="G983" s="280"/>
      <c r="H983" s="280"/>
    </row>
    <row r="984" spans="1:8" x14ac:dyDescent="0.2">
      <c r="A984" s="413">
        <v>2021</v>
      </c>
      <c r="B984" s="376" t="s">
        <v>44</v>
      </c>
      <c r="C984" s="420" t="s">
        <v>145</v>
      </c>
      <c r="D984" s="421">
        <v>48823.853933853155</v>
      </c>
      <c r="E984" s="421">
        <v>128513.22249680878</v>
      </c>
      <c r="F984" s="422">
        <v>177337.07643066192</v>
      </c>
      <c r="G984" s="280"/>
      <c r="H984" s="280"/>
    </row>
    <row r="985" spans="1:8" x14ac:dyDescent="0.2">
      <c r="A985" s="413">
        <v>2021</v>
      </c>
      <c r="B985" s="376" t="s">
        <v>45</v>
      </c>
      <c r="C985" s="420" t="s">
        <v>145</v>
      </c>
      <c r="D985" s="421">
        <v>46703.61009260179</v>
      </c>
      <c r="E985" s="421">
        <v>120643.82257227898</v>
      </c>
      <c r="F985" s="422">
        <v>167347.43266488079</v>
      </c>
      <c r="G985" s="280"/>
      <c r="H985" s="280"/>
    </row>
    <row r="986" spans="1:8" x14ac:dyDescent="0.2">
      <c r="A986" s="413">
        <v>2021</v>
      </c>
      <c r="B986" s="376" t="s">
        <v>46</v>
      </c>
      <c r="C986" s="420" t="s">
        <v>145</v>
      </c>
      <c r="D986" s="421">
        <v>50327.236111408238</v>
      </c>
      <c r="E986" s="421">
        <v>138517.044462019</v>
      </c>
      <c r="F986" s="422">
        <v>188844.28057342724</v>
      </c>
      <c r="G986" s="280"/>
      <c r="H986" s="280"/>
    </row>
    <row r="987" spans="1:8" x14ac:dyDescent="0.2">
      <c r="A987" s="413">
        <v>2021</v>
      </c>
      <c r="B987" s="376" t="s">
        <v>47</v>
      </c>
      <c r="C987" s="420" t="s">
        <v>145</v>
      </c>
      <c r="D987" s="421">
        <v>50570.361945840843</v>
      </c>
      <c r="E987" s="421">
        <v>133891.83194307901</v>
      </c>
      <c r="F987" s="422">
        <v>184462.19388891981</v>
      </c>
      <c r="G987" s="280"/>
      <c r="H987" s="280"/>
    </row>
    <row r="988" spans="1:8" x14ac:dyDescent="0.2">
      <c r="A988" s="413">
        <v>2021</v>
      </c>
      <c r="B988" s="376" t="s">
        <v>48</v>
      </c>
      <c r="C988" s="420" t="s">
        <v>145</v>
      </c>
      <c r="D988" s="421">
        <v>47686.251100402849</v>
      </c>
      <c r="E988" s="421">
        <v>134224.98442627912</v>
      </c>
      <c r="F988" s="422">
        <v>181911.23552668196</v>
      </c>
      <c r="G988" s="280"/>
      <c r="H988" s="280"/>
    </row>
    <row r="989" spans="1:8" x14ac:dyDescent="0.2">
      <c r="A989" s="413">
        <v>2021</v>
      </c>
      <c r="B989" s="376" t="s">
        <v>49</v>
      </c>
      <c r="C989" s="420" t="s">
        <v>145</v>
      </c>
      <c r="D989" s="421">
        <v>46509.300915905013</v>
      </c>
      <c r="E989" s="421">
        <v>128551.44434049846</v>
      </c>
      <c r="F989" s="422">
        <v>175060.74525640349</v>
      </c>
      <c r="G989" s="280"/>
      <c r="H989" s="280"/>
    </row>
    <row r="990" spans="1:8" x14ac:dyDescent="0.2">
      <c r="A990" s="413">
        <v>2022</v>
      </c>
      <c r="B990" s="376" t="s">
        <v>50</v>
      </c>
      <c r="C990" s="420" t="s">
        <v>145</v>
      </c>
      <c r="D990" s="421">
        <v>39999.843863128663</v>
      </c>
      <c r="E990" s="421">
        <v>111472.14393798869</v>
      </c>
      <c r="F990" s="422">
        <v>151471.98780111736</v>
      </c>
      <c r="G990" s="280"/>
      <c r="H990" s="280"/>
    </row>
    <row r="991" spans="1:8" x14ac:dyDescent="0.2">
      <c r="A991" s="413">
        <v>2022</v>
      </c>
      <c r="B991" s="376" t="s">
        <v>51</v>
      </c>
      <c r="C991" s="420" t="s">
        <v>145</v>
      </c>
      <c r="D991" s="421">
        <v>41847.3080138855</v>
      </c>
      <c r="E991" s="421">
        <v>129214.4164857694</v>
      </c>
      <c r="F991" s="422">
        <v>171061.72449965481</v>
      </c>
      <c r="G991" s="280"/>
      <c r="H991" s="280"/>
    </row>
    <row r="992" spans="1:8" x14ac:dyDescent="0.2">
      <c r="A992" s="413">
        <v>2022</v>
      </c>
      <c r="B992" s="376" t="s">
        <v>52</v>
      </c>
      <c r="C992" s="420" t="s">
        <v>145</v>
      </c>
      <c r="D992" s="421">
        <v>47496.406074310311</v>
      </c>
      <c r="E992" s="421">
        <v>151379.4982156945</v>
      </c>
      <c r="F992" s="422">
        <v>198875.90429000478</v>
      </c>
      <c r="G992" s="280"/>
      <c r="H992" s="280"/>
    </row>
    <row r="993" spans="1:8" x14ac:dyDescent="0.2">
      <c r="A993" s="413">
        <v>2022</v>
      </c>
      <c r="B993" s="376" t="s">
        <v>40</v>
      </c>
      <c r="C993" s="420" t="s">
        <v>145</v>
      </c>
      <c r="D993" s="421">
        <v>40103.729086669919</v>
      </c>
      <c r="E993" s="421">
        <v>121369.60886786993</v>
      </c>
      <c r="F993" s="422">
        <v>161473.33795453983</v>
      </c>
      <c r="G993" s="280"/>
      <c r="H993" s="280"/>
    </row>
    <row r="994" spans="1:8" x14ac:dyDescent="0.2">
      <c r="A994" s="413">
        <v>2022</v>
      </c>
      <c r="B994" s="376" t="s">
        <v>42</v>
      </c>
      <c r="C994" s="420" t="s">
        <v>145</v>
      </c>
      <c r="D994" s="421">
        <v>40062.33991546632</v>
      </c>
      <c r="E994" s="421">
        <v>123663.4015066015</v>
      </c>
      <c r="F994" s="422">
        <v>163725.7414220678</v>
      </c>
      <c r="G994" s="280"/>
      <c r="H994" s="280"/>
    </row>
    <row r="995" spans="1:8" x14ac:dyDescent="0.2">
      <c r="A995" s="413">
        <v>2022</v>
      </c>
      <c r="B995" s="376" t="s">
        <v>43</v>
      </c>
      <c r="C995" s="420" t="s">
        <v>145</v>
      </c>
      <c r="D995" s="421">
        <v>41426.652025480842</v>
      </c>
      <c r="E995" s="421">
        <v>118189.90335539993</v>
      </c>
      <c r="F995" s="422">
        <v>159616.55538088075</v>
      </c>
      <c r="G995" s="280"/>
      <c r="H995" s="280"/>
    </row>
    <row r="996" spans="1:8" x14ac:dyDescent="0.2">
      <c r="A996" s="413">
        <v>2022</v>
      </c>
      <c r="B996" s="376" t="s">
        <v>44</v>
      </c>
      <c r="C996" s="420" t="s">
        <v>145</v>
      </c>
      <c r="D996" s="421">
        <v>39330.576000000001</v>
      </c>
      <c r="E996" s="421">
        <v>126165.452</v>
      </c>
      <c r="F996" s="422">
        <v>165496.02800000005</v>
      </c>
      <c r="G996" s="280"/>
      <c r="H996" s="280"/>
    </row>
    <row r="997" spans="1:8" x14ac:dyDescent="0.2">
      <c r="A997" s="413">
        <v>2022</v>
      </c>
      <c r="B997" s="376" t="s">
        <v>45</v>
      </c>
      <c r="C997" s="420" t="s">
        <v>145</v>
      </c>
      <c r="D997" s="421">
        <v>43903.014028533937</v>
      </c>
      <c r="E997" s="421">
        <v>131566.61401282533</v>
      </c>
      <c r="F997" s="422">
        <v>175469.6280413593</v>
      </c>
      <c r="G997" s="280"/>
      <c r="H997" s="280"/>
    </row>
    <row r="998" spans="1:8" x14ac:dyDescent="0.2">
      <c r="A998" s="413">
        <v>2022</v>
      </c>
      <c r="B998" s="376" t="s">
        <v>46</v>
      </c>
      <c r="C998" s="420" t="s">
        <v>145</v>
      </c>
      <c r="D998" s="421">
        <v>45313.363000000005</v>
      </c>
      <c r="E998" s="421">
        <v>133369.61549999999</v>
      </c>
      <c r="F998" s="422">
        <v>178682.9785</v>
      </c>
      <c r="G998" s="280"/>
      <c r="H998" s="280"/>
    </row>
    <row r="999" spans="1:8" x14ac:dyDescent="0.2">
      <c r="A999" s="413">
        <v>2022</v>
      </c>
      <c r="B999" s="376" t="s">
        <v>47</v>
      </c>
      <c r="C999" s="420" t="s">
        <v>145</v>
      </c>
      <c r="D999" s="421">
        <v>43877.322029220588</v>
      </c>
      <c r="E999" s="421">
        <v>128300.76904111126</v>
      </c>
      <c r="F999" s="422">
        <v>172178.09107033187</v>
      </c>
      <c r="G999" s="280"/>
      <c r="H999" s="280"/>
    </row>
    <row r="1000" spans="1:8" x14ac:dyDescent="0.2">
      <c r="A1000" s="413">
        <v>2022</v>
      </c>
      <c r="B1000" s="376" t="s">
        <v>48</v>
      </c>
      <c r="C1000" s="420" t="s">
        <v>145</v>
      </c>
      <c r="D1000" s="421">
        <v>44187.06515029908</v>
      </c>
      <c r="E1000" s="421">
        <v>124550.88747939246</v>
      </c>
      <c r="F1000" s="422">
        <v>168737.95262969151</v>
      </c>
      <c r="G1000" s="280"/>
      <c r="H1000" s="280"/>
    </row>
    <row r="1001" spans="1:8" x14ac:dyDescent="0.2">
      <c r="A1001" s="413">
        <v>2022</v>
      </c>
      <c r="B1001" s="376" t="s">
        <v>49</v>
      </c>
      <c r="C1001" s="420" t="s">
        <v>145</v>
      </c>
      <c r="D1001" s="421">
        <v>42907.468146713261</v>
      </c>
      <c r="E1001" s="421">
        <v>133692.23808524333</v>
      </c>
      <c r="F1001" s="422">
        <v>176599.7062319566</v>
      </c>
      <c r="G1001" s="280"/>
      <c r="H1001" s="280"/>
    </row>
    <row r="1002" spans="1:8" x14ac:dyDescent="0.2">
      <c r="A1002" s="413">
        <v>2023</v>
      </c>
      <c r="B1002" s="376" t="s">
        <v>50</v>
      </c>
      <c r="C1002" s="420" t="s">
        <v>145</v>
      </c>
      <c r="D1002" s="421">
        <v>35333.967917144786</v>
      </c>
      <c r="E1002" s="421">
        <v>110024.46700488857</v>
      </c>
      <c r="F1002" s="422">
        <v>145358.43492203334</v>
      </c>
      <c r="G1002" s="280"/>
      <c r="H1002" s="280"/>
    </row>
    <row r="1003" spans="1:8" x14ac:dyDescent="0.2">
      <c r="A1003" s="413">
        <v>2023</v>
      </c>
      <c r="B1003" s="376" t="s">
        <v>51</v>
      </c>
      <c r="C1003" s="420" t="s">
        <v>145</v>
      </c>
      <c r="D1003" s="421">
        <v>40748.803988299995</v>
      </c>
      <c r="E1003" s="421">
        <v>129256.59481565005</v>
      </c>
      <c r="F1003" s="422">
        <v>170005.39880395005</v>
      </c>
      <c r="G1003" s="280"/>
      <c r="H1003" s="280"/>
    </row>
    <row r="1004" spans="1:8" x14ac:dyDescent="0.2">
      <c r="A1004" s="413">
        <v>2023</v>
      </c>
      <c r="B1004" s="376" t="s">
        <v>52</v>
      </c>
      <c r="C1004" s="420" t="s">
        <v>145</v>
      </c>
      <c r="D1004" s="421">
        <v>45716.881979314814</v>
      </c>
      <c r="E1004" s="421">
        <v>134556.3770817976</v>
      </c>
      <c r="F1004" s="422">
        <v>180273.25906111239</v>
      </c>
      <c r="G1004" s="280"/>
      <c r="H1004" s="280"/>
    </row>
    <row r="1005" spans="1:8" x14ac:dyDescent="0.2">
      <c r="A1005" s="413">
        <v>2023</v>
      </c>
      <c r="B1005" s="376" t="s">
        <v>40</v>
      </c>
      <c r="C1005" s="420" t="s">
        <v>145</v>
      </c>
      <c r="D1005" s="421">
        <v>38517.22001110077</v>
      </c>
      <c r="E1005" s="421">
        <v>114218.63329566296</v>
      </c>
      <c r="F1005" s="422">
        <v>152735.85330676378</v>
      </c>
      <c r="G1005" s="280"/>
      <c r="H1005" s="280"/>
    </row>
    <row r="1006" spans="1:8" x14ac:dyDescent="0.2">
      <c r="A1006" s="413">
        <v>2023</v>
      </c>
      <c r="B1006" s="376" t="s">
        <v>42</v>
      </c>
      <c r="C1006" s="420" t="s">
        <v>145</v>
      </c>
      <c r="D1006" s="421">
        <v>43227.070997593175</v>
      </c>
      <c r="E1006" s="421">
        <v>128585.66818422292</v>
      </c>
      <c r="F1006" s="422">
        <v>171812.73918181608</v>
      </c>
      <c r="G1006" s="280"/>
      <c r="H1006" s="280"/>
    </row>
    <row r="1007" spans="1:8" x14ac:dyDescent="0.2">
      <c r="A1007" s="413">
        <v>2023</v>
      </c>
      <c r="B1007" s="376" t="s">
        <v>43</v>
      </c>
      <c r="C1007" s="420" t="s">
        <v>145</v>
      </c>
      <c r="D1007" s="421">
        <v>39948.240989720005</v>
      </c>
      <c r="E1007" s="421">
        <v>118403.50758800103</v>
      </c>
      <c r="F1007" s="422">
        <v>158351.74857772101</v>
      </c>
      <c r="G1007" s="280"/>
      <c r="H1007" s="280"/>
    </row>
    <row r="1008" spans="1:8" x14ac:dyDescent="0.2">
      <c r="A1008" s="413">
        <v>2023</v>
      </c>
      <c r="B1008" s="376" t="s">
        <v>44</v>
      </c>
      <c r="C1008" s="420" t="s">
        <v>145</v>
      </c>
      <c r="D1008" s="421">
        <v>39924.183999999987</v>
      </c>
      <c r="E1008" s="421">
        <v>115710.781</v>
      </c>
      <c r="F1008" s="422">
        <v>155634.96499999997</v>
      </c>
      <c r="G1008" s="280"/>
      <c r="H1008" s="280"/>
    </row>
    <row r="1009" spans="1:8" x14ac:dyDescent="0.2">
      <c r="A1009" s="413">
        <v>2023</v>
      </c>
      <c r="B1009" s="376" t="s">
        <v>45</v>
      </c>
      <c r="C1009" s="420" t="s">
        <v>145</v>
      </c>
      <c r="D1009" s="421">
        <v>42415.893756584177</v>
      </c>
      <c r="E1009" s="421">
        <v>126248.66485701656</v>
      </c>
      <c r="F1009" s="422">
        <v>168664.5586136007</v>
      </c>
      <c r="G1009" s="280"/>
      <c r="H1009" s="280"/>
    </row>
    <row r="1010" spans="1:8" x14ac:dyDescent="0.2">
      <c r="A1010" s="413">
        <v>2023</v>
      </c>
      <c r="B1010" s="376" t="s">
        <v>46</v>
      </c>
      <c r="C1010" s="420" t="s">
        <v>145</v>
      </c>
      <c r="D1010" s="421">
        <v>42496.668999999994</v>
      </c>
      <c r="E1010" s="421">
        <v>129279.09299999999</v>
      </c>
      <c r="F1010" s="422">
        <v>171775.76199999999</v>
      </c>
      <c r="G1010" s="280"/>
      <c r="H1010" s="280"/>
    </row>
    <row r="1011" spans="1:8" x14ac:dyDescent="0.2">
      <c r="A1011" s="413">
        <v>2023</v>
      </c>
      <c r="B1011" s="376" t="s">
        <v>47</v>
      </c>
      <c r="C1011" s="420" t="s">
        <v>145</v>
      </c>
      <c r="D1011" s="421">
        <v>41823.613000000005</v>
      </c>
      <c r="E1011" s="421">
        <v>129702.70849999995</v>
      </c>
      <c r="F1011" s="422">
        <v>171526.32149999993</v>
      </c>
      <c r="G1011" s="280"/>
      <c r="H1011" s="280"/>
    </row>
    <row r="1012" spans="1:8" x14ac:dyDescent="0.2">
      <c r="A1012" s="413">
        <v>2023</v>
      </c>
      <c r="B1012" s="376" t="s">
        <v>48</v>
      </c>
      <c r="C1012" s="420" t="s">
        <v>145</v>
      </c>
      <c r="D1012" s="421">
        <v>43626.215999999986</v>
      </c>
      <c r="E1012" s="421">
        <v>129637.92949999995</v>
      </c>
      <c r="F1012" s="422">
        <v>173264.14549999998</v>
      </c>
      <c r="G1012" s="280"/>
      <c r="H1012" s="280"/>
    </row>
    <row r="1013" spans="1:8" x14ac:dyDescent="0.2">
      <c r="A1013" s="413">
        <v>2023</v>
      </c>
      <c r="B1013" s="376" t="s">
        <v>49</v>
      </c>
      <c r="C1013" s="420" t="s">
        <v>145</v>
      </c>
      <c r="D1013" s="421">
        <v>43327.587</v>
      </c>
      <c r="E1013" s="421">
        <v>138156.53200000001</v>
      </c>
      <c r="F1013" s="422">
        <v>181484.11900000004</v>
      </c>
      <c r="G1013" s="280"/>
      <c r="H1013" s="280"/>
    </row>
    <row r="1014" spans="1:8" x14ac:dyDescent="0.2">
      <c r="A1014" s="413">
        <v>2024</v>
      </c>
      <c r="B1014" s="376" t="s">
        <v>50</v>
      </c>
      <c r="C1014" s="420" t="s">
        <v>145</v>
      </c>
      <c r="D1014" s="421">
        <v>35906.462999999996</v>
      </c>
      <c r="E1014" s="421">
        <v>100385.71850000008</v>
      </c>
      <c r="F1014" s="422">
        <v>136292.18150000006</v>
      </c>
      <c r="G1014" s="280"/>
      <c r="H1014" s="280"/>
    </row>
    <row r="1015" spans="1:8" x14ac:dyDescent="0.2">
      <c r="A1015" s="413">
        <v>2024</v>
      </c>
      <c r="B1015" s="376" t="s">
        <v>51</v>
      </c>
      <c r="C1015" s="420" t="s">
        <v>145</v>
      </c>
      <c r="D1015" s="421">
        <v>40763.114000000001</v>
      </c>
      <c r="E1015" s="421">
        <v>118936.82300000003</v>
      </c>
      <c r="F1015" s="422">
        <v>159699.93700000001</v>
      </c>
      <c r="G1015" s="280"/>
      <c r="H1015" s="280"/>
    </row>
    <row r="1016" spans="1:8" x14ac:dyDescent="0.2">
      <c r="A1016" s="413">
        <v>2024</v>
      </c>
      <c r="B1016" s="376" t="s">
        <v>52</v>
      </c>
      <c r="C1016" s="420" t="s">
        <v>145</v>
      </c>
      <c r="D1016" s="421">
        <v>35455.286999999997</v>
      </c>
      <c r="E1016" s="421">
        <v>106718.38400000001</v>
      </c>
      <c r="F1016" s="422">
        <v>142173.671</v>
      </c>
      <c r="G1016" s="280"/>
      <c r="H1016" s="280"/>
    </row>
    <row r="1017" spans="1:8" x14ac:dyDescent="0.2">
      <c r="A1017" s="413">
        <v>2024</v>
      </c>
      <c r="B1017" s="376" t="s">
        <v>40</v>
      </c>
      <c r="C1017" s="420" t="s">
        <v>145</v>
      </c>
      <c r="D1017" s="421">
        <v>40130.104000000007</v>
      </c>
      <c r="E1017" s="421">
        <v>129419.89349999989</v>
      </c>
      <c r="F1017" s="422">
        <v>169549.99749999988</v>
      </c>
      <c r="G1017" s="280"/>
      <c r="H1017" s="280"/>
    </row>
    <row r="1018" spans="1:8" x14ac:dyDescent="0.2">
      <c r="A1018" s="413">
        <v>2024</v>
      </c>
      <c r="B1018" s="376" t="s">
        <v>42</v>
      </c>
      <c r="C1018" s="420" t="s">
        <v>145</v>
      </c>
      <c r="D1018" s="421">
        <v>39217.002</v>
      </c>
      <c r="E1018" s="421">
        <v>114931.46099999986</v>
      </c>
      <c r="F1018" s="422">
        <v>154148.46299999987</v>
      </c>
      <c r="G1018" s="280"/>
      <c r="H1018" s="280"/>
    </row>
    <row r="1019" spans="1:8" x14ac:dyDescent="0.2">
      <c r="A1019" s="413">
        <v>2024</v>
      </c>
      <c r="B1019" s="376" t="s">
        <v>43</v>
      </c>
      <c r="C1019" s="420" t="s">
        <v>145</v>
      </c>
      <c r="D1019" s="421">
        <v>37254.760999999999</v>
      </c>
      <c r="E1019" s="421">
        <v>110656.56649999986</v>
      </c>
      <c r="F1019" s="422">
        <v>147911.32749999984</v>
      </c>
      <c r="G1019" s="280"/>
      <c r="H1019" s="280"/>
    </row>
    <row r="1020" spans="1:8" x14ac:dyDescent="0.2">
      <c r="A1020" s="413">
        <v>2024</v>
      </c>
      <c r="B1020" s="376" t="s">
        <v>44</v>
      </c>
      <c r="C1020" s="420" t="s">
        <v>145</v>
      </c>
      <c r="D1020" s="421">
        <v>38534.483</v>
      </c>
      <c r="E1020" s="421">
        <v>119130.50099999986</v>
      </c>
      <c r="F1020" s="422">
        <v>157664.98399999982</v>
      </c>
      <c r="G1020" s="280"/>
      <c r="H1020" s="280"/>
    </row>
    <row r="1021" spans="1:8" x14ac:dyDescent="0.2">
      <c r="A1021" s="413">
        <v>2024</v>
      </c>
      <c r="B1021" s="376" t="s">
        <v>45</v>
      </c>
      <c r="C1021" s="420" t="s">
        <v>145</v>
      </c>
      <c r="D1021" s="421">
        <v>37008.418999999994</v>
      </c>
      <c r="E1021" s="421">
        <v>121130.60649999988</v>
      </c>
      <c r="F1021" s="422">
        <v>158139.02549999987</v>
      </c>
      <c r="G1021" s="280"/>
      <c r="H1021" s="280"/>
    </row>
    <row r="1022" spans="1:8" x14ac:dyDescent="0.2">
      <c r="A1022" s="413">
        <v>2024</v>
      </c>
      <c r="B1022" s="376" t="s">
        <v>46</v>
      </c>
      <c r="C1022" s="420" t="s">
        <v>145</v>
      </c>
      <c r="D1022" s="421">
        <v>31305.077999999994</v>
      </c>
      <c r="E1022" s="421">
        <v>116104.32900000001</v>
      </c>
      <c r="F1022" s="422">
        <v>147409.40700000001</v>
      </c>
      <c r="G1022" s="280"/>
      <c r="H1022" s="280"/>
    </row>
    <row r="1023" spans="1:8" x14ac:dyDescent="0.2">
      <c r="A1023" s="413">
        <v>2024</v>
      </c>
      <c r="B1023" s="376" t="s">
        <v>47</v>
      </c>
      <c r="C1023" s="420" t="s">
        <v>145</v>
      </c>
      <c r="D1023" s="421">
        <v>35890.472000000009</v>
      </c>
      <c r="E1023" s="421">
        <v>123175.48249999998</v>
      </c>
      <c r="F1023" s="422">
        <v>159065.95449999999</v>
      </c>
      <c r="G1023" s="280"/>
      <c r="H1023" s="280"/>
    </row>
    <row r="1024" spans="1:8" x14ac:dyDescent="0.2">
      <c r="A1024" s="413">
        <v>2024</v>
      </c>
      <c r="B1024" s="376" t="s">
        <v>48</v>
      </c>
      <c r="C1024" s="420" t="s">
        <v>145</v>
      </c>
      <c r="D1024" s="421">
        <v>32676.35</v>
      </c>
      <c r="E1024" s="421">
        <v>117153.90549999999</v>
      </c>
      <c r="F1024" s="422">
        <v>149830.2555</v>
      </c>
      <c r="G1024" s="280"/>
      <c r="H1024" s="280"/>
    </row>
    <row r="1025" spans="1:8" x14ac:dyDescent="0.2">
      <c r="A1025" s="413">
        <v>2024</v>
      </c>
      <c r="B1025" s="376" t="s">
        <v>49</v>
      </c>
      <c r="C1025" s="420" t="s">
        <v>145</v>
      </c>
      <c r="D1025" s="421">
        <v>32251.935500000007</v>
      </c>
      <c r="E1025" s="421">
        <v>123311.05200000003</v>
      </c>
      <c r="F1025" s="422">
        <v>155562.98750000002</v>
      </c>
      <c r="G1025" s="280"/>
      <c r="H1025" s="280"/>
    </row>
    <row r="1026" spans="1:8" x14ac:dyDescent="0.2">
      <c r="A1026" s="413">
        <v>2025</v>
      </c>
      <c r="B1026" s="376" t="s">
        <v>50</v>
      </c>
      <c r="C1026" s="420" t="s">
        <v>145</v>
      </c>
      <c r="D1026" s="421">
        <v>25713.133999999998</v>
      </c>
      <c r="E1026" s="421">
        <v>103751.7115</v>
      </c>
      <c r="F1026" s="422">
        <v>129464.84550000001</v>
      </c>
      <c r="G1026" s="280"/>
      <c r="H1026" s="280"/>
    </row>
    <row r="1027" spans="1:8" x14ac:dyDescent="0.2">
      <c r="A1027" s="413">
        <v>2025</v>
      </c>
      <c r="B1027" s="376" t="s">
        <v>51</v>
      </c>
      <c r="C1027" s="420" t="s">
        <v>145</v>
      </c>
      <c r="D1027" s="421">
        <v>29292.41</v>
      </c>
      <c r="E1027" s="421">
        <v>111308.20900000002</v>
      </c>
      <c r="F1027" s="422">
        <v>140600.61900000004</v>
      </c>
      <c r="G1027" s="280"/>
      <c r="H1027" s="280"/>
    </row>
    <row r="1028" spans="1:8" x14ac:dyDescent="0.2">
      <c r="A1028" s="413">
        <v>2025</v>
      </c>
      <c r="B1028" s="376" t="s">
        <v>52</v>
      </c>
      <c r="C1028" s="420" t="s">
        <v>145</v>
      </c>
      <c r="D1028" s="421">
        <v>33122.661</v>
      </c>
      <c r="E1028" s="421">
        <v>129008.50499999998</v>
      </c>
      <c r="F1028" s="422">
        <v>162131.16600000003</v>
      </c>
      <c r="G1028" s="280"/>
      <c r="H1028" s="280"/>
    </row>
    <row r="1029" spans="1:8" x14ac:dyDescent="0.2">
      <c r="A1029" s="413">
        <v>2025</v>
      </c>
      <c r="B1029" s="376" t="s">
        <v>40</v>
      </c>
      <c r="C1029" s="420" t="s">
        <v>145</v>
      </c>
      <c r="D1029" s="421">
        <v>33238.724999999999</v>
      </c>
      <c r="E1029" s="421">
        <v>116656.52650000005</v>
      </c>
      <c r="F1029" s="422">
        <v>149895.25150000004</v>
      </c>
      <c r="G1029" s="280"/>
      <c r="H1029" s="280"/>
    </row>
    <row r="1030" spans="1:8" x14ac:dyDescent="0.2">
      <c r="A1030" s="413">
        <v>2025</v>
      </c>
      <c r="B1030" s="376" t="s">
        <v>42</v>
      </c>
      <c r="C1030" s="420" t="s">
        <v>145</v>
      </c>
      <c r="D1030" s="421">
        <v>33759.848000000005</v>
      </c>
      <c r="E1030" s="421">
        <v>127697.24750000003</v>
      </c>
      <c r="F1030" s="422">
        <v>161457.09550000008</v>
      </c>
      <c r="G1030" s="280"/>
      <c r="H1030" s="280"/>
    </row>
    <row r="1031" spans="1:8" x14ac:dyDescent="0.2">
      <c r="A1031" s="413">
        <v>2025</v>
      </c>
      <c r="B1031" s="376" t="s">
        <v>43</v>
      </c>
      <c r="C1031" s="420" t="s">
        <v>145</v>
      </c>
      <c r="D1031" s="421">
        <v>33349.159999999996</v>
      </c>
      <c r="E1031" s="421">
        <v>109843.13349999998</v>
      </c>
      <c r="F1031" s="422">
        <v>143192.29349999997</v>
      </c>
      <c r="G1031" s="280"/>
      <c r="H1031" s="280"/>
    </row>
    <row r="1032" spans="1:8" x14ac:dyDescent="0.2">
      <c r="A1032" s="413">
        <v>2025</v>
      </c>
      <c r="B1032" s="376" t="s">
        <v>44</v>
      </c>
      <c r="C1032" s="420" t="s">
        <v>145</v>
      </c>
      <c r="D1032" s="421">
        <v>38506.30799999999</v>
      </c>
      <c r="E1032" s="421">
        <v>134981.07850000003</v>
      </c>
      <c r="F1032" s="422">
        <v>173487.38649999999</v>
      </c>
      <c r="G1032" s="280"/>
      <c r="H1032" s="280"/>
    </row>
    <row r="1033" spans="1:8" x14ac:dyDescent="0.2">
      <c r="A1033" s="413">
        <v>2025</v>
      </c>
      <c r="B1033" s="376" t="s">
        <v>45</v>
      </c>
      <c r="C1033" s="420" t="s">
        <v>145</v>
      </c>
      <c r="D1033" s="421">
        <v>33736.072</v>
      </c>
      <c r="E1033" s="421">
        <v>124956.08899999996</v>
      </c>
      <c r="F1033" s="422">
        <v>158692.16099999996</v>
      </c>
      <c r="G1033" s="280"/>
      <c r="H1033" s="280"/>
    </row>
    <row r="1034" spans="1:8" x14ac:dyDescent="0.2">
      <c r="A1034" s="413">
        <v>2025</v>
      </c>
      <c r="B1034" s="376" t="s">
        <v>46</v>
      </c>
      <c r="C1034" s="420" t="s">
        <v>145</v>
      </c>
      <c r="D1034" s="421">
        <v>36661.349999999991</v>
      </c>
      <c r="E1034" s="421">
        <v>135160.32999999999</v>
      </c>
      <c r="F1034" s="422">
        <v>171821.68</v>
      </c>
      <c r="G1034" s="280"/>
      <c r="H1034" s="280"/>
    </row>
    <row r="1035" spans="1:8" x14ac:dyDescent="0.2">
      <c r="A1035" s="413">
        <v>2025</v>
      </c>
      <c r="B1035" s="376" t="s">
        <v>47</v>
      </c>
      <c r="C1035" s="420" t="s">
        <v>145</v>
      </c>
      <c r="D1035" s="421">
        <v>43075.499999999993</v>
      </c>
      <c r="E1035" s="421">
        <v>142891.36000000002</v>
      </c>
      <c r="F1035" s="422">
        <v>185966.86</v>
      </c>
      <c r="G1035" s="280"/>
      <c r="H1035" s="280"/>
    </row>
    <row r="1036" spans="1:8" x14ac:dyDescent="0.2">
      <c r="A1036" s="413">
        <v>2025</v>
      </c>
      <c r="B1036" s="376" t="s">
        <v>48</v>
      </c>
      <c r="C1036" s="420" t="s">
        <v>145</v>
      </c>
      <c r="D1036" s="421">
        <v>40037.46</v>
      </c>
      <c r="E1036" s="421">
        <v>129757.64999999998</v>
      </c>
      <c r="F1036" s="422">
        <v>169795.11</v>
      </c>
      <c r="G1036" s="280"/>
      <c r="H1036" s="280"/>
    </row>
    <row r="1037" spans="1:8" x14ac:dyDescent="0.2">
      <c r="A1037" s="413">
        <v>2025</v>
      </c>
      <c r="B1037" s="376" t="s">
        <v>49</v>
      </c>
      <c r="C1037" s="420" t="s">
        <v>145</v>
      </c>
      <c r="D1037" s="421">
        <v>38977.369999999995</v>
      </c>
      <c r="E1037" s="421">
        <v>131850.72999999998</v>
      </c>
      <c r="F1037" s="422">
        <v>170828.1</v>
      </c>
      <c r="G1037" s="280"/>
      <c r="H1037" s="280"/>
    </row>
    <row r="1038" spans="1:8" x14ac:dyDescent="0.2">
      <c r="A1038" s="413">
        <v>2026</v>
      </c>
      <c r="B1038" s="376" t="s">
        <v>50</v>
      </c>
      <c r="C1038" s="420" t="s">
        <v>145</v>
      </c>
      <c r="D1038" s="421">
        <v>30568.07</v>
      </c>
      <c r="E1038" s="421">
        <v>113630.02000000002</v>
      </c>
      <c r="F1038" s="422">
        <v>144198.09</v>
      </c>
      <c r="G1038" s="280"/>
      <c r="H1038" s="280"/>
    </row>
    <row r="1039" spans="1:8" x14ac:dyDescent="0.2">
      <c r="A1039" s="413">
        <v>2026</v>
      </c>
      <c r="B1039" s="376" t="s">
        <v>51</v>
      </c>
      <c r="C1039" s="420" t="s">
        <v>145</v>
      </c>
      <c r="D1039" s="421">
        <v>40777.279999999999</v>
      </c>
      <c r="E1039" s="421">
        <v>122276.53</v>
      </c>
      <c r="F1039" s="422">
        <v>163053.81</v>
      </c>
      <c r="G1039" s="280"/>
      <c r="H1039" s="280"/>
    </row>
    <row r="1040" spans="1:8" x14ac:dyDescent="0.2">
      <c r="A1040" s="413">
        <v>2026</v>
      </c>
      <c r="B1040" s="376" t="s">
        <v>52</v>
      </c>
      <c r="C1040" s="420" t="s">
        <v>145</v>
      </c>
      <c r="D1040" s="421">
        <v>43218.829999999994</v>
      </c>
      <c r="E1040" s="421">
        <v>138111.81</v>
      </c>
      <c r="F1040" s="422">
        <v>181330.63999999998</v>
      </c>
      <c r="G1040" s="280"/>
      <c r="H1040" s="280"/>
    </row>
    <row r="1041" spans="1:8" x14ac:dyDescent="0.2">
      <c r="A1041" s="413">
        <v>2026</v>
      </c>
      <c r="B1041" s="376" t="s">
        <v>40</v>
      </c>
      <c r="C1041" s="420" t="s">
        <v>145</v>
      </c>
      <c r="D1041" s="421">
        <v>35023.279999999999</v>
      </c>
      <c r="E1041" s="421">
        <v>121928.85999999999</v>
      </c>
      <c r="F1041" s="422">
        <v>156952.14000000001</v>
      </c>
      <c r="G1041" s="280"/>
      <c r="H1041" s="280"/>
    </row>
    <row r="1042" spans="1:8" x14ac:dyDescent="0.2">
      <c r="A1042" s="413">
        <v>2026</v>
      </c>
      <c r="B1042" s="376" t="s">
        <v>42</v>
      </c>
      <c r="C1042" s="420" t="s">
        <v>145</v>
      </c>
      <c r="D1042" s="421">
        <v>37780.65</v>
      </c>
      <c r="E1042" s="421">
        <v>136528.5</v>
      </c>
      <c r="F1042" s="422">
        <v>174309.15000000002</v>
      </c>
      <c r="G1042" s="280"/>
      <c r="H1042" s="280"/>
    </row>
    <row r="1043" spans="1:8" x14ac:dyDescent="0.2">
      <c r="A1043" s="413">
        <v>2026</v>
      </c>
      <c r="B1043" s="376" t="s">
        <v>43</v>
      </c>
      <c r="C1043" s="420" t="s">
        <v>145</v>
      </c>
      <c r="D1043" s="421">
        <v>38388.890000000007</v>
      </c>
      <c r="E1043" s="421">
        <v>119804.4</v>
      </c>
      <c r="F1043" s="422">
        <v>158193.28999999998</v>
      </c>
      <c r="G1043" s="280"/>
      <c r="H1043" s="280"/>
    </row>
    <row r="1044" spans="1:8" x14ac:dyDescent="0.2">
      <c r="A1044" s="413">
        <v>2009</v>
      </c>
      <c r="B1044" s="376" t="s">
        <v>40</v>
      </c>
      <c r="C1044" s="420" t="s">
        <v>146</v>
      </c>
      <c r="D1044" s="421">
        <v>1297.0100000000002</v>
      </c>
      <c r="E1044" s="421">
        <v>18779.043999999998</v>
      </c>
      <c r="F1044" s="422">
        <v>20076.054</v>
      </c>
      <c r="G1044" s="280"/>
      <c r="H1044" s="280"/>
    </row>
    <row r="1045" spans="1:8" x14ac:dyDescent="0.2">
      <c r="A1045" s="413">
        <v>2009</v>
      </c>
      <c r="B1045" s="376" t="s">
        <v>42</v>
      </c>
      <c r="C1045" s="420" t="s">
        <v>146</v>
      </c>
      <c r="D1045" s="421">
        <v>1092.48</v>
      </c>
      <c r="E1045" s="421">
        <v>18373.102000000003</v>
      </c>
      <c r="F1045" s="422">
        <v>19465.582000000002</v>
      </c>
      <c r="G1045" s="280"/>
      <c r="H1045" s="280"/>
    </row>
    <row r="1046" spans="1:8" x14ac:dyDescent="0.2">
      <c r="A1046" s="413">
        <v>2009</v>
      </c>
      <c r="B1046" s="376" t="s">
        <v>43</v>
      </c>
      <c r="C1046" s="420" t="s">
        <v>146</v>
      </c>
      <c r="D1046" s="421">
        <v>689.63</v>
      </c>
      <c r="E1046" s="421">
        <v>15815.219000000001</v>
      </c>
      <c r="F1046" s="422">
        <v>16504.849000000002</v>
      </c>
      <c r="G1046" s="280"/>
      <c r="H1046" s="280"/>
    </row>
    <row r="1047" spans="1:8" x14ac:dyDescent="0.2">
      <c r="A1047" s="413">
        <v>2009</v>
      </c>
      <c r="B1047" s="376" t="s">
        <v>44</v>
      </c>
      <c r="C1047" s="420" t="s">
        <v>146</v>
      </c>
      <c r="D1047" s="421">
        <v>1091.31</v>
      </c>
      <c r="E1047" s="421">
        <v>19480.389000000003</v>
      </c>
      <c r="F1047" s="422">
        <v>20571.699000000001</v>
      </c>
      <c r="G1047" s="280"/>
      <c r="H1047" s="280"/>
    </row>
    <row r="1048" spans="1:8" x14ac:dyDescent="0.2">
      <c r="A1048" s="413">
        <v>2009</v>
      </c>
      <c r="B1048" s="376" t="s">
        <v>45</v>
      </c>
      <c r="C1048" s="420" t="s">
        <v>146</v>
      </c>
      <c r="D1048" s="421">
        <v>1385.98</v>
      </c>
      <c r="E1048" s="421">
        <v>15843.379000000001</v>
      </c>
      <c r="F1048" s="422">
        <v>17229.359</v>
      </c>
      <c r="G1048" s="280"/>
      <c r="H1048" s="280"/>
    </row>
    <row r="1049" spans="1:8" x14ac:dyDescent="0.2">
      <c r="A1049" s="413">
        <v>2009</v>
      </c>
      <c r="B1049" s="376" t="s">
        <v>46</v>
      </c>
      <c r="C1049" s="420" t="s">
        <v>146</v>
      </c>
      <c r="D1049" s="421">
        <v>2505.89</v>
      </c>
      <c r="E1049" s="421">
        <v>18950.208500000001</v>
      </c>
      <c r="F1049" s="422">
        <v>21456.0985</v>
      </c>
      <c r="G1049" s="280"/>
      <c r="H1049" s="280"/>
    </row>
    <row r="1050" spans="1:8" x14ac:dyDescent="0.2">
      <c r="A1050" s="413">
        <v>2009</v>
      </c>
      <c r="B1050" s="376" t="s">
        <v>47</v>
      </c>
      <c r="C1050" s="420" t="s">
        <v>146</v>
      </c>
      <c r="D1050" s="421">
        <v>2407.14</v>
      </c>
      <c r="E1050" s="421">
        <v>21287.728500000001</v>
      </c>
      <c r="F1050" s="422">
        <v>23694.8685</v>
      </c>
      <c r="G1050" s="280"/>
      <c r="H1050" s="280"/>
    </row>
    <row r="1051" spans="1:8" x14ac:dyDescent="0.2">
      <c r="A1051" s="413">
        <v>2009</v>
      </c>
      <c r="B1051" s="376" t="s">
        <v>48</v>
      </c>
      <c r="C1051" s="420" t="s">
        <v>146</v>
      </c>
      <c r="D1051" s="421">
        <v>2119.65</v>
      </c>
      <c r="E1051" s="421">
        <v>20984.32</v>
      </c>
      <c r="F1051" s="422">
        <v>23103.97</v>
      </c>
      <c r="G1051" s="280"/>
      <c r="H1051" s="280"/>
    </row>
    <row r="1052" spans="1:8" x14ac:dyDescent="0.2">
      <c r="A1052" s="413">
        <v>2009</v>
      </c>
      <c r="B1052" s="376" t="s">
        <v>49</v>
      </c>
      <c r="C1052" s="420" t="s">
        <v>146</v>
      </c>
      <c r="D1052" s="421">
        <v>1396.19</v>
      </c>
      <c r="E1052" s="421">
        <v>20952.086499999998</v>
      </c>
      <c r="F1052" s="422">
        <v>22348.276499999993</v>
      </c>
      <c r="G1052" s="280"/>
      <c r="H1052" s="280"/>
    </row>
    <row r="1053" spans="1:8" x14ac:dyDescent="0.2">
      <c r="A1053" s="413">
        <v>2010</v>
      </c>
      <c r="B1053" s="376" t="s">
        <v>50</v>
      </c>
      <c r="C1053" s="420" t="s">
        <v>146</v>
      </c>
      <c r="D1053" s="421">
        <v>2004.48</v>
      </c>
      <c r="E1053" s="421">
        <v>19277.434499999999</v>
      </c>
      <c r="F1053" s="422">
        <v>21281.914499999999</v>
      </c>
      <c r="G1053" s="280"/>
      <c r="H1053" s="280"/>
    </row>
    <row r="1054" spans="1:8" x14ac:dyDescent="0.2">
      <c r="A1054" s="413">
        <v>2010</v>
      </c>
      <c r="B1054" s="376" t="s">
        <v>51</v>
      </c>
      <c r="C1054" s="420" t="s">
        <v>146</v>
      </c>
      <c r="D1054" s="421">
        <v>2629.6099999999997</v>
      </c>
      <c r="E1054" s="421">
        <v>18550.417000000001</v>
      </c>
      <c r="F1054" s="422">
        <v>21180.027000000002</v>
      </c>
      <c r="G1054" s="280"/>
      <c r="H1054" s="280"/>
    </row>
    <row r="1055" spans="1:8" x14ac:dyDescent="0.2">
      <c r="A1055" s="413">
        <v>2010</v>
      </c>
      <c r="B1055" s="376" t="s">
        <v>52</v>
      </c>
      <c r="C1055" s="420" t="s">
        <v>146</v>
      </c>
      <c r="D1055" s="421">
        <v>3181.6400000000003</v>
      </c>
      <c r="E1055" s="421">
        <v>17592.5095</v>
      </c>
      <c r="F1055" s="422">
        <v>20774.149499999996</v>
      </c>
      <c r="G1055" s="280"/>
      <c r="H1055" s="280"/>
    </row>
    <row r="1056" spans="1:8" x14ac:dyDescent="0.2">
      <c r="A1056" s="413">
        <v>2010</v>
      </c>
      <c r="B1056" s="376" t="s">
        <v>40</v>
      </c>
      <c r="C1056" s="420" t="s">
        <v>146</v>
      </c>
      <c r="D1056" s="421">
        <v>2937.4799999999996</v>
      </c>
      <c r="E1056" s="421">
        <v>17712.61</v>
      </c>
      <c r="F1056" s="422">
        <v>20650.09</v>
      </c>
      <c r="G1056" s="280"/>
      <c r="H1056" s="280"/>
    </row>
    <row r="1057" spans="1:8" x14ac:dyDescent="0.2">
      <c r="A1057" s="413">
        <v>2010</v>
      </c>
      <c r="B1057" s="376" t="s">
        <v>42</v>
      </c>
      <c r="C1057" s="420" t="s">
        <v>146</v>
      </c>
      <c r="D1057" s="421">
        <v>2169.7499999999995</v>
      </c>
      <c r="E1057" s="421">
        <v>19267.943499999998</v>
      </c>
      <c r="F1057" s="422">
        <v>21437.693499999998</v>
      </c>
      <c r="G1057" s="280"/>
      <c r="H1057" s="280"/>
    </row>
    <row r="1058" spans="1:8" x14ac:dyDescent="0.2">
      <c r="A1058" s="413">
        <v>2010</v>
      </c>
      <c r="B1058" s="376" t="s">
        <v>43</v>
      </c>
      <c r="C1058" s="420" t="s">
        <v>146</v>
      </c>
      <c r="D1058" s="421">
        <v>3580.0799999999995</v>
      </c>
      <c r="E1058" s="421">
        <v>16387.5425</v>
      </c>
      <c r="F1058" s="422">
        <v>19967.622500000001</v>
      </c>
      <c r="G1058" s="280"/>
      <c r="H1058" s="280"/>
    </row>
    <row r="1059" spans="1:8" x14ac:dyDescent="0.2">
      <c r="A1059" s="413">
        <v>2010</v>
      </c>
      <c r="B1059" s="376" t="s">
        <v>44</v>
      </c>
      <c r="C1059" s="420" t="s">
        <v>146</v>
      </c>
      <c r="D1059" s="421">
        <v>3272.09</v>
      </c>
      <c r="E1059" s="421">
        <v>17146.042500000003</v>
      </c>
      <c r="F1059" s="422">
        <v>20418.1325</v>
      </c>
      <c r="G1059" s="280"/>
      <c r="H1059" s="280"/>
    </row>
    <row r="1060" spans="1:8" x14ac:dyDescent="0.2">
      <c r="A1060" s="413">
        <v>2010</v>
      </c>
      <c r="B1060" s="376" t="s">
        <v>45</v>
      </c>
      <c r="C1060" s="420" t="s">
        <v>146</v>
      </c>
      <c r="D1060" s="421">
        <v>3475.5200000000004</v>
      </c>
      <c r="E1060" s="421">
        <v>17781.8475</v>
      </c>
      <c r="F1060" s="422">
        <v>21257.3675</v>
      </c>
      <c r="G1060" s="280"/>
      <c r="H1060" s="280"/>
    </row>
    <row r="1061" spans="1:8" x14ac:dyDescent="0.2">
      <c r="A1061" s="413">
        <v>2010</v>
      </c>
      <c r="B1061" s="376" t="s">
        <v>46</v>
      </c>
      <c r="C1061" s="420" t="s">
        <v>146</v>
      </c>
      <c r="D1061" s="421">
        <v>3821.84</v>
      </c>
      <c r="E1061" s="421">
        <v>21958.858499999998</v>
      </c>
      <c r="F1061" s="422">
        <v>25780.698499999999</v>
      </c>
      <c r="G1061" s="280"/>
      <c r="H1061" s="280"/>
    </row>
    <row r="1062" spans="1:8" x14ac:dyDescent="0.2">
      <c r="A1062" s="413">
        <v>2010</v>
      </c>
      <c r="B1062" s="376" t="s">
        <v>47</v>
      </c>
      <c r="C1062" s="420" t="s">
        <v>146</v>
      </c>
      <c r="D1062" s="421">
        <v>4145.26</v>
      </c>
      <c r="E1062" s="421">
        <v>24365.841</v>
      </c>
      <c r="F1062" s="422">
        <v>28511.101000000002</v>
      </c>
      <c r="G1062" s="280"/>
      <c r="H1062" s="280"/>
    </row>
    <row r="1063" spans="1:8" x14ac:dyDescent="0.2">
      <c r="A1063" s="413">
        <v>2010</v>
      </c>
      <c r="B1063" s="376" t="s">
        <v>48</v>
      </c>
      <c r="C1063" s="420" t="s">
        <v>146</v>
      </c>
      <c r="D1063" s="421">
        <v>4692.13</v>
      </c>
      <c r="E1063" s="421">
        <v>25126.263500000005</v>
      </c>
      <c r="F1063" s="422">
        <v>29818.393500000006</v>
      </c>
      <c r="G1063" s="280"/>
      <c r="H1063" s="280"/>
    </row>
    <row r="1064" spans="1:8" x14ac:dyDescent="0.2">
      <c r="A1064" s="413">
        <v>2010</v>
      </c>
      <c r="B1064" s="376" t="s">
        <v>49</v>
      </c>
      <c r="C1064" s="420" t="s">
        <v>146</v>
      </c>
      <c r="D1064" s="421">
        <v>1211.75</v>
      </c>
      <c r="E1064" s="421">
        <v>23396.977499999997</v>
      </c>
      <c r="F1064" s="422">
        <v>24608.727499999997</v>
      </c>
      <c r="G1064" s="280"/>
      <c r="H1064" s="280"/>
    </row>
    <row r="1065" spans="1:8" x14ac:dyDescent="0.2">
      <c r="A1065" s="413">
        <v>2011</v>
      </c>
      <c r="B1065" s="376" t="s">
        <v>50</v>
      </c>
      <c r="C1065" s="420" t="s">
        <v>146</v>
      </c>
      <c r="D1065" s="421">
        <v>2885.69</v>
      </c>
      <c r="E1065" s="421">
        <v>23434.194</v>
      </c>
      <c r="F1065" s="422">
        <v>26319.883999999998</v>
      </c>
      <c r="G1065" s="280"/>
      <c r="H1065" s="280"/>
    </row>
    <row r="1066" spans="1:8" x14ac:dyDescent="0.2">
      <c r="A1066" s="413">
        <v>2011</v>
      </c>
      <c r="B1066" s="376" t="s">
        <v>51</v>
      </c>
      <c r="C1066" s="420" t="s">
        <v>146</v>
      </c>
      <c r="D1066" s="421">
        <v>2829.78</v>
      </c>
      <c r="E1066" s="421">
        <v>21202.327000000005</v>
      </c>
      <c r="F1066" s="422">
        <v>24032.107000000007</v>
      </c>
      <c r="G1066" s="280"/>
      <c r="H1066" s="280"/>
    </row>
    <row r="1067" spans="1:8" x14ac:dyDescent="0.2">
      <c r="A1067" s="413">
        <v>2011</v>
      </c>
      <c r="B1067" s="376" t="s">
        <v>52</v>
      </c>
      <c r="C1067" s="420" t="s">
        <v>146</v>
      </c>
      <c r="D1067" s="421">
        <v>4081.5</v>
      </c>
      <c r="E1067" s="421">
        <v>31679.208500000004</v>
      </c>
      <c r="F1067" s="422">
        <v>35760.708500000008</v>
      </c>
      <c r="G1067" s="280"/>
      <c r="H1067" s="280"/>
    </row>
    <row r="1068" spans="1:8" x14ac:dyDescent="0.2">
      <c r="A1068" s="413">
        <v>2011</v>
      </c>
      <c r="B1068" s="376" t="s">
        <v>40</v>
      </c>
      <c r="C1068" s="420" t="s">
        <v>146</v>
      </c>
      <c r="D1068" s="421">
        <v>4080.51</v>
      </c>
      <c r="E1068" s="421">
        <v>26612.775000000001</v>
      </c>
      <c r="F1068" s="422">
        <v>30693.285</v>
      </c>
      <c r="G1068" s="280"/>
      <c r="H1068" s="280"/>
    </row>
    <row r="1069" spans="1:8" x14ac:dyDescent="0.2">
      <c r="A1069" s="413">
        <v>2011</v>
      </c>
      <c r="B1069" s="376" t="s">
        <v>42</v>
      </c>
      <c r="C1069" s="420" t="s">
        <v>146</v>
      </c>
      <c r="D1069" s="421">
        <v>4150.91</v>
      </c>
      <c r="E1069" s="421">
        <v>28712.623</v>
      </c>
      <c r="F1069" s="422">
        <v>32863.533000000003</v>
      </c>
      <c r="G1069" s="280"/>
      <c r="H1069" s="280"/>
    </row>
    <row r="1070" spans="1:8" x14ac:dyDescent="0.2">
      <c r="A1070" s="413">
        <v>2011</v>
      </c>
      <c r="B1070" s="376" t="s">
        <v>43</v>
      </c>
      <c r="C1070" s="420" t="s">
        <v>146</v>
      </c>
      <c r="D1070" s="421">
        <v>4475.24</v>
      </c>
      <c r="E1070" s="421">
        <v>24425.206999999999</v>
      </c>
      <c r="F1070" s="422">
        <v>28900.447000000004</v>
      </c>
      <c r="G1070" s="280"/>
      <c r="H1070" s="280"/>
    </row>
    <row r="1071" spans="1:8" x14ac:dyDescent="0.2">
      <c r="A1071" s="413">
        <v>2011</v>
      </c>
      <c r="B1071" s="376" t="s">
        <v>44</v>
      </c>
      <c r="C1071" s="420" t="s">
        <v>146</v>
      </c>
      <c r="D1071" s="421">
        <v>3908.25</v>
      </c>
      <c r="E1071" s="421">
        <v>26432.516999999996</v>
      </c>
      <c r="F1071" s="422">
        <v>30340.766999999996</v>
      </c>
      <c r="G1071" s="280"/>
      <c r="H1071" s="280"/>
    </row>
    <row r="1072" spans="1:8" x14ac:dyDescent="0.2">
      <c r="A1072" s="413">
        <v>2011</v>
      </c>
      <c r="B1072" s="376" t="s">
        <v>45</v>
      </c>
      <c r="C1072" s="420" t="s">
        <v>146</v>
      </c>
      <c r="D1072" s="421">
        <v>5197.0200000000004</v>
      </c>
      <c r="E1072" s="421">
        <v>28683.260499999997</v>
      </c>
      <c r="F1072" s="422">
        <v>33880.280500000001</v>
      </c>
      <c r="G1072" s="280"/>
      <c r="H1072" s="280"/>
    </row>
    <row r="1073" spans="1:8" x14ac:dyDescent="0.2">
      <c r="A1073" s="413">
        <v>2011</v>
      </c>
      <c r="B1073" s="376" t="s">
        <v>46</v>
      </c>
      <c r="C1073" s="420" t="s">
        <v>146</v>
      </c>
      <c r="D1073" s="421">
        <v>4354.1000000000004</v>
      </c>
      <c r="E1073" s="421">
        <v>27713.650499999996</v>
      </c>
      <c r="F1073" s="422">
        <v>32067.750499999998</v>
      </c>
      <c r="G1073" s="280"/>
      <c r="H1073" s="280"/>
    </row>
    <row r="1074" spans="1:8" x14ac:dyDescent="0.2">
      <c r="A1074" s="414">
        <v>2011</v>
      </c>
      <c r="B1074" s="376" t="s">
        <v>47</v>
      </c>
      <c r="C1074" s="420" t="s">
        <v>146</v>
      </c>
      <c r="D1074" s="421">
        <v>3395.05</v>
      </c>
      <c r="E1074" s="421">
        <v>29317.207000000002</v>
      </c>
      <c r="F1074" s="422">
        <v>32712.257000000001</v>
      </c>
      <c r="G1074" s="280"/>
      <c r="H1074" s="280"/>
    </row>
    <row r="1075" spans="1:8" x14ac:dyDescent="0.2">
      <c r="A1075" s="414">
        <v>2011</v>
      </c>
      <c r="B1075" s="376" t="s">
        <v>48</v>
      </c>
      <c r="C1075" s="420" t="s">
        <v>146</v>
      </c>
      <c r="D1075" s="421">
        <v>3152</v>
      </c>
      <c r="E1075" s="421">
        <v>31275.712500000005</v>
      </c>
      <c r="F1075" s="422">
        <v>34427.712500000001</v>
      </c>
      <c r="G1075" s="280"/>
      <c r="H1075" s="280"/>
    </row>
    <row r="1076" spans="1:8" x14ac:dyDescent="0.2">
      <c r="A1076" s="414">
        <v>2011</v>
      </c>
      <c r="B1076" s="376" t="s">
        <v>49</v>
      </c>
      <c r="C1076" s="420" t="s">
        <v>146</v>
      </c>
      <c r="D1076" s="421">
        <v>2784.58</v>
      </c>
      <c r="E1076" s="421">
        <v>36713.618000000002</v>
      </c>
      <c r="F1076" s="422">
        <v>39498.198000000004</v>
      </c>
      <c r="G1076" s="280"/>
      <c r="H1076" s="280"/>
    </row>
    <row r="1077" spans="1:8" x14ac:dyDescent="0.2">
      <c r="A1077" s="414">
        <v>2012</v>
      </c>
      <c r="B1077" s="376" t="s">
        <v>50</v>
      </c>
      <c r="C1077" s="420" t="s">
        <v>146</v>
      </c>
      <c r="D1077" s="421">
        <v>3076.34</v>
      </c>
      <c r="E1077" s="421">
        <v>30482.378500000003</v>
      </c>
      <c r="F1077" s="422">
        <v>33558.718500000003</v>
      </c>
      <c r="G1077" s="280"/>
      <c r="H1077" s="280"/>
    </row>
    <row r="1078" spans="1:8" x14ac:dyDescent="0.2">
      <c r="A1078" s="414">
        <v>2012</v>
      </c>
      <c r="B1078" s="376" t="s">
        <v>51</v>
      </c>
      <c r="C1078" s="420" t="s">
        <v>146</v>
      </c>
      <c r="D1078" s="421">
        <v>3930.51</v>
      </c>
      <c r="E1078" s="421">
        <v>29131.607000000004</v>
      </c>
      <c r="F1078" s="422">
        <v>33062.116999999998</v>
      </c>
      <c r="G1078" s="280"/>
      <c r="H1078" s="280"/>
    </row>
    <row r="1079" spans="1:8" x14ac:dyDescent="0.2">
      <c r="A1079" s="414">
        <v>2012</v>
      </c>
      <c r="B1079" s="376" t="s">
        <v>52</v>
      </c>
      <c r="C1079" s="420" t="s">
        <v>146</v>
      </c>
      <c r="D1079" s="421">
        <v>3235.9</v>
      </c>
      <c r="E1079" s="421">
        <v>32906.114500000003</v>
      </c>
      <c r="F1079" s="422">
        <v>36142.014500000005</v>
      </c>
      <c r="G1079" s="280"/>
      <c r="H1079" s="280"/>
    </row>
    <row r="1080" spans="1:8" x14ac:dyDescent="0.2">
      <c r="A1080" s="414">
        <v>2012</v>
      </c>
      <c r="B1080" s="376" t="s">
        <v>40</v>
      </c>
      <c r="C1080" s="420" t="s">
        <v>146</v>
      </c>
      <c r="D1080" s="421">
        <v>3477.83</v>
      </c>
      <c r="E1080" s="421">
        <v>24323.898000000001</v>
      </c>
      <c r="F1080" s="422">
        <v>27801.728000000003</v>
      </c>
      <c r="G1080" s="280"/>
      <c r="H1080" s="280"/>
    </row>
    <row r="1081" spans="1:8" x14ac:dyDescent="0.2">
      <c r="A1081" s="414">
        <v>2012</v>
      </c>
      <c r="B1081" s="376" t="s">
        <v>42</v>
      </c>
      <c r="C1081" s="420" t="s">
        <v>146</v>
      </c>
      <c r="D1081" s="421">
        <v>2828.02</v>
      </c>
      <c r="E1081" s="421">
        <v>33900.839500000002</v>
      </c>
      <c r="F1081" s="422">
        <v>36728.859500000006</v>
      </c>
      <c r="G1081" s="280"/>
      <c r="H1081" s="280"/>
    </row>
    <row r="1082" spans="1:8" x14ac:dyDescent="0.2">
      <c r="A1082" s="414">
        <v>2012</v>
      </c>
      <c r="B1082" s="376" t="s">
        <v>43</v>
      </c>
      <c r="C1082" s="420" t="s">
        <v>146</v>
      </c>
      <c r="D1082" s="421">
        <v>3236.9300000000003</v>
      </c>
      <c r="E1082" s="421">
        <v>29497.589500000002</v>
      </c>
      <c r="F1082" s="422">
        <v>32734.519499999999</v>
      </c>
      <c r="G1082" s="280"/>
      <c r="H1082" s="280"/>
    </row>
    <row r="1083" spans="1:8" x14ac:dyDescent="0.2">
      <c r="A1083" s="414">
        <v>2012</v>
      </c>
      <c r="B1083" s="376" t="s">
        <v>44</v>
      </c>
      <c r="C1083" s="420" t="s">
        <v>146</v>
      </c>
      <c r="D1083" s="421">
        <v>3010.45</v>
      </c>
      <c r="E1083" s="421">
        <v>27402.946500000002</v>
      </c>
      <c r="F1083" s="422">
        <v>30413.396500000003</v>
      </c>
      <c r="G1083" s="280"/>
      <c r="H1083" s="280"/>
    </row>
    <row r="1084" spans="1:8" x14ac:dyDescent="0.2">
      <c r="A1084" s="414">
        <v>2012</v>
      </c>
      <c r="B1084" s="376" t="s">
        <v>45</v>
      </c>
      <c r="C1084" s="420" t="s">
        <v>146</v>
      </c>
      <c r="D1084" s="421">
        <v>3023.58</v>
      </c>
      <c r="E1084" s="421">
        <v>26869.991500000004</v>
      </c>
      <c r="F1084" s="422">
        <v>29893.571500000002</v>
      </c>
      <c r="G1084" s="280"/>
      <c r="H1084" s="280"/>
    </row>
    <row r="1085" spans="1:8" x14ac:dyDescent="0.2">
      <c r="A1085" s="414">
        <v>2012</v>
      </c>
      <c r="B1085" s="376" t="s">
        <v>46</v>
      </c>
      <c r="C1085" s="420" t="s">
        <v>146</v>
      </c>
      <c r="D1085" s="421">
        <v>3094.6400000000003</v>
      </c>
      <c r="E1085" s="421">
        <v>26384.256999999998</v>
      </c>
      <c r="F1085" s="422">
        <v>29478.897000000001</v>
      </c>
      <c r="G1085" s="280"/>
      <c r="H1085" s="280"/>
    </row>
    <row r="1086" spans="1:8" x14ac:dyDescent="0.2">
      <c r="A1086" s="414">
        <v>2012</v>
      </c>
      <c r="B1086" s="376" t="s">
        <v>47</v>
      </c>
      <c r="C1086" s="420" t="s">
        <v>146</v>
      </c>
      <c r="D1086" s="421">
        <v>2528.0300000000002</v>
      </c>
      <c r="E1086" s="421">
        <v>28670.539499999999</v>
      </c>
      <c r="F1086" s="422">
        <v>31198.569499999998</v>
      </c>
      <c r="G1086" s="280"/>
      <c r="H1086" s="280"/>
    </row>
    <row r="1087" spans="1:8" x14ac:dyDescent="0.2">
      <c r="A1087" s="414">
        <v>2012</v>
      </c>
      <c r="B1087" s="376" t="s">
        <v>48</v>
      </c>
      <c r="C1087" s="420" t="s">
        <v>146</v>
      </c>
      <c r="D1087" s="421">
        <v>3008.58</v>
      </c>
      <c r="E1087" s="421">
        <v>29805.6715</v>
      </c>
      <c r="F1087" s="422">
        <v>32814.251499999998</v>
      </c>
      <c r="G1087" s="280"/>
      <c r="H1087" s="280"/>
    </row>
    <row r="1088" spans="1:8" x14ac:dyDescent="0.2">
      <c r="A1088" s="414">
        <v>2012</v>
      </c>
      <c r="B1088" s="376" t="s">
        <v>49</v>
      </c>
      <c r="C1088" s="420" t="s">
        <v>146</v>
      </c>
      <c r="D1088" s="421">
        <v>3017.5600000000004</v>
      </c>
      <c r="E1088" s="421">
        <v>30119.064999999995</v>
      </c>
      <c r="F1088" s="422">
        <v>33136.625</v>
      </c>
      <c r="G1088" s="280"/>
      <c r="H1088" s="280"/>
    </row>
    <row r="1089" spans="1:8" x14ac:dyDescent="0.2">
      <c r="A1089" s="414">
        <v>2013</v>
      </c>
      <c r="B1089" s="376" t="s">
        <v>50</v>
      </c>
      <c r="C1089" s="420" t="s">
        <v>146</v>
      </c>
      <c r="D1089" s="421">
        <v>3055.63</v>
      </c>
      <c r="E1089" s="421">
        <v>27025.142500000002</v>
      </c>
      <c r="F1089" s="422">
        <v>30080.772499999999</v>
      </c>
      <c r="G1089" s="280"/>
      <c r="H1089" s="280"/>
    </row>
    <row r="1090" spans="1:8" x14ac:dyDescent="0.2">
      <c r="A1090" s="414">
        <v>2013</v>
      </c>
      <c r="B1090" s="376" t="s">
        <v>51</v>
      </c>
      <c r="C1090" s="420" t="s">
        <v>146</v>
      </c>
      <c r="D1090" s="421">
        <v>1678.9499999999998</v>
      </c>
      <c r="E1090" s="421">
        <v>23092.7055</v>
      </c>
      <c r="F1090" s="422">
        <v>24771.655500000001</v>
      </c>
      <c r="G1090" s="280"/>
      <c r="H1090" s="280"/>
    </row>
    <row r="1091" spans="1:8" x14ac:dyDescent="0.2">
      <c r="A1091" s="414">
        <v>2013</v>
      </c>
      <c r="B1091" s="376" t="s">
        <v>52</v>
      </c>
      <c r="C1091" s="420" t="s">
        <v>146</v>
      </c>
      <c r="D1091" s="421">
        <v>2412.84</v>
      </c>
      <c r="E1091" s="421">
        <v>26398.0805</v>
      </c>
      <c r="F1091" s="422">
        <v>28810.920500000004</v>
      </c>
      <c r="G1091" s="280"/>
      <c r="H1091" s="280"/>
    </row>
    <row r="1092" spans="1:8" x14ac:dyDescent="0.2">
      <c r="A1092" s="414">
        <v>2013</v>
      </c>
      <c r="B1092" s="376" t="s">
        <v>40</v>
      </c>
      <c r="C1092" s="420" t="s">
        <v>146</v>
      </c>
      <c r="D1092" s="421">
        <v>3317.62</v>
      </c>
      <c r="E1092" s="421">
        <v>27560.539500000003</v>
      </c>
      <c r="F1092" s="422">
        <v>30878.159500000002</v>
      </c>
      <c r="G1092" s="280"/>
      <c r="H1092" s="280"/>
    </row>
    <row r="1093" spans="1:8" x14ac:dyDescent="0.2">
      <c r="A1093" s="414">
        <v>2013</v>
      </c>
      <c r="B1093" s="376" t="s">
        <v>42</v>
      </c>
      <c r="C1093" s="420" t="s">
        <v>146</v>
      </c>
      <c r="D1093" s="421">
        <v>3207.02</v>
      </c>
      <c r="E1093" s="421">
        <v>27548.175999999996</v>
      </c>
      <c r="F1093" s="422">
        <v>30755.195999999996</v>
      </c>
      <c r="G1093" s="280"/>
      <c r="H1093" s="280"/>
    </row>
    <row r="1094" spans="1:8" x14ac:dyDescent="0.2">
      <c r="A1094" s="414">
        <v>2013</v>
      </c>
      <c r="B1094" s="376" t="s">
        <v>43</v>
      </c>
      <c r="C1094" s="420" t="s">
        <v>146</v>
      </c>
      <c r="D1094" s="421">
        <v>2641.23</v>
      </c>
      <c r="E1094" s="421">
        <v>28013.83</v>
      </c>
      <c r="F1094" s="422">
        <v>30655.06</v>
      </c>
      <c r="G1094" s="280"/>
      <c r="H1094" s="280"/>
    </row>
    <row r="1095" spans="1:8" x14ac:dyDescent="0.2">
      <c r="A1095" s="414">
        <v>2013</v>
      </c>
      <c r="B1095" s="376" t="s">
        <v>44</v>
      </c>
      <c r="C1095" s="420" t="s">
        <v>146</v>
      </c>
      <c r="D1095" s="421">
        <v>4919.8500000000004</v>
      </c>
      <c r="E1095" s="421">
        <v>28630.228000000003</v>
      </c>
      <c r="F1095" s="422">
        <v>33550.078000000009</v>
      </c>
      <c r="G1095" s="280"/>
      <c r="H1095" s="280"/>
    </row>
    <row r="1096" spans="1:8" x14ac:dyDescent="0.2">
      <c r="A1096" s="414">
        <v>2013</v>
      </c>
      <c r="B1096" s="376" t="s">
        <v>45</v>
      </c>
      <c r="C1096" s="420" t="s">
        <v>146</v>
      </c>
      <c r="D1096" s="421">
        <v>2747.22</v>
      </c>
      <c r="E1096" s="421">
        <v>22224.781999999999</v>
      </c>
      <c r="F1096" s="422">
        <v>24972.002</v>
      </c>
      <c r="G1096" s="280"/>
      <c r="H1096" s="280"/>
    </row>
    <row r="1097" spans="1:8" x14ac:dyDescent="0.2">
      <c r="A1097" s="414">
        <v>2013</v>
      </c>
      <c r="B1097" s="376" t="s">
        <v>46</v>
      </c>
      <c r="C1097" s="420" t="s">
        <v>146</v>
      </c>
      <c r="D1097" s="421">
        <v>3871.27</v>
      </c>
      <c r="E1097" s="421">
        <v>31088.281500000001</v>
      </c>
      <c r="F1097" s="422">
        <v>34959.551500000001</v>
      </c>
      <c r="G1097" s="280"/>
      <c r="H1097" s="280"/>
    </row>
    <row r="1098" spans="1:8" x14ac:dyDescent="0.2">
      <c r="A1098" s="414">
        <v>2013</v>
      </c>
      <c r="B1098" s="376" t="s">
        <v>47</v>
      </c>
      <c r="C1098" s="420" t="s">
        <v>146</v>
      </c>
      <c r="D1098" s="421">
        <v>3213.28</v>
      </c>
      <c r="E1098" s="421">
        <v>34268.4015</v>
      </c>
      <c r="F1098" s="422">
        <v>37481.681499999999</v>
      </c>
      <c r="G1098" s="280"/>
      <c r="H1098" s="280"/>
    </row>
    <row r="1099" spans="1:8" x14ac:dyDescent="0.2">
      <c r="A1099" s="414">
        <v>2013</v>
      </c>
      <c r="B1099" s="376" t="s">
        <v>48</v>
      </c>
      <c r="C1099" s="420" t="s">
        <v>146</v>
      </c>
      <c r="D1099" s="421">
        <v>4634.6100000000006</v>
      </c>
      <c r="E1099" s="421">
        <v>36072.342000000004</v>
      </c>
      <c r="F1099" s="422">
        <v>40706.952000000005</v>
      </c>
      <c r="G1099" s="280"/>
      <c r="H1099" s="280"/>
    </row>
    <row r="1100" spans="1:8" x14ac:dyDescent="0.2">
      <c r="A1100" s="414">
        <v>2013</v>
      </c>
      <c r="B1100" s="376" t="s">
        <v>49</v>
      </c>
      <c r="C1100" s="420" t="s">
        <v>146</v>
      </c>
      <c r="D1100" s="421">
        <v>4036.63</v>
      </c>
      <c r="E1100" s="421">
        <v>31588.803500000005</v>
      </c>
      <c r="F1100" s="422">
        <v>35625.433500000006</v>
      </c>
      <c r="G1100" s="280"/>
      <c r="H1100" s="280"/>
    </row>
    <row r="1101" spans="1:8" x14ac:dyDescent="0.2">
      <c r="A1101" s="414">
        <v>2014</v>
      </c>
      <c r="B1101" s="376" t="s">
        <v>50</v>
      </c>
      <c r="C1101" s="420" t="s">
        <v>146</v>
      </c>
      <c r="D1101" s="421">
        <v>4049.9300000000003</v>
      </c>
      <c r="E1101" s="421">
        <v>25957.405000000002</v>
      </c>
      <c r="F1101" s="422">
        <v>30007.335000000006</v>
      </c>
      <c r="G1101" s="280"/>
      <c r="H1101" s="280"/>
    </row>
    <row r="1102" spans="1:8" x14ac:dyDescent="0.2">
      <c r="A1102" s="414">
        <v>2014</v>
      </c>
      <c r="B1102" s="376" t="s">
        <v>51</v>
      </c>
      <c r="C1102" s="420" t="s">
        <v>146</v>
      </c>
      <c r="D1102" s="421">
        <v>4116.38</v>
      </c>
      <c r="E1102" s="421">
        <v>34345.696499999998</v>
      </c>
      <c r="F1102" s="422">
        <v>38462.076500000003</v>
      </c>
      <c r="G1102" s="280"/>
      <c r="H1102" s="280"/>
    </row>
    <row r="1103" spans="1:8" x14ac:dyDescent="0.2">
      <c r="A1103" s="414">
        <v>2014</v>
      </c>
      <c r="B1103" s="376" t="s">
        <v>52</v>
      </c>
      <c r="C1103" s="420" t="s">
        <v>146</v>
      </c>
      <c r="D1103" s="421">
        <v>4397.3499999999995</v>
      </c>
      <c r="E1103" s="421">
        <v>36052.671499999997</v>
      </c>
      <c r="F1103" s="422">
        <v>40450.021499999995</v>
      </c>
      <c r="G1103" s="280"/>
      <c r="H1103" s="280"/>
    </row>
    <row r="1104" spans="1:8" x14ac:dyDescent="0.2">
      <c r="A1104" s="414">
        <v>2014</v>
      </c>
      <c r="B1104" s="376" t="s">
        <v>40</v>
      </c>
      <c r="C1104" s="420" t="s">
        <v>146</v>
      </c>
      <c r="D1104" s="421">
        <v>3760.3999999999996</v>
      </c>
      <c r="E1104" s="421">
        <v>31522.836500000005</v>
      </c>
      <c r="F1104" s="422">
        <v>35283.236500000006</v>
      </c>
      <c r="G1104" s="280"/>
      <c r="H1104" s="280"/>
    </row>
    <row r="1105" spans="1:8" x14ac:dyDescent="0.2">
      <c r="A1105" s="414">
        <v>2014</v>
      </c>
      <c r="B1105" s="376" t="s">
        <v>42</v>
      </c>
      <c r="C1105" s="420" t="s">
        <v>146</v>
      </c>
      <c r="D1105" s="421">
        <v>3450.77</v>
      </c>
      <c r="E1105" s="421">
        <v>32111.609499999999</v>
      </c>
      <c r="F1105" s="422">
        <v>35562.379499999995</v>
      </c>
      <c r="G1105" s="280"/>
      <c r="H1105" s="280"/>
    </row>
    <row r="1106" spans="1:8" x14ac:dyDescent="0.2">
      <c r="A1106" s="414">
        <v>2014</v>
      </c>
      <c r="B1106" s="376" t="s">
        <v>43</v>
      </c>
      <c r="C1106" s="420" t="s">
        <v>146</v>
      </c>
      <c r="D1106" s="421">
        <v>3948.5699999999997</v>
      </c>
      <c r="E1106" s="421">
        <v>28584.56668</v>
      </c>
      <c r="F1106" s="422">
        <v>32533.136680000007</v>
      </c>
      <c r="G1106" s="280"/>
      <c r="H1106" s="280"/>
    </row>
    <row r="1107" spans="1:8" x14ac:dyDescent="0.2">
      <c r="A1107" s="414">
        <v>2014</v>
      </c>
      <c r="B1107" s="376" t="s">
        <v>44</v>
      </c>
      <c r="C1107" s="420" t="s">
        <v>146</v>
      </c>
      <c r="D1107" s="421">
        <v>3356.1</v>
      </c>
      <c r="E1107" s="421">
        <v>29414.202000000001</v>
      </c>
      <c r="F1107" s="422">
        <v>32770.301999999996</v>
      </c>
      <c r="G1107" s="280"/>
      <c r="H1107" s="280"/>
    </row>
    <row r="1108" spans="1:8" x14ac:dyDescent="0.2">
      <c r="A1108" s="414">
        <v>2014</v>
      </c>
      <c r="B1108" s="376" t="s">
        <v>45</v>
      </c>
      <c r="C1108" s="420" t="s">
        <v>146</v>
      </c>
      <c r="D1108" s="421">
        <v>3502.71</v>
      </c>
      <c r="E1108" s="421">
        <v>33696.217499999999</v>
      </c>
      <c r="F1108" s="422">
        <v>37198.927500000005</v>
      </c>
      <c r="G1108" s="280"/>
      <c r="H1108" s="280"/>
    </row>
    <row r="1109" spans="1:8" x14ac:dyDescent="0.2">
      <c r="A1109" s="414">
        <v>2014</v>
      </c>
      <c r="B1109" s="376" t="s">
        <v>46</v>
      </c>
      <c r="C1109" s="420" t="s">
        <v>146</v>
      </c>
      <c r="D1109" s="421">
        <v>2711.0899999999997</v>
      </c>
      <c r="E1109" s="421">
        <v>40492.567999999999</v>
      </c>
      <c r="F1109" s="422">
        <v>43203.65800000001</v>
      </c>
      <c r="G1109" s="280"/>
      <c r="H1109" s="280"/>
    </row>
    <row r="1110" spans="1:8" x14ac:dyDescent="0.2">
      <c r="A1110" s="414">
        <v>2014</v>
      </c>
      <c r="B1110" s="376" t="s">
        <v>47</v>
      </c>
      <c r="C1110" s="420" t="s">
        <v>146</v>
      </c>
      <c r="D1110" s="421">
        <v>2885.92</v>
      </c>
      <c r="E1110" s="421">
        <v>41544.005000000005</v>
      </c>
      <c r="F1110" s="422">
        <v>44429.925000000003</v>
      </c>
      <c r="G1110" s="280"/>
      <c r="H1110" s="280"/>
    </row>
    <row r="1111" spans="1:8" x14ac:dyDescent="0.2">
      <c r="A1111" s="414">
        <v>2014</v>
      </c>
      <c r="B1111" s="376" t="s">
        <v>48</v>
      </c>
      <c r="C1111" s="420" t="s">
        <v>146</v>
      </c>
      <c r="D1111" s="421">
        <v>3910.5599999999995</v>
      </c>
      <c r="E1111" s="421">
        <v>41060.299499999994</v>
      </c>
      <c r="F1111" s="422">
        <v>44970.859499999999</v>
      </c>
      <c r="G1111" s="280"/>
      <c r="H1111" s="280"/>
    </row>
    <row r="1112" spans="1:8" x14ac:dyDescent="0.2">
      <c r="A1112" s="414">
        <v>2014</v>
      </c>
      <c r="B1112" s="376" t="s">
        <v>49</v>
      </c>
      <c r="C1112" s="420" t="s">
        <v>146</v>
      </c>
      <c r="D1112" s="421">
        <v>3732.5299999999997</v>
      </c>
      <c r="E1112" s="421">
        <v>40266.572999999997</v>
      </c>
      <c r="F1112" s="422">
        <v>43999.102999999988</v>
      </c>
      <c r="G1112" s="280"/>
      <c r="H1112" s="280"/>
    </row>
    <row r="1113" spans="1:8" x14ac:dyDescent="0.2">
      <c r="A1113" s="414">
        <v>2015</v>
      </c>
      <c r="B1113" s="376" t="s">
        <v>50</v>
      </c>
      <c r="C1113" s="420" t="s">
        <v>146</v>
      </c>
      <c r="D1113" s="421">
        <v>3830.9</v>
      </c>
      <c r="E1113" s="421">
        <v>39385.330999999998</v>
      </c>
      <c r="F1113" s="422">
        <v>43216.231000000007</v>
      </c>
      <c r="G1113" s="280"/>
      <c r="H1113" s="280"/>
    </row>
    <row r="1114" spans="1:8" x14ac:dyDescent="0.2">
      <c r="A1114" s="414">
        <v>2015</v>
      </c>
      <c r="B1114" s="376" t="s">
        <v>51</v>
      </c>
      <c r="C1114" s="420" t="s">
        <v>146</v>
      </c>
      <c r="D1114" s="421">
        <v>5387.5700000000006</v>
      </c>
      <c r="E1114" s="421">
        <v>37536.575999999986</v>
      </c>
      <c r="F1114" s="422">
        <v>42924.145999999993</v>
      </c>
      <c r="G1114" s="280"/>
      <c r="H1114" s="280"/>
    </row>
    <row r="1115" spans="1:8" x14ac:dyDescent="0.2">
      <c r="A1115" s="414">
        <v>2015</v>
      </c>
      <c r="B1115" s="376" t="s">
        <v>52</v>
      </c>
      <c r="C1115" s="420" t="s">
        <v>146</v>
      </c>
      <c r="D1115" s="421">
        <v>4468.79</v>
      </c>
      <c r="E1115" s="421">
        <v>41021.39</v>
      </c>
      <c r="F1115" s="422">
        <v>45490.180000000008</v>
      </c>
      <c r="G1115" s="280"/>
      <c r="H1115" s="280"/>
    </row>
    <row r="1116" spans="1:8" x14ac:dyDescent="0.2">
      <c r="A1116" s="414">
        <v>2015</v>
      </c>
      <c r="B1116" s="376" t="s">
        <v>40</v>
      </c>
      <c r="C1116" s="420" t="s">
        <v>146</v>
      </c>
      <c r="D1116" s="421">
        <v>4126.62</v>
      </c>
      <c r="E1116" s="421">
        <v>38361.110499999995</v>
      </c>
      <c r="F1116" s="422">
        <v>42487.730499999991</v>
      </c>
      <c r="G1116" s="280"/>
      <c r="H1116" s="280"/>
    </row>
    <row r="1117" spans="1:8" x14ac:dyDescent="0.2">
      <c r="A1117" s="414">
        <v>2015</v>
      </c>
      <c r="B1117" s="376" t="s">
        <v>42</v>
      </c>
      <c r="C1117" s="420" t="s">
        <v>146</v>
      </c>
      <c r="D1117" s="421">
        <v>3393.23</v>
      </c>
      <c r="E1117" s="421">
        <v>40943.041000000005</v>
      </c>
      <c r="F1117" s="422">
        <v>44336.271000000008</v>
      </c>
      <c r="G1117" s="280"/>
      <c r="H1117" s="280"/>
    </row>
    <row r="1118" spans="1:8" x14ac:dyDescent="0.2">
      <c r="A1118" s="414">
        <v>2015</v>
      </c>
      <c r="B1118" s="376" t="s">
        <v>43</v>
      </c>
      <c r="C1118" s="420" t="s">
        <v>146</v>
      </c>
      <c r="D1118" s="421">
        <v>2726.6</v>
      </c>
      <c r="E1118" s="421">
        <v>36549.3465</v>
      </c>
      <c r="F1118" s="422">
        <v>39275.946499999998</v>
      </c>
      <c r="G1118" s="280"/>
      <c r="H1118" s="280"/>
    </row>
    <row r="1119" spans="1:8" x14ac:dyDescent="0.2">
      <c r="A1119" s="414">
        <v>2015</v>
      </c>
      <c r="B1119" s="376" t="s">
        <v>44</v>
      </c>
      <c r="C1119" s="420" t="s">
        <v>146</v>
      </c>
      <c r="D1119" s="421">
        <v>2610.0300000000002</v>
      </c>
      <c r="E1119" s="421">
        <v>43983.839500000002</v>
      </c>
      <c r="F1119" s="422">
        <v>46593.869500000008</v>
      </c>
      <c r="G1119" s="280"/>
      <c r="H1119" s="280"/>
    </row>
    <row r="1120" spans="1:8" x14ac:dyDescent="0.2">
      <c r="A1120" s="414">
        <v>2015</v>
      </c>
      <c r="B1120" s="376" t="s">
        <v>45</v>
      </c>
      <c r="C1120" s="420" t="s">
        <v>146</v>
      </c>
      <c r="D1120" s="421">
        <v>3396.11</v>
      </c>
      <c r="E1120" s="421">
        <v>42746.650999999998</v>
      </c>
      <c r="F1120" s="422">
        <v>46142.761000000006</v>
      </c>
      <c r="G1120" s="280"/>
      <c r="H1120" s="280"/>
    </row>
    <row r="1121" spans="1:8" x14ac:dyDescent="0.2">
      <c r="A1121" s="414">
        <v>2015</v>
      </c>
      <c r="B1121" s="376" t="s">
        <v>46</v>
      </c>
      <c r="C1121" s="420" t="s">
        <v>146</v>
      </c>
      <c r="D1121" s="421">
        <v>4099.67</v>
      </c>
      <c r="E1121" s="421">
        <v>41030.044499999996</v>
      </c>
      <c r="F1121" s="422">
        <v>45129.714500000002</v>
      </c>
      <c r="G1121" s="280"/>
      <c r="H1121" s="280"/>
    </row>
    <row r="1122" spans="1:8" x14ac:dyDescent="0.2">
      <c r="A1122" s="414">
        <v>2015</v>
      </c>
      <c r="B1122" s="376" t="s">
        <v>47</v>
      </c>
      <c r="C1122" s="420" t="s">
        <v>146</v>
      </c>
      <c r="D1122" s="421">
        <v>4181.12</v>
      </c>
      <c r="E1122" s="421">
        <v>46509.026000000005</v>
      </c>
      <c r="F1122" s="422">
        <v>50690.146000000008</v>
      </c>
      <c r="G1122" s="280"/>
      <c r="H1122" s="280"/>
    </row>
    <row r="1123" spans="1:8" x14ac:dyDescent="0.2">
      <c r="A1123" s="414">
        <v>2015</v>
      </c>
      <c r="B1123" s="376" t="s">
        <v>48</v>
      </c>
      <c r="C1123" s="420" t="s">
        <v>146</v>
      </c>
      <c r="D1123" s="421">
        <v>3892.54</v>
      </c>
      <c r="E1123" s="421">
        <v>48863.726500000004</v>
      </c>
      <c r="F1123" s="422">
        <v>52756.266500000012</v>
      </c>
      <c r="G1123" s="280"/>
      <c r="H1123" s="280"/>
    </row>
    <row r="1124" spans="1:8" x14ac:dyDescent="0.2">
      <c r="A1124" s="414">
        <v>2015</v>
      </c>
      <c r="B1124" s="376" t="s">
        <v>49</v>
      </c>
      <c r="C1124" s="420" t="s">
        <v>146</v>
      </c>
      <c r="D1124" s="421">
        <v>3778.24</v>
      </c>
      <c r="E1124" s="421">
        <v>55091.10100000001</v>
      </c>
      <c r="F1124" s="422">
        <v>58869.341</v>
      </c>
      <c r="G1124" s="280"/>
      <c r="H1124" s="280"/>
    </row>
    <row r="1125" spans="1:8" x14ac:dyDescent="0.2">
      <c r="A1125" s="414">
        <v>2016</v>
      </c>
      <c r="B1125" s="376" t="s">
        <v>50</v>
      </c>
      <c r="C1125" s="420" t="s">
        <v>146</v>
      </c>
      <c r="D1125" s="421">
        <v>4296.92</v>
      </c>
      <c r="E1125" s="421">
        <v>38441.181000000004</v>
      </c>
      <c r="F1125" s="422">
        <v>42738.100999999995</v>
      </c>
      <c r="G1125" s="280"/>
      <c r="H1125" s="280"/>
    </row>
    <row r="1126" spans="1:8" x14ac:dyDescent="0.2">
      <c r="A1126" s="414">
        <v>2016</v>
      </c>
      <c r="B1126" s="376" t="s">
        <v>51</v>
      </c>
      <c r="C1126" s="420" t="s">
        <v>146</v>
      </c>
      <c r="D1126" s="421">
        <v>4547</v>
      </c>
      <c r="E1126" s="421">
        <v>38248.9185</v>
      </c>
      <c r="F1126" s="422">
        <v>42795.9185</v>
      </c>
      <c r="G1126" s="280"/>
      <c r="H1126" s="280"/>
    </row>
    <row r="1127" spans="1:8" x14ac:dyDescent="0.2">
      <c r="A1127" s="414">
        <v>2016</v>
      </c>
      <c r="B1127" s="376" t="s">
        <v>52</v>
      </c>
      <c r="C1127" s="420" t="s">
        <v>146</v>
      </c>
      <c r="D1127" s="421">
        <v>3736.24</v>
      </c>
      <c r="E1127" s="421">
        <v>37406.715500000006</v>
      </c>
      <c r="F1127" s="422">
        <v>41142.955500000004</v>
      </c>
      <c r="G1127" s="280"/>
      <c r="H1127" s="280"/>
    </row>
    <row r="1128" spans="1:8" x14ac:dyDescent="0.2">
      <c r="A1128" s="414">
        <v>2016</v>
      </c>
      <c r="B1128" s="376" t="s">
        <v>40</v>
      </c>
      <c r="C1128" s="420" t="s">
        <v>146</v>
      </c>
      <c r="D1128" s="421">
        <v>3580.12</v>
      </c>
      <c r="E1128" s="421">
        <v>42634.289000000004</v>
      </c>
      <c r="F1128" s="422">
        <v>46214.409</v>
      </c>
      <c r="G1128" s="280"/>
      <c r="H1128" s="280"/>
    </row>
    <row r="1129" spans="1:8" x14ac:dyDescent="0.2">
      <c r="A1129" s="414">
        <v>2016</v>
      </c>
      <c r="B1129" s="376" t="s">
        <v>42</v>
      </c>
      <c r="C1129" s="420" t="s">
        <v>146</v>
      </c>
      <c r="D1129" s="421">
        <v>3847.49</v>
      </c>
      <c r="E1129" s="421">
        <v>39055.131999999998</v>
      </c>
      <c r="F1129" s="422">
        <v>42902.621999999996</v>
      </c>
      <c r="G1129" s="280"/>
      <c r="H1129" s="280"/>
    </row>
    <row r="1130" spans="1:8" x14ac:dyDescent="0.2">
      <c r="A1130" s="414">
        <v>2016</v>
      </c>
      <c r="B1130" s="376" t="s">
        <v>43</v>
      </c>
      <c r="C1130" s="420" t="s">
        <v>146</v>
      </c>
      <c r="D1130" s="421">
        <v>3452.58</v>
      </c>
      <c r="E1130" s="421">
        <v>34746.621000000006</v>
      </c>
      <c r="F1130" s="422">
        <v>38199.201000000008</v>
      </c>
      <c r="G1130" s="280"/>
      <c r="H1130" s="280"/>
    </row>
    <row r="1131" spans="1:8" x14ac:dyDescent="0.2">
      <c r="A1131" s="414">
        <v>2016</v>
      </c>
      <c r="B1131" s="376" t="s">
        <v>44</v>
      </c>
      <c r="C1131" s="420" t="s">
        <v>146</v>
      </c>
      <c r="D1131" s="421">
        <v>2580.48</v>
      </c>
      <c r="E1131" s="421">
        <v>31864.877500000002</v>
      </c>
      <c r="F1131" s="422">
        <v>34445.357499999998</v>
      </c>
      <c r="G1131" s="280"/>
      <c r="H1131" s="280"/>
    </row>
    <row r="1132" spans="1:8" x14ac:dyDescent="0.2">
      <c r="A1132" s="414">
        <v>2016</v>
      </c>
      <c r="B1132" s="376" t="s">
        <v>45</v>
      </c>
      <c r="C1132" s="420" t="s">
        <v>146</v>
      </c>
      <c r="D1132" s="421">
        <v>5112.9500000000007</v>
      </c>
      <c r="E1132" s="421">
        <v>41324.783499999998</v>
      </c>
      <c r="F1132" s="422">
        <v>46437.733500000009</v>
      </c>
      <c r="G1132" s="280"/>
      <c r="H1132" s="280"/>
    </row>
    <row r="1133" spans="1:8" x14ac:dyDescent="0.2">
      <c r="A1133" s="414">
        <v>2016</v>
      </c>
      <c r="B1133" s="376" t="s">
        <v>46</v>
      </c>
      <c r="C1133" s="420" t="s">
        <v>146</v>
      </c>
      <c r="D1133" s="421">
        <v>5641.36</v>
      </c>
      <c r="E1133" s="421">
        <v>36291.793000000005</v>
      </c>
      <c r="F1133" s="422">
        <v>41933.152999999991</v>
      </c>
      <c r="G1133" s="280"/>
      <c r="H1133" s="280"/>
    </row>
    <row r="1134" spans="1:8" x14ac:dyDescent="0.2">
      <c r="A1134" s="414">
        <v>2016</v>
      </c>
      <c r="B1134" s="376" t="s">
        <v>47</v>
      </c>
      <c r="C1134" s="420" t="s">
        <v>146</v>
      </c>
      <c r="D1134" s="421">
        <v>4315.3499999999995</v>
      </c>
      <c r="E1134" s="421">
        <v>36558.437500000007</v>
      </c>
      <c r="F1134" s="422">
        <v>40873.787499999999</v>
      </c>
      <c r="G1134" s="280"/>
      <c r="H1134" s="280"/>
    </row>
    <row r="1135" spans="1:8" x14ac:dyDescent="0.2">
      <c r="A1135" s="414">
        <v>2016</v>
      </c>
      <c r="B1135" s="376" t="s">
        <v>48</v>
      </c>
      <c r="C1135" s="420" t="s">
        <v>146</v>
      </c>
      <c r="D1135" s="421">
        <v>5520.6900000000005</v>
      </c>
      <c r="E1135" s="421">
        <v>38757.313499999997</v>
      </c>
      <c r="F1135" s="422">
        <v>44278.003499999992</v>
      </c>
      <c r="G1135" s="280"/>
      <c r="H1135" s="280"/>
    </row>
    <row r="1136" spans="1:8" x14ac:dyDescent="0.2">
      <c r="A1136" s="414">
        <v>2016</v>
      </c>
      <c r="B1136" s="376" t="s">
        <v>49</v>
      </c>
      <c r="C1136" s="420" t="s">
        <v>146</v>
      </c>
      <c r="D1136" s="421">
        <v>5158.24</v>
      </c>
      <c r="E1136" s="421">
        <v>44770.4185</v>
      </c>
      <c r="F1136" s="422">
        <v>49928.65849999999</v>
      </c>
      <c r="G1136" s="280"/>
      <c r="H1136" s="280"/>
    </row>
    <row r="1137" spans="1:8" x14ac:dyDescent="0.2">
      <c r="A1137" s="414">
        <v>2017</v>
      </c>
      <c r="B1137" s="376" t="s">
        <v>50</v>
      </c>
      <c r="C1137" s="420" t="s">
        <v>146</v>
      </c>
      <c r="D1137" s="421">
        <v>5972.39</v>
      </c>
      <c r="E1137" s="421">
        <v>33918.111500000006</v>
      </c>
      <c r="F1137" s="422">
        <v>39890.501499999998</v>
      </c>
      <c r="G1137" s="280"/>
      <c r="H1137" s="280"/>
    </row>
    <row r="1138" spans="1:8" x14ac:dyDescent="0.2">
      <c r="A1138" s="414">
        <v>2017</v>
      </c>
      <c r="B1138" s="376" t="s">
        <v>51</v>
      </c>
      <c r="C1138" s="420" t="s">
        <v>146</v>
      </c>
      <c r="D1138" s="421">
        <v>5917.630000000001</v>
      </c>
      <c r="E1138" s="421">
        <v>39988.921000000002</v>
      </c>
      <c r="F1138" s="422">
        <v>45906.551000000007</v>
      </c>
      <c r="G1138" s="280"/>
      <c r="H1138" s="280"/>
    </row>
    <row r="1139" spans="1:8" x14ac:dyDescent="0.2">
      <c r="A1139" s="414">
        <v>2017</v>
      </c>
      <c r="B1139" s="376" t="s">
        <v>52</v>
      </c>
      <c r="C1139" s="420" t="s">
        <v>146</v>
      </c>
      <c r="D1139" s="421">
        <v>5514.99</v>
      </c>
      <c r="E1139" s="421">
        <v>40909.429000000004</v>
      </c>
      <c r="F1139" s="422">
        <v>46424.419000000002</v>
      </c>
      <c r="G1139" s="280"/>
      <c r="H1139" s="280"/>
    </row>
    <row r="1140" spans="1:8" x14ac:dyDescent="0.2">
      <c r="A1140" s="414">
        <v>2017</v>
      </c>
      <c r="B1140" s="376" t="s">
        <v>40</v>
      </c>
      <c r="C1140" s="420" t="s">
        <v>146</v>
      </c>
      <c r="D1140" s="421">
        <v>4751.84</v>
      </c>
      <c r="E1140" s="421">
        <v>33162.175999999999</v>
      </c>
      <c r="F1140" s="422">
        <v>37914.016000000003</v>
      </c>
      <c r="G1140" s="280"/>
      <c r="H1140" s="280"/>
    </row>
    <row r="1141" spans="1:8" x14ac:dyDescent="0.2">
      <c r="A1141" s="414">
        <v>2017</v>
      </c>
      <c r="B1141" s="376" t="s">
        <v>42</v>
      </c>
      <c r="C1141" s="420" t="s">
        <v>146</v>
      </c>
      <c r="D1141" s="421">
        <v>3817.3900000000003</v>
      </c>
      <c r="E1141" s="421">
        <v>34021.495000000003</v>
      </c>
      <c r="F1141" s="422">
        <v>37838.885000000002</v>
      </c>
      <c r="G1141" s="280"/>
      <c r="H1141" s="280"/>
    </row>
    <row r="1142" spans="1:8" x14ac:dyDescent="0.2">
      <c r="A1142" s="414">
        <v>2017</v>
      </c>
      <c r="B1142" s="376" t="s">
        <v>43</v>
      </c>
      <c r="C1142" s="420" t="s">
        <v>146</v>
      </c>
      <c r="D1142" s="421">
        <v>4822.4600000000009</v>
      </c>
      <c r="E1142" s="421">
        <v>32991.261500000001</v>
      </c>
      <c r="F1142" s="422">
        <v>37813.7215</v>
      </c>
      <c r="G1142" s="280"/>
      <c r="H1142" s="280"/>
    </row>
    <row r="1143" spans="1:8" x14ac:dyDescent="0.2">
      <c r="A1143" s="414">
        <v>2017</v>
      </c>
      <c r="B1143" s="376" t="s">
        <v>44</v>
      </c>
      <c r="C1143" s="420" t="s">
        <v>146</v>
      </c>
      <c r="D1143" s="421">
        <v>4984.5300000000007</v>
      </c>
      <c r="E1143" s="421">
        <v>35048.57</v>
      </c>
      <c r="F1143" s="422">
        <v>40033.1</v>
      </c>
      <c r="G1143" s="280"/>
      <c r="H1143" s="280"/>
    </row>
    <row r="1144" spans="1:8" x14ac:dyDescent="0.2">
      <c r="A1144" s="414">
        <v>2017</v>
      </c>
      <c r="B1144" s="376" t="s">
        <v>45</v>
      </c>
      <c r="C1144" s="420" t="s">
        <v>146</v>
      </c>
      <c r="D1144" s="421">
        <v>4802.47</v>
      </c>
      <c r="E1144" s="421">
        <v>37934.82</v>
      </c>
      <c r="F1144" s="422">
        <v>42737.29</v>
      </c>
      <c r="G1144" s="280"/>
      <c r="H1144" s="280"/>
    </row>
    <row r="1145" spans="1:8" x14ac:dyDescent="0.2">
      <c r="A1145" s="414">
        <v>2017</v>
      </c>
      <c r="B1145" s="376" t="s">
        <v>46</v>
      </c>
      <c r="C1145" s="420" t="s">
        <v>146</v>
      </c>
      <c r="D1145" s="421">
        <v>4122.8600000000006</v>
      </c>
      <c r="E1145" s="421">
        <v>36577.081499999993</v>
      </c>
      <c r="F1145" s="422">
        <v>40699.941499999994</v>
      </c>
      <c r="G1145" s="280"/>
      <c r="H1145" s="280"/>
    </row>
    <row r="1146" spans="1:8" x14ac:dyDescent="0.2">
      <c r="A1146" s="414">
        <v>2017</v>
      </c>
      <c r="B1146" s="376" t="s">
        <v>47</v>
      </c>
      <c r="C1146" s="420" t="s">
        <v>146</v>
      </c>
      <c r="D1146" s="421">
        <v>4225.92</v>
      </c>
      <c r="E1146" s="421">
        <v>38896.737000000008</v>
      </c>
      <c r="F1146" s="422">
        <v>43122.657000000007</v>
      </c>
      <c r="G1146" s="280"/>
      <c r="H1146" s="280"/>
    </row>
    <row r="1147" spans="1:8" x14ac:dyDescent="0.2">
      <c r="A1147" s="414">
        <v>2017</v>
      </c>
      <c r="B1147" s="376" t="s">
        <v>48</v>
      </c>
      <c r="C1147" s="420" t="s">
        <v>146</v>
      </c>
      <c r="D1147" s="421">
        <v>3714.3</v>
      </c>
      <c r="E1147" s="421">
        <v>39942.271999999997</v>
      </c>
      <c r="F1147" s="422">
        <v>43656.572</v>
      </c>
      <c r="G1147" s="280"/>
      <c r="H1147" s="280"/>
    </row>
    <row r="1148" spans="1:8" x14ac:dyDescent="0.2">
      <c r="A1148" s="414">
        <v>2017</v>
      </c>
      <c r="B1148" s="376" t="s">
        <v>49</v>
      </c>
      <c r="C1148" s="420" t="s">
        <v>146</v>
      </c>
      <c r="D1148" s="421">
        <v>3433.4399999999996</v>
      </c>
      <c r="E1148" s="421">
        <v>39466.570999999996</v>
      </c>
      <c r="F1148" s="422">
        <v>42900.010999999999</v>
      </c>
      <c r="G1148" s="280"/>
      <c r="H1148" s="280"/>
    </row>
    <row r="1149" spans="1:8" x14ac:dyDescent="0.2">
      <c r="A1149" s="414">
        <v>2018</v>
      </c>
      <c r="B1149" s="376" t="s">
        <v>50</v>
      </c>
      <c r="C1149" s="420" t="s">
        <v>146</v>
      </c>
      <c r="D1149" s="421">
        <v>4775.29</v>
      </c>
      <c r="E1149" s="421">
        <v>36849.642</v>
      </c>
      <c r="F1149" s="422">
        <v>41624.932000000008</v>
      </c>
      <c r="G1149" s="280"/>
      <c r="H1149" s="280"/>
    </row>
    <row r="1150" spans="1:8" x14ac:dyDescent="0.2">
      <c r="A1150" s="414">
        <v>2018</v>
      </c>
      <c r="B1150" s="376" t="s">
        <v>51</v>
      </c>
      <c r="C1150" s="420" t="s">
        <v>146</v>
      </c>
      <c r="D1150" s="421">
        <v>4600</v>
      </c>
      <c r="E1150" s="421">
        <v>36367.516499999998</v>
      </c>
      <c r="F1150" s="422">
        <v>40967.516499999998</v>
      </c>
      <c r="G1150" s="280"/>
      <c r="H1150" s="280"/>
    </row>
    <row r="1151" spans="1:8" x14ac:dyDescent="0.2">
      <c r="A1151" s="414">
        <v>2018</v>
      </c>
      <c r="B1151" s="376" t="s">
        <v>52</v>
      </c>
      <c r="C1151" s="420" t="s">
        <v>146</v>
      </c>
      <c r="D1151" s="421">
        <v>4663.54</v>
      </c>
      <c r="E1151" s="421">
        <v>39484.324500000002</v>
      </c>
      <c r="F1151" s="422">
        <v>44147.864500000003</v>
      </c>
      <c r="G1151" s="280"/>
      <c r="H1151" s="280"/>
    </row>
    <row r="1152" spans="1:8" x14ac:dyDescent="0.2">
      <c r="A1152" s="414">
        <v>2018</v>
      </c>
      <c r="B1152" s="376" t="s">
        <v>40</v>
      </c>
      <c r="C1152" s="420" t="s">
        <v>146</v>
      </c>
      <c r="D1152" s="421">
        <v>5159.1900000000005</v>
      </c>
      <c r="E1152" s="421">
        <v>41688.931499999992</v>
      </c>
      <c r="F1152" s="422">
        <v>46848.121499999987</v>
      </c>
      <c r="G1152" s="280"/>
      <c r="H1152" s="280"/>
    </row>
    <row r="1153" spans="1:8" x14ac:dyDescent="0.2">
      <c r="A1153" s="414">
        <v>2018</v>
      </c>
      <c r="B1153" s="376" t="s">
        <v>42</v>
      </c>
      <c r="C1153" s="420" t="s">
        <v>146</v>
      </c>
      <c r="D1153" s="421">
        <v>4722.079999999999</v>
      </c>
      <c r="E1153" s="421">
        <v>40383.4755</v>
      </c>
      <c r="F1153" s="422">
        <v>45105.555499999995</v>
      </c>
      <c r="G1153" s="280"/>
      <c r="H1153" s="280"/>
    </row>
    <row r="1154" spans="1:8" x14ac:dyDescent="0.2">
      <c r="A1154" s="414">
        <v>2018</v>
      </c>
      <c r="B1154" s="376" t="s">
        <v>43</v>
      </c>
      <c r="C1154" s="420" t="s">
        <v>146</v>
      </c>
      <c r="D1154" s="421">
        <v>3919.1</v>
      </c>
      <c r="E1154" s="421">
        <v>37455.328000000001</v>
      </c>
      <c r="F1154" s="422">
        <v>41374.428</v>
      </c>
      <c r="G1154" s="280"/>
      <c r="H1154" s="280"/>
    </row>
    <row r="1155" spans="1:8" x14ac:dyDescent="0.2">
      <c r="A1155" s="414">
        <v>2018</v>
      </c>
      <c r="B1155" s="376" t="s">
        <v>44</v>
      </c>
      <c r="C1155" s="420" t="s">
        <v>146</v>
      </c>
      <c r="D1155" s="421">
        <v>3635.92</v>
      </c>
      <c r="E1155" s="421">
        <v>35208.715499999984</v>
      </c>
      <c r="F1155" s="422">
        <v>38844.635499999982</v>
      </c>
      <c r="G1155" s="280"/>
      <c r="H1155" s="280"/>
    </row>
    <row r="1156" spans="1:8" x14ac:dyDescent="0.2">
      <c r="A1156" s="414">
        <v>2018</v>
      </c>
      <c r="B1156" s="376" t="s">
        <v>45</v>
      </c>
      <c r="C1156" s="420" t="s">
        <v>146</v>
      </c>
      <c r="D1156" s="421">
        <v>3449.54</v>
      </c>
      <c r="E1156" s="421">
        <v>40935.945499999994</v>
      </c>
      <c r="F1156" s="422">
        <v>44385.485499999995</v>
      </c>
      <c r="G1156" s="280"/>
      <c r="H1156" s="280"/>
    </row>
    <row r="1157" spans="1:8" x14ac:dyDescent="0.2">
      <c r="A1157" s="414">
        <v>2018</v>
      </c>
      <c r="B1157" s="376" t="s">
        <v>46</v>
      </c>
      <c r="C1157" s="420" t="s">
        <v>146</v>
      </c>
      <c r="D1157" s="421">
        <v>3977.7000000000003</v>
      </c>
      <c r="E1157" s="421">
        <v>41908.023500000003</v>
      </c>
      <c r="F1157" s="422">
        <v>45885.723500000007</v>
      </c>
      <c r="G1157" s="280"/>
      <c r="H1157" s="280"/>
    </row>
    <row r="1158" spans="1:8" x14ac:dyDescent="0.2">
      <c r="A1158" s="414">
        <v>2018</v>
      </c>
      <c r="B1158" s="376" t="s">
        <v>47</v>
      </c>
      <c r="C1158" s="420" t="s">
        <v>146</v>
      </c>
      <c r="D1158" s="421">
        <v>2811.46</v>
      </c>
      <c r="E1158" s="421">
        <v>40849.814499999993</v>
      </c>
      <c r="F1158" s="422">
        <v>43661.274499999992</v>
      </c>
      <c r="G1158" s="280"/>
      <c r="H1158" s="280"/>
    </row>
    <row r="1159" spans="1:8" x14ac:dyDescent="0.2">
      <c r="A1159" s="414">
        <v>2018</v>
      </c>
      <c r="B1159" s="376" t="s">
        <v>48</v>
      </c>
      <c r="C1159" s="420" t="s">
        <v>146</v>
      </c>
      <c r="D1159" s="421">
        <v>2920.87</v>
      </c>
      <c r="E1159" s="421">
        <v>42109.495999999992</v>
      </c>
      <c r="F1159" s="422">
        <v>45030.365999999987</v>
      </c>
      <c r="G1159" s="280"/>
      <c r="H1159" s="280"/>
    </row>
    <row r="1160" spans="1:8" x14ac:dyDescent="0.2">
      <c r="A1160" s="414">
        <v>2018</v>
      </c>
      <c r="B1160" s="376" t="s">
        <v>49</v>
      </c>
      <c r="C1160" s="420" t="s">
        <v>146</v>
      </c>
      <c r="D1160" s="421">
        <v>3031.57</v>
      </c>
      <c r="E1160" s="421">
        <v>43465.275000000001</v>
      </c>
      <c r="F1160" s="422">
        <v>46496.845000000008</v>
      </c>
      <c r="G1160" s="280"/>
      <c r="H1160" s="280"/>
    </row>
    <row r="1161" spans="1:8" x14ac:dyDescent="0.2">
      <c r="A1161" s="414">
        <v>2019</v>
      </c>
      <c r="B1161" s="376" t="s">
        <v>50</v>
      </c>
      <c r="C1161" s="420" t="s">
        <v>146</v>
      </c>
      <c r="D1161" s="421">
        <v>3182.52</v>
      </c>
      <c r="E1161" s="421">
        <v>38155.771999999997</v>
      </c>
      <c r="F1161" s="422">
        <v>41338.291999999994</v>
      </c>
      <c r="G1161" s="280"/>
      <c r="H1161" s="280"/>
    </row>
    <row r="1162" spans="1:8" x14ac:dyDescent="0.2">
      <c r="A1162" s="414">
        <v>2019</v>
      </c>
      <c r="B1162" s="376" t="s">
        <v>51</v>
      </c>
      <c r="C1162" s="420" t="s">
        <v>146</v>
      </c>
      <c r="D1162" s="421">
        <v>1582.2199999999998</v>
      </c>
      <c r="E1162" s="421">
        <v>34281.978999999999</v>
      </c>
      <c r="F1162" s="422">
        <v>35864.199000000001</v>
      </c>
      <c r="G1162" s="280"/>
      <c r="H1162" s="280"/>
    </row>
    <row r="1163" spans="1:8" x14ac:dyDescent="0.2">
      <c r="A1163" s="414">
        <v>2019</v>
      </c>
      <c r="B1163" s="376" t="s">
        <v>52</v>
      </c>
      <c r="C1163" s="420" t="s">
        <v>146</v>
      </c>
      <c r="D1163" s="421">
        <v>1157.03</v>
      </c>
      <c r="E1163" s="421">
        <v>41656.930499999995</v>
      </c>
      <c r="F1163" s="422">
        <v>42813.960499999986</v>
      </c>
      <c r="G1163" s="280"/>
      <c r="H1163" s="280"/>
    </row>
    <row r="1164" spans="1:8" x14ac:dyDescent="0.2">
      <c r="A1164" s="414">
        <v>2019</v>
      </c>
      <c r="B1164" s="376" t="s">
        <v>40</v>
      </c>
      <c r="C1164" s="420" t="s">
        <v>146</v>
      </c>
      <c r="D1164" s="421">
        <v>1151.6200000000001</v>
      </c>
      <c r="E1164" s="421">
        <v>39327.300000000003</v>
      </c>
      <c r="F1164" s="422">
        <v>40478.920000000006</v>
      </c>
      <c r="G1164" s="280"/>
      <c r="H1164" s="280"/>
    </row>
    <row r="1165" spans="1:8" x14ac:dyDescent="0.2">
      <c r="A1165" s="414">
        <v>2019</v>
      </c>
      <c r="B1165" s="376" t="s">
        <v>42</v>
      </c>
      <c r="C1165" s="420" t="s">
        <v>146</v>
      </c>
      <c r="D1165" s="421">
        <v>3328.8399999999997</v>
      </c>
      <c r="E1165" s="421">
        <v>41605.472499999996</v>
      </c>
      <c r="F1165" s="422">
        <v>44934.312499999993</v>
      </c>
      <c r="G1165" s="280"/>
      <c r="H1165" s="280"/>
    </row>
    <row r="1166" spans="1:8" x14ac:dyDescent="0.2">
      <c r="A1166" s="414">
        <v>2019</v>
      </c>
      <c r="B1166" s="376" t="s">
        <v>43</v>
      </c>
      <c r="C1166" s="420" t="s">
        <v>146</v>
      </c>
      <c r="D1166" s="421">
        <v>3940.8599999999997</v>
      </c>
      <c r="E1166" s="421">
        <v>36466.639499999997</v>
      </c>
      <c r="F1166" s="422">
        <v>40407.499500000005</v>
      </c>
      <c r="G1166" s="280"/>
      <c r="H1166" s="280"/>
    </row>
    <row r="1167" spans="1:8" x14ac:dyDescent="0.2">
      <c r="A1167" s="414">
        <v>2019</v>
      </c>
      <c r="B1167" s="376" t="s">
        <v>44</v>
      </c>
      <c r="C1167" s="420" t="s">
        <v>146</v>
      </c>
      <c r="D1167" s="421">
        <v>3651.51</v>
      </c>
      <c r="E1167" s="421">
        <v>42858.035999999993</v>
      </c>
      <c r="F1167" s="422">
        <v>46509.546000000002</v>
      </c>
      <c r="G1167" s="280"/>
      <c r="H1167" s="280"/>
    </row>
    <row r="1168" spans="1:8" x14ac:dyDescent="0.2">
      <c r="A1168" s="414">
        <v>2019</v>
      </c>
      <c r="B1168" s="376" t="s">
        <v>45</v>
      </c>
      <c r="C1168" s="420" t="s">
        <v>146</v>
      </c>
      <c r="D1168" s="421">
        <v>4450.63</v>
      </c>
      <c r="E1168" s="421">
        <v>43950.047999999995</v>
      </c>
      <c r="F1168" s="422">
        <v>48400.677999999993</v>
      </c>
      <c r="G1168" s="280"/>
      <c r="H1168" s="280"/>
    </row>
    <row r="1169" spans="1:8" x14ac:dyDescent="0.2">
      <c r="A1169" s="414">
        <v>2019</v>
      </c>
      <c r="B1169" s="376" t="s">
        <v>46</v>
      </c>
      <c r="C1169" s="420" t="s">
        <v>146</v>
      </c>
      <c r="D1169" s="421">
        <v>4655.12</v>
      </c>
      <c r="E1169" s="421">
        <v>40161.163</v>
      </c>
      <c r="F1169" s="422">
        <v>44816.282999999996</v>
      </c>
      <c r="G1169" s="280"/>
      <c r="H1169" s="280"/>
    </row>
    <row r="1170" spans="1:8" x14ac:dyDescent="0.2">
      <c r="A1170" s="414">
        <v>2019</v>
      </c>
      <c r="B1170" s="376" t="s">
        <v>47</v>
      </c>
      <c r="C1170" s="420" t="s">
        <v>146</v>
      </c>
      <c r="D1170" s="421">
        <v>3821.8699999999994</v>
      </c>
      <c r="E1170" s="421">
        <v>43206.208999999995</v>
      </c>
      <c r="F1170" s="422">
        <v>47028.078999999998</v>
      </c>
      <c r="G1170" s="280"/>
      <c r="H1170" s="280"/>
    </row>
    <row r="1171" spans="1:8" x14ac:dyDescent="0.2">
      <c r="A1171" s="414">
        <v>2019</v>
      </c>
      <c r="B1171" s="376" t="s">
        <v>48</v>
      </c>
      <c r="C1171" s="420" t="s">
        <v>146</v>
      </c>
      <c r="D1171" s="421">
        <v>3520.8900000000003</v>
      </c>
      <c r="E1171" s="421">
        <v>44376.487500000003</v>
      </c>
      <c r="F1171" s="422">
        <v>47897.377499999988</v>
      </c>
      <c r="G1171" s="280"/>
      <c r="H1171" s="280"/>
    </row>
    <row r="1172" spans="1:8" x14ac:dyDescent="0.2">
      <c r="A1172" s="414">
        <v>2019</v>
      </c>
      <c r="B1172" s="376" t="s">
        <v>49</v>
      </c>
      <c r="C1172" s="420" t="s">
        <v>146</v>
      </c>
      <c r="D1172" s="421">
        <v>3352.3499999999995</v>
      </c>
      <c r="E1172" s="421">
        <v>49312.322499999995</v>
      </c>
      <c r="F1172" s="422">
        <v>52664.672499999986</v>
      </c>
      <c r="G1172" s="280"/>
      <c r="H1172" s="280"/>
    </row>
    <row r="1173" spans="1:8" x14ac:dyDescent="0.2">
      <c r="A1173" s="414">
        <v>2020</v>
      </c>
      <c r="B1173" s="376" t="s">
        <v>50</v>
      </c>
      <c r="C1173" s="420" t="s">
        <v>146</v>
      </c>
      <c r="D1173" s="421">
        <v>3537.8000000000006</v>
      </c>
      <c r="E1173" s="421">
        <v>41074.373999999996</v>
      </c>
      <c r="F1173" s="422">
        <v>44612.173999999999</v>
      </c>
      <c r="G1173" s="280"/>
      <c r="H1173" s="280"/>
    </row>
    <row r="1174" spans="1:8" x14ac:dyDescent="0.2">
      <c r="A1174" s="414">
        <v>2020</v>
      </c>
      <c r="B1174" s="376" t="s">
        <v>51</v>
      </c>
      <c r="C1174" s="420" t="s">
        <v>146</v>
      </c>
      <c r="D1174" s="421">
        <v>3728.1500000000005</v>
      </c>
      <c r="E1174" s="421">
        <v>37851.218999999997</v>
      </c>
      <c r="F1174" s="422">
        <v>41579.368999999999</v>
      </c>
      <c r="G1174" s="280"/>
      <c r="H1174" s="280"/>
    </row>
    <row r="1175" spans="1:8" x14ac:dyDescent="0.2">
      <c r="A1175" s="414">
        <v>2020</v>
      </c>
      <c r="B1175" s="376" t="s">
        <v>52</v>
      </c>
      <c r="C1175" s="420" t="s">
        <v>146</v>
      </c>
      <c r="D1175" s="421">
        <v>4214.24</v>
      </c>
      <c r="E1175" s="421">
        <v>31873.174499999997</v>
      </c>
      <c r="F1175" s="422">
        <v>36087.414499999999</v>
      </c>
      <c r="G1175" s="280"/>
      <c r="H1175" s="280"/>
    </row>
    <row r="1176" spans="1:8" x14ac:dyDescent="0.2">
      <c r="A1176" s="414">
        <v>2020</v>
      </c>
      <c r="B1176" s="376" t="s">
        <v>40</v>
      </c>
      <c r="C1176" s="420" t="s">
        <v>146</v>
      </c>
      <c r="D1176" s="421">
        <v>2548.7500000000005</v>
      </c>
      <c r="E1176" s="421">
        <v>18016.387500000004</v>
      </c>
      <c r="F1176" s="422">
        <v>20565.137500000004</v>
      </c>
      <c r="G1176" s="280"/>
      <c r="H1176" s="280"/>
    </row>
    <row r="1177" spans="1:8" x14ac:dyDescent="0.2">
      <c r="A1177" s="414">
        <v>2020</v>
      </c>
      <c r="B1177" s="376" t="s">
        <v>42</v>
      </c>
      <c r="C1177" s="420" t="s">
        <v>146</v>
      </c>
      <c r="D1177" s="421">
        <v>3336.8999984741213</v>
      </c>
      <c r="E1177" s="421">
        <v>29119.398526092529</v>
      </c>
      <c r="F1177" s="422">
        <v>32456.298524566646</v>
      </c>
      <c r="G1177" s="280"/>
      <c r="H1177" s="280"/>
    </row>
    <row r="1178" spans="1:8" x14ac:dyDescent="0.2">
      <c r="A1178" s="414">
        <v>2020</v>
      </c>
      <c r="B1178" s="376" t="s">
        <v>43</v>
      </c>
      <c r="C1178" s="420" t="s">
        <v>146</v>
      </c>
      <c r="D1178" s="421">
        <v>4718.2499981689452</v>
      </c>
      <c r="E1178" s="421">
        <v>36894.027561737064</v>
      </c>
      <c r="F1178" s="422">
        <v>41612.277559906011</v>
      </c>
      <c r="G1178" s="280"/>
      <c r="H1178" s="280"/>
    </row>
    <row r="1179" spans="1:8" x14ac:dyDescent="0.2">
      <c r="A1179" s="414">
        <v>2020</v>
      </c>
      <c r="B1179" s="376" t="s">
        <v>44</v>
      </c>
      <c r="C1179" s="420" t="s">
        <v>146</v>
      </c>
      <c r="D1179" s="421">
        <v>5197.9700085449213</v>
      </c>
      <c r="E1179" s="421">
        <v>43541.70452972412</v>
      </c>
      <c r="F1179" s="422">
        <v>48739.674538269042</v>
      </c>
      <c r="G1179" s="280"/>
      <c r="H1179" s="280"/>
    </row>
    <row r="1180" spans="1:8" x14ac:dyDescent="0.2">
      <c r="A1180" s="414">
        <v>2020</v>
      </c>
      <c r="B1180" s="376" t="s">
        <v>45</v>
      </c>
      <c r="C1180" s="420" t="s">
        <v>146</v>
      </c>
      <c r="D1180" s="421">
        <v>5893.9299914550784</v>
      </c>
      <c r="E1180" s="421">
        <v>45363.083978515628</v>
      </c>
      <c r="F1180" s="422">
        <v>51257.013969970722</v>
      </c>
      <c r="G1180" s="280"/>
      <c r="H1180" s="280"/>
    </row>
    <row r="1181" spans="1:8" x14ac:dyDescent="0.2">
      <c r="A1181" s="414">
        <v>2020</v>
      </c>
      <c r="B1181" s="376" t="s">
        <v>46</v>
      </c>
      <c r="C1181" s="420" t="s">
        <v>146</v>
      </c>
      <c r="D1181" s="421">
        <v>5742.0899957275396</v>
      </c>
      <c r="E1181" s="421">
        <v>44492.211372314458</v>
      </c>
      <c r="F1181" s="422">
        <v>50234.301368041997</v>
      </c>
      <c r="G1181" s="280"/>
      <c r="H1181" s="280"/>
    </row>
    <row r="1182" spans="1:8" x14ac:dyDescent="0.2">
      <c r="A1182" s="414">
        <v>2020</v>
      </c>
      <c r="B1182" s="376" t="s">
        <v>47</v>
      </c>
      <c r="C1182" s="420" t="s">
        <v>146</v>
      </c>
      <c r="D1182" s="421">
        <v>5583.4490012969973</v>
      </c>
      <c r="E1182" s="421">
        <v>49415.095027465824</v>
      </c>
      <c r="F1182" s="422">
        <v>54998.544028762823</v>
      </c>
      <c r="G1182" s="280"/>
      <c r="H1182" s="280"/>
    </row>
    <row r="1183" spans="1:8" x14ac:dyDescent="0.2">
      <c r="A1183" s="414">
        <v>2020</v>
      </c>
      <c r="B1183" s="376" t="s">
        <v>48</v>
      </c>
      <c r="C1183" s="420" t="s">
        <v>146</v>
      </c>
      <c r="D1183" s="421">
        <v>5355.0899996948237</v>
      </c>
      <c r="E1183" s="421">
        <v>50028.463096252439</v>
      </c>
      <c r="F1183" s="422">
        <v>55383.553095947267</v>
      </c>
      <c r="G1183" s="280"/>
      <c r="H1183" s="280"/>
    </row>
    <row r="1184" spans="1:8" x14ac:dyDescent="0.2">
      <c r="A1184" s="414">
        <v>2020</v>
      </c>
      <c r="B1184" s="376" t="s">
        <v>49</v>
      </c>
      <c r="C1184" s="420" t="s">
        <v>146</v>
      </c>
      <c r="D1184" s="421">
        <v>4086.5400026702882</v>
      </c>
      <c r="E1184" s="421">
        <v>53267.759402008051</v>
      </c>
      <c r="F1184" s="422">
        <v>57354.299404678342</v>
      </c>
      <c r="G1184" s="280"/>
      <c r="H1184" s="280"/>
    </row>
    <row r="1185" spans="1:8" x14ac:dyDescent="0.2">
      <c r="A1185" s="414">
        <v>2021</v>
      </c>
      <c r="B1185" s="376" t="s">
        <v>50</v>
      </c>
      <c r="C1185" s="420" t="s">
        <v>146</v>
      </c>
      <c r="D1185" s="421">
        <v>4655.4200003051756</v>
      </c>
      <c r="E1185" s="421">
        <v>46164.321034790046</v>
      </c>
      <c r="F1185" s="422">
        <v>50819.74103509522</v>
      </c>
      <c r="G1185" s="280"/>
      <c r="H1185" s="280"/>
    </row>
    <row r="1186" spans="1:8" x14ac:dyDescent="0.2">
      <c r="A1186" s="71">
        <v>2021</v>
      </c>
      <c r="B1186" s="376" t="s">
        <v>51</v>
      </c>
      <c r="C1186" s="420" t="s">
        <v>146</v>
      </c>
      <c r="D1186" s="421">
        <v>5363.0699998500004</v>
      </c>
      <c r="E1186" s="421">
        <v>50518.593989400004</v>
      </c>
      <c r="F1186" s="422">
        <v>55881.663989250002</v>
      </c>
      <c r="G1186" s="280"/>
      <c r="H1186" s="280"/>
    </row>
    <row r="1187" spans="1:8" x14ac:dyDescent="0.2">
      <c r="A1187" s="71">
        <v>2021</v>
      </c>
      <c r="B1187" s="376" t="s">
        <v>52</v>
      </c>
      <c r="C1187" s="420" t="s">
        <v>146</v>
      </c>
      <c r="D1187" s="421">
        <v>6251.4899932861326</v>
      </c>
      <c r="E1187" s="421">
        <v>55195.097607666023</v>
      </c>
      <c r="F1187" s="422">
        <v>61446.587600952167</v>
      </c>
      <c r="G1187" s="280"/>
      <c r="H1187" s="280"/>
    </row>
    <row r="1188" spans="1:8" x14ac:dyDescent="0.2">
      <c r="A1188" s="71">
        <v>2021</v>
      </c>
      <c r="B1188" s="376" t="s">
        <v>40</v>
      </c>
      <c r="C1188" s="420" t="s">
        <v>146</v>
      </c>
      <c r="D1188" s="421">
        <v>5069.8199954986576</v>
      </c>
      <c r="E1188" s="421">
        <v>48294.527961242689</v>
      </c>
      <c r="F1188" s="422">
        <v>53364.347956741338</v>
      </c>
      <c r="G1188" s="280"/>
      <c r="H1188" s="280"/>
    </row>
    <row r="1189" spans="1:8" x14ac:dyDescent="0.2">
      <c r="A1189" s="71">
        <v>2021</v>
      </c>
      <c r="B1189" s="376" t="s">
        <v>42</v>
      </c>
      <c r="C1189" s="420" t="s">
        <v>146</v>
      </c>
      <c r="D1189" s="421">
        <v>3625.0310024414066</v>
      </c>
      <c r="E1189" s="421">
        <v>28803.392983398437</v>
      </c>
      <c r="F1189" s="422">
        <v>32428.42398583984</v>
      </c>
      <c r="G1189" s="280"/>
      <c r="H1189" s="280"/>
    </row>
    <row r="1190" spans="1:8" x14ac:dyDescent="0.2">
      <c r="A1190" s="71">
        <v>2021</v>
      </c>
      <c r="B1190" s="376" t="s">
        <v>43</v>
      </c>
      <c r="C1190" s="420" t="s">
        <v>146</v>
      </c>
      <c r="D1190" s="421">
        <v>5273.6490018310551</v>
      </c>
      <c r="E1190" s="421">
        <v>49824.515584747322</v>
      </c>
      <c r="F1190" s="422">
        <v>55098.164586578365</v>
      </c>
      <c r="G1190" s="280"/>
      <c r="H1190" s="280"/>
    </row>
    <row r="1191" spans="1:8" x14ac:dyDescent="0.2">
      <c r="A1191" s="71">
        <v>2021</v>
      </c>
      <c r="B1191" s="376" t="s">
        <v>44</v>
      </c>
      <c r="C1191" s="420" t="s">
        <v>146</v>
      </c>
      <c r="D1191" s="421">
        <v>5721.8559963378912</v>
      </c>
      <c r="E1191" s="421">
        <v>47154.977479156492</v>
      </c>
      <c r="F1191" s="422">
        <v>52876.833475494386</v>
      </c>
      <c r="G1191" s="280"/>
      <c r="H1191" s="280"/>
    </row>
    <row r="1192" spans="1:8" x14ac:dyDescent="0.2">
      <c r="A1192" s="71">
        <v>2021</v>
      </c>
      <c r="B1192" s="376" t="s">
        <v>45</v>
      </c>
      <c r="C1192" s="420" t="s">
        <v>146</v>
      </c>
      <c r="D1192" s="421">
        <v>5697.8449951171888</v>
      </c>
      <c r="E1192" s="421">
        <v>45098.466498565671</v>
      </c>
      <c r="F1192" s="422">
        <v>50796.31149368285</v>
      </c>
      <c r="G1192" s="280"/>
      <c r="H1192" s="280"/>
    </row>
    <row r="1193" spans="1:8" x14ac:dyDescent="0.2">
      <c r="A1193" s="71">
        <v>2021</v>
      </c>
      <c r="B1193" s="376" t="s">
        <v>46</v>
      </c>
      <c r="C1193" s="420" t="s">
        <v>146</v>
      </c>
      <c r="D1193" s="421">
        <v>6337.517998931884</v>
      </c>
      <c r="E1193" s="421">
        <v>48325.667502502445</v>
      </c>
      <c r="F1193" s="422">
        <v>54663.185501434324</v>
      </c>
      <c r="G1193" s="280"/>
      <c r="H1193" s="280"/>
    </row>
    <row r="1194" spans="1:8" x14ac:dyDescent="0.2">
      <c r="A1194" s="71">
        <v>2021</v>
      </c>
      <c r="B1194" s="376" t="s">
        <v>47</v>
      </c>
      <c r="C1194" s="420" t="s">
        <v>146</v>
      </c>
      <c r="D1194" s="421">
        <v>5381.4740018310549</v>
      </c>
      <c r="E1194" s="421">
        <v>48558.739590789795</v>
      </c>
      <c r="F1194" s="422">
        <v>53940.21359262085</v>
      </c>
      <c r="G1194" s="280"/>
      <c r="H1194" s="280"/>
    </row>
    <row r="1195" spans="1:8" x14ac:dyDescent="0.2">
      <c r="A1195" s="71">
        <v>2021</v>
      </c>
      <c r="B1195" s="376" t="s">
        <v>48</v>
      </c>
      <c r="C1195" s="420" t="s">
        <v>146</v>
      </c>
      <c r="D1195" s="421">
        <v>5816.3259960327141</v>
      </c>
      <c r="E1195" s="421">
        <v>50592.001982849113</v>
      </c>
      <c r="F1195" s="422">
        <v>56408.327978881833</v>
      </c>
      <c r="G1195" s="280"/>
      <c r="H1195" s="280"/>
    </row>
    <row r="1196" spans="1:8" x14ac:dyDescent="0.2">
      <c r="A1196" s="71">
        <v>2021</v>
      </c>
      <c r="B1196" s="376" t="s">
        <v>49</v>
      </c>
      <c r="C1196" s="420" t="s">
        <v>146</v>
      </c>
      <c r="D1196" s="421">
        <v>5371.4540048828121</v>
      </c>
      <c r="E1196" s="421">
        <v>53766.809505065925</v>
      </c>
      <c r="F1196" s="422">
        <v>59138.263509948723</v>
      </c>
      <c r="G1196" s="280"/>
      <c r="H1196" s="280"/>
    </row>
    <row r="1197" spans="1:8" x14ac:dyDescent="0.2">
      <c r="A1197" s="71">
        <v>2022</v>
      </c>
      <c r="B1197" s="376" t="s">
        <v>50</v>
      </c>
      <c r="C1197" s="420" t="s">
        <v>146</v>
      </c>
      <c r="D1197" s="421">
        <v>4655.2090122070313</v>
      </c>
      <c r="E1197" s="421">
        <v>40748.674481872556</v>
      </c>
      <c r="F1197" s="422">
        <v>45403.883494079586</v>
      </c>
      <c r="G1197" s="280"/>
      <c r="H1197" s="280"/>
    </row>
    <row r="1198" spans="1:8" x14ac:dyDescent="0.2">
      <c r="A1198" s="71">
        <v>2022</v>
      </c>
      <c r="B1198" s="376" t="s">
        <v>51</v>
      </c>
      <c r="C1198" s="420" t="s">
        <v>146</v>
      </c>
      <c r="D1198" s="421">
        <v>4796.697995117187</v>
      </c>
      <c r="E1198" s="421">
        <v>46071.835014434822</v>
      </c>
      <c r="F1198" s="422">
        <v>50868.533009552011</v>
      </c>
      <c r="G1198" s="280"/>
      <c r="H1198" s="280"/>
    </row>
    <row r="1199" spans="1:8" x14ac:dyDescent="0.2">
      <c r="A1199" s="71">
        <v>2022</v>
      </c>
      <c r="B1199" s="376" t="s">
        <v>52</v>
      </c>
      <c r="C1199" s="420" t="s">
        <v>146</v>
      </c>
      <c r="D1199" s="421">
        <v>4864.6130015267727</v>
      </c>
      <c r="E1199" s="421">
        <v>56918.353529510496</v>
      </c>
      <c r="F1199" s="422">
        <v>61782.966531037266</v>
      </c>
      <c r="G1199" s="280"/>
      <c r="H1199" s="280"/>
    </row>
    <row r="1200" spans="1:8" x14ac:dyDescent="0.2">
      <c r="A1200" s="71">
        <v>2022</v>
      </c>
      <c r="B1200" s="376" t="s">
        <v>40</v>
      </c>
      <c r="C1200" s="420" t="s">
        <v>146</v>
      </c>
      <c r="D1200" s="421">
        <v>5686.9579996948241</v>
      </c>
      <c r="E1200" s="421">
        <v>48689.66110647584</v>
      </c>
      <c r="F1200" s="422">
        <v>54376.619106170649</v>
      </c>
      <c r="G1200" s="280"/>
      <c r="H1200" s="280"/>
    </row>
    <row r="1201" spans="1:8" x14ac:dyDescent="0.2">
      <c r="A1201" s="71">
        <v>2022</v>
      </c>
      <c r="B1201" s="376" t="s">
        <v>42</v>
      </c>
      <c r="C1201" s="420" t="s">
        <v>146</v>
      </c>
      <c r="D1201" s="421">
        <v>4114.7659926757815</v>
      </c>
      <c r="E1201" s="421">
        <v>46566.08780300041</v>
      </c>
      <c r="F1201" s="422">
        <v>50680.853795676194</v>
      </c>
      <c r="G1201" s="280"/>
      <c r="H1201" s="280"/>
    </row>
    <row r="1202" spans="1:8" x14ac:dyDescent="0.2">
      <c r="A1202" s="71">
        <v>2022</v>
      </c>
      <c r="B1202" s="376" t="s">
        <v>43</v>
      </c>
      <c r="C1202" s="420" t="s">
        <v>146</v>
      </c>
      <c r="D1202" s="421">
        <v>5165.675995727539</v>
      </c>
      <c r="E1202" s="421">
        <v>51327.313312431172</v>
      </c>
      <c r="F1202" s="422">
        <v>56492.989308158707</v>
      </c>
      <c r="G1202" s="280"/>
      <c r="H1202" s="280"/>
    </row>
    <row r="1203" spans="1:8" x14ac:dyDescent="0.2">
      <c r="A1203" s="71">
        <v>2022</v>
      </c>
      <c r="B1203" s="376" t="s">
        <v>44</v>
      </c>
      <c r="C1203" s="420" t="s">
        <v>146</v>
      </c>
      <c r="D1203" s="421">
        <v>4903.509</v>
      </c>
      <c r="E1203" s="421">
        <v>48933.335821714623</v>
      </c>
      <c r="F1203" s="422">
        <v>53836.844821714629</v>
      </c>
      <c r="G1203" s="280"/>
      <c r="H1203" s="280"/>
    </row>
    <row r="1204" spans="1:8" x14ac:dyDescent="0.2">
      <c r="A1204" s="71">
        <v>2022</v>
      </c>
      <c r="B1204" s="376" t="s">
        <v>45</v>
      </c>
      <c r="C1204" s="420" t="s">
        <v>146</v>
      </c>
      <c r="D1204" s="421">
        <v>5340.5609974060062</v>
      </c>
      <c r="E1204" s="421">
        <v>48798.274030198707</v>
      </c>
      <c r="F1204" s="422">
        <v>54138.835027604713</v>
      </c>
      <c r="G1204" s="280"/>
      <c r="H1204" s="280"/>
    </row>
    <row r="1205" spans="1:8" x14ac:dyDescent="0.2">
      <c r="A1205" s="71">
        <v>2022</v>
      </c>
      <c r="B1205" s="376" t="s">
        <v>46</v>
      </c>
      <c r="C1205" s="420" t="s">
        <v>146</v>
      </c>
      <c r="D1205" s="421">
        <v>4747.03</v>
      </c>
      <c r="E1205" s="421">
        <v>49221.476084195572</v>
      </c>
      <c r="F1205" s="422">
        <v>53968.506084195578</v>
      </c>
      <c r="G1205" s="280"/>
      <c r="H1205" s="280"/>
    </row>
    <row r="1206" spans="1:8" x14ac:dyDescent="0.2">
      <c r="A1206" s="71">
        <v>2022</v>
      </c>
      <c r="B1206" s="376" t="s">
        <v>47</v>
      </c>
      <c r="C1206" s="420" t="s">
        <v>146</v>
      </c>
      <c r="D1206" s="421">
        <v>3156.5820045776368</v>
      </c>
      <c r="E1206" s="421">
        <v>47955.732691177123</v>
      </c>
      <c r="F1206" s="422">
        <v>51112.314695754743</v>
      </c>
      <c r="G1206" s="280"/>
      <c r="H1206" s="280"/>
    </row>
    <row r="1207" spans="1:8" x14ac:dyDescent="0.2">
      <c r="A1207" s="71">
        <v>2022</v>
      </c>
      <c r="B1207" s="376" t="s">
        <v>48</v>
      </c>
      <c r="C1207" s="420" t="s">
        <v>146</v>
      </c>
      <c r="D1207" s="421">
        <v>4398.290005035401</v>
      </c>
      <c r="E1207" s="421">
        <v>46349.345510681153</v>
      </c>
      <c r="F1207" s="422">
        <v>50747.635515716553</v>
      </c>
      <c r="G1207" s="280"/>
      <c r="H1207" s="280"/>
    </row>
    <row r="1208" spans="1:8" x14ac:dyDescent="0.2">
      <c r="A1208" s="71">
        <v>2022</v>
      </c>
      <c r="B1208" s="376" t="s">
        <v>49</v>
      </c>
      <c r="C1208" s="420" t="s">
        <v>146</v>
      </c>
      <c r="D1208" s="421">
        <v>4063.3409945068352</v>
      </c>
      <c r="E1208" s="421">
        <v>50225.309444793696</v>
      </c>
      <c r="F1208" s="422">
        <v>54288.650439300538</v>
      </c>
      <c r="G1208" s="280"/>
      <c r="H1208" s="280"/>
    </row>
    <row r="1209" spans="1:8" x14ac:dyDescent="0.2">
      <c r="A1209" s="71">
        <v>2023</v>
      </c>
      <c r="B1209" s="376" t="s">
        <v>50</v>
      </c>
      <c r="C1209" s="420" t="s">
        <v>146</v>
      </c>
      <c r="D1209" s="421">
        <v>2882.067997558594</v>
      </c>
      <c r="E1209" s="421">
        <v>43376.085528991702</v>
      </c>
      <c r="F1209" s="422">
        <v>46258.153526550297</v>
      </c>
      <c r="G1209" s="280"/>
      <c r="H1209" s="280"/>
    </row>
    <row r="1210" spans="1:8" x14ac:dyDescent="0.2">
      <c r="A1210" s="71">
        <v>2023</v>
      </c>
      <c r="B1210" s="376" t="s">
        <v>51</v>
      </c>
      <c r="C1210" s="420" t="s">
        <v>146</v>
      </c>
      <c r="D1210" s="421">
        <v>4735.8140125000009</v>
      </c>
      <c r="E1210" s="421">
        <v>45114.764542999998</v>
      </c>
      <c r="F1210" s="422">
        <v>49850.578555499989</v>
      </c>
      <c r="G1210" s="280"/>
      <c r="H1210" s="280"/>
    </row>
    <row r="1211" spans="1:8" x14ac:dyDescent="0.2">
      <c r="A1211" s="71">
        <v>2023</v>
      </c>
      <c r="B1211" s="376" t="s">
        <v>52</v>
      </c>
      <c r="C1211" s="420" t="s">
        <v>146</v>
      </c>
      <c r="D1211" s="421">
        <v>6325.2720062561057</v>
      </c>
      <c r="E1211" s="421">
        <v>51862.877047790549</v>
      </c>
      <c r="F1211" s="422">
        <v>58188.149054046648</v>
      </c>
      <c r="G1211" s="280"/>
      <c r="H1211" s="280"/>
    </row>
    <row r="1212" spans="1:8" x14ac:dyDescent="0.2">
      <c r="A1212" s="71">
        <v>2023</v>
      </c>
      <c r="B1212" s="376" t="s">
        <v>40</v>
      </c>
      <c r="C1212" s="420" t="s">
        <v>146</v>
      </c>
      <c r="D1212" s="421">
        <v>5591.9630091552744</v>
      </c>
      <c r="E1212" s="421">
        <v>41708.768095474239</v>
      </c>
      <c r="F1212" s="422">
        <v>47300.731104629514</v>
      </c>
      <c r="G1212" s="280"/>
      <c r="H1212" s="280"/>
    </row>
    <row r="1213" spans="1:8" x14ac:dyDescent="0.2">
      <c r="A1213" s="71">
        <v>2023</v>
      </c>
      <c r="B1213" s="376" t="s">
        <v>42</v>
      </c>
      <c r="C1213" s="420" t="s">
        <v>146</v>
      </c>
      <c r="D1213" s="421">
        <v>6060.9380274658206</v>
      </c>
      <c r="E1213" s="421">
        <v>49679.027533676148</v>
      </c>
      <c r="F1213" s="422">
        <v>55739.965561141966</v>
      </c>
      <c r="G1213" s="280"/>
      <c r="H1213" s="280"/>
    </row>
    <row r="1214" spans="1:8" x14ac:dyDescent="0.2">
      <c r="A1214" s="71">
        <v>2023</v>
      </c>
      <c r="B1214" s="376" t="s">
        <v>43</v>
      </c>
      <c r="C1214" s="420" t="s">
        <v>146</v>
      </c>
      <c r="D1214" s="421">
        <v>4184.7179994199996</v>
      </c>
      <c r="E1214" s="421">
        <v>38730.183039000003</v>
      </c>
      <c r="F1214" s="422">
        <v>42914.901038420001</v>
      </c>
      <c r="G1214" s="280"/>
      <c r="H1214" s="280"/>
    </row>
    <row r="1215" spans="1:8" x14ac:dyDescent="0.2">
      <c r="A1215" s="71">
        <v>2023</v>
      </c>
      <c r="B1215" s="376" t="s">
        <v>44</v>
      </c>
      <c r="C1215" s="420" t="s">
        <v>146</v>
      </c>
      <c r="D1215" s="421">
        <v>4067.1370000000006</v>
      </c>
      <c r="E1215" s="421">
        <v>45591.110999999997</v>
      </c>
      <c r="F1215" s="422">
        <v>49658.247999999985</v>
      </c>
      <c r="G1215" s="280"/>
      <c r="H1215" s="280"/>
    </row>
    <row r="1216" spans="1:8" x14ac:dyDescent="0.2">
      <c r="A1216" s="71">
        <v>2023</v>
      </c>
      <c r="B1216" s="376" t="s">
        <v>45</v>
      </c>
      <c r="C1216" s="420" t="s">
        <v>146</v>
      </c>
      <c r="D1216" s="421">
        <v>4321.998008239746</v>
      </c>
      <c r="E1216" s="421">
        <v>45966.117905822743</v>
      </c>
      <c r="F1216" s="422">
        <v>50288.115914062502</v>
      </c>
      <c r="G1216" s="280"/>
      <c r="H1216" s="280"/>
    </row>
    <row r="1217" spans="1:8" x14ac:dyDescent="0.2">
      <c r="A1217" s="71">
        <v>2023</v>
      </c>
      <c r="B1217" s="376" t="s">
        <v>46</v>
      </c>
      <c r="C1217" s="420" t="s">
        <v>146</v>
      </c>
      <c r="D1217" s="421">
        <v>4668.1869999999999</v>
      </c>
      <c r="E1217" s="421">
        <v>47195.949500000002</v>
      </c>
      <c r="F1217" s="422">
        <v>51864.136499999993</v>
      </c>
      <c r="G1217" s="280"/>
      <c r="H1217" s="280"/>
    </row>
    <row r="1218" spans="1:8" x14ac:dyDescent="0.2">
      <c r="A1218" s="71">
        <v>2023</v>
      </c>
      <c r="B1218" s="376" t="s">
        <v>47</v>
      </c>
      <c r="C1218" s="420" t="s">
        <v>146</v>
      </c>
      <c r="D1218" s="421">
        <v>4561.7719999999999</v>
      </c>
      <c r="E1218" s="421">
        <v>49521.673499999997</v>
      </c>
      <c r="F1218" s="422">
        <v>54083.445500000002</v>
      </c>
      <c r="G1218" s="280"/>
      <c r="H1218" s="280"/>
    </row>
    <row r="1219" spans="1:8" x14ac:dyDescent="0.2">
      <c r="A1219" s="71">
        <v>2023</v>
      </c>
      <c r="B1219" s="376" t="s">
        <v>48</v>
      </c>
      <c r="C1219" s="420" t="s">
        <v>146</v>
      </c>
      <c r="D1219" s="421">
        <v>4979.8830000000007</v>
      </c>
      <c r="E1219" s="421">
        <v>49295.110499999995</v>
      </c>
      <c r="F1219" s="422">
        <v>54274.993500000004</v>
      </c>
      <c r="G1219" s="280"/>
      <c r="H1219" s="280"/>
    </row>
    <row r="1220" spans="1:8" x14ac:dyDescent="0.2">
      <c r="A1220" s="71">
        <v>2023</v>
      </c>
      <c r="B1220" s="376" t="s">
        <v>49</v>
      </c>
      <c r="C1220" s="420" t="s">
        <v>146</v>
      </c>
      <c r="D1220" s="421">
        <v>4889.0219999999999</v>
      </c>
      <c r="E1220" s="421">
        <v>55004.815500000004</v>
      </c>
      <c r="F1220" s="422">
        <v>59893.837500000001</v>
      </c>
      <c r="G1220" s="280"/>
      <c r="H1220" s="280"/>
    </row>
    <row r="1221" spans="1:8" x14ac:dyDescent="0.2">
      <c r="A1221" s="71">
        <v>2024</v>
      </c>
      <c r="B1221" s="376" t="s">
        <v>50</v>
      </c>
      <c r="C1221" s="420" t="s">
        <v>146</v>
      </c>
      <c r="D1221" s="421">
        <v>3998.0150000000003</v>
      </c>
      <c r="E1221" s="421">
        <v>46640.675999999992</v>
      </c>
      <c r="F1221" s="422">
        <v>50638.690999999992</v>
      </c>
      <c r="G1221" s="280"/>
      <c r="H1221" s="280"/>
    </row>
    <row r="1222" spans="1:8" x14ac:dyDescent="0.2">
      <c r="A1222" s="71">
        <v>2024</v>
      </c>
      <c r="B1222" s="376" t="s">
        <v>51</v>
      </c>
      <c r="C1222" s="420" t="s">
        <v>146</v>
      </c>
      <c r="D1222" s="421">
        <v>4500.0039999999999</v>
      </c>
      <c r="E1222" s="421">
        <v>45020.924999999996</v>
      </c>
      <c r="F1222" s="422">
        <v>49520.929000000004</v>
      </c>
      <c r="G1222" s="280"/>
      <c r="H1222" s="280"/>
    </row>
    <row r="1223" spans="1:8" x14ac:dyDescent="0.2">
      <c r="A1223" s="71">
        <v>2024</v>
      </c>
      <c r="B1223" s="376" t="s">
        <v>52</v>
      </c>
      <c r="C1223" s="420" t="s">
        <v>146</v>
      </c>
      <c r="D1223" s="421">
        <v>3895.0899999999997</v>
      </c>
      <c r="E1223" s="421">
        <v>42793.161999999989</v>
      </c>
      <c r="F1223" s="422">
        <v>46688.252</v>
      </c>
      <c r="G1223" s="280"/>
      <c r="H1223" s="280"/>
    </row>
    <row r="1224" spans="1:8" x14ac:dyDescent="0.2">
      <c r="A1224" s="71">
        <v>2024</v>
      </c>
      <c r="B1224" s="376" t="s">
        <v>40</v>
      </c>
      <c r="C1224" s="420" t="s">
        <v>146</v>
      </c>
      <c r="D1224" s="421">
        <v>3690.7320000000004</v>
      </c>
      <c r="E1224" s="421">
        <v>51545.567500000012</v>
      </c>
      <c r="F1224" s="422">
        <v>55236.299499999994</v>
      </c>
      <c r="G1224" s="280"/>
      <c r="H1224" s="280"/>
    </row>
    <row r="1225" spans="1:8" x14ac:dyDescent="0.2">
      <c r="A1225" s="71">
        <v>2024</v>
      </c>
      <c r="B1225" s="376" t="s">
        <v>42</v>
      </c>
      <c r="C1225" s="420" t="s">
        <v>146</v>
      </c>
      <c r="D1225" s="421">
        <v>3097.866</v>
      </c>
      <c r="E1225" s="421">
        <v>42386.53</v>
      </c>
      <c r="F1225" s="422">
        <v>45484.396000000008</v>
      </c>
      <c r="G1225" s="280"/>
      <c r="H1225" s="280"/>
    </row>
    <row r="1226" spans="1:8" x14ac:dyDescent="0.2">
      <c r="A1226" s="71">
        <v>2024</v>
      </c>
      <c r="B1226" s="376" t="s">
        <v>43</v>
      </c>
      <c r="C1226" s="420" t="s">
        <v>146</v>
      </c>
      <c r="D1226" s="421">
        <v>3465.0920000000001</v>
      </c>
      <c r="E1226" s="421">
        <v>40669.369999999995</v>
      </c>
      <c r="F1226" s="422">
        <v>44134.462</v>
      </c>
      <c r="G1226" s="280"/>
      <c r="H1226" s="280"/>
    </row>
    <row r="1227" spans="1:8" x14ac:dyDescent="0.2">
      <c r="A1227" s="71">
        <v>2024</v>
      </c>
      <c r="B1227" s="376" t="s">
        <v>44</v>
      </c>
      <c r="C1227" s="420" t="s">
        <v>146</v>
      </c>
      <c r="D1227" s="421">
        <v>4670.027</v>
      </c>
      <c r="E1227" s="421">
        <v>46285.055</v>
      </c>
      <c r="F1227" s="422">
        <v>50955.082000000009</v>
      </c>
      <c r="G1227" s="280"/>
      <c r="H1227" s="280"/>
    </row>
    <row r="1228" spans="1:8" x14ac:dyDescent="0.2">
      <c r="A1228" s="71">
        <v>2024</v>
      </c>
      <c r="B1228" s="376" t="s">
        <v>45</v>
      </c>
      <c r="C1228" s="420" t="s">
        <v>146</v>
      </c>
      <c r="D1228" s="421">
        <v>5815.5079999999998</v>
      </c>
      <c r="E1228" s="421">
        <v>47375.110000000008</v>
      </c>
      <c r="F1228" s="422">
        <v>53190.618000000002</v>
      </c>
      <c r="G1228" s="280"/>
      <c r="H1228" s="280"/>
    </row>
    <row r="1229" spans="1:8" x14ac:dyDescent="0.2">
      <c r="A1229" s="71">
        <v>2024</v>
      </c>
      <c r="B1229" s="376" t="s">
        <v>46</v>
      </c>
      <c r="C1229" s="420" t="s">
        <v>146</v>
      </c>
      <c r="D1229" s="421">
        <v>4985.0459999999994</v>
      </c>
      <c r="E1229" s="421">
        <v>42275.920499999993</v>
      </c>
      <c r="F1229" s="422">
        <v>47260.966499999995</v>
      </c>
      <c r="G1229" s="280"/>
      <c r="H1229" s="280"/>
    </row>
    <row r="1230" spans="1:8" ht="13.5" customHeight="1" x14ac:dyDescent="0.2">
      <c r="A1230" s="71">
        <v>2024</v>
      </c>
      <c r="B1230" s="376" t="s">
        <v>47</v>
      </c>
      <c r="C1230" s="420" t="s">
        <v>146</v>
      </c>
      <c r="D1230" s="421">
        <v>5180.6319999999996</v>
      </c>
      <c r="E1230" s="421">
        <v>50025.959000000003</v>
      </c>
      <c r="F1230" s="422">
        <v>55206.591000000015</v>
      </c>
      <c r="G1230" s="280"/>
      <c r="H1230" s="280"/>
    </row>
    <row r="1231" spans="1:8" ht="13.5" customHeight="1" x14ac:dyDescent="0.2">
      <c r="A1231" s="71">
        <v>2024</v>
      </c>
      <c r="B1231" s="376" t="s">
        <v>48</v>
      </c>
      <c r="C1231" s="420" t="s">
        <v>146</v>
      </c>
      <c r="D1231" s="421">
        <v>4408.4799999999996</v>
      </c>
      <c r="E1231" s="421">
        <v>48267.826499999996</v>
      </c>
      <c r="F1231" s="422">
        <v>52676.306499999992</v>
      </c>
      <c r="G1231" s="280"/>
      <c r="H1231" s="280"/>
    </row>
    <row r="1232" spans="1:8" x14ac:dyDescent="0.2">
      <c r="A1232" s="71">
        <v>2024</v>
      </c>
      <c r="B1232" s="376" t="s">
        <v>49</v>
      </c>
      <c r="C1232" s="420" t="s">
        <v>146</v>
      </c>
      <c r="D1232" s="421">
        <v>3995.4439999999995</v>
      </c>
      <c r="E1232" s="421">
        <v>52746.286499999995</v>
      </c>
      <c r="F1232" s="422">
        <v>56741.730499999998</v>
      </c>
      <c r="G1232" s="280"/>
      <c r="H1232" s="280"/>
    </row>
    <row r="1233" spans="1:8" x14ac:dyDescent="0.2">
      <c r="A1233" s="71">
        <v>2025</v>
      </c>
      <c r="B1233" s="376" t="s">
        <v>50</v>
      </c>
      <c r="C1233" s="420" t="s">
        <v>146</v>
      </c>
      <c r="D1233" s="421">
        <v>4076.0109999999995</v>
      </c>
      <c r="E1233" s="421">
        <v>40579.867999999973</v>
      </c>
      <c r="F1233" s="422">
        <v>44655.878999999979</v>
      </c>
      <c r="G1233" s="280"/>
      <c r="H1233" s="280"/>
    </row>
    <row r="1234" spans="1:8" x14ac:dyDescent="0.2">
      <c r="A1234" s="71">
        <v>2025</v>
      </c>
      <c r="B1234" s="376" t="s">
        <v>51</v>
      </c>
      <c r="C1234" s="420" t="s">
        <v>146</v>
      </c>
      <c r="D1234" s="421">
        <v>3981.1090000000004</v>
      </c>
      <c r="E1234" s="421">
        <v>43761.047499999993</v>
      </c>
      <c r="F1234" s="422">
        <v>47742.156500000019</v>
      </c>
      <c r="G1234" s="280"/>
      <c r="H1234" s="280"/>
    </row>
    <row r="1235" spans="1:8" x14ac:dyDescent="0.2">
      <c r="A1235" s="71">
        <v>2025</v>
      </c>
      <c r="B1235" s="376" t="s">
        <v>52</v>
      </c>
      <c r="C1235" s="420" t="s">
        <v>146</v>
      </c>
      <c r="D1235" s="421">
        <v>4509.74</v>
      </c>
      <c r="E1235" s="421">
        <v>52450.881499999996</v>
      </c>
      <c r="F1235" s="422">
        <v>56960.621499999994</v>
      </c>
      <c r="G1235" s="280"/>
      <c r="H1235" s="280"/>
    </row>
    <row r="1236" spans="1:8" x14ac:dyDescent="0.2">
      <c r="A1236" s="71">
        <v>2025</v>
      </c>
      <c r="B1236" s="376" t="s">
        <v>40</v>
      </c>
      <c r="C1236" s="420" t="s">
        <v>146</v>
      </c>
      <c r="D1236" s="421">
        <v>4454.4719999999998</v>
      </c>
      <c r="E1236" s="421">
        <v>49775.780499999993</v>
      </c>
      <c r="F1236" s="422">
        <v>54230.252500000002</v>
      </c>
      <c r="G1236" s="280"/>
      <c r="H1236" s="280"/>
    </row>
    <row r="1237" spans="1:8" x14ac:dyDescent="0.2">
      <c r="A1237" s="71">
        <v>2025</v>
      </c>
      <c r="B1237" s="376" t="s">
        <v>42</v>
      </c>
      <c r="C1237" s="420" t="s">
        <v>146</v>
      </c>
      <c r="D1237" s="421">
        <v>5275.6759999999995</v>
      </c>
      <c r="E1237" s="421">
        <v>52398.831500000008</v>
      </c>
      <c r="F1237" s="422">
        <v>57674.507500000007</v>
      </c>
      <c r="G1237" s="280"/>
      <c r="H1237" s="280"/>
    </row>
    <row r="1238" spans="1:8" x14ac:dyDescent="0.2">
      <c r="A1238" s="71">
        <v>2025</v>
      </c>
      <c r="B1238" s="376" t="s">
        <v>43</v>
      </c>
      <c r="C1238" s="420" t="s">
        <v>146</v>
      </c>
      <c r="D1238" s="421">
        <v>4779.2969999999996</v>
      </c>
      <c r="E1238" s="421">
        <v>44042.729500000001</v>
      </c>
      <c r="F1238" s="422">
        <v>48822.026499999993</v>
      </c>
      <c r="G1238" s="280"/>
      <c r="H1238" s="280"/>
    </row>
    <row r="1239" spans="1:8" x14ac:dyDescent="0.2">
      <c r="A1239" s="71">
        <v>2025</v>
      </c>
      <c r="B1239" s="376" t="s">
        <v>44</v>
      </c>
      <c r="C1239" s="420" t="s">
        <v>146</v>
      </c>
      <c r="D1239" s="421">
        <v>5765.7629999999999</v>
      </c>
      <c r="E1239" s="421">
        <v>55941.694499999991</v>
      </c>
      <c r="F1239" s="422">
        <v>61707.457499999982</v>
      </c>
      <c r="G1239" s="280"/>
      <c r="H1239" s="280"/>
    </row>
    <row r="1240" spans="1:8" x14ac:dyDescent="0.2">
      <c r="A1240" s="71">
        <v>2025</v>
      </c>
      <c r="B1240" s="376" t="s">
        <v>45</v>
      </c>
      <c r="C1240" s="420" t="s">
        <v>146</v>
      </c>
      <c r="D1240" s="421">
        <v>5186.2460000000001</v>
      </c>
      <c r="E1240" s="421">
        <v>52834.968000000001</v>
      </c>
      <c r="F1240" s="422">
        <v>58021.213999999993</v>
      </c>
      <c r="G1240" s="280"/>
      <c r="H1240" s="280"/>
    </row>
    <row r="1241" spans="1:8" x14ac:dyDescent="0.2">
      <c r="A1241" s="71">
        <v>2025</v>
      </c>
      <c r="B1241" s="376" t="s">
        <v>46</v>
      </c>
      <c r="C1241" s="420" t="s">
        <v>146</v>
      </c>
      <c r="D1241" s="421">
        <v>5531.3600000000006</v>
      </c>
      <c r="E1241" s="421">
        <v>58453</v>
      </c>
      <c r="F1241" s="422">
        <v>63984.360000000008</v>
      </c>
      <c r="G1241" s="280"/>
      <c r="H1241" s="280"/>
    </row>
    <row r="1242" spans="1:8" x14ac:dyDescent="0.2">
      <c r="A1242" s="71">
        <v>2025</v>
      </c>
      <c r="B1242" s="376" t="s">
        <v>47</v>
      </c>
      <c r="C1242" s="420" t="s">
        <v>146</v>
      </c>
      <c r="D1242" s="421">
        <v>5361.64</v>
      </c>
      <c r="E1242" s="421">
        <v>63348.549999999988</v>
      </c>
      <c r="F1242" s="422">
        <v>68710.19</v>
      </c>
      <c r="G1242" s="280"/>
      <c r="H1242" s="280"/>
    </row>
    <row r="1243" spans="1:8" x14ac:dyDescent="0.2">
      <c r="A1243" s="71">
        <v>2025</v>
      </c>
      <c r="B1243" s="376" t="s">
        <v>48</v>
      </c>
      <c r="C1243" s="420" t="s">
        <v>146</v>
      </c>
      <c r="D1243" s="421">
        <v>5671.1900000000005</v>
      </c>
      <c r="E1243" s="421">
        <v>57867.77</v>
      </c>
      <c r="F1243" s="422">
        <v>63538.959999999992</v>
      </c>
      <c r="G1243" s="280"/>
      <c r="H1243" s="280"/>
    </row>
    <row r="1244" spans="1:8" x14ac:dyDescent="0.2">
      <c r="A1244" s="71">
        <v>2025</v>
      </c>
      <c r="B1244" s="376" t="s">
        <v>49</v>
      </c>
      <c r="C1244" s="420" t="s">
        <v>146</v>
      </c>
      <c r="D1244" s="421">
        <v>5380.9299999999994</v>
      </c>
      <c r="E1244" s="421">
        <v>60929.94999999999</v>
      </c>
      <c r="F1244" s="422">
        <v>66310.87999999999</v>
      </c>
      <c r="G1244" s="280"/>
      <c r="H1244" s="280"/>
    </row>
    <row r="1245" spans="1:8" x14ac:dyDescent="0.2">
      <c r="A1245" s="71">
        <v>2026</v>
      </c>
      <c r="B1245" s="376" t="s">
        <v>50</v>
      </c>
      <c r="C1245" s="420" t="s">
        <v>146</v>
      </c>
      <c r="D1245" s="421">
        <v>4629.3399999999992</v>
      </c>
      <c r="E1245" s="421">
        <v>52493.06</v>
      </c>
      <c r="F1245" s="422">
        <v>57122.400000000009</v>
      </c>
      <c r="G1245" s="280"/>
      <c r="H1245" s="280"/>
    </row>
    <row r="1246" spans="1:8" x14ac:dyDescent="0.2">
      <c r="A1246" s="71">
        <v>2026</v>
      </c>
      <c r="B1246" s="376" t="s">
        <v>51</v>
      </c>
      <c r="C1246" s="420" t="s">
        <v>146</v>
      </c>
      <c r="D1246" s="421">
        <v>5226.5300000000007</v>
      </c>
      <c r="E1246" s="421">
        <v>51941.849999999991</v>
      </c>
      <c r="F1246" s="422">
        <v>57168.38</v>
      </c>
      <c r="G1246" s="280"/>
      <c r="H1246" s="280"/>
    </row>
    <row r="1247" spans="1:8" x14ac:dyDescent="0.2">
      <c r="A1247" s="71">
        <v>2026</v>
      </c>
      <c r="B1247" s="376" t="s">
        <v>52</v>
      </c>
      <c r="C1247" s="420" t="s">
        <v>146</v>
      </c>
      <c r="D1247" s="421">
        <v>6503.76</v>
      </c>
      <c r="E1247" s="421">
        <v>59377.919999999998</v>
      </c>
      <c r="F1247" s="422">
        <v>65881.679999999993</v>
      </c>
      <c r="G1247" s="280"/>
      <c r="H1247" s="280"/>
    </row>
    <row r="1248" spans="1:8" x14ac:dyDescent="0.2">
      <c r="A1248" s="71">
        <v>2026</v>
      </c>
      <c r="B1248" s="376" t="s">
        <v>40</v>
      </c>
      <c r="C1248" s="420" t="s">
        <v>146</v>
      </c>
      <c r="D1248" s="421">
        <v>5726.2600000000011</v>
      </c>
      <c r="E1248" s="421">
        <v>58263.909999999996</v>
      </c>
      <c r="F1248" s="422">
        <v>63990.17</v>
      </c>
      <c r="G1248" s="280"/>
      <c r="H1248" s="280"/>
    </row>
    <row r="1249" spans="1:8" x14ac:dyDescent="0.2">
      <c r="A1249" s="71">
        <v>2026</v>
      </c>
      <c r="B1249" s="376" t="s">
        <v>42</v>
      </c>
      <c r="C1249" s="420" t="s">
        <v>146</v>
      </c>
      <c r="D1249" s="421">
        <v>5442.6999999999989</v>
      </c>
      <c r="E1249" s="421">
        <v>59573.509999999995</v>
      </c>
      <c r="F1249" s="422">
        <v>65016.209999999992</v>
      </c>
      <c r="G1249" s="280"/>
      <c r="H1249" s="280"/>
    </row>
    <row r="1250" spans="1:8" x14ac:dyDescent="0.2">
      <c r="A1250" s="436">
        <v>2026</v>
      </c>
      <c r="B1250" s="437" t="s">
        <v>43</v>
      </c>
      <c r="C1250" s="438" t="s">
        <v>146</v>
      </c>
      <c r="D1250" s="439">
        <v>4897.0400000000009</v>
      </c>
      <c r="E1250" s="439">
        <v>55321.36</v>
      </c>
      <c r="F1250" s="444">
        <v>60218.400000000001</v>
      </c>
      <c r="G1250" s="280"/>
      <c r="H1250" s="280"/>
    </row>
    <row r="1251" spans="1:8" ht="14.25" x14ac:dyDescent="0.25">
      <c r="A1251" s="284"/>
      <c r="B1251" s="281"/>
      <c r="C1251" s="282"/>
      <c r="D1251" s="283"/>
      <c r="E1251" s="283"/>
      <c r="F1251" s="283"/>
      <c r="G1251" s="280"/>
      <c r="H1251" s="280"/>
    </row>
    <row r="1252" spans="1:8" ht="14.25" x14ac:dyDescent="0.25">
      <c r="A1252" s="284"/>
      <c r="B1252" s="281"/>
      <c r="C1252" s="282"/>
      <c r="D1252" s="283"/>
      <c r="E1252" s="283"/>
      <c r="F1252" s="283"/>
      <c r="G1252" s="280"/>
      <c r="H1252" s="280"/>
    </row>
    <row r="1253" spans="1:8" ht="15.75" customHeight="1" x14ac:dyDescent="0.25">
      <c r="A1253" s="285" t="s">
        <v>147</v>
      </c>
      <c r="B1253" s="286"/>
      <c r="C1253" s="286"/>
      <c r="D1253" s="286"/>
      <c r="E1253" s="286"/>
      <c r="F1253" s="287"/>
    </row>
    <row r="1254" spans="1:8" x14ac:dyDescent="0.2">
      <c r="A1254" s="175" t="s">
        <v>119</v>
      </c>
      <c r="B1254" s="273"/>
      <c r="C1254" s="273"/>
      <c r="D1254" s="273"/>
      <c r="E1254" s="273"/>
      <c r="F1254" s="275"/>
    </row>
    <row r="1255" spans="1:8" ht="82.5" customHeight="1" x14ac:dyDescent="0.2">
      <c r="A1255" s="599" t="s">
        <v>148</v>
      </c>
      <c r="B1255" s="600"/>
      <c r="C1255" s="600"/>
      <c r="D1255" s="600"/>
      <c r="E1255" s="600"/>
      <c r="F1255" s="601"/>
    </row>
    <row r="1256" spans="1:8" ht="16.149999999999999" customHeight="1" x14ac:dyDescent="0.2">
      <c r="A1256" s="602" t="s">
        <v>82</v>
      </c>
      <c r="B1256" s="603"/>
      <c r="C1256" s="603"/>
      <c r="D1256" s="603"/>
      <c r="E1256" s="603"/>
      <c r="F1256" s="604"/>
    </row>
    <row r="1257" spans="1:8" ht="9.75" customHeight="1" x14ac:dyDescent="0.2">
      <c r="A1257" s="522"/>
      <c r="B1257" s="523"/>
      <c r="C1257" s="523"/>
      <c r="D1257" s="523"/>
      <c r="E1257" s="523"/>
      <c r="F1257" s="524"/>
    </row>
    <row r="1258" spans="1:8" ht="19.149999999999999" customHeight="1" x14ac:dyDescent="0.2">
      <c r="A1258" s="288" t="str">
        <f>+'Anexo 1 '!A226</f>
        <v>Actualizado el  31 de julio de 2026</v>
      </c>
      <c r="B1258" s="289"/>
      <c r="C1258" s="289"/>
      <c r="D1258" s="289"/>
      <c r="E1258" s="289"/>
      <c r="F1258" s="641" t="s">
        <v>69</v>
      </c>
    </row>
    <row r="1259" spans="1:8" x14ac:dyDescent="0.2">
      <c r="A1259" s="77"/>
      <c r="B1259" s="77"/>
      <c r="C1259" s="77"/>
      <c r="D1259" s="77"/>
      <c r="E1259" s="77"/>
      <c r="F1259" s="77"/>
    </row>
  </sheetData>
  <mergeCells count="9">
    <mergeCell ref="A1257:F1257"/>
    <mergeCell ref="A1255:F1255"/>
    <mergeCell ref="A1256:F1256"/>
    <mergeCell ref="A1:F1"/>
    <mergeCell ref="A3:F4"/>
    <mergeCell ref="A7:A8"/>
    <mergeCell ref="B7:B8"/>
    <mergeCell ref="C7:C8"/>
    <mergeCell ref="D7:F7"/>
  </mergeCells>
  <phoneticPr fontId="57" type="noConversion"/>
  <hyperlinks>
    <hyperlink ref="F1258" location="Índice!A1" display="Volver " xr:uid="{00000000-0004-0000-08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3497"/>
  <sheetViews>
    <sheetView showGridLines="0" zoomScale="98" zoomScaleNormal="98" workbookViewId="0">
      <pane ySplit="8" topLeftCell="A1245" activePane="bottomLeft" state="frozen"/>
      <selection activeCell="AG3" sqref="AG3"/>
      <selection pane="bottomLeft" activeCell="H1260" sqref="H1260"/>
    </sheetView>
  </sheetViews>
  <sheetFormatPr baseColWidth="10" defaultColWidth="11.42578125" defaultRowHeight="12.75" x14ac:dyDescent="0.2"/>
  <cols>
    <col min="3" max="3" width="23.28515625" customWidth="1"/>
    <col min="4" max="4" width="18.140625" customWidth="1"/>
    <col min="5" max="5" width="19.7109375" customWidth="1"/>
    <col min="6" max="6" width="18.42578125" customWidth="1"/>
    <col min="7" max="7" width="12.28515625" customWidth="1"/>
    <col min="8" max="8" width="14.85546875" customWidth="1"/>
    <col min="9" max="9" width="8.85546875" customWidth="1"/>
    <col min="10" max="10" width="7.140625" customWidth="1"/>
  </cols>
  <sheetData>
    <row r="1" spans="1:10" ht="69.75" customHeight="1" x14ac:dyDescent="0.2">
      <c r="A1" s="593"/>
      <c r="B1" s="593"/>
      <c r="C1" s="593"/>
      <c r="D1" s="593"/>
      <c r="E1" s="593"/>
      <c r="F1" s="593"/>
      <c r="G1" s="593"/>
      <c r="H1" s="593"/>
    </row>
    <row r="2" spans="1:10" ht="16.5" x14ac:dyDescent="0.2">
      <c r="A2" s="253"/>
      <c r="B2" s="253"/>
      <c r="C2" s="253"/>
      <c r="D2" s="253"/>
      <c r="E2" s="253"/>
      <c r="F2" s="253"/>
      <c r="G2" s="253"/>
      <c r="H2" s="253"/>
    </row>
    <row r="3" spans="1:10" x14ac:dyDescent="0.2">
      <c r="A3" s="547" t="s">
        <v>27</v>
      </c>
      <c r="B3" s="547"/>
      <c r="C3" s="547"/>
      <c r="D3" s="547"/>
      <c r="E3" s="547"/>
      <c r="F3" s="547"/>
      <c r="G3" s="547"/>
      <c r="H3" s="547"/>
    </row>
    <row r="4" spans="1:10" x14ac:dyDescent="0.2">
      <c r="A4" s="547"/>
      <c r="B4" s="547"/>
      <c r="C4" s="547"/>
      <c r="D4" s="547"/>
      <c r="E4" s="547"/>
      <c r="F4" s="547"/>
      <c r="G4" s="547"/>
      <c r="H4" s="547"/>
    </row>
    <row r="5" spans="1:10" ht="12.75" customHeight="1" x14ac:dyDescent="0.2">
      <c r="A5" s="378" t="s">
        <v>149</v>
      </c>
      <c r="B5" s="379"/>
      <c r="C5" s="379"/>
      <c r="D5" s="379"/>
      <c r="E5" s="379"/>
      <c r="F5" s="379"/>
      <c r="G5" s="379"/>
      <c r="H5" s="380"/>
    </row>
    <row r="6" spans="1:10" ht="14.25" x14ac:dyDescent="0.2">
      <c r="A6" s="21" t="s">
        <v>176</v>
      </c>
      <c r="B6" s="261"/>
      <c r="C6" s="261"/>
      <c r="D6" s="262"/>
      <c r="E6" s="263"/>
      <c r="F6" s="263"/>
      <c r="G6" s="263"/>
      <c r="H6" s="264"/>
    </row>
    <row r="7" spans="1:10" x14ac:dyDescent="0.2">
      <c r="A7" s="548" t="s">
        <v>30</v>
      </c>
      <c r="B7" s="550" t="s">
        <v>31</v>
      </c>
      <c r="C7" s="589" t="s">
        <v>140</v>
      </c>
      <c r="D7" s="552" t="s">
        <v>32</v>
      </c>
      <c r="E7" s="552"/>
      <c r="F7" s="552"/>
      <c r="G7" s="552"/>
      <c r="H7" s="563"/>
    </row>
    <row r="8" spans="1:10" ht="24" x14ac:dyDescent="0.2">
      <c r="A8" s="561"/>
      <c r="B8" s="562"/>
      <c r="C8" s="590"/>
      <c r="D8" s="162" t="s">
        <v>61</v>
      </c>
      <c r="E8" s="162" t="s">
        <v>62</v>
      </c>
      <c r="F8" s="265" t="s">
        <v>63</v>
      </c>
      <c r="G8" s="265" t="s">
        <v>150</v>
      </c>
      <c r="H8" s="243" t="s">
        <v>65</v>
      </c>
    </row>
    <row r="9" spans="1:10" x14ac:dyDescent="0.2">
      <c r="A9" s="423">
        <v>2009</v>
      </c>
      <c r="B9" s="290" t="s">
        <v>40</v>
      </c>
      <c r="C9" s="267" t="s">
        <v>141</v>
      </c>
      <c r="D9" s="291">
        <v>21581.452499999996</v>
      </c>
      <c r="E9" s="291">
        <v>78459.100000000006</v>
      </c>
      <c r="F9" s="291">
        <v>18212.52</v>
      </c>
      <c r="G9" s="291">
        <v>4914.6125000000011</v>
      </c>
      <c r="H9" s="292">
        <v>123167.68500000001</v>
      </c>
      <c r="I9" s="280"/>
      <c r="J9" s="280"/>
    </row>
    <row r="10" spans="1:10" x14ac:dyDescent="0.2">
      <c r="A10" s="244">
        <v>2009</v>
      </c>
      <c r="B10" s="267" t="s">
        <v>42</v>
      </c>
      <c r="C10" s="267" t="s">
        <v>141</v>
      </c>
      <c r="D10" s="293">
        <v>21114.512499999997</v>
      </c>
      <c r="E10" s="293">
        <v>78767.13</v>
      </c>
      <c r="F10" s="293">
        <v>19114.947499999995</v>
      </c>
      <c r="G10" s="293">
        <v>4426.5199999999995</v>
      </c>
      <c r="H10" s="294">
        <v>123423.11000000002</v>
      </c>
      <c r="I10" s="280"/>
      <c r="J10" s="280"/>
    </row>
    <row r="11" spans="1:10" x14ac:dyDescent="0.2">
      <c r="A11" s="244">
        <v>2009</v>
      </c>
      <c r="B11" s="267" t="s">
        <v>43</v>
      </c>
      <c r="C11" s="267" t="s">
        <v>141</v>
      </c>
      <c r="D11" s="293">
        <v>22473.094499999999</v>
      </c>
      <c r="E11" s="293">
        <v>66612.799999999988</v>
      </c>
      <c r="F11" s="293">
        <v>16515.269999999997</v>
      </c>
      <c r="G11" s="293">
        <v>4289.4975000000004</v>
      </c>
      <c r="H11" s="294">
        <v>109890.662</v>
      </c>
      <c r="I11" s="280"/>
      <c r="J11" s="280"/>
    </row>
    <row r="12" spans="1:10" x14ac:dyDescent="0.2">
      <c r="A12" s="244">
        <v>2009</v>
      </c>
      <c r="B12" s="267" t="s">
        <v>44</v>
      </c>
      <c r="C12" s="267" t="s">
        <v>141</v>
      </c>
      <c r="D12" s="293">
        <v>24886.089999999997</v>
      </c>
      <c r="E12" s="293">
        <v>82414.825000000012</v>
      </c>
      <c r="F12" s="293">
        <v>18811.4025</v>
      </c>
      <c r="G12" s="293">
        <v>4958.3724999999995</v>
      </c>
      <c r="H12" s="294">
        <v>131070.69000000002</v>
      </c>
      <c r="I12" s="280"/>
      <c r="J12" s="280"/>
    </row>
    <row r="13" spans="1:10" x14ac:dyDescent="0.2">
      <c r="A13" s="244">
        <v>2009</v>
      </c>
      <c r="B13" s="267" t="s">
        <v>45</v>
      </c>
      <c r="C13" s="267" t="s">
        <v>141</v>
      </c>
      <c r="D13" s="293">
        <v>23740.809999999998</v>
      </c>
      <c r="E13" s="293">
        <v>75380.574999999983</v>
      </c>
      <c r="F13" s="293">
        <v>16503.322500000002</v>
      </c>
      <c r="G13" s="293">
        <v>4798.5300000000007</v>
      </c>
      <c r="H13" s="294">
        <v>120423.2375</v>
      </c>
      <c r="I13" s="280"/>
      <c r="J13" s="280"/>
    </row>
    <row r="14" spans="1:10" x14ac:dyDescent="0.2">
      <c r="A14" s="244">
        <v>2009</v>
      </c>
      <c r="B14" s="267" t="s">
        <v>46</v>
      </c>
      <c r="C14" s="267" t="s">
        <v>141</v>
      </c>
      <c r="D14" s="293">
        <v>25287.225000000002</v>
      </c>
      <c r="E14" s="293">
        <v>71067.900000000009</v>
      </c>
      <c r="F14" s="293">
        <v>18647.577500000003</v>
      </c>
      <c r="G14" s="293">
        <v>4473.5399999999991</v>
      </c>
      <c r="H14" s="294">
        <v>119476.24250000002</v>
      </c>
      <c r="I14" s="280"/>
      <c r="J14" s="280"/>
    </row>
    <row r="15" spans="1:10" x14ac:dyDescent="0.2">
      <c r="A15" s="244">
        <v>2009</v>
      </c>
      <c r="B15" s="267" t="s">
        <v>47</v>
      </c>
      <c r="C15" s="267" t="s">
        <v>141</v>
      </c>
      <c r="D15" s="293">
        <v>26477.927499999998</v>
      </c>
      <c r="E15" s="293">
        <v>78796.149999999994</v>
      </c>
      <c r="F15" s="293">
        <v>18037.7425</v>
      </c>
      <c r="G15" s="293">
        <v>4650.3849999999993</v>
      </c>
      <c r="H15" s="294">
        <v>127962.20499999997</v>
      </c>
      <c r="I15" s="280"/>
      <c r="J15" s="280"/>
    </row>
    <row r="16" spans="1:10" x14ac:dyDescent="0.2">
      <c r="A16" s="244">
        <v>2009</v>
      </c>
      <c r="B16" s="267" t="s">
        <v>48</v>
      </c>
      <c r="C16" s="267" t="s">
        <v>141</v>
      </c>
      <c r="D16" s="293">
        <v>23459.550000000003</v>
      </c>
      <c r="E16" s="293">
        <v>75995.497499999983</v>
      </c>
      <c r="F16" s="293">
        <v>19117.162499999995</v>
      </c>
      <c r="G16" s="293">
        <v>4609.7049999999999</v>
      </c>
      <c r="H16" s="294">
        <v>123181.91499999999</v>
      </c>
      <c r="I16" s="280"/>
      <c r="J16" s="280"/>
    </row>
    <row r="17" spans="1:10" x14ac:dyDescent="0.2">
      <c r="A17" s="244">
        <v>2009</v>
      </c>
      <c r="B17" s="267" t="s">
        <v>49</v>
      </c>
      <c r="C17" s="267" t="s">
        <v>141</v>
      </c>
      <c r="D17" s="293">
        <v>24969.407499999998</v>
      </c>
      <c r="E17" s="293">
        <v>86948.2</v>
      </c>
      <c r="F17" s="293">
        <v>15804.95</v>
      </c>
      <c r="G17" s="293">
        <v>4524.12</v>
      </c>
      <c r="H17" s="294">
        <v>132246.67749999999</v>
      </c>
      <c r="I17" s="280"/>
      <c r="J17" s="280"/>
    </row>
    <row r="18" spans="1:10" x14ac:dyDescent="0.2">
      <c r="A18" s="244">
        <v>2010</v>
      </c>
      <c r="B18" s="267" t="s">
        <v>50</v>
      </c>
      <c r="C18" s="267" t="s">
        <v>141</v>
      </c>
      <c r="D18" s="293">
        <v>21824.730000000003</v>
      </c>
      <c r="E18" s="293">
        <v>78511.524999999994</v>
      </c>
      <c r="F18" s="293">
        <v>17698.919999999998</v>
      </c>
      <c r="G18" s="293">
        <v>4421.3599999999997</v>
      </c>
      <c r="H18" s="294">
        <v>122456.535</v>
      </c>
      <c r="I18" s="280"/>
      <c r="J18" s="280"/>
    </row>
    <row r="19" spans="1:10" x14ac:dyDescent="0.2">
      <c r="A19" s="244">
        <v>2010</v>
      </c>
      <c r="B19" s="267" t="s">
        <v>51</v>
      </c>
      <c r="C19" s="267" t="s">
        <v>141</v>
      </c>
      <c r="D19" s="293">
        <v>20822.02</v>
      </c>
      <c r="E19" s="293">
        <v>72300.874999999985</v>
      </c>
      <c r="F19" s="293">
        <v>18401.107499999998</v>
      </c>
      <c r="G19" s="293">
        <v>5286.5349999999989</v>
      </c>
      <c r="H19" s="294">
        <v>116810.53750000001</v>
      </c>
      <c r="I19" s="280"/>
      <c r="J19" s="280"/>
    </row>
    <row r="20" spans="1:10" x14ac:dyDescent="0.2">
      <c r="A20" s="244">
        <v>2010</v>
      </c>
      <c r="B20" s="267" t="s">
        <v>52</v>
      </c>
      <c r="C20" s="267" t="s">
        <v>141</v>
      </c>
      <c r="D20" s="293">
        <v>23477.16</v>
      </c>
      <c r="E20" s="293">
        <v>88421.200000000012</v>
      </c>
      <c r="F20" s="293">
        <v>20435.579999999998</v>
      </c>
      <c r="G20" s="293">
        <v>6403.0474999999997</v>
      </c>
      <c r="H20" s="294">
        <v>138736.98749999999</v>
      </c>
      <c r="I20" s="280"/>
      <c r="J20" s="280"/>
    </row>
    <row r="21" spans="1:10" x14ac:dyDescent="0.2">
      <c r="A21" s="244">
        <v>2010</v>
      </c>
      <c r="B21" s="267" t="s">
        <v>40</v>
      </c>
      <c r="C21" s="267" t="s">
        <v>141</v>
      </c>
      <c r="D21" s="293">
        <v>21064.75</v>
      </c>
      <c r="E21" s="293">
        <v>78767.512499999997</v>
      </c>
      <c r="F21" s="293">
        <v>18313.749999999996</v>
      </c>
      <c r="G21" s="293">
        <v>5612.28</v>
      </c>
      <c r="H21" s="294">
        <v>123758.2925</v>
      </c>
      <c r="I21" s="280"/>
      <c r="J21" s="280"/>
    </row>
    <row r="22" spans="1:10" x14ac:dyDescent="0.2">
      <c r="A22" s="244">
        <v>2010</v>
      </c>
      <c r="B22" s="267" t="s">
        <v>42</v>
      </c>
      <c r="C22" s="267" t="s">
        <v>141</v>
      </c>
      <c r="D22" s="293">
        <v>22942.33</v>
      </c>
      <c r="E22" s="293">
        <v>89810.749999999985</v>
      </c>
      <c r="F22" s="293">
        <v>21017.75</v>
      </c>
      <c r="G22" s="293">
        <v>5489.2</v>
      </c>
      <c r="H22" s="294">
        <v>139260.03</v>
      </c>
      <c r="I22" s="280"/>
      <c r="J22" s="280"/>
    </row>
    <row r="23" spans="1:10" x14ac:dyDescent="0.2">
      <c r="A23" s="244">
        <v>2010</v>
      </c>
      <c r="B23" s="267" t="s">
        <v>43</v>
      </c>
      <c r="C23" s="267" t="s">
        <v>141</v>
      </c>
      <c r="D23" s="293">
        <v>21209.919999999998</v>
      </c>
      <c r="E23" s="293">
        <v>74283.449999999983</v>
      </c>
      <c r="F23" s="293">
        <v>19004.247499999998</v>
      </c>
      <c r="G23" s="293">
        <v>5032.3975</v>
      </c>
      <c r="H23" s="294">
        <v>119530.015</v>
      </c>
      <c r="I23" s="280"/>
      <c r="J23" s="280"/>
    </row>
    <row r="24" spans="1:10" x14ac:dyDescent="0.2">
      <c r="A24" s="244">
        <v>2010</v>
      </c>
      <c r="B24" s="267" t="s">
        <v>44</v>
      </c>
      <c r="C24" s="267" t="s">
        <v>141</v>
      </c>
      <c r="D24" s="293">
        <v>23291.965</v>
      </c>
      <c r="E24" s="293">
        <v>78724.274999999994</v>
      </c>
      <c r="F24" s="293">
        <v>20068.670000000002</v>
      </c>
      <c r="G24" s="293">
        <v>5306.1774999999998</v>
      </c>
      <c r="H24" s="294">
        <v>127391.08749999999</v>
      </c>
      <c r="I24" s="280"/>
      <c r="J24" s="280"/>
    </row>
    <row r="25" spans="1:10" x14ac:dyDescent="0.2">
      <c r="A25" s="244">
        <v>2010</v>
      </c>
      <c r="B25" s="267" t="s">
        <v>45</v>
      </c>
      <c r="C25" s="267" t="s">
        <v>141</v>
      </c>
      <c r="D25" s="293">
        <v>22187.61</v>
      </c>
      <c r="E25" s="293">
        <v>78496.524999999994</v>
      </c>
      <c r="F25" s="293">
        <v>19669.262499999997</v>
      </c>
      <c r="G25" s="293">
        <v>4799.9225000000006</v>
      </c>
      <c r="H25" s="294">
        <v>125153.32</v>
      </c>
      <c r="I25" s="280"/>
      <c r="J25" s="280"/>
    </row>
    <row r="26" spans="1:10" x14ac:dyDescent="0.2">
      <c r="A26" s="244">
        <v>2010</v>
      </c>
      <c r="B26" s="267" t="s">
        <v>46</v>
      </c>
      <c r="C26" s="267" t="s">
        <v>141</v>
      </c>
      <c r="D26" s="293">
        <v>21702.239999999998</v>
      </c>
      <c r="E26" s="293">
        <v>79229.960000000006</v>
      </c>
      <c r="F26" s="293">
        <v>18145.54</v>
      </c>
      <c r="G26" s="293">
        <v>5256.0675000000001</v>
      </c>
      <c r="H26" s="294">
        <v>124333.80749999997</v>
      </c>
      <c r="I26" s="280"/>
      <c r="J26" s="280"/>
    </row>
    <row r="27" spans="1:10" x14ac:dyDescent="0.2">
      <c r="A27" s="244">
        <v>2010</v>
      </c>
      <c r="B27" s="267" t="s">
        <v>47</v>
      </c>
      <c r="C27" s="267" t="s">
        <v>141</v>
      </c>
      <c r="D27" s="293">
        <v>22813.480000000003</v>
      </c>
      <c r="E27" s="293">
        <v>81616.267500000002</v>
      </c>
      <c r="F27" s="293">
        <v>16841.102600000002</v>
      </c>
      <c r="G27" s="293">
        <v>5556.8975</v>
      </c>
      <c r="H27" s="294">
        <v>126827.7476</v>
      </c>
      <c r="I27" s="280"/>
      <c r="J27" s="280"/>
    </row>
    <row r="28" spans="1:10" x14ac:dyDescent="0.2">
      <c r="A28" s="244">
        <v>2010</v>
      </c>
      <c r="B28" s="267" t="s">
        <v>48</v>
      </c>
      <c r="C28" s="267" t="s">
        <v>141</v>
      </c>
      <c r="D28" s="293">
        <v>21681.417500000003</v>
      </c>
      <c r="E28" s="293">
        <v>82118.074999999997</v>
      </c>
      <c r="F28" s="293">
        <v>15610.650000000003</v>
      </c>
      <c r="G28" s="293">
        <v>4150.2874999999995</v>
      </c>
      <c r="H28" s="294">
        <v>123560.43000000001</v>
      </c>
      <c r="I28" s="280"/>
      <c r="J28" s="280"/>
    </row>
    <row r="29" spans="1:10" x14ac:dyDescent="0.2">
      <c r="A29" s="244">
        <v>2010</v>
      </c>
      <c r="B29" s="267" t="s">
        <v>49</v>
      </c>
      <c r="C29" s="267" t="s">
        <v>141</v>
      </c>
      <c r="D29" s="293">
        <v>24438.117500000004</v>
      </c>
      <c r="E29" s="293">
        <v>90435.66750000001</v>
      </c>
      <c r="F29" s="293">
        <v>14297.21</v>
      </c>
      <c r="G29" s="293">
        <v>4500.99</v>
      </c>
      <c r="H29" s="294">
        <v>133671.98499999999</v>
      </c>
      <c r="I29" s="280"/>
      <c r="J29" s="280"/>
    </row>
    <row r="30" spans="1:10" x14ac:dyDescent="0.2">
      <c r="A30" s="244">
        <v>2011</v>
      </c>
      <c r="B30" s="267" t="s">
        <v>50</v>
      </c>
      <c r="C30" s="267" t="s">
        <v>141</v>
      </c>
      <c r="D30" s="293">
        <v>25553.172500000001</v>
      </c>
      <c r="E30" s="293">
        <v>87858.747500000012</v>
      </c>
      <c r="F30" s="293">
        <v>16425.032500000001</v>
      </c>
      <c r="G30" s="293">
        <v>5568.8849999999993</v>
      </c>
      <c r="H30" s="294">
        <v>135405.83750000002</v>
      </c>
      <c r="I30" s="280"/>
      <c r="J30" s="280"/>
    </row>
    <row r="31" spans="1:10" x14ac:dyDescent="0.2">
      <c r="A31" s="244">
        <v>2011</v>
      </c>
      <c r="B31" s="267" t="s">
        <v>51</v>
      </c>
      <c r="C31" s="267" t="s">
        <v>141</v>
      </c>
      <c r="D31" s="293">
        <v>30483.437500000004</v>
      </c>
      <c r="E31" s="293">
        <v>87483.23</v>
      </c>
      <c r="F31" s="293">
        <v>17915.014999999999</v>
      </c>
      <c r="G31" s="293">
        <v>4617.1450000000004</v>
      </c>
      <c r="H31" s="294">
        <v>140498.82750000004</v>
      </c>
      <c r="I31" s="280"/>
      <c r="J31" s="280"/>
    </row>
    <row r="32" spans="1:10" x14ac:dyDescent="0.2">
      <c r="A32" s="244">
        <v>2011</v>
      </c>
      <c r="B32" s="267" t="s">
        <v>52</v>
      </c>
      <c r="C32" s="267" t="s">
        <v>141</v>
      </c>
      <c r="D32" s="293">
        <v>37268.623</v>
      </c>
      <c r="E32" s="293">
        <v>108733.47</v>
      </c>
      <c r="F32" s="293">
        <v>19925.697</v>
      </c>
      <c r="G32" s="293">
        <v>5865.143</v>
      </c>
      <c r="H32" s="294">
        <v>171792.93299999999</v>
      </c>
      <c r="I32" s="280"/>
      <c r="J32" s="280"/>
    </row>
    <row r="33" spans="1:10" x14ac:dyDescent="0.2">
      <c r="A33" s="244">
        <v>2011</v>
      </c>
      <c r="B33" s="267" t="s">
        <v>40</v>
      </c>
      <c r="C33" s="267" t="s">
        <v>141</v>
      </c>
      <c r="D33" s="293">
        <v>35381.887000000002</v>
      </c>
      <c r="E33" s="293">
        <v>92718.92</v>
      </c>
      <c r="F33" s="293">
        <v>17941.622500000005</v>
      </c>
      <c r="G33" s="293">
        <v>5598.5069999999996</v>
      </c>
      <c r="H33" s="294">
        <v>151640.93649999998</v>
      </c>
      <c r="I33" s="280"/>
      <c r="J33" s="280"/>
    </row>
    <row r="34" spans="1:10" x14ac:dyDescent="0.2">
      <c r="A34" s="244">
        <v>2011</v>
      </c>
      <c r="B34" s="267" t="s">
        <v>42</v>
      </c>
      <c r="C34" s="267" t="s">
        <v>141</v>
      </c>
      <c r="D34" s="293">
        <v>35120.067500000005</v>
      </c>
      <c r="E34" s="293">
        <v>101075.20999999999</v>
      </c>
      <c r="F34" s="293">
        <v>20274.249999999996</v>
      </c>
      <c r="G34" s="293">
        <v>7095.7974999999997</v>
      </c>
      <c r="H34" s="294">
        <v>163565.32500000004</v>
      </c>
      <c r="I34" s="280"/>
      <c r="J34" s="280"/>
    </row>
    <row r="35" spans="1:10" x14ac:dyDescent="0.2">
      <c r="A35" s="244">
        <v>2011</v>
      </c>
      <c r="B35" s="267" t="s">
        <v>43</v>
      </c>
      <c r="C35" s="267" t="s">
        <v>141</v>
      </c>
      <c r="D35" s="293">
        <v>28680.367500000004</v>
      </c>
      <c r="E35" s="293">
        <v>88633.629999999976</v>
      </c>
      <c r="F35" s="293">
        <v>17943.405000000002</v>
      </c>
      <c r="G35" s="293">
        <v>5510.24</v>
      </c>
      <c r="H35" s="294">
        <v>140767.64249999999</v>
      </c>
      <c r="I35" s="280"/>
      <c r="J35" s="280"/>
    </row>
    <row r="36" spans="1:10" x14ac:dyDescent="0.2">
      <c r="A36" s="244">
        <v>2011</v>
      </c>
      <c r="B36" s="267" t="s">
        <v>44</v>
      </c>
      <c r="C36" s="267" t="s">
        <v>141</v>
      </c>
      <c r="D36" s="293">
        <v>30297.612499999999</v>
      </c>
      <c r="E36" s="293">
        <v>93191.467499999999</v>
      </c>
      <c r="F36" s="293">
        <v>18747.292499999996</v>
      </c>
      <c r="G36" s="293">
        <v>5421.8674999999994</v>
      </c>
      <c r="H36" s="294">
        <v>147658.24000000002</v>
      </c>
      <c r="I36" s="280"/>
      <c r="J36" s="280"/>
    </row>
    <row r="37" spans="1:10" x14ac:dyDescent="0.2">
      <c r="A37" s="244">
        <v>2011</v>
      </c>
      <c r="B37" s="267" t="s">
        <v>45</v>
      </c>
      <c r="C37" s="267" t="s">
        <v>141</v>
      </c>
      <c r="D37" s="293">
        <v>28913.885000000002</v>
      </c>
      <c r="E37" s="293">
        <v>100586.22749999998</v>
      </c>
      <c r="F37" s="293">
        <v>20457.537500000006</v>
      </c>
      <c r="G37" s="293">
        <v>5719.4124999999995</v>
      </c>
      <c r="H37" s="294">
        <v>155677.0625</v>
      </c>
      <c r="I37" s="280"/>
      <c r="J37" s="280"/>
    </row>
    <row r="38" spans="1:10" x14ac:dyDescent="0.2">
      <c r="A38" s="244">
        <v>2011</v>
      </c>
      <c r="B38" s="267" t="s">
        <v>46</v>
      </c>
      <c r="C38" s="267" t="s">
        <v>141</v>
      </c>
      <c r="D38" s="293">
        <v>26041.3505</v>
      </c>
      <c r="E38" s="293">
        <v>101894.33500000001</v>
      </c>
      <c r="F38" s="293">
        <v>19855.512499999997</v>
      </c>
      <c r="G38" s="293">
        <v>5800.2699999999986</v>
      </c>
      <c r="H38" s="294">
        <v>153591.46799999996</v>
      </c>
      <c r="I38" s="280"/>
      <c r="J38" s="280"/>
    </row>
    <row r="39" spans="1:10" x14ac:dyDescent="0.2">
      <c r="A39" s="244">
        <v>2011</v>
      </c>
      <c r="B39" s="267" t="s">
        <v>47</v>
      </c>
      <c r="C39" s="267" t="s">
        <v>141</v>
      </c>
      <c r="D39" s="293">
        <v>26330.669999999991</v>
      </c>
      <c r="E39" s="293">
        <v>101080.4675</v>
      </c>
      <c r="F39" s="293">
        <v>17496.614999999998</v>
      </c>
      <c r="G39" s="293">
        <v>5843.4775</v>
      </c>
      <c r="H39" s="294">
        <v>150751.23000000004</v>
      </c>
      <c r="I39" s="280"/>
      <c r="J39" s="280"/>
    </row>
    <row r="40" spans="1:10" x14ac:dyDescent="0.2">
      <c r="A40" s="244">
        <v>2011</v>
      </c>
      <c r="B40" s="267" t="s">
        <v>48</v>
      </c>
      <c r="C40" s="267" t="s">
        <v>141</v>
      </c>
      <c r="D40" s="293">
        <v>24384.387500000001</v>
      </c>
      <c r="E40" s="293">
        <v>92896.387499999983</v>
      </c>
      <c r="F40" s="293">
        <v>18282.934999999998</v>
      </c>
      <c r="G40" s="293">
        <v>5405.8849999999993</v>
      </c>
      <c r="H40" s="294">
        <v>140969.59500000003</v>
      </c>
      <c r="I40" s="280"/>
      <c r="J40" s="280"/>
    </row>
    <row r="41" spans="1:10" x14ac:dyDescent="0.2">
      <c r="A41" s="244">
        <v>2011</v>
      </c>
      <c r="B41" s="267" t="s">
        <v>49</v>
      </c>
      <c r="C41" s="267" t="s">
        <v>141</v>
      </c>
      <c r="D41" s="293">
        <v>25952.387499999997</v>
      </c>
      <c r="E41" s="293">
        <v>100333.51750000003</v>
      </c>
      <c r="F41" s="293">
        <v>19393.974999999999</v>
      </c>
      <c r="G41" s="293">
        <v>4745.4799999999996</v>
      </c>
      <c r="H41" s="294">
        <v>150425.35999999999</v>
      </c>
      <c r="I41" s="280"/>
      <c r="J41" s="280"/>
    </row>
    <row r="42" spans="1:10" x14ac:dyDescent="0.2">
      <c r="A42" s="244">
        <v>2012</v>
      </c>
      <c r="B42" s="267" t="s">
        <v>50</v>
      </c>
      <c r="C42" s="267" t="s">
        <v>141</v>
      </c>
      <c r="D42" s="293">
        <v>28649.404999999999</v>
      </c>
      <c r="E42" s="293">
        <v>90154.612500000003</v>
      </c>
      <c r="F42" s="293">
        <v>22985.244999999995</v>
      </c>
      <c r="G42" s="293">
        <v>6104.6175000000003</v>
      </c>
      <c r="H42" s="294">
        <v>147893.88000000003</v>
      </c>
      <c r="I42" s="280"/>
      <c r="J42" s="280"/>
    </row>
    <row r="43" spans="1:10" x14ac:dyDescent="0.2">
      <c r="A43" s="244">
        <v>2012</v>
      </c>
      <c r="B43" s="267" t="s">
        <v>51</v>
      </c>
      <c r="C43" s="267" t="s">
        <v>141</v>
      </c>
      <c r="D43" s="293">
        <v>28742.197500000006</v>
      </c>
      <c r="E43" s="293">
        <v>89057.400000000009</v>
      </c>
      <c r="F43" s="293">
        <v>26892.757499999992</v>
      </c>
      <c r="G43" s="293">
        <v>6068.8775000000005</v>
      </c>
      <c r="H43" s="294">
        <v>150761.23250000004</v>
      </c>
      <c r="I43" s="280"/>
      <c r="J43" s="280"/>
    </row>
    <row r="44" spans="1:10" x14ac:dyDescent="0.2">
      <c r="A44" s="244">
        <v>2012</v>
      </c>
      <c r="B44" s="267" t="s">
        <v>52</v>
      </c>
      <c r="C44" s="267" t="s">
        <v>141</v>
      </c>
      <c r="D44" s="293">
        <v>36400.01</v>
      </c>
      <c r="E44" s="293">
        <v>105423.03999999996</v>
      </c>
      <c r="F44" s="293">
        <v>31808.905000000002</v>
      </c>
      <c r="G44" s="293">
        <v>7002.8599999999988</v>
      </c>
      <c r="H44" s="294">
        <v>180634.815</v>
      </c>
      <c r="I44" s="280"/>
      <c r="J44" s="280"/>
    </row>
    <row r="45" spans="1:10" x14ac:dyDescent="0.2">
      <c r="A45" s="244">
        <v>2012</v>
      </c>
      <c r="B45" s="267" t="s">
        <v>40</v>
      </c>
      <c r="C45" s="267" t="s">
        <v>141</v>
      </c>
      <c r="D45" s="293">
        <v>31076.798500000004</v>
      </c>
      <c r="E45" s="293">
        <v>85404.577499999999</v>
      </c>
      <c r="F45" s="293">
        <v>27186.662500000002</v>
      </c>
      <c r="G45" s="293">
        <v>5958.4350000000013</v>
      </c>
      <c r="H45" s="294">
        <v>149626.47349999999</v>
      </c>
      <c r="I45" s="280"/>
      <c r="J45" s="280"/>
    </row>
    <row r="46" spans="1:10" x14ac:dyDescent="0.2">
      <c r="A46" s="244">
        <v>2012</v>
      </c>
      <c r="B46" s="267" t="s">
        <v>42</v>
      </c>
      <c r="C46" s="267" t="s">
        <v>141</v>
      </c>
      <c r="D46" s="293">
        <v>32430.759999999995</v>
      </c>
      <c r="E46" s="293">
        <v>87043.802500000005</v>
      </c>
      <c r="F46" s="293">
        <v>29830.302500000002</v>
      </c>
      <c r="G46" s="293">
        <v>7331.795000000001</v>
      </c>
      <c r="H46" s="294">
        <v>156636.66000000003</v>
      </c>
      <c r="I46" s="280"/>
      <c r="J46" s="280"/>
    </row>
    <row r="47" spans="1:10" x14ac:dyDescent="0.2">
      <c r="A47" s="244">
        <v>2012</v>
      </c>
      <c r="B47" s="267" t="s">
        <v>43</v>
      </c>
      <c r="C47" s="267" t="s">
        <v>141</v>
      </c>
      <c r="D47" s="293">
        <v>38489.062500000007</v>
      </c>
      <c r="E47" s="293">
        <v>85580.28</v>
      </c>
      <c r="F47" s="293">
        <v>28756.5825</v>
      </c>
      <c r="G47" s="293">
        <v>7398.6649999999981</v>
      </c>
      <c r="H47" s="294">
        <v>160224.59000000003</v>
      </c>
      <c r="I47" s="280"/>
      <c r="J47" s="280"/>
    </row>
    <row r="48" spans="1:10" x14ac:dyDescent="0.2">
      <c r="A48" s="244">
        <v>2012</v>
      </c>
      <c r="B48" s="267" t="s">
        <v>44</v>
      </c>
      <c r="C48" s="267" t="s">
        <v>141</v>
      </c>
      <c r="D48" s="293">
        <v>35751.577500000007</v>
      </c>
      <c r="E48" s="293">
        <v>85786.415000000008</v>
      </c>
      <c r="F48" s="293">
        <v>31647.217500000002</v>
      </c>
      <c r="G48" s="293">
        <v>6678.0749999999989</v>
      </c>
      <c r="H48" s="294">
        <v>159863.285</v>
      </c>
      <c r="I48" s="280"/>
      <c r="J48" s="280"/>
    </row>
    <row r="49" spans="1:10" x14ac:dyDescent="0.2">
      <c r="A49" s="244">
        <v>2012</v>
      </c>
      <c r="B49" s="267" t="s">
        <v>45</v>
      </c>
      <c r="C49" s="267" t="s">
        <v>141</v>
      </c>
      <c r="D49" s="293">
        <v>37836.545000000006</v>
      </c>
      <c r="E49" s="293">
        <v>89818.375</v>
      </c>
      <c r="F49" s="293">
        <v>28657.095000000001</v>
      </c>
      <c r="G49" s="293">
        <v>7401.9349999999986</v>
      </c>
      <c r="H49" s="294">
        <v>163713.95000000004</v>
      </c>
      <c r="I49" s="280"/>
      <c r="J49" s="280"/>
    </row>
    <row r="50" spans="1:10" x14ac:dyDescent="0.2">
      <c r="A50" s="244">
        <v>2012</v>
      </c>
      <c r="B50" s="267" t="s">
        <v>46</v>
      </c>
      <c r="C50" s="267" t="s">
        <v>141</v>
      </c>
      <c r="D50" s="293">
        <v>37238.549999999996</v>
      </c>
      <c r="E50" s="293">
        <v>84283.819999999992</v>
      </c>
      <c r="F50" s="293">
        <v>28559.944999999996</v>
      </c>
      <c r="G50" s="293">
        <v>7120.4625000000005</v>
      </c>
      <c r="H50" s="294">
        <v>157202.7775</v>
      </c>
      <c r="I50" s="280"/>
      <c r="J50" s="280"/>
    </row>
    <row r="51" spans="1:10" x14ac:dyDescent="0.2">
      <c r="A51" s="244">
        <v>2012</v>
      </c>
      <c r="B51" s="267" t="s">
        <v>47</v>
      </c>
      <c r="C51" s="267" t="s">
        <v>141</v>
      </c>
      <c r="D51" s="293">
        <v>37965.537500000006</v>
      </c>
      <c r="E51" s="293">
        <v>90283.748000000007</v>
      </c>
      <c r="F51" s="293">
        <v>28302.915000000001</v>
      </c>
      <c r="G51" s="293">
        <v>8104.3150000000005</v>
      </c>
      <c r="H51" s="294">
        <v>164656.51550000004</v>
      </c>
      <c r="I51" s="280"/>
      <c r="J51" s="280"/>
    </row>
    <row r="52" spans="1:10" x14ac:dyDescent="0.2">
      <c r="A52" s="244">
        <v>2012</v>
      </c>
      <c r="B52" s="267" t="s">
        <v>48</v>
      </c>
      <c r="C52" s="267" t="s">
        <v>141</v>
      </c>
      <c r="D52" s="293">
        <v>36884.105000000003</v>
      </c>
      <c r="E52" s="293">
        <v>95972.834999999992</v>
      </c>
      <c r="F52" s="293">
        <v>26057.937500000004</v>
      </c>
      <c r="G52" s="293">
        <v>7473.5124999999989</v>
      </c>
      <c r="H52" s="294">
        <v>166388.39000000004</v>
      </c>
      <c r="I52" s="280"/>
      <c r="J52" s="280"/>
    </row>
    <row r="53" spans="1:10" x14ac:dyDescent="0.2">
      <c r="A53" s="244">
        <v>2012</v>
      </c>
      <c r="B53" s="267" t="s">
        <v>49</v>
      </c>
      <c r="C53" s="267" t="s">
        <v>141</v>
      </c>
      <c r="D53" s="293">
        <v>35228.548500000004</v>
      </c>
      <c r="E53" s="293">
        <v>98453.875500000009</v>
      </c>
      <c r="F53" s="293">
        <v>26005.697499999998</v>
      </c>
      <c r="G53" s="293">
        <v>5410.0124999999998</v>
      </c>
      <c r="H53" s="294">
        <v>165098.13400000002</v>
      </c>
      <c r="I53" s="280"/>
      <c r="J53" s="280"/>
    </row>
    <row r="54" spans="1:10" x14ac:dyDescent="0.2">
      <c r="A54" s="244">
        <v>2013</v>
      </c>
      <c r="B54" s="267" t="s">
        <v>50</v>
      </c>
      <c r="C54" s="267" t="s">
        <v>141</v>
      </c>
      <c r="D54" s="293">
        <v>42476.9925</v>
      </c>
      <c r="E54" s="293">
        <v>83976.511999999988</v>
      </c>
      <c r="F54" s="293">
        <v>28301.317499999997</v>
      </c>
      <c r="G54" s="293">
        <v>8458.2475000000013</v>
      </c>
      <c r="H54" s="294">
        <v>163213.06949999998</v>
      </c>
      <c r="I54" s="280"/>
      <c r="J54" s="280"/>
    </row>
    <row r="55" spans="1:10" x14ac:dyDescent="0.2">
      <c r="A55" s="244">
        <v>2013</v>
      </c>
      <c r="B55" s="267" t="s">
        <v>51</v>
      </c>
      <c r="C55" s="267" t="s">
        <v>141</v>
      </c>
      <c r="D55" s="293">
        <v>38842.307499999995</v>
      </c>
      <c r="E55" s="293">
        <v>83535.536999999997</v>
      </c>
      <c r="F55" s="293">
        <v>30099.629999999997</v>
      </c>
      <c r="G55" s="293">
        <v>6931.5</v>
      </c>
      <c r="H55" s="294">
        <v>159408.97449999998</v>
      </c>
      <c r="I55" s="280"/>
      <c r="J55" s="280"/>
    </row>
    <row r="56" spans="1:10" x14ac:dyDescent="0.2">
      <c r="A56" s="244">
        <v>2013</v>
      </c>
      <c r="B56" s="267" t="s">
        <v>52</v>
      </c>
      <c r="C56" s="267" t="s">
        <v>141</v>
      </c>
      <c r="D56" s="293">
        <v>44181.677500000005</v>
      </c>
      <c r="E56" s="293">
        <v>85769.959000000003</v>
      </c>
      <c r="F56" s="293">
        <v>30724.737499999999</v>
      </c>
      <c r="G56" s="293">
        <v>6064.5474999999997</v>
      </c>
      <c r="H56" s="294">
        <v>166740.9215</v>
      </c>
      <c r="I56" s="280"/>
      <c r="J56" s="280"/>
    </row>
    <row r="57" spans="1:10" x14ac:dyDescent="0.2">
      <c r="A57" s="244">
        <v>2013</v>
      </c>
      <c r="B57" s="267" t="s">
        <v>40</v>
      </c>
      <c r="C57" s="267" t="s">
        <v>141</v>
      </c>
      <c r="D57" s="293">
        <v>46104.37</v>
      </c>
      <c r="E57" s="293">
        <v>93458.561999999991</v>
      </c>
      <c r="F57" s="293">
        <v>36795.962499999994</v>
      </c>
      <c r="G57" s="293">
        <v>7088.0775000000003</v>
      </c>
      <c r="H57" s="294">
        <v>183446.97200000001</v>
      </c>
      <c r="I57" s="280"/>
      <c r="J57" s="280"/>
    </row>
    <row r="58" spans="1:10" x14ac:dyDescent="0.2">
      <c r="A58" s="244">
        <v>2013</v>
      </c>
      <c r="B58" s="267" t="s">
        <v>42</v>
      </c>
      <c r="C58" s="267" t="s">
        <v>141</v>
      </c>
      <c r="D58" s="293">
        <v>50837.08</v>
      </c>
      <c r="E58" s="293">
        <v>87527.368999999992</v>
      </c>
      <c r="F58" s="293">
        <v>37020.892500000002</v>
      </c>
      <c r="G58" s="293">
        <v>7181.4599999999991</v>
      </c>
      <c r="H58" s="294">
        <v>182566.8015</v>
      </c>
      <c r="I58" s="280"/>
      <c r="J58" s="280"/>
    </row>
    <row r="59" spans="1:10" x14ac:dyDescent="0.2">
      <c r="A59" s="244">
        <v>2013</v>
      </c>
      <c r="B59" s="267" t="s">
        <v>43</v>
      </c>
      <c r="C59" s="267" t="s">
        <v>141</v>
      </c>
      <c r="D59" s="293">
        <v>45791.86</v>
      </c>
      <c r="E59" s="293">
        <v>80371.892999999996</v>
      </c>
      <c r="F59" s="293">
        <v>32628.11</v>
      </c>
      <c r="G59" s="293">
        <v>5967.3595000000005</v>
      </c>
      <c r="H59" s="294">
        <v>164759.2225</v>
      </c>
      <c r="I59" s="280"/>
      <c r="J59" s="280"/>
    </row>
    <row r="60" spans="1:10" x14ac:dyDescent="0.2">
      <c r="A60" s="244">
        <v>2013</v>
      </c>
      <c r="B60" s="267" t="s">
        <v>44</v>
      </c>
      <c r="C60" s="267" t="s">
        <v>141</v>
      </c>
      <c r="D60" s="293">
        <v>50807.237000000001</v>
      </c>
      <c r="E60" s="293">
        <v>94756.788</v>
      </c>
      <c r="F60" s="293">
        <v>38983.577499999999</v>
      </c>
      <c r="G60" s="293">
        <v>8719.1450000000004</v>
      </c>
      <c r="H60" s="294">
        <v>193266.7475</v>
      </c>
      <c r="I60" s="280"/>
      <c r="J60" s="280"/>
    </row>
    <row r="61" spans="1:10" x14ac:dyDescent="0.2">
      <c r="A61" s="244">
        <v>2013</v>
      </c>
      <c r="B61" s="267" t="s">
        <v>45</v>
      </c>
      <c r="C61" s="267" t="s">
        <v>141</v>
      </c>
      <c r="D61" s="293">
        <v>49804.39</v>
      </c>
      <c r="E61" s="293">
        <v>80824.567999999999</v>
      </c>
      <c r="F61" s="293">
        <v>34066.549999999996</v>
      </c>
      <c r="G61" s="293">
        <v>8663.8450000000012</v>
      </c>
      <c r="H61" s="294">
        <v>173359.35299999997</v>
      </c>
      <c r="I61" s="280"/>
      <c r="J61" s="280"/>
    </row>
    <row r="62" spans="1:10" x14ac:dyDescent="0.2">
      <c r="A62" s="244">
        <v>2013</v>
      </c>
      <c r="B62" s="267" t="s">
        <v>46</v>
      </c>
      <c r="C62" s="267" t="s">
        <v>141</v>
      </c>
      <c r="D62" s="293">
        <v>51026.976999999999</v>
      </c>
      <c r="E62" s="293">
        <v>84343.436000000002</v>
      </c>
      <c r="F62" s="293">
        <v>33174.18</v>
      </c>
      <c r="G62" s="293">
        <v>7358.8924999999999</v>
      </c>
      <c r="H62" s="294">
        <v>175903.48549999998</v>
      </c>
      <c r="I62" s="280"/>
      <c r="J62" s="280"/>
    </row>
    <row r="63" spans="1:10" x14ac:dyDescent="0.2">
      <c r="A63" s="244">
        <v>2013</v>
      </c>
      <c r="B63" s="267" t="s">
        <v>47</v>
      </c>
      <c r="C63" s="267" t="s">
        <v>141</v>
      </c>
      <c r="D63" s="293">
        <v>56708.819999999992</v>
      </c>
      <c r="E63" s="293">
        <v>90994.374000000011</v>
      </c>
      <c r="F63" s="293">
        <v>33757.68</v>
      </c>
      <c r="G63" s="293">
        <v>9304.9850000000006</v>
      </c>
      <c r="H63" s="294">
        <v>190765.859</v>
      </c>
      <c r="I63" s="280"/>
      <c r="J63" s="280"/>
    </row>
    <row r="64" spans="1:10" x14ac:dyDescent="0.2">
      <c r="A64" s="244">
        <v>2013</v>
      </c>
      <c r="B64" s="267" t="s">
        <v>48</v>
      </c>
      <c r="C64" s="267" t="s">
        <v>141</v>
      </c>
      <c r="D64" s="293">
        <v>57410.978500000005</v>
      </c>
      <c r="E64" s="293">
        <v>79640.444999999992</v>
      </c>
      <c r="F64" s="293">
        <v>32573.327499999999</v>
      </c>
      <c r="G64" s="293">
        <v>7803.2025000000003</v>
      </c>
      <c r="H64" s="294">
        <v>177427.95349999997</v>
      </c>
      <c r="I64" s="280"/>
      <c r="J64" s="280"/>
    </row>
    <row r="65" spans="1:10" x14ac:dyDescent="0.2">
      <c r="A65" s="244">
        <v>2013</v>
      </c>
      <c r="B65" s="267" t="s">
        <v>49</v>
      </c>
      <c r="C65" s="267" t="s">
        <v>141</v>
      </c>
      <c r="D65" s="293">
        <v>52506.884999999995</v>
      </c>
      <c r="E65" s="293">
        <v>75873.289999999994</v>
      </c>
      <c r="F65" s="293">
        <v>31078.485000000001</v>
      </c>
      <c r="G65" s="293">
        <v>5504.4825000000001</v>
      </c>
      <c r="H65" s="294">
        <v>164963.14250000002</v>
      </c>
      <c r="I65" s="280"/>
      <c r="J65" s="280"/>
    </row>
    <row r="66" spans="1:10" x14ac:dyDescent="0.2">
      <c r="A66" s="244">
        <v>2014</v>
      </c>
      <c r="B66" s="267" t="s">
        <v>50</v>
      </c>
      <c r="C66" s="267" t="s">
        <v>141</v>
      </c>
      <c r="D66" s="293">
        <v>49069.307499999995</v>
      </c>
      <c r="E66" s="293">
        <v>59937.299999999996</v>
      </c>
      <c r="F66" s="293">
        <v>27820.985000000001</v>
      </c>
      <c r="G66" s="293">
        <v>7277.6975000000002</v>
      </c>
      <c r="H66" s="294">
        <v>144105.29</v>
      </c>
      <c r="I66" s="280"/>
      <c r="J66" s="280"/>
    </row>
    <row r="67" spans="1:10" x14ac:dyDescent="0.2">
      <c r="A67" s="244">
        <v>2014</v>
      </c>
      <c r="B67" s="267" t="s">
        <v>51</v>
      </c>
      <c r="C67" s="267" t="s">
        <v>141</v>
      </c>
      <c r="D67" s="293">
        <v>55969.556500000006</v>
      </c>
      <c r="E67" s="293">
        <v>70568.512499999997</v>
      </c>
      <c r="F67" s="293">
        <v>31545.495000000003</v>
      </c>
      <c r="G67" s="293">
        <v>6746.95</v>
      </c>
      <c r="H67" s="294">
        <v>164830.51400000002</v>
      </c>
      <c r="I67" s="280"/>
      <c r="J67" s="280"/>
    </row>
    <row r="68" spans="1:10" x14ac:dyDescent="0.2">
      <c r="A68" s="244">
        <v>2014</v>
      </c>
      <c r="B68" s="267" t="s">
        <v>52</v>
      </c>
      <c r="C68" s="267" t="s">
        <v>141</v>
      </c>
      <c r="D68" s="293">
        <v>56399.340000000004</v>
      </c>
      <c r="E68" s="293">
        <v>116685.42750000001</v>
      </c>
      <c r="F68" s="293">
        <v>29736.052500000002</v>
      </c>
      <c r="G68" s="293">
        <v>7212.2800000000007</v>
      </c>
      <c r="H68" s="294">
        <v>210033.1</v>
      </c>
      <c r="I68" s="280"/>
      <c r="J68" s="280"/>
    </row>
    <row r="69" spans="1:10" x14ac:dyDescent="0.2">
      <c r="A69" s="244">
        <v>2014</v>
      </c>
      <c r="B69" s="267" t="s">
        <v>40</v>
      </c>
      <c r="C69" s="267" t="s">
        <v>141</v>
      </c>
      <c r="D69" s="293">
        <v>51164.915999999997</v>
      </c>
      <c r="E69" s="293">
        <v>104930.7445</v>
      </c>
      <c r="F69" s="293">
        <v>28322.195</v>
      </c>
      <c r="G69" s="293">
        <v>6627.57</v>
      </c>
      <c r="H69" s="294">
        <v>191045.42550000001</v>
      </c>
      <c r="I69" s="280"/>
      <c r="J69" s="280"/>
    </row>
    <row r="70" spans="1:10" x14ac:dyDescent="0.2">
      <c r="A70" s="244">
        <v>2014</v>
      </c>
      <c r="B70" s="267" t="s">
        <v>42</v>
      </c>
      <c r="C70" s="267" t="s">
        <v>141</v>
      </c>
      <c r="D70" s="293">
        <v>54531.272499999999</v>
      </c>
      <c r="E70" s="293">
        <v>110754.93109</v>
      </c>
      <c r="F70" s="293">
        <v>31193.33</v>
      </c>
      <c r="G70" s="293">
        <v>8419.27</v>
      </c>
      <c r="H70" s="294">
        <v>204898.80359000002</v>
      </c>
      <c r="I70" s="280"/>
      <c r="J70" s="280"/>
    </row>
    <row r="71" spans="1:10" x14ac:dyDescent="0.2">
      <c r="A71" s="244">
        <v>2014</v>
      </c>
      <c r="B71" s="267" t="s">
        <v>43</v>
      </c>
      <c r="C71" s="267" t="s">
        <v>141</v>
      </c>
      <c r="D71" s="293">
        <v>46721.842499999999</v>
      </c>
      <c r="E71" s="293">
        <v>95020.961430874988</v>
      </c>
      <c r="F71" s="293">
        <v>23085.434999999998</v>
      </c>
      <c r="G71" s="293">
        <v>10454.0175</v>
      </c>
      <c r="H71" s="294">
        <v>175282.25643087502</v>
      </c>
      <c r="I71" s="280"/>
      <c r="J71" s="280"/>
    </row>
    <row r="72" spans="1:10" x14ac:dyDescent="0.2">
      <c r="A72" s="244">
        <v>2014</v>
      </c>
      <c r="B72" s="267" t="s">
        <v>44</v>
      </c>
      <c r="C72" s="267" t="s">
        <v>141</v>
      </c>
      <c r="D72" s="293">
        <v>54801.033000000003</v>
      </c>
      <c r="E72" s="293">
        <v>119734.435</v>
      </c>
      <c r="F72" s="293">
        <v>25390.285</v>
      </c>
      <c r="G72" s="293">
        <v>7588.0749999999998</v>
      </c>
      <c r="H72" s="294">
        <v>207513.82799999998</v>
      </c>
      <c r="I72" s="280"/>
      <c r="J72" s="280"/>
    </row>
    <row r="73" spans="1:10" x14ac:dyDescent="0.2">
      <c r="A73" s="244">
        <v>2014</v>
      </c>
      <c r="B73" s="267" t="s">
        <v>45</v>
      </c>
      <c r="C73" s="267" t="s">
        <v>141</v>
      </c>
      <c r="D73" s="293">
        <v>46446.464000000007</v>
      </c>
      <c r="E73" s="293">
        <v>114151.8725</v>
      </c>
      <c r="F73" s="293">
        <v>27263.1855</v>
      </c>
      <c r="G73" s="293">
        <v>5518.8779999999997</v>
      </c>
      <c r="H73" s="294">
        <v>193380.4</v>
      </c>
      <c r="I73" s="280"/>
      <c r="J73" s="280"/>
    </row>
    <row r="74" spans="1:10" x14ac:dyDescent="0.2">
      <c r="A74" s="244">
        <v>2014</v>
      </c>
      <c r="B74" s="267" t="s">
        <v>46</v>
      </c>
      <c r="C74" s="267" t="s">
        <v>141</v>
      </c>
      <c r="D74" s="293">
        <v>46070.909999999996</v>
      </c>
      <c r="E74" s="293">
        <v>118415.094</v>
      </c>
      <c r="F74" s="293">
        <v>30234.877499999999</v>
      </c>
      <c r="G74" s="293">
        <v>6486.0949999999993</v>
      </c>
      <c r="H74" s="294">
        <v>201206.97649999999</v>
      </c>
      <c r="I74" s="280"/>
      <c r="J74" s="280"/>
    </row>
    <row r="75" spans="1:10" x14ac:dyDescent="0.2">
      <c r="A75" s="244">
        <v>2014</v>
      </c>
      <c r="B75" s="267" t="s">
        <v>47</v>
      </c>
      <c r="C75" s="267" t="s">
        <v>141</v>
      </c>
      <c r="D75" s="293">
        <v>42865.783499999998</v>
      </c>
      <c r="E75" s="293">
        <v>121955.66300000002</v>
      </c>
      <c r="F75" s="293">
        <v>28768.774499999996</v>
      </c>
      <c r="G75" s="293">
        <v>7407.7174999999997</v>
      </c>
      <c r="H75" s="294">
        <v>200997.93849999999</v>
      </c>
      <c r="I75" s="280"/>
      <c r="J75" s="280"/>
    </row>
    <row r="76" spans="1:10" x14ac:dyDescent="0.2">
      <c r="A76" s="244">
        <v>2014</v>
      </c>
      <c r="B76" s="267" t="s">
        <v>48</v>
      </c>
      <c r="C76" s="267" t="s">
        <v>141</v>
      </c>
      <c r="D76" s="293">
        <v>40675.146000000001</v>
      </c>
      <c r="E76" s="293">
        <v>112222.35600000001</v>
      </c>
      <c r="F76" s="293">
        <v>24426.147500000003</v>
      </c>
      <c r="G76" s="293">
        <v>6314.02</v>
      </c>
      <c r="H76" s="294">
        <v>183637.66949999999</v>
      </c>
      <c r="I76" s="280"/>
      <c r="J76" s="280"/>
    </row>
    <row r="77" spans="1:10" x14ac:dyDescent="0.2">
      <c r="A77" s="244">
        <v>2014</v>
      </c>
      <c r="B77" s="267" t="s">
        <v>49</v>
      </c>
      <c r="C77" s="267" t="s">
        <v>141</v>
      </c>
      <c r="D77" s="293">
        <v>47217.119999999995</v>
      </c>
      <c r="E77" s="293">
        <v>114944.765</v>
      </c>
      <c r="F77" s="293">
        <v>25416.467500000002</v>
      </c>
      <c r="G77" s="293">
        <v>5513.2849999999999</v>
      </c>
      <c r="H77" s="294">
        <v>193091.63750000001</v>
      </c>
      <c r="I77" s="280"/>
      <c r="J77" s="280"/>
    </row>
    <row r="78" spans="1:10" x14ac:dyDescent="0.2">
      <c r="A78" s="244">
        <v>2015</v>
      </c>
      <c r="B78" s="267" t="s">
        <v>50</v>
      </c>
      <c r="C78" s="267" t="s">
        <v>141</v>
      </c>
      <c r="D78" s="293">
        <v>41943.662499999999</v>
      </c>
      <c r="E78" s="293">
        <v>116183.696</v>
      </c>
      <c r="F78" s="293">
        <v>25361.86</v>
      </c>
      <c r="G78" s="293">
        <v>6897.1149999999998</v>
      </c>
      <c r="H78" s="294">
        <v>190386.33350000001</v>
      </c>
      <c r="I78" s="280"/>
      <c r="J78" s="280"/>
    </row>
    <row r="79" spans="1:10" x14ac:dyDescent="0.2">
      <c r="A79" s="244">
        <v>2015</v>
      </c>
      <c r="B79" s="267" t="s">
        <v>51</v>
      </c>
      <c r="C79" s="267" t="s">
        <v>141</v>
      </c>
      <c r="D79" s="293">
        <v>49423.192500000005</v>
      </c>
      <c r="E79" s="293">
        <v>108676.90500000001</v>
      </c>
      <c r="F79" s="293">
        <v>31102.607499999998</v>
      </c>
      <c r="G79" s="293">
        <v>6460.8649999999998</v>
      </c>
      <c r="H79" s="294">
        <v>195663.57</v>
      </c>
      <c r="I79" s="280"/>
      <c r="J79" s="280"/>
    </row>
    <row r="80" spans="1:10" x14ac:dyDescent="0.2">
      <c r="A80" s="244">
        <v>2015</v>
      </c>
      <c r="B80" s="267" t="s">
        <v>52</v>
      </c>
      <c r="C80" s="267" t="s">
        <v>141</v>
      </c>
      <c r="D80" s="293">
        <v>51913.404999999999</v>
      </c>
      <c r="E80" s="293">
        <v>130715.08699999998</v>
      </c>
      <c r="F80" s="293">
        <v>36306.037500000006</v>
      </c>
      <c r="G80" s="293">
        <v>7421.5275000000001</v>
      </c>
      <c r="H80" s="294">
        <v>226356.057</v>
      </c>
      <c r="I80" s="280"/>
      <c r="J80" s="280"/>
    </row>
    <row r="81" spans="1:10" x14ac:dyDescent="0.2">
      <c r="A81" s="244">
        <v>2015</v>
      </c>
      <c r="B81" s="267" t="s">
        <v>40</v>
      </c>
      <c r="C81" s="267" t="s">
        <v>141</v>
      </c>
      <c r="D81" s="293">
        <v>48984.027000000002</v>
      </c>
      <c r="E81" s="293">
        <v>112816.02</v>
      </c>
      <c r="F81" s="293">
        <v>36773.061500000003</v>
      </c>
      <c r="G81" s="293">
        <v>7179.8005000000003</v>
      </c>
      <c r="H81" s="294">
        <v>205752.90900000001</v>
      </c>
      <c r="I81" s="280"/>
      <c r="J81" s="280"/>
    </row>
    <row r="82" spans="1:10" x14ac:dyDescent="0.2">
      <c r="A82" s="244">
        <v>2015</v>
      </c>
      <c r="B82" s="267" t="s">
        <v>42</v>
      </c>
      <c r="C82" s="267" t="s">
        <v>141</v>
      </c>
      <c r="D82" s="293">
        <v>53368.288999999997</v>
      </c>
      <c r="E82" s="293">
        <v>114367.503</v>
      </c>
      <c r="F82" s="293">
        <v>37934.472500000003</v>
      </c>
      <c r="G82" s="293">
        <v>7448.8324999999995</v>
      </c>
      <c r="H82" s="294">
        <v>213119.09700000001</v>
      </c>
      <c r="I82" s="280"/>
      <c r="J82" s="280"/>
    </row>
    <row r="83" spans="1:10" x14ac:dyDescent="0.2">
      <c r="A83" s="244">
        <v>2015</v>
      </c>
      <c r="B83" s="267" t="s">
        <v>43</v>
      </c>
      <c r="C83" s="267" t="s">
        <v>141</v>
      </c>
      <c r="D83" s="293">
        <v>49997.387499999997</v>
      </c>
      <c r="E83" s="293">
        <v>96074.34199999999</v>
      </c>
      <c r="F83" s="293">
        <v>39226.345000000001</v>
      </c>
      <c r="G83" s="293">
        <v>7459.6904999999997</v>
      </c>
      <c r="H83" s="294">
        <v>192757.76499999998</v>
      </c>
      <c r="I83" s="280"/>
      <c r="J83" s="280"/>
    </row>
    <row r="84" spans="1:10" x14ac:dyDescent="0.2">
      <c r="A84" s="244">
        <v>2015</v>
      </c>
      <c r="B84" s="267" t="s">
        <v>44</v>
      </c>
      <c r="C84" s="267" t="s">
        <v>141</v>
      </c>
      <c r="D84" s="293">
        <v>55927.295000000006</v>
      </c>
      <c r="E84" s="293">
        <v>128268.11700000001</v>
      </c>
      <c r="F84" s="293">
        <v>45461.794999999998</v>
      </c>
      <c r="G84" s="293">
        <v>7022.6249999999991</v>
      </c>
      <c r="H84" s="294">
        <v>236679.83199999999</v>
      </c>
      <c r="I84" s="280"/>
      <c r="J84" s="280"/>
    </row>
    <row r="85" spans="1:10" x14ac:dyDescent="0.2">
      <c r="A85" s="244">
        <v>2015</v>
      </c>
      <c r="B85" s="267" t="s">
        <v>45</v>
      </c>
      <c r="C85" s="267" t="s">
        <v>141</v>
      </c>
      <c r="D85" s="293">
        <v>55915.137499999997</v>
      </c>
      <c r="E85" s="293">
        <v>104761.01700000001</v>
      </c>
      <c r="F85" s="293">
        <v>48590.465000000004</v>
      </c>
      <c r="G85" s="293">
        <v>9200.7479999999996</v>
      </c>
      <c r="H85" s="294">
        <v>218467.36749999999</v>
      </c>
      <c r="I85" s="280"/>
      <c r="J85" s="280"/>
    </row>
    <row r="86" spans="1:10" x14ac:dyDescent="0.2">
      <c r="A86" s="244">
        <v>2015</v>
      </c>
      <c r="B86" s="267" t="s">
        <v>46</v>
      </c>
      <c r="C86" s="267" t="s">
        <v>141</v>
      </c>
      <c r="D86" s="293">
        <v>61426.92</v>
      </c>
      <c r="E86" s="293">
        <v>101250.05099999999</v>
      </c>
      <c r="F86" s="293">
        <v>53308.8125</v>
      </c>
      <c r="G86" s="293">
        <v>8573.317500000001</v>
      </c>
      <c r="H86" s="294">
        <v>224559.101</v>
      </c>
      <c r="I86" s="280"/>
      <c r="J86" s="280"/>
    </row>
    <row r="87" spans="1:10" x14ac:dyDescent="0.2">
      <c r="A87" s="244">
        <v>2015</v>
      </c>
      <c r="B87" s="267" t="s">
        <v>47</v>
      </c>
      <c r="C87" s="267" t="s">
        <v>141</v>
      </c>
      <c r="D87" s="293">
        <v>60324.205000000016</v>
      </c>
      <c r="E87" s="293">
        <v>91486.163499999995</v>
      </c>
      <c r="F87" s="293">
        <v>54307.547500000001</v>
      </c>
      <c r="G87" s="293">
        <v>9768.5174999999999</v>
      </c>
      <c r="H87" s="294">
        <v>215886.43350000001</v>
      </c>
      <c r="I87" s="280"/>
      <c r="J87" s="280"/>
    </row>
    <row r="88" spans="1:10" x14ac:dyDescent="0.2">
      <c r="A88" s="244">
        <v>2015</v>
      </c>
      <c r="B88" s="267" t="s">
        <v>48</v>
      </c>
      <c r="C88" s="267" t="s">
        <v>141</v>
      </c>
      <c r="D88" s="293">
        <v>55064.807499999995</v>
      </c>
      <c r="E88" s="293">
        <v>91744.327000000005</v>
      </c>
      <c r="F88" s="293">
        <v>50925.314999999995</v>
      </c>
      <c r="G88" s="293">
        <v>10314.424500000001</v>
      </c>
      <c r="H88" s="294">
        <v>208048.87400000001</v>
      </c>
      <c r="I88" s="280"/>
      <c r="J88" s="280"/>
    </row>
    <row r="89" spans="1:10" x14ac:dyDescent="0.2">
      <c r="A89" s="244">
        <v>2015</v>
      </c>
      <c r="B89" s="267" t="s">
        <v>49</v>
      </c>
      <c r="C89" s="267" t="s">
        <v>141</v>
      </c>
      <c r="D89" s="293">
        <v>57452.327500000007</v>
      </c>
      <c r="E89" s="293">
        <v>110840.75499999999</v>
      </c>
      <c r="F89" s="293">
        <v>52538.237500000003</v>
      </c>
      <c r="G89" s="293">
        <v>10318.647500000001</v>
      </c>
      <c r="H89" s="294">
        <v>231149.96749999997</v>
      </c>
      <c r="I89" s="280"/>
      <c r="J89" s="280"/>
    </row>
    <row r="90" spans="1:10" x14ac:dyDescent="0.2">
      <c r="A90" s="244">
        <v>2016</v>
      </c>
      <c r="B90" s="267" t="s">
        <v>50</v>
      </c>
      <c r="C90" s="267" t="s">
        <v>141</v>
      </c>
      <c r="D90" s="293">
        <v>50649.5625</v>
      </c>
      <c r="E90" s="293">
        <v>94380.08</v>
      </c>
      <c r="F90" s="293">
        <v>41969.05</v>
      </c>
      <c r="G90" s="293">
        <v>9426.5924999999988</v>
      </c>
      <c r="H90" s="294">
        <v>196425.28500000003</v>
      </c>
      <c r="I90" s="280"/>
      <c r="J90" s="280"/>
    </row>
    <row r="91" spans="1:10" x14ac:dyDescent="0.2">
      <c r="A91" s="244">
        <v>2016</v>
      </c>
      <c r="B91" s="267" t="s">
        <v>51</v>
      </c>
      <c r="C91" s="267" t="s">
        <v>141</v>
      </c>
      <c r="D91" s="293">
        <v>51342.180000000008</v>
      </c>
      <c r="E91" s="293">
        <v>90093.006499999989</v>
      </c>
      <c r="F91" s="293">
        <v>47967.19</v>
      </c>
      <c r="G91" s="293">
        <v>7741.0625</v>
      </c>
      <c r="H91" s="294">
        <v>197143.43900000004</v>
      </c>
      <c r="I91" s="280"/>
      <c r="J91" s="280"/>
    </row>
    <row r="92" spans="1:10" x14ac:dyDescent="0.2">
      <c r="A92" s="244">
        <v>2016</v>
      </c>
      <c r="B92" s="267" t="s">
        <v>52</v>
      </c>
      <c r="C92" s="267" t="s">
        <v>141</v>
      </c>
      <c r="D92" s="293">
        <v>47775.595000000001</v>
      </c>
      <c r="E92" s="293">
        <v>93862.018500000006</v>
      </c>
      <c r="F92" s="293">
        <v>45338.012500000004</v>
      </c>
      <c r="G92" s="293">
        <v>7484.2550000000001</v>
      </c>
      <c r="H92" s="294">
        <v>194459.88099999999</v>
      </c>
      <c r="I92" s="280"/>
      <c r="J92" s="280"/>
    </row>
    <row r="93" spans="1:10" x14ac:dyDescent="0.2">
      <c r="A93" s="244">
        <v>2016</v>
      </c>
      <c r="B93" s="267" t="s">
        <v>40</v>
      </c>
      <c r="C93" s="267" t="s">
        <v>141</v>
      </c>
      <c r="D93" s="293">
        <v>53537.000000000007</v>
      </c>
      <c r="E93" s="293">
        <v>104215.95199999999</v>
      </c>
      <c r="F93" s="293">
        <v>46712.934999999998</v>
      </c>
      <c r="G93" s="293">
        <v>6999.2950000000001</v>
      </c>
      <c r="H93" s="294">
        <v>211465.18200000006</v>
      </c>
      <c r="I93" s="280"/>
      <c r="J93" s="280"/>
    </row>
    <row r="94" spans="1:10" x14ac:dyDescent="0.2">
      <c r="A94" s="244">
        <v>2016</v>
      </c>
      <c r="B94" s="267" t="s">
        <v>42</v>
      </c>
      <c r="C94" s="267" t="s">
        <v>141</v>
      </c>
      <c r="D94" s="293">
        <v>50007.373000000007</v>
      </c>
      <c r="E94" s="293">
        <v>99698.520499999984</v>
      </c>
      <c r="F94" s="293">
        <v>42114.839500000002</v>
      </c>
      <c r="G94" s="293">
        <v>6813.8824999999997</v>
      </c>
      <c r="H94" s="294">
        <v>198634.61550000001</v>
      </c>
      <c r="I94" s="280"/>
      <c r="J94" s="280"/>
    </row>
    <row r="95" spans="1:10" x14ac:dyDescent="0.2">
      <c r="A95" s="244">
        <v>2016</v>
      </c>
      <c r="B95" s="267" t="s">
        <v>43</v>
      </c>
      <c r="C95" s="267" t="s">
        <v>141</v>
      </c>
      <c r="D95" s="293">
        <v>51325.402000000009</v>
      </c>
      <c r="E95" s="293">
        <v>105775.77899999999</v>
      </c>
      <c r="F95" s="293">
        <v>42491.462499999994</v>
      </c>
      <c r="G95" s="293">
        <v>5787.7224999999999</v>
      </c>
      <c r="H95" s="294">
        <v>205380.36600000001</v>
      </c>
      <c r="I95" s="280"/>
      <c r="J95" s="280"/>
    </row>
    <row r="96" spans="1:10" x14ac:dyDescent="0.2">
      <c r="A96" s="244">
        <v>2016</v>
      </c>
      <c r="B96" s="267" t="s">
        <v>44</v>
      </c>
      <c r="C96" s="267" t="s">
        <v>141</v>
      </c>
      <c r="D96" s="293">
        <v>49465.082499999997</v>
      </c>
      <c r="E96" s="293">
        <v>99572.030500000023</v>
      </c>
      <c r="F96" s="293">
        <v>41463.873500000002</v>
      </c>
      <c r="G96" s="293">
        <v>6078.85</v>
      </c>
      <c r="H96" s="294">
        <v>196579.8365</v>
      </c>
      <c r="I96" s="280"/>
      <c r="J96" s="280"/>
    </row>
    <row r="97" spans="1:10" x14ac:dyDescent="0.2">
      <c r="A97" s="244">
        <v>2016</v>
      </c>
      <c r="B97" s="267" t="s">
        <v>45</v>
      </c>
      <c r="C97" s="267" t="s">
        <v>141</v>
      </c>
      <c r="D97" s="293">
        <v>52935.963499999998</v>
      </c>
      <c r="E97" s="293">
        <v>100034.19599999998</v>
      </c>
      <c r="F97" s="293">
        <v>38668</v>
      </c>
      <c r="G97" s="293">
        <v>5723.0174999999999</v>
      </c>
      <c r="H97" s="294">
        <v>197361.17700000003</v>
      </c>
      <c r="I97" s="280"/>
      <c r="J97" s="280"/>
    </row>
    <row r="98" spans="1:10" x14ac:dyDescent="0.2">
      <c r="A98" s="244">
        <v>2016</v>
      </c>
      <c r="B98" s="267" t="s">
        <v>46</v>
      </c>
      <c r="C98" s="267" t="s">
        <v>141</v>
      </c>
      <c r="D98" s="293">
        <v>49130.676500000001</v>
      </c>
      <c r="E98" s="293">
        <v>99566.407999999981</v>
      </c>
      <c r="F98" s="293">
        <v>38803.736499999999</v>
      </c>
      <c r="G98" s="293">
        <v>7855.1804999999986</v>
      </c>
      <c r="H98" s="294">
        <v>195356.00150000001</v>
      </c>
      <c r="I98" s="280"/>
      <c r="J98" s="280"/>
    </row>
    <row r="99" spans="1:10" x14ac:dyDescent="0.2">
      <c r="A99" s="244">
        <v>2016</v>
      </c>
      <c r="B99" s="267" t="s">
        <v>47</v>
      </c>
      <c r="C99" s="267" t="s">
        <v>141</v>
      </c>
      <c r="D99" s="293">
        <v>49148.485499999995</v>
      </c>
      <c r="E99" s="293">
        <v>100102.44500000001</v>
      </c>
      <c r="F99" s="293">
        <v>36255.813500000004</v>
      </c>
      <c r="G99" s="293">
        <v>7736.1490000000003</v>
      </c>
      <c r="H99" s="294">
        <v>193242.89299999998</v>
      </c>
      <c r="I99" s="280"/>
      <c r="J99" s="280"/>
    </row>
    <row r="100" spans="1:10" x14ac:dyDescent="0.2">
      <c r="A100" s="244">
        <v>2016</v>
      </c>
      <c r="B100" s="267" t="s">
        <v>48</v>
      </c>
      <c r="C100" s="267" t="s">
        <v>141</v>
      </c>
      <c r="D100" s="293">
        <v>46415.514500000012</v>
      </c>
      <c r="E100" s="293">
        <v>101167.26000000001</v>
      </c>
      <c r="F100" s="293">
        <v>37515.950000000004</v>
      </c>
      <c r="G100" s="293">
        <v>8612.7415000000001</v>
      </c>
      <c r="H100" s="294">
        <v>193711.46600000001</v>
      </c>
      <c r="I100" s="280"/>
      <c r="J100" s="280"/>
    </row>
    <row r="101" spans="1:10" x14ac:dyDescent="0.2">
      <c r="A101" s="244">
        <v>2016</v>
      </c>
      <c r="B101" s="267" t="s">
        <v>49</v>
      </c>
      <c r="C101" s="267" t="s">
        <v>141</v>
      </c>
      <c r="D101" s="293">
        <v>46761.862499999996</v>
      </c>
      <c r="E101" s="293">
        <v>118230.86899999998</v>
      </c>
      <c r="F101" s="293">
        <v>33918.761500000001</v>
      </c>
      <c r="G101" s="293">
        <v>7220.2524999999996</v>
      </c>
      <c r="H101" s="294">
        <v>206131.74550000002</v>
      </c>
      <c r="I101" s="280"/>
      <c r="J101" s="280"/>
    </row>
    <row r="102" spans="1:10" x14ac:dyDescent="0.2">
      <c r="A102" s="244">
        <v>2017</v>
      </c>
      <c r="B102" s="267" t="s">
        <v>50</v>
      </c>
      <c r="C102" s="267" t="s">
        <v>141</v>
      </c>
      <c r="D102" s="293">
        <v>42037.175499999998</v>
      </c>
      <c r="E102" s="293">
        <v>99621.922499999986</v>
      </c>
      <c r="F102" s="293">
        <v>35041.412500000006</v>
      </c>
      <c r="G102" s="293">
        <v>6229.0674999999992</v>
      </c>
      <c r="H102" s="294">
        <v>182929.57799999998</v>
      </c>
      <c r="I102" s="280"/>
      <c r="J102" s="280"/>
    </row>
    <row r="103" spans="1:10" x14ac:dyDescent="0.2">
      <c r="A103" s="244">
        <v>2017</v>
      </c>
      <c r="B103" s="267" t="s">
        <v>51</v>
      </c>
      <c r="C103" s="267" t="s">
        <v>141</v>
      </c>
      <c r="D103" s="293">
        <v>46794.467000000004</v>
      </c>
      <c r="E103" s="293">
        <v>99472.724999999991</v>
      </c>
      <c r="F103" s="293">
        <v>31463.132500000003</v>
      </c>
      <c r="G103" s="293">
        <v>7726.3630000000012</v>
      </c>
      <c r="H103" s="294">
        <v>185456.68750000003</v>
      </c>
      <c r="I103" s="280"/>
      <c r="J103" s="280"/>
    </row>
    <row r="104" spans="1:10" x14ac:dyDescent="0.2">
      <c r="A104" s="244">
        <v>2017</v>
      </c>
      <c r="B104" s="267" t="s">
        <v>52</v>
      </c>
      <c r="C104" s="267" t="s">
        <v>141</v>
      </c>
      <c r="D104" s="293">
        <v>52809.11</v>
      </c>
      <c r="E104" s="293">
        <v>118940.00599999999</v>
      </c>
      <c r="F104" s="293">
        <v>43458.520000000004</v>
      </c>
      <c r="G104" s="293">
        <v>10313.7459</v>
      </c>
      <c r="H104" s="294">
        <v>225521.38189999998</v>
      </c>
      <c r="I104" s="280"/>
      <c r="J104" s="280"/>
    </row>
    <row r="105" spans="1:10" x14ac:dyDescent="0.2">
      <c r="A105" s="244">
        <v>2017</v>
      </c>
      <c r="B105" s="267" t="s">
        <v>40</v>
      </c>
      <c r="C105" s="267" t="s">
        <v>141</v>
      </c>
      <c r="D105" s="293">
        <v>43567.574000000001</v>
      </c>
      <c r="E105" s="293">
        <v>95078.672000000006</v>
      </c>
      <c r="F105" s="293">
        <v>35714.029000000002</v>
      </c>
      <c r="G105" s="293">
        <v>4877.2175000000007</v>
      </c>
      <c r="H105" s="294">
        <v>179237.49249999999</v>
      </c>
      <c r="I105" s="280"/>
      <c r="J105" s="280"/>
    </row>
    <row r="106" spans="1:10" x14ac:dyDescent="0.2">
      <c r="A106" s="244">
        <v>2017</v>
      </c>
      <c r="B106" s="267" t="s">
        <v>42</v>
      </c>
      <c r="C106" s="267" t="s">
        <v>141</v>
      </c>
      <c r="D106" s="293">
        <v>46461.3125</v>
      </c>
      <c r="E106" s="293">
        <v>98174.487500000017</v>
      </c>
      <c r="F106" s="293">
        <v>39093.053</v>
      </c>
      <c r="G106" s="293">
        <v>9166.6654999999992</v>
      </c>
      <c r="H106" s="294">
        <v>192895.51850000001</v>
      </c>
      <c r="I106" s="280"/>
      <c r="J106" s="280"/>
    </row>
    <row r="107" spans="1:10" x14ac:dyDescent="0.2">
      <c r="A107" s="244">
        <v>2017</v>
      </c>
      <c r="B107" s="267" t="s">
        <v>43</v>
      </c>
      <c r="C107" s="267" t="s">
        <v>141</v>
      </c>
      <c r="D107" s="293">
        <v>43921.428</v>
      </c>
      <c r="E107" s="293">
        <v>92032.015999999989</v>
      </c>
      <c r="F107" s="293">
        <v>41450.28</v>
      </c>
      <c r="G107" s="293">
        <v>9940.445499999998</v>
      </c>
      <c r="H107" s="294">
        <v>187344.16949999999</v>
      </c>
      <c r="I107" s="280"/>
      <c r="J107" s="280"/>
    </row>
    <row r="108" spans="1:10" x14ac:dyDescent="0.2">
      <c r="A108" s="244">
        <v>2017</v>
      </c>
      <c r="B108" s="267" t="s">
        <v>44</v>
      </c>
      <c r="C108" s="267" t="s">
        <v>141</v>
      </c>
      <c r="D108" s="293">
        <v>43872.727499999994</v>
      </c>
      <c r="E108" s="293">
        <v>101621.859</v>
      </c>
      <c r="F108" s="293">
        <v>38879.154999999999</v>
      </c>
      <c r="G108" s="293">
        <v>9983.8720000000012</v>
      </c>
      <c r="H108" s="294">
        <v>194357.61350000001</v>
      </c>
      <c r="I108" s="280"/>
      <c r="J108" s="280"/>
    </row>
    <row r="109" spans="1:10" x14ac:dyDescent="0.2">
      <c r="A109" s="244">
        <v>2017</v>
      </c>
      <c r="B109" s="267" t="s">
        <v>45</v>
      </c>
      <c r="C109" s="267" t="s">
        <v>141</v>
      </c>
      <c r="D109" s="293">
        <v>42897.357000000004</v>
      </c>
      <c r="E109" s="293">
        <v>97207.76449999999</v>
      </c>
      <c r="F109" s="293">
        <v>42758.957499999997</v>
      </c>
      <c r="G109" s="293">
        <v>8940.2164999999986</v>
      </c>
      <c r="H109" s="294">
        <v>191804.29550000001</v>
      </c>
      <c r="I109" s="280"/>
      <c r="J109" s="280"/>
    </row>
    <row r="110" spans="1:10" x14ac:dyDescent="0.2">
      <c r="A110" s="244">
        <v>2017</v>
      </c>
      <c r="B110" s="267" t="s">
        <v>46</v>
      </c>
      <c r="C110" s="267" t="s">
        <v>141</v>
      </c>
      <c r="D110" s="293">
        <v>42614.08249999999</v>
      </c>
      <c r="E110" s="293">
        <v>92031.481500000009</v>
      </c>
      <c r="F110" s="293">
        <v>44287.705000000002</v>
      </c>
      <c r="G110" s="293">
        <v>10042.4915</v>
      </c>
      <c r="H110" s="294">
        <v>188975.76049999997</v>
      </c>
      <c r="I110" s="280"/>
      <c r="J110" s="280"/>
    </row>
    <row r="111" spans="1:10" x14ac:dyDescent="0.2">
      <c r="A111" s="244">
        <v>2017</v>
      </c>
      <c r="B111" s="267" t="s">
        <v>47</v>
      </c>
      <c r="C111" s="267" t="s">
        <v>141</v>
      </c>
      <c r="D111" s="293">
        <v>42294.056499999992</v>
      </c>
      <c r="E111" s="293">
        <v>96422.47099999999</v>
      </c>
      <c r="F111" s="293">
        <v>41450.754999999997</v>
      </c>
      <c r="G111" s="293">
        <v>10680.536</v>
      </c>
      <c r="H111" s="294">
        <v>190847.81849999996</v>
      </c>
      <c r="I111" s="280"/>
      <c r="J111" s="280"/>
    </row>
    <row r="112" spans="1:10" x14ac:dyDescent="0.2">
      <c r="A112" s="244">
        <v>2017</v>
      </c>
      <c r="B112" s="267" t="s">
        <v>48</v>
      </c>
      <c r="C112" s="267" t="s">
        <v>141</v>
      </c>
      <c r="D112" s="293">
        <v>41642.201000000001</v>
      </c>
      <c r="E112" s="293">
        <v>99439.726500000004</v>
      </c>
      <c r="F112" s="293">
        <v>41483.595000000001</v>
      </c>
      <c r="G112" s="293">
        <v>11223.165500000001</v>
      </c>
      <c r="H112" s="294">
        <v>193788.68799999999</v>
      </c>
      <c r="I112" s="280"/>
      <c r="J112" s="280"/>
    </row>
    <row r="113" spans="1:10" x14ac:dyDescent="0.2">
      <c r="A113" s="244">
        <v>2017</v>
      </c>
      <c r="B113" s="267" t="s">
        <v>49</v>
      </c>
      <c r="C113" s="267" t="s">
        <v>141</v>
      </c>
      <c r="D113" s="293">
        <v>42718.194499999998</v>
      </c>
      <c r="E113" s="293">
        <v>98640.64499999999</v>
      </c>
      <c r="F113" s="293">
        <v>39118.504499999995</v>
      </c>
      <c r="G113" s="293">
        <v>10650.537500000002</v>
      </c>
      <c r="H113" s="294">
        <v>191127.88149999996</v>
      </c>
      <c r="I113" s="280"/>
      <c r="J113" s="280"/>
    </row>
    <row r="114" spans="1:10" x14ac:dyDescent="0.2">
      <c r="A114" s="244">
        <v>2018</v>
      </c>
      <c r="B114" s="267" t="s">
        <v>50</v>
      </c>
      <c r="C114" s="267" t="s">
        <v>141</v>
      </c>
      <c r="D114" s="293">
        <v>38709.064499999993</v>
      </c>
      <c r="E114" s="293">
        <v>98367.784</v>
      </c>
      <c r="F114" s="293">
        <v>32046.987999999998</v>
      </c>
      <c r="G114" s="293">
        <v>10519.8015</v>
      </c>
      <c r="H114" s="294">
        <v>179643.63799999998</v>
      </c>
      <c r="I114" s="280"/>
      <c r="J114" s="280"/>
    </row>
    <row r="115" spans="1:10" x14ac:dyDescent="0.2">
      <c r="A115" s="244">
        <v>2018</v>
      </c>
      <c r="B115" s="267" t="s">
        <v>51</v>
      </c>
      <c r="C115" s="267" t="s">
        <v>141</v>
      </c>
      <c r="D115" s="293">
        <v>42202.670999999995</v>
      </c>
      <c r="E115" s="293">
        <v>92501.210999999996</v>
      </c>
      <c r="F115" s="293">
        <v>39836.500000000007</v>
      </c>
      <c r="G115" s="293">
        <v>9496.9429999999993</v>
      </c>
      <c r="H115" s="294">
        <v>184037.32499999998</v>
      </c>
      <c r="I115" s="280"/>
      <c r="J115" s="280"/>
    </row>
    <row r="116" spans="1:10" x14ac:dyDescent="0.2">
      <c r="A116" s="244">
        <v>2018</v>
      </c>
      <c r="B116" s="267" t="s">
        <v>52</v>
      </c>
      <c r="C116" s="267" t="s">
        <v>141</v>
      </c>
      <c r="D116" s="293">
        <v>47197.416999999994</v>
      </c>
      <c r="E116" s="293">
        <v>107424.3045</v>
      </c>
      <c r="F116" s="293">
        <v>36928.207500000004</v>
      </c>
      <c r="G116" s="293">
        <v>10354.977500000001</v>
      </c>
      <c r="H116" s="294">
        <v>201904.90649999998</v>
      </c>
      <c r="I116" s="280"/>
      <c r="J116" s="280"/>
    </row>
    <row r="117" spans="1:10" x14ac:dyDescent="0.2">
      <c r="A117" s="244">
        <v>2018</v>
      </c>
      <c r="B117" s="267" t="s">
        <v>40</v>
      </c>
      <c r="C117" s="267" t="s">
        <v>141</v>
      </c>
      <c r="D117" s="293">
        <v>49979.71</v>
      </c>
      <c r="E117" s="293">
        <v>113657.87749999999</v>
      </c>
      <c r="F117" s="293">
        <v>37626.900000000009</v>
      </c>
      <c r="G117" s="293">
        <v>9562.8389999999999</v>
      </c>
      <c r="H117" s="294">
        <v>210827.32649999997</v>
      </c>
      <c r="I117" s="280"/>
      <c r="J117" s="280"/>
    </row>
    <row r="118" spans="1:10" x14ac:dyDescent="0.2">
      <c r="A118" s="244">
        <v>2018</v>
      </c>
      <c r="B118" s="267" t="s">
        <v>42</v>
      </c>
      <c r="C118" s="267" t="s">
        <v>141</v>
      </c>
      <c r="D118" s="293">
        <v>48449.222999999998</v>
      </c>
      <c r="E118" s="293">
        <v>90644.541000000012</v>
      </c>
      <c r="F118" s="293">
        <v>38140.984499999999</v>
      </c>
      <c r="G118" s="293">
        <v>9666.6284999999989</v>
      </c>
      <c r="H118" s="294">
        <v>186901.37700000001</v>
      </c>
      <c r="I118" s="280"/>
      <c r="J118" s="280"/>
    </row>
    <row r="119" spans="1:10" x14ac:dyDescent="0.2">
      <c r="A119" s="244">
        <v>2018</v>
      </c>
      <c r="B119" s="267" t="s">
        <v>43</v>
      </c>
      <c r="C119" s="267" t="s">
        <v>141</v>
      </c>
      <c r="D119" s="293">
        <v>44303.424499999994</v>
      </c>
      <c r="E119" s="293">
        <v>90023.113499999992</v>
      </c>
      <c r="F119" s="293">
        <v>36430.447499999995</v>
      </c>
      <c r="G119" s="293">
        <v>9115.5974999999999</v>
      </c>
      <c r="H119" s="294">
        <v>179872.58300000001</v>
      </c>
      <c r="I119" s="280"/>
      <c r="J119" s="280"/>
    </row>
    <row r="120" spans="1:10" x14ac:dyDescent="0.2">
      <c r="A120" s="244">
        <v>2018</v>
      </c>
      <c r="B120" s="267" t="s">
        <v>44</v>
      </c>
      <c r="C120" s="267" t="s">
        <v>141</v>
      </c>
      <c r="D120" s="293">
        <v>45086.076499999996</v>
      </c>
      <c r="E120" s="293">
        <v>101525.45950000003</v>
      </c>
      <c r="F120" s="293">
        <v>34943.008999999998</v>
      </c>
      <c r="G120" s="293">
        <v>10071.052500000002</v>
      </c>
      <c r="H120" s="294">
        <v>191625.59750000003</v>
      </c>
      <c r="I120" s="280"/>
      <c r="J120" s="280"/>
    </row>
    <row r="121" spans="1:10" x14ac:dyDescent="0.2">
      <c r="A121" s="244">
        <v>2018</v>
      </c>
      <c r="B121" s="267" t="s">
        <v>45</v>
      </c>
      <c r="C121" s="267" t="s">
        <v>141</v>
      </c>
      <c r="D121" s="293">
        <v>48598.542999999991</v>
      </c>
      <c r="E121" s="293">
        <v>103184.91200000001</v>
      </c>
      <c r="F121" s="293">
        <v>40581.095000000001</v>
      </c>
      <c r="G121" s="293">
        <v>8824.5724999999984</v>
      </c>
      <c r="H121" s="294">
        <v>201189.12249999997</v>
      </c>
      <c r="I121" s="280"/>
      <c r="J121" s="280"/>
    </row>
    <row r="122" spans="1:10" x14ac:dyDescent="0.2">
      <c r="A122" s="244">
        <v>2018</v>
      </c>
      <c r="B122" s="267" t="s">
        <v>46</v>
      </c>
      <c r="C122" s="267" t="s">
        <v>141</v>
      </c>
      <c r="D122" s="293">
        <v>46762.542499999996</v>
      </c>
      <c r="E122" s="293">
        <v>98164.920500000007</v>
      </c>
      <c r="F122" s="293">
        <v>40056.222500000003</v>
      </c>
      <c r="G122" s="293">
        <v>9196.5305000000008</v>
      </c>
      <c r="H122" s="294">
        <v>194180.21599999999</v>
      </c>
      <c r="I122" s="280"/>
      <c r="J122" s="280"/>
    </row>
    <row r="123" spans="1:10" x14ac:dyDescent="0.2">
      <c r="A123" s="244">
        <v>2018</v>
      </c>
      <c r="B123" s="267" t="s">
        <v>47</v>
      </c>
      <c r="C123" s="267" t="s">
        <v>141</v>
      </c>
      <c r="D123" s="293">
        <v>49124.964</v>
      </c>
      <c r="E123" s="293">
        <v>108420.34049999999</v>
      </c>
      <c r="F123" s="293">
        <v>40323.965499999998</v>
      </c>
      <c r="G123" s="293">
        <v>6735.8850000000002</v>
      </c>
      <c r="H123" s="294">
        <v>204605.155</v>
      </c>
      <c r="I123" s="280"/>
      <c r="J123" s="280"/>
    </row>
    <row r="124" spans="1:10" x14ac:dyDescent="0.2">
      <c r="A124" s="244">
        <v>2018</v>
      </c>
      <c r="B124" s="267" t="s">
        <v>48</v>
      </c>
      <c r="C124" s="267" t="s">
        <v>141</v>
      </c>
      <c r="D124" s="293">
        <v>46400.031499999997</v>
      </c>
      <c r="E124" s="293">
        <v>106049.15150000001</v>
      </c>
      <c r="F124" s="293">
        <v>37917.912499999999</v>
      </c>
      <c r="G124" s="293">
        <v>6221.9749999999995</v>
      </c>
      <c r="H124" s="294">
        <v>196589.07049999997</v>
      </c>
      <c r="I124" s="280"/>
      <c r="J124" s="280"/>
    </row>
    <row r="125" spans="1:10" x14ac:dyDescent="0.2">
      <c r="A125" s="244">
        <v>2018</v>
      </c>
      <c r="B125" s="267" t="s">
        <v>49</v>
      </c>
      <c r="C125" s="267" t="s">
        <v>141</v>
      </c>
      <c r="D125" s="293">
        <v>50062.865499999993</v>
      </c>
      <c r="E125" s="293">
        <v>107363.36299999998</v>
      </c>
      <c r="F125" s="293">
        <v>36410.682500000003</v>
      </c>
      <c r="G125" s="293">
        <v>6246.6450000000004</v>
      </c>
      <c r="H125" s="294">
        <v>200083.55599999998</v>
      </c>
      <c r="I125" s="280"/>
      <c r="J125" s="280"/>
    </row>
    <row r="126" spans="1:10" x14ac:dyDescent="0.2">
      <c r="A126" s="244">
        <v>2019</v>
      </c>
      <c r="B126" s="267" t="s">
        <v>50</v>
      </c>
      <c r="C126" s="267" t="s">
        <v>141</v>
      </c>
      <c r="D126" s="293">
        <v>43604.354000000007</v>
      </c>
      <c r="E126" s="293">
        <v>108373.735</v>
      </c>
      <c r="F126" s="293">
        <v>33251.9</v>
      </c>
      <c r="G126" s="293">
        <v>6993.82</v>
      </c>
      <c r="H126" s="294">
        <v>192223.80900000001</v>
      </c>
      <c r="I126" s="280"/>
      <c r="J126" s="280"/>
    </row>
    <row r="127" spans="1:10" x14ac:dyDescent="0.2">
      <c r="A127" s="244">
        <v>2019</v>
      </c>
      <c r="B127" s="267" t="s">
        <v>51</v>
      </c>
      <c r="C127" s="267" t="s">
        <v>141</v>
      </c>
      <c r="D127" s="293">
        <v>47588.343500000017</v>
      </c>
      <c r="E127" s="293">
        <v>99128.984499999991</v>
      </c>
      <c r="F127" s="293">
        <v>38479.893000000004</v>
      </c>
      <c r="G127" s="293">
        <v>7745.9975000000004</v>
      </c>
      <c r="H127" s="294">
        <v>192943.21850000002</v>
      </c>
      <c r="I127" s="280"/>
      <c r="J127" s="280"/>
    </row>
    <row r="128" spans="1:10" x14ac:dyDescent="0.2">
      <c r="A128" s="244">
        <v>2019</v>
      </c>
      <c r="B128" s="267" t="s">
        <v>52</v>
      </c>
      <c r="C128" s="267" t="s">
        <v>141</v>
      </c>
      <c r="D128" s="293">
        <v>49839.837</v>
      </c>
      <c r="E128" s="293">
        <v>111482.3535</v>
      </c>
      <c r="F128" s="293">
        <v>38466.887500000004</v>
      </c>
      <c r="G128" s="293">
        <v>6993.5074999999997</v>
      </c>
      <c r="H128" s="294">
        <v>206782.58549999996</v>
      </c>
      <c r="I128" s="280"/>
      <c r="J128" s="280"/>
    </row>
    <row r="129" spans="1:10" x14ac:dyDescent="0.2">
      <c r="A129" s="244">
        <v>2019</v>
      </c>
      <c r="B129" s="267" t="s">
        <v>40</v>
      </c>
      <c r="C129" s="267" t="s">
        <v>141</v>
      </c>
      <c r="D129" s="293">
        <v>45659.994499999986</v>
      </c>
      <c r="E129" s="293">
        <v>112085.20450000002</v>
      </c>
      <c r="F129" s="293">
        <v>34177.914499999999</v>
      </c>
      <c r="G129" s="293">
        <v>6570.2625000000007</v>
      </c>
      <c r="H129" s="294">
        <v>198493.37599999999</v>
      </c>
      <c r="I129" s="280"/>
      <c r="J129" s="280"/>
    </row>
    <row r="130" spans="1:10" x14ac:dyDescent="0.2">
      <c r="A130" s="244">
        <v>2019</v>
      </c>
      <c r="B130" s="267" t="s">
        <v>42</v>
      </c>
      <c r="C130" s="267" t="s">
        <v>141</v>
      </c>
      <c r="D130" s="293">
        <v>48920.34</v>
      </c>
      <c r="E130" s="293">
        <v>101649.72549999999</v>
      </c>
      <c r="F130" s="293">
        <v>36192.067499999997</v>
      </c>
      <c r="G130" s="293">
        <v>7688.9300000000012</v>
      </c>
      <c r="H130" s="294">
        <v>194451.06300000002</v>
      </c>
      <c r="I130" s="280"/>
      <c r="J130" s="280"/>
    </row>
    <row r="131" spans="1:10" x14ac:dyDescent="0.2">
      <c r="A131" s="244">
        <v>2019</v>
      </c>
      <c r="B131" s="267" t="s">
        <v>43</v>
      </c>
      <c r="C131" s="267" t="s">
        <v>141</v>
      </c>
      <c r="D131" s="293">
        <v>45725.654999999999</v>
      </c>
      <c r="E131" s="293">
        <v>91465.039000000004</v>
      </c>
      <c r="F131" s="293">
        <v>35138.244999999995</v>
      </c>
      <c r="G131" s="293">
        <v>8044.9539999999997</v>
      </c>
      <c r="H131" s="294">
        <v>180373.89300000001</v>
      </c>
      <c r="I131" s="280"/>
      <c r="J131" s="280"/>
    </row>
    <row r="132" spans="1:10" x14ac:dyDescent="0.2">
      <c r="A132" s="244">
        <v>2019</v>
      </c>
      <c r="B132" s="267" t="s">
        <v>44</v>
      </c>
      <c r="C132" s="267" t="s">
        <v>141</v>
      </c>
      <c r="D132" s="293">
        <v>48559.141499999998</v>
      </c>
      <c r="E132" s="293">
        <v>113309.769</v>
      </c>
      <c r="F132" s="293">
        <v>36012.68</v>
      </c>
      <c r="G132" s="293">
        <v>7784.0489999999991</v>
      </c>
      <c r="H132" s="294">
        <v>205665.63949999999</v>
      </c>
      <c r="I132" s="280"/>
      <c r="J132" s="280"/>
    </row>
    <row r="133" spans="1:10" x14ac:dyDescent="0.2">
      <c r="A133" s="244">
        <v>2019</v>
      </c>
      <c r="B133" s="267" t="s">
        <v>45</v>
      </c>
      <c r="C133" s="267" t="s">
        <v>141</v>
      </c>
      <c r="D133" s="293">
        <v>53676.857499999998</v>
      </c>
      <c r="E133" s="293">
        <v>112054.95550000001</v>
      </c>
      <c r="F133" s="293">
        <v>34765.438499999997</v>
      </c>
      <c r="G133" s="293">
        <v>7249.6825000000008</v>
      </c>
      <c r="H133" s="294">
        <v>207746.93400000001</v>
      </c>
      <c r="I133" s="280"/>
      <c r="J133" s="280"/>
    </row>
    <row r="134" spans="1:10" x14ac:dyDescent="0.2">
      <c r="A134" s="244">
        <v>2019</v>
      </c>
      <c r="B134" s="267" t="s">
        <v>46</v>
      </c>
      <c r="C134" s="267" t="s">
        <v>141</v>
      </c>
      <c r="D134" s="293">
        <v>45413.938000000002</v>
      </c>
      <c r="E134" s="293">
        <v>105860.60800000001</v>
      </c>
      <c r="F134" s="293">
        <v>32045.119999999999</v>
      </c>
      <c r="G134" s="293">
        <v>7306.5784999999996</v>
      </c>
      <c r="H134" s="294">
        <v>190626.2445</v>
      </c>
      <c r="I134" s="280"/>
      <c r="J134" s="280"/>
    </row>
    <row r="135" spans="1:10" x14ac:dyDescent="0.2">
      <c r="A135" s="244">
        <v>2019</v>
      </c>
      <c r="B135" s="267" t="s">
        <v>47</v>
      </c>
      <c r="C135" s="267" t="s">
        <v>141</v>
      </c>
      <c r="D135" s="293">
        <v>46896.154999999984</v>
      </c>
      <c r="E135" s="293">
        <v>100200.39550000001</v>
      </c>
      <c r="F135" s="293">
        <v>35763.408500000005</v>
      </c>
      <c r="G135" s="293">
        <v>12470.977499999999</v>
      </c>
      <c r="H135" s="294">
        <v>195330.93649999998</v>
      </c>
      <c r="I135" s="280"/>
      <c r="J135" s="280"/>
    </row>
    <row r="136" spans="1:10" x14ac:dyDescent="0.2">
      <c r="A136" s="244">
        <v>2019</v>
      </c>
      <c r="B136" s="267" t="s">
        <v>48</v>
      </c>
      <c r="C136" s="267" t="s">
        <v>141</v>
      </c>
      <c r="D136" s="293">
        <v>48433.016499999998</v>
      </c>
      <c r="E136" s="293">
        <v>109903.74900000001</v>
      </c>
      <c r="F136" s="293">
        <v>35695.79</v>
      </c>
      <c r="G136" s="293">
        <v>11866.307500000001</v>
      </c>
      <c r="H136" s="294">
        <v>205898.86300000001</v>
      </c>
      <c r="I136" s="280"/>
      <c r="J136" s="280"/>
    </row>
    <row r="137" spans="1:10" x14ac:dyDescent="0.2">
      <c r="A137" s="244">
        <v>2019</v>
      </c>
      <c r="B137" s="267" t="s">
        <v>49</v>
      </c>
      <c r="C137" s="267" t="s">
        <v>141</v>
      </c>
      <c r="D137" s="293">
        <v>49850.2405</v>
      </c>
      <c r="E137" s="293">
        <v>116210.21250000001</v>
      </c>
      <c r="F137" s="293">
        <v>34444.615999999995</v>
      </c>
      <c r="G137" s="293">
        <v>10003.262500000001</v>
      </c>
      <c r="H137" s="294">
        <v>210508.33149999997</v>
      </c>
      <c r="I137" s="280"/>
      <c r="J137" s="280"/>
    </row>
    <row r="138" spans="1:10" x14ac:dyDescent="0.2">
      <c r="A138" s="244">
        <v>2020</v>
      </c>
      <c r="B138" s="267" t="s">
        <v>50</v>
      </c>
      <c r="C138" s="267" t="s">
        <v>141</v>
      </c>
      <c r="D138" s="293">
        <v>40187.377500000002</v>
      </c>
      <c r="E138" s="293">
        <v>100959.63</v>
      </c>
      <c r="F138" s="293">
        <v>30822.757500000003</v>
      </c>
      <c r="G138" s="293">
        <v>10682.28</v>
      </c>
      <c r="H138" s="294">
        <v>182652.04500000001</v>
      </c>
      <c r="I138" s="280"/>
      <c r="J138" s="280"/>
    </row>
    <row r="139" spans="1:10" x14ac:dyDescent="0.2">
      <c r="A139" s="244">
        <v>2020</v>
      </c>
      <c r="B139" s="267" t="s">
        <v>51</v>
      </c>
      <c r="C139" s="267" t="s">
        <v>141</v>
      </c>
      <c r="D139" s="293">
        <v>48962.953500000003</v>
      </c>
      <c r="E139" s="293">
        <v>99071.279000000039</v>
      </c>
      <c r="F139" s="293">
        <v>32840.695</v>
      </c>
      <c r="G139" s="293">
        <v>11001.5465</v>
      </c>
      <c r="H139" s="294">
        <v>191876.47400000002</v>
      </c>
      <c r="I139" s="280"/>
      <c r="J139" s="280"/>
    </row>
    <row r="140" spans="1:10" x14ac:dyDescent="0.2">
      <c r="A140" s="244">
        <v>2020</v>
      </c>
      <c r="B140" s="267" t="s">
        <v>52</v>
      </c>
      <c r="C140" s="267" t="s">
        <v>141</v>
      </c>
      <c r="D140" s="293">
        <v>34268.722499999996</v>
      </c>
      <c r="E140" s="293">
        <v>84853.427500000005</v>
      </c>
      <c r="F140" s="293">
        <v>28728.712500000001</v>
      </c>
      <c r="G140" s="293">
        <v>8259.4424999999992</v>
      </c>
      <c r="H140" s="294">
        <v>156110.30500000002</v>
      </c>
      <c r="I140" s="280"/>
      <c r="J140" s="280"/>
    </row>
    <row r="141" spans="1:10" x14ac:dyDescent="0.2">
      <c r="A141" s="244">
        <v>2020</v>
      </c>
      <c r="B141" s="267" t="s">
        <v>40</v>
      </c>
      <c r="C141" s="267" t="s">
        <v>141</v>
      </c>
      <c r="D141" s="293">
        <v>3158.0330000000008</v>
      </c>
      <c r="E141" s="293">
        <v>46317.978500000005</v>
      </c>
      <c r="F141" s="293">
        <v>7442.1099999999988</v>
      </c>
      <c r="G141" s="293">
        <v>2696.7200000000003</v>
      </c>
      <c r="H141" s="294">
        <v>59614.841499999995</v>
      </c>
      <c r="I141" s="280"/>
      <c r="J141" s="280"/>
    </row>
    <row r="142" spans="1:10" x14ac:dyDescent="0.2">
      <c r="A142" s="244">
        <v>2020</v>
      </c>
      <c r="B142" s="267" t="s">
        <v>42</v>
      </c>
      <c r="C142" s="267" t="s">
        <v>141</v>
      </c>
      <c r="D142" s="293">
        <v>23064.896500000003</v>
      </c>
      <c r="E142" s="293">
        <v>74733.937000190752</v>
      </c>
      <c r="F142" s="293">
        <v>21748.007499999996</v>
      </c>
      <c r="G142" s="293">
        <v>6965.5475000000006</v>
      </c>
      <c r="H142" s="294">
        <v>126512.38850019075</v>
      </c>
      <c r="I142" s="280"/>
      <c r="J142" s="280"/>
    </row>
    <row r="143" spans="1:10" x14ac:dyDescent="0.2">
      <c r="A143" s="244">
        <v>2020</v>
      </c>
      <c r="B143" s="267" t="s">
        <v>43</v>
      </c>
      <c r="C143" s="267" t="s">
        <v>141</v>
      </c>
      <c r="D143" s="293">
        <v>31629.451999999997</v>
      </c>
      <c r="E143" s="293">
        <v>91044.686500000025</v>
      </c>
      <c r="F143" s="293">
        <v>27665.664499999999</v>
      </c>
      <c r="G143" s="293">
        <v>8028.5779999999995</v>
      </c>
      <c r="H143" s="294">
        <v>158368.38100000005</v>
      </c>
      <c r="I143" s="280"/>
      <c r="J143" s="280"/>
    </row>
    <row r="144" spans="1:10" x14ac:dyDescent="0.2">
      <c r="A144" s="244">
        <v>2020</v>
      </c>
      <c r="B144" s="267" t="s">
        <v>44</v>
      </c>
      <c r="C144" s="267" t="s">
        <v>141</v>
      </c>
      <c r="D144" s="293">
        <v>36102.953000000001</v>
      </c>
      <c r="E144" s="293">
        <v>108168.57800000004</v>
      </c>
      <c r="F144" s="293">
        <v>33198.797500000001</v>
      </c>
      <c r="G144" s="293">
        <v>9450.7574999999997</v>
      </c>
      <c r="H144" s="294">
        <v>186921.08600000007</v>
      </c>
      <c r="I144" s="280"/>
      <c r="J144" s="280"/>
    </row>
    <row r="145" spans="1:10" x14ac:dyDescent="0.2">
      <c r="A145" s="244">
        <v>2020</v>
      </c>
      <c r="B145" s="267" t="s">
        <v>45</v>
      </c>
      <c r="C145" s="267" t="s">
        <v>141</v>
      </c>
      <c r="D145" s="293">
        <v>37959.681999999993</v>
      </c>
      <c r="E145" s="293">
        <v>93381.362498474133</v>
      </c>
      <c r="F145" s="293">
        <v>32094.762500000001</v>
      </c>
      <c r="G145" s="293">
        <v>9925.5150027465825</v>
      </c>
      <c r="H145" s="294">
        <v>173361.32200122072</v>
      </c>
      <c r="I145" s="280"/>
      <c r="J145" s="280"/>
    </row>
    <row r="146" spans="1:10" x14ac:dyDescent="0.2">
      <c r="A146" s="244">
        <v>2020</v>
      </c>
      <c r="B146" s="267" t="s">
        <v>46</v>
      </c>
      <c r="C146" s="267" t="s">
        <v>141</v>
      </c>
      <c r="D146" s="293">
        <v>45572.612499999996</v>
      </c>
      <c r="E146" s="293">
        <v>103190.79500152587</v>
      </c>
      <c r="F146" s="293">
        <v>33954.58</v>
      </c>
      <c r="G146" s="293">
        <v>10724.107003662109</v>
      </c>
      <c r="H146" s="294">
        <v>193442.09450518797</v>
      </c>
      <c r="I146" s="280"/>
      <c r="J146" s="280"/>
    </row>
    <row r="147" spans="1:10" x14ac:dyDescent="0.2">
      <c r="A147" s="244">
        <v>2020</v>
      </c>
      <c r="B147" s="267" t="s">
        <v>47</v>
      </c>
      <c r="C147" s="267" t="s">
        <v>141</v>
      </c>
      <c r="D147" s="293">
        <v>47323.604500000001</v>
      </c>
      <c r="E147" s="293">
        <v>109808.42499923709</v>
      </c>
      <c r="F147" s="293">
        <v>33665.993499904631</v>
      </c>
      <c r="G147" s="293">
        <v>12001.532500000001</v>
      </c>
      <c r="H147" s="294">
        <v>202799.55549914166</v>
      </c>
      <c r="I147" s="280"/>
      <c r="J147" s="280"/>
    </row>
    <row r="148" spans="1:10" x14ac:dyDescent="0.2">
      <c r="A148" s="244">
        <v>2020</v>
      </c>
      <c r="B148" s="267" t="s">
        <v>48</v>
      </c>
      <c r="C148" s="267" t="s">
        <v>141</v>
      </c>
      <c r="D148" s="293">
        <v>41152.965199999999</v>
      </c>
      <c r="E148" s="293">
        <v>107739.83750152585</v>
      </c>
      <c r="F148" s="293">
        <v>31838.307500000006</v>
      </c>
      <c r="G148" s="293">
        <v>11768.960999999999</v>
      </c>
      <c r="H148" s="294">
        <v>192500.07120152586</v>
      </c>
      <c r="I148" s="280"/>
      <c r="J148" s="280"/>
    </row>
    <row r="149" spans="1:10" x14ac:dyDescent="0.2">
      <c r="A149" s="244">
        <v>2020</v>
      </c>
      <c r="B149" s="267" t="s">
        <v>49</v>
      </c>
      <c r="C149" s="267" t="s">
        <v>141</v>
      </c>
      <c r="D149" s="293">
        <v>40855.727579999999</v>
      </c>
      <c r="E149" s="293">
        <v>115303.31300000002</v>
      </c>
      <c r="F149" s="293">
        <v>34321.992005187982</v>
      </c>
      <c r="G149" s="293">
        <v>11879.669997558594</v>
      </c>
      <c r="H149" s="294">
        <v>202360.70258274657</v>
      </c>
      <c r="I149" s="280"/>
      <c r="J149" s="280"/>
    </row>
    <row r="150" spans="1:10" x14ac:dyDescent="0.2">
      <c r="A150" s="244">
        <v>2021</v>
      </c>
      <c r="B150" s="267" t="s">
        <v>50</v>
      </c>
      <c r="C150" s="267" t="s">
        <v>141</v>
      </c>
      <c r="D150" s="293">
        <v>36090.274499694824</v>
      </c>
      <c r="E150" s="293">
        <v>111181.95650029753</v>
      </c>
      <c r="F150" s="293">
        <v>33170.40749420166</v>
      </c>
      <c r="G150" s="293">
        <v>11579.309996337892</v>
      </c>
      <c r="H150" s="294">
        <v>192021.94849053191</v>
      </c>
      <c r="I150" s="280"/>
      <c r="J150" s="280"/>
    </row>
    <row r="151" spans="1:10" x14ac:dyDescent="0.2">
      <c r="A151" s="244">
        <v>2021</v>
      </c>
      <c r="B151" s="267" t="s">
        <v>51</v>
      </c>
      <c r="C151" s="267" t="s">
        <v>141</v>
      </c>
      <c r="D151" s="293">
        <v>45564.930499999995</v>
      </c>
      <c r="E151" s="293">
        <v>107306.6924996</v>
      </c>
      <c r="F151" s="293">
        <v>33425.017502399998</v>
      </c>
      <c r="G151" s="293">
        <v>10898.137500600002</v>
      </c>
      <c r="H151" s="294">
        <v>197194.77800259998</v>
      </c>
      <c r="I151" s="280"/>
      <c r="J151" s="280"/>
    </row>
    <row r="152" spans="1:10" x14ac:dyDescent="0.2">
      <c r="A152" s="244">
        <v>2021</v>
      </c>
      <c r="B152" s="267" t="s">
        <v>52</v>
      </c>
      <c r="C152" s="267" t="s">
        <v>141</v>
      </c>
      <c r="D152" s="293">
        <v>52155.619420000003</v>
      </c>
      <c r="E152" s="293">
        <v>127015.02500038146</v>
      </c>
      <c r="F152" s="293">
        <v>35611.732503662104</v>
      </c>
      <c r="G152" s="293">
        <v>12267.768999987156</v>
      </c>
      <c r="H152" s="294">
        <v>227050.14592403074</v>
      </c>
      <c r="I152" s="280"/>
      <c r="J152" s="280"/>
    </row>
    <row r="153" spans="1:10" x14ac:dyDescent="0.2">
      <c r="A153" s="244">
        <v>2021</v>
      </c>
      <c r="B153" s="267" t="s">
        <v>40</v>
      </c>
      <c r="C153" s="267" t="s">
        <v>141</v>
      </c>
      <c r="D153" s="293">
        <v>40551.636306948247</v>
      </c>
      <c r="E153" s="293">
        <v>109763.40849418289</v>
      </c>
      <c r="F153" s="293">
        <v>30969.125002441404</v>
      </c>
      <c r="G153" s="293">
        <v>9405.790500000001</v>
      </c>
      <c r="H153" s="294">
        <v>190689.96030357256</v>
      </c>
      <c r="I153" s="280"/>
      <c r="J153" s="280"/>
    </row>
    <row r="154" spans="1:10" x14ac:dyDescent="0.2">
      <c r="A154" s="244">
        <v>2021</v>
      </c>
      <c r="B154" s="267" t="s">
        <v>42</v>
      </c>
      <c r="C154" s="267" t="s">
        <v>141</v>
      </c>
      <c r="D154" s="293">
        <v>43169.569327253412</v>
      </c>
      <c r="E154" s="293">
        <v>107126.89999990461</v>
      </c>
      <c r="F154" s="293">
        <v>31976.297499999997</v>
      </c>
      <c r="G154" s="293">
        <v>9917.9540000000015</v>
      </c>
      <c r="H154" s="294">
        <v>192190.72082715805</v>
      </c>
      <c r="I154" s="280"/>
      <c r="J154" s="280"/>
    </row>
    <row r="155" spans="1:10" x14ac:dyDescent="0.2">
      <c r="A155" s="244">
        <v>2021</v>
      </c>
      <c r="B155" s="267" t="s">
        <v>43</v>
      </c>
      <c r="C155" s="267" t="s">
        <v>141</v>
      </c>
      <c r="D155" s="293">
        <v>47240.192595727538</v>
      </c>
      <c r="E155" s="293">
        <v>100646.03999694824</v>
      </c>
      <c r="F155" s="293">
        <v>28028.122500000001</v>
      </c>
      <c r="G155" s="293">
        <v>10675.542493896486</v>
      </c>
      <c r="H155" s="294">
        <v>186589.89758657228</v>
      </c>
      <c r="I155" s="280"/>
      <c r="J155" s="280"/>
    </row>
    <row r="156" spans="1:10" x14ac:dyDescent="0.2">
      <c r="A156" s="244">
        <v>2021</v>
      </c>
      <c r="B156" s="267" t="s">
        <v>44</v>
      </c>
      <c r="C156" s="267" t="s">
        <v>141</v>
      </c>
      <c r="D156" s="293">
        <v>49632.737000000008</v>
      </c>
      <c r="E156" s="293">
        <v>111110.15149512014</v>
      </c>
      <c r="F156" s="293">
        <v>29007.469999999998</v>
      </c>
      <c r="G156" s="293">
        <v>11462.528009460448</v>
      </c>
      <c r="H156" s="294">
        <v>201212.88650458062</v>
      </c>
      <c r="I156" s="280"/>
      <c r="J156" s="280"/>
    </row>
    <row r="157" spans="1:10" x14ac:dyDescent="0.2">
      <c r="A157" s="244">
        <v>2021</v>
      </c>
      <c r="B157" s="267" t="s">
        <v>45</v>
      </c>
      <c r="C157" s="267" t="s">
        <v>141</v>
      </c>
      <c r="D157" s="293">
        <v>46993.834300000002</v>
      </c>
      <c r="E157" s="293">
        <v>106355.94899999762</v>
      </c>
      <c r="F157" s="293">
        <v>26351.452500305179</v>
      </c>
      <c r="G157" s="293">
        <v>10225.994995117188</v>
      </c>
      <c r="H157" s="294">
        <v>189927.23079541998</v>
      </c>
      <c r="I157" s="280"/>
      <c r="J157" s="280"/>
    </row>
    <row r="158" spans="1:10" x14ac:dyDescent="0.2">
      <c r="A158" s="244">
        <v>2021</v>
      </c>
      <c r="B158" s="267" t="s">
        <v>46</v>
      </c>
      <c r="C158" s="267" t="s">
        <v>141</v>
      </c>
      <c r="D158" s="293">
        <v>51160.941339999998</v>
      </c>
      <c r="E158" s="293">
        <v>103902.85349999982</v>
      </c>
      <c r="F158" s="293">
        <v>26862.339999999997</v>
      </c>
      <c r="G158" s="293">
        <v>10363.146012512207</v>
      </c>
      <c r="H158" s="294">
        <v>192289.28085251205</v>
      </c>
      <c r="I158" s="280"/>
      <c r="J158" s="280"/>
    </row>
    <row r="159" spans="1:10" x14ac:dyDescent="0.2">
      <c r="A159" s="244">
        <v>2021</v>
      </c>
      <c r="B159" s="267" t="s">
        <v>47</v>
      </c>
      <c r="C159" s="267" t="s">
        <v>141</v>
      </c>
      <c r="D159" s="293">
        <v>50984.587499999994</v>
      </c>
      <c r="E159" s="293">
        <v>100876.31700076182</v>
      </c>
      <c r="F159" s="293">
        <v>25599.665000610352</v>
      </c>
      <c r="G159" s="293">
        <v>9091.2204963378917</v>
      </c>
      <c r="H159" s="294">
        <v>186551.78999771006</v>
      </c>
      <c r="I159" s="280"/>
      <c r="J159" s="280"/>
    </row>
    <row r="160" spans="1:10" x14ac:dyDescent="0.2">
      <c r="A160" s="244">
        <v>2021</v>
      </c>
      <c r="B160" s="267" t="s">
        <v>48</v>
      </c>
      <c r="C160" s="267" t="s">
        <v>141</v>
      </c>
      <c r="D160" s="293">
        <v>52060.462201220696</v>
      </c>
      <c r="E160" s="293">
        <v>111179.85549999999</v>
      </c>
      <c r="F160" s="293">
        <v>28187.964999999997</v>
      </c>
      <c r="G160" s="293">
        <v>10457.49249359131</v>
      </c>
      <c r="H160" s="294">
        <v>201885.77519481201</v>
      </c>
      <c r="I160" s="280"/>
      <c r="J160" s="280"/>
    </row>
    <row r="161" spans="1:10" x14ac:dyDescent="0.2">
      <c r="A161" s="244">
        <v>2021</v>
      </c>
      <c r="B161" s="267" t="s">
        <v>49</v>
      </c>
      <c r="C161" s="267" t="s">
        <v>141</v>
      </c>
      <c r="D161" s="293">
        <v>56884.531920000001</v>
      </c>
      <c r="E161" s="293">
        <v>120955.75600020218</v>
      </c>
      <c r="F161" s="293">
        <v>26489.289999999994</v>
      </c>
      <c r="G161" s="293">
        <v>10861.753006103516</v>
      </c>
      <c r="H161" s="294">
        <v>215191.33092630567</v>
      </c>
      <c r="I161" s="280"/>
      <c r="J161" s="280"/>
    </row>
    <row r="162" spans="1:10" x14ac:dyDescent="0.2">
      <c r="A162" s="244">
        <v>2022</v>
      </c>
      <c r="B162" s="267" t="s">
        <v>50</v>
      </c>
      <c r="C162" s="267" t="s">
        <v>141</v>
      </c>
      <c r="D162" s="293">
        <v>46571.24718984741</v>
      </c>
      <c r="E162" s="293">
        <v>97341.313000000009</v>
      </c>
      <c r="F162" s="293">
        <v>23065.142499999998</v>
      </c>
      <c r="G162" s="293">
        <v>9983.750008544921</v>
      </c>
      <c r="H162" s="294">
        <v>176961.45269839233</v>
      </c>
      <c r="I162" s="280"/>
      <c r="J162" s="280"/>
    </row>
    <row r="163" spans="1:10" x14ac:dyDescent="0.2">
      <c r="A163" s="244">
        <v>2022</v>
      </c>
      <c r="B163" s="267" t="s">
        <v>51</v>
      </c>
      <c r="C163" s="267" t="s">
        <v>141</v>
      </c>
      <c r="D163" s="293">
        <v>54478.114411678471</v>
      </c>
      <c r="E163" s="293">
        <v>107025.16449999998</v>
      </c>
      <c r="F163" s="293">
        <v>29453.797499999997</v>
      </c>
      <c r="G163" s="293">
        <v>11161.882507019043</v>
      </c>
      <c r="H163" s="294">
        <v>202118.95891869755</v>
      </c>
      <c r="I163" s="280"/>
      <c r="J163" s="280"/>
    </row>
    <row r="164" spans="1:10" x14ac:dyDescent="0.2">
      <c r="A164" s="244">
        <v>2022</v>
      </c>
      <c r="B164" s="267" t="s">
        <v>52</v>
      </c>
      <c r="C164" s="267" t="s">
        <v>141</v>
      </c>
      <c r="D164" s="293">
        <v>60211.684997558594</v>
      </c>
      <c r="E164" s="293">
        <v>133465.65100382658</v>
      </c>
      <c r="F164" s="293">
        <v>31156.112499999999</v>
      </c>
      <c r="G164" s="293">
        <v>11885.427002441407</v>
      </c>
      <c r="H164" s="294">
        <v>236718.8755038266</v>
      </c>
      <c r="I164" s="280"/>
      <c r="J164" s="280"/>
    </row>
    <row r="165" spans="1:10" x14ac:dyDescent="0.2">
      <c r="A165" s="244">
        <v>2022</v>
      </c>
      <c r="B165" s="267" t="s">
        <v>40</v>
      </c>
      <c r="C165" s="267" t="s">
        <v>141</v>
      </c>
      <c r="D165" s="293">
        <v>54759.736998779292</v>
      </c>
      <c r="E165" s="293">
        <v>104336.97200076292</v>
      </c>
      <c r="F165" s="293">
        <v>29429.502499999999</v>
      </c>
      <c r="G165" s="293">
        <v>12927.992990539551</v>
      </c>
      <c r="H165" s="294">
        <v>201454.20449008176</v>
      </c>
      <c r="I165" s="280"/>
      <c r="J165" s="280"/>
    </row>
    <row r="166" spans="1:10" x14ac:dyDescent="0.2">
      <c r="A166" s="244">
        <v>2022</v>
      </c>
      <c r="B166" s="267" t="s">
        <v>42</v>
      </c>
      <c r="C166" s="267" t="s">
        <v>141</v>
      </c>
      <c r="D166" s="293">
        <v>57051.150695493154</v>
      </c>
      <c r="E166" s="293">
        <v>97370.994998474111</v>
      </c>
      <c r="F166" s="293">
        <v>30901.014999999999</v>
      </c>
      <c r="G166" s="293">
        <v>13066.473510681153</v>
      </c>
      <c r="H166" s="294">
        <v>198389.63420464846</v>
      </c>
      <c r="I166" s="280"/>
      <c r="J166" s="280"/>
    </row>
    <row r="167" spans="1:10" x14ac:dyDescent="0.2">
      <c r="A167" s="244">
        <v>2022</v>
      </c>
      <c r="B167" s="267" t="s">
        <v>43</v>
      </c>
      <c r="C167" s="267" t="s">
        <v>141</v>
      </c>
      <c r="D167" s="293">
        <v>57449.913999999997</v>
      </c>
      <c r="E167" s="293">
        <v>100503.81799923706</v>
      </c>
      <c r="F167" s="293">
        <v>30924.85</v>
      </c>
      <c r="G167" s="293">
        <v>12971.287499084472</v>
      </c>
      <c r="H167" s="294">
        <v>201849.8694983215</v>
      </c>
      <c r="I167" s="280"/>
      <c r="J167" s="280"/>
    </row>
    <row r="168" spans="1:10" x14ac:dyDescent="0.2">
      <c r="A168" s="244">
        <v>2022</v>
      </c>
      <c r="B168" s="267" t="s">
        <v>44</v>
      </c>
      <c r="C168" s="267" t="s">
        <v>141</v>
      </c>
      <c r="D168" s="293">
        <v>58966.416620000004</v>
      </c>
      <c r="E168" s="293">
        <v>100825.66000000003</v>
      </c>
      <c r="F168" s="293">
        <v>31147.818999999996</v>
      </c>
      <c r="G168" s="293">
        <v>11414.4645</v>
      </c>
      <c r="H168" s="294">
        <v>202354.36012</v>
      </c>
      <c r="I168" s="280"/>
      <c r="J168" s="280"/>
    </row>
    <row r="169" spans="1:10" x14ac:dyDescent="0.2">
      <c r="A169" s="244">
        <v>2022</v>
      </c>
      <c r="B169" s="267" t="s">
        <v>45</v>
      </c>
      <c r="C169" s="267" t="s">
        <v>141</v>
      </c>
      <c r="D169" s="293">
        <v>61592.731000610351</v>
      </c>
      <c r="E169" s="293">
        <v>100126.12299961854</v>
      </c>
      <c r="F169" s="293">
        <v>32925.884999999995</v>
      </c>
      <c r="G169" s="293">
        <v>11794.644996337891</v>
      </c>
      <c r="H169" s="294">
        <v>206439.38399656676</v>
      </c>
      <c r="I169" s="280"/>
      <c r="J169" s="280"/>
    </row>
    <row r="170" spans="1:10" x14ac:dyDescent="0.2">
      <c r="A170" s="244">
        <v>2022</v>
      </c>
      <c r="B170" s="267" t="s">
        <v>46</v>
      </c>
      <c r="C170" s="267" t="s">
        <v>141</v>
      </c>
      <c r="D170" s="293">
        <v>62146.94200000001</v>
      </c>
      <c r="E170" s="293">
        <v>96637.78349999999</v>
      </c>
      <c r="F170" s="293">
        <v>33925.769999999997</v>
      </c>
      <c r="G170" s="293">
        <v>12046.064999999999</v>
      </c>
      <c r="H170" s="294">
        <v>204756.56049999999</v>
      </c>
      <c r="I170" s="280"/>
      <c r="J170" s="280"/>
    </row>
    <row r="171" spans="1:10" x14ac:dyDescent="0.2">
      <c r="A171" s="244">
        <v>2022</v>
      </c>
      <c r="B171" s="267" t="s">
        <v>47</v>
      </c>
      <c r="C171" s="267" t="s">
        <v>141</v>
      </c>
      <c r="D171" s="293">
        <v>57874.692000000003</v>
      </c>
      <c r="E171" s="293">
        <v>94182.108499952315</v>
      </c>
      <c r="F171" s="293">
        <v>29909.810000000005</v>
      </c>
      <c r="G171" s="293">
        <v>10532.08450076294</v>
      </c>
      <c r="H171" s="294">
        <v>192498.69500071526</v>
      </c>
      <c r="I171" s="280"/>
      <c r="J171" s="280"/>
    </row>
    <row r="172" spans="1:10" x14ac:dyDescent="0.2">
      <c r="A172" s="244">
        <v>2022</v>
      </c>
      <c r="B172" s="267" t="s">
        <v>48</v>
      </c>
      <c r="C172" s="267" t="s">
        <v>141</v>
      </c>
      <c r="D172" s="293">
        <v>60482.893498962396</v>
      </c>
      <c r="E172" s="293">
        <v>96567.820499999987</v>
      </c>
      <c r="F172" s="293">
        <v>30806.739999999994</v>
      </c>
      <c r="G172" s="293">
        <v>11025.704498168947</v>
      </c>
      <c r="H172" s="294">
        <v>198883.15849713137</v>
      </c>
      <c r="I172" s="280"/>
      <c r="J172" s="280"/>
    </row>
    <row r="173" spans="1:10" x14ac:dyDescent="0.2">
      <c r="A173" s="244">
        <v>2022</v>
      </c>
      <c r="B173" s="267" t="s">
        <v>49</v>
      </c>
      <c r="C173" s="267" t="s">
        <v>141</v>
      </c>
      <c r="D173" s="293">
        <v>62737.650003051764</v>
      </c>
      <c r="E173" s="293">
        <v>108910.48999999934</v>
      </c>
      <c r="F173" s="293">
        <v>32565.955000000002</v>
      </c>
      <c r="G173" s="293">
        <v>10028.445999084473</v>
      </c>
      <c r="H173" s="294">
        <v>214242.54100213555</v>
      </c>
      <c r="I173" s="280"/>
      <c r="J173" s="280"/>
    </row>
    <row r="174" spans="1:10" x14ac:dyDescent="0.2">
      <c r="A174" s="244">
        <v>2023</v>
      </c>
      <c r="B174" s="267" t="s">
        <v>50</v>
      </c>
      <c r="C174" s="267" t="s">
        <v>141</v>
      </c>
      <c r="D174" s="293">
        <v>54333.063139999998</v>
      </c>
      <c r="E174" s="293">
        <v>93205.621499999994</v>
      </c>
      <c r="F174" s="293">
        <v>26292.732499999998</v>
      </c>
      <c r="G174" s="293">
        <v>9415.3125012207038</v>
      </c>
      <c r="H174" s="294">
        <v>183246.72964122071</v>
      </c>
      <c r="I174" s="280"/>
      <c r="J174" s="280"/>
    </row>
    <row r="175" spans="1:10" x14ac:dyDescent="0.2">
      <c r="A175" s="244">
        <v>2023</v>
      </c>
      <c r="B175" s="267" t="s">
        <v>51</v>
      </c>
      <c r="C175" s="267" t="s">
        <v>141</v>
      </c>
      <c r="D175" s="293">
        <v>56792.164993899998</v>
      </c>
      <c r="E175" s="293">
        <v>97830.982499899997</v>
      </c>
      <c r="F175" s="293">
        <v>31445.587996799997</v>
      </c>
      <c r="G175" s="293">
        <v>9467.551001849999</v>
      </c>
      <c r="H175" s="294">
        <v>195536.28649245005</v>
      </c>
      <c r="I175" s="280"/>
      <c r="J175" s="280"/>
    </row>
    <row r="176" spans="1:10" x14ac:dyDescent="0.2">
      <c r="A176" s="244">
        <v>2023</v>
      </c>
      <c r="B176" s="267" t="s">
        <v>52</v>
      </c>
      <c r="C176" s="267" t="s">
        <v>141</v>
      </c>
      <c r="D176" s="293">
        <v>67759.832000000009</v>
      </c>
      <c r="E176" s="293">
        <v>113811.00499999999</v>
      </c>
      <c r="F176" s="293">
        <v>36885.594999999994</v>
      </c>
      <c r="G176" s="293">
        <v>9916.9625054931639</v>
      </c>
      <c r="H176" s="294">
        <v>228373.39450549317</v>
      </c>
      <c r="I176" s="280"/>
      <c r="J176" s="280"/>
    </row>
    <row r="177" spans="1:10" x14ac:dyDescent="0.2">
      <c r="A177" s="244">
        <v>2023</v>
      </c>
      <c r="B177" s="267" t="s">
        <v>40</v>
      </c>
      <c r="C177" s="267" t="s">
        <v>141</v>
      </c>
      <c r="D177" s="293">
        <v>55908.910029999999</v>
      </c>
      <c r="E177" s="293">
        <v>95726.495999999999</v>
      </c>
      <c r="F177" s="293">
        <v>30018.191999999999</v>
      </c>
      <c r="G177" s="293">
        <v>9092.1964961853046</v>
      </c>
      <c r="H177" s="294">
        <v>190745.79452618532</v>
      </c>
      <c r="I177" s="280"/>
      <c r="J177" s="280"/>
    </row>
    <row r="178" spans="1:10" x14ac:dyDescent="0.2">
      <c r="A178" s="244">
        <v>2023</v>
      </c>
      <c r="B178" s="267" t="s">
        <v>42</v>
      </c>
      <c r="C178" s="267" t="s">
        <v>141</v>
      </c>
      <c r="D178" s="293">
        <v>65873.233429999993</v>
      </c>
      <c r="E178" s="293">
        <v>102216.94350000002</v>
      </c>
      <c r="F178" s="293">
        <v>30340.315000000002</v>
      </c>
      <c r="G178" s="293">
        <v>8845.551003051758</v>
      </c>
      <c r="H178" s="294">
        <v>207276.04293305177</v>
      </c>
      <c r="I178" s="280"/>
      <c r="J178" s="280"/>
    </row>
    <row r="179" spans="1:10" x14ac:dyDescent="0.2">
      <c r="A179" s="244">
        <v>2023</v>
      </c>
      <c r="B179" s="267" t="s">
        <v>43</v>
      </c>
      <c r="C179" s="267" t="s">
        <v>141</v>
      </c>
      <c r="D179" s="293">
        <v>58187.391439999992</v>
      </c>
      <c r="E179" s="293">
        <v>87686.375499999995</v>
      </c>
      <c r="F179" s="293">
        <v>30070.994999999999</v>
      </c>
      <c r="G179" s="293">
        <v>9044.4700000000012</v>
      </c>
      <c r="H179" s="294">
        <v>184989.23194</v>
      </c>
      <c r="I179" s="280"/>
      <c r="J179" s="280"/>
    </row>
    <row r="180" spans="1:10" x14ac:dyDescent="0.2">
      <c r="A180" s="244">
        <v>2023</v>
      </c>
      <c r="B180" s="267" t="s">
        <v>44</v>
      </c>
      <c r="C180" s="267" t="s">
        <v>141</v>
      </c>
      <c r="D180" s="293">
        <v>60667.162649999991</v>
      </c>
      <c r="E180" s="293">
        <v>96704.167499999996</v>
      </c>
      <c r="F180" s="293">
        <v>30310.99</v>
      </c>
      <c r="G180" s="293">
        <v>8597.9850000000006</v>
      </c>
      <c r="H180" s="294">
        <v>196280.30515</v>
      </c>
      <c r="I180" s="280"/>
      <c r="J180" s="280"/>
    </row>
    <row r="181" spans="1:10" x14ac:dyDescent="0.2">
      <c r="A181" s="244">
        <v>2023</v>
      </c>
      <c r="B181" s="267" t="s">
        <v>45</v>
      </c>
      <c r="C181" s="267" t="s">
        <v>141</v>
      </c>
      <c r="D181" s="293">
        <v>59071.871456948247</v>
      </c>
      <c r="E181" s="293">
        <v>105967.44000000002</v>
      </c>
      <c r="F181" s="293">
        <v>30089.915000000001</v>
      </c>
      <c r="G181" s="293">
        <v>7993.0740000000005</v>
      </c>
      <c r="H181" s="294">
        <v>203122.30045694826</v>
      </c>
      <c r="I181" s="280"/>
      <c r="J181" s="280"/>
    </row>
    <row r="182" spans="1:10" x14ac:dyDescent="0.2">
      <c r="A182" s="244">
        <v>2023</v>
      </c>
      <c r="B182" s="267" t="s">
        <v>46</v>
      </c>
      <c r="C182" s="267" t="s">
        <v>141</v>
      </c>
      <c r="D182" s="293">
        <v>62996.901350000007</v>
      </c>
      <c r="E182" s="293">
        <v>101184.02399999998</v>
      </c>
      <c r="F182" s="293">
        <v>36767.06</v>
      </c>
      <c r="G182" s="293">
        <v>9668.3850000000002</v>
      </c>
      <c r="H182" s="294">
        <v>210616.37034999998</v>
      </c>
      <c r="I182" s="280"/>
      <c r="J182" s="280"/>
    </row>
    <row r="183" spans="1:10" x14ac:dyDescent="0.2">
      <c r="A183" s="244">
        <v>2023</v>
      </c>
      <c r="B183" s="267" t="s">
        <v>47</v>
      </c>
      <c r="C183" s="267" t="s">
        <v>141</v>
      </c>
      <c r="D183" s="293">
        <v>53314.476999999999</v>
      </c>
      <c r="E183" s="293">
        <v>105619.10549999998</v>
      </c>
      <c r="F183" s="293">
        <v>34126.292500000003</v>
      </c>
      <c r="G183" s="293">
        <v>9269.3084999999992</v>
      </c>
      <c r="H183" s="294">
        <v>202329.18349999996</v>
      </c>
      <c r="I183" s="280"/>
      <c r="J183" s="280"/>
    </row>
    <row r="184" spans="1:10" x14ac:dyDescent="0.2">
      <c r="A184" s="244">
        <v>2023</v>
      </c>
      <c r="B184" s="267" t="s">
        <v>48</v>
      </c>
      <c r="C184" s="267" t="s">
        <v>141</v>
      </c>
      <c r="D184" s="293">
        <v>54869.425299999995</v>
      </c>
      <c r="E184" s="293">
        <v>106051.37649999998</v>
      </c>
      <c r="F184" s="293">
        <v>33318.729999999996</v>
      </c>
      <c r="G184" s="293">
        <v>8738.1685000000016</v>
      </c>
      <c r="H184" s="294">
        <v>202977.70029999997</v>
      </c>
      <c r="I184" s="280"/>
      <c r="J184" s="280"/>
    </row>
    <row r="185" spans="1:10" x14ac:dyDescent="0.2">
      <c r="A185" s="244">
        <v>2023</v>
      </c>
      <c r="B185" s="267" t="s">
        <v>49</v>
      </c>
      <c r="C185" s="267" t="s">
        <v>141</v>
      </c>
      <c r="D185" s="293">
        <v>59977.772550000009</v>
      </c>
      <c r="E185" s="293">
        <v>118711.74000000002</v>
      </c>
      <c r="F185" s="293">
        <v>31323.484999999997</v>
      </c>
      <c r="G185" s="293">
        <v>7694.5030000000006</v>
      </c>
      <c r="H185" s="294">
        <v>217707.50054999997</v>
      </c>
      <c r="I185" s="280"/>
      <c r="J185" s="280"/>
    </row>
    <row r="186" spans="1:10" x14ac:dyDescent="0.2">
      <c r="A186" s="244">
        <v>2024</v>
      </c>
      <c r="B186" s="267" t="s">
        <v>50</v>
      </c>
      <c r="C186" s="267" t="s">
        <v>141</v>
      </c>
      <c r="D186" s="293">
        <v>49390.675140000007</v>
      </c>
      <c r="E186" s="293">
        <v>113515.87249999998</v>
      </c>
      <c r="F186" s="293">
        <v>27429.352499999997</v>
      </c>
      <c r="G186" s="293">
        <v>9505.5604999999996</v>
      </c>
      <c r="H186" s="294">
        <v>199841.46064</v>
      </c>
      <c r="I186" s="280"/>
      <c r="J186" s="280"/>
    </row>
    <row r="187" spans="1:10" x14ac:dyDescent="0.2">
      <c r="A187" s="244">
        <v>2024</v>
      </c>
      <c r="B187" s="267" t="s">
        <v>51</v>
      </c>
      <c r="C187" s="267" t="s">
        <v>141</v>
      </c>
      <c r="D187" s="293">
        <v>56055.276070000007</v>
      </c>
      <c r="E187" s="293">
        <v>116743.08149999997</v>
      </c>
      <c r="F187" s="293">
        <v>28099.557499999995</v>
      </c>
      <c r="G187" s="293">
        <v>9278.7150000000001</v>
      </c>
      <c r="H187" s="294">
        <v>210176.63007000004</v>
      </c>
      <c r="I187" s="280"/>
      <c r="J187" s="280"/>
    </row>
    <row r="188" spans="1:10" x14ac:dyDescent="0.2">
      <c r="A188" s="244">
        <v>2024</v>
      </c>
      <c r="B188" s="267" t="s">
        <v>52</v>
      </c>
      <c r="C188" s="267" t="s">
        <v>141</v>
      </c>
      <c r="D188" s="293">
        <v>50713.087140000003</v>
      </c>
      <c r="E188" s="293">
        <v>109247.71850000002</v>
      </c>
      <c r="F188" s="293">
        <v>24345.688000000002</v>
      </c>
      <c r="G188" s="293">
        <v>7198.3174999999992</v>
      </c>
      <c r="H188" s="294">
        <v>191504.81114000001</v>
      </c>
      <c r="I188" s="280"/>
      <c r="J188" s="280"/>
    </row>
    <row r="189" spans="1:10" x14ac:dyDescent="0.2">
      <c r="A189" s="244">
        <v>2024</v>
      </c>
      <c r="B189" s="267" t="s">
        <v>40</v>
      </c>
      <c r="C189" s="267" t="s">
        <v>141</v>
      </c>
      <c r="D189" s="293">
        <v>53195.895149999997</v>
      </c>
      <c r="E189" s="293">
        <v>125729.62350000002</v>
      </c>
      <c r="F189" s="293">
        <v>28188.559499999999</v>
      </c>
      <c r="G189" s="293">
        <v>7227.4130000000005</v>
      </c>
      <c r="H189" s="294">
        <v>214341.49115000002</v>
      </c>
      <c r="I189" s="280"/>
      <c r="J189" s="280"/>
    </row>
    <row r="190" spans="1:10" x14ac:dyDescent="0.2">
      <c r="A190" s="244">
        <v>2024</v>
      </c>
      <c r="B190" s="267" t="s">
        <v>42</v>
      </c>
      <c r="C190" s="267" t="s">
        <v>141</v>
      </c>
      <c r="D190" s="293">
        <v>50195.643790000002</v>
      </c>
      <c r="E190" s="293">
        <v>110166.62449999999</v>
      </c>
      <c r="F190" s="293">
        <v>26375.115999999998</v>
      </c>
      <c r="G190" s="293">
        <v>6834.7980000000007</v>
      </c>
      <c r="H190" s="294">
        <v>193572.18228999997</v>
      </c>
      <c r="I190" s="280"/>
      <c r="J190" s="280"/>
    </row>
    <row r="191" spans="1:10" x14ac:dyDescent="0.2">
      <c r="A191" s="244">
        <v>2024</v>
      </c>
      <c r="B191" s="267" t="s">
        <v>43</v>
      </c>
      <c r="C191" s="267" t="s">
        <v>141</v>
      </c>
      <c r="D191" s="293">
        <v>43418.724849999999</v>
      </c>
      <c r="E191" s="293">
        <v>100395.40299999999</v>
      </c>
      <c r="F191" s="293">
        <v>26619.777499999997</v>
      </c>
      <c r="G191" s="293">
        <v>6055.2034999999996</v>
      </c>
      <c r="H191" s="294">
        <v>176489.10884999996</v>
      </c>
      <c r="I191" s="280"/>
      <c r="J191" s="280"/>
    </row>
    <row r="192" spans="1:10" x14ac:dyDescent="0.2">
      <c r="A192" s="244">
        <v>2024</v>
      </c>
      <c r="B192" s="267" t="s">
        <v>44</v>
      </c>
      <c r="C192" s="267" t="s">
        <v>141</v>
      </c>
      <c r="D192" s="293">
        <v>48557.112650000003</v>
      </c>
      <c r="E192" s="293">
        <v>112615.1725</v>
      </c>
      <c r="F192" s="293">
        <v>25945.895499999999</v>
      </c>
      <c r="G192" s="293">
        <v>7581.3149999999987</v>
      </c>
      <c r="H192" s="294">
        <v>194699.49564999994</v>
      </c>
      <c r="I192" s="280"/>
      <c r="J192" s="280"/>
    </row>
    <row r="193" spans="1:10" x14ac:dyDescent="0.2">
      <c r="A193" s="244">
        <v>2024</v>
      </c>
      <c r="B193" s="267" t="s">
        <v>45</v>
      </c>
      <c r="C193" s="267" t="s">
        <v>141</v>
      </c>
      <c r="D193" s="293">
        <v>51816.352160000009</v>
      </c>
      <c r="E193" s="293">
        <v>110080.73400000001</v>
      </c>
      <c r="F193" s="293">
        <v>26562.728999999999</v>
      </c>
      <c r="G193" s="293">
        <v>8085.6019999999999</v>
      </c>
      <c r="H193" s="294">
        <v>196545.41716000001</v>
      </c>
      <c r="I193" s="280"/>
      <c r="J193" s="280"/>
    </row>
    <row r="194" spans="1:10" x14ac:dyDescent="0.2">
      <c r="A194" s="244">
        <v>2024</v>
      </c>
      <c r="B194" s="267" t="s">
        <v>46</v>
      </c>
      <c r="C194" s="267" t="s">
        <v>141</v>
      </c>
      <c r="D194" s="293">
        <v>49437.578040000008</v>
      </c>
      <c r="E194" s="293">
        <v>104620.94499999999</v>
      </c>
      <c r="F194" s="293">
        <v>24395.080500000004</v>
      </c>
      <c r="G194" s="293">
        <v>7090.1584999999995</v>
      </c>
      <c r="H194" s="294">
        <v>185543.76203999997</v>
      </c>
      <c r="I194" s="280"/>
      <c r="J194" s="280"/>
    </row>
    <row r="195" spans="1:10" x14ac:dyDescent="0.2">
      <c r="A195" s="244">
        <v>2024</v>
      </c>
      <c r="B195" s="267" t="s">
        <v>47</v>
      </c>
      <c r="C195" s="267" t="s">
        <v>141</v>
      </c>
      <c r="D195" s="293">
        <v>51749.823260000005</v>
      </c>
      <c r="E195" s="293">
        <v>118493.26999999997</v>
      </c>
      <c r="F195" s="293">
        <v>24472.863000000001</v>
      </c>
      <c r="G195" s="293">
        <v>7919.0325000000012</v>
      </c>
      <c r="H195" s="294">
        <v>202634.98876000001</v>
      </c>
      <c r="I195" s="280"/>
      <c r="J195" s="280"/>
    </row>
    <row r="196" spans="1:10" x14ac:dyDescent="0.2">
      <c r="A196" s="244">
        <v>2024</v>
      </c>
      <c r="B196" s="267" t="s">
        <v>48</v>
      </c>
      <c r="C196" s="267" t="s">
        <v>141</v>
      </c>
      <c r="D196" s="293">
        <v>45833.612379999991</v>
      </c>
      <c r="E196" s="293">
        <v>112887.74299999999</v>
      </c>
      <c r="F196" s="293">
        <v>22669.901000000002</v>
      </c>
      <c r="G196" s="293">
        <v>7884.0750000000007</v>
      </c>
      <c r="H196" s="294">
        <v>189275.33138000002</v>
      </c>
      <c r="I196" s="280"/>
      <c r="J196" s="280"/>
    </row>
    <row r="197" spans="1:10" x14ac:dyDescent="0.2">
      <c r="A197" s="244">
        <v>2024</v>
      </c>
      <c r="B197" s="267" t="s">
        <v>49</v>
      </c>
      <c r="C197" s="267" t="s">
        <v>141</v>
      </c>
      <c r="D197" s="293">
        <v>50650.2955</v>
      </c>
      <c r="E197" s="293">
        <v>120190.43000000002</v>
      </c>
      <c r="F197" s="293">
        <v>23832.846999999994</v>
      </c>
      <c r="G197" s="293">
        <v>7036.0535</v>
      </c>
      <c r="H197" s="294">
        <v>201709.62600000002</v>
      </c>
      <c r="I197" s="280"/>
      <c r="J197" s="280"/>
    </row>
    <row r="198" spans="1:10" x14ac:dyDescent="0.2">
      <c r="A198" s="244">
        <v>2025</v>
      </c>
      <c r="B198" s="267" t="s">
        <v>50</v>
      </c>
      <c r="C198" s="267" t="s">
        <v>141</v>
      </c>
      <c r="D198" s="293">
        <v>57182.698359999995</v>
      </c>
      <c r="E198" s="293">
        <v>100957.25750000001</v>
      </c>
      <c r="F198" s="293">
        <v>20982.015499999998</v>
      </c>
      <c r="G198" s="293">
        <v>7249.420000000001</v>
      </c>
      <c r="H198" s="294">
        <v>186371.39135999998</v>
      </c>
      <c r="I198" s="280"/>
      <c r="J198" s="280"/>
    </row>
    <row r="199" spans="1:10" x14ac:dyDescent="0.2">
      <c r="A199" s="244">
        <v>2025</v>
      </c>
      <c r="B199" s="267" t="s">
        <v>51</v>
      </c>
      <c r="C199" s="267" t="s">
        <v>141</v>
      </c>
      <c r="D199" s="293">
        <v>46763.198000000004</v>
      </c>
      <c r="E199" s="293">
        <v>114458.35200000001</v>
      </c>
      <c r="F199" s="293">
        <v>23765.445</v>
      </c>
      <c r="G199" s="293">
        <v>7635.313500000002</v>
      </c>
      <c r="H199" s="294">
        <v>192622.30849999998</v>
      </c>
      <c r="I199" s="280"/>
      <c r="J199" s="280"/>
    </row>
    <row r="200" spans="1:10" x14ac:dyDescent="0.2">
      <c r="A200" s="244">
        <v>2025</v>
      </c>
      <c r="B200" s="267" t="s">
        <v>52</v>
      </c>
      <c r="C200" s="267" t="s">
        <v>141</v>
      </c>
      <c r="D200" s="293">
        <v>48747.814470000005</v>
      </c>
      <c r="E200" s="293">
        <v>132139.88500000001</v>
      </c>
      <c r="F200" s="293">
        <v>23268.809000000001</v>
      </c>
      <c r="G200" s="293">
        <v>7661.1275000000005</v>
      </c>
      <c r="H200" s="294">
        <v>211817.63597</v>
      </c>
      <c r="I200" s="280"/>
      <c r="J200" s="280"/>
    </row>
    <row r="201" spans="1:10" x14ac:dyDescent="0.2">
      <c r="A201" s="244">
        <v>2025</v>
      </c>
      <c r="B201" s="267" t="s">
        <v>40</v>
      </c>
      <c r="C201" s="267" t="s">
        <v>141</v>
      </c>
      <c r="D201" s="293">
        <v>48390.317999999999</v>
      </c>
      <c r="E201" s="293">
        <v>127584.12000000001</v>
      </c>
      <c r="F201" s="293">
        <v>20330.889499999997</v>
      </c>
      <c r="G201" s="293">
        <v>6827.4785000000002</v>
      </c>
      <c r="H201" s="294">
        <v>203132.80600000001</v>
      </c>
      <c r="I201" s="280"/>
      <c r="J201" s="280"/>
    </row>
    <row r="202" spans="1:10" x14ac:dyDescent="0.2">
      <c r="A202" s="244">
        <v>2025</v>
      </c>
      <c r="B202" s="267" t="s">
        <v>42</v>
      </c>
      <c r="C202" s="267" t="s">
        <v>141</v>
      </c>
      <c r="D202" s="293">
        <v>49078.819249999993</v>
      </c>
      <c r="E202" s="293">
        <v>130519.04650000001</v>
      </c>
      <c r="F202" s="293">
        <v>22386.011999999999</v>
      </c>
      <c r="G202" s="293">
        <v>7910.9025000000001</v>
      </c>
      <c r="H202" s="294">
        <v>209894.78025000001</v>
      </c>
      <c r="I202" s="280"/>
      <c r="J202" s="280"/>
    </row>
    <row r="203" spans="1:10" x14ac:dyDescent="0.2">
      <c r="A203" s="244">
        <v>2025</v>
      </c>
      <c r="B203" s="267" t="s">
        <v>43</v>
      </c>
      <c r="C203" s="267" t="s">
        <v>141</v>
      </c>
      <c r="D203" s="293">
        <v>44712.64473</v>
      </c>
      <c r="E203" s="293">
        <v>119176.46449999997</v>
      </c>
      <c r="F203" s="293">
        <v>21051.94817</v>
      </c>
      <c r="G203" s="293">
        <v>7441.3150000000005</v>
      </c>
      <c r="H203" s="294">
        <v>192382.37239999999</v>
      </c>
      <c r="I203" s="280"/>
      <c r="J203" s="280"/>
    </row>
    <row r="204" spans="1:10" x14ac:dyDescent="0.2">
      <c r="A204" s="244">
        <v>2025</v>
      </c>
      <c r="B204" s="267" t="s">
        <v>44</v>
      </c>
      <c r="C204" s="267" t="s">
        <v>141</v>
      </c>
      <c r="D204" s="293">
        <v>56132.959749999995</v>
      </c>
      <c r="E204" s="293">
        <v>148978.85300000003</v>
      </c>
      <c r="F204" s="293">
        <v>27106.788170000003</v>
      </c>
      <c r="G204" s="293">
        <v>8324.2880000000005</v>
      </c>
      <c r="H204" s="294">
        <v>240542.88892</v>
      </c>
      <c r="I204" s="280"/>
      <c r="J204" s="280"/>
    </row>
    <row r="205" spans="1:10" x14ac:dyDescent="0.2">
      <c r="A205" s="244">
        <v>2025</v>
      </c>
      <c r="B205" s="267" t="s">
        <v>45</v>
      </c>
      <c r="C205" s="267" t="s">
        <v>141</v>
      </c>
      <c r="D205" s="293">
        <v>46174.694799999997</v>
      </c>
      <c r="E205" s="293">
        <v>136220.36249999999</v>
      </c>
      <c r="F205" s="293">
        <v>21483.793660000003</v>
      </c>
      <c r="G205" s="293">
        <v>7844.7550000000001</v>
      </c>
      <c r="H205" s="294">
        <v>211723.60595999999</v>
      </c>
      <c r="I205" s="280"/>
      <c r="J205" s="280"/>
    </row>
    <row r="206" spans="1:10" x14ac:dyDescent="0.2">
      <c r="A206" s="244">
        <v>2025</v>
      </c>
      <c r="B206" s="267" t="s">
        <v>46</v>
      </c>
      <c r="C206" s="267" t="s">
        <v>141</v>
      </c>
      <c r="D206" s="293">
        <v>49426.96</v>
      </c>
      <c r="E206" s="293">
        <v>138379.71000000002</v>
      </c>
      <c r="F206" s="293">
        <v>23946.839999999997</v>
      </c>
      <c r="G206" s="293">
        <v>8357.27</v>
      </c>
      <c r="H206" s="294">
        <v>220110.78</v>
      </c>
      <c r="I206" s="280"/>
      <c r="J206" s="280"/>
    </row>
    <row r="207" spans="1:10" x14ac:dyDescent="0.2">
      <c r="A207" s="244">
        <v>2025</v>
      </c>
      <c r="B207" s="267" t="s">
        <v>47</v>
      </c>
      <c r="C207" s="267" t="s">
        <v>141</v>
      </c>
      <c r="D207" s="293">
        <v>52135.14</v>
      </c>
      <c r="E207" s="293">
        <v>141724.97200000001</v>
      </c>
      <c r="F207" s="293">
        <v>26506.100000000002</v>
      </c>
      <c r="G207" s="293">
        <v>8357.2000000000007</v>
      </c>
      <c r="H207" s="294">
        <v>228723.41200000001</v>
      </c>
      <c r="I207" s="280"/>
      <c r="J207" s="280"/>
    </row>
    <row r="208" spans="1:10" x14ac:dyDescent="0.2">
      <c r="A208" s="244">
        <v>2025</v>
      </c>
      <c r="B208" s="267" t="s">
        <v>48</v>
      </c>
      <c r="C208" s="267" t="s">
        <v>141</v>
      </c>
      <c r="D208" s="293">
        <v>52143.53</v>
      </c>
      <c r="E208" s="293">
        <v>139526.39999999997</v>
      </c>
      <c r="F208" s="293">
        <v>23382.969999999998</v>
      </c>
      <c r="G208" s="293">
        <v>7675.9699999999993</v>
      </c>
      <c r="H208" s="294">
        <v>222728.87</v>
      </c>
      <c r="I208" s="280"/>
      <c r="J208" s="280"/>
    </row>
    <row r="209" spans="1:10" x14ac:dyDescent="0.2">
      <c r="A209" s="244">
        <v>2025</v>
      </c>
      <c r="B209" s="267" t="s">
        <v>49</v>
      </c>
      <c r="C209" s="267" t="s">
        <v>141</v>
      </c>
      <c r="D209" s="293">
        <v>52045.380000000005</v>
      </c>
      <c r="E209" s="293">
        <v>142922.82000000004</v>
      </c>
      <c r="F209" s="293">
        <v>23401.9</v>
      </c>
      <c r="G209" s="293">
        <v>6121.08</v>
      </c>
      <c r="H209" s="294">
        <v>224491.18000000002</v>
      </c>
      <c r="I209" s="280"/>
      <c r="J209" s="280"/>
    </row>
    <row r="210" spans="1:10" x14ac:dyDescent="0.2">
      <c r="A210" s="244">
        <v>2026</v>
      </c>
      <c r="B210" s="267" t="s">
        <v>50</v>
      </c>
      <c r="C210" s="267" t="s">
        <v>141</v>
      </c>
      <c r="D210" s="293">
        <v>44430.89</v>
      </c>
      <c r="E210" s="293">
        <v>136693.79999999999</v>
      </c>
      <c r="F210" s="293">
        <v>22496.389999999996</v>
      </c>
      <c r="G210" s="293">
        <v>7512.8300000000008</v>
      </c>
      <c r="H210" s="294">
        <v>211133.91000000003</v>
      </c>
      <c r="I210" s="280"/>
      <c r="J210" s="280"/>
    </row>
    <row r="211" spans="1:10" x14ac:dyDescent="0.2">
      <c r="A211" s="244">
        <v>2026</v>
      </c>
      <c r="B211" s="267" t="s">
        <v>51</v>
      </c>
      <c r="C211" s="267" t="s">
        <v>141</v>
      </c>
      <c r="D211" s="293">
        <v>46781.930000000008</v>
      </c>
      <c r="E211" s="293">
        <v>124444.93999999997</v>
      </c>
      <c r="F211" s="293">
        <v>20079.97</v>
      </c>
      <c r="G211" s="293">
        <v>6545.1100000000006</v>
      </c>
      <c r="H211" s="294">
        <v>197851.95</v>
      </c>
      <c r="I211" s="280"/>
      <c r="J211" s="280"/>
    </row>
    <row r="212" spans="1:10" x14ac:dyDescent="0.2">
      <c r="A212" s="244">
        <v>2026</v>
      </c>
      <c r="B212" s="267" t="s">
        <v>52</v>
      </c>
      <c r="C212" s="267" t="s">
        <v>141</v>
      </c>
      <c r="D212" s="293">
        <v>61160.56</v>
      </c>
      <c r="E212" s="293">
        <v>149806.13999999998</v>
      </c>
      <c r="F212" s="293">
        <v>25837.899999999998</v>
      </c>
      <c r="G212" s="293">
        <v>7042.17</v>
      </c>
      <c r="H212" s="294">
        <v>243846.76999999996</v>
      </c>
      <c r="I212" s="280"/>
      <c r="J212" s="280"/>
    </row>
    <row r="213" spans="1:10" x14ac:dyDescent="0.2">
      <c r="A213" s="244">
        <v>2026</v>
      </c>
      <c r="B213" s="267" t="s">
        <v>40</v>
      </c>
      <c r="C213" s="267" t="s">
        <v>141</v>
      </c>
      <c r="D213" s="293">
        <v>54184.480000000003</v>
      </c>
      <c r="E213" s="293">
        <v>142107</v>
      </c>
      <c r="F213" s="293">
        <v>24345.119999999999</v>
      </c>
      <c r="G213" s="293">
        <v>6501.12</v>
      </c>
      <c r="H213" s="294">
        <v>227137.72</v>
      </c>
      <c r="I213" s="280"/>
      <c r="J213" s="280"/>
    </row>
    <row r="214" spans="1:10" x14ac:dyDescent="0.2">
      <c r="A214" s="244">
        <v>2026</v>
      </c>
      <c r="B214" s="267" t="s">
        <v>42</v>
      </c>
      <c r="C214" s="267" t="s">
        <v>141</v>
      </c>
      <c r="D214" s="293">
        <v>58423.159999999996</v>
      </c>
      <c r="E214" s="293">
        <v>149157.38</v>
      </c>
      <c r="F214" s="293">
        <v>25418.519999999997</v>
      </c>
      <c r="G214" s="293">
        <v>7409.83</v>
      </c>
      <c r="H214" s="294">
        <v>240408.89</v>
      </c>
      <c r="I214" s="280"/>
      <c r="J214" s="280"/>
    </row>
    <row r="215" spans="1:10" x14ac:dyDescent="0.2">
      <c r="A215" s="244">
        <v>2026</v>
      </c>
      <c r="B215" s="267" t="s">
        <v>43</v>
      </c>
      <c r="C215" s="267" t="s">
        <v>141</v>
      </c>
      <c r="D215" s="293">
        <v>58688.290000000008</v>
      </c>
      <c r="E215" s="293">
        <v>135335.70999999996</v>
      </c>
      <c r="F215" s="293">
        <v>23541.450000000004</v>
      </c>
      <c r="G215" s="293">
        <v>6523.9000000000005</v>
      </c>
      <c r="H215" s="294">
        <v>224089.34999999998</v>
      </c>
      <c r="I215" s="280"/>
      <c r="J215" s="280"/>
    </row>
    <row r="216" spans="1:10" x14ac:dyDescent="0.2">
      <c r="A216" s="244">
        <v>2009</v>
      </c>
      <c r="B216" s="267" t="s">
        <v>40</v>
      </c>
      <c r="C216" s="267" t="s">
        <v>142</v>
      </c>
      <c r="D216" s="293">
        <v>14029.67</v>
      </c>
      <c r="E216" s="293">
        <v>80040.5</v>
      </c>
      <c r="F216" s="293">
        <v>36956.055</v>
      </c>
      <c r="G216" s="293">
        <v>10830.7925</v>
      </c>
      <c r="H216" s="294">
        <v>141857.01750000002</v>
      </c>
      <c r="I216" s="280"/>
      <c r="J216" s="280"/>
    </row>
    <row r="217" spans="1:10" x14ac:dyDescent="0.2">
      <c r="A217" s="244">
        <v>2009</v>
      </c>
      <c r="B217" s="267" t="s">
        <v>42</v>
      </c>
      <c r="C217" s="267" t="s">
        <v>142</v>
      </c>
      <c r="D217" s="293">
        <v>14306.13</v>
      </c>
      <c r="E217" s="293">
        <v>80400.212499999994</v>
      </c>
      <c r="F217" s="293">
        <v>41193.217499999999</v>
      </c>
      <c r="G217" s="293">
        <v>11664.134999999998</v>
      </c>
      <c r="H217" s="294">
        <v>147563.69499999998</v>
      </c>
      <c r="I217" s="280"/>
      <c r="J217" s="280"/>
    </row>
    <row r="218" spans="1:10" x14ac:dyDescent="0.2">
      <c r="A218" s="244">
        <v>2009</v>
      </c>
      <c r="B218" s="267" t="s">
        <v>43</v>
      </c>
      <c r="C218" s="267" t="s">
        <v>142</v>
      </c>
      <c r="D218" s="293">
        <v>12456.82</v>
      </c>
      <c r="E218" s="293">
        <v>76119.5</v>
      </c>
      <c r="F218" s="293">
        <v>39686.380000000005</v>
      </c>
      <c r="G218" s="293">
        <v>11920.045000000002</v>
      </c>
      <c r="H218" s="294">
        <v>140182.74500000002</v>
      </c>
      <c r="I218" s="280"/>
      <c r="J218" s="280"/>
    </row>
    <row r="219" spans="1:10" x14ac:dyDescent="0.2">
      <c r="A219" s="244">
        <v>2009</v>
      </c>
      <c r="B219" s="267" t="s">
        <v>44</v>
      </c>
      <c r="C219" s="267" t="s">
        <v>142</v>
      </c>
      <c r="D219" s="293">
        <v>13951.35</v>
      </c>
      <c r="E219" s="293">
        <v>91548.25</v>
      </c>
      <c r="F219" s="293">
        <v>44700.917499999996</v>
      </c>
      <c r="G219" s="293">
        <v>13572.142499999998</v>
      </c>
      <c r="H219" s="294">
        <v>163772.65999999997</v>
      </c>
      <c r="I219" s="280"/>
      <c r="J219" s="280"/>
    </row>
    <row r="220" spans="1:10" x14ac:dyDescent="0.2">
      <c r="A220" s="244">
        <v>2009</v>
      </c>
      <c r="B220" s="267" t="s">
        <v>45</v>
      </c>
      <c r="C220" s="267" t="s">
        <v>142</v>
      </c>
      <c r="D220" s="293">
        <v>15457.36</v>
      </c>
      <c r="E220" s="293">
        <v>88061.65</v>
      </c>
      <c r="F220" s="293">
        <v>36153.272499999999</v>
      </c>
      <c r="G220" s="293">
        <v>11364.06</v>
      </c>
      <c r="H220" s="294">
        <v>151036.34250000003</v>
      </c>
      <c r="I220" s="280"/>
      <c r="J220" s="280"/>
    </row>
    <row r="221" spans="1:10" x14ac:dyDescent="0.2">
      <c r="A221" s="244">
        <v>2009</v>
      </c>
      <c r="B221" s="267" t="s">
        <v>46</v>
      </c>
      <c r="C221" s="267" t="s">
        <v>142</v>
      </c>
      <c r="D221" s="293">
        <v>17264.617499999997</v>
      </c>
      <c r="E221" s="293">
        <v>83115.612500000003</v>
      </c>
      <c r="F221" s="293">
        <v>37720.80750000001</v>
      </c>
      <c r="G221" s="293">
        <v>12668.78</v>
      </c>
      <c r="H221" s="294">
        <v>150769.8175</v>
      </c>
      <c r="I221" s="280"/>
      <c r="J221" s="280"/>
    </row>
    <row r="222" spans="1:10" x14ac:dyDescent="0.2">
      <c r="A222" s="244">
        <v>2009</v>
      </c>
      <c r="B222" s="267" t="s">
        <v>47</v>
      </c>
      <c r="C222" s="267" t="s">
        <v>142</v>
      </c>
      <c r="D222" s="293">
        <v>17120.07</v>
      </c>
      <c r="E222" s="293">
        <v>85036.524999999994</v>
      </c>
      <c r="F222" s="293">
        <v>38986.36</v>
      </c>
      <c r="G222" s="293">
        <v>13614.817499999999</v>
      </c>
      <c r="H222" s="294">
        <v>154757.77249999996</v>
      </c>
      <c r="I222" s="280"/>
      <c r="J222" s="280"/>
    </row>
    <row r="223" spans="1:10" x14ac:dyDescent="0.2">
      <c r="A223" s="244">
        <v>2009</v>
      </c>
      <c r="B223" s="267" t="s">
        <v>48</v>
      </c>
      <c r="C223" s="267" t="s">
        <v>142</v>
      </c>
      <c r="D223" s="293">
        <v>13320.48</v>
      </c>
      <c r="E223" s="293">
        <v>88246.675000000003</v>
      </c>
      <c r="F223" s="293">
        <v>35677.445000000007</v>
      </c>
      <c r="G223" s="293">
        <v>11898.557500000001</v>
      </c>
      <c r="H223" s="294">
        <v>149143.15750000003</v>
      </c>
      <c r="I223" s="280"/>
      <c r="J223" s="280"/>
    </row>
    <row r="224" spans="1:10" x14ac:dyDescent="0.2">
      <c r="A224" s="244">
        <v>2009</v>
      </c>
      <c r="B224" s="267" t="s">
        <v>49</v>
      </c>
      <c r="C224" s="267" t="s">
        <v>142</v>
      </c>
      <c r="D224" s="293">
        <v>15207.500000000002</v>
      </c>
      <c r="E224" s="293">
        <v>83445.150000000009</v>
      </c>
      <c r="F224" s="293">
        <v>27827.905000000006</v>
      </c>
      <c r="G224" s="293">
        <v>10012.582500000002</v>
      </c>
      <c r="H224" s="294">
        <v>136493.13749999995</v>
      </c>
      <c r="I224" s="280"/>
      <c r="J224" s="280"/>
    </row>
    <row r="225" spans="1:10" x14ac:dyDescent="0.2">
      <c r="A225" s="244">
        <v>2010</v>
      </c>
      <c r="B225" s="267" t="s">
        <v>50</v>
      </c>
      <c r="C225" s="267" t="s">
        <v>142</v>
      </c>
      <c r="D225" s="293">
        <v>13380.54</v>
      </c>
      <c r="E225" s="293">
        <v>86231.55</v>
      </c>
      <c r="F225" s="293">
        <v>31409.26</v>
      </c>
      <c r="G225" s="293">
        <v>10841.527499999998</v>
      </c>
      <c r="H225" s="294">
        <v>141862.8775</v>
      </c>
      <c r="I225" s="280"/>
      <c r="J225" s="280"/>
    </row>
    <row r="226" spans="1:10" x14ac:dyDescent="0.2">
      <c r="A226" s="244">
        <v>2010</v>
      </c>
      <c r="B226" s="267" t="s">
        <v>51</v>
      </c>
      <c r="C226" s="267" t="s">
        <v>142</v>
      </c>
      <c r="D226" s="293">
        <v>13378.66</v>
      </c>
      <c r="E226" s="293">
        <v>84428.925000000017</v>
      </c>
      <c r="F226" s="293">
        <v>33903.087500000001</v>
      </c>
      <c r="G226" s="293">
        <v>14111.902500000002</v>
      </c>
      <c r="H226" s="294">
        <v>145822.57500000001</v>
      </c>
      <c r="I226" s="280"/>
      <c r="J226" s="280"/>
    </row>
    <row r="227" spans="1:10" x14ac:dyDescent="0.2">
      <c r="A227" s="244">
        <v>2010</v>
      </c>
      <c r="B227" s="267" t="s">
        <v>52</v>
      </c>
      <c r="C227" s="267" t="s">
        <v>142</v>
      </c>
      <c r="D227" s="293">
        <v>15486.57</v>
      </c>
      <c r="E227" s="293">
        <v>93617.076000000001</v>
      </c>
      <c r="F227" s="293">
        <v>40916.082499999997</v>
      </c>
      <c r="G227" s="293">
        <v>12239.165000000001</v>
      </c>
      <c r="H227" s="294">
        <v>162258.89349999998</v>
      </c>
      <c r="I227" s="280"/>
      <c r="J227" s="280"/>
    </row>
    <row r="228" spans="1:10" x14ac:dyDescent="0.2">
      <c r="A228" s="244">
        <v>2010</v>
      </c>
      <c r="B228" s="267" t="s">
        <v>40</v>
      </c>
      <c r="C228" s="267" t="s">
        <v>142</v>
      </c>
      <c r="D228" s="293">
        <v>13746.63</v>
      </c>
      <c r="E228" s="293">
        <v>86297.4</v>
      </c>
      <c r="F228" s="293">
        <v>36930.642500000002</v>
      </c>
      <c r="G228" s="293">
        <v>11864.025000000001</v>
      </c>
      <c r="H228" s="294">
        <v>148838.69750000001</v>
      </c>
      <c r="I228" s="280"/>
      <c r="J228" s="280"/>
    </row>
    <row r="229" spans="1:10" x14ac:dyDescent="0.2">
      <c r="A229" s="244">
        <v>2010</v>
      </c>
      <c r="B229" s="267" t="s">
        <v>42</v>
      </c>
      <c r="C229" s="267" t="s">
        <v>142</v>
      </c>
      <c r="D229" s="293">
        <v>15121.58</v>
      </c>
      <c r="E229" s="293">
        <v>93020.72500000002</v>
      </c>
      <c r="F229" s="293">
        <v>38723.38749999999</v>
      </c>
      <c r="G229" s="293">
        <v>12376.615000000002</v>
      </c>
      <c r="H229" s="294">
        <v>159242.30750000002</v>
      </c>
      <c r="I229" s="280"/>
      <c r="J229" s="280"/>
    </row>
    <row r="230" spans="1:10" x14ac:dyDescent="0.2">
      <c r="A230" s="244">
        <v>2010</v>
      </c>
      <c r="B230" s="267" t="s">
        <v>43</v>
      </c>
      <c r="C230" s="267" t="s">
        <v>142</v>
      </c>
      <c r="D230" s="293">
        <v>17126.390000000003</v>
      </c>
      <c r="E230" s="293">
        <v>86754.87999999999</v>
      </c>
      <c r="F230" s="293">
        <v>35748.244999999995</v>
      </c>
      <c r="G230" s="293">
        <v>10762.615</v>
      </c>
      <c r="H230" s="294">
        <v>150392.12999999998</v>
      </c>
      <c r="I230" s="280"/>
      <c r="J230" s="280"/>
    </row>
    <row r="231" spans="1:10" x14ac:dyDescent="0.2">
      <c r="A231" s="244">
        <v>2010</v>
      </c>
      <c r="B231" s="267" t="s">
        <v>44</v>
      </c>
      <c r="C231" s="267" t="s">
        <v>142</v>
      </c>
      <c r="D231" s="293">
        <v>15273.109999999999</v>
      </c>
      <c r="E231" s="293">
        <v>89937.329999999973</v>
      </c>
      <c r="F231" s="293">
        <v>35568.457499999997</v>
      </c>
      <c r="G231" s="293">
        <v>11381.910000000002</v>
      </c>
      <c r="H231" s="294">
        <v>152160.80750000002</v>
      </c>
      <c r="I231" s="280"/>
      <c r="J231" s="280"/>
    </row>
    <row r="232" spans="1:10" x14ac:dyDescent="0.2">
      <c r="A232" s="244">
        <v>2010</v>
      </c>
      <c r="B232" s="267" t="s">
        <v>45</v>
      </c>
      <c r="C232" s="267" t="s">
        <v>142</v>
      </c>
      <c r="D232" s="293">
        <v>15411.329999999998</v>
      </c>
      <c r="E232" s="293">
        <v>94689.999999999985</v>
      </c>
      <c r="F232" s="293">
        <v>35624.712499999994</v>
      </c>
      <c r="G232" s="293">
        <v>11159.244999999997</v>
      </c>
      <c r="H232" s="294">
        <v>156885.28749999998</v>
      </c>
      <c r="I232" s="280"/>
      <c r="J232" s="280"/>
    </row>
    <row r="233" spans="1:10" x14ac:dyDescent="0.2">
      <c r="A233" s="244">
        <v>2010</v>
      </c>
      <c r="B233" s="267" t="s">
        <v>46</v>
      </c>
      <c r="C233" s="267" t="s">
        <v>142</v>
      </c>
      <c r="D233" s="293">
        <v>13889.32</v>
      </c>
      <c r="E233" s="293">
        <v>98726.329999999987</v>
      </c>
      <c r="F233" s="293">
        <v>32385.095000000001</v>
      </c>
      <c r="G233" s="293">
        <v>12961.460000000001</v>
      </c>
      <c r="H233" s="294">
        <v>157962.20500000002</v>
      </c>
      <c r="I233" s="280"/>
      <c r="J233" s="280"/>
    </row>
    <row r="234" spans="1:10" x14ac:dyDescent="0.2">
      <c r="A234" s="244">
        <v>2010</v>
      </c>
      <c r="B234" s="267" t="s">
        <v>47</v>
      </c>
      <c r="C234" s="267" t="s">
        <v>142</v>
      </c>
      <c r="D234" s="293">
        <v>14932.609999999997</v>
      </c>
      <c r="E234" s="293">
        <v>95692.279999999984</v>
      </c>
      <c r="F234" s="293">
        <v>29961.232499999998</v>
      </c>
      <c r="G234" s="293">
        <v>12253.12</v>
      </c>
      <c r="H234" s="294">
        <v>152839.24249999999</v>
      </c>
      <c r="I234" s="280"/>
      <c r="J234" s="280"/>
    </row>
    <row r="235" spans="1:10" x14ac:dyDescent="0.2">
      <c r="A235" s="244">
        <v>2010</v>
      </c>
      <c r="B235" s="267" t="s">
        <v>48</v>
      </c>
      <c r="C235" s="267" t="s">
        <v>142</v>
      </c>
      <c r="D235" s="293">
        <v>15320.219999999998</v>
      </c>
      <c r="E235" s="293">
        <v>100274.35500000001</v>
      </c>
      <c r="F235" s="293">
        <v>30508.464999999997</v>
      </c>
      <c r="G235" s="293">
        <v>12272.1425</v>
      </c>
      <c r="H235" s="294">
        <v>158375.18250000002</v>
      </c>
      <c r="I235" s="280"/>
      <c r="J235" s="280"/>
    </row>
    <row r="236" spans="1:10" x14ac:dyDescent="0.2">
      <c r="A236" s="244">
        <v>2010</v>
      </c>
      <c r="B236" s="267" t="s">
        <v>49</v>
      </c>
      <c r="C236" s="267" t="s">
        <v>142</v>
      </c>
      <c r="D236" s="293">
        <v>14007.62</v>
      </c>
      <c r="E236" s="293">
        <v>105550.78000000001</v>
      </c>
      <c r="F236" s="293">
        <v>24161.7075</v>
      </c>
      <c r="G236" s="293">
        <v>10927.292500000001</v>
      </c>
      <c r="H236" s="294">
        <v>154647.39999999997</v>
      </c>
      <c r="I236" s="280"/>
      <c r="J236" s="280"/>
    </row>
    <row r="237" spans="1:10" x14ac:dyDescent="0.2">
      <c r="A237" s="244">
        <v>2011</v>
      </c>
      <c r="B237" s="267" t="s">
        <v>50</v>
      </c>
      <c r="C237" s="267" t="s">
        <v>142</v>
      </c>
      <c r="D237" s="293">
        <v>14398.289999999997</v>
      </c>
      <c r="E237" s="293">
        <v>83592.224999999991</v>
      </c>
      <c r="F237" s="293">
        <v>25920.732499999998</v>
      </c>
      <c r="G237" s="293">
        <v>13010.987499999999</v>
      </c>
      <c r="H237" s="294">
        <v>136922.23499999999</v>
      </c>
      <c r="I237" s="280"/>
      <c r="J237" s="280"/>
    </row>
    <row r="238" spans="1:10" x14ac:dyDescent="0.2">
      <c r="A238" s="244">
        <v>2011</v>
      </c>
      <c r="B238" s="267" t="s">
        <v>51</v>
      </c>
      <c r="C238" s="267" t="s">
        <v>142</v>
      </c>
      <c r="D238" s="293">
        <v>18514.760000000002</v>
      </c>
      <c r="E238" s="293">
        <v>87742.989999999991</v>
      </c>
      <c r="F238" s="293">
        <v>25650.782500000001</v>
      </c>
      <c r="G238" s="293">
        <v>11108.897500000003</v>
      </c>
      <c r="H238" s="294">
        <v>143017.43</v>
      </c>
      <c r="I238" s="280"/>
      <c r="J238" s="280"/>
    </row>
    <row r="239" spans="1:10" x14ac:dyDescent="0.2">
      <c r="A239" s="244">
        <v>2011</v>
      </c>
      <c r="B239" s="267" t="s">
        <v>52</v>
      </c>
      <c r="C239" s="267" t="s">
        <v>142</v>
      </c>
      <c r="D239" s="293">
        <v>22238.260000000002</v>
      </c>
      <c r="E239" s="293">
        <v>106370.12</v>
      </c>
      <c r="F239" s="293">
        <v>32676.332499999997</v>
      </c>
      <c r="G239" s="293">
        <v>15298.557499999999</v>
      </c>
      <c r="H239" s="294">
        <v>176583.27</v>
      </c>
      <c r="I239" s="280"/>
      <c r="J239" s="280"/>
    </row>
    <row r="240" spans="1:10" x14ac:dyDescent="0.2">
      <c r="A240" s="244">
        <v>2011</v>
      </c>
      <c r="B240" s="267" t="s">
        <v>40</v>
      </c>
      <c r="C240" s="267" t="s">
        <v>142</v>
      </c>
      <c r="D240" s="293">
        <v>18726.82</v>
      </c>
      <c r="E240" s="293">
        <v>87739.485000000001</v>
      </c>
      <c r="F240" s="293">
        <v>27027.864500000003</v>
      </c>
      <c r="G240" s="293">
        <v>10766.852500000001</v>
      </c>
      <c r="H240" s="294">
        <v>144261.022</v>
      </c>
      <c r="I240" s="280"/>
      <c r="J240" s="280"/>
    </row>
    <row r="241" spans="1:10" x14ac:dyDescent="0.2">
      <c r="A241" s="244">
        <v>2011</v>
      </c>
      <c r="B241" s="267" t="s">
        <v>42</v>
      </c>
      <c r="C241" s="267" t="s">
        <v>142</v>
      </c>
      <c r="D241" s="293">
        <v>23844.645</v>
      </c>
      <c r="E241" s="293">
        <v>101768.63999999998</v>
      </c>
      <c r="F241" s="293">
        <v>35098.047499999993</v>
      </c>
      <c r="G241" s="293">
        <v>11468.144999999999</v>
      </c>
      <c r="H241" s="294">
        <v>172179.47750000001</v>
      </c>
      <c r="I241" s="280"/>
      <c r="J241" s="280"/>
    </row>
    <row r="242" spans="1:10" x14ac:dyDescent="0.2">
      <c r="A242" s="244">
        <v>2011</v>
      </c>
      <c r="B242" s="267" t="s">
        <v>43</v>
      </c>
      <c r="C242" s="267" t="s">
        <v>142</v>
      </c>
      <c r="D242" s="293">
        <v>23666.940000000002</v>
      </c>
      <c r="E242" s="293">
        <v>89130.054999999978</v>
      </c>
      <c r="F242" s="293">
        <v>34177.797500000001</v>
      </c>
      <c r="G242" s="293">
        <v>14060.875000000002</v>
      </c>
      <c r="H242" s="294">
        <v>161035.66750000001</v>
      </c>
      <c r="I242" s="280"/>
      <c r="J242" s="280"/>
    </row>
    <row r="243" spans="1:10" x14ac:dyDescent="0.2">
      <c r="A243" s="244">
        <v>2011</v>
      </c>
      <c r="B243" s="267" t="s">
        <v>44</v>
      </c>
      <c r="C243" s="267" t="s">
        <v>142</v>
      </c>
      <c r="D243" s="293">
        <v>25207.289999999994</v>
      </c>
      <c r="E243" s="293">
        <v>94658.91</v>
      </c>
      <c r="F243" s="293">
        <v>34756.6175</v>
      </c>
      <c r="G243" s="293">
        <v>15243.440000000002</v>
      </c>
      <c r="H243" s="294">
        <v>169866.25750000001</v>
      </c>
      <c r="I243" s="280"/>
      <c r="J243" s="280"/>
    </row>
    <row r="244" spans="1:10" x14ac:dyDescent="0.2">
      <c r="A244" s="244">
        <v>2011</v>
      </c>
      <c r="B244" s="267" t="s">
        <v>45</v>
      </c>
      <c r="C244" s="267" t="s">
        <v>142</v>
      </c>
      <c r="D244" s="293">
        <v>25193.269999999997</v>
      </c>
      <c r="E244" s="293">
        <v>98003.75499999999</v>
      </c>
      <c r="F244" s="293">
        <v>41308.457500000004</v>
      </c>
      <c r="G244" s="293">
        <v>14682.907500000001</v>
      </c>
      <c r="H244" s="294">
        <v>179188.38999999998</v>
      </c>
      <c r="I244" s="280"/>
      <c r="J244" s="280"/>
    </row>
    <row r="245" spans="1:10" x14ac:dyDescent="0.2">
      <c r="A245" s="244">
        <v>2011</v>
      </c>
      <c r="B245" s="267" t="s">
        <v>46</v>
      </c>
      <c r="C245" s="267" t="s">
        <v>142</v>
      </c>
      <c r="D245" s="293">
        <v>25922.32</v>
      </c>
      <c r="E245" s="293">
        <v>96958.103999999978</v>
      </c>
      <c r="F245" s="293">
        <v>40344.969499999999</v>
      </c>
      <c r="G245" s="293">
        <v>13362.009999999998</v>
      </c>
      <c r="H245" s="294">
        <v>176587.40350000001</v>
      </c>
      <c r="I245" s="280"/>
      <c r="J245" s="280"/>
    </row>
    <row r="246" spans="1:10" x14ac:dyDescent="0.2">
      <c r="A246" s="244">
        <v>2011</v>
      </c>
      <c r="B246" s="267" t="s">
        <v>47</v>
      </c>
      <c r="C246" s="267" t="s">
        <v>142</v>
      </c>
      <c r="D246" s="293">
        <v>25547.49</v>
      </c>
      <c r="E246" s="293">
        <v>95339.73000000001</v>
      </c>
      <c r="F246" s="293">
        <v>40521.317499999997</v>
      </c>
      <c r="G246" s="293">
        <v>12613.2775</v>
      </c>
      <c r="H246" s="294">
        <v>174021.815</v>
      </c>
      <c r="I246" s="280"/>
      <c r="J246" s="280"/>
    </row>
    <row r="247" spans="1:10" x14ac:dyDescent="0.2">
      <c r="A247" s="244">
        <v>2011</v>
      </c>
      <c r="B247" s="267" t="s">
        <v>48</v>
      </c>
      <c r="C247" s="267" t="s">
        <v>142</v>
      </c>
      <c r="D247" s="293">
        <v>27982.400000000001</v>
      </c>
      <c r="E247" s="293">
        <v>95820.5</v>
      </c>
      <c r="F247" s="293">
        <v>43033.490000000005</v>
      </c>
      <c r="G247" s="293">
        <v>12922.11</v>
      </c>
      <c r="H247" s="294">
        <v>179758.5</v>
      </c>
      <c r="I247" s="280"/>
      <c r="J247" s="280"/>
    </row>
    <row r="248" spans="1:10" x14ac:dyDescent="0.2">
      <c r="A248" s="244">
        <v>2011</v>
      </c>
      <c r="B248" s="267" t="s">
        <v>49</v>
      </c>
      <c r="C248" s="267" t="s">
        <v>142</v>
      </c>
      <c r="D248" s="293">
        <v>24558.969999999998</v>
      </c>
      <c r="E248" s="293">
        <v>105225.27499999999</v>
      </c>
      <c r="F248" s="293">
        <v>37379.229999999996</v>
      </c>
      <c r="G248" s="293">
        <v>14357.229999999998</v>
      </c>
      <c r="H248" s="294">
        <v>181520.70499999999</v>
      </c>
      <c r="I248" s="280"/>
      <c r="J248" s="280"/>
    </row>
    <row r="249" spans="1:10" x14ac:dyDescent="0.2">
      <c r="A249" s="244">
        <v>2012</v>
      </c>
      <c r="B249" s="267" t="s">
        <v>50</v>
      </c>
      <c r="C249" s="267" t="s">
        <v>142</v>
      </c>
      <c r="D249" s="293">
        <v>25543.63</v>
      </c>
      <c r="E249" s="293">
        <v>83703.699999999983</v>
      </c>
      <c r="F249" s="293">
        <v>37684.394999999997</v>
      </c>
      <c r="G249" s="293">
        <v>14702.717499999999</v>
      </c>
      <c r="H249" s="294">
        <v>161634.4425</v>
      </c>
      <c r="I249" s="280"/>
      <c r="J249" s="280"/>
    </row>
    <row r="250" spans="1:10" x14ac:dyDescent="0.2">
      <c r="A250" s="244">
        <v>2012</v>
      </c>
      <c r="B250" s="267" t="s">
        <v>51</v>
      </c>
      <c r="C250" s="267" t="s">
        <v>142</v>
      </c>
      <c r="D250" s="293">
        <v>25222.78</v>
      </c>
      <c r="E250" s="293">
        <v>85272.884999999995</v>
      </c>
      <c r="F250" s="293">
        <v>41249.885499999997</v>
      </c>
      <c r="G250" s="293">
        <v>15844.617500000002</v>
      </c>
      <c r="H250" s="294">
        <v>167590.16800000001</v>
      </c>
      <c r="I250" s="280"/>
      <c r="J250" s="280"/>
    </row>
    <row r="251" spans="1:10" x14ac:dyDescent="0.2">
      <c r="A251" s="244">
        <v>2012</v>
      </c>
      <c r="B251" s="267" t="s">
        <v>52</v>
      </c>
      <c r="C251" s="267" t="s">
        <v>142</v>
      </c>
      <c r="D251" s="293">
        <v>27278.29</v>
      </c>
      <c r="E251" s="293">
        <v>92007.9</v>
      </c>
      <c r="F251" s="293">
        <v>45885.240000000005</v>
      </c>
      <c r="G251" s="293">
        <v>16931.087499999998</v>
      </c>
      <c r="H251" s="294">
        <v>182102.51749999999</v>
      </c>
      <c r="I251" s="280"/>
      <c r="J251" s="280"/>
    </row>
    <row r="252" spans="1:10" x14ac:dyDescent="0.2">
      <c r="A252" s="244">
        <v>2012</v>
      </c>
      <c r="B252" s="267" t="s">
        <v>40</v>
      </c>
      <c r="C252" s="267" t="s">
        <v>142</v>
      </c>
      <c r="D252" s="293">
        <v>23016.66</v>
      </c>
      <c r="E252" s="293">
        <v>79529.03</v>
      </c>
      <c r="F252" s="293">
        <v>38026.082499999997</v>
      </c>
      <c r="G252" s="293">
        <v>13372.355</v>
      </c>
      <c r="H252" s="294">
        <v>153944.1275</v>
      </c>
      <c r="I252" s="280"/>
      <c r="J252" s="280"/>
    </row>
    <row r="253" spans="1:10" x14ac:dyDescent="0.2">
      <c r="A253" s="244">
        <v>2012</v>
      </c>
      <c r="B253" s="267" t="s">
        <v>42</v>
      </c>
      <c r="C253" s="267" t="s">
        <v>142</v>
      </c>
      <c r="D253" s="293">
        <v>25271.93</v>
      </c>
      <c r="E253" s="293">
        <v>84408.950000000012</v>
      </c>
      <c r="F253" s="293">
        <v>44454.590000000004</v>
      </c>
      <c r="G253" s="293">
        <v>14961.0425</v>
      </c>
      <c r="H253" s="294">
        <v>169096.51250000001</v>
      </c>
      <c r="I253" s="280"/>
      <c r="J253" s="280"/>
    </row>
    <row r="254" spans="1:10" x14ac:dyDescent="0.2">
      <c r="A254" s="244">
        <v>2012</v>
      </c>
      <c r="B254" s="267" t="s">
        <v>43</v>
      </c>
      <c r="C254" s="267" t="s">
        <v>142</v>
      </c>
      <c r="D254" s="293">
        <v>24620.229999999996</v>
      </c>
      <c r="E254" s="293">
        <v>88042.579999999987</v>
      </c>
      <c r="F254" s="293">
        <v>42529.052499999998</v>
      </c>
      <c r="G254" s="293">
        <v>13081.412499999999</v>
      </c>
      <c r="H254" s="294">
        <v>168273.27500000002</v>
      </c>
      <c r="I254" s="280"/>
      <c r="J254" s="280"/>
    </row>
    <row r="255" spans="1:10" x14ac:dyDescent="0.2">
      <c r="A255" s="244">
        <v>2012</v>
      </c>
      <c r="B255" s="267" t="s">
        <v>44</v>
      </c>
      <c r="C255" s="267" t="s">
        <v>142</v>
      </c>
      <c r="D255" s="293">
        <v>24815.72</v>
      </c>
      <c r="E255" s="293">
        <v>81532.544999999984</v>
      </c>
      <c r="F255" s="293">
        <v>45167.457499999997</v>
      </c>
      <c r="G255" s="293">
        <v>15391.745000000003</v>
      </c>
      <c r="H255" s="294">
        <v>166907.4675</v>
      </c>
      <c r="I255" s="280"/>
      <c r="J255" s="280"/>
    </row>
    <row r="256" spans="1:10" x14ac:dyDescent="0.2">
      <c r="A256" s="244">
        <v>2012</v>
      </c>
      <c r="B256" s="267" t="s">
        <v>45</v>
      </c>
      <c r="C256" s="267" t="s">
        <v>142</v>
      </c>
      <c r="D256" s="293">
        <v>25262.899999999998</v>
      </c>
      <c r="E256" s="293">
        <v>85587.942999999999</v>
      </c>
      <c r="F256" s="293">
        <v>44976.44</v>
      </c>
      <c r="G256" s="293">
        <v>14119.867500000004</v>
      </c>
      <c r="H256" s="294">
        <v>169947.15050000002</v>
      </c>
      <c r="I256" s="280"/>
      <c r="J256" s="280"/>
    </row>
    <row r="257" spans="1:10" x14ac:dyDescent="0.2">
      <c r="A257" s="244">
        <v>2012</v>
      </c>
      <c r="B257" s="267" t="s">
        <v>46</v>
      </c>
      <c r="C257" s="267" t="s">
        <v>142</v>
      </c>
      <c r="D257" s="293">
        <v>26029.350000000002</v>
      </c>
      <c r="E257" s="293">
        <v>80922.180000000008</v>
      </c>
      <c r="F257" s="293">
        <v>43247.3825</v>
      </c>
      <c r="G257" s="293">
        <v>14976.869999999997</v>
      </c>
      <c r="H257" s="294">
        <v>165175.7825</v>
      </c>
      <c r="I257" s="280"/>
      <c r="J257" s="280"/>
    </row>
    <row r="258" spans="1:10" x14ac:dyDescent="0.2">
      <c r="A258" s="244">
        <v>2012</v>
      </c>
      <c r="B258" s="267" t="s">
        <v>47</v>
      </c>
      <c r="C258" s="267" t="s">
        <v>142</v>
      </c>
      <c r="D258" s="293">
        <v>25452.920000000006</v>
      </c>
      <c r="E258" s="293">
        <v>84386.622999999992</v>
      </c>
      <c r="F258" s="293">
        <v>46167.986499999999</v>
      </c>
      <c r="G258" s="293">
        <v>16877.732499999998</v>
      </c>
      <c r="H258" s="294">
        <v>172885.26199999999</v>
      </c>
      <c r="I258" s="280"/>
      <c r="J258" s="280"/>
    </row>
    <row r="259" spans="1:10" x14ac:dyDescent="0.2">
      <c r="A259" s="244">
        <v>2012</v>
      </c>
      <c r="B259" s="267" t="s">
        <v>48</v>
      </c>
      <c r="C259" s="267" t="s">
        <v>142</v>
      </c>
      <c r="D259" s="293">
        <v>23610.84</v>
      </c>
      <c r="E259" s="293">
        <v>85714.238000000012</v>
      </c>
      <c r="F259" s="293">
        <v>44013.697499999995</v>
      </c>
      <c r="G259" s="293">
        <v>16879.505000000001</v>
      </c>
      <c r="H259" s="294">
        <v>170218.28049999999</v>
      </c>
      <c r="I259" s="280"/>
      <c r="J259" s="280"/>
    </row>
    <row r="260" spans="1:10" x14ac:dyDescent="0.2">
      <c r="A260" s="244">
        <v>2012</v>
      </c>
      <c r="B260" s="267" t="s">
        <v>49</v>
      </c>
      <c r="C260" s="267" t="s">
        <v>142</v>
      </c>
      <c r="D260" s="293">
        <v>20536.349999999999</v>
      </c>
      <c r="E260" s="293">
        <v>82860.514999999999</v>
      </c>
      <c r="F260" s="293">
        <v>34777.93</v>
      </c>
      <c r="G260" s="293">
        <v>12328.297500000002</v>
      </c>
      <c r="H260" s="294">
        <v>150503.0925</v>
      </c>
      <c r="I260" s="280"/>
      <c r="J260" s="280"/>
    </row>
    <row r="261" spans="1:10" x14ac:dyDescent="0.2">
      <c r="A261" s="244">
        <v>2013</v>
      </c>
      <c r="B261" s="267" t="s">
        <v>50</v>
      </c>
      <c r="C261" s="267" t="s">
        <v>142</v>
      </c>
      <c r="D261" s="293">
        <v>19858.72</v>
      </c>
      <c r="E261" s="293">
        <v>72805.808000000005</v>
      </c>
      <c r="F261" s="293">
        <v>40502.095000000001</v>
      </c>
      <c r="G261" s="293">
        <v>13576.097500000003</v>
      </c>
      <c r="H261" s="294">
        <v>146742.7205</v>
      </c>
      <c r="I261" s="280"/>
      <c r="J261" s="280"/>
    </row>
    <row r="262" spans="1:10" x14ac:dyDescent="0.2">
      <c r="A262" s="244">
        <v>2013</v>
      </c>
      <c r="B262" s="267" t="s">
        <v>51</v>
      </c>
      <c r="C262" s="267" t="s">
        <v>142</v>
      </c>
      <c r="D262" s="293">
        <v>23542.32</v>
      </c>
      <c r="E262" s="293">
        <v>73198.537500000006</v>
      </c>
      <c r="F262" s="293">
        <v>43630.277500000004</v>
      </c>
      <c r="G262" s="293">
        <v>13966.325000000004</v>
      </c>
      <c r="H262" s="294">
        <v>154337.46</v>
      </c>
      <c r="I262" s="280"/>
      <c r="J262" s="280"/>
    </row>
    <row r="263" spans="1:10" x14ac:dyDescent="0.2">
      <c r="A263" s="244">
        <v>2013</v>
      </c>
      <c r="B263" s="267" t="s">
        <v>52</v>
      </c>
      <c r="C263" s="267" t="s">
        <v>142</v>
      </c>
      <c r="D263" s="293">
        <v>22488.82</v>
      </c>
      <c r="E263" s="293">
        <v>76087.623999999996</v>
      </c>
      <c r="F263" s="293">
        <v>41118.2785</v>
      </c>
      <c r="G263" s="293">
        <v>12509.807499999999</v>
      </c>
      <c r="H263" s="294">
        <v>152204.53</v>
      </c>
      <c r="I263" s="280"/>
      <c r="J263" s="280"/>
    </row>
    <row r="264" spans="1:10" x14ac:dyDescent="0.2">
      <c r="A264" s="244">
        <v>2013</v>
      </c>
      <c r="B264" s="267" t="s">
        <v>40</v>
      </c>
      <c r="C264" s="267" t="s">
        <v>142</v>
      </c>
      <c r="D264" s="293">
        <v>22912.04</v>
      </c>
      <c r="E264" s="293">
        <v>84530.786000000007</v>
      </c>
      <c r="F264" s="293">
        <v>50635.798999999999</v>
      </c>
      <c r="G264" s="293">
        <v>15149.758999999998</v>
      </c>
      <c r="H264" s="294">
        <v>173228.38399999999</v>
      </c>
      <c r="I264" s="280"/>
      <c r="J264" s="280"/>
    </row>
    <row r="265" spans="1:10" x14ac:dyDescent="0.2">
      <c r="A265" s="244">
        <v>2013</v>
      </c>
      <c r="B265" s="267" t="s">
        <v>42</v>
      </c>
      <c r="C265" s="267" t="s">
        <v>142</v>
      </c>
      <c r="D265" s="293">
        <v>24685.379999999997</v>
      </c>
      <c r="E265" s="293">
        <v>82810.338000000018</v>
      </c>
      <c r="F265" s="293">
        <v>50330.638999999996</v>
      </c>
      <c r="G265" s="293">
        <v>15322.029999999999</v>
      </c>
      <c r="H265" s="294">
        <v>173148.38700000002</v>
      </c>
      <c r="I265" s="280"/>
      <c r="J265" s="280"/>
    </row>
    <row r="266" spans="1:10" x14ac:dyDescent="0.2">
      <c r="A266" s="244">
        <v>2013</v>
      </c>
      <c r="B266" s="267" t="s">
        <v>43</v>
      </c>
      <c r="C266" s="267" t="s">
        <v>142</v>
      </c>
      <c r="D266" s="293">
        <v>23332.660000000003</v>
      </c>
      <c r="E266" s="293">
        <v>79028.843000000008</v>
      </c>
      <c r="F266" s="293">
        <v>44802.236499999999</v>
      </c>
      <c r="G266" s="293">
        <v>15831.122500000001</v>
      </c>
      <c r="H266" s="294">
        <v>162994.86199999999</v>
      </c>
      <c r="I266" s="280"/>
      <c r="J266" s="280"/>
    </row>
    <row r="267" spans="1:10" x14ac:dyDescent="0.2">
      <c r="A267" s="244">
        <v>2013</v>
      </c>
      <c r="B267" s="267" t="s">
        <v>44</v>
      </c>
      <c r="C267" s="267" t="s">
        <v>142</v>
      </c>
      <c r="D267" s="293">
        <v>30564.79</v>
      </c>
      <c r="E267" s="293">
        <v>91590.803</v>
      </c>
      <c r="F267" s="293">
        <v>53063.885999999999</v>
      </c>
      <c r="G267" s="293">
        <v>16185.532500000001</v>
      </c>
      <c r="H267" s="294">
        <v>191405.01150000002</v>
      </c>
      <c r="I267" s="280"/>
      <c r="J267" s="280"/>
    </row>
    <row r="268" spans="1:10" x14ac:dyDescent="0.2">
      <c r="A268" s="244">
        <v>2013</v>
      </c>
      <c r="B268" s="267" t="s">
        <v>45</v>
      </c>
      <c r="C268" s="267" t="s">
        <v>142</v>
      </c>
      <c r="D268" s="293">
        <v>28058.989999999998</v>
      </c>
      <c r="E268" s="293">
        <v>78290.760000000009</v>
      </c>
      <c r="F268" s="293">
        <v>49388.029499999997</v>
      </c>
      <c r="G268" s="293">
        <v>14390.304999999997</v>
      </c>
      <c r="H268" s="294">
        <v>170128.0845</v>
      </c>
      <c r="I268" s="280"/>
      <c r="J268" s="280"/>
    </row>
    <row r="269" spans="1:10" x14ac:dyDescent="0.2">
      <c r="A269" s="244">
        <v>2013</v>
      </c>
      <c r="B269" s="267" t="s">
        <v>46</v>
      </c>
      <c r="C269" s="267" t="s">
        <v>142</v>
      </c>
      <c r="D269" s="293">
        <v>33138.949999999997</v>
      </c>
      <c r="E269" s="293">
        <v>91526.06</v>
      </c>
      <c r="F269" s="293">
        <v>57706.328999999998</v>
      </c>
      <c r="G269" s="293">
        <v>18248.992999999995</v>
      </c>
      <c r="H269" s="294">
        <v>200620.33199999999</v>
      </c>
      <c r="I269" s="280"/>
      <c r="J269" s="280"/>
    </row>
    <row r="270" spans="1:10" x14ac:dyDescent="0.2">
      <c r="A270" s="244">
        <v>2013</v>
      </c>
      <c r="B270" s="267" t="s">
        <v>47</v>
      </c>
      <c r="C270" s="267" t="s">
        <v>142</v>
      </c>
      <c r="D270" s="293">
        <v>33175.729999999996</v>
      </c>
      <c r="E270" s="293">
        <v>93045.156999999992</v>
      </c>
      <c r="F270" s="293">
        <v>60784.425499999998</v>
      </c>
      <c r="G270" s="293">
        <v>19459.719999999998</v>
      </c>
      <c r="H270" s="294">
        <v>206465.0325</v>
      </c>
      <c r="I270" s="280"/>
      <c r="J270" s="280"/>
    </row>
    <row r="271" spans="1:10" x14ac:dyDescent="0.2">
      <c r="A271" s="244">
        <v>2013</v>
      </c>
      <c r="B271" s="267" t="s">
        <v>48</v>
      </c>
      <c r="C271" s="267" t="s">
        <v>142</v>
      </c>
      <c r="D271" s="293">
        <v>25757.22</v>
      </c>
      <c r="E271" s="293">
        <v>91098.27</v>
      </c>
      <c r="F271" s="293">
        <v>57579.450499999999</v>
      </c>
      <c r="G271" s="293">
        <v>18103.182500000003</v>
      </c>
      <c r="H271" s="294">
        <v>192538.12299999999</v>
      </c>
      <c r="I271" s="280"/>
      <c r="J271" s="280"/>
    </row>
    <row r="272" spans="1:10" x14ac:dyDescent="0.2">
      <c r="A272" s="244">
        <v>2013</v>
      </c>
      <c r="B272" s="267" t="s">
        <v>49</v>
      </c>
      <c r="C272" s="267" t="s">
        <v>142</v>
      </c>
      <c r="D272" s="293">
        <v>22751.72</v>
      </c>
      <c r="E272" s="293">
        <v>94276.35500000001</v>
      </c>
      <c r="F272" s="293">
        <v>47014.712999999996</v>
      </c>
      <c r="G272" s="293">
        <v>16001.452500000003</v>
      </c>
      <c r="H272" s="294">
        <v>180044.24050000001</v>
      </c>
      <c r="I272" s="280"/>
      <c r="J272" s="280"/>
    </row>
    <row r="273" spans="1:10" x14ac:dyDescent="0.2">
      <c r="A273" s="244">
        <v>2014</v>
      </c>
      <c r="B273" s="267" t="s">
        <v>50</v>
      </c>
      <c r="C273" s="267" t="s">
        <v>142</v>
      </c>
      <c r="D273" s="293">
        <v>20489.830000000002</v>
      </c>
      <c r="E273" s="293">
        <v>69540.907500000001</v>
      </c>
      <c r="F273" s="293">
        <v>49411.727500000001</v>
      </c>
      <c r="G273" s="293">
        <v>16643.987500000003</v>
      </c>
      <c r="H273" s="294">
        <v>156086.45250000001</v>
      </c>
      <c r="I273" s="280"/>
      <c r="J273" s="280"/>
    </row>
    <row r="274" spans="1:10" x14ac:dyDescent="0.2">
      <c r="A274" s="244">
        <v>2014</v>
      </c>
      <c r="B274" s="267" t="s">
        <v>51</v>
      </c>
      <c r="C274" s="267" t="s">
        <v>142</v>
      </c>
      <c r="D274" s="293">
        <v>26390.2</v>
      </c>
      <c r="E274" s="293">
        <v>78572.514999999985</v>
      </c>
      <c r="F274" s="293">
        <v>54587.199999999997</v>
      </c>
      <c r="G274" s="293">
        <v>18373.467499999999</v>
      </c>
      <c r="H274" s="294">
        <v>177923.38250000001</v>
      </c>
      <c r="I274" s="280"/>
      <c r="J274" s="280"/>
    </row>
    <row r="275" spans="1:10" x14ac:dyDescent="0.2">
      <c r="A275" s="244">
        <v>2014</v>
      </c>
      <c r="B275" s="267" t="s">
        <v>52</v>
      </c>
      <c r="C275" s="267" t="s">
        <v>142</v>
      </c>
      <c r="D275" s="293">
        <v>27627.52</v>
      </c>
      <c r="E275" s="293">
        <v>98802.867499999993</v>
      </c>
      <c r="F275" s="293">
        <v>57123.117999999995</v>
      </c>
      <c r="G275" s="293">
        <v>17923.64</v>
      </c>
      <c r="H275" s="294">
        <v>201477.14549999998</v>
      </c>
      <c r="I275" s="280"/>
      <c r="J275" s="280"/>
    </row>
    <row r="276" spans="1:10" x14ac:dyDescent="0.2">
      <c r="A276" s="244">
        <v>2014</v>
      </c>
      <c r="B276" s="267" t="s">
        <v>40</v>
      </c>
      <c r="C276" s="267" t="s">
        <v>142</v>
      </c>
      <c r="D276" s="293">
        <v>29585.72</v>
      </c>
      <c r="E276" s="293">
        <v>86757.450000000041</v>
      </c>
      <c r="F276" s="293">
        <v>53184.752999999997</v>
      </c>
      <c r="G276" s="293">
        <v>14924.769999999999</v>
      </c>
      <c r="H276" s="294">
        <v>184452.69300000003</v>
      </c>
      <c r="I276" s="280"/>
      <c r="J276" s="280"/>
    </row>
    <row r="277" spans="1:10" x14ac:dyDescent="0.2">
      <c r="A277" s="244">
        <v>2014</v>
      </c>
      <c r="B277" s="267" t="s">
        <v>42</v>
      </c>
      <c r="C277" s="267" t="s">
        <v>142</v>
      </c>
      <c r="D277" s="293">
        <v>32821.33</v>
      </c>
      <c r="E277" s="293">
        <v>94015.266999999993</v>
      </c>
      <c r="F277" s="293">
        <v>59600.286999999997</v>
      </c>
      <c r="G277" s="293">
        <v>17664.060000000001</v>
      </c>
      <c r="H277" s="294">
        <v>204100.94400000002</v>
      </c>
      <c r="I277" s="280"/>
      <c r="J277" s="280"/>
    </row>
    <row r="278" spans="1:10" x14ac:dyDescent="0.2">
      <c r="A278" s="244">
        <v>2014</v>
      </c>
      <c r="B278" s="267" t="s">
        <v>43</v>
      </c>
      <c r="C278" s="267" t="s">
        <v>142</v>
      </c>
      <c r="D278" s="293">
        <v>32176.67</v>
      </c>
      <c r="E278" s="293">
        <v>85583.953177500007</v>
      </c>
      <c r="F278" s="293">
        <v>53873.268499999998</v>
      </c>
      <c r="G278" s="293">
        <v>16622.400000000001</v>
      </c>
      <c r="H278" s="294">
        <v>188256.2916775</v>
      </c>
      <c r="I278" s="280"/>
      <c r="J278" s="280"/>
    </row>
    <row r="279" spans="1:10" x14ac:dyDescent="0.2">
      <c r="A279" s="244">
        <v>2014</v>
      </c>
      <c r="B279" s="267" t="s">
        <v>44</v>
      </c>
      <c r="C279" s="267" t="s">
        <v>142</v>
      </c>
      <c r="D279" s="293">
        <v>36236.089999999997</v>
      </c>
      <c r="E279" s="293">
        <v>91119.943999999989</v>
      </c>
      <c r="F279" s="293">
        <v>63726.861000000004</v>
      </c>
      <c r="G279" s="293">
        <v>20795.75</v>
      </c>
      <c r="H279" s="294">
        <v>211878.64500000002</v>
      </c>
      <c r="I279" s="280"/>
      <c r="J279" s="280"/>
    </row>
    <row r="280" spans="1:10" x14ac:dyDescent="0.2">
      <c r="A280" s="244">
        <v>2014</v>
      </c>
      <c r="B280" s="267" t="s">
        <v>45</v>
      </c>
      <c r="C280" s="267" t="s">
        <v>142</v>
      </c>
      <c r="D280" s="293">
        <v>37904.25</v>
      </c>
      <c r="E280" s="293">
        <v>97181.314500000022</v>
      </c>
      <c r="F280" s="293">
        <v>54500.761999999995</v>
      </c>
      <c r="G280" s="293">
        <v>18288.3675</v>
      </c>
      <c r="H280" s="294">
        <v>207874.69400000002</v>
      </c>
      <c r="I280" s="280"/>
      <c r="J280" s="280"/>
    </row>
    <row r="281" spans="1:10" x14ac:dyDescent="0.2">
      <c r="A281" s="244">
        <v>2014</v>
      </c>
      <c r="B281" s="267" t="s">
        <v>46</v>
      </c>
      <c r="C281" s="267" t="s">
        <v>142</v>
      </c>
      <c r="D281" s="293">
        <v>37260.969999999994</v>
      </c>
      <c r="E281" s="293">
        <v>105770.07749999997</v>
      </c>
      <c r="F281" s="293">
        <v>58571.5095</v>
      </c>
      <c r="G281" s="293">
        <v>17372.66</v>
      </c>
      <c r="H281" s="294">
        <v>218975.21699999998</v>
      </c>
      <c r="I281" s="280"/>
      <c r="J281" s="280"/>
    </row>
    <row r="282" spans="1:10" x14ac:dyDescent="0.2">
      <c r="A282" s="244">
        <v>2014</v>
      </c>
      <c r="B282" s="267" t="s">
        <v>47</v>
      </c>
      <c r="C282" s="267" t="s">
        <v>142</v>
      </c>
      <c r="D282" s="293">
        <v>37095.89</v>
      </c>
      <c r="E282" s="293">
        <v>100252.77899999998</v>
      </c>
      <c r="F282" s="293">
        <v>56033.729000000007</v>
      </c>
      <c r="G282" s="293">
        <v>19025.731</v>
      </c>
      <c r="H282" s="294">
        <v>212408.12899999996</v>
      </c>
      <c r="I282" s="280"/>
      <c r="J282" s="280"/>
    </row>
    <row r="283" spans="1:10" x14ac:dyDescent="0.2">
      <c r="A283" s="244">
        <v>2014</v>
      </c>
      <c r="B283" s="267" t="s">
        <v>48</v>
      </c>
      <c r="C283" s="267" t="s">
        <v>142</v>
      </c>
      <c r="D283" s="293">
        <v>36502.519999999997</v>
      </c>
      <c r="E283" s="293">
        <v>96895.817999999985</v>
      </c>
      <c r="F283" s="293">
        <v>51178.556500000006</v>
      </c>
      <c r="G283" s="293">
        <v>22054.326999999997</v>
      </c>
      <c r="H283" s="294">
        <v>206631.22149999999</v>
      </c>
      <c r="I283" s="280"/>
      <c r="J283" s="280"/>
    </row>
    <row r="284" spans="1:10" x14ac:dyDescent="0.2">
      <c r="A284" s="244">
        <v>2014</v>
      </c>
      <c r="B284" s="267" t="s">
        <v>49</v>
      </c>
      <c r="C284" s="267" t="s">
        <v>142</v>
      </c>
      <c r="D284" s="293">
        <v>32284.079999999994</v>
      </c>
      <c r="E284" s="293">
        <v>89318.569000000003</v>
      </c>
      <c r="F284" s="293">
        <v>46910.724000000009</v>
      </c>
      <c r="G284" s="293">
        <v>17506.170000000002</v>
      </c>
      <c r="H284" s="294">
        <v>186019.54300000001</v>
      </c>
      <c r="I284" s="280"/>
      <c r="J284" s="280"/>
    </row>
    <row r="285" spans="1:10" x14ac:dyDescent="0.2">
      <c r="A285" s="244">
        <v>2015</v>
      </c>
      <c r="B285" s="267" t="s">
        <v>50</v>
      </c>
      <c r="C285" s="267" t="s">
        <v>142</v>
      </c>
      <c r="D285" s="293">
        <v>31112.61</v>
      </c>
      <c r="E285" s="293">
        <v>91368.140999999974</v>
      </c>
      <c r="F285" s="293">
        <v>50751.402000000009</v>
      </c>
      <c r="G285" s="293">
        <v>17449.943500000001</v>
      </c>
      <c r="H285" s="294">
        <v>190682.09649999999</v>
      </c>
      <c r="I285" s="280"/>
      <c r="J285" s="280"/>
    </row>
    <row r="286" spans="1:10" x14ac:dyDescent="0.2">
      <c r="A286" s="244">
        <v>2015</v>
      </c>
      <c r="B286" s="267" t="s">
        <v>51</v>
      </c>
      <c r="C286" s="267" t="s">
        <v>142</v>
      </c>
      <c r="D286" s="293">
        <v>35104.92</v>
      </c>
      <c r="E286" s="293">
        <v>89051.771999999997</v>
      </c>
      <c r="F286" s="293">
        <v>56940.219000000012</v>
      </c>
      <c r="G286" s="293">
        <v>19659.551500000001</v>
      </c>
      <c r="H286" s="294">
        <v>200756.46249999999</v>
      </c>
      <c r="I286" s="280"/>
      <c r="J286" s="280"/>
    </row>
    <row r="287" spans="1:10" x14ac:dyDescent="0.2">
      <c r="A287" s="244">
        <v>2015</v>
      </c>
      <c r="B287" s="267" t="s">
        <v>52</v>
      </c>
      <c r="C287" s="267" t="s">
        <v>142</v>
      </c>
      <c r="D287" s="293">
        <v>34285.148999999976</v>
      </c>
      <c r="E287" s="293">
        <v>93922.745999999999</v>
      </c>
      <c r="F287" s="293">
        <v>62215.434500000003</v>
      </c>
      <c r="G287" s="293">
        <v>18621.325000000001</v>
      </c>
      <c r="H287" s="294">
        <v>209044.6545</v>
      </c>
      <c r="I287" s="280"/>
      <c r="J287" s="280"/>
    </row>
    <row r="288" spans="1:10" x14ac:dyDescent="0.2">
      <c r="A288" s="244">
        <v>2015</v>
      </c>
      <c r="B288" s="267" t="s">
        <v>40</v>
      </c>
      <c r="C288" s="267" t="s">
        <v>142</v>
      </c>
      <c r="D288" s="293">
        <v>36212.53</v>
      </c>
      <c r="E288" s="293">
        <v>87232.637999999992</v>
      </c>
      <c r="F288" s="293">
        <v>53931.215499999991</v>
      </c>
      <c r="G288" s="293">
        <v>20356.170000000002</v>
      </c>
      <c r="H288" s="294">
        <v>197732.55349999998</v>
      </c>
      <c r="I288" s="280"/>
      <c r="J288" s="280"/>
    </row>
    <row r="289" spans="1:10" x14ac:dyDescent="0.2">
      <c r="A289" s="244">
        <v>2015</v>
      </c>
      <c r="B289" s="267" t="s">
        <v>42</v>
      </c>
      <c r="C289" s="267" t="s">
        <v>142</v>
      </c>
      <c r="D289" s="293">
        <v>40741.550000000003</v>
      </c>
      <c r="E289" s="293">
        <v>86853.648000000016</v>
      </c>
      <c r="F289" s="293">
        <v>59340.311500000003</v>
      </c>
      <c r="G289" s="293">
        <v>21760.282500000001</v>
      </c>
      <c r="H289" s="294">
        <v>208695.79200000002</v>
      </c>
      <c r="I289" s="280"/>
      <c r="J289" s="280"/>
    </row>
    <row r="290" spans="1:10" x14ac:dyDescent="0.2">
      <c r="A290" s="244">
        <v>2015</v>
      </c>
      <c r="B290" s="267" t="s">
        <v>43</v>
      </c>
      <c r="C290" s="267" t="s">
        <v>142</v>
      </c>
      <c r="D290" s="293">
        <v>39748.789999999994</v>
      </c>
      <c r="E290" s="293">
        <v>97422.883000000002</v>
      </c>
      <c r="F290" s="293">
        <v>60884.627</v>
      </c>
      <c r="G290" s="293">
        <v>20769.394499999995</v>
      </c>
      <c r="H290" s="294">
        <v>218825.69449999998</v>
      </c>
      <c r="I290" s="280"/>
      <c r="J290" s="280"/>
    </row>
    <row r="291" spans="1:10" x14ac:dyDescent="0.2">
      <c r="A291" s="244">
        <v>2015</v>
      </c>
      <c r="B291" s="267" t="s">
        <v>44</v>
      </c>
      <c r="C291" s="267" t="s">
        <v>142</v>
      </c>
      <c r="D291" s="293">
        <v>49836.869999999995</v>
      </c>
      <c r="E291" s="293">
        <v>98209.974999999991</v>
      </c>
      <c r="F291" s="293">
        <v>65650.074000000008</v>
      </c>
      <c r="G291" s="293">
        <v>23605.898000000001</v>
      </c>
      <c r="H291" s="294">
        <v>237302.81699999998</v>
      </c>
      <c r="I291" s="280"/>
      <c r="J291" s="280"/>
    </row>
    <row r="292" spans="1:10" x14ac:dyDescent="0.2">
      <c r="A292" s="244">
        <v>2015</v>
      </c>
      <c r="B292" s="267" t="s">
        <v>45</v>
      </c>
      <c r="C292" s="267" t="s">
        <v>142</v>
      </c>
      <c r="D292" s="293">
        <v>43535.05</v>
      </c>
      <c r="E292" s="293">
        <v>99105.194999999992</v>
      </c>
      <c r="F292" s="293">
        <v>59776.077499999999</v>
      </c>
      <c r="G292" s="293">
        <v>20494.244000000002</v>
      </c>
      <c r="H292" s="294">
        <v>222910.56649999996</v>
      </c>
      <c r="I292" s="280"/>
      <c r="J292" s="280"/>
    </row>
    <row r="293" spans="1:10" x14ac:dyDescent="0.2">
      <c r="A293" s="244">
        <v>2015</v>
      </c>
      <c r="B293" s="267" t="s">
        <v>46</v>
      </c>
      <c r="C293" s="267" t="s">
        <v>142</v>
      </c>
      <c r="D293" s="293">
        <v>48350.55</v>
      </c>
      <c r="E293" s="293">
        <v>95152.156999999992</v>
      </c>
      <c r="F293" s="293">
        <v>67959.421499999997</v>
      </c>
      <c r="G293" s="293">
        <v>23546.85</v>
      </c>
      <c r="H293" s="294">
        <v>235008.97850000003</v>
      </c>
      <c r="I293" s="280"/>
      <c r="J293" s="280"/>
    </row>
    <row r="294" spans="1:10" x14ac:dyDescent="0.2">
      <c r="A294" s="244">
        <v>2015</v>
      </c>
      <c r="B294" s="267" t="s">
        <v>47</v>
      </c>
      <c r="C294" s="267" t="s">
        <v>142</v>
      </c>
      <c r="D294" s="293">
        <v>45745.56</v>
      </c>
      <c r="E294" s="293">
        <v>103614.66899999999</v>
      </c>
      <c r="F294" s="293">
        <v>68802.959500000012</v>
      </c>
      <c r="G294" s="293">
        <v>25141.4925</v>
      </c>
      <c r="H294" s="294">
        <v>243304.68100000001</v>
      </c>
      <c r="I294" s="280"/>
      <c r="J294" s="280"/>
    </row>
    <row r="295" spans="1:10" x14ac:dyDescent="0.2">
      <c r="A295" s="244">
        <v>2015</v>
      </c>
      <c r="B295" s="267" t="s">
        <v>48</v>
      </c>
      <c r="C295" s="267" t="s">
        <v>142</v>
      </c>
      <c r="D295" s="293">
        <v>44593.009999999995</v>
      </c>
      <c r="E295" s="293">
        <v>86024.728000000003</v>
      </c>
      <c r="F295" s="293">
        <v>63519.159499999994</v>
      </c>
      <c r="G295" s="293">
        <v>19770.017500000002</v>
      </c>
      <c r="H295" s="294">
        <v>213906.91499999998</v>
      </c>
      <c r="I295" s="280"/>
      <c r="J295" s="280"/>
    </row>
    <row r="296" spans="1:10" x14ac:dyDescent="0.2">
      <c r="A296" s="244">
        <v>2015</v>
      </c>
      <c r="B296" s="267" t="s">
        <v>49</v>
      </c>
      <c r="C296" s="267" t="s">
        <v>142</v>
      </c>
      <c r="D296" s="293">
        <v>36862.67</v>
      </c>
      <c r="E296" s="293">
        <v>94027.308000000005</v>
      </c>
      <c r="F296" s="293">
        <v>52736.717499999999</v>
      </c>
      <c r="G296" s="293">
        <v>16634.1335</v>
      </c>
      <c r="H296" s="294">
        <v>200260.829</v>
      </c>
      <c r="I296" s="280"/>
      <c r="J296" s="280"/>
    </row>
    <row r="297" spans="1:10" x14ac:dyDescent="0.2">
      <c r="A297" s="244">
        <v>2016</v>
      </c>
      <c r="B297" s="267" t="s">
        <v>50</v>
      </c>
      <c r="C297" s="267" t="s">
        <v>142</v>
      </c>
      <c r="D297" s="293">
        <v>32301.88</v>
      </c>
      <c r="E297" s="293">
        <v>95795.266000000003</v>
      </c>
      <c r="F297" s="293">
        <v>53985.483999999997</v>
      </c>
      <c r="G297" s="293">
        <v>15294.813999999995</v>
      </c>
      <c r="H297" s="294">
        <v>197377.44400000002</v>
      </c>
      <c r="I297" s="280"/>
      <c r="J297" s="280"/>
    </row>
    <row r="298" spans="1:10" x14ac:dyDescent="0.2">
      <c r="A298" s="244">
        <v>2016</v>
      </c>
      <c r="B298" s="267" t="s">
        <v>51</v>
      </c>
      <c r="C298" s="267" t="s">
        <v>142</v>
      </c>
      <c r="D298" s="293">
        <v>38541.97</v>
      </c>
      <c r="E298" s="293">
        <v>108162.08350000004</v>
      </c>
      <c r="F298" s="293">
        <v>65567.509500000015</v>
      </c>
      <c r="G298" s="293">
        <v>19680.025999999998</v>
      </c>
      <c r="H298" s="294">
        <v>231951.58900000004</v>
      </c>
      <c r="I298" s="280"/>
      <c r="J298" s="280"/>
    </row>
    <row r="299" spans="1:10" x14ac:dyDescent="0.2">
      <c r="A299" s="244">
        <v>2016</v>
      </c>
      <c r="B299" s="267" t="s">
        <v>52</v>
      </c>
      <c r="C299" s="267" t="s">
        <v>142</v>
      </c>
      <c r="D299" s="293">
        <v>34726.729999999996</v>
      </c>
      <c r="E299" s="293">
        <v>109430.16600000001</v>
      </c>
      <c r="F299" s="293">
        <v>59925.575499999999</v>
      </c>
      <c r="G299" s="293">
        <v>17472.281499999997</v>
      </c>
      <c r="H299" s="294">
        <v>221554.75300000003</v>
      </c>
      <c r="I299" s="280"/>
      <c r="J299" s="280"/>
    </row>
    <row r="300" spans="1:10" x14ac:dyDescent="0.2">
      <c r="A300" s="244">
        <v>2016</v>
      </c>
      <c r="B300" s="267" t="s">
        <v>40</v>
      </c>
      <c r="C300" s="267" t="s">
        <v>142</v>
      </c>
      <c r="D300" s="293">
        <v>36703.925000000003</v>
      </c>
      <c r="E300" s="293">
        <v>110699.71250000002</v>
      </c>
      <c r="F300" s="293">
        <v>65648.01400000001</v>
      </c>
      <c r="G300" s="293">
        <v>16748.584500000001</v>
      </c>
      <c r="H300" s="294">
        <v>229800.23600000003</v>
      </c>
      <c r="I300" s="280"/>
      <c r="J300" s="280"/>
    </row>
    <row r="301" spans="1:10" x14ac:dyDescent="0.2">
      <c r="A301" s="244">
        <v>2016</v>
      </c>
      <c r="B301" s="267" t="s">
        <v>42</v>
      </c>
      <c r="C301" s="267" t="s">
        <v>142</v>
      </c>
      <c r="D301" s="293">
        <v>33727.494999999995</v>
      </c>
      <c r="E301" s="293">
        <v>103542.681</v>
      </c>
      <c r="F301" s="293">
        <v>63102.597500000003</v>
      </c>
      <c r="G301" s="293">
        <v>16983.911</v>
      </c>
      <c r="H301" s="294">
        <v>217356.6845</v>
      </c>
      <c r="I301" s="280"/>
      <c r="J301" s="280"/>
    </row>
    <row r="302" spans="1:10" x14ac:dyDescent="0.2">
      <c r="A302" s="244">
        <v>2016</v>
      </c>
      <c r="B302" s="267" t="s">
        <v>43</v>
      </c>
      <c r="C302" s="267" t="s">
        <v>142</v>
      </c>
      <c r="D302" s="293">
        <v>35177.56</v>
      </c>
      <c r="E302" s="293">
        <v>106182</v>
      </c>
      <c r="F302" s="293">
        <v>64356.187000000005</v>
      </c>
      <c r="G302" s="293">
        <v>15545.826999999997</v>
      </c>
      <c r="H302" s="294">
        <v>221261.57400000002</v>
      </c>
      <c r="I302" s="280"/>
      <c r="J302" s="280"/>
    </row>
    <row r="303" spans="1:10" x14ac:dyDescent="0.2">
      <c r="A303" s="244">
        <v>2016</v>
      </c>
      <c r="B303" s="267" t="s">
        <v>44</v>
      </c>
      <c r="C303" s="267" t="s">
        <v>142</v>
      </c>
      <c r="D303" s="293">
        <v>33268.455000000002</v>
      </c>
      <c r="E303" s="293">
        <v>96597.806499999992</v>
      </c>
      <c r="F303" s="293">
        <v>53591.834499999997</v>
      </c>
      <c r="G303" s="293">
        <v>11254.306499999999</v>
      </c>
      <c r="H303" s="294">
        <v>194712.40249999997</v>
      </c>
      <c r="I303" s="280"/>
      <c r="J303" s="280"/>
    </row>
    <row r="304" spans="1:10" x14ac:dyDescent="0.2">
      <c r="A304" s="244">
        <v>2016</v>
      </c>
      <c r="B304" s="267" t="s">
        <v>45</v>
      </c>
      <c r="C304" s="267" t="s">
        <v>142</v>
      </c>
      <c r="D304" s="293">
        <v>32641.870000000003</v>
      </c>
      <c r="E304" s="293">
        <v>117904.23000000001</v>
      </c>
      <c r="F304" s="293">
        <v>70098.105500000005</v>
      </c>
      <c r="G304" s="293">
        <v>19648.8475</v>
      </c>
      <c r="H304" s="294">
        <v>240293.05300000004</v>
      </c>
      <c r="I304" s="280"/>
      <c r="J304" s="280"/>
    </row>
    <row r="305" spans="1:10" x14ac:dyDescent="0.2">
      <c r="A305" s="244">
        <v>2016</v>
      </c>
      <c r="B305" s="267" t="s">
        <v>46</v>
      </c>
      <c r="C305" s="267" t="s">
        <v>142</v>
      </c>
      <c r="D305" s="293">
        <v>35009.535000000003</v>
      </c>
      <c r="E305" s="293">
        <v>99149.220000000016</v>
      </c>
      <c r="F305" s="293">
        <v>64519.336500000012</v>
      </c>
      <c r="G305" s="293">
        <v>19960.2035</v>
      </c>
      <c r="H305" s="294">
        <v>218638.29500000001</v>
      </c>
      <c r="I305" s="280"/>
      <c r="J305" s="280"/>
    </row>
    <row r="306" spans="1:10" x14ac:dyDescent="0.2">
      <c r="A306" s="244">
        <v>2016</v>
      </c>
      <c r="B306" s="267" t="s">
        <v>47</v>
      </c>
      <c r="C306" s="267" t="s">
        <v>142</v>
      </c>
      <c r="D306" s="293">
        <v>32952.775000000001</v>
      </c>
      <c r="E306" s="293">
        <v>99116.998000000021</v>
      </c>
      <c r="F306" s="293">
        <v>60577.756000000008</v>
      </c>
      <c r="G306" s="293">
        <v>17960.870499999997</v>
      </c>
      <c r="H306" s="294">
        <v>210608.39950000003</v>
      </c>
      <c r="I306" s="280"/>
      <c r="J306" s="280"/>
    </row>
    <row r="307" spans="1:10" x14ac:dyDescent="0.2">
      <c r="A307" s="244">
        <v>2016</v>
      </c>
      <c r="B307" s="267" t="s">
        <v>48</v>
      </c>
      <c r="C307" s="267" t="s">
        <v>142</v>
      </c>
      <c r="D307" s="293">
        <v>32920.375</v>
      </c>
      <c r="E307" s="293">
        <v>109582.60550000001</v>
      </c>
      <c r="F307" s="293">
        <v>62574.773000000001</v>
      </c>
      <c r="G307" s="293">
        <v>21152.593999999997</v>
      </c>
      <c r="H307" s="294">
        <v>226230.34749999997</v>
      </c>
      <c r="I307" s="280"/>
      <c r="J307" s="280"/>
    </row>
    <row r="308" spans="1:10" x14ac:dyDescent="0.2">
      <c r="A308" s="244">
        <v>2016</v>
      </c>
      <c r="B308" s="267" t="s">
        <v>49</v>
      </c>
      <c r="C308" s="267" t="s">
        <v>142</v>
      </c>
      <c r="D308" s="293">
        <v>29528.305</v>
      </c>
      <c r="E308" s="293">
        <v>113430.27099999999</v>
      </c>
      <c r="F308" s="293">
        <v>55998.488000000005</v>
      </c>
      <c r="G308" s="293">
        <v>15107.922</v>
      </c>
      <c r="H308" s="294">
        <v>214064.98599999998</v>
      </c>
      <c r="I308" s="280"/>
      <c r="J308" s="280"/>
    </row>
    <row r="309" spans="1:10" x14ac:dyDescent="0.2">
      <c r="A309" s="244">
        <v>2017</v>
      </c>
      <c r="B309" s="267" t="s">
        <v>50</v>
      </c>
      <c r="C309" s="267" t="s">
        <v>142</v>
      </c>
      <c r="D309" s="293">
        <v>29154.736999999994</v>
      </c>
      <c r="E309" s="293">
        <v>105881.15999999997</v>
      </c>
      <c r="F309" s="293">
        <v>54717.875500000002</v>
      </c>
      <c r="G309" s="293">
        <v>19424.881000000005</v>
      </c>
      <c r="H309" s="294">
        <v>209178.65349999999</v>
      </c>
      <c r="I309" s="280"/>
      <c r="J309" s="280"/>
    </row>
    <row r="310" spans="1:10" x14ac:dyDescent="0.2">
      <c r="A310" s="244">
        <v>2017</v>
      </c>
      <c r="B310" s="267" t="s">
        <v>51</v>
      </c>
      <c r="C310" s="267" t="s">
        <v>142</v>
      </c>
      <c r="D310" s="293">
        <v>34956.065000000002</v>
      </c>
      <c r="E310" s="293">
        <v>116254.6165</v>
      </c>
      <c r="F310" s="293">
        <v>65215.962000000014</v>
      </c>
      <c r="G310" s="293">
        <v>21620.726499999997</v>
      </c>
      <c r="H310" s="294">
        <v>238047.37</v>
      </c>
      <c r="I310" s="280"/>
      <c r="J310" s="280"/>
    </row>
    <row r="311" spans="1:10" x14ac:dyDescent="0.2">
      <c r="A311" s="244">
        <v>2017</v>
      </c>
      <c r="B311" s="267" t="s">
        <v>52</v>
      </c>
      <c r="C311" s="267" t="s">
        <v>142</v>
      </c>
      <c r="D311" s="293">
        <v>37874.839999999997</v>
      </c>
      <c r="E311" s="293">
        <v>119124.16750000004</v>
      </c>
      <c r="F311" s="293">
        <v>70835.362500000003</v>
      </c>
      <c r="G311" s="293">
        <v>20927.768999999997</v>
      </c>
      <c r="H311" s="294">
        <v>248762.13900000002</v>
      </c>
      <c r="I311" s="280"/>
      <c r="J311" s="280"/>
    </row>
    <row r="312" spans="1:10" x14ac:dyDescent="0.2">
      <c r="A312" s="244">
        <v>2017</v>
      </c>
      <c r="B312" s="267" t="s">
        <v>40</v>
      </c>
      <c r="C312" s="267" t="s">
        <v>142</v>
      </c>
      <c r="D312" s="293">
        <v>32425.600000000002</v>
      </c>
      <c r="E312" s="293">
        <v>101951.03049999999</v>
      </c>
      <c r="F312" s="293">
        <v>58348.197</v>
      </c>
      <c r="G312" s="293">
        <v>15671.836999999998</v>
      </c>
      <c r="H312" s="294">
        <v>208396.66449999998</v>
      </c>
      <c r="I312" s="280"/>
      <c r="J312" s="280"/>
    </row>
    <row r="313" spans="1:10" x14ac:dyDescent="0.2">
      <c r="A313" s="244">
        <v>2017</v>
      </c>
      <c r="B313" s="267" t="s">
        <v>42</v>
      </c>
      <c r="C313" s="267" t="s">
        <v>142</v>
      </c>
      <c r="D313" s="293">
        <v>36630.118000000002</v>
      </c>
      <c r="E313" s="293">
        <v>109322.09100000001</v>
      </c>
      <c r="F313" s="293">
        <v>68616.516000000003</v>
      </c>
      <c r="G313" s="293">
        <v>19323.853999999999</v>
      </c>
      <c r="H313" s="294">
        <v>233892.57900000003</v>
      </c>
      <c r="I313" s="280"/>
      <c r="J313" s="280"/>
    </row>
    <row r="314" spans="1:10" x14ac:dyDescent="0.2">
      <c r="A314" s="244">
        <v>2017</v>
      </c>
      <c r="B314" s="267" t="s">
        <v>43</v>
      </c>
      <c r="C314" s="267" t="s">
        <v>142</v>
      </c>
      <c r="D314" s="293">
        <v>31933.893000000004</v>
      </c>
      <c r="E314" s="293">
        <v>106621.47799999997</v>
      </c>
      <c r="F314" s="293">
        <v>69273.794999999998</v>
      </c>
      <c r="G314" s="293">
        <v>17513.4545</v>
      </c>
      <c r="H314" s="294">
        <v>225342.62049999999</v>
      </c>
      <c r="I314" s="280"/>
      <c r="J314" s="280"/>
    </row>
    <row r="315" spans="1:10" x14ac:dyDescent="0.2">
      <c r="A315" s="244">
        <v>2017</v>
      </c>
      <c r="B315" s="267" t="s">
        <v>44</v>
      </c>
      <c r="C315" s="267" t="s">
        <v>142</v>
      </c>
      <c r="D315" s="293">
        <v>33748.097000000002</v>
      </c>
      <c r="E315" s="293">
        <v>112928.36750000001</v>
      </c>
      <c r="F315" s="293">
        <v>72677.831000000006</v>
      </c>
      <c r="G315" s="293">
        <v>19921.436000000002</v>
      </c>
      <c r="H315" s="294">
        <v>239275.73149999999</v>
      </c>
      <c r="I315" s="280"/>
      <c r="J315" s="280"/>
    </row>
    <row r="316" spans="1:10" x14ac:dyDescent="0.2">
      <c r="A316" s="244">
        <v>2017</v>
      </c>
      <c r="B316" s="267" t="s">
        <v>45</v>
      </c>
      <c r="C316" s="267" t="s">
        <v>142</v>
      </c>
      <c r="D316" s="293">
        <v>33391.354999999996</v>
      </c>
      <c r="E316" s="293">
        <v>113472.59700000001</v>
      </c>
      <c r="F316" s="293">
        <v>74895.267500000002</v>
      </c>
      <c r="G316" s="293">
        <v>21112.081999999995</v>
      </c>
      <c r="H316" s="294">
        <v>242871.3015</v>
      </c>
      <c r="I316" s="280"/>
      <c r="J316" s="280"/>
    </row>
    <row r="317" spans="1:10" x14ac:dyDescent="0.2">
      <c r="A317" s="244">
        <v>2017</v>
      </c>
      <c r="B317" s="267" t="s">
        <v>46</v>
      </c>
      <c r="C317" s="267" t="s">
        <v>142</v>
      </c>
      <c r="D317" s="293">
        <v>35473.144999999997</v>
      </c>
      <c r="E317" s="293">
        <v>107281.86200000002</v>
      </c>
      <c r="F317" s="293">
        <v>71078.240000000005</v>
      </c>
      <c r="G317" s="293">
        <v>22645.661</v>
      </c>
      <c r="H317" s="294">
        <v>236478.908</v>
      </c>
      <c r="I317" s="280"/>
      <c r="J317" s="280"/>
    </row>
    <row r="318" spans="1:10" x14ac:dyDescent="0.2">
      <c r="A318" s="244">
        <v>2017</v>
      </c>
      <c r="B318" s="267" t="s">
        <v>47</v>
      </c>
      <c r="C318" s="267" t="s">
        <v>142</v>
      </c>
      <c r="D318" s="293">
        <v>34613.945</v>
      </c>
      <c r="E318" s="293">
        <v>107556.606</v>
      </c>
      <c r="F318" s="293">
        <v>73466.394</v>
      </c>
      <c r="G318" s="293">
        <v>22924.358499999998</v>
      </c>
      <c r="H318" s="294">
        <v>238561.30350000001</v>
      </c>
      <c r="I318" s="280"/>
      <c r="J318" s="280"/>
    </row>
    <row r="319" spans="1:10" x14ac:dyDescent="0.2">
      <c r="A319" s="244">
        <v>2017</v>
      </c>
      <c r="B319" s="267" t="s">
        <v>48</v>
      </c>
      <c r="C319" s="267" t="s">
        <v>142</v>
      </c>
      <c r="D319" s="293">
        <v>37422.43</v>
      </c>
      <c r="E319" s="293">
        <v>105814.03050000001</v>
      </c>
      <c r="F319" s="293">
        <v>67285.071499999991</v>
      </c>
      <c r="G319" s="293">
        <v>23202.875500000002</v>
      </c>
      <c r="H319" s="294">
        <v>233724.4075</v>
      </c>
      <c r="I319" s="280"/>
      <c r="J319" s="280"/>
    </row>
    <row r="320" spans="1:10" x14ac:dyDescent="0.2">
      <c r="A320" s="244">
        <v>2017</v>
      </c>
      <c r="B320" s="267" t="s">
        <v>49</v>
      </c>
      <c r="C320" s="267" t="s">
        <v>142</v>
      </c>
      <c r="D320" s="293">
        <v>36599.039999999994</v>
      </c>
      <c r="E320" s="293">
        <v>102567.96350000003</v>
      </c>
      <c r="F320" s="293">
        <v>56557.36</v>
      </c>
      <c r="G320" s="293">
        <v>18179.5265</v>
      </c>
      <c r="H320" s="294">
        <v>213903.89</v>
      </c>
      <c r="I320" s="280"/>
      <c r="J320" s="280"/>
    </row>
    <row r="321" spans="1:10" x14ac:dyDescent="0.2">
      <c r="A321" s="244">
        <v>2018</v>
      </c>
      <c r="B321" s="267" t="s">
        <v>50</v>
      </c>
      <c r="C321" s="267" t="s">
        <v>142</v>
      </c>
      <c r="D321" s="293">
        <v>31924.937999999995</v>
      </c>
      <c r="E321" s="293">
        <v>101659.57999999999</v>
      </c>
      <c r="F321" s="293">
        <v>55793.851500000004</v>
      </c>
      <c r="G321" s="293">
        <v>19865.232</v>
      </c>
      <c r="H321" s="294">
        <v>209243.60149999999</v>
      </c>
      <c r="I321" s="280"/>
      <c r="J321" s="280"/>
    </row>
    <row r="322" spans="1:10" x14ac:dyDescent="0.2">
      <c r="A322" s="244">
        <v>2018</v>
      </c>
      <c r="B322" s="267" t="s">
        <v>51</v>
      </c>
      <c r="C322" s="267" t="s">
        <v>142</v>
      </c>
      <c r="D322" s="293">
        <v>37575.51</v>
      </c>
      <c r="E322" s="293">
        <v>101423.54550000001</v>
      </c>
      <c r="F322" s="293">
        <v>70199.076000000001</v>
      </c>
      <c r="G322" s="293">
        <v>19797.234</v>
      </c>
      <c r="H322" s="294">
        <v>228995.36550000001</v>
      </c>
      <c r="I322" s="280"/>
      <c r="J322" s="280"/>
    </row>
    <row r="323" spans="1:10" x14ac:dyDescent="0.2">
      <c r="A323" s="244">
        <v>2018</v>
      </c>
      <c r="B323" s="267" t="s">
        <v>52</v>
      </c>
      <c r="C323" s="267" t="s">
        <v>142</v>
      </c>
      <c r="D323" s="293">
        <v>37989.697499999995</v>
      </c>
      <c r="E323" s="293">
        <v>103628.69</v>
      </c>
      <c r="F323" s="293">
        <v>66157.850000000006</v>
      </c>
      <c r="G323" s="293">
        <v>20748.592499999999</v>
      </c>
      <c r="H323" s="294">
        <v>228524.83</v>
      </c>
      <c r="I323" s="280"/>
      <c r="J323" s="280"/>
    </row>
    <row r="324" spans="1:10" x14ac:dyDescent="0.2">
      <c r="A324" s="244">
        <v>2018</v>
      </c>
      <c r="B324" s="267" t="s">
        <v>40</v>
      </c>
      <c r="C324" s="267" t="s">
        <v>142</v>
      </c>
      <c r="D324" s="293">
        <v>42400.470000000008</v>
      </c>
      <c r="E324" s="293">
        <v>113002.73449999999</v>
      </c>
      <c r="F324" s="293">
        <v>67415.732000000004</v>
      </c>
      <c r="G324" s="293">
        <v>19986.063999999998</v>
      </c>
      <c r="H324" s="294">
        <v>242805.00049999997</v>
      </c>
      <c r="I324" s="280"/>
      <c r="J324" s="280"/>
    </row>
    <row r="325" spans="1:10" x14ac:dyDescent="0.2">
      <c r="A325" s="244">
        <v>2018</v>
      </c>
      <c r="B325" s="267" t="s">
        <v>42</v>
      </c>
      <c r="C325" s="267" t="s">
        <v>142</v>
      </c>
      <c r="D325" s="293">
        <v>44191.955000000002</v>
      </c>
      <c r="E325" s="293">
        <v>100734.04099999998</v>
      </c>
      <c r="F325" s="293">
        <v>65314.197500000017</v>
      </c>
      <c r="G325" s="293">
        <v>20516.553</v>
      </c>
      <c r="H325" s="294">
        <v>230756.74650000001</v>
      </c>
      <c r="I325" s="280"/>
      <c r="J325" s="280"/>
    </row>
    <row r="326" spans="1:10" x14ac:dyDescent="0.2">
      <c r="A326" s="244">
        <v>2018</v>
      </c>
      <c r="B326" s="267" t="s">
        <v>43</v>
      </c>
      <c r="C326" s="267" t="s">
        <v>142</v>
      </c>
      <c r="D326" s="293">
        <v>44915.572000000007</v>
      </c>
      <c r="E326" s="293">
        <v>100317.6605</v>
      </c>
      <c r="F326" s="293">
        <v>61877.78</v>
      </c>
      <c r="G326" s="293">
        <v>19378.165000000005</v>
      </c>
      <c r="H326" s="294">
        <v>226489.17749999999</v>
      </c>
      <c r="I326" s="280"/>
      <c r="J326" s="280"/>
    </row>
    <row r="327" spans="1:10" x14ac:dyDescent="0.2">
      <c r="A327" s="244">
        <v>2018</v>
      </c>
      <c r="B327" s="267" t="s">
        <v>44</v>
      </c>
      <c r="C327" s="267" t="s">
        <v>142</v>
      </c>
      <c r="D327" s="293">
        <v>45239.285000000003</v>
      </c>
      <c r="E327" s="293">
        <v>106986.32249999999</v>
      </c>
      <c r="F327" s="293">
        <v>63883.075500000014</v>
      </c>
      <c r="G327" s="293">
        <v>19391.345499999996</v>
      </c>
      <c r="H327" s="294">
        <v>235500.02849999999</v>
      </c>
      <c r="I327" s="280"/>
      <c r="J327" s="280"/>
    </row>
    <row r="328" spans="1:10" x14ac:dyDescent="0.2">
      <c r="A328" s="244">
        <v>2018</v>
      </c>
      <c r="B328" s="267" t="s">
        <v>45</v>
      </c>
      <c r="C328" s="267" t="s">
        <v>142</v>
      </c>
      <c r="D328" s="293">
        <v>46589.475000000006</v>
      </c>
      <c r="E328" s="293">
        <v>113445.79399999999</v>
      </c>
      <c r="F328" s="293">
        <v>70174.710500000016</v>
      </c>
      <c r="G328" s="293">
        <v>22135.879499999999</v>
      </c>
      <c r="H328" s="294">
        <v>252345.85900000003</v>
      </c>
      <c r="I328" s="280"/>
      <c r="J328" s="280"/>
    </row>
    <row r="329" spans="1:10" x14ac:dyDescent="0.2">
      <c r="A329" s="244">
        <v>2018</v>
      </c>
      <c r="B329" s="267" t="s">
        <v>46</v>
      </c>
      <c r="C329" s="267" t="s">
        <v>142</v>
      </c>
      <c r="D329" s="293">
        <v>45645.742499999993</v>
      </c>
      <c r="E329" s="293">
        <v>107916.3305</v>
      </c>
      <c r="F329" s="293">
        <v>72418.057499999995</v>
      </c>
      <c r="G329" s="293">
        <v>17775.416000000001</v>
      </c>
      <c r="H329" s="294">
        <v>243755.5465</v>
      </c>
      <c r="I329" s="280"/>
      <c r="J329" s="280"/>
    </row>
    <row r="330" spans="1:10" x14ac:dyDescent="0.2">
      <c r="A330" s="244">
        <v>2018</v>
      </c>
      <c r="B330" s="267" t="s">
        <v>47</v>
      </c>
      <c r="C330" s="267" t="s">
        <v>142</v>
      </c>
      <c r="D330" s="293">
        <v>47891.067499999997</v>
      </c>
      <c r="E330" s="293">
        <v>107198.17800000001</v>
      </c>
      <c r="F330" s="293">
        <v>77557.739499999996</v>
      </c>
      <c r="G330" s="293">
        <v>20253.486000000001</v>
      </c>
      <c r="H330" s="294">
        <v>252900.47100000002</v>
      </c>
      <c r="I330" s="280"/>
      <c r="J330" s="280"/>
    </row>
    <row r="331" spans="1:10" x14ac:dyDescent="0.2">
      <c r="A331" s="244">
        <v>2018</v>
      </c>
      <c r="B331" s="267" t="s">
        <v>48</v>
      </c>
      <c r="C331" s="267" t="s">
        <v>142</v>
      </c>
      <c r="D331" s="293">
        <v>47080.175000000003</v>
      </c>
      <c r="E331" s="293">
        <v>106770.74600000003</v>
      </c>
      <c r="F331" s="293">
        <v>72533.843500000017</v>
      </c>
      <c r="G331" s="293">
        <v>19966.738500000003</v>
      </c>
      <c r="H331" s="294">
        <v>246351.50300000003</v>
      </c>
      <c r="I331" s="280"/>
      <c r="J331" s="280"/>
    </row>
    <row r="332" spans="1:10" x14ac:dyDescent="0.2">
      <c r="A332" s="244">
        <v>2018</v>
      </c>
      <c r="B332" s="267" t="s">
        <v>49</v>
      </c>
      <c r="C332" s="267" t="s">
        <v>142</v>
      </c>
      <c r="D332" s="293">
        <v>42738.967499999999</v>
      </c>
      <c r="E332" s="293">
        <v>100560.889</v>
      </c>
      <c r="F332" s="293">
        <v>59395.6515</v>
      </c>
      <c r="G332" s="293">
        <v>18515.797999999995</v>
      </c>
      <c r="H332" s="294">
        <v>221211.30599999998</v>
      </c>
      <c r="I332" s="280"/>
      <c r="J332" s="280"/>
    </row>
    <row r="333" spans="1:10" x14ac:dyDescent="0.2">
      <c r="A333" s="244">
        <v>2019</v>
      </c>
      <c r="B333" s="267" t="s">
        <v>50</v>
      </c>
      <c r="C333" s="267" t="s">
        <v>142</v>
      </c>
      <c r="D333" s="293">
        <v>41596.384999999995</v>
      </c>
      <c r="E333" s="293">
        <v>96252.206000000006</v>
      </c>
      <c r="F333" s="293">
        <v>62202.402000000002</v>
      </c>
      <c r="G333" s="293">
        <v>16268.966</v>
      </c>
      <c r="H333" s="294">
        <v>216319.959</v>
      </c>
      <c r="I333" s="280"/>
      <c r="J333" s="280"/>
    </row>
    <row r="334" spans="1:10" x14ac:dyDescent="0.2">
      <c r="A334" s="244">
        <v>2019</v>
      </c>
      <c r="B334" s="267" t="s">
        <v>51</v>
      </c>
      <c r="C334" s="267" t="s">
        <v>142</v>
      </c>
      <c r="D334" s="293">
        <v>47727.130000000005</v>
      </c>
      <c r="E334" s="293">
        <v>100458.1795</v>
      </c>
      <c r="F334" s="293">
        <v>71054.288</v>
      </c>
      <c r="G334" s="293">
        <v>18846.320999999996</v>
      </c>
      <c r="H334" s="294">
        <v>238085.9185</v>
      </c>
      <c r="I334" s="280"/>
      <c r="J334" s="280"/>
    </row>
    <row r="335" spans="1:10" x14ac:dyDescent="0.2">
      <c r="A335" s="244">
        <v>2019</v>
      </c>
      <c r="B335" s="267" t="s">
        <v>52</v>
      </c>
      <c r="C335" s="267" t="s">
        <v>142</v>
      </c>
      <c r="D335" s="293">
        <v>51858.779999999992</v>
      </c>
      <c r="E335" s="293">
        <v>107936.2475</v>
      </c>
      <c r="F335" s="293">
        <v>70001.981499999994</v>
      </c>
      <c r="G335" s="293">
        <v>22096.642499999998</v>
      </c>
      <c r="H335" s="294">
        <v>251893.65150000001</v>
      </c>
      <c r="I335" s="280"/>
      <c r="J335" s="280"/>
    </row>
    <row r="336" spans="1:10" x14ac:dyDescent="0.2">
      <c r="A336" s="244">
        <v>2019</v>
      </c>
      <c r="B336" s="267" t="s">
        <v>40</v>
      </c>
      <c r="C336" s="267" t="s">
        <v>142</v>
      </c>
      <c r="D336" s="293">
        <v>46642.877500000002</v>
      </c>
      <c r="E336" s="293">
        <v>107916.0805</v>
      </c>
      <c r="F336" s="293">
        <v>63979.020499999999</v>
      </c>
      <c r="G336" s="293">
        <v>20555.414000000001</v>
      </c>
      <c r="H336" s="294">
        <v>239093.39249999996</v>
      </c>
      <c r="I336" s="280"/>
      <c r="J336" s="280"/>
    </row>
    <row r="337" spans="1:10" x14ac:dyDescent="0.2">
      <c r="A337" s="244">
        <v>2019</v>
      </c>
      <c r="B337" s="267" t="s">
        <v>42</v>
      </c>
      <c r="C337" s="267" t="s">
        <v>142</v>
      </c>
      <c r="D337" s="293">
        <v>55197.667999999991</v>
      </c>
      <c r="E337" s="293">
        <v>106966.4065</v>
      </c>
      <c r="F337" s="293">
        <v>72882.920999999988</v>
      </c>
      <c r="G337" s="293">
        <v>23448.828000000001</v>
      </c>
      <c r="H337" s="294">
        <v>258495.8235</v>
      </c>
      <c r="I337" s="280"/>
      <c r="J337" s="280"/>
    </row>
    <row r="338" spans="1:10" x14ac:dyDescent="0.2">
      <c r="A338" s="244">
        <v>2019</v>
      </c>
      <c r="B338" s="267" t="s">
        <v>43</v>
      </c>
      <c r="C338" s="267" t="s">
        <v>142</v>
      </c>
      <c r="D338" s="293">
        <v>46016.764999999999</v>
      </c>
      <c r="E338" s="293">
        <v>99394.876499999998</v>
      </c>
      <c r="F338" s="293">
        <v>67298.586999999985</v>
      </c>
      <c r="G338" s="293">
        <v>21505.654499999997</v>
      </c>
      <c r="H338" s="294">
        <v>234215.88299999997</v>
      </c>
      <c r="I338" s="280"/>
      <c r="J338" s="280"/>
    </row>
    <row r="339" spans="1:10" x14ac:dyDescent="0.2">
      <c r="A339" s="244">
        <v>2019</v>
      </c>
      <c r="B339" s="267" t="s">
        <v>44</v>
      </c>
      <c r="C339" s="267" t="s">
        <v>142</v>
      </c>
      <c r="D339" s="293">
        <v>48327.474999999991</v>
      </c>
      <c r="E339" s="293">
        <v>115859.6795</v>
      </c>
      <c r="F339" s="293">
        <v>78505.682499999981</v>
      </c>
      <c r="G339" s="293">
        <v>23783.261500000001</v>
      </c>
      <c r="H339" s="294">
        <v>266476.09849999996</v>
      </c>
      <c r="I339" s="280"/>
      <c r="J339" s="280"/>
    </row>
    <row r="340" spans="1:10" x14ac:dyDescent="0.2">
      <c r="A340" s="244">
        <v>2019</v>
      </c>
      <c r="B340" s="267" t="s">
        <v>45</v>
      </c>
      <c r="C340" s="267" t="s">
        <v>142</v>
      </c>
      <c r="D340" s="293">
        <v>45395.642500000002</v>
      </c>
      <c r="E340" s="293">
        <v>115292.94</v>
      </c>
      <c r="F340" s="293">
        <v>76096.891000000003</v>
      </c>
      <c r="G340" s="293">
        <v>27273.459999999992</v>
      </c>
      <c r="H340" s="294">
        <v>264058.93350000004</v>
      </c>
      <c r="I340" s="280"/>
      <c r="J340" s="280"/>
    </row>
    <row r="341" spans="1:10" x14ac:dyDescent="0.2">
      <c r="A341" s="244">
        <v>2019</v>
      </c>
      <c r="B341" s="267" t="s">
        <v>46</v>
      </c>
      <c r="C341" s="267" t="s">
        <v>142</v>
      </c>
      <c r="D341" s="293">
        <v>43943.497499999998</v>
      </c>
      <c r="E341" s="293">
        <v>118560.8155</v>
      </c>
      <c r="F341" s="293">
        <v>76984.775499999989</v>
      </c>
      <c r="G341" s="293">
        <v>24254.314999999999</v>
      </c>
      <c r="H341" s="294">
        <v>263743.40350000001</v>
      </c>
      <c r="I341" s="280"/>
      <c r="J341" s="280"/>
    </row>
    <row r="342" spans="1:10" x14ac:dyDescent="0.2">
      <c r="A342" s="244">
        <v>2019</v>
      </c>
      <c r="B342" s="267" t="s">
        <v>47</v>
      </c>
      <c r="C342" s="267" t="s">
        <v>142</v>
      </c>
      <c r="D342" s="293">
        <v>48367.55</v>
      </c>
      <c r="E342" s="293">
        <v>117735.93299999999</v>
      </c>
      <c r="F342" s="293">
        <v>82725.123000000007</v>
      </c>
      <c r="G342" s="293">
        <v>23092.530500000001</v>
      </c>
      <c r="H342" s="294">
        <v>271921.13649999996</v>
      </c>
      <c r="I342" s="280"/>
      <c r="J342" s="280"/>
    </row>
    <row r="343" spans="1:10" x14ac:dyDescent="0.2">
      <c r="A343" s="244">
        <v>2019</v>
      </c>
      <c r="B343" s="267" t="s">
        <v>48</v>
      </c>
      <c r="C343" s="267" t="s">
        <v>142</v>
      </c>
      <c r="D343" s="293">
        <v>41965.777000000002</v>
      </c>
      <c r="E343" s="293">
        <v>113104.31999999999</v>
      </c>
      <c r="F343" s="293">
        <v>62361.277499999989</v>
      </c>
      <c r="G343" s="293">
        <v>25393.434999999998</v>
      </c>
      <c r="H343" s="294">
        <v>242824.80949999997</v>
      </c>
      <c r="I343" s="280"/>
      <c r="J343" s="280"/>
    </row>
    <row r="344" spans="1:10" x14ac:dyDescent="0.2">
      <c r="A344" s="244">
        <v>2019</v>
      </c>
      <c r="B344" s="267" t="s">
        <v>49</v>
      </c>
      <c r="C344" s="267" t="s">
        <v>142</v>
      </c>
      <c r="D344" s="293">
        <v>43485.760000000009</v>
      </c>
      <c r="E344" s="293">
        <v>125350.383</v>
      </c>
      <c r="F344" s="293">
        <v>64845.242499999993</v>
      </c>
      <c r="G344" s="293">
        <v>26880.705500000004</v>
      </c>
      <c r="H344" s="294">
        <v>260562.09099999999</v>
      </c>
      <c r="I344" s="280"/>
      <c r="J344" s="280"/>
    </row>
    <row r="345" spans="1:10" x14ac:dyDescent="0.2">
      <c r="A345" s="244">
        <v>2020</v>
      </c>
      <c r="B345" s="267" t="s">
        <v>50</v>
      </c>
      <c r="C345" s="267" t="s">
        <v>142</v>
      </c>
      <c r="D345" s="293">
        <v>34553.75</v>
      </c>
      <c r="E345" s="293">
        <v>121704.98099999999</v>
      </c>
      <c r="F345" s="293">
        <v>66184.867500000008</v>
      </c>
      <c r="G345" s="293">
        <v>26615.91</v>
      </c>
      <c r="H345" s="294">
        <v>249059.5085</v>
      </c>
      <c r="I345" s="280"/>
      <c r="J345" s="280"/>
    </row>
    <row r="346" spans="1:10" x14ac:dyDescent="0.2">
      <c r="A346" s="244">
        <v>2020</v>
      </c>
      <c r="B346" s="267" t="s">
        <v>51</v>
      </c>
      <c r="C346" s="267" t="s">
        <v>142</v>
      </c>
      <c r="D346" s="293">
        <v>46420.224500000004</v>
      </c>
      <c r="E346" s="293">
        <v>106773.3155</v>
      </c>
      <c r="F346" s="293">
        <v>80492.404999999984</v>
      </c>
      <c r="G346" s="293">
        <v>28748.980499999998</v>
      </c>
      <c r="H346" s="294">
        <v>262434.92549999995</v>
      </c>
      <c r="I346" s="280"/>
      <c r="J346" s="280"/>
    </row>
    <row r="347" spans="1:10" x14ac:dyDescent="0.2">
      <c r="A347" s="244">
        <v>2020</v>
      </c>
      <c r="B347" s="267" t="s">
        <v>52</v>
      </c>
      <c r="C347" s="267" t="s">
        <v>142</v>
      </c>
      <c r="D347" s="293">
        <v>30848.112500000007</v>
      </c>
      <c r="E347" s="293">
        <v>73660.67</v>
      </c>
      <c r="F347" s="293">
        <v>59903.045500000007</v>
      </c>
      <c r="G347" s="293">
        <v>18368.421000000002</v>
      </c>
      <c r="H347" s="294">
        <v>182780.24900000001</v>
      </c>
      <c r="I347" s="280"/>
      <c r="J347" s="280"/>
    </row>
    <row r="348" spans="1:10" x14ac:dyDescent="0.2">
      <c r="A348" s="244">
        <v>2020</v>
      </c>
      <c r="B348" s="267" t="s">
        <v>40</v>
      </c>
      <c r="C348" s="267" t="s">
        <v>142</v>
      </c>
      <c r="D348" s="293">
        <v>3730.78</v>
      </c>
      <c r="E348" s="293">
        <v>43487.726500000004</v>
      </c>
      <c r="F348" s="293">
        <v>10353.095000000001</v>
      </c>
      <c r="G348" s="293">
        <v>2330.9499999999998</v>
      </c>
      <c r="H348" s="294">
        <v>59902.551500000001</v>
      </c>
      <c r="I348" s="280"/>
      <c r="J348" s="280"/>
    </row>
    <row r="349" spans="1:10" x14ac:dyDescent="0.2">
      <c r="A349" s="244">
        <v>2020</v>
      </c>
      <c r="B349" s="267" t="s">
        <v>42</v>
      </c>
      <c r="C349" s="267" t="s">
        <v>142</v>
      </c>
      <c r="D349" s="293">
        <v>31668.509490234377</v>
      </c>
      <c r="E349" s="293">
        <v>95293.035999141925</v>
      </c>
      <c r="F349" s="293">
        <v>53556.016460937521</v>
      </c>
      <c r="G349" s="293">
        <v>17823.740002548217</v>
      </c>
      <c r="H349" s="294">
        <v>198341.30195286206</v>
      </c>
      <c r="I349" s="280"/>
      <c r="J349" s="280"/>
    </row>
    <row r="350" spans="1:10" x14ac:dyDescent="0.2">
      <c r="A350" s="244">
        <v>2020</v>
      </c>
      <c r="B350" s="267" t="s">
        <v>43</v>
      </c>
      <c r="C350" s="267" t="s">
        <v>142</v>
      </c>
      <c r="D350" s="293">
        <v>40861.52450976563</v>
      </c>
      <c r="E350" s="293">
        <v>112680.17351228523</v>
      </c>
      <c r="F350" s="293">
        <v>64688.982974060069</v>
      </c>
      <c r="G350" s="293">
        <v>22664.469499461178</v>
      </c>
      <c r="H350" s="294">
        <v>240895.1504955721</v>
      </c>
      <c r="I350" s="280"/>
      <c r="J350" s="280"/>
    </row>
    <row r="351" spans="1:10" x14ac:dyDescent="0.2">
      <c r="A351" s="244">
        <v>2020</v>
      </c>
      <c r="B351" s="267" t="s">
        <v>44</v>
      </c>
      <c r="C351" s="267" t="s">
        <v>142</v>
      </c>
      <c r="D351" s="293">
        <v>46099.083548828137</v>
      </c>
      <c r="E351" s="293">
        <v>137380.3005279846</v>
      </c>
      <c r="F351" s="293">
        <v>71771.602956817631</v>
      </c>
      <c r="G351" s="293">
        <v>26329.242493419646</v>
      </c>
      <c r="H351" s="294">
        <v>281580.22952704999</v>
      </c>
      <c r="I351" s="280"/>
      <c r="J351" s="280"/>
    </row>
    <row r="352" spans="1:10" x14ac:dyDescent="0.2">
      <c r="A352" s="244">
        <v>2020</v>
      </c>
      <c r="B352" s="267" t="s">
        <v>45</v>
      </c>
      <c r="C352" s="267" t="s">
        <v>142</v>
      </c>
      <c r="D352" s="293">
        <v>42253.366004882802</v>
      </c>
      <c r="E352" s="293">
        <v>129746.22396852873</v>
      </c>
      <c r="F352" s="293">
        <v>68553.694488708483</v>
      </c>
      <c r="G352" s="293">
        <v>29259.124507371904</v>
      </c>
      <c r="H352" s="294">
        <v>269812.40896949195</v>
      </c>
      <c r="I352" s="280"/>
      <c r="J352" s="280"/>
    </row>
    <row r="353" spans="1:10" x14ac:dyDescent="0.2">
      <c r="A353" s="244">
        <v>2020</v>
      </c>
      <c r="B353" s="267" t="s">
        <v>46</v>
      </c>
      <c r="C353" s="267" t="s">
        <v>142</v>
      </c>
      <c r="D353" s="293">
        <v>38001.285048828126</v>
      </c>
      <c r="E353" s="293">
        <v>131863.24807371708</v>
      </c>
      <c r="F353" s="293">
        <v>79509.392491149891</v>
      </c>
      <c r="G353" s="293">
        <v>28871.574999496461</v>
      </c>
      <c r="H353" s="294">
        <v>278245.50061319157</v>
      </c>
      <c r="I353" s="280"/>
      <c r="J353" s="280"/>
    </row>
    <row r="354" spans="1:10" x14ac:dyDescent="0.2">
      <c r="A354" s="244">
        <v>2020</v>
      </c>
      <c r="B354" s="267" t="s">
        <v>47</v>
      </c>
      <c r="C354" s="267" t="s">
        <v>142</v>
      </c>
      <c r="D354" s="293">
        <v>36948.747465820306</v>
      </c>
      <c r="E354" s="293">
        <v>133622.824486</v>
      </c>
      <c r="F354" s="293">
        <v>87339.723522125219</v>
      </c>
      <c r="G354" s="293">
        <v>30826.049001678468</v>
      </c>
      <c r="H354" s="294">
        <v>288737.34447562404</v>
      </c>
      <c r="I354" s="280"/>
      <c r="J354" s="280"/>
    </row>
    <row r="355" spans="1:10" x14ac:dyDescent="0.2">
      <c r="A355" s="244">
        <v>2020</v>
      </c>
      <c r="B355" s="267" t="s">
        <v>48</v>
      </c>
      <c r="C355" s="267" t="s">
        <v>142</v>
      </c>
      <c r="D355" s="293">
        <v>35311.138441406249</v>
      </c>
      <c r="E355" s="293">
        <v>133160.08959827048</v>
      </c>
      <c r="F355" s="293">
        <v>82898.55400366211</v>
      </c>
      <c r="G355" s="293">
        <v>31852.514994373323</v>
      </c>
      <c r="H355" s="294">
        <v>283222.29703771218</v>
      </c>
      <c r="I355" s="280"/>
      <c r="J355" s="280"/>
    </row>
    <row r="356" spans="1:10" x14ac:dyDescent="0.2">
      <c r="A356" s="244">
        <v>2020</v>
      </c>
      <c r="B356" s="267" t="s">
        <v>49</v>
      </c>
      <c r="C356" s="267" t="s">
        <v>142</v>
      </c>
      <c r="D356" s="293">
        <v>30681.980470703129</v>
      </c>
      <c r="E356" s="293">
        <v>124250.19494018552</v>
      </c>
      <c r="F356" s="293">
        <v>65728.992499084474</v>
      </c>
      <c r="G356" s="293">
        <v>27448.190500381475</v>
      </c>
      <c r="H356" s="294">
        <v>248109.35841035467</v>
      </c>
      <c r="I356" s="280"/>
      <c r="J356" s="280"/>
    </row>
    <row r="357" spans="1:10" x14ac:dyDescent="0.2">
      <c r="A357" s="244">
        <v>2021</v>
      </c>
      <c r="B357" s="267" t="s">
        <v>50</v>
      </c>
      <c r="C357" s="267" t="s">
        <v>142</v>
      </c>
      <c r="D357" s="293">
        <v>27572.810034179689</v>
      </c>
      <c r="E357" s="293">
        <v>123680.46254499815</v>
      </c>
      <c r="F357" s="293">
        <v>66206.625481594121</v>
      </c>
      <c r="G357" s="293">
        <v>29517.405999816419</v>
      </c>
      <c r="H357" s="294">
        <v>246977.30406058842</v>
      </c>
      <c r="I357" s="280"/>
      <c r="J357" s="280"/>
    </row>
    <row r="358" spans="1:10" x14ac:dyDescent="0.2">
      <c r="A358" s="244">
        <v>2021</v>
      </c>
      <c r="B358" s="267" t="s">
        <v>51</v>
      </c>
      <c r="C358" s="267" t="s">
        <v>142</v>
      </c>
      <c r="D358" s="293">
        <v>34491.423548999999</v>
      </c>
      <c r="E358" s="293">
        <v>128715.70001880001</v>
      </c>
      <c r="F358" s="293">
        <v>73695.80752420002</v>
      </c>
      <c r="G358" s="293">
        <v>30340.335501030004</v>
      </c>
      <c r="H358" s="294">
        <v>267243.26659303001</v>
      </c>
      <c r="I358" s="280"/>
      <c r="J358" s="280"/>
    </row>
    <row r="359" spans="1:10" x14ac:dyDescent="0.2">
      <c r="A359" s="244">
        <v>2021</v>
      </c>
      <c r="B359" s="267" t="s">
        <v>52</v>
      </c>
      <c r="C359" s="267" t="s">
        <v>142</v>
      </c>
      <c r="D359" s="293">
        <v>35320.937568359383</v>
      </c>
      <c r="E359" s="293">
        <v>139264.10750957648</v>
      </c>
      <c r="F359" s="293">
        <v>81377.357500095357</v>
      </c>
      <c r="G359" s="293">
        <v>30635.559999000547</v>
      </c>
      <c r="H359" s="294">
        <v>286597.96257703181</v>
      </c>
      <c r="I359" s="280"/>
      <c r="J359" s="280"/>
    </row>
    <row r="360" spans="1:10" x14ac:dyDescent="0.2">
      <c r="A360" s="244">
        <v>2021</v>
      </c>
      <c r="B360" s="267" t="s">
        <v>40</v>
      </c>
      <c r="C360" s="267" t="s">
        <v>142</v>
      </c>
      <c r="D360" s="293">
        <v>31666.18649023438</v>
      </c>
      <c r="E360" s="293">
        <v>130177.21601914882</v>
      </c>
      <c r="F360" s="293">
        <v>75197.220004644405</v>
      </c>
      <c r="G360" s="293">
        <v>25273.802998369221</v>
      </c>
      <c r="H360" s="294">
        <v>262314.42551239685</v>
      </c>
      <c r="I360" s="280"/>
      <c r="J360" s="280"/>
    </row>
    <row r="361" spans="1:10" x14ac:dyDescent="0.2">
      <c r="A361" s="244">
        <v>2021</v>
      </c>
      <c r="B361" s="267" t="s">
        <v>42</v>
      </c>
      <c r="C361" s="267" t="s">
        <v>142</v>
      </c>
      <c r="D361" s="293">
        <v>35142.878014648435</v>
      </c>
      <c r="E361" s="293">
        <v>110441.05397600673</v>
      </c>
      <c r="F361" s="293">
        <v>63483.937006561289</v>
      </c>
      <c r="G361" s="293">
        <v>21101.112999656678</v>
      </c>
      <c r="H361" s="294">
        <v>230168.98199687316</v>
      </c>
      <c r="I361" s="280"/>
      <c r="J361" s="280"/>
    </row>
    <row r="362" spans="1:10" x14ac:dyDescent="0.2">
      <c r="A362" s="244">
        <v>2021</v>
      </c>
      <c r="B362" s="267" t="s">
        <v>43</v>
      </c>
      <c r="C362" s="267" t="s">
        <v>142</v>
      </c>
      <c r="D362" s="293">
        <v>35548.42094140625</v>
      </c>
      <c r="E362" s="293">
        <v>140060.13445016049</v>
      </c>
      <c r="F362" s="293">
        <v>75832.012473263763</v>
      </c>
      <c r="G362" s="293">
        <v>29231.445500839232</v>
      </c>
      <c r="H362" s="294">
        <v>280672.01336566976</v>
      </c>
      <c r="I362" s="280"/>
      <c r="J362" s="280"/>
    </row>
    <row r="363" spans="1:10" x14ac:dyDescent="0.2">
      <c r="A363" s="244">
        <v>2021</v>
      </c>
      <c r="B363" s="267" t="s">
        <v>44</v>
      </c>
      <c r="C363" s="267" t="s">
        <v>142</v>
      </c>
      <c r="D363" s="293">
        <v>37472.256980468745</v>
      </c>
      <c r="E363" s="293">
        <v>138748.81948150485</v>
      </c>
      <c r="F363" s="293">
        <v>78869.397527136811</v>
      </c>
      <c r="G363" s="293">
        <v>30154.705007324217</v>
      </c>
      <c r="H363" s="294">
        <v>285245.17899643467</v>
      </c>
      <c r="I363" s="280"/>
      <c r="J363" s="280"/>
    </row>
    <row r="364" spans="1:10" x14ac:dyDescent="0.2">
      <c r="A364" s="244">
        <v>2021</v>
      </c>
      <c r="B364" s="267" t="s">
        <v>45</v>
      </c>
      <c r="C364" s="267" t="s">
        <v>142</v>
      </c>
      <c r="D364" s="293">
        <v>37974.136465820309</v>
      </c>
      <c r="E364" s="293">
        <v>132890.81547527196</v>
      </c>
      <c r="F364" s="293">
        <v>77598.830934434896</v>
      </c>
      <c r="G364" s="293">
        <v>28958.047004272452</v>
      </c>
      <c r="H364" s="294">
        <v>277421.82987979957</v>
      </c>
      <c r="I364" s="280"/>
      <c r="J364" s="280"/>
    </row>
    <row r="365" spans="1:10" x14ac:dyDescent="0.2">
      <c r="A365" s="244">
        <v>2021</v>
      </c>
      <c r="B365" s="267" t="s">
        <v>46</v>
      </c>
      <c r="C365" s="267" t="s">
        <v>142</v>
      </c>
      <c r="D365" s="293">
        <v>38937.370495117182</v>
      </c>
      <c r="E365" s="293">
        <v>139713.09093624359</v>
      </c>
      <c r="F365" s="293">
        <v>76700.297963468562</v>
      </c>
      <c r="G365" s="293">
        <v>29659.874504119871</v>
      </c>
      <c r="H365" s="294">
        <v>285010.63389894919</v>
      </c>
      <c r="I365" s="280"/>
      <c r="J365" s="280"/>
    </row>
    <row r="366" spans="1:10" x14ac:dyDescent="0.2">
      <c r="A366" s="244">
        <v>2021</v>
      </c>
      <c r="B366" s="267" t="s">
        <v>47</v>
      </c>
      <c r="C366" s="267" t="s">
        <v>142</v>
      </c>
      <c r="D366" s="293">
        <v>38806.231597656239</v>
      </c>
      <c r="E366" s="293">
        <v>136981.56852209877</v>
      </c>
      <c r="F366" s="293">
        <v>74511.453511634332</v>
      </c>
      <c r="G366" s="293">
        <v>30867.776005493164</v>
      </c>
      <c r="H366" s="294">
        <v>281167.02963688254</v>
      </c>
      <c r="I366" s="280"/>
      <c r="J366" s="280"/>
    </row>
    <row r="367" spans="1:10" x14ac:dyDescent="0.2">
      <c r="A367" s="244">
        <v>2021</v>
      </c>
      <c r="B367" s="267" t="s">
        <v>48</v>
      </c>
      <c r="C367" s="267" t="s">
        <v>142</v>
      </c>
      <c r="D367" s="293">
        <v>37762.999036010733</v>
      </c>
      <c r="E367" s="293">
        <v>138999.23846004443</v>
      </c>
      <c r="F367" s="293">
        <v>75366.589477569607</v>
      </c>
      <c r="G367" s="293">
        <v>28986.207999694827</v>
      </c>
      <c r="H367" s="294">
        <v>281115.0349733195</v>
      </c>
      <c r="I367" s="280"/>
      <c r="J367" s="280"/>
    </row>
    <row r="368" spans="1:10" x14ac:dyDescent="0.2">
      <c r="A368" s="244">
        <v>2021</v>
      </c>
      <c r="B368" s="267" t="s">
        <v>49</v>
      </c>
      <c r="C368" s="267" t="s">
        <v>142</v>
      </c>
      <c r="D368" s="293">
        <v>36380.046050000004</v>
      </c>
      <c r="E368" s="293">
        <v>129848.42201132199</v>
      </c>
      <c r="F368" s="293">
        <v>62727.962493850719</v>
      </c>
      <c r="G368" s="293">
        <v>30833.357000000004</v>
      </c>
      <c r="H368" s="294">
        <v>259789.78755517275</v>
      </c>
      <c r="I368" s="280"/>
      <c r="J368" s="280"/>
    </row>
    <row r="369" spans="1:10" x14ac:dyDescent="0.2">
      <c r="A369" s="244">
        <v>2022</v>
      </c>
      <c r="B369" s="267" t="s">
        <v>50</v>
      </c>
      <c r="C369" s="267" t="s">
        <v>142</v>
      </c>
      <c r="D369" s="293">
        <v>31332.652446289059</v>
      </c>
      <c r="E369" s="293">
        <v>120198.29848453333</v>
      </c>
      <c r="F369" s="293">
        <v>61577.539002546313</v>
      </c>
      <c r="G369" s="293">
        <v>28975.116000000002</v>
      </c>
      <c r="H369" s="294">
        <v>242083.6059333687</v>
      </c>
      <c r="I369" s="280"/>
      <c r="J369" s="280"/>
    </row>
    <row r="370" spans="1:10" x14ac:dyDescent="0.2">
      <c r="A370" s="244">
        <v>2022</v>
      </c>
      <c r="B370" s="267" t="s">
        <v>51</v>
      </c>
      <c r="C370" s="267" t="s">
        <v>142</v>
      </c>
      <c r="D370" s="293">
        <v>38057.494927978507</v>
      </c>
      <c r="E370" s="293">
        <v>133587.50751113342</v>
      </c>
      <c r="F370" s="293">
        <v>71361.633002557748</v>
      </c>
      <c r="G370" s="293">
        <v>32508.827000000001</v>
      </c>
      <c r="H370" s="294">
        <v>275515.46244166972</v>
      </c>
      <c r="I370" s="280"/>
      <c r="J370" s="280"/>
    </row>
    <row r="371" spans="1:10" x14ac:dyDescent="0.2">
      <c r="A371" s="244">
        <v>2022</v>
      </c>
      <c r="B371" s="267" t="s">
        <v>52</v>
      </c>
      <c r="C371" s="267" t="s">
        <v>142</v>
      </c>
      <c r="D371" s="293">
        <v>45312.07045529176</v>
      </c>
      <c r="E371" s="293">
        <v>145926.48949552438</v>
      </c>
      <c r="F371" s="293">
        <v>78422.726508680353</v>
      </c>
      <c r="G371" s="293">
        <v>29692.6</v>
      </c>
      <c r="H371" s="294">
        <v>299353.88645949651</v>
      </c>
      <c r="I371" s="280"/>
      <c r="J371" s="280"/>
    </row>
    <row r="372" spans="1:10" x14ac:dyDescent="0.2">
      <c r="A372" s="244">
        <v>2022</v>
      </c>
      <c r="B372" s="267" t="s">
        <v>40</v>
      </c>
      <c r="C372" s="267" t="s">
        <v>142</v>
      </c>
      <c r="D372" s="293">
        <v>43201.622413635261</v>
      </c>
      <c r="E372" s="293">
        <v>131501.78690771211</v>
      </c>
      <c r="F372" s="293">
        <v>70580.789998323424</v>
      </c>
      <c r="G372" s="293">
        <v>30402.353999999999</v>
      </c>
      <c r="H372" s="294">
        <v>275686.55331967078</v>
      </c>
      <c r="I372" s="280"/>
      <c r="J372" s="280"/>
    </row>
    <row r="373" spans="1:10" x14ac:dyDescent="0.2">
      <c r="A373" s="244">
        <v>2022</v>
      </c>
      <c r="B373" s="267" t="s">
        <v>42</v>
      </c>
      <c r="C373" s="267" t="s">
        <v>142</v>
      </c>
      <c r="D373" s="293">
        <v>46951.32745300293</v>
      </c>
      <c r="E373" s="293">
        <v>125954.64278925897</v>
      </c>
      <c r="F373" s="293">
        <v>71917.34950052452</v>
      </c>
      <c r="G373" s="293">
        <v>30458.520999999997</v>
      </c>
      <c r="H373" s="294">
        <v>275281.84074278641</v>
      </c>
      <c r="I373" s="280"/>
      <c r="J373" s="280"/>
    </row>
    <row r="374" spans="1:10" x14ac:dyDescent="0.2">
      <c r="A374" s="244">
        <v>2022</v>
      </c>
      <c r="B374" s="267" t="s">
        <v>43</v>
      </c>
      <c r="C374" s="267" t="s">
        <v>142</v>
      </c>
      <c r="D374" s="293">
        <v>42721.450562255879</v>
      </c>
      <c r="E374" s="293">
        <v>134032.61382746574</v>
      </c>
      <c r="F374" s="293">
        <v>76141.953503337863</v>
      </c>
      <c r="G374" s="293">
        <v>32768.830249999992</v>
      </c>
      <c r="H374" s="294">
        <v>285664.84814305941</v>
      </c>
      <c r="I374" s="280"/>
      <c r="J374" s="280"/>
    </row>
    <row r="375" spans="1:10" x14ac:dyDescent="0.2">
      <c r="A375" s="244">
        <v>2022</v>
      </c>
      <c r="B375" s="267" t="s">
        <v>44</v>
      </c>
      <c r="C375" s="267" t="s">
        <v>142</v>
      </c>
      <c r="D375" s="293">
        <v>44550.781499999997</v>
      </c>
      <c r="E375" s="293">
        <v>126617.29770471342</v>
      </c>
      <c r="F375" s="293">
        <v>65441.381000000016</v>
      </c>
      <c r="G375" s="293">
        <v>36110.775499999996</v>
      </c>
      <c r="H375" s="294">
        <v>272720.23570471338</v>
      </c>
      <c r="I375" s="280"/>
      <c r="J375" s="280"/>
    </row>
    <row r="376" spans="1:10" x14ac:dyDescent="0.2">
      <c r="A376" s="244">
        <v>2022</v>
      </c>
      <c r="B376" s="267" t="s">
        <v>45</v>
      </c>
      <c r="C376" s="267" t="s">
        <v>142</v>
      </c>
      <c r="D376" s="293">
        <v>48594.474526855469</v>
      </c>
      <c r="E376" s="293">
        <v>137649.93582817388</v>
      </c>
      <c r="F376" s="293">
        <v>70067.473022121427</v>
      </c>
      <c r="G376" s="293">
        <v>32823.675999999999</v>
      </c>
      <c r="H376" s="294">
        <v>289135.55937715073</v>
      </c>
      <c r="I376" s="280"/>
      <c r="J376" s="280"/>
    </row>
    <row r="377" spans="1:10" x14ac:dyDescent="0.2">
      <c r="A377" s="244">
        <v>2022</v>
      </c>
      <c r="B377" s="267" t="s">
        <v>46</v>
      </c>
      <c r="C377" s="267" t="s">
        <v>142</v>
      </c>
      <c r="D377" s="293">
        <v>46707.985500000003</v>
      </c>
      <c r="E377" s="293">
        <v>129757.85521441547</v>
      </c>
      <c r="F377" s="293">
        <v>67587.285000000003</v>
      </c>
      <c r="G377" s="293">
        <v>32600.684499999999</v>
      </c>
      <c r="H377" s="294">
        <v>276653.81021441554</v>
      </c>
      <c r="I377" s="280"/>
      <c r="J377" s="280"/>
    </row>
    <row r="378" spans="1:10" x14ac:dyDescent="0.2">
      <c r="A378" s="244">
        <v>2022</v>
      </c>
      <c r="B378" s="267" t="s">
        <v>47</v>
      </c>
      <c r="C378" s="267" t="s">
        <v>142</v>
      </c>
      <c r="D378" s="293">
        <v>47339.949051574717</v>
      </c>
      <c r="E378" s="293">
        <v>128113.57586604974</v>
      </c>
      <c r="F378" s="293">
        <v>64245.440000839255</v>
      </c>
      <c r="G378" s="293">
        <v>29792.184500286112</v>
      </c>
      <c r="H378" s="294">
        <v>269491.14941874979</v>
      </c>
      <c r="I378" s="280"/>
      <c r="J378" s="280"/>
    </row>
    <row r="379" spans="1:10" x14ac:dyDescent="0.2">
      <c r="A379" s="244">
        <v>2022</v>
      </c>
      <c r="B379" s="267" t="s">
        <v>48</v>
      </c>
      <c r="C379" s="267" t="s">
        <v>142</v>
      </c>
      <c r="D379" s="293">
        <v>46498.084519531258</v>
      </c>
      <c r="E379" s="293">
        <v>127461.94448202966</v>
      </c>
      <c r="F379" s="293">
        <v>60452.115500357642</v>
      </c>
      <c r="G379" s="293">
        <v>29047.439000076294</v>
      </c>
      <c r="H379" s="294">
        <v>263459.58350199484</v>
      </c>
      <c r="I379" s="280"/>
      <c r="J379" s="280"/>
    </row>
    <row r="380" spans="1:10" x14ac:dyDescent="0.2">
      <c r="A380" s="244">
        <v>2022</v>
      </c>
      <c r="B380" s="267" t="s">
        <v>49</v>
      </c>
      <c r="C380" s="267" t="s">
        <v>142</v>
      </c>
      <c r="D380" s="293">
        <v>44913.092608642582</v>
      </c>
      <c r="E380" s="293">
        <v>135378.07853655395</v>
      </c>
      <c r="F380" s="293">
        <v>51438.148502117161</v>
      </c>
      <c r="G380" s="293">
        <v>25867.28200038147</v>
      </c>
      <c r="H380" s="294">
        <v>257596.60164769518</v>
      </c>
      <c r="I380" s="280"/>
      <c r="J380" s="280"/>
    </row>
    <row r="381" spans="1:10" x14ac:dyDescent="0.2">
      <c r="A381" s="244">
        <v>2023</v>
      </c>
      <c r="B381" s="267" t="s">
        <v>50</v>
      </c>
      <c r="C381" s="267" t="s">
        <v>142</v>
      </c>
      <c r="D381" s="293">
        <v>38346.43903417969</v>
      </c>
      <c r="E381" s="293">
        <v>107277.37796886443</v>
      </c>
      <c r="F381" s="293">
        <v>47815.233498455062</v>
      </c>
      <c r="G381" s="293">
        <v>29938.639500286099</v>
      </c>
      <c r="H381" s="294">
        <v>223377.69000178529</v>
      </c>
      <c r="I381" s="280"/>
      <c r="J381" s="280"/>
    </row>
    <row r="382" spans="1:10" x14ac:dyDescent="0.2">
      <c r="A382" s="244">
        <v>2023</v>
      </c>
      <c r="B382" s="267" t="s">
        <v>51</v>
      </c>
      <c r="C382" s="267" t="s">
        <v>142</v>
      </c>
      <c r="D382" s="293">
        <v>46867.969406200005</v>
      </c>
      <c r="E382" s="293">
        <v>121520.19044060001</v>
      </c>
      <c r="F382" s="293">
        <v>61788.555521660004</v>
      </c>
      <c r="G382" s="293">
        <v>31150.009000000002</v>
      </c>
      <c r="H382" s="294">
        <v>261326.72436846001</v>
      </c>
      <c r="I382" s="280"/>
      <c r="J382" s="280"/>
    </row>
    <row r="383" spans="1:10" x14ac:dyDescent="0.2">
      <c r="A383" s="244">
        <v>2023</v>
      </c>
      <c r="B383" s="267" t="s">
        <v>52</v>
      </c>
      <c r="C383" s="267" t="s">
        <v>142</v>
      </c>
      <c r="D383" s="293">
        <v>48041.531015869143</v>
      </c>
      <c r="E383" s="293">
        <v>129182.00202614258</v>
      </c>
      <c r="F383" s="293">
        <v>62846.026970245381</v>
      </c>
      <c r="G383" s="293">
        <v>31159.699999999997</v>
      </c>
      <c r="H383" s="294">
        <v>271229.26001225715</v>
      </c>
      <c r="I383" s="280"/>
      <c r="J383" s="280"/>
    </row>
    <row r="384" spans="1:10" x14ac:dyDescent="0.2">
      <c r="A384" s="244">
        <v>2023</v>
      </c>
      <c r="B384" s="267" t="s">
        <v>40</v>
      </c>
      <c r="C384" s="267" t="s">
        <v>142</v>
      </c>
      <c r="D384" s="293">
        <v>43907.647548828136</v>
      </c>
      <c r="E384" s="293">
        <v>112165.20151907345</v>
      </c>
      <c r="F384" s="293">
        <v>54091.874539958968</v>
      </c>
      <c r="G384" s="293">
        <v>23371.04050164032</v>
      </c>
      <c r="H384" s="294">
        <v>233535.76410950086</v>
      </c>
      <c r="I384" s="280"/>
      <c r="J384" s="280"/>
    </row>
    <row r="385" spans="1:10" x14ac:dyDescent="0.2">
      <c r="A385" s="244">
        <v>2023</v>
      </c>
      <c r="B385" s="267" t="s">
        <v>42</v>
      </c>
      <c r="C385" s="267" t="s">
        <v>142</v>
      </c>
      <c r="D385" s="293">
        <v>48008.636915618903</v>
      </c>
      <c r="E385" s="293">
        <v>130233.73902947997</v>
      </c>
      <c r="F385" s="293">
        <v>62422.10645176984</v>
      </c>
      <c r="G385" s="293">
        <v>29002.454000267033</v>
      </c>
      <c r="H385" s="294">
        <v>269666.93639713572</v>
      </c>
      <c r="I385" s="280"/>
      <c r="J385" s="280"/>
    </row>
    <row r="386" spans="1:10" x14ac:dyDescent="0.2">
      <c r="A386" s="244">
        <v>2023</v>
      </c>
      <c r="B386" s="267" t="s">
        <v>43</v>
      </c>
      <c r="C386" s="267" t="s">
        <v>142</v>
      </c>
      <c r="D386" s="293">
        <v>45917.411100900004</v>
      </c>
      <c r="E386" s="293">
        <v>118984.3510011</v>
      </c>
      <c r="F386" s="293">
        <v>57653.742950000014</v>
      </c>
      <c r="G386" s="293">
        <v>28966.4895</v>
      </c>
      <c r="H386" s="294">
        <v>251521.99455199999</v>
      </c>
      <c r="I386" s="280"/>
      <c r="J386" s="280"/>
    </row>
    <row r="387" spans="1:10" x14ac:dyDescent="0.2">
      <c r="A387" s="244">
        <v>2023</v>
      </c>
      <c r="B387" s="267" t="s">
        <v>44</v>
      </c>
      <c r="C387" s="267" t="s">
        <v>142</v>
      </c>
      <c r="D387" s="293">
        <v>41447.156000000003</v>
      </c>
      <c r="E387" s="293">
        <v>123862.09099999999</v>
      </c>
      <c r="F387" s="293">
        <v>58387.700500000014</v>
      </c>
      <c r="G387" s="293">
        <v>29493.364999999998</v>
      </c>
      <c r="H387" s="294">
        <v>253190.31250000006</v>
      </c>
      <c r="I387" s="280"/>
      <c r="J387" s="280"/>
    </row>
    <row r="388" spans="1:10" x14ac:dyDescent="0.2">
      <c r="A388" s="244">
        <v>2023</v>
      </c>
      <c r="B388" s="267" t="s">
        <v>45</v>
      </c>
      <c r="C388" s="267" t="s">
        <v>142</v>
      </c>
      <c r="D388" s="293">
        <v>41406.823057525631</v>
      </c>
      <c r="E388" s="293">
        <v>123988.58348674339</v>
      </c>
      <c r="F388" s="293">
        <v>60927.976501535435</v>
      </c>
      <c r="G388" s="293">
        <v>32020.582499999997</v>
      </c>
      <c r="H388" s="294">
        <v>258343.96554580444</v>
      </c>
      <c r="I388" s="280"/>
      <c r="J388" s="280"/>
    </row>
    <row r="389" spans="1:10" x14ac:dyDescent="0.2">
      <c r="A389" s="244">
        <v>2023</v>
      </c>
      <c r="B389" s="267" t="s">
        <v>46</v>
      </c>
      <c r="C389" s="267" t="s">
        <v>142</v>
      </c>
      <c r="D389" s="293">
        <v>42004.012000000002</v>
      </c>
      <c r="E389" s="293">
        <v>127113.59699999994</v>
      </c>
      <c r="F389" s="293">
        <v>61286.537000000004</v>
      </c>
      <c r="G389" s="293">
        <v>32229.72</v>
      </c>
      <c r="H389" s="294">
        <v>262633.86599999998</v>
      </c>
      <c r="I389" s="280"/>
      <c r="J389" s="280"/>
    </row>
    <row r="390" spans="1:10" x14ac:dyDescent="0.2">
      <c r="A390" s="244">
        <v>2023</v>
      </c>
      <c r="B390" s="267" t="s">
        <v>47</v>
      </c>
      <c r="C390" s="267" t="s">
        <v>142</v>
      </c>
      <c r="D390" s="293">
        <v>40130.845999999998</v>
      </c>
      <c r="E390" s="293">
        <v>128090.09599999999</v>
      </c>
      <c r="F390" s="293">
        <v>60131.885499999989</v>
      </c>
      <c r="G390" s="293">
        <v>32038.998000000003</v>
      </c>
      <c r="H390" s="294">
        <v>260391.82550000001</v>
      </c>
      <c r="I390" s="280"/>
      <c r="J390" s="280"/>
    </row>
    <row r="391" spans="1:10" x14ac:dyDescent="0.2">
      <c r="A391" s="244">
        <v>2023</v>
      </c>
      <c r="B391" s="267" t="s">
        <v>48</v>
      </c>
      <c r="C391" s="267" t="s">
        <v>142</v>
      </c>
      <c r="D391" s="293">
        <v>40690.136000000006</v>
      </c>
      <c r="E391" s="293">
        <v>125790.49650000007</v>
      </c>
      <c r="F391" s="293">
        <v>58257.167499999989</v>
      </c>
      <c r="G391" s="293">
        <v>29756.904999999999</v>
      </c>
      <c r="H391" s="294">
        <v>254494.70500000005</v>
      </c>
      <c r="I391" s="280"/>
      <c r="J391" s="280"/>
    </row>
    <row r="392" spans="1:10" x14ac:dyDescent="0.2">
      <c r="A392" s="244">
        <v>2023</v>
      </c>
      <c r="B392" s="267" t="s">
        <v>49</v>
      </c>
      <c r="C392" s="267" t="s">
        <v>142</v>
      </c>
      <c r="D392" s="293">
        <v>36337.502499999995</v>
      </c>
      <c r="E392" s="293">
        <v>130612.05300000004</v>
      </c>
      <c r="F392" s="293">
        <v>47417.3</v>
      </c>
      <c r="G392" s="293">
        <v>24957.073799999998</v>
      </c>
      <c r="H392" s="294">
        <v>239323.92930000002</v>
      </c>
      <c r="I392" s="280"/>
      <c r="J392" s="280"/>
    </row>
    <row r="393" spans="1:10" x14ac:dyDescent="0.2">
      <c r="A393" s="244">
        <v>2024</v>
      </c>
      <c r="B393" s="267" t="s">
        <v>50</v>
      </c>
      <c r="C393" s="267" t="s">
        <v>142</v>
      </c>
      <c r="D393" s="293">
        <v>31461.065999999995</v>
      </c>
      <c r="E393" s="293">
        <v>107965.14599999999</v>
      </c>
      <c r="F393" s="293">
        <v>47683.685499999992</v>
      </c>
      <c r="G393" s="293">
        <v>27556.420500000004</v>
      </c>
      <c r="H393" s="294">
        <v>214666.31800000003</v>
      </c>
      <c r="I393" s="280"/>
      <c r="J393" s="280"/>
    </row>
    <row r="394" spans="1:10" x14ac:dyDescent="0.2">
      <c r="A394" s="244">
        <v>2024</v>
      </c>
      <c r="B394" s="267" t="s">
        <v>51</v>
      </c>
      <c r="C394" s="267" t="s">
        <v>142</v>
      </c>
      <c r="D394" s="293">
        <v>42031.063999999998</v>
      </c>
      <c r="E394" s="293">
        <v>121934.24249999999</v>
      </c>
      <c r="F394" s="293">
        <v>55436.165000000008</v>
      </c>
      <c r="G394" s="293">
        <v>28434.622499999921</v>
      </c>
      <c r="H394" s="294">
        <v>247836.09399999987</v>
      </c>
      <c r="I394" s="280"/>
      <c r="J394" s="280"/>
    </row>
    <row r="395" spans="1:10" x14ac:dyDescent="0.2">
      <c r="A395" s="244">
        <v>2024</v>
      </c>
      <c r="B395" s="267" t="s">
        <v>52</v>
      </c>
      <c r="C395" s="267" t="s">
        <v>142</v>
      </c>
      <c r="D395" s="293">
        <v>39381.662000000011</v>
      </c>
      <c r="E395" s="293">
        <v>112112.6075</v>
      </c>
      <c r="F395" s="293">
        <v>50015.176499999987</v>
      </c>
      <c r="G395" s="293">
        <v>25711.10899999996</v>
      </c>
      <c r="H395" s="294">
        <v>227220.55499999993</v>
      </c>
      <c r="I395" s="280"/>
      <c r="J395" s="280"/>
    </row>
    <row r="396" spans="1:10" x14ac:dyDescent="0.2">
      <c r="A396" s="244">
        <v>2024</v>
      </c>
      <c r="B396" s="267" t="s">
        <v>40</v>
      </c>
      <c r="C396" s="267" t="s">
        <v>142</v>
      </c>
      <c r="D396" s="293">
        <v>45511.532500000001</v>
      </c>
      <c r="E396" s="293">
        <v>129521.44800000016</v>
      </c>
      <c r="F396" s="293">
        <v>57675.784999999989</v>
      </c>
      <c r="G396" s="293">
        <v>26299.902000000013</v>
      </c>
      <c r="H396" s="294">
        <v>259008.66750000019</v>
      </c>
      <c r="I396" s="280"/>
      <c r="J396" s="280"/>
    </row>
    <row r="397" spans="1:10" x14ac:dyDescent="0.2">
      <c r="A397" s="244">
        <v>2024</v>
      </c>
      <c r="B397" s="267" t="s">
        <v>42</v>
      </c>
      <c r="C397" s="267" t="s">
        <v>142</v>
      </c>
      <c r="D397" s="293">
        <v>41093.288499999995</v>
      </c>
      <c r="E397" s="293">
        <v>119651.93299999996</v>
      </c>
      <c r="F397" s="293">
        <v>57544.899999999994</v>
      </c>
      <c r="G397" s="293">
        <v>23297.405499999968</v>
      </c>
      <c r="H397" s="294">
        <v>241587.527</v>
      </c>
      <c r="I397" s="280"/>
      <c r="J397" s="280"/>
    </row>
    <row r="398" spans="1:10" x14ac:dyDescent="0.2">
      <c r="A398" s="244">
        <v>2024</v>
      </c>
      <c r="B398" s="267" t="s">
        <v>43</v>
      </c>
      <c r="C398" s="267" t="s">
        <v>142</v>
      </c>
      <c r="D398" s="293">
        <v>38248.061000000002</v>
      </c>
      <c r="E398" s="293">
        <v>114079.86249999997</v>
      </c>
      <c r="F398" s="293">
        <v>56160.185499999992</v>
      </c>
      <c r="G398" s="293">
        <v>19489.431999999932</v>
      </c>
      <c r="H398" s="294">
        <v>227977.54099999988</v>
      </c>
      <c r="I398" s="280"/>
      <c r="J398" s="280"/>
    </row>
    <row r="399" spans="1:10" x14ac:dyDescent="0.2">
      <c r="A399" s="244">
        <v>2024</v>
      </c>
      <c r="B399" s="267" t="s">
        <v>44</v>
      </c>
      <c r="C399" s="267" t="s">
        <v>142</v>
      </c>
      <c r="D399" s="293">
        <v>38945.956999999995</v>
      </c>
      <c r="E399" s="293">
        <v>124746.18450000021</v>
      </c>
      <c r="F399" s="293">
        <v>68266.652499999997</v>
      </c>
      <c r="G399" s="293">
        <v>23468.402000000016</v>
      </c>
      <c r="H399" s="294">
        <v>255427.19600000017</v>
      </c>
      <c r="I399" s="280"/>
      <c r="J399" s="280"/>
    </row>
    <row r="400" spans="1:10" x14ac:dyDescent="0.2">
      <c r="A400" s="244">
        <v>2024</v>
      </c>
      <c r="B400" s="267" t="s">
        <v>45</v>
      </c>
      <c r="C400" s="267" t="s">
        <v>142</v>
      </c>
      <c r="D400" s="293">
        <v>38428.709000000003</v>
      </c>
      <c r="E400" s="293">
        <v>132232.44399999999</v>
      </c>
      <c r="F400" s="293">
        <v>69474.957500000004</v>
      </c>
      <c r="G400" s="293">
        <v>23940.635000000009</v>
      </c>
      <c r="H400" s="294">
        <v>264076.74549999996</v>
      </c>
      <c r="I400" s="280"/>
      <c r="J400" s="280"/>
    </row>
    <row r="401" spans="1:10" x14ac:dyDescent="0.2">
      <c r="A401" s="244">
        <v>2024</v>
      </c>
      <c r="B401" s="267" t="s">
        <v>46</v>
      </c>
      <c r="C401" s="267" t="s">
        <v>142</v>
      </c>
      <c r="D401" s="293">
        <v>36362.374000000003</v>
      </c>
      <c r="E401" s="293">
        <v>118377.15750000002</v>
      </c>
      <c r="F401" s="293">
        <v>66140.849000000002</v>
      </c>
      <c r="G401" s="293">
        <v>22623.663000000008</v>
      </c>
      <c r="H401" s="294">
        <v>243504.04350000006</v>
      </c>
      <c r="I401" s="280"/>
      <c r="J401" s="280"/>
    </row>
    <row r="402" spans="1:10" x14ac:dyDescent="0.2">
      <c r="A402" s="244">
        <v>2024</v>
      </c>
      <c r="B402" s="267" t="s">
        <v>47</v>
      </c>
      <c r="C402" s="267" t="s">
        <v>142</v>
      </c>
      <c r="D402" s="293">
        <v>36201.796500000004</v>
      </c>
      <c r="E402" s="293">
        <v>126535.74350000003</v>
      </c>
      <c r="F402" s="293">
        <v>65301.943000000007</v>
      </c>
      <c r="G402" s="293">
        <v>25282.939999999955</v>
      </c>
      <c r="H402" s="294">
        <v>253322.42299999998</v>
      </c>
      <c r="I402" s="280"/>
      <c r="J402" s="280"/>
    </row>
    <row r="403" spans="1:10" x14ac:dyDescent="0.2">
      <c r="A403" s="244">
        <v>2024</v>
      </c>
      <c r="B403" s="267" t="s">
        <v>48</v>
      </c>
      <c r="C403" s="267" t="s">
        <v>142</v>
      </c>
      <c r="D403" s="293">
        <v>33211.710000000006</v>
      </c>
      <c r="E403" s="293">
        <v>120865.37049999996</v>
      </c>
      <c r="F403" s="293">
        <v>57473.752500000002</v>
      </c>
      <c r="G403" s="293">
        <v>25264.528499999993</v>
      </c>
      <c r="H403" s="294">
        <v>236815.3615</v>
      </c>
      <c r="I403" s="280"/>
      <c r="J403" s="280"/>
    </row>
    <row r="404" spans="1:10" x14ac:dyDescent="0.2">
      <c r="A404" s="244">
        <v>2024</v>
      </c>
      <c r="B404" s="267" t="s">
        <v>49</v>
      </c>
      <c r="C404" s="267" t="s">
        <v>142</v>
      </c>
      <c r="D404" s="293">
        <v>29123.382500000003</v>
      </c>
      <c r="E404" s="293">
        <v>120642.93149999996</v>
      </c>
      <c r="F404" s="293">
        <v>47388.773500000003</v>
      </c>
      <c r="G404" s="293">
        <v>22435.98750000005</v>
      </c>
      <c r="H404" s="294">
        <v>219591.07500000001</v>
      </c>
      <c r="I404" s="280"/>
      <c r="J404" s="280"/>
    </row>
    <row r="405" spans="1:10" x14ac:dyDescent="0.2">
      <c r="A405" s="244">
        <v>2025</v>
      </c>
      <c r="B405" s="267" t="s">
        <v>50</v>
      </c>
      <c r="C405" s="267" t="s">
        <v>142</v>
      </c>
      <c r="D405" s="293">
        <v>22288.807000000001</v>
      </c>
      <c r="E405" s="293">
        <v>116528.12900000002</v>
      </c>
      <c r="F405" s="293">
        <v>49227.893000000004</v>
      </c>
      <c r="G405" s="293">
        <v>20441.723000000002</v>
      </c>
      <c r="H405" s="294">
        <v>208486.55200000003</v>
      </c>
      <c r="I405" s="280"/>
      <c r="J405" s="280"/>
    </row>
    <row r="406" spans="1:10" x14ac:dyDescent="0.2">
      <c r="A406" s="244">
        <v>2025</v>
      </c>
      <c r="B406" s="267" t="s">
        <v>51</v>
      </c>
      <c r="C406" s="267" t="s">
        <v>142</v>
      </c>
      <c r="D406" s="293">
        <v>28210.480500000001</v>
      </c>
      <c r="E406" s="293">
        <v>128920.47149999999</v>
      </c>
      <c r="F406" s="293">
        <v>51386.267500000002</v>
      </c>
      <c r="G406" s="293">
        <v>21618.937999999973</v>
      </c>
      <c r="H406" s="294">
        <v>230136.1575</v>
      </c>
      <c r="I406" s="280"/>
      <c r="J406" s="280"/>
    </row>
    <row r="407" spans="1:10" x14ac:dyDescent="0.2">
      <c r="A407" s="244">
        <v>2025</v>
      </c>
      <c r="B407" s="267" t="s">
        <v>52</v>
      </c>
      <c r="C407" s="267" t="s">
        <v>142</v>
      </c>
      <c r="D407" s="293">
        <v>34872.915000000001</v>
      </c>
      <c r="E407" s="293">
        <v>141464.30349999995</v>
      </c>
      <c r="F407" s="293">
        <v>58023.925999999992</v>
      </c>
      <c r="G407" s="293">
        <v>21251.481000000025</v>
      </c>
      <c r="H407" s="294">
        <v>255612.62549999999</v>
      </c>
      <c r="I407" s="280"/>
      <c r="J407" s="280"/>
    </row>
    <row r="408" spans="1:10" x14ac:dyDescent="0.2">
      <c r="A408" s="244">
        <v>2025</v>
      </c>
      <c r="B408" s="267" t="s">
        <v>40</v>
      </c>
      <c r="C408" s="267" t="s">
        <v>142</v>
      </c>
      <c r="D408" s="293">
        <v>30229.599000000002</v>
      </c>
      <c r="E408" s="293">
        <v>132230.57799999998</v>
      </c>
      <c r="F408" s="293">
        <v>50763.502500000002</v>
      </c>
      <c r="G408" s="293">
        <v>20719.656499999983</v>
      </c>
      <c r="H408" s="294">
        <v>233943.33599999995</v>
      </c>
      <c r="I408" s="280"/>
      <c r="J408" s="280"/>
    </row>
    <row r="409" spans="1:10" x14ac:dyDescent="0.2">
      <c r="A409" s="244">
        <v>2025</v>
      </c>
      <c r="B409" s="267" t="s">
        <v>42</v>
      </c>
      <c r="C409" s="267" t="s">
        <v>142</v>
      </c>
      <c r="D409" s="293">
        <v>35880.424230000004</v>
      </c>
      <c r="E409" s="293">
        <v>139752.51500000001</v>
      </c>
      <c r="F409" s="293">
        <v>63583.311000000002</v>
      </c>
      <c r="G409" s="293">
        <v>22631.64000000001</v>
      </c>
      <c r="H409" s="294">
        <v>261847.89023000008</v>
      </c>
      <c r="I409" s="280"/>
      <c r="J409" s="280"/>
    </row>
    <row r="410" spans="1:10" x14ac:dyDescent="0.2">
      <c r="A410" s="244">
        <v>2025</v>
      </c>
      <c r="B410" s="267" t="s">
        <v>43</v>
      </c>
      <c r="C410" s="267" t="s">
        <v>142</v>
      </c>
      <c r="D410" s="293">
        <v>29687.650500000003</v>
      </c>
      <c r="E410" s="293">
        <v>122268.47549999997</v>
      </c>
      <c r="F410" s="293">
        <v>59450.623000000007</v>
      </c>
      <c r="G410" s="293">
        <v>20158.858499999977</v>
      </c>
      <c r="H410" s="294">
        <v>231565.60749999998</v>
      </c>
      <c r="I410" s="280"/>
      <c r="J410" s="280"/>
    </row>
    <row r="411" spans="1:10" x14ac:dyDescent="0.2">
      <c r="A411" s="244">
        <v>2025</v>
      </c>
      <c r="B411" s="267" t="s">
        <v>44</v>
      </c>
      <c r="C411" s="267" t="s">
        <v>142</v>
      </c>
      <c r="D411" s="293">
        <v>37554.716649999995</v>
      </c>
      <c r="E411" s="293">
        <v>156473.73199999996</v>
      </c>
      <c r="F411" s="293">
        <v>69862.187000000005</v>
      </c>
      <c r="G411" s="293">
        <v>23838.070499999965</v>
      </c>
      <c r="H411" s="294">
        <v>287728.70614999998</v>
      </c>
      <c r="I411" s="280"/>
      <c r="J411" s="280"/>
    </row>
    <row r="412" spans="1:10" x14ac:dyDescent="0.2">
      <c r="A412" s="244">
        <v>2025</v>
      </c>
      <c r="B412" s="267" t="s">
        <v>45</v>
      </c>
      <c r="C412" s="267" t="s">
        <v>142</v>
      </c>
      <c r="D412" s="293">
        <v>32371.277000000002</v>
      </c>
      <c r="E412" s="293">
        <v>141203.72200000001</v>
      </c>
      <c r="F412" s="293">
        <v>64048.139500000012</v>
      </c>
      <c r="G412" s="293">
        <v>21747.353999999963</v>
      </c>
      <c r="H412" s="294">
        <v>259370.49249999993</v>
      </c>
      <c r="I412" s="280"/>
      <c r="J412" s="280"/>
    </row>
    <row r="413" spans="1:10" x14ac:dyDescent="0.2">
      <c r="A413" s="244">
        <v>2025</v>
      </c>
      <c r="B413" s="267" t="s">
        <v>46</v>
      </c>
      <c r="C413" s="267" t="s">
        <v>142</v>
      </c>
      <c r="D413" s="293">
        <v>38018.550000000003</v>
      </c>
      <c r="E413" s="293">
        <v>150437.44</v>
      </c>
      <c r="F413" s="293">
        <v>70457.89</v>
      </c>
      <c r="G413" s="293">
        <v>22678.01</v>
      </c>
      <c r="H413" s="294">
        <v>281591.89</v>
      </c>
      <c r="I413" s="280"/>
      <c r="J413" s="280"/>
    </row>
    <row r="414" spans="1:10" x14ac:dyDescent="0.2">
      <c r="A414" s="244">
        <v>2025</v>
      </c>
      <c r="B414" s="267" t="s">
        <v>47</v>
      </c>
      <c r="C414" s="267" t="s">
        <v>142</v>
      </c>
      <c r="D414" s="293">
        <v>38922.759999999995</v>
      </c>
      <c r="E414" s="293">
        <v>147772.83000000002</v>
      </c>
      <c r="F414" s="293">
        <v>60489.259999999995</v>
      </c>
      <c r="G414" s="293">
        <v>23441.58</v>
      </c>
      <c r="H414" s="294">
        <v>270626.43</v>
      </c>
      <c r="I414" s="280"/>
      <c r="J414" s="280"/>
    </row>
    <row r="415" spans="1:10" x14ac:dyDescent="0.2">
      <c r="A415" s="244">
        <v>2025</v>
      </c>
      <c r="B415" s="267" t="s">
        <v>48</v>
      </c>
      <c r="C415" s="267" t="s">
        <v>142</v>
      </c>
      <c r="D415" s="293">
        <v>36419.72</v>
      </c>
      <c r="E415" s="293">
        <v>139451.35</v>
      </c>
      <c r="F415" s="293">
        <v>52964.91</v>
      </c>
      <c r="G415" s="293">
        <v>21436.639999999999</v>
      </c>
      <c r="H415" s="294">
        <v>250272.61999999994</v>
      </c>
      <c r="I415" s="280"/>
      <c r="J415" s="280"/>
    </row>
    <row r="416" spans="1:10" x14ac:dyDescent="0.2">
      <c r="A416" s="244">
        <v>2025</v>
      </c>
      <c r="B416" s="267" t="s">
        <v>49</v>
      </c>
      <c r="C416" s="267" t="s">
        <v>142</v>
      </c>
      <c r="D416" s="293">
        <v>33659.040000000001</v>
      </c>
      <c r="E416" s="293">
        <v>136747.17000000004</v>
      </c>
      <c r="F416" s="293">
        <v>37258.04</v>
      </c>
      <c r="G416" s="293">
        <v>19617.910000000003</v>
      </c>
      <c r="H416" s="294">
        <v>227282.15999999997</v>
      </c>
      <c r="I416" s="280"/>
      <c r="J416" s="280"/>
    </row>
    <row r="417" spans="1:10" x14ac:dyDescent="0.2">
      <c r="A417" s="244">
        <v>2026</v>
      </c>
      <c r="B417" s="267" t="s">
        <v>50</v>
      </c>
      <c r="C417" s="267" t="s">
        <v>142</v>
      </c>
      <c r="D417" s="293">
        <v>27044.03</v>
      </c>
      <c r="E417" s="293">
        <v>125200.01999999999</v>
      </c>
      <c r="F417" s="293">
        <v>40082.32</v>
      </c>
      <c r="G417" s="293">
        <v>20284.28</v>
      </c>
      <c r="H417" s="294">
        <v>212610.64999999997</v>
      </c>
      <c r="I417" s="280"/>
      <c r="J417" s="280"/>
    </row>
    <row r="418" spans="1:10" x14ac:dyDescent="0.2">
      <c r="A418" s="244">
        <v>2026</v>
      </c>
      <c r="B418" s="267" t="s">
        <v>51</v>
      </c>
      <c r="C418" s="267" t="s">
        <v>142</v>
      </c>
      <c r="D418" s="293">
        <v>36295.579999999994</v>
      </c>
      <c r="E418" s="293">
        <v>131230.57999999999</v>
      </c>
      <c r="F418" s="293">
        <v>46759.45</v>
      </c>
      <c r="G418" s="293">
        <v>19168.349999999999</v>
      </c>
      <c r="H418" s="294">
        <v>233453.95999999996</v>
      </c>
      <c r="I418" s="280"/>
      <c r="J418" s="280"/>
    </row>
    <row r="419" spans="1:10" x14ac:dyDescent="0.2">
      <c r="A419" s="244">
        <v>2026</v>
      </c>
      <c r="B419" s="267" t="s">
        <v>52</v>
      </c>
      <c r="C419" s="267" t="s">
        <v>142</v>
      </c>
      <c r="D419" s="293">
        <v>41914.090000000004</v>
      </c>
      <c r="E419" s="293">
        <v>147982.01999999999</v>
      </c>
      <c r="F419" s="293">
        <v>47960.960000000006</v>
      </c>
      <c r="G419" s="293">
        <v>19477.39</v>
      </c>
      <c r="H419" s="294">
        <v>257334.46000000008</v>
      </c>
      <c r="I419" s="280"/>
      <c r="J419" s="280"/>
    </row>
    <row r="420" spans="1:10" x14ac:dyDescent="0.2">
      <c r="A420" s="244">
        <v>2026</v>
      </c>
      <c r="B420" s="267" t="s">
        <v>40</v>
      </c>
      <c r="C420" s="267" t="s">
        <v>142</v>
      </c>
      <c r="D420" s="293">
        <v>38670.550000000003</v>
      </c>
      <c r="E420" s="293">
        <v>141197.31</v>
      </c>
      <c r="F420" s="293">
        <v>46592.6</v>
      </c>
      <c r="G420" s="293">
        <v>19886.29</v>
      </c>
      <c r="H420" s="294">
        <v>246346.74999999997</v>
      </c>
      <c r="I420" s="280"/>
      <c r="J420" s="280"/>
    </row>
    <row r="421" spans="1:10" x14ac:dyDescent="0.2">
      <c r="A421" s="244">
        <v>2026</v>
      </c>
      <c r="B421" s="267" t="s">
        <v>42</v>
      </c>
      <c r="C421" s="267" t="s">
        <v>142</v>
      </c>
      <c r="D421" s="293">
        <v>45259.199999999997</v>
      </c>
      <c r="E421" s="293">
        <v>146726.17000000001</v>
      </c>
      <c r="F421" s="293">
        <v>53344.02</v>
      </c>
      <c r="G421" s="293">
        <v>20820.449999999997</v>
      </c>
      <c r="H421" s="294">
        <v>266149.84000000003</v>
      </c>
      <c r="I421" s="280"/>
      <c r="J421" s="280"/>
    </row>
    <row r="422" spans="1:10" x14ac:dyDescent="0.2">
      <c r="A422" s="244">
        <v>2026</v>
      </c>
      <c r="B422" s="267" t="s">
        <v>43</v>
      </c>
      <c r="C422" s="267" t="s">
        <v>142</v>
      </c>
      <c r="D422" s="293">
        <v>42004.380000000005</v>
      </c>
      <c r="E422" s="293">
        <v>137575.76999999999</v>
      </c>
      <c r="F422" s="293">
        <v>51922.5</v>
      </c>
      <c r="G422" s="293">
        <v>19658.469999999998</v>
      </c>
      <c r="H422" s="294">
        <v>251161.12</v>
      </c>
      <c r="I422" s="280"/>
      <c r="J422" s="280"/>
    </row>
    <row r="423" spans="1:10" x14ac:dyDescent="0.2">
      <c r="A423" s="244">
        <v>2009</v>
      </c>
      <c r="B423" s="267" t="s">
        <v>40</v>
      </c>
      <c r="C423" s="267" t="s">
        <v>143</v>
      </c>
      <c r="D423" s="293">
        <v>58831.416499999992</v>
      </c>
      <c r="E423" s="293">
        <v>92787.76</v>
      </c>
      <c r="F423" s="293">
        <v>38064.137500000004</v>
      </c>
      <c r="G423" s="293">
        <v>11476.18</v>
      </c>
      <c r="H423" s="294">
        <v>201159.49400000001</v>
      </c>
      <c r="I423" s="280"/>
      <c r="J423" s="280"/>
    </row>
    <row r="424" spans="1:10" x14ac:dyDescent="0.2">
      <c r="A424" s="244">
        <v>2009</v>
      </c>
      <c r="B424" s="267" t="s">
        <v>42</v>
      </c>
      <c r="C424" s="267" t="s">
        <v>143</v>
      </c>
      <c r="D424" s="293">
        <v>63177.922500000001</v>
      </c>
      <c r="E424" s="293">
        <v>99695.150000000009</v>
      </c>
      <c r="F424" s="293">
        <v>39767.435000000005</v>
      </c>
      <c r="G424" s="293">
        <v>11484.987499999999</v>
      </c>
      <c r="H424" s="294">
        <v>214125.49500000002</v>
      </c>
      <c r="I424" s="280"/>
      <c r="J424" s="280"/>
    </row>
    <row r="425" spans="1:10" x14ac:dyDescent="0.2">
      <c r="A425" s="244">
        <v>2009</v>
      </c>
      <c r="B425" s="267" t="s">
        <v>43</v>
      </c>
      <c r="C425" s="267" t="s">
        <v>143</v>
      </c>
      <c r="D425" s="293">
        <v>66728.117500000008</v>
      </c>
      <c r="E425" s="293">
        <v>87135.595000000001</v>
      </c>
      <c r="F425" s="293">
        <v>29220.639999999999</v>
      </c>
      <c r="G425" s="293">
        <v>9678.9775000000009</v>
      </c>
      <c r="H425" s="294">
        <v>192763.33</v>
      </c>
      <c r="I425" s="280"/>
      <c r="J425" s="280"/>
    </row>
    <row r="426" spans="1:10" x14ac:dyDescent="0.2">
      <c r="A426" s="244">
        <v>2009</v>
      </c>
      <c r="B426" s="267" t="s">
        <v>44</v>
      </c>
      <c r="C426" s="267" t="s">
        <v>143</v>
      </c>
      <c r="D426" s="293">
        <v>69955.25</v>
      </c>
      <c r="E426" s="293">
        <v>105298.80500000001</v>
      </c>
      <c r="F426" s="293">
        <v>36016.97</v>
      </c>
      <c r="G426" s="293">
        <v>14319.263499999999</v>
      </c>
      <c r="H426" s="294">
        <v>225590.28849999997</v>
      </c>
      <c r="I426" s="280"/>
      <c r="J426" s="280"/>
    </row>
    <row r="427" spans="1:10" x14ac:dyDescent="0.2">
      <c r="A427" s="244">
        <v>2009</v>
      </c>
      <c r="B427" s="267" t="s">
        <v>45</v>
      </c>
      <c r="C427" s="267" t="s">
        <v>143</v>
      </c>
      <c r="D427" s="293">
        <v>60649.769500000024</v>
      </c>
      <c r="E427" s="293">
        <v>109701.42499999999</v>
      </c>
      <c r="F427" s="293">
        <v>36892.592499999999</v>
      </c>
      <c r="G427" s="293">
        <v>13316.5975</v>
      </c>
      <c r="H427" s="294">
        <v>220560.38450000004</v>
      </c>
      <c r="I427" s="280"/>
      <c r="J427" s="280"/>
    </row>
    <row r="428" spans="1:10" x14ac:dyDescent="0.2">
      <c r="A428" s="244">
        <v>2009</v>
      </c>
      <c r="B428" s="267" t="s">
        <v>46</v>
      </c>
      <c r="C428" s="267" t="s">
        <v>143</v>
      </c>
      <c r="D428" s="293">
        <v>75721.859999999957</v>
      </c>
      <c r="E428" s="293">
        <v>109778.61500000001</v>
      </c>
      <c r="F428" s="293">
        <v>37255.974999999991</v>
      </c>
      <c r="G428" s="293">
        <v>12130.169999999998</v>
      </c>
      <c r="H428" s="294">
        <v>234886.61999999997</v>
      </c>
      <c r="I428" s="280"/>
      <c r="J428" s="280"/>
    </row>
    <row r="429" spans="1:10" x14ac:dyDescent="0.2">
      <c r="A429" s="244">
        <v>2009</v>
      </c>
      <c r="B429" s="267" t="s">
        <v>47</v>
      </c>
      <c r="C429" s="267" t="s">
        <v>143</v>
      </c>
      <c r="D429" s="293">
        <v>69448.356499999994</v>
      </c>
      <c r="E429" s="293">
        <v>106614.04</v>
      </c>
      <c r="F429" s="293">
        <v>36065.735000000008</v>
      </c>
      <c r="G429" s="293">
        <v>11508.8575</v>
      </c>
      <c r="H429" s="294">
        <v>223636.98899999997</v>
      </c>
      <c r="I429" s="280"/>
      <c r="J429" s="280"/>
    </row>
    <row r="430" spans="1:10" x14ac:dyDescent="0.2">
      <c r="A430" s="244">
        <v>2009</v>
      </c>
      <c r="B430" s="267" t="s">
        <v>48</v>
      </c>
      <c r="C430" s="267" t="s">
        <v>143</v>
      </c>
      <c r="D430" s="293">
        <v>66973.38</v>
      </c>
      <c r="E430" s="293">
        <v>104458.18000000001</v>
      </c>
      <c r="F430" s="293">
        <v>30951.532500000005</v>
      </c>
      <c r="G430" s="293">
        <v>13600.622499999999</v>
      </c>
      <c r="H430" s="294">
        <v>215983.71499999997</v>
      </c>
      <c r="I430" s="280"/>
      <c r="J430" s="280"/>
    </row>
    <row r="431" spans="1:10" x14ac:dyDescent="0.2">
      <c r="A431" s="244">
        <v>2009</v>
      </c>
      <c r="B431" s="267" t="s">
        <v>49</v>
      </c>
      <c r="C431" s="267" t="s">
        <v>143</v>
      </c>
      <c r="D431" s="293">
        <v>64197.387500000004</v>
      </c>
      <c r="E431" s="293">
        <v>104696.185</v>
      </c>
      <c r="F431" s="293">
        <v>26941.532500000001</v>
      </c>
      <c r="G431" s="293">
        <v>14438.22</v>
      </c>
      <c r="H431" s="294">
        <v>210273.32500000001</v>
      </c>
      <c r="I431" s="280"/>
      <c r="J431" s="280"/>
    </row>
    <row r="432" spans="1:10" x14ac:dyDescent="0.2">
      <c r="A432" s="244">
        <v>2010</v>
      </c>
      <c r="B432" s="267" t="s">
        <v>50</v>
      </c>
      <c r="C432" s="267" t="s">
        <v>143</v>
      </c>
      <c r="D432" s="293">
        <v>56503.777499999953</v>
      </c>
      <c r="E432" s="293">
        <v>93367.489999999991</v>
      </c>
      <c r="F432" s="293">
        <v>25233.9</v>
      </c>
      <c r="G432" s="293">
        <v>10503.619999999997</v>
      </c>
      <c r="H432" s="294">
        <v>185608.78749999995</v>
      </c>
      <c r="I432" s="280"/>
      <c r="J432" s="280"/>
    </row>
    <row r="433" spans="1:10" x14ac:dyDescent="0.2">
      <c r="A433" s="244">
        <v>2010</v>
      </c>
      <c r="B433" s="267" t="s">
        <v>51</v>
      </c>
      <c r="C433" s="267" t="s">
        <v>143</v>
      </c>
      <c r="D433" s="293">
        <v>64662.880999999994</v>
      </c>
      <c r="E433" s="293">
        <v>113042.04999999999</v>
      </c>
      <c r="F433" s="293">
        <v>31113.006499999996</v>
      </c>
      <c r="G433" s="293">
        <v>13037.77</v>
      </c>
      <c r="H433" s="294">
        <v>221855.70750000002</v>
      </c>
      <c r="I433" s="280"/>
      <c r="J433" s="280"/>
    </row>
    <row r="434" spans="1:10" x14ac:dyDescent="0.2">
      <c r="A434" s="244">
        <v>2010</v>
      </c>
      <c r="B434" s="267" t="s">
        <v>52</v>
      </c>
      <c r="C434" s="267" t="s">
        <v>143</v>
      </c>
      <c r="D434" s="293">
        <v>69214.808499999999</v>
      </c>
      <c r="E434" s="293">
        <v>102653.1</v>
      </c>
      <c r="F434" s="293">
        <v>31147.707500000004</v>
      </c>
      <c r="G434" s="293">
        <v>12679.244999999999</v>
      </c>
      <c r="H434" s="294">
        <v>215694.86099999998</v>
      </c>
      <c r="I434" s="280"/>
      <c r="J434" s="280"/>
    </row>
    <row r="435" spans="1:10" x14ac:dyDescent="0.2">
      <c r="A435" s="244">
        <v>2010</v>
      </c>
      <c r="B435" s="267" t="s">
        <v>40</v>
      </c>
      <c r="C435" s="267" t="s">
        <v>143</v>
      </c>
      <c r="D435" s="293">
        <v>58110.950000000004</v>
      </c>
      <c r="E435" s="293">
        <v>97227.014999999999</v>
      </c>
      <c r="F435" s="293">
        <v>28761.827499999999</v>
      </c>
      <c r="G435" s="293">
        <v>11307.144000000002</v>
      </c>
      <c r="H435" s="294">
        <v>195406.93650000001</v>
      </c>
      <c r="I435" s="280"/>
      <c r="J435" s="280"/>
    </row>
    <row r="436" spans="1:10" x14ac:dyDescent="0.2">
      <c r="A436" s="244">
        <v>2010</v>
      </c>
      <c r="B436" s="267" t="s">
        <v>42</v>
      </c>
      <c r="C436" s="267" t="s">
        <v>143</v>
      </c>
      <c r="D436" s="293">
        <v>66190.737499999988</v>
      </c>
      <c r="E436" s="293">
        <v>103349.485</v>
      </c>
      <c r="F436" s="293">
        <v>27145.600000000006</v>
      </c>
      <c r="G436" s="293">
        <v>12305.342500000001</v>
      </c>
      <c r="H436" s="294">
        <v>208991.16500000001</v>
      </c>
      <c r="I436" s="280"/>
      <c r="J436" s="280"/>
    </row>
    <row r="437" spans="1:10" x14ac:dyDescent="0.2">
      <c r="A437" s="244">
        <v>2010</v>
      </c>
      <c r="B437" s="267" t="s">
        <v>43</v>
      </c>
      <c r="C437" s="267" t="s">
        <v>143</v>
      </c>
      <c r="D437" s="293">
        <v>68927.147499999992</v>
      </c>
      <c r="E437" s="293">
        <v>104005.06</v>
      </c>
      <c r="F437" s="293">
        <v>28766.217499999999</v>
      </c>
      <c r="G437" s="293">
        <v>11599.01</v>
      </c>
      <c r="H437" s="294">
        <v>213297.43500000003</v>
      </c>
      <c r="I437" s="280"/>
      <c r="J437" s="280"/>
    </row>
    <row r="438" spans="1:10" x14ac:dyDescent="0.2">
      <c r="A438" s="244">
        <v>2010</v>
      </c>
      <c r="B438" s="267" t="s">
        <v>44</v>
      </c>
      <c r="C438" s="267" t="s">
        <v>143</v>
      </c>
      <c r="D438" s="293">
        <v>74060.602499999994</v>
      </c>
      <c r="E438" s="293">
        <v>116652.05499999999</v>
      </c>
      <c r="F438" s="293">
        <v>29378.62</v>
      </c>
      <c r="G438" s="293">
        <v>12139.614999999998</v>
      </c>
      <c r="H438" s="294">
        <v>232230.89249999999</v>
      </c>
      <c r="I438" s="280"/>
      <c r="J438" s="280"/>
    </row>
    <row r="439" spans="1:10" x14ac:dyDescent="0.2">
      <c r="A439" s="244">
        <v>2010</v>
      </c>
      <c r="B439" s="267" t="s">
        <v>45</v>
      </c>
      <c r="C439" s="267" t="s">
        <v>143</v>
      </c>
      <c r="D439" s="293">
        <v>74463.12</v>
      </c>
      <c r="E439" s="293">
        <v>107645.85500000001</v>
      </c>
      <c r="F439" s="293">
        <v>31336.314999999999</v>
      </c>
      <c r="G439" s="293">
        <v>13811.705000000002</v>
      </c>
      <c r="H439" s="294">
        <v>227256.99499999997</v>
      </c>
      <c r="I439" s="280"/>
      <c r="J439" s="280"/>
    </row>
    <row r="440" spans="1:10" x14ac:dyDescent="0.2">
      <c r="A440" s="244">
        <v>2010</v>
      </c>
      <c r="B440" s="267" t="s">
        <v>46</v>
      </c>
      <c r="C440" s="267" t="s">
        <v>143</v>
      </c>
      <c r="D440" s="293">
        <v>78286.202499999999</v>
      </c>
      <c r="E440" s="293">
        <v>111902.91</v>
      </c>
      <c r="F440" s="293">
        <v>35445.815000000002</v>
      </c>
      <c r="G440" s="293">
        <v>14978.697500000002</v>
      </c>
      <c r="H440" s="294">
        <v>240613.62500000006</v>
      </c>
      <c r="I440" s="280"/>
      <c r="J440" s="280"/>
    </row>
    <row r="441" spans="1:10" x14ac:dyDescent="0.2">
      <c r="A441" s="244">
        <v>2010</v>
      </c>
      <c r="B441" s="267" t="s">
        <v>47</v>
      </c>
      <c r="C441" s="267" t="s">
        <v>143</v>
      </c>
      <c r="D441" s="293">
        <v>78474.740000000005</v>
      </c>
      <c r="E441" s="293">
        <v>118718.65500000001</v>
      </c>
      <c r="F441" s="293">
        <v>37082.012499999997</v>
      </c>
      <c r="G441" s="293">
        <v>12486.5525</v>
      </c>
      <c r="H441" s="294">
        <v>246761.96000000002</v>
      </c>
      <c r="I441" s="280"/>
      <c r="J441" s="280"/>
    </row>
    <row r="442" spans="1:10" x14ac:dyDescent="0.2">
      <c r="A442" s="244">
        <v>2010</v>
      </c>
      <c r="B442" s="267" t="s">
        <v>48</v>
      </c>
      <c r="C442" s="267" t="s">
        <v>143</v>
      </c>
      <c r="D442" s="293">
        <v>71282.69</v>
      </c>
      <c r="E442" s="293">
        <v>121843.57500000003</v>
      </c>
      <c r="F442" s="293">
        <v>35226.135000000002</v>
      </c>
      <c r="G442" s="293">
        <v>13270.357500000002</v>
      </c>
      <c r="H442" s="294">
        <v>241622.75750000001</v>
      </c>
      <c r="I442" s="280"/>
      <c r="J442" s="280"/>
    </row>
    <row r="443" spans="1:10" x14ac:dyDescent="0.2">
      <c r="A443" s="244">
        <v>2010</v>
      </c>
      <c r="B443" s="267" t="s">
        <v>49</v>
      </c>
      <c r="C443" s="267" t="s">
        <v>143</v>
      </c>
      <c r="D443" s="293">
        <v>64142.04</v>
      </c>
      <c r="E443" s="293">
        <v>116745.16499999999</v>
      </c>
      <c r="F443" s="293">
        <v>25850.071000000004</v>
      </c>
      <c r="G443" s="293">
        <v>11774.83</v>
      </c>
      <c r="H443" s="294">
        <v>218512.10599999997</v>
      </c>
      <c r="I443" s="280"/>
      <c r="J443" s="280"/>
    </row>
    <row r="444" spans="1:10" x14ac:dyDescent="0.2">
      <c r="A444" s="244">
        <v>2011</v>
      </c>
      <c r="B444" s="267" t="s">
        <v>50</v>
      </c>
      <c r="C444" s="267" t="s">
        <v>143</v>
      </c>
      <c r="D444" s="293">
        <v>65953.771999999997</v>
      </c>
      <c r="E444" s="293">
        <v>103989.70749999999</v>
      </c>
      <c r="F444" s="293">
        <v>29479.437499999996</v>
      </c>
      <c r="G444" s="293">
        <v>17077.3125</v>
      </c>
      <c r="H444" s="294">
        <v>216500.22950000002</v>
      </c>
      <c r="I444" s="280"/>
      <c r="J444" s="280"/>
    </row>
    <row r="445" spans="1:10" x14ac:dyDescent="0.2">
      <c r="A445" s="244">
        <v>2011</v>
      </c>
      <c r="B445" s="267" t="s">
        <v>51</v>
      </c>
      <c r="C445" s="267" t="s">
        <v>143</v>
      </c>
      <c r="D445" s="293">
        <v>73155.535000000003</v>
      </c>
      <c r="E445" s="293">
        <v>98579.594999999987</v>
      </c>
      <c r="F445" s="293">
        <v>28549.5625</v>
      </c>
      <c r="G445" s="293">
        <v>12654.557499999999</v>
      </c>
      <c r="H445" s="294">
        <v>212939.25</v>
      </c>
      <c r="I445" s="280"/>
      <c r="J445" s="280"/>
    </row>
    <row r="446" spans="1:10" x14ac:dyDescent="0.2">
      <c r="A446" s="244">
        <v>2011</v>
      </c>
      <c r="B446" s="267" t="s">
        <v>52</v>
      </c>
      <c r="C446" s="267" t="s">
        <v>143</v>
      </c>
      <c r="D446" s="293">
        <v>82719.635000000009</v>
      </c>
      <c r="E446" s="293">
        <v>125831.82249999999</v>
      </c>
      <c r="F446" s="293">
        <v>32711.085000000006</v>
      </c>
      <c r="G446" s="293">
        <v>15119.745000000001</v>
      </c>
      <c r="H446" s="294">
        <v>256382.28750000003</v>
      </c>
      <c r="I446" s="280"/>
      <c r="J446" s="280"/>
    </row>
    <row r="447" spans="1:10" x14ac:dyDescent="0.2">
      <c r="A447" s="244">
        <v>2011</v>
      </c>
      <c r="B447" s="267" t="s">
        <v>40</v>
      </c>
      <c r="C447" s="267" t="s">
        <v>143</v>
      </c>
      <c r="D447" s="293">
        <v>75401.544999999998</v>
      </c>
      <c r="E447" s="293">
        <v>106130.23</v>
      </c>
      <c r="F447" s="293">
        <v>27596.052500000002</v>
      </c>
      <c r="G447" s="293">
        <v>11544.1875</v>
      </c>
      <c r="H447" s="294">
        <v>220672.01500000001</v>
      </c>
      <c r="I447" s="280"/>
      <c r="J447" s="280"/>
    </row>
    <row r="448" spans="1:10" x14ac:dyDescent="0.2">
      <c r="A448" s="244">
        <v>2011</v>
      </c>
      <c r="B448" s="267" t="s">
        <v>42</v>
      </c>
      <c r="C448" s="267" t="s">
        <v>143</v>
      </c>
      <c r="D448" s="293">
        <v>87278.27</v>
      </c>
      <c r="E448" s="293">
        <v>115742.60999999999</v>
      </c>
      <c r="F448" s="293">
        <v>33460.774999999994</v>
      </c>
      <c r="G448" s="293">
        <v>14334.730000000001</v>
      </c>
      <c r="H448" s="294">
        <v>250816.38500000004</v>
      </c>
      <c r="I448" s="280"/>
      <c r="J448" s="280"/>
    </row>
    <row r="449" spans="1:10" x14ac:dyDescent="0.2">
      <c r="A449" s="244">
        <v>2011</v>
      </c>
      <c r="B449" s="267" t="s">
        <v>43</v>
      </c>
      <c r="C449" s="267" t="s">
        <v>143</v>
      </c>
      <c r="D449" s="293">
        <v>87365.142500000002</v>
      </c>
      <c r="E449" s="293">
        <v>109094.91</v>
      </c>
      <c r="F449" s="293">
        <v>32559.180000000008</v>
      </c>
      <c r="G449" s="293">
        <v>13960.637500000003</v>
      </c>
      <c r="H449" s="294">
        <v>242979.87000000002</v>
      </c>
      <c r="I449" s="280"/>
      <c r="J449" s="280"/>
    </row>
    <row r="450" spans="1:10" x14ac:dyDescent="0.2">
      <c r="A450" s="244">
        <v>2011</v>
      </c>
      <c r="B450" s="267" t="s">
        <v>44</v>
      </c>
      <c r="C450" s="267" t="s">
        <v>143</v>
      </c>
      <c r="D450" s="293">
        <v>92355.892500000002</v>
      </c>
      <c r="E450" s="293">
        <v>117615.2</v>
      </c>
      <c r="F450" s="293">
        <v>33746.904999999999</v>
      </c>
      <c r="G450" s="293">
        <v>12852.447</v>
      </c>
      <c r="H450" s="294">
        <v>256570.44449999998</v>
      </c>
      <c r="I450" s="280"/>
      <c r="J450" s="280"/>
    </row>
    <row r="451" spans="1:10" x14ac:dyDescent="0.2">
      <c r="A451" s="244">
        <v>2011</v>
      </c>
      <c r="B451" s="267" t="s">
        <v>45</v>
      </c>
      <c r="C451" s="267" t="s">
        <v>143</v>
      </c>
      <c r="D451" s="293">
        <v>93859.524999999994</v>
      </c>
      <c r="E451" s="293">
        <v>125987.83500000002</v>
      </c>
      <c r="F451" s="293">
        <v>40105.917500000003</v>
      </c>
      <c r="G451" s="293">
        <v>16150.445</v>
      </c>
      <c r="H451" s="294">
        <v>276103.72250000003</v>
      </c>
      <c r="I451" s="280"/>
      <c r="J451" s="280"/>
    </row>
    <row r="452" spans="1:10" x14ac:dyDescent="0.2">
      <c r="A452" s="244">
        <v>2011</v>
      </c>
      <c r="B452" s="267" t="s">
        <v>46</v>
      </c>
      <c r="C452" s="267" t="s">
        <v>143</v>
      </c>
      <c r="D452" s="293">
        <v>96687.612500000032</v>
      </c>
      <c r="E452" s="293">
        <v>126190.20999999999</v>
      </c>
      <c r="F452" s="293">
        <v>44816.719999999994</v>
      </c>
      <c r="G452" s="293">
        <v>13583.234999999999</v>
      </c>
      <c r="H452" s="294">
        <v>281277.77750000003</v>
      </c>
      <c r="I452" s="280"/>
      <c r="J452" s="280"/>
    </row>
    <row r="453" spans="1:10" x14ac:dyDescent="0.2">
      <c r="A453" s="244">
        <v>2011</v>
      </c>
      <c r="B453" s="267" t="s">
        <v>47</v>
      </c>
      <c r="C453" s="267" t="s">
        <v>143</v>
      </c>
      <c r="D453" s="293">
        <v>90483.059999999954</v>
      </c>
      <c r="E453" s="293">
        <v>113530.815</v>
      </c>
      <c r="F453" s="293">
        <v>40754.502500000002</v>
      </c>
      <c r="G453" s="293">
        <v>15618.147999999997</v>
      </c>
      <c r="H453" s="294">
        <v>260386.52549999996</v>
      </c>
      <c r="I453" s="280"/>
      <c r="J453" s="280"/>
    </row>
    <row r="454" spans="1:10" x14ac:dyDescent="0.2">
      <c r="A454" s="244">
        <v>2011</v>
      </c>
      <c r="B454" s="267" t="s">
        <v>48</v>
      </c>
      <c r="C454" s="267" t="s">
        <v>143</v>
      </c>
      <c r="D454" s="293">
        <v>83394.951499999981</v>
      </c>
      <c r="E454" s="293">
        <v>118727.55</v>
      </c>
      <c r="F454" s="293">
        <v>42538.662499999999</v>
      </c>
      <c r="G454" s="293">
        <v>15732.6525</v>
      </c>
      <c r="H454" s="294">
        <v>260393.81649999996</v>
      </c>
      <c r="I454" s="280"/>
      <c r="J454" s="280"/>
    </row>
    <row r="455" spans="1:10" x14ac:dyDescent="0.2">
      <c r="A455" s="244">
        <v>2011</v>
      </c>
      <c r="B455" s="267" t="s">
        <v>49</v>
      </c>
      <c r="C455" s="267" t="s">
        <v>143</v>
      </c>
      <c r="D455" s="293">
        <v>79968.607000000018</v>
      </c>
      <c r="E455" s="293">
        <v>111411.855</v>
      </c>
      <c r="F455" s="293">
        <v>36876.494999999995</v>
      </c>
      <c r="G455" s="293">
        <v>13923.894999999999</v>
      </c>
      <c r="H455" s="294">
        <v>242180.85200000001</v>
      </c>
      <c r="I455" s="280"/>
      <c r="J455" s="280"/>
    </row>
    <row r="456" spans="1:10" x14ac:dyDescent="0.2">
      <c r="A456" s="244">
        <v>2012</v>
      </c>
      <c r="B456" s="267" t="s">
        <v>50</v>
      </c>
      <c r="C456" s="267" t="s">
        <v>143</v>
      </c>
      <c r="D456" s="293">
        <v>76902.75850000004</v>
      </c>
      <c r="E456" s="293">
        <v>111084.59000000003</v>
      </c>
      <c r="F456" s="293">
        <v>36631.279999999999</v>
      </c>
      <c r="G456" s="293">
        <v>15397.187500000004</v>
      </c>
      <c r="H456" s="294">
        <v>240015.81600000005</v>
      </c>
      <c r="I456" s="280"/>
      <c r="J456" s="280"/>
    </row>
    <row r="457" spans="1:10" x14ac:dyDescent="0.2">
      <c r="A457" s="244">
        <v>2012</v>
      </c>
      <c r="B457" s="267" t="s">
        <v>51</v>
      </c>
      <c r="C457" s="267" t="s">
        <v>143</v>
      </c>
      <c r="D457" s="293">
        <v>91101.777999999977</v>
      </c>
      <c r="E457" s="293">
        <v>97007.780000000013</v>
      </c>
      <c r="F457" s="293">
        <v>43247.626499999998</v>
      </c>
      <c r="G457" s="293">
        <v>16059.307500000001</v>
      </c>
      <c r="H457" s="294">
        <v>247416.49199999994</v>
      </c>
      <c r="I457" s="280"/>
      <c r="J457" s="280"/>
    </row>
    <row r="458" spans="1:10" x14ac:dyDescent="0.2">
      <c r="A458" s="244">
        <v>2012</v>
      </c>
      <c r="B458" s="267" t="s">
        <v>52</v>
      </c>
      <c r="C458" s="267" t="s">
        <v>143</v>
      </c>
      <c r="D458" s="293">
        <v>96065.625000000058</v>
      </c>
      <c r="E458" s="293">
        <v>115241.72750000001</v>
      </c>
      <c r="F458" s="293">
        <v>44808.077499999999</v>
      </c>
      <c r="G458" s="293">
        <v>15662.452499999999</v>
      </c>
      <c r="H458" s="294">
        <v>271777.88250000007</v>
      </c>
      <c r="I458" s="280"/>
      <c r="J458" s="280"/>
    </row>
    <row r="459" spans="1:10" x14ac:dyDescent="0.2">
      <c r="A459" s="244">
        <v>2012</v>
      </c>
      <c r="B459" s="267" t="s">
        <v>40</v>
      </c>
      <c r="C459" s="267" t="s">
        <v>143</v>
      </c>
      <c r="D459" s="293">
        <v>79440.879999999976</v>
      </c>
      <c r="E459" s="293">
        <v>97207.369999999981</v>
      </c>
      <c r="F459" s="293">
        <v>36202.43</v>
      </c>
      <c r="G459" s="293">
        <v>14187.15</v>
      </c>
      <c r="H459" s="294">
        <v>227037.83</v>
      </c>
      <c r="I459" s="280"/>
      <c r="J459" s="280"/>
    </row>
    <row r="460" spans="1:10" x14ac:dyDescent="0.2">
      <c r="A460" s="244">
        <v>2012</v>
      </c>
      <c r="B460" s="267" t="s">
        <v>42</v>
      </c>
      <c r="C460" s="267" t="s">
        <v>143</v>
      </c>
      <c r="D460" s="293">
        <v>99988.085000000021</v>
      </c>
      <c r="E460" s="293">
        <v>110834.90999999999</v>
      </c>
      <c r="F460" s="293">
        <v>47321.509999999995</v>
      </c>
      <c r="G460" s="293">
        <v>16190.2575</v>
      </c>
      <c r="H460" s="294">
        <v>274334.76250000007</v>
      </c>
      <c r="I460" s="280"/>
      <c r="J460" s="280"/>
    </row>
    <row r="461" spans="1:10" x14ac:dyDescent="0.2">
      <c r="A461" s="244">
        <v>2012</v>
      </c>
      <c r="B461" s="267" t="s">
        <v>43</v>
      </c>
      <c r="C461" s="267" t="s">
        <v>143</v>
      </c>
      <c r="D461" s="293">
        <v>92238.469999999972</v>
      </c>
      <c r="E461" s="293">
        <v>99384.425000000017</v>
      </c>
      <c r="F461" s="293">
        <v>45491.485000000001</v>
      </c>
      <c r="G461" s="293">
        <v>15224.252499999999</v>
      </c>
      <c r="H461" s="294">
        <v>252338.63250000001</v>
      </c>
      <c r="I461" s="280"/>
      <c r="J461" s="280"/>
    </row>
    <row r="462" spans="1:10" x14ac:dyDescent="0.2">
      <c r="A462" s="244">
        <v>2012</v>
      </c>
      <c r="B462" s="267" t="s">
        <v>44</v>
      </c>
      <c r="C462" s="267" t="s">
        <v>143</v>
      </c>
      <c r="D462" s="293">
        <v>91204.262499999939</v>
      </c>
      <c r="E462" s="293">
        <v>108002.65750000002</v>
      </c>
      <c r="F462" s="293">
        <v>44230.232499999998</v>
      </c>
      <c r="G462" s="293">
        <v>16755.083000000002</v>
      </c>
      <c r="H462" s="294">
        <v>260192.23549999995</v>
      </c>
      <c r="I462" s="280"/>
      <c r="J462" s="280"/>
    </row>
    <row r="463" spans="1:10" x14ac:dyDescent="0.2">
      <c r="A463" s="244">
        <v>2012</v>
      </c>
      <c r="B463" s="267" t="s">
        <v>45</v>
      </c>
      <c r="C463" s="267" t="s">
        <v>143</v>
      </c>
      <c r="D463" s="293">
        <v>95036.215999999986</v>
      </c>
      <c r="E463" s="293">
        <v>118407.26499999998</v>
      </c>
      <c r="F463" s="293">
        <v>45637.614999999998</v>
      </c>
      <c r="G463" s="293">
        <v>16803.794999999998</v>
      </c>
      <c r="H463" s="294">
        <v>275884.89099999995</v>
      </c>
      <c r="I463" s="280"/>
      <c r="J463" s="280"/>
    </row>
    <row r="464" spans="1:10" x14ac:dyDescent="0.2">
      <c r="A464" s="244">
        <v>2012</v>
      </c>
      <c r="B464" s="267" t="s">
        <v>46</v>
      </c>
      <c r="C464" s="267" t="s">
        <v>143</v>
      </c>
      <c r="D464" s="293">
        <v>90971.351999999955</v>
      </c>
      <c r="E464" s="293">
        <v>100632.02500000001</v>
      </c>
      <c r="F464" s="293">
        <v>44854.087499999994</v>
      </c>
      <c r="G464" s="293">
        <v>16370.029500000002</v>
      </c>
      <c r="H464" s="294">
        <v>252827.49399999995</v>
      </c>
      <c r="I464" s="280"/>
      <c r="J464" s="280"/>
    </row>
    <row r="465" spans="1:10" x14ac:dyDescent="0.2">
      <c r="A465" s="244">
        <v>2012</v>
      </c>
      <c r="B465" s="267" t="s">
        <v>47</v>
      </c>
      <c r="C465" s="267" t="s">
        <v>143</v>
      </c>
      <c r="D465" s="293">
        <v>87308.218000000023</v>
      </c>
      <c r="E465" s="293">
        <v>112409.24799999999</v>
      </c>
      <c r="F465" s="293">
        <v>46954.799999999996</v>
      </c>
      <c r="G465" s="293">
        <v>15788.6505</v>
      </c>
      <c r="H465" s="294">
        <v>262460.91650000005</v>
      </c>
      <c r="I465" s="280"/>
      <c r="J465" s="280"/>
    </row>
    <row r="466" spans="1:10" x14ac:dyDescent="0.2">
      <c r="A466" s="244">
        <v>2012</v>
      </c>
      <c r="B466" s="267" t="s">
        <v>48</v>
      </c>
      <c r="C466" s="267" t="s">
        <v>143</v>
      </c>
      <c r="D466" s="293">
        <v>88707.704999999929</v>
      </c>
      <c r="E466" s="293">
        <v>114301.38500000002</v>
      </c>
      <c r="F466" s="293">
        <v>50792.28</v>
      </c>
      <c r="G466" s="293">
        <v>16851.898000000001</v>
      </c>
      <c r="H466" s="294">
        <v>270653.26799999992</v>
      </c>
      <c r="I466" s="280"/>
      <c r="J466" s="280"/>
    </row>
    <row r="467" spans="1:10" x14ac:dyDescent="0.2">
      <c r="A467" s="244">
        <v>2012</v>
      </c>
      <c r="B467" s="267" t="s">
        <v>49</v>
      </c>
      <c r="C467" s="267" t="s">
        <v>143</v>
      </c>
      <c r="D467" s="293">
        <v>71550.499999999971</v>
      </c>
      <c r="E467" s="293">
        <v>106595.07700000002</v>
      </c>
      <c r="F467" s="293">
        <v>38200.6705</v>
      </c>
      <c r="G467" s="293">
        <v>14081.785</v>
      </c>
      <c r="H467" s="294">
        <v>230428.03249999997</v>
      </c>
      <c r="I467" s="280"/>
      <c r="J467" s="280"/>
    </row>
    <row r="468" spans="1:10" x14ac:dyDescent="0.2">
      <c r="A468" s="244">
        <v>2013</v>
      </c>
      <c r="B468" s="267" t="s">
        <v>50</v>
      </c>
      <c r="C468" s="267" t="s">
        <v>143</v>
      </c>
      <c r="D468" s="293">
        <v>73324.36</v>
      </c>
      <c r="E468" s="293">
        <v>89143.585000000006</v>
      </c>
      <c r="F468" s="293">
        <v>44693.184000000001</v>
      </c>
      <c r="G468" s="293">
        <v>17549.791499999999</v>
      </c>
      <c r="H468" s="294">
        <v>224710.92050000004</v>
      </c>
      <c r="I468" s="280"/>
      <c r="J468" s="280"/>
    </row>
    <row r="469" spans="1:10" x14ac:dyDescent="0.2">
      <c r="A469" s="244">
        <v>2013</v>
      </c>
      <c r="B469" s="267" t="s">
        <v>51</v>
      </c>
      <c r="C469" s="267" t="s">
        <v>143</v>
      </c>
      <c r="D469" s="293">
        <v>80948.635000000038</v>
      </c>
      <c r="E469" s="293">
        <v>99864.380000000019</v>
      </c>
      <c r="F469" s="293">
        <v>42534.682499999995</v>
      </c>
      <c r="G469" s="293">
        <v>15827.2075</v>
      </c>
      <c r="H469" s="294">
        <v>239174.90500000003</v>
      </c>
      <c r="I469" s="280"/>
      <c r="J469" s="280"/>
    </row>
    <row r="470" spans="1:10" x14ac:dyDescent="0.2">
      <c r="A470" s="244">
        <v>2013</v>
      </c>
      <c r="B470" s="267" t="s">
        <v>52</v>
      </c>
      <c r="C470" s="267" t="s">
        <v>143</v>
      </c>
      <c r="D470" s="293">
        <v>78189.002500000002</v>
      </c>
      <c r="E470" s="293">
        <v>88916.520000000019</v>
      </c>
      <c r="F470" s="293">
        <v>38048.165000000001</v>
      </c>
      <c r="G470" s="293">
        <v>13215.004999999999</v>
      </c>
      <c r="H470" s="294">
        <v>218368.69249999998</v>
      </c>
      <c r="I470" s="280"/>
      <c r="J470" s="280"/>
    </row>
    <row r="471" spans="1:10" x14ac:dyDescent="0.2">
      <c r="A471" s="244">
        <v>2013</v>
      </c>
      <c r="B471" s="267" t="s">
        <v>40</v>
      </c>
      <c r="C471" s="267" t="s">
        <v>143</v>
      </c>
      <c r="D471" s="293">
        <v>87266.242499999964</v>
      </c>
      <c r="E471" s="293">
        <v>114567.912</v>
      </c>
      <c r="F471" s="293">
        <v>49306.25</v>
      </c>
      <c r="G471" s="293">
        <v>15989.96</v>
      </c>
      <c r="H471" s="294">
        <v>267130.36449999997</v>
      </c>
      <c r="I471" s="280"/>
      <c r="J471" s="280"/>
    </row>
    <row r="472" spans="1:10" x14ac:dyDescent="0.2">
      <c r="A472" s="244">
        <v>2013</v>
      </c>
      <c r="B472" s="267" t="s">
        <v>42</v>
      </c>
      <c r="C472" s="267" t="s">
        <v>143</v>
      </c>
      <c r="D472" s="293">
        <v>87892.500000000015</v>
      </c>
      <c r="E472" s="293">
        <v>102387.815</v>
      </c>
      <c r="F472" s="293">
        <v>48281.912499999999</v>
      </c>
      <c r="G472" s="293">
        <v>16184.137500000001</v>
      </c>
      <c r="H472" s="294">
        <v>254746.36500000005</v>
      </c>
      <c r="I472" s="280"/>
      <c r="J472" s="280"/>
    </row>
    <row r="473" spans="1:10" x14ac:dyDescent="0.2">
      <c r="A473" s="244">
        <v>2013</v>
      </c>
      <c r="B473" s="267" t="s">
        <v>43</v>
      </c>
      <c r="C473" s="267" t="s">
        <v>143</v>
      </c>
      <c r="D473" s="293">
        <v>88123.906499999997</v>
      </c>
      <c r="E473" s="293">
        <v>101597.39000000001</v>
      </c>
      <c r="F473" s="293">
        <v>45823.412000000004</v>
      </c>
      <c r="G473" s="293">
        <v>15399.572499999998</v>
      </c>
      <c r="H473" s="294">
        <v>250944.28100000005</v>
      </c>
      <c r="I473" s="280"/>
      <c r="J473" s="280"/>
    </row>
    <row r="474" spans="1:10" x14ac:dyDescent="0.2">
      <c r="A474" s="244">
        <v>2013</v>
      </c>
      <c r="B474" s="267" t="s">
        <v>44</v>
      </c>
      <c r="C474" s="267" t="s">
        <v>143</v>
      </c>
      <c r="D474" s="293">
        <v>99826.844999999958</v>
      </c>
      <c r="E474" s="293">
        <v>112793.76</v>
      </c>
      <c r="F474" s="293">
        <v>51418.84</v>
      </c>
      <c r="G474" s="293">
        <v>17382.092499999999</v>
      </c>
      <c r="H474" s="294">
        <v>281421.53750000003</v>
      </c>
      <c r="I474" s="280"/>
      <c r="J474" s="280"/>
    </row>
    <row r="475" spans="1:10" x14ac:dyDescent="0.2">
      <c r="A475" s="244">
        <v>2013</v>
      </c>
      <c r="B475" s="267" t="s">
        <v>45</v>
      </c>
      <c r="C475" s="267" t="s">
        <v>143</v>
      </c>
      <c r="D475" s="293">
        <v>90875.629500000025</v>
      </c>
      <c r="E475" s="293">
        <v>106569.99700000002</v>
      </c>
      <c r="F475" s="293">
        <v>44405.825000000004</v>
      </c>
      <c r="G475" s="293">
        <v>12686.5425</v>
      </c>
      <c r="H475" s="294">
        <v>254537.99400000004</v>
      </c>
      <c r="I475" s="280"/>
      <c r="J475" s="280"/>
    </row>
    <row r="476" spans="1:10" x14ac:dyDescent="0.2">
      <c r="A476" s="244">
        <v>2013</v>
      </c>
      <c r="B476" s="267" t="s">
        <v>46</v>
      </c>
      <c r="C476" s="267" t="s">
        <v>143</v>
      </c>
      <c r="D476" s="293">
        <v>102491.97250000003</v>
      </c>
      <c r="E476" s="293">
        <v>108985.46299999999</v>
      </c>
      <c r="F476" s="293">
        <v>55588.407499999994</v>
      </c>
      <c r="G476" s="293">
        <v>16376.495000000001</v>
      </c>
      <c r="H476" s="294">
        <v>283442.33800000005</v>
      </c>
      <c r="I476" s="280"/>
      <c r="J476" s="280"/>
    </row>
    <row r="477" spans="1:10" x14ac:dyDescent="0.2">
      <c r="A477" s="244">
        <v>2013</v>
      </c>
      <c r="B477" s="267" t="s">
        <v>47</v>
      </c>
      <c r="C477" s="267" t="s">
        <v>143</v>
      </c>
      <c r="D477" s="293">
        <v>100894.117</v>
      </c>
      <c r="E477" s="293">
        <v>123724.527</v>
      </c>
      <c r="F477" s="293">
        <v>57984.459499999997</v>
      </c>
      <c r="G477" s="293">
        <v>17127.942499999997</v>
      </c>
      <c r="H477" s="294">
        <v>299731.04599999997</v>
      </c>
      <c r="I477" s="280"/>
      <c r="J477" s="280"/>
    </row>
    <row r="478" spans="1:10" x14ac:dyDescent="0.2">
      <c r="A478" s="244">
        <v>2013</v>
      </c>
      <c r="B478" s="267" t="s">
        <v>48</v>
      </c>
      <c r="C478" s="267" t="s">
        <v>143</v>
      </c>
      <c r="D478" s="293">
        <v>90392.415000000008</v>
      </c>
      <c r="E478" s="293">
        <v>112014.93999999997</v>
      </c>
      <c r="F478" s="293">
        <v>52095.998</v>
      </c>
      <c r="G478" s="293">
        <v>18827.18</v>
      </c>
      <c r="H478" s="294">
        <v>273330.533</v>
      </c>
      <c r="I478" s="280"/>
      <c r="J478" s="280"/>
    </row>
    <row r="479" spans="1:10" x14ac:dyDescent="0.2">
      <c r="A479" s="244">
        <v>2013</v>
      </c>
      <c r="B479" s="267" t="s">
        <v>49</v>
      </c>
      <c r="C479" s="267" t="s">
        <v>143</v>
      </c>
      <c r="D479" s="293">
        <v>81577.61500000002</v>
      </c>
      <c r="E479" s="293">
        <v>106619.167</v>
      </c>
      <c r="F479" s="293">
        <v>46776.828999999998</v>
      </c>
      <c r="G479" s="293">
        <v>14953.935000000001</v>
      </c>
      <c r="H479" s="294">
        <v>249927.54600000003</v>
      </c>
      <c r="I479" s="280"/>
      <c r="J479" s="280"/>
    </row>
    <row r="480" spans="1:10" x14ac:dyDescent="0.2">
      <c r="A480" s="244">
        <v>2014</v>
      </c>
      <c r="B480" s="267" t="s">
        <v>50</v>
      </c>
      <c r="C480" s="267" t="s">
        <v>143</v>
      </c>
      <c r="D480" s="293">
        <v>80177.850000000006</v>
      </c>
      <c r="E480" s="293">
        <v>98969.159999999989</v>
      </c>
      <c r="F480" s="293">
        <v>50910.460500000001</v>
      </c>
      <c r="G480" s="293">
        <v>15011.724999999999</v>
      </c>
      <c r="H480" s="294">
        <v>245069.19549999997</v>
      </c>
      <c r="I480" s="280"/>
      <c r="J480" s="280"/>
    </row>
    <row r="481" spans="1:10" x14ac:dyDescent="0.2">
      <c r="A481" s="244">
        <v>2014</v>
      </c>
      <c r="B481" s="267" t="s">
        <v>51</v>
      </c>
      <c r="C481" s="267" t="s">
        <v>143</v>
      </c>
      <c r="D481" s="293">
        <v>92598.200000000026</v>
      </c>
      <c r="E481" s="293">
        <v>102129.91000000003</v>
      </c>
      <c r="F481" s="293">
        <v>56452.982499999998</v>
      </c>
      <c r="G481" s="293">
        <v>17259.71</v>
      </c>
      <c r="H481" s="294">
        <v>268440.80249999999</v>
      </c>
      <c r="I481" s="280"/>
      <c r="J481" s="280"/>
    </row>
    <row r="482" spans="1:10" x14ac:dyDescent="0.2">
      <c r="A482" s="244">
        <v>2014</v>
      </c>
      <c r="B482" s="267" t="s">
        <v>52</v>
      </c>
      <c r="C482" s="267" t="s">
        <v>143</v>
      </c>
      <c r="D482" s="293">
        <v>99996.599000000046</v>
      </c>
      <c r="E482" s="293">
        <v>113805.34700000001</v>
      </c>
      <c r="F482" s="293">
        <v>58096.616499999989</v>
      </c>
      <c r="G482" s="293">
        <v>17452.017500000002</v>
      </c>
      <c r="H482" s="294">
        <v>289350.58</v>
      </c>
      <c r="I482" s="280"/>
      <c r="J482" s="280"/>
    </row>
    <row r="483" spans="1:10" x14ac:dyDescent="0.2">
      <c r="A483" s="244">
        <v>2014</v>
      </c>
      <c r="B483" s="267" t="s">
        <v>40</v>
      </c>
      <c r="C483" s="267" t="s">
        <v>143</v>
      </c>
      <c r="D483" s="293">
        <v>99600.207000000024</v>
      </c>
      <c r="E483" s="293">
        <v>104706.66400000002</v>
      </c>
      <c r="F483" s="293">
        <v>52207.575000000004</v>
      </c>
      <c r="G483" s="293">
        <v>15771.447</v>
      </c>
      <c r="H483" s="294">
        <v>272285.89299999998</v>
      </c>
      <c r="I483" s="280"/>
      <c r="J483" s="280"/>
    </row>
    <row r="484" spans="1:10" x14ac:dyDescent="0.2">
      <c r="A484" s="244">
        <v>2014</v>
      </c>
      <c r="B484" s="267" t="s">
        <v>42</v>
      </c>
      <c r="C484" s="267" t="s">
        <v>143</v>
      </c>
      <c r="D484" s="293">
        <v>111781.5275</v>
      </c>
      <c r="E484" s="293">
        <v>116509.01300000002</v>
      </c>
      <c r="F484" s="293">
        <v>56459.652500000011</v>
      </c>
      <c r="G484" s="293">
        <v>18264.711000000003</v>
      </c>
      <c r="H484" s="294">
        <v>303014.90399999998</v>
      </c>
      <c r="I484" s="280"/>
      <c r="J484" s="280"/>
    </row>
    <row r="485" spans="1:10" x14ac:dyDescent="0.2">
      <c r="A485" s="244">
        <v>2014</v>
      </c>
      <c r="B485" s="267" t="s">
        <v>43</v>
      </c>
      <c r="C485" s="267" t="s">
        <v>143</v>
      </c>
      <c r="D485" s="293">
        <v>95557.872500000027</v>
      </c>
      <c r="E485" s="293">
        <v>99694.001000000018</v>
      </c>
      <c r="F485" s="293">
        <v>49021.42</v>
      </c>
      <c r="G485" s="293">
        <v>16390.532499999998</v>
      </c>
      <c r="H485" s="294">
        <v>260663.826</v>
      </c>
      <c r="I485" s="280"/>
      <c r="J485" s="280"/>
    </row>
    <row r="486" spans="1:10" x14ac:dyDescent="0.2">
      <c r="A486" s="244">
        <v>2014</v>
      </c>
      <c r="B486" s="267" t="s">
        <v>44</v>
      </c>
      <c r="C486" s="267" t="s">
        <v>143</v>
      </c>
      <c r="D486" s="293">
        <v>113850.08000000002</v>
      </c>
      <c r="E486" s="293">
        <v>116132.37400000001</v>
      </c>
      <c r="F486" s="293">
        <v>56518.832499999997</v>
      </c>
      <c r="G486" s="293">
        <v>19950.432499999995</v>
      </c>
      <c r="H486" s="294">
        <v>306451.71900000004</v>
      </c>
      <c r="I486" s="280"/>
      <c r="J486" s="280"/>
    </row>
    <row r="487" spans="1:10" x14ac:dyDescent="0.2">
      <c r="A487" s="244">
        <v>2014</v>
      </c>
      <c r="B487" s="267" t="s">
        <v>45</v>
      </c>
      <c r="C487" s="267" t="s">
        <v>143</v>
      </c>
      <c r="D487" s="293">
        <v>106314.59</v>
      </c>
      <c r="E487" s="293">
        <v>106013.52900000001</v>
      </c>
      <c r="F487" s="293">
        <v>56162.307500000003</v>
      </c>
      <c r="G487" s="293">
        <v>18250.25</v>
      </c>
      <c r="H487" s="294">
        <v>286740.6765</v>
      </c>
      <c r="I487" s="280"/>
      <c r="J487" s="280"/>
    </row>
    <row r="488" spans="1:10" x14ac:dyDescent="0.2">
      <c r="A488" s="244">
        <v>2014</v>
      </c>
      <c r="B488" s="267" t="s">
        <v>46</v>
      </c>
      <c r="C488" s="267" t="s">
        <v>143</v>
      </c>
      <c r="D488" s="293">
        <v>113747.09249999998</v>
      </c>
      <c r="E488" s="293">
        <v>115490.023</v>
      </c>
      <c r="F488" s="293">
        <v>57715.099999999991</v>
      </c>
      <c r="G488" s="293">
        <v>19872.602499999997</v>
      </c>
      <c r="H488" s="294">
        <v>306824.81799999997</v>
      </c>
      <c r="I488" s="280"/>
      <c r="J488" s="280"/>
    </row>
    <row r="489" spans="1:10" x14ac:dyDescent="0.2">
      <c r="A489" s="244">
        <v>2014</v>
      </c>
      <c r="B489" s="267" t="s">
        <v>47</v>
      </c>
      <c r="C489" s="267" t="s">
        <v>143</v>
      </c>
      <c r="D489" s="293">
        <v>119340.49249999996</v>
      </c>
      <c r="E489" s="293">
        <v>117499.85699999999</v>
      </c>
      <c r="F489" s="293">
        <v>60909.162499999991</v>
      </c>
      <c r="G489" s="293">
        <v>20696.037500000002</v>
      </c>
      <c r="H489" s="294">
        <v>318445.54949999996</v>
      </c>
      <c r="I489" s="280"/>
      <c r="J489" s="280"/>
    </row>
    <row r="490" spans="1:10" x14ac:dyDescent="0.2">
      <c r="A490" s="244">
        <v>2014</v>
      </c>
      <c r="B490" s="267" t="s">
        <v>48</v>
      </c>
      <c r="C490" s="267" t="s">
        <v>143</v>
      </c>
      <c r="D490" s="293">
        <v>105715.95000000004</v>
      </c>
      <c r="E490" s="293">
        <v>121341.79500000003</v>
      </c>
      <c r="F490" s="293">
        <v>52294.095000000001</v>
      </c>
      <c r="G490" s="293">
        <v>17417.174999999999</v>
      </c>
      <c r="H490" s="294">
        <v>296769.01500000007</v>
      </c>
      <c r="I490" s="280"/>
      <c r="J490" s="280"/>
    </row>
    <row r="491" spans="1:10" x14ac:dyDescent="0.2">
      <c r="A491" s="244">
        <v>2014</v>
      </c>
      <c r="B491" s="267" t="s">
        <v>49</v>
      </c>
      <c r="C491" s="267" t="s">
        <v>143</v>
      </c>
      <c r="D491" s="293">
        <v>93013.402500000011</v>
      </c>
      <c r="E491" s="293">
        <v>105534.575</v>
      </c>
      <c r="F491" s="293">
        <v>47219.554999999993</v>
      </c>
      <c r="G491" s="293">
        <v>15305.702500000001</v>
      </c>
      <c r="H491" s="294">
        <v>261073.23500000004</v>
      </c>
      <c r="I491" s="280"/>
      <c r="J491" s="280"/>
    </row>
    <row r="492" spans="1:10" x14ac:dyDescent="0.2">
      <c r="A492" s="244">
        <v>2015</v>
      </c>
      <c r="B492" s="267" t="s">
        <v>50</v>
      </c>
      <c r="C492" s="267" t="s">
        <v>143</v>
      </c>
      <c r="D492" s="293">
        <v>85376.566999999981</v>
      </c>
      <c r="E492" s="293">
        <v>90711.382000000012</v>
      </c>
      <c r="F492" s="293">
        <v>50933.162499999991</v>
      </c>
      <c r="G492" s="293">
        <v>16033.827000000001</v>
      </c>
      <c r="H492" s="294">
        <v>243054.93849999996</v>
      </c>
      <c r="I492" s="280"/>
      <c r="J492" s="280"/>
    </row>
    <row r="493" spans="1:10" x14ac:dyDescent="0.2">
      <c r="A493" s="244">
        <v>2015</v>
      </c>
      <c r="B493" s="267" t="s">
        <v>51</v>
      </c>
      <c r="C493" s="267" t="s">
        <v>143</v>
      </c>
      <c r="D493" s="293">
        <v>100022.23599999999</v>
      </c>
      <c r="E493" s="293">
        <v>98057.406999999992</v>
      </c>
      <c r="F493" s="293">
        <v>54101.981</v>
      </c>
      <c r="G493" s="293">
        <v>18289.5265</v>
      </c>
      <c r="H493" s="294">
        <v>270471.15049999999</v>
      </c>
      <c r="I493" s="280"/>
      <c r="J493" s="280"/>
    </row>
    <row r="494" spans="1:10" x14ac:dyDescent="0.2">
      <c r="A494" s="244">
        <v>2015</v>
      </c>
      <c r="B494" s="267" t="s">
        <v>52</v>
      </c>
      <c r="C494" s="267" t="s">
        <v>143</v>
      </c>
      <c r="D494" s="293">
        <v>112085.82799999999</v>
      </c>
      <c r="E494" s="293">
        <v>114064.20299999999</v>
      </c>
      <c r="F494" s="293">
        <v>58975.664000000004</v>
      </c>
      <c r="G494" s="293">
        <v>17340.765500000001</v>
      </c>
      <c r="H494" s="294">
        <v>302466.46049999999</v>
      </c>
      <c r="I494" s="280"/>
      <c r="J494" s="280"/>
    </row>
    <row r="495" spans="1:10" x14ac:dyDescent="0.2">
      <c r="A495" s="244">
        <v>2015</v>
      </c>
      <c r="B495" s="267" t="s">
        <v>40</v>
      </c>
      <c r="C495" s="267" t="s">
        <v>143</v>
      </c>
      <c r="D495" s="293">
        <v>103251.22050000002</v>
      </c>
      <c r="E495" s="293">
        <v>101206.41299999997</v>
      </c>
      <c r="F495" s="293">
        <v>51775.289499999999</v>
      </c>
      <c r="G495" s="293">
        <v>16590.652999999998</v>
      </c>
      <c r="H495" s="294">
        <v>272823.57600000006</v>
      </c>
      <c r="I495" s="280"/>
      <c r="J495" s="280"/>
    </row>
    <row r="496" spans="1:10" x14ac:dyDescent="0.2">
      <c r="A496" s="244">
        <v>2015</v>
      </c>
      <c r="B496" s="267" t="s">
        <v>42</v>
      </c>
      <c r="C496" s="267" t="s">
        <v>143</v>
      </c>
      <c r="D496" s="293">
        <v>113509.48999999996</v>
      </c>
      <c r="E496" s="293">
        <v>107043.48700000001</v>
      </c>
      <c r="F496" s="293">
        <v>59167.952499999992</v>
      </c>
      <c r="G496" s="293">
        <v>19755.909</v>
      </c>
      <c r="H496" s="294">
        <v>299476.83849999995</v>
      </c>
      <c r="I496" s="280"/>
      <c r="J496" s="280"/>
    </row>
    <row r="497" spans="1:10" x14ac:dyDescent="0.2">
      <c r="A497" s="244">
        <v>2015</v>
      </c>
      <c r="B497" s="267" t="s">
        <v>43</v>
      </c>
      <c r="C497" s="267" t="s">
        <v>143</v>
      </c>
      <c r="D497" s="293">
        <v>101927.63</v>
      </c>
      <c r="E497" s="293">
        <v>102308.573</v>
      </c>
      <c r="F497" s="293">
        <v>60295.799999999996</v>
      </c>
      <c r="G497" s="293">
        <v>15759.936</v>
      </c>
      <c r="H497" s="294">
        <v>280291.93900000001</v>
      </c>
      <c r="I497" s="280"/>
      <c r="J497" s="280"/>
    </row>
    <row r="498" spans="1:10" x14ac:dyDescent="0.2">
      <c r="A498" s="244">
        <v>2015</v>
      </c>
      <c r="B498" s="267" t="s">
        <v>44</v>
      </c>
      <c r="C498" s="267" t="s">
        <v>143</v>
      </c>
      <c r="D498" s="293">
        <v>119923.90549999996</v>
      </c>
      <c r="E498" s="293">
        <v>113879.76700000001</v>
      </c>
      <c r="F498" s="293">
        <v>60279.127999999997</v>
      </c>
      <c r="G498" s="293">
        <v>20661.763999999999</v>
      </c>
      <c r="H498" s="294">
        <v>314744.56449999998</v>
      </c>
      <c r="I498" s="280"/>
      <c r="J498" s="280"/>
    </row>
    <row r="499" spans="1:10" x14ac:dyDescent="0.2">
      <c r="A499" s="244">
        <v>2015</v>
      </c>
      <c r="B499" s="267" t="s">
        <v>45</v>
      </c>
      <c r="C499" s="267" t="s">
        <v>143</v>
      </c>
      <c r="D499" s="293">
        <v>111589.6455</v>
      </c>
      <c r="E499" s="293">
        <v>115162.34250000001</v>
      </c>
      <c r="F499" s="293">
        <v>62263.380000000005</v>
      </c>
      <c r="G499" s="293">
        <v>17571.400000000001</v>
      </c>
      <c r="H499" s="294">
        <v>306586.76800000004</v>
      </c>
      <c r="I499" s="280"/>
      <c r="J499" s="280"/>
    </row>
    <row r="500" spans="1:10" x14ac:dyDescent="0.2">
      <c r="A500" s="244">
        <v>2015</v>
      </c>
      <c r="B500" s="267" t="s">
        <v>46</v>
      </c>
      <c r="C500" s="267" t="s">
        <v>143</v>
      </c>
      <c r="D500" s="293">
        <v>114286.52250000001</v>
      </c>
      <c r="E500" s="293">
        <v>115065.37699999999</v>
      </c>
      <c r="F500" s="293">
        <v>64837.164000000004</v>
      </c>
      <c r="G500" s="293">
        <v>17957.434499999999</v>
      </c>
      <c r="H500" s="294">
        <v>312146.49799999996</v>
      </c>
      <c r="I500" s="280"/>
      <c r="J500" s="280"/>
    </row>
    <row r="501" spans="1:10" x14ac:dyDescent="0.2">
      <c r="A501" s="244">
        <v>2015</v>
      </c>
      <c r="B501" s="267" t="s">
        <v>47</v>
      </c>
      <c r="C501" s="267" t="s">
        <v>143</v>
      </c>
      <c r="D501" s="293">
        <v>107692.84999999998</v>
      </c>
      <c r="E501" s="293">
        <v>124150.58000000002</v>
      </c>
      <c r="F501" s="293">
        <v>68656.172500000001</v>
      </c>
      <c r="G501" s="293">
        <v>16889.569000000003</v>
      </c>
      <c r="H501" s="294">
        <v>317389.1715</v>
      </c>
      <c r="I501" s="280"/>
      <c r="J501" s="280"/>
    </row>
    <row r="502" spans="1:10" x14ac:dyDescent="0.2">
      <c r="A502" s="244">
        <v>2015</v>
      </c>
      <c r="B502" s="267" t="s">
        <v>48</v>
      </c>
      <c r="C502" s="267" t="s">
        <v>143</v>
      </c>
      <c r="D502" s="293">
        <v>99109.069000000032</v>
      </c>
      <c r="E502" s="293">
        <v>106735.484</v>
      </c>
      <c r="F502" s="293">
        <v>62233.608999999997</v>
      </c>
      <c r="G502" s="293">
        <v>16094.128000000001</v>
      </c>
      <c r="H502" s="294">
        <v>284172.29000000004</v>
      </c>
      <c r="I502" s="280"/>
      <c r="J502" s="280"/>
    </row>
    <row r="503" spans="1:10" x14ac:dyDescent="0.2">
      <c r="A503" s="244">
        <v>2015</v>
      </c>
      <c r="B503" s="267" t="s">
        <v>49</v>
      </c>
      <c r="C503" s="267" t="s">
        <v>143</v>
      </c>
      <c r="D503" s="293">
        <v>95048.47000000003</v>
      </c>
      <c r="E503" s="293">
        <v>118088.38399999999</v>
      </c>
      <c r="F503" s="293">
        <v>53468.852499999994</v>
      </c>
      <c r="G503" s="293">
        <v>15034.692500000001</v>
      </c>
      <c r="H503" s="294">
        <v>281640.39899999998</v>
      </c>
      <c r="I503" s="280"/>
      <c r="J503" s="280"/>
    </row>
    <row r="504" spans="1:10" x14ac:dyDescent="0.2">
      <c r="A504" s="244">
        <v>2016</v>
      </c>
      <c r="B504" s="267" t="s">
        <v>50</v>
      </c>
      <c r="C504" s="267" t="s">
        <v>143</v>
      </c>
      <c r="D504" s="293">
        <v>72842.625000000044</v>
      </c>
      <c r="E504" s="293">
        <v>92267.780999999988</v>
      </c>
      <c r="F504" s="293">
        <v>49422.875</v>
      </c>
      <c r="G504" s="293">
        <v>13489.477500000001</v>
      </c>
      <c r="H504" s="294">
        <v>228022.75850000005</v>
      </c>
      <c r="I504" s="280"/>
      <c r="J504" s="280"/>
    </row>
    <row r="505" spans="1:10" x14ac:dyDescent="0.2">
      <c r="A505" s="244">
        <v>2016</v>
      </c>
      <c r="B505" s="267" t="s">
        <v>51</v>
      </c>
      <c r="C505" s="267" t="s">
        <v>143</v>
      </c>
      <c r="D505" s="293">
        <v>98119.97</v>
      </c>
      <c r="E505" s="293">
        <v>110452.51800000003</v>
      </c>
      <c r="F505" s="293">
        <v>59976.0075</v>
      </c>
      <c r="G505" s="293">
        <v>16292.767</v>
      </c>
      <c r="H505" s="294">
        <v>284841.26249999995</v>
      </c>
      <c r="I505" s="280"/>
      <c r="J505" s="280"/>
    </row>
    <row r="506" spans="1:10" x14ac:dyDescent="0.2">
      <c r="A506" s="244">
        <v>2016</v>
      </c>
      <c r="B506" s="267" t="s">
        <v>52</v>
      </c>
      <c r="C506" s="267" t="s">
        <v>143</v>
      </c>
      <c r="D506" s="293">
        <v>90287.369999999952</v>
      </c>
      <c r="E506" s="293">
        <v>104315.99799999999</v>
      </c>
      <c r="F506" s="293">
        <v>54885.214999999997</v>
      </c>
      <c r="G506" s="293">
        <v>14524.390000000001</v>
      </c>
      <c r="H506" s="294">
        <v>264012.973</v>
      </c>
      <c r="I506" s="280"/>
      <c r="J506" s="280"/>
    </row>
    <row r="507" spans="1:10" x14ac:dyDescent="0.2">
      <c r="A507" s="244">
        <v>2016</v>
      </c>
      <c r="B507" s="267" t="s">
        <v>40</v>
      </c>
      <c r="C507" s="267" t="s">
        <v>143</v>
      </c>
      <c r="D507" s="293">
        <v>102237.30000000002</v>
      </c>
      <c r="E507" s="293">
        <v>105259.97300000001</v>
      </c>
      <c r="F507" s="293">
        <v>53203.947499999987</v>
      </c>
      <c r="G507" s="293">
        <v>14692.604000000001</v>
      </c>
      <c r="H507" s="294">
        <v>275393.82449999999</v>
      </c>
      <c r="I507" s="280"/>
      <c r="J507" s="280"/>
    </row>
    <row r="508" spans="1:10" x14ac:dyDescent="0.2">
      <c r="A508" s="244">
        <v>2016</v>
      </c>
      <c r="B508" s="267" t="s">
        <v>42</v>
      </c>
      <c r="C508" s="267" t="s">
        <v>143</v>
      </c>
      <c r="D508" s="293">
        <v>100323.79500000001</v>
      </c>
      <c r="E508" s="293">
        <v>103000.35200000001</v>
      </c>
      <c r="F508" s="293">
        <v>51060.340499999991</v>
      </c>
      <c r="G508" s="293">
        <v>12453.494999999999</v>
      </c>
      <c r="H508" s="294">
        <v>266837.98249999998</v>
      </c>
      <c r="I508" s="280"/>
      <c r="J508" s="280"/>
    </row>
    <row r="509" spans="1:10" x14ac:dyDescent="0.2">
      <c r="A509" s="244">
        <v>2016</v>
      </c>
      <c r="B509" s="267" t="s">
        <v>43</v>
      </c>
      <c r="C509" s="267" t="s">
        <v>143</v>
      </c>
      <c r="D509" s="293">
        <v>104179.452</v>
      </c>
      <c r="E509" s="293">
        <v>99974.036500000002</v>
      </c>
      <c r="F509" s="293">
        <v>48921.697500000002</v>
      </c>
      <c r="G509" s="293">
        <v>13047.503000000088</v>
      </c>
      <c r="H509" s="294">
        <v>266122.68900000013</v>
      </c>
      <c r="I509" s="280"/>
      <c r="J509" s="280"/>
    </row>
    <row r="510" spans="1:10" x14ac:dyDescent="0.2">
      <c r="A510" s="244">
        <v>2016</v>
      </c>
      <c r="B510" s="267" t="s">
        <v>44</v>
      </c>
      <c r="C510" s="267" t="s">
        <v>143</v>
      </c>
      <c r="D510" s="293">
        <v>98700.434999999998</v>
      </c>
      <c r="E510" s="293">
        <v>103843.04399999998</v>
      </c>
      <c r="F510" s="293">
        <v>41288.522499999999</v>
      </c>
      <c r="G510" s="293">
        <v>8662.3145000000004</v>
      </c>
      <c r="H510" s="294">
        <v>252494.31600000005</v>
      </c>
      <c r="I510" s="280"/>
      <c r="J510" s="280"/>
    </row>
    <row r="511" spans="1:10" x14ac:dyDescent="0.2">
      <c r="A511" s="244">
        <v>2016</v>
      </c>
      <c r="B511" s="267" t="s">
        <v>45</v>
      </c>
      <c r="C511" s="267" t="s">
        <v>143</v>
      </c>
      <c r="D511" s="293">
        <v>99975.490000000034</v>
      </c>
      <c r="E511" s="293">
        <v>123029.51850000001</v>
      </c>
      <c r="F511" s="293">
        <v>54624.032500000001</v>
      </c>
      <c r="G511" s="293">
        <v>13218.6345</v>
      </c>
      <c r="H511" s="294">
        <v>290847.67550000007</v>
      </c>
      <c r="I511" s="280"/>
      <c r="J511" s="280"/>
    </row>
    <row r="512" spans="1:10" x14ac:dyDescent="0.2">
      <c r="A512" s="244">
        <v>2016</v>
      </c>
      <c r="B512" s="267" t="s">
        <v>46</v>
      </c>
      <c r="C512" s="267" t="s">
        <v>143</v>
      </c>
      <c r="D512" s="293">
        <v>100700.38499999998</v>
      </c>
      <c r="E512" s="293">
        <v>107386.205</v>
      </c>
      <c r="F512" s="293">
        <v>54051.902499999997</v>
      </c>
      <c r="G512" s="293">
        <v>13736.377</v>
      </c>
      <c r="H512" s="294">
        <v>275874.86949999991</v>
      </c>
      <c r="I512" s="280"/>
      <c r="J512" s="280"/>
    </row>
    <row r="513" spans="1:10" x14ac:dyDescent="0.2">
      <c r="A513" s="244">
        <v>2016</v>
      </c>
      <c r="B513" s="267" t="s">
        <v>47</v>
      </c>
      <c r="C513" s="267" t="s">
        <v>143</v>
      </c>
      <c r="D513" s="293">
        <v>100738.79999999999</v>
      </c>
      <c r="E513" s="293">
        <v>103867.9005</v>
      </c>
      <c r="F513" s="293">
        <v>53583.672500000001</v>
      </c>
      <c r="G513" s="293">
        <v>14613.046</v>
      </c>
      <c r="H513" s="294">
        <v>272803.41899999999</v>
      </c>
      <c r="I513" s="280"/>
      <c r="J513" s="280"/>
    </row>
    <row r="514" spans="1:10" x14ac:dyDescent="0.2">
      <c r="A514" s="244">
        <v>2016</v>
      </c>
      <c r="B514" s="267" t="s">
        <v>48</v>
      </c>
      <c r="C514" s="267" t="s">
        <v>143</v>
      </c>
      <c r="D514" s="293">
        <v>94335.609999999971</v>
      </c>
      <c r="E514" s="293">
        <v>109091.856</v>
      </c>
      <c r="F514" s="293">
        <v>50339.1345</v>
      </c>
      <c r="G514" s="293">
        <v>12175.835500000001</v>
      </c>
      <c r="H514" s="294">
        <v>265942.43599999993</v>
      </c>
      <c r="I514" s="280"/>
      <c r="J514" s="280"/>
    </row>
    <row r="515" spans="1:10" x14ac:dyDescent="0.2">
      <c r="A515" s="244">
        <v>2016</v>
      </c>
      <c r="B515" s="267" t="s">
        <v>49</v>
      </c>
      <c r="C515" s="267" t="s">
        <v>143</v>
      </c>
      <c r="D515" s="293">
        <v>94587.980000000025</v>
      </c>
      <c r="E515" s="293">
        <v>109364.90500000001</v>
      </c>
      <c r="F515" s="293">
        <v>40342.637000000002</v>
      </c>
      <c r="G515" s="293">
        <v>12269.316500000001</v>
      </c>
      <c r="H515" s="294">
        <v>256564.83850000001</v>
      </c>
      <c r="I515" s="280"/>
      <c r="J515" s="280"/>
    </row>
    <row r="516" spans="1:10" x14ac:dyDescent="0.2">
      <c r="A516" s="244">
        <v>2017</v>
      </c>
      <c r="B516" s="267" t="s">
        <v>50</v>
      </c>
      <c r="C516" s="267" t="s">
        <v>143</v>
      </c>
      <c r="D516" s="293">
        <v>86434.170000000013</v>
      </c>
      <c r="E516" s="293">
        <v>98732.321000000025</v>
      </c>
      <c r="F516" s="293">
        <v>42148.772499999992</v>
      </c>
      <c r="G516" s="293">
        <v>12458.5695</v>
      </c>
      <c r="H516" s="294">
        <v>239773.83299999996</v>
      </c>
      <c r="I516" s="280"/>
      <c r="J516" s="280"/>
    </row>
    <row r="517" spans="1:10" x14ac:dyDescent="0.2">
      <c r="A517" s="244">
        <v>2017</v>
      </c>
      <c r="B517" s="267" t="s">
        <v>51</v>
      </c>
      <c r="C517" s="267" t="s">
        <v>143</v>
      </c>
      <c r="D517" s="293">
        <v>103573.075</v>
      </c>
      <c r="E517" s="293">
        <v>105637.97149999997</v>
      </c>
      <c r="F517" s="293">
        <v>54130.713499999998</v>
      </c>
      <c r="G517" s="293">
        <v>12212.6355</v>
      </c>
      <c r="H517" s="294">
        <v>275554.39549999998</v>
      </c>
      <c r="I517" s="280"/>
      <c r="J517" s="280"/>
    </row>
    <row r="518" spans="1:10" x14ac:dyDescent="0.2">
      <c r="A518" s="244">
        <v>2017</v>
      </c>
      <c r="B518" s="267" t="s">
        <v>52</v>
      </c>
      <c r="C518" s="267" t="s">
        <v>143</v>
      </c>
      <c r="D518" s="293">
        <v>106184.20000000001</v>
      </c>
      <c r="E518" s="293">
        <v>111570.37550000002</v>
      </c>
      <c r="F518" s="293">
        <v>52985.259999999995</v>
      </c>
      <c r="G518" s="293">
        <v>15400.653999999999</v>
      </c>
      <c r="H518" s="294">
        <v>286140.48949999997</v>
      </c>
      <c r="I518" s="280"/>
      <c r="J518" s="280"/>
    </row>
    <row r="519" spans="1:10" x14ac:dyDescent="0.2">
      <c r="A519" s="244">
        <v>2017</v>
      </c>
      <c r="B519" s="267" t="s">
        <v>40</v>
      </c>
      <c r="C519" s="267" t="s">
        <v>143</v>
      </c>
      <c r="D519" s="293">
        <v>90950.839999999982</v>
      </c>
      <c r="E519" s="293">
        <v>93191.513500000001</v>
      </c>
      <c r="F519" s="293">
        <v>42165.4</v>
      </c>
      <c r="G519" s="293">
        <v>11224.404500000001</v>
      </c>
      <c r="H519" s="294">
        <v>237532.15799999997</v>
      </c>
      <c r="I519" s="280"/>
      <c r="J519" s="280"/>
    </row>
    <row r="520" spans="1:10" x14ac:dyDescent="0.2">
      <c r="A520" s="244">
        <v>2017</v>
      </c>
      <c r="B520" s="267" t="s">
        <v>42</v>
      </c>
      <c r="C520" s="267" t="s">
        <v>143</v>
      </c>
      <c r="D520" s="293">
        <v>98667.094999999987</v>
      </c>
      <c r="E520" s="293">
        <v>107528.23450000001</v>
      </c>
      <c r="F520" s="293">
        <v>47617.645000000004</v>
      </c>
      <c r="G520" s="293">
        <v>11459.682500000001</v>
      </c>
      <c r="H520" s="294">
        <v>265272.65700000001</v>
      </c>
      <c r="I520" s="280"/>
      <c r="J520" s="280"/>
    </row>
    <row r="521" spans="1:10" x14ac:dyDescent="0.2">
      <c r="A521" s="244">
        <v>2017</v>
      </c>
      <c r="B521" s="267" t="s">
        <v>43</v>
      </c>
      <c r="C521" s="267" t="s">
        <v>143</v>
      </c>
      <c r="D521" s="293">
        <v>99847.144999999975</v>
      </c>
      <c r="E521" s="293">
        <v>107003.07350000001</v>
      </c>
      <c r="F521" s="293">
        <v>46672.247500000005</v>
      </c>
      <c r="G521" s="293">
        <v>13038.804</v>
      </c>
      <c r="H521" s="294">
        <v>266561.27</v>
      </c>
      <c r="I521" s="280"/>
      <c r="J521" s="280"/>
    </row>
    <row r="522" spans="1:10" x14ac:dyDescent="0.2">
      <c r="A522" s="244">
        <v>2017</v>
      </c>
      <c r="B522" s="267" t="s">
        <v>44</v>
      </c>
      <c r="C522" s="267" t="s">
        <v>143</v>
      </c>
      <c r="D522" s="293">
        <v>97714.795000000027</v>
      </c>
      <c r="E522" s="293">
        <v>119738.43449999999</v>
      </c>
      <c r="F522" s="293">
        <v>47767.318500000001</v>
      </c>
      <c r="G522" s="293">
        <v>12848.076000000001</v>
      </c>
      <c r="H522" s="294">
        <v>278068.62400000007</v>
      </c>
      <c r="I522" s="280"/>
      <c r="J522" s="280"/>
    </row>
    <row r="523" spans="1:10" x14ac:dyDescent="0.2">
      <c r="A523" s="244">
        <v>2017</v>
      </c>
      <c r="B523" s="267" t="s">
        <v>45</v>
      </c>
      <c r="C523" s="267" t="s">
        <v>143</v>
      </c>
      <c r="D523" s="293">
        <v>96787.400000000009</v>
      </c>
      <c r="E523" s="293">
        <v>110609.10399999999</v>
      </c>
      <c r="F523" s="293">
        <v>49519.259999999995</v>
      </c>
      <c r="G523" s="293">
        <v>13216.855500000001</v>
      </c>
      <c r="H523" s="294">
        <v>270132.61949999997</v>
      </c>
      <c r="I523" s="280"/>
      <c r="J523" s="280"/>
    </row>
    <row r="524" spans="1:10" x14ac:dyDescent="0.2">
      <c r="A524" s="244">
        <v>2017</v>
      </c>
      <c r="B524" s="267" t="s">
        <v>46</v>
      </c>
      <c r="C524" s="267" t="s">
        <v>143</v>
      </c>
      <c r="D524" s="293">
        <v>97526.169999999984</v>
      </c>
      <c r="E524" s="293">
        <v>114901.62800000003</v>
      </c>
      <c r="F524" s="293">
        <v>48727.392500000002</v>
      </c>
      <c r="G524" s="293">
        <v>12534.116</v>
      </c>
      <c r="H524" s="294">
        <v>273689.30650000006</v>
      </c>
      <c r="I524" s="280"/>
      <c r="J524" s="280"/>
    </row>
    <row r="525" spans="1:10" x14ac:dyDescent="0.2">
      <c r="A525" s="244">
        <v>2017</v>
      </c>
      <c r="B525" s="267" t="s">
        <v>47</v>
      </c>
      <c r="C525" s="267" t="s">
        <v>143</v>
      </c>
      <c r="D525" s="293">
        <v>95854.524999999994</v>
      </c>
      <c r="E525" s="293">
        <v>112949.96300000002</v>
      </c>
      <c r="F525" s="293">
        <v>44353.05</v>
      </c>
      <c r="G525" s="293">
        <v>14873.347500000002</v>
      </c>
      <c r="H525" s="294">
        <v>268030.88549999997</v>
      </c>
      <c r="I525" s="280"/>
      <c r="J525" s="280"/>
    </row>
    <row r="526" spans="1:10" x14ac:dyDescent="0.2">
      <c r="A526" s="244">
        <v>2017</v>
      </c>
      <c r="B526" s="267" t="s">
        <v>48</v>
      </c>
      <c r="C526" s="267" t="s">
        <v>143</v>
      </c>
      <c r="D526" s="293">
        <v>94948.655000000013</v>
      </c>
      <c r="E526" s="293">
        <v>110643.818</v>
      </c>
      <c r="F526" s="293">
        <v>38882.032500000001</v>
      </c>
      <c r="G526" s="293">
        <v>15400.312999999996</v>
      </c>
      <c r="H526" s="294">
        <v>259874.81849999996</v>
      </c>
      <c r="I526" s="280"/>
      <c r="J526" s="280"/>
    </row>
    <row r="527" spans="1:10" x14ac:dyDescent="0.2">
      <c r="A527" s="244">
        <v>2017</v>
      </c>
      <c r="B527" s="267" t="s">
        <v>49</v>
      </c>
      <c r="C527" s="267" t="s">
        <v>143</v>
      </c>
      <c r="D527" s="293">
        <v>89042.40849999999</v>
      </c>
      <c r="E527" s="293">
        <v>101215.51949999999</v>
      </c>
      <c r="F527" s="293">
        <v>31564.892499999994</v>
      </c>
      <c r="G527" s="293">
        <v>12207.398499999999</v>
      </c>
      <c r="H527" s="294">
        <v>234030.21900000001</v>
      </c>
      <c r="I527" s="280"/>
      <c r="J527" s="280"/>
    </row>
    <row r="528" spans="1:10" x14ac:dyDescent="0.2">
      <c r="A528" s="244">
        <v>2018</v>
      </c>
      <c r="B528" s="267" t="s">
        <v>50</v>
      </c>
      <c r="C528" s="267" t="s">
        <v>143</v>
      </c>
      <c r="D528" s="293">
        <v>80455.347500000003</v>
      </c>
      <c r="E528" s="293">
        <v>96580.866999999984</v>
      </c>
      <c r="F528" s="293">
        <v>34611.879999999997</v>
      </c>
      <c r="G528" s="293">
        <v>14573.920500000004</v>
      </c>
      <c r="H528" s="294">
        <v>226222.01500000004</v>
      </c>
      <c r="I528" s="280"/>
      <c r="J528" s="280"/>
    </row>
    <row r="529" spans="1:10" x14ac:dyDescent="0.2">
      <c r="A529" s="244">
        <v>2018</v>
      </c>
      <c r="B529" s="267" t="s">
        <v>51</v>
      </c>
      <c r="C529" s="267" t="s">
        <v>143</v>
      </c>
      <c r="D529" s="293">
        <v>90888.632500000007</v>
      </c>
      <c r="E529" s="293">
        <v>95439.743499999997</v>
      </c>
      <c r="F529" s="293">
        <v>41399.81</v>
      </c>
      <c r="G529" s="293">
        <v>13075.962</v>
      </c>
      <c r="H529" s="294">
        <v>240804.14799999996</v>
      </c>
      <c r="I529" s="280"/>
      <c r="J529" s="280"/>
    </row>
    <row r="530" spans="1:10" x14ac:dyDescent="0.2">
      <c r="A530" s="244">
        <v>2018</v>
      </c>
      <c r="B530" s="267" t="s">
        <v>52</v>
      </c>
      <c r="C530" s="267" t="s">
        <v>143</v>
      </c>
      <c r="D530" s="293">
        <v>89738.290000000008</v>
      </c>
      <c r="E530" s="293">
        <v>101139.05449999998</v>
      </c>
      <c r="F530" s="293">
        <v>37173.708500000001</v>
      </c>
      <c r="G530" s="293">
        <v>11814.978999999999</v>
      </c>
      <c r="H530" s="294">
        <v>239866.03199999998</v>
      </c>
      <c r="I530" s="280"/>
      <c r="J530" s="280"/>
    </row>
    <row r="531" spans="1:10" x14ac:dyDescent="0.2">
      <c r="A531" s="244">
        <v>2018</v>
      </c>
      <c r="B531" s="267" t="s">
        <v>40</v>
      </c>
      <c r="C531" s="267" t="s">
        <v>143</v>
      </c>
      <c r="D531" s="293">
        <v>89311.235000000015</v>
      </c>
      <c r="E531" s="293">
        <v>108089.2515</v>
      </c>
      <c r="F531" s="293">
        <v>38473.07</v>
      </c>
      <c r="G531" s="293">
        <v>12070.691500000001</v>
      </c>
      <c r="H531" s="294">
        <v>247944.24799999996</v>
      </c>
      <c r="I531" s="280"/>
      <c r="J531" s="280"/>
    </row>
    <row r="532" spans="1:10" x14ac:dyDescent="0.2">
      <c r="A532" s="244">
        <v>2018</v>
      </c>
      <c r="B532" s="267" t="s">
        <v>42</v>
      </c>
      <c r="C532" s="267" t="s">
        <v>143</v>
      </c>
      <c r="D532" s="293">
        <v>97660.322499999995</v>
      </c>
      <c r="E532" s="293">
        <v>99866.617833333308</v>
      </c>
      <c r="F532" s="293">
        <v>39907.696499999991</v>
      </c>
      <c r="G532" s="293">
        <v>12851.263500000001</v>
      </c>
      <c r="H532" s="294">
        <v>250285.90033333335</v>
      </c>
      <c r="I532" s="280"/>
      <c r="J532" s="280"/>
    </row>
    <row r="533" spans="1:10" x14ac:dyDescent="0.2">
      <c r="A533" s="244">
        <v>2018</v>
      </c>
      <c r="B533" s="267" t="s">
        <v>43</v>
      </c>
      <c r="C533" s="267" t="s">
        <v>143</v>
      </c>
      <c r="D533" s="293">
        <v>93451.818500000023</v>
      </c>
      <c r="E533" s="293">
        <v>97803.806611111067</v>
      </c>
      <c r="F533" s="293">
        <v>37119.684999999998</v>
      </c>
      <c r="G533" s="293">
        <v>10253.7255</v>
      </c>
      <c r="H533" s="294">
        <v>238629.03561111112</v>
      </c>
      <c r="I533" s="280"/>
      <c r="J533" s="280"/>
    </row>
    <row r="534" spans="1:10" x14ac:dyDescent="0.2">
      <c r="A534" s="244">
        <v>2018</v>
      </c>
      <c r="B534" s="267" t="s">
        <v>44</v>
      </c>
      <c r="C534" s="267" t="s">
        <v>143</v>
      </c>
      <c r="D534" s="293">
        <v>97097.331799999985</v>
      </c>
      <c r="E534" s="293">
        <v>103447.19849999998</v>
      </c>
      <c r="F534" s="293">
        <v>38291.068199999994</v>
      </c>
      <c r="G534" s="293">
        <v>13420.306499999999</v>
      </c>
      <c r="H534" s="294">
        <v>252255.905</v>
      </c>
      <c r="I534" s="280"/>
      <c r="J534" s="280"/>
    </row>
    <row r="535" spans="1:10" x14ac:dyDescent="0.2">
      <c r="A535" s="244">
        <v>2018</v>
      </c>
      <c r="B535" s="267" t="s">
        <v>45</v>
      </c>
      <c r="C535" s="267" t="s">
        <v>143</v>
      </c>
      <c r="D535" s="293">
        <v>99108.02999999997</v>
      </c>
      <c r="E535" s="293">
        <v>111781.27649999998</v>
      </c>
      <c r="F535" s="293">
        <v>44098.24500000001</v>
      </c>
      <c r="G535" s="293">
        <v>13481.735999999999</v>
      </c>
      <c r="H535" s="294">
        <v>268469.28749999998</v>
      </c>
      <c r="I535" s="280"/>
      <c r="J535" s="280"/>
    </row>
    <row r="536" spans="1:10" x14ac:dyDescent="0.2">
      <c r="A536" s="244">
        <v>2018</v>
      </c>
      <c r="B536" s="267" t="s">
        <v>46</v>
      </c>
      <c r="C536" s="267" t="s">
        <v>143</v>
      </c>
      <c r="D536" s="293">
        <v>99215.244999999995</v>
      </c>
      <c r="E536" s="293">
        <v>106499.63749999995</v>
      </c>
      <c r="F536" s="293">
        <v>41917.737499999996</v>
      </c>
      <c r="G536" s="293">
        <v>14011.560000000001</v>
      </c>
      <c r="H536" s="294">
        <v>261644.18000000002</v>
      </c>
      <c r="I536" s="280"/>
      <c r="J536" s="280"/>
    </row>
    <row r="537" spans="1:10" x14ac:dyDescent="0.2">
      <c r="A537" s="244">
        <v>2018</v>
      </c>
      <c r="B537" s="267" t="s">
        <v>47</v>
      </c>
      <c r="C537" s="267" t="s">
        <v>143</v>
      </c>
      <c r="D537" s="293">
        <v>102792.8625</v>
      </c>
      <c r="E537" s="293">
        <v>117491.66199999997</v>
      </c>
      <c r="F537" s="293">
        <v>45697.435000000005</v>
      </c>
      <c r="G537" s="293">
        <v>13941.433000000001</v>
      </c>
      <c r="H537" s="294">
        <v>279923.39250000002</v>
      </c>
      <c r="I537" s="280"/>
      <c r="J537" s="280"/>
    </row>
    <row r="538" spans="1:10" x14ac:dyDescent="0.2">
      <c r="A538" s="244">
        <v>2018</v>
      </c>
      <c r="B538" s="267" t="s">
        <v>48</v>
      </c>
      <c r="C538" s="267" t="s">
        <v>143</v>
      </c>
      <c r="D538" s="293">
        <v>97961.892499999987</v>
      </c>
      <c r="E538" s="293">
        <v>113507.78549999998</v>
      </c>
      <c r="F538" s="293">
        <v>44597.402499999997</v>
      </c>
      <c r="G538" s="293">
        <v>14337.814999999999</v>
      </c>
      <c r="H538" s="294">
        <v>270404.89549999993</v>
      </c>
      <c r="I538" s="280"/>
      <c r="J538" s="280"/>
    </row>
    <row r="539" spans="1:10" x14ac:dyDescent="0.2">
      <c r="A539" s="244">
        <v>2018</v>
      </c>
      <c r="B539" s="267" t="s">
        <v>49</v>
      </c>
      <c r="C539" s="267" t="s">
        <v>143</v>
      </c>
      <c r="D539" s="293">
        <v>84033.349999999991</v>
      </c>
      <c r="E539" s="293">
        <v>99425.093999999983</v>
      </c>
      <c r="F539" s="293">
        <v>35758.855000000003</v>
      </c>
      <c r="G539" s="293">
        <v>11712.984999999999</v>
      </c>
      <c r="H539" s="294">
        <v>230930.28399999993</v>
      </c>
      <c r="I539" s="280"/>
      <c r="J539" s="280"/>
    </row>
    <row r="540" spans="1:10" x14ac:dyDescent="0.2">
      <c r="A540" s="244">
        <v>2019</v>
      </c>
      <c r="B540" s="267" t="s">
        <v>50</v>
      </c>
      <c r="C540" s="267" t="s">
        <v>143</v>
      </c>
      <c r="D540" s="293">
        <v>74120.73050000002</v>
      </c>
      <c r="E540" s="293">
        <v>96333.502999999997</v>
      </c>
      <c r="F540" s="293">
        <v>29759.430500000002</v>
      </c>
      <c r="G540" s="293">
        <v>18108.404999999999</v>
      </c>
      <c r="H540" s="294">
        <v>218322.06900000002</v>
      </c>
      <c r="I540" s="280"/>
      <c r="J540" s="280"/>
    </row>
    <row r="541" spans="1:10" x14ac:dyDescent="0.2">
      <c r="A541" s="244">
        <v>2019</v>
      </c>
      <c r="B541" s="267" t="s">
        <v>51</v>
      </c>
      <c r="C541" s="267" t="s">
        <v>143</v>
      </c>
      <c r="D541" s="293">
        <v>91786.455000000002</v>
      </c>
      <c r="E541" s="293">
        <v>95167.338999999993</v>
      </c>
      <c r="F541" s="293">
        <v>32175.785000000003</v>
      </c>
      <c r="G541" s="293">
        <v>17926.651999999995</v>
      </c>
      <c r="H541" s="294">
        <v>237056.231</v>
      </c>
      <c r="I541" s="280"/>
      <c r="J541" s="280"/>
    </row>
    <row r="542" spans="1:10" x14ac:dyDescent="0.2">
      <c r="A542" s="244">
        <v>2019</v>
      </c>
      <c r="B542" s="267" t="s">
        <v>52</v>
      </c>
      <c r="C542" s="267" t="s">
        <v>143</v>
      </c>
      <c r="D542" s="293">
        <v>97440.048500000004</v>
      </c>
      <c r="E542" s="293">
        <v>105334.41549999999</v>
      </c>
      <c r="F542" s="293">
        <v>37986.672500000008</v>
      </c>
      <c r="G542" s="293">
        <v>20092.644</v>
      </c>
      <c r="H542" s="294">
        <v>260853.78050000002</v>
      </c>
      <c r="I542" s="280"/>
      <c r="J542" s="280"/>
    </row>
    <row r="543" spans="1:10" x14ac:dyDescent="0.2">
      <c r="A543" s="244">
        <v>2019</v>
      </c>
      <c r="B543" s="267" t="s">
        <v>40</v>
      </c>
      <c r="C543" s="267" t="s">
        <v>143</v>
      </c>
      <c r="D543" s="293">
        <v>83746.422500000001</v>
      </c>
      <c r="E543" s="293">
        <v>96636.257499999963</v>
      </c>
      <c r="F543" s="293">
        <v>33313.163</v>
      </c>
      <c r="G543" s="293">
        <v>16817.580500000004</v>
      </c>
      <c r="H543" s="294">
        <v>230513.4235</v>
      </c>
      <c r="I543" s="280"/>
      <c r="J543" s="280"/>
    </row>
    <row r="544" spans="1:10" x14ac:dyDescent="0.2">
      <c r="A544" s="244">
        <v>2019</v>
      </c>
      <c r="B544" s="267" t="s">
        <v>42</v>
      </c>
      <c r="C544" s="267" t="s">
        <v>143</v>
      </c>
      <c r="D544" s="293">
        <v>94781.167499999938</v>
      </c>
      <c r="E544" s="293">
        <v>108701.29299999999</v>
      </c>
      <c r="F544" s="293">
        <v>41944.738000000012</v>
      </c>
      <c r="G544" s="293">
        <v>17098.308499999996</v>
      </c>
      <c r="H544" s="294">
        <v>262525.50699999993</v>
      </c>
      <c r="I544" s="280"/>
      <c r="J544" s="280"/>
    </row>
    <row r="545" spans="1:10" x14ac:dyDescent="0.2">
      <c r="A545" s="244">
        <v>2019</v>
      </c>
      <c r="B545" s="267" t="s">
        <v>43</v>
      </c>
      <c r="C545" s="267" t="s">
        <v>143</v>
      </c>
      <c r="D545" s="293">
        <v>85973.469999999987</v>
      </c>
      <c r="E545" s="293">
        <v>96129.599500000011</v>
      </c>
      <c r="F545" s="293">
        <v>36047.248</v>
      </c>
      <c r="G545" s="293">
        <v>14990.312499999998</v>
      </c>
      <c r="H545" s="294">
        <v>233140.62999999998</v>
      </c>
      <c r="I545" s="280"/>
      <c r="J545" s="280"/>
    </row>
    <row r="546" spans="1:10" x14ac:dyDescent="0.2">
      <c r="A546" s="244">
        <v>2019</v>
      </c>
      <c r="B546" s="267" t="s">
        <v>44</v>
      </c>
      <c r="C546" s="267" t="s">
        <v>143</v>
      </c>
      <c r="D546" s="293">
        <v>102691.55250000002</v>
      </c>
      <c r="E546" s="293">
        <v>114816.58300000003</v>
      </c>
      <c r="F546" s="293">
        <v>42981.0645</v>
      </c>
      <c r="G546" s="293">
        <v>16660.255499999999</v>
      </c>
      <c r="H546" s="294">
        <v>277149.45550000004</v>
      </c>
      <c r="I546" s="280"/>
      <c r="J546" s="280"/>
    </row>
    <row r="547" spans="1:10" x14ac:dyDescent="0.2">
      <c r="A547" s="244">
        <v>2019</v>
      </c>
      <c r="B547" s="267" t="s">
        <v>45</v>
      </c>
      <c r="C547" s="267" t="s">
        <v>143</v>
      </c>
      <c r="D547" s="293">
        <v>98348.58</v>
      </c>
      <c r="E547" s="293">
        <v>113496.111</v>
      </c>
      <c r="F547" s="293">
        <v>41033.951999999997</v>
      </c>
      <c r="G547" s="293">
        <v>16430.834499999997</v>
      </c>
      <c r="H547" s="294">
        <v>269309.47750000004</v>
      </c>
      <c r="I547" s="280"/>
      <c r="J547" s="280"/>
    </row>
    <row r="548" spans="1:10" x14ac:dyDescent="0.2">
      <c r="A548" s="244">
        <v>2019</v>
      </c>
      <c r="B548" s="267" t="s">
        <v>46</v>
      </c>
      <c r="C548" s="267" t="s">
        <v>143</v>
      </c>
      <c r="D548" s="293">
        <v>94657.462499999994</v>
      </c>
      <c r="E548" s="293">
        <v>115605.23600000002</v>
      </c>
      <c r="F548" s="293">
        <v>41544.902499999997</v>
      </c>
      <c r="G548" s="293">
        <v>16121.327499999999</v>
      </c>
      <c r="H548" s="294">
        <v>267928.92849999998</v>
      </c>
      <c r="I548" s="280"/>
      <c r="J548" s="280"/>
    </row>
    <row r="549" spans="1:10" x14ac:dyDescent="0.2">
      <c r="A549" s="244">
        <v>2019</v>
      </c>
      <c r="B549" s="267" t="s">
        <v>47</v>
      </c>
      <c r="C549" s="267" t="s">
        <v>143</v>
      </c>
      <c r="D549" s="293">
        <v>97268.678000000014</v>
      </c>
      <c r="E549" s="293">
        <v>119629.9035</v>
      </c>
      <c r="F549" s="293">
        <v>46556.513500000001</v>
      </c>
      <c r="G549" s="293">
        <v>16139.171000000006</v>
      </c>
      <c r="H549" s="294">
        <v>279594.266</v>
      </c>
      <c r="I549" s="280"/>
      <c r="J549" s="280"/>
    </row>
    <row r="550" spans="1:10" x14ac:dyDescent="0.2">
      <c r="A550" s="244">
        <v>2019</v>
      </c>
      <c r="B550" s="267" t="s">
        <v>48</v>
      </c>
      <c r="C550" s="267" t="s">
        <v>143</v>
      </c>
      <c r="D550" s="293">
        <v>88857.814999999988</v>
      </c>
      <c r="E550" s="293">
        <v>117614.99750000003</v>
      </c>
      <c r="F550" s="293">
        <v>43288.525000000001</v>
      </c>
      <c r="G550" s="293">
        <v>13987.560000000001</v>
      </c>
      <c r="H550" s="294">
        <v>263748.89749999996</v>
      </c>
      <c r="I550" s="280"/>
      <c r="J550" s="280"/>
    </row>
    <row r="551" spans="1:10" x14ac:dyDescent="0.2">
      <c r="A551" s="244">
        <v>2019</v>
      </c>
      <c r="B551" s="267" t="s">
        <v>49</v>
      </c>
      <c r="C551" s="267" t="s">
        <v>143</v>
      </c>
      <c r="D551" s="293">
        <v>90907.879999999976</v>
      </c>
      <c r="E551" s="293">
        <v>109865.47700000001</v>
      </c>
      <c r="F551" s="293">
        <v>38886.162499999999</v>
      </c>
      <c r="G551" s="293">
        <v>12890.591499999999</v>
      </c>
      <c r="H551" s="294">
        <v>252550.11099999998</v>
      </c>
      <c r="I551" s="280"/>
      <c r="J551" s="280"/>
    </row>
    <row r="552" spans="1:10" x14ac:dyDescent="0.2">
      <c r="A552" s="244">
        <v>2020</v>
      </c>
      <c r="B552" s="267" t="s">
        <v>50</v>
      </c>
      <c r="C552" s="267" t="s">
        <v>143</v>
      </c>
      <c r="D552" s="293">
        <v>75425.008999999991</v>
      </c>
      <c r="E552" s="293">
        <v>109477.023</v>
      </c>
      <c r="F552" s="293">
        <v>28615.102499999994</v>
      </c>
      <c r="G552" s="293">
        <v>16173.322499999998</v>
      </c>
      <c r="H552" s="294">
        <v>229690.45699999997</v>
      </c>
      <c r="I552" s="280"/>
      <c r="J552" s="280"/>
    </row>
    <row r="553" spans="1:10" x14ac:dyDescent="0.2">
      <c r="A553" s="244">
        <v>2020</v>
      </c>
      <c r="B553" s="267" t="s">
        <v>51</v>
      </c>
      <c r="C553" s="267" t="s">
        <v>143</v>
      </c>
      <c r="D553" s="293">
        <v>92626.322999999975</v>
      </c>
      <c r="E553" s="293">
        <v>98642.487999999983</v>
      </c>
      <c r="F553" s="293">
        <v>35241.995999999992</v>
      </c>
      <c r="G553" s="293">
        <v>15837.890499999998</v>
      </c>
      <c r="H553" s="294">
        <v>242348.69749999998</v>
      </c>
      <c r="I553" s="280"/>
      <c r="J553" s="280"/>
    </row>
    <row r="554" spans="1:10" x14ac:dyDescent="0.2">
      <c r="A554" s="244">
        <v>2020</v>
      </c>
      <c r="B554" s="267" t="s">
        <v>52</v>
      </c>
      <c r="C554" s="267" t="s">
        <v>143</v>
      </c>
      <c r="D554" s="293">
        <v>57438.259999999987</v>
      </c>
      <c r="E554" s="293">
        <v>64689.319499999998</v>
      </c>
      <c r="F554" s="293">
        <v>25796.540499999999</v>
      </c>
      <c r="G554" s="293">
        <v>11050.417500000001</v>
      </c>
      <c r="H554" s="294">
        <v>158974.53749999998</v>
      </c>
      <c r="I554" s="280"/>
      <c r="J554" s="280"/>
    </row>
    <row r="555" spans="1:10" x14ac:dyDescent="0.2">
      <c r="A555" s="244">
        <v>2020</v>
      </c>
      <c r="B555" s="267" t="s">
        <v>40</v>
      </c>
      <c r="C555" s="267" t="s">
        <v>143</v>
      </c>
      <c r="D555" s="293">
        <v>1657.6625000000001</v>
      </c>
      <c r="E555" s="293">
        <v>23891.219000000005</v>
      </c>
      <c r="F555" s="293">
        <v>2367.2200000000003</v>
      </c>
      <c r="G555" s="293">
        <v>1667.6605000000004</v>
      </c>
      <c r="H555" s="294">
        <v>29583.761999999999</v>
      </c>
      <c r="I555" s="280"/>
      <c r="J555" s="280"/>
    </row>
    <row r="556" spans="1:10" x14ac:dyDescent="0.2">
      <c r="A556" s="244">
        <v>2020</v>
      </c>
      <c r="B556" s="267" t="s">
        <v>42</v>
      </c>
      <c r="C556" s="267" t="s">
        <v>143</v>
      </c>
      <c r="D556" s="293">
        <v>34644.55758499146</v>
      </c>
      <c r="E556" s="293">
        <v>71052.280508305019</v>
      </c>
      <c r="F556" s="293">
        <v>18208.882504768371</v>
      </c>
      <c r="G556" s="293">
        <v>8231.9459938964828</v>
      </c>
      <c r="H556" s="294">
        <v>132137.66659196132</v>
      </c>
      <c r="I556" s="280"/>
      <c r="J556" s="280"/>
    </row>
    <row r="557" spans="1:10" x14ac:dyDescent="0.2">
      <c r="A557" s="244">
        <v>2020</v>
      </c>
      <c r="B557" s="267" t="s">
        <v>43</v>
      </c>
      <c r="C557" s="267" t="s">
        <v>143</v>
      </c>
      <c r="D557" s="293">
        <v>62399.898374267585</v>
      </c>
      <c r="E557" s="293">
        <v>95006.564977581496</v>
      </c>
      <c r="F557" s="293">
        <v>29015.595986263277</v>
      </c>
      <c r="G557" s="293">
        <v>10593.447489662172</v>
      </c>
      <c r="H557" s="294">
        <v>197015.50682777452</v>
      </c>
      <c r="I557" s="280"/>
      <c r="J557" s="280"/>
    </row>
    <row r="558" spans="1:10" x14ac:dyDescent="0.2">
      <c r="A558" s="244">
        <v>2020</v>
      </c>
      <c r="B558" s="267" t="s">
        <v>44</v>
      </c>
      <c r="C558" s="267" t="s">
        <v>143</v>
      </c>
      <c r="D558" s="293">
        <v>74724.818749183658</v>
      </c>
      <c r="E558" s="293">
        <v>111633.70895025702</v>
      </c>
      <c r="F558" s="293">
        <v>34972.708462691517</v>
      </c>
      <c r="G558" s="293">
        <v>13021.726975662232</v>
      </c>
      <c r="H558" s="294">
        <v>234352.9631377944</v>
      </c>
      <c r="I558" s="280"/>
      <c r="J558" s="280"/>
    </row>
    <row r="559" spans="1:10" x14ac:dyDescent="0.2">
      <c r="A559" s="244">
        <v>2020</v>
      </c>
      <c r="B559" s="267" t="s">
        <v>45</v>
      </c>
      <c r="C559" s="267" t="s">
        <v>143</v>
      </c>
      <c r="D559" s="293">
        <v>76274.911120544435</v>
      </c>
      <c r="E559" s="293">
        <v>110242.43600081179</v>
      </c>
      <c r="F559" s="293">
        <v>33708.92101691055</v>
      </c>
      <c r="G559" s="293">
        <v>14991.147997398375</v>
      </c>
      <c r="H559" s="294">
        <v>235217.4161356652</v>
      </c>
      <c r="I559" s="280"/>
      <c r="J559" s="280"/>
    </row>
    <row r="560" spans="1:10" x14ac:dyDescent="0.2">
      <c r="A560" s="244">
        <v>2020</v>
      </c>
      <c r="B560" s="267" t="s">
        <v>46</v>
      </c>
      <c r="C560" s="267" t="s">
        <v>143</v>
      </c>
      <c r="D560" s="293">
        <v>83697.586785430904</v>
      </c>
      <c r="E560" s="293">
        <v>120103.42844777273</v>
      </c>
      <c r="F560" s="293">
        <v>40406.57496116637</v>
      </c>
      <c r="G560" s="293">
        <v>16892.066975813119</v>
      </c>
      <c r="H560" s="294">
        <v>261099.6571701832</v>
      </c>
      <c r="I560" s="280"/>
      <c r="J560" s="280"/>
    </row>
    <row r="561" spans="1:10" x14ac:dyDescent="0.2">
      <c r="A561" s="244">
        <v>2020</v>
      </c>
      <c r="B561" s="267" t="s">
        <v>47</v>
      </c>
      <c r="C561" s="267" t="s">
        <v>143</v>
      </c>
      <c r="D561" s="293">
        <v>88008.41512408448</v>
      </c>
      <c r="E561" s="293">
        <v>120680.81750314565</v>
      </c>
      <c r="F561" s="293">
        <v>45334.561940898901</v>
      </c>
      <c r="G561" s="293">
        <v>17386.114998168945</v>
      </c>
      <c r="H561" s="294">
        <v>271409.90956629795</v>
      </c>
      <c r="I561" s="280"/>
      <c r="J561" s="280"/>
    </row>
    <row r="562" spans="1:10" x14ac:dyDescent="0.2">
      <c r="A562" s="244">
        <v>2020</v>
      </c>
      <c r="B562" s="267" t="s">
        <v>48</v>
      </c>
      <c r="C562" s="267" t="s">
        <v>143</v>
      </c>
      <c r="D562" s="293">
        <v>79026.160191669478</v>
      </c>
      <c r="E562" s="293">
        <v>118293.18498468756</v>
      </c>
      <c r="F562" s="293">
        <v>38344.41402565765</v>
      </c>
      <c r="G562" s="293">
        <v>15282.970000152591</v>
      </c>
      <c r="H562" s="294">
        <v>250946.72920216725</v>
      </c>
      <c r="I562" s="280"/>
      <c r="J562" s="280"/>
    </row>
    <row r="563" spans="1:10" x14ac:dyDescent="0.2">
      <c r="A563" s="244">
        <v>2020</v>
      </c>
      <c r="B563" s="267" t="s">
        <v>49</v>
      </c>
      <c r="C563" s="267" t="s">
        <v>143</v>
      </c>
      <c r="D563" s="293">
        <v>75000.820517547603</v>
      </c>
      <c r="E563" s="293">
        <v>116378.26503267806</v>
      </c>
      <c r="F563" s="293">
        <v>34782.409503573421</v>
      </c>
      <c r="G563" s="293">
        <v>11377.110985644817</v>
      </c>
      <c r="H563" s="294">
        <v>237538.60603944393</v>
      </c>
      <c r="I563" s="280"/>
      <c r="J563" s="280"/>
    </row>
    <row r="564" spans="1:10" x14ac:dyDescent="0.2">
      <c r="A564" s="244">
        <v>2021</v>
      </c>
      <c r="B564" s="267" t="s">
        <v>50</v>
      </c>
      <c r="C564" s="267" t="s">
        <v>143</v>
      </c>
      <c r="D564" s="293">
        <v>65782.313844207776</v>
      </c>
      <c r="E564" s="293">
        <v>99169.443001883526</v>
      </c>
      <c r="F564" s="293">
        <v>29967.643478294369</v>
      </c>
      <c r="G564" s="293">
        <v>9741.4099880981466</v>
      </c>
      <c r="H564" s="294">
        <v>204660.81031248378</v>
      </c>
      <c r="I564" s="280"/>
      <c r="J564" s="280"/>
    </row>
    <row r="565" spans="1:10" x14ac:dyDescent="0.2">
      <c r="A565" s="244">
        <v>2021</v>
      </c>
      <c r="B565" s="267" t="s">
        <v>51</v>
      </c>
      <c r="C565" s="267" t="s">
        <v>143</v>
      </c>
      <c r="D565" s="293">
        <v>84714.885622350004</v>
      </c>
      <c r="E565" s="293">
        <v>113015.86101199999</v>
      </c>
      <c r="F565" s="293">
        <v>34140.082998420003</v>
      </c>
      <c r="G565" s="293">
        <v>11238.091521230002</v>
      </c>
      <c r="H565" s="294">
        <v>243108.92115399998</v>
      </c>
      <c r="I565" s="280"/>
      <c r="J565" s="280"/>
    </row>
    <row r="566" spans="1:10" x14ac:dyDescent="0.2">
      <c r="A566" s="244">
        <v>2021</v>
      </c>
      <c r="B566" s="267" t="s">
        <v>52</v>
      </c>
      <c r="C566" s="267" t="s">
        <v>143</v>
      </c>
      <c r="D566" s="293">
        <v>91547.955339050328</v>
      </c>
      <c r="E566" s="293">
        <v>120787.34250978878</v>
      </c>
      <c r="F566" s="293">
        <v>37655.991501201628</v>
      </c>
      <c r="G566" s="293">
        <v>14799.665483688357</v>
      </c>
      <c r="H566" s="294">
        <v>264790.95483372913</v>
      </c>
      <c r="I566" s="280"/>
      <c r="J566" s="280"/>
    </row>
    <row r="567" spans="1:10" x14ac:dyDescent="0.2">
      <c r="A567" s="244">
        <v>2021</v>
      </c>
      <c r="B567" s="267" t="s">
        <v>40</v>
      </c>
      <c r="C567" s="267" t="s">
        <v>143</v>
      </c>
      <c r="D567" s="293">
        <v>80281.216699401877</v>
      </c>
      <c r="E567" s="293">
        <v>111884.26748291751</v>
      </c>
      <c r="F567" s="293">
        <v>34019.244322579194</v>
      </c>
      <c r="G567" s="293">
        <v>13313.114983213422</v>
      </c>
      <c r="H567" s="294">
        <v>239497.84348811198</v>
      </c>
      <c r="I567" s="280"/>
      <c r="J567" s="280"/>
    </row>
    <row r="568" spans="1:10" x14ac:dyDescent="0.2">
      <c r="A568" s="244">
        <v>2021</v>
      </c>
      <c r="B568" s="267" t="s">
        <v>42</v>
      </c>
      <c r="C568" s="267" t="s">
        <v>143</v>
      </c>
      <c r="D568" s="293">
        <v>68949.609997863779</v>
      </c>
      <c r="E568" s="293">
        <v>93164.397424955474</v>
      </c>
      <c r="F568" s="293">
        <v>25892.149494899742</v>
      </c>
      <c r="G568" s="293">
        <v>12625.136532756809</v>
      </c>
      <c r="H568" s="294">
        <v>200631.29345047582</v>
      </c>
      <c r="I568" s="280"/>
      <c r="J568" s="280"/>
    </row>
    <row r="569" spans="1:10" x14ac:dyDescent="0.2">
      <c r="A569" s="244">
        <v>2021</v>
      </c>
      <c r="B569" s="267" t="s">
        <v>43</v>
      </c>
      <c r="C569" s="267" t="s">
        <v>143</v>
      </c>
      <c r="D569" s="293">
        <v>80650.579451374055</v>
      </c>
      <c r="E569" s="293">
        <v>115172.45252335543</v>
      </c>
      <c r="F569" s="293">
        <v>32305.197506565095</v>
      </c>
      <c r="G569" s="293">
        <v>13394.846042310715</v>
      </c>
      <c r="H569" s="294">
        <v>241523.07552360528</v>
      </c>
      <c r="I569" s="280"/>
      <c r="J569" s="280"/>
    </row>
    <row r="570" spans="1:10" x14ac:dyDescent="0.2">
      <c r="A570" s="244">
        <v>2021</v>
      </c>
      <c r="B570" s="267" t="s">
        <v>44</v>
      </c>
      <c r="C570" s="267" t="s">
        <v>143</v>
      </c>
      <c r="D570" s="293">
        <v>88421.531316352877</v>
      </c>
      <c r="E570" s="293">
        <v>115980.2845372809</v>
      </c>
      <c r="F570" s="293">
        <v>35925.355498720171</v>
      </c>
      <c r="G570" s="293">
        <v>13546.782997009275</v>
      </c>
      <c r="H570" s="294">
        <v>253873.95434936316</v>
      </c>
      <c r="I570" s="280"/>
      <c r="J570" s="280"/>
    </row>
    <row r="571" spans="1:10" x14ac:dyDescent="0.2">
      <c r="A571" s="244">
        <v>2021</v>
      </c>
      <c r="B571" s="267" t="s">
        <v>45</v>
      </c>
      <c r="C571" s="267" t="s">
        <v>143</v>
      </c>
      <c r="D571" s="293">
        <v>91385.849935508755</v>
      </c>
      <c r="E571" s="293">
        <v>118476.6589980517</v>
      </c>
      <c r="F571" s="293">
        <v>35153.292535754445</v>
      </c>
      <c r="G571" s="293">
        <v>14580.485546997072</v>
      </c>
      <c r="H571" s="294">
        <v>259596.28701631195</v>
      </c>
      <c r="I571" s="280"/>
      <c r="J571" s="280"/>
    </row>
    <row r="572" spans="1:10" x14ac:dyDescent="0.2">
      <c r="A572" s="244">
        <v>2021</v>
      </c>
      <c r="B572" s="267" t="s">
        <v>46</v>
      </c>
      <c r="C572" s="267" t="s">
        <v>143</v>
      </c>
      <c r="D572" s="293">
        <v>99332.972618179308</v>
      </c>
      <c r="E572" s="293">
        <v>124170.11397072294</v>
      </c>
      <c r="F572" s="293">
        <v>36313.604500972753</v>
      </c>
      <c r="G572" s="293">
        <v>16544.438993665575</v>
      </c>
      <c r="H572" s="294">
        <v>276361.13008354057</v>
      </c>
      <c r="I572" s="280"/>
      <c r="J572" s="280"/>
    </row>
    <row r="573" spans="1:10" x14ac:dyDescent="0.2">
      <c r="A573" s="244">
        <v>2021</v>
      </c>
      <c r="B573" s="267" t="s">
        <v>47</v>
      </c>
      <c r="C573" s="267" t="s">
        <v>143</v>
      </c>
      <c r="D573" s="293">
        <v>98453.612520553594</v>
      </c>
      <c r="E573" s="293">
        <v>126047.60791799591</v>
      </c>
      <c r="F573" s="293">
        <v>33749.777990234368</v>
      </c>
      <c r="G573" s="293">
        <v>14700.099489683387</v>
      </c>
      <c r="H573" s="294">
        <v>272951.09791846725</v>
      </c>
      <c r="I573" s="280"/>
      <c r="J573" s="280"/>
    </row>
    <row r="574" spans="1:10" x14ac:dyDescent="0.2">
      <c r="A574" s="244">
        <v>2021</v>
      </c>
      <c r="B574" s="267" t="s">
        <v>48</v>
      </c>
      <c r="C574" s="267" t="s">
        <v>143</v>
      </c>
      <c r="D574" s="293">
        <v>100589.95131937407</v>
      </c>
      <c r="E574" s="293">
        <v>130339.8581468561</v>
      </c>
      <c r="F574" s="293">
        <v>33085.769000139233</v>
      </c>
      <c r="G574" s="293">
        <v>11690.064961116792</v>
      </c>
      <c r="H574" s="294">
        <v>275705.64342748618</v>
      </c>
      <c r="I574" s="280"/>
      <c r="J574" s="280"/>
    </row>
    <row r="575" spans="1:10" x14ac:dyDescent="0.2">
      <c r="A575" s="244">
        <v>2021</v>
      </c>
      <c r="B575" s="267" t="s">
        <v>49</v>
      </c>
      <c r="C575" s="267" t="s">
        <v>143</v>
      </c>
      <c r="D575" s="293">
        <v>93538.255598823554</v>
      </c>
      <c r="E575" s="293">
        <v>123036.61356069137</v>
      </c>
      <c r="F575" s="293">
        <v>31338.038012938701</v>
      </c>
      <c r="G575" s="293">
        <v>11903.297502700805</v>
      </c>
      <c r="H575" s="294">
        <v>259816.20467515438</v>
      </c>
      <c r="I575" s="280"/>
      <c r="J575" s="280"/>
    </row>
    <row r="576" spans="1:10" x14ac:dyDescent="0.2">
      <c r="A576" s="244">
        <v>2022</v>
      </c>
      <c r="B576" s="267" t="s">
        <v>50</v>
      </c>
      <c r="C576" s="267" t="s">
        <v>143</v>
      </c>
      <c r="D576" s="293">
        <v>79651.972238670322</v>
      </c>
      <c r="E576" s="293">
        <v>100118.90899709027</v>
      </c>
      <c r="F576" s="293">
        <v>27039.923518922686</v>
      </c>
      <c r="G576" s="293">
        <v>9847.2865406799338</v>
      </c>
      <c r="H576" s="294">
        <v>216658.09129536324</v>
      </c>
      <c r="I576" s="280"/>
      <c r="J576" s="280"/>
    </row>
    <row r="577" spans="1:10" x14ac:dyDescent="0.2">
      <c r="A577" s="244">
        <v>2022</v>
      </c>
      <c r="B577" s="267" t="s">
        <v>51</v>
      </c>
      <c r="C577" s="267" t="s">
        <v>143</v>
      </c>
      <c r="D577" s="293">
        <v>101122.39984097288</v>
      </c>
      <c r="E577" s="293">
        <v>115104.71754778958</v>
      </c>
      <c r="F577" s="293">
        <v>33892.74049588394</v>
      </c>
      <c r="G577" s="293">
        <v>11498.938024108887</v>
      </c>
      <c r="H577" s="294">
        <v>261618.79590875533</v>
      </c>
      <c r="I577" s="280"/>
      <c r="J577" s="280"/>
    </row>
    <row r="578" spans="1:10" x14ac:dyDescent="0.2">
      <c r="A578" s="244">
        <v>2022</v>
      </c>
      <c r="B578" s="267" t="s">
        <v>52</v>
      </c>
      <c r="C578" s="267" t="s">
        <v>143</v>
      </c>
      <c r="D578" s="293">
        <v>109626.06911533022</v>
      </c>
      <c r="E578" s="293">
        <v>134522.16491191238</v>
      </c>
      <c r="F578" s="293">
        <v>36489.011966039659</v>
      </c>
      <c r="G578" s="293">
        <v>12321.182022159581</v>
      </c>
      <c r="H578" s="294">
        <v>292958.42801544187</v>
      </c>
      <c r="I578" s="280"/>
      <c r="J578" s="280"/>
    </row>
    <row r="579" spans="1:10" x14ac:dyDescent="0.2">
      <c r="A579" s="244">
        <v>2022</v>
      </c>
      <c r="B579" s="267" t="s">
        <v>40</v>
      </c>
      <c r="C579" s="267" t="s">
        <v>143</v>
      </c>
      <c r="D579" s="293">
        <v>97935.903994270338</v>
      </c>
      <c r="E579" s="293">
        <v>102613.45905721888</v>
      </c>
      <c r="F579" s="293">
        <v>31492.714469928746</v>
      </c>
      <c r="G579" s="293">
        <v>9269.837493693838</v>
      </c>
      <c r="H579" s="294">
        <v>241311.91501511176</v>
      </c>
      <c r="I579" s="280"/>
      <c r="J579" s="280"/>
    </row>
    <row r="580" spans="1:10" x14ac:dyDescent="0.2">
      <c r="A580" s="244">
        <v>2022</v>
      </c>
      <c r="B580" s="267" t="s">
        <v>42</v>
      </c>
      <c r="C580" s="267" t="s">
        <v>143</v>
      </c>
      <c r="D580" s="293">
        <v>106650.26087157155</v>
      </c>
      <c r="E580" s="293">
        <v>112825.40410286751</v>
      </c>
      <c r="F580" s="293">
        <v>33328.277002088551</v>
      </c>
      <c r="G580" s="293">
        <v>9752.0389785919178</v>
      </c>
      <c r="H580" s="294">
        <v>262555.98095511959</v>
      </c>
      <c r="I580" s="280"/>
      <c r="J580" s="280"/>
    </row>
    <row r="581" spans="1:10" x14ac:dyDescent="0.2">
      <c r="A581" s="244">
        <v>2022</v>
      </c>
      <c r="B581" s="267" t="s">
        <v>43</v>
      </c>
      <c r="C581" s="267" t="s">
        <v>143</v>
      </c>
      <c r="D581" s="293">
        <v>97902.667664108274</v>
      </c>
      <c r="E581" s="293">
        <v>107713.97838048538</v>
      </c>
      <c r="F581" s="293">
        <v>31334.361006823063</v>
      </c>
      <c r="G581" s="293">
        <v>14874.937445069434</v>
      </c>
      <c r="H581" s="294">
        <v>251825.94449648619</v>
      </c>
      <c r="I581" s="280"/>
      <c r="J581" s="280"/>
    </row>
    <row r="582" spans="1:10" x14ac:dyDescent="0.2">
      <c r="A582" s="244">
        <v>2022</v>
      </c>
      <c r="B582" s="267" t="s">
        <v>44</v>
      </c>
      <c r="C582" s="267" t="s">
        <v>143</v>
      </c>
      <c r="D582" s="293">
        <v>101473.84050000002</v>
      </c>
      <c r="E582" s="293">
        <v>116613.21287094268</v>
      </c>
      <c r="F582" s="293">
        <v>31851.832999999999</v>
      </c>
      <c r="G582" s="293">
        <v>16308.162499999997</v>
      </c>
      <c r="H582" s="294">
        <v>266247.04887094267</v>
      </c>
      <c r="I582" s="280"/>
      <c r="J582" s="280"/>
    </row>
    <row r="583" spans="1:10" x14ac:dyDescent="0.2">
      <c r="A583" s="244">
        <v>2022</v>
      </c>
      <c r="B583" s="267" t="s">
        <v>45</v>
      </c>
      <c r="C583" s="267" t="s">
        <v>143</v>
      </c>
      <c r="D583" s="293">
        <v>110924.15764200977</v>
      </c>
      <c r="E583" s="293">
        <v>124091.7636187223</v>
      </c>
      <c r="F583" s="293">
        <v>38547.931007959014</v>
      </c>
      <c r="G583" s="293">
        <v>13759.638006103512</v>
      </c>
      <c r="H583" s="294">
        <v>287323.49027479457</v>
      </c>
      <c r="I583" s="280"/>
      <c r="J583" s="280"/>
    </row>
    <row r="584" spans="1:10" x14ac:dyDescent="0.2">
      <c r="A584" s="244">
        <v>2022</v>
      </c>
      <c r="B584" s="267" t="s">
        <v>46</v>
      </c>
      <c r="C584" s="267" t="s">
        <v>143</v>
      </c>
      <c r="D584" s="293">
        <v>113142.04400000001</v>
      </c>
      <c r="E584" s="293">
        <v>127077.51929271159</v>
      </c>
      <c r="F584" s="293">
        <v>37829.26200000001</v>
      </c>
      <c r="G584" s="293">
        <v>17682.003000000001</v>
      </c>
      <c r="H584" s="294">
        <v>295730.82829271152</v>
      </c>
      <c r="I584" s="280"/>
      <c r="J584" s="280"/>
    </row>
    <row r="585" spans="1:10" x14ac:dyDescent="0.2">
      <c r="A585" s="244">
        <v>2022</v>
      </c>
      <c r="B585" s="267" t="s">
        <v>47</v>
      </c>
      <c r="C585" s="267" t="s">
        <v>143</v>
      </c>
      <c r="D585" s="293">
        <v>109133.42207104876</v>
      </c>
      <c r="E585" s="293">
        <v>117209.14557440815</v>
      </c>
      <c r="F585" s="293">
        <v>34112.80649530411</v>
      </c>
      <c r="G585" s="293">
        <v>14832.351543728832</v>
      </c>
      <c r="H585" s="294">
        <v>275287.72568448982</v>
      </c>
      <c r="I585" s="280"/>
      <c r="J585" s="280"/>
    </row>
    <row r="586" spans="1:10" x14ac:dyDescent="0.2">
      <c r="A586" s="244">
        <v>2022</v>
      </c>
      <c r="B586" s="267" t="s">
        <v>48</v>
      </c>
      <c r="C586" s="267" t="s">
        <v>143</v>
      </c>
      <c r="D586" s="293">
        <v>109513.62843901064</v>
      </c>
      <c r="E586" s="293">
        <v>114757.06697066924</v>
      </c>
      <c r="F586" s="293">
        <v>33038.681994930274</v>
      </c>
      <c r="G586" s="293">
        <v>16093.053957971573</v>
      </c>
      <c r="H586" s="294">
        <v>273402.43136258179</v>
      </c>
      <c r="I586" s="280"/>
      <c r="J586" s="280"/>
    </row>
    <row r="587" spans="1:10" x14ac:dyDescent="0.2">
      <c r="A587" s="244">
        <v>2022</v>
      </c>
      <c r="B587" s="267" t="s">
        <v>49</v>
      </c>
      <c r="C587" s="267" t="s">
        <v>143</v>
      </c>
      <c r="D587" s="293">
        <v>101858.22083456043</v>
      </c>
      <c r="E587" s="293">
        <v>121184.87704927279</v>
      </c>
      <c r="F587" s="293">
        <v>30763.795927964689</v>
      </c>
      <c r="G587" s="293">
        <v>13177.11748917389</v>
      </c>
      <c r="H587" s="294">
        <v>266984.01130097173</v>
      </c>
      <c r="I587" s="280"/>
      <c r="J587" s="280"/>
    </row>
    <row r="588" spans="1:10" x14ac:dyDescent="0.2">
      <c r="A588" s="244">
        <v>2023</v>
      </c>
      <c r="B588" s="267" t="s">
        <v>50</v>
      </c>
      <c r="C588" s="267" t="s">
        <v>143</v>
      </c>
      <c r="D588" s="293">
        <v>77384.350985556623</v>
      </c>
      <c r="E588" s="293">
        <v>100959.3859980211</v>
      </c>
      <c r="F588" s="293">
        <v>24736.810547782421</v>
      </c>
      <c r="G588" s="293">
        <v>14289.368440662387</v>
      </c>
      <c r="H588" s="294">
        <v>217369.91597202257</v>
      </c>
      <c r="I588" s="280"/>
      <c r="J588" s="280"/>
    </row>
    <row r="589" spans="1:10" x14ac:dyDescent="0.2">
      <c r="A589" s="244">
        <v>2023</v>
      </c>
      <c r="B589" s="267" t="s">
        <v>51</v>
      </c>
      <c r="C589" s="267" t="s">
        <v>143</v>
      </c>
      <c r="D589" s="293">
        <v>96607.653680280026</v>
      </c>
      <c r="E589" s="293">
        <v>108411.40742880001</v>
      </c>
      <c r="F589" s="293">
        <v>30856.0660197</v>
      </c>
      <c r="G589" s="293">
        <v>19625.691486399995</v>
      </c>
      <c r="H589" s="294">
        <v>255500.81861518</v>
      </c>
      <c r="I589" s="280"/>
      <c r="J589" s="280"/>
    </row>
    <row r="590" spans="1:10" x14ac:dyDescent="0.2">
      <c r="A590" s="244">
        <v>2023</v>
      </c>
      <c r="B590" s="267" t="s">
        <v>52</v>
      </c>
      <c r="C590" s="267" t="s">
        <v>143</v>
      </c>
      <c r="D590" s="293">
        <v>110720.974999789</v>
      </c>
      <c r="E590" s="293">
        <v>120237.10498726035</v>
      </c>
      <c r="F590" s="293">
        <v>33222.658460027938</v>
      </c>
      <c r="G590" s="293">
        <v>18228.250094520572</v>
      </c>
      <c r="H590" s="294">
        <v>282408.98854159791</v>
      </c>
      <c r="I590" s="280"/>
      <c r="J590" s="280"/>
    </row>
    <row r="591" spans="1:10" x14ac:dyDescent="0.2">
      <c r="A591" s="244">
        <v>2023</v>
      </c>
      <c r="B591" s="267" t="s">
        <v>40</v>
      </c>
      <c r="C591" s="267" t="s">
        <v>143</v>
      </c>
      <c r="D591" s="293">
        <v>92928.977851455682</v>
      </c>
      <c r="E591" s="293">
        <v>101307.36398943461</v>
      </c>
      <c r="F591" s="293">
        <v>27522.555936147215</v>
      </c>
      <c r="G591" s="293">
        <v>15602.829416080483</v>
      </c>
      <c r="H591" s="294">
        <v>237361.72719311804</v>
      </c>
      <c r="I591" s="280"/>
      <c r="J591" s="280"/>
    </row>
    <row r="592" spans="1:10" x14ac:dyDescent="0.2">
      <c r="A592" s="244">
        <v>2023</v>
      </c>
      <c r="B592" s="267" t="s">
        <v>42</v>
      </c>
      <c r="C592" s="267" t="s">
        <v>143</v>
      </c>
      <c r="D592" s="293">
        <v>112342.28798247575</v>
      </c>
      <c r="E592" s="293">
        <v>122341.87252099297</v>
      </c>
      <c r="F592" s="293">
        <v>32844.367529102208</v>
      </c>
      <c r="G592" s="293">
        <v>15952.311516120917</v>
      </c>
      <c r="H592" s="294">
        <v>283480.83954869187</v>
      </c>
      <c r="I592" s="280"/>
      <c r="J592" s="280"/>
    </row>
    <row r="593" spans="1:10" x14ac:dyDescent="0.2">
      <c r="A593" s="244">
        <v>2023</v>
      </c>
      <c r="B593" s="267" t="s">
        <v>43</v>
      </c>
      <c r="C593" s="267" t="s">
        <v>143</v>
      </c>
      <c r="D593" s="293">
        <v>112301.87321240001</v>
      </c>
      <c r="E593" s="293">
        <v>107838.37345709995</v>
      </c>
      <c r="F593" s="293">
        <v>31269.118516800012</v>
      </c>
      <c r="G593" s="293">
        <v>11639.440000460003</v>
      </c>
      <c r="H593" s="294">
        <v>263048.80518675991</v>
      </c>
      <c r="I593" s="280"/>
      <c r="J593" s="280"/>
    </row>
    <row r="594" spans="1:10" x14ac:dyDescent="0.2">
      <c r="A594" s="244">
        <v>2023</v>
      </c>
      <c r="B594" s="267" t="s">
        <v>44</v>
      </c>
      <c r="C594" s="267" t="s">
        <v>143</v>
      </c>
      <c r="D594" s="293">
        <v>109510.76499999998</v>
      </c>
      <c r="E594" s="293">
        <v>111845.6315</v>
      </c>
      <c r="F594" s="293">
        <v>28580.472000000002</v>
      </c>
      <c r="G594" s="293">
        <v>10853.807999999999</v>
      </c>
      <c r="H594" s="294">
        <v>260790.67650000003</v>
      </c>
      <c r="I594" s="280"/>
      <c r="J594" s="280"/>
    </row>
    <row r="595" spans="1:10" x14ac:dyDescent="0.2">
      <c r="A595" s="244">
        <v>2023</v>
      </c>
      <c r="B595" s="267" t="s">
        <v>45</v>
      </c>
      <c r="C595" s="267" t="s">
        <v>143</v>
      </c>
      <c r="D595" s="293">
        <v>111557.66979382324</v>
      </c>
      <c r="E595" s="293">
        <v>120926.81645713084</v>
      </c>
      <c r="F595" s="293">
        <v>28790.512475887295</v>
      </c>
      <c r="G595" s="293">
        <v>12501.180954139714</v>
      </c>
      <c r="H595" s="294">
        <v>273776.17968098109</v>
      </c>
      <c r="I595" s="280"/>
      <c r="J595" s="280"/>
    </row>
    <row r="596" spans="1:10" x14ac:dyDescent="0.2">
      <c r="A596" s="244">
        <v>2023</v>
      </c>
      <c r="B596" s="267" t="s">
        <v>46</v>
      </c>
      <c r="C596" s="267" t="s">
        <v>143</v>
      </c>
      <c r="D596" s="293">
        <v>116595.88299999997</v>
      </c>
      <c r="E596" s="293">
        <v>124577.87</v>
      </c>
      <c r="F596" s="293">
        <v>30481.509999999995</v>
      </c>
      <c r="G596" s="293">
        <v>11743.790999999999</v>
      </c>
      <c r="H596" s="294">
        <v>283399.05399999995</v>
      </c>
      <c r="I596" s="280"/>
      <c r="J596" s="280"/>
    </row>
    <row r="597" spans="1:10" x14ac:dyDescent="0.2">
      <c r="A597" s="244">
        <v>2023</v>
      </c>
      <c r="B597" s="267" t="s">
        <v>47</v>
      </c>
      <c r="C597" s="267" t="s">
        <v>143</v>
      </c>
      <c r="D597" s="293">
        <v>114871.57650000002</v>
      </c>
      <c r="E597" s="293">
        <v>121809.97349999999</v>
      </c>
      <c r="F597" s="293">
        <v>30929.162000000004</v>
      </c>
      <c r="G597" s="293">
        <v>13444.988499999999</v>
      </c>
      <c r="H597" s="294">
        <v>281055.70050000004</v>
      </c>
      <c r="I597" s="280"/>
      <c r="J597" s="280"/>
    </row>
    <row r="598" spans="1:10" x14ac:dyDescent="0.2">
      <c r="A598" s="244">
        <v>2023</v>
      </c>
      <c r="B598" s="267" t="s">
        <v>48</v>
      </c>
      <c r="C598" s="267" t="s">
        <v>143</v>
      </c>
      <c r="D598" s="293">
        <v>112136.552</v>
      </c>
      <c r="E598" s="293">
        <v>120356.602</v>
      </c>
      <c r="F598" s="293">
        <v>30382.993000000002</v>
      </c>
      <c r="G598" s="293">
        <v>11406.092999999997</v>
      </c>
      <c r="H598" s="294">
        <v>274282.23999999999</v>
      </c>
      <c r="I598" s="280"/>
      <c r="J598" s="280"/>
    </row>
    <row r="599" spans="1:10" x14ac:dyDescent="0.2">
      <c r="A599" s="244">
        <v>2023</v>
      </c>
      <c r="B599" s="267" t="s">
        <v>49</v>
      </c>
      <c r="C599" s="267" t="s">
        <v>143</v>
      </c>
      <c r="D599" s="293">
        <v>96295.597000000023</v>
      </c>
      <c r="E599" s="293">
        <v>122967.697</v>
      </c>
      <c r="F599" s="293">
        <v>24689.980499999998</v>
      </c>
      <c r="G599" s="293">
        <v>12459.377000000002</v>
      </c>
      <c r="H599" s="294">
        <v>256412.65149999998</v>
      </c>
      <c r="I599" s="280"/>
      <c r="J599" s="280"/>
    </row>
    <row r="600" spans="1:10" x14ac:dyDescent="0.2">
      <c r="A600" s="244">
        <v>2024</v>
      </c>
      <c r="B600" s="267" t="s">
        <v>50</v>
      </c>
      <c r="C600" s="267" t="s">
        <v>143</v>
      </c>
      <c r="D600" s="293">
        <v>79963.212499999994</v>
      </c>
      <c r="E600" s="293">
        <v>88780.005000000005</v>
      </c>
      <c r="F600" s="293">
        <v>23044.307000000001</v>
      </c>
      <c r="G600" s="293">
        <v>11475.880500000001</v>
      </c>
      <c r="H600" s="294">
        <v>203263.405</v>
      </c>
      <c r="I600" s="280"/>
      <c r="J600" s="280"/>
    </row>
    <row r="601" spans="1:10" x14ac:dyDescent="0.2">
      <c r="A601" s="244">
        <v>2024</v>
      </c>
      <c r="B601" s="267" t="s">
        <v>51</v>
      </c>
      <c r="C601" s="267" t="s">
        <v>143</v>
      </c>
      <c r="D601" s="293">
        <v>102652.78</v>
      </c>
      <c r="E601" s="293">
        <v>106145.19950000002</v>
      </c>
      <c r="F601" s="293">
        <v>26911.848500000007</v>
      </c>
      <c r="G601" s="293">
        <v>12382.6875</v>
      </c>
      <c r="H601" s="294">
        <v>248092.51550000001</v>
      </c>
      <c r="I601" s="280"/>
      <c r="J601" s="280"/>
    </row>
    <row r="602" spans="1:10" x14ac:dyDescent="0.2">
      <c r="A602" s="244">
        <v>2024</v>
      </c>
      <c r="B602" s="267" t="s">
        <v>52</v>
      </c>
      <c r="C602" s="267" t="s">
        <v>143</v>
      </c>
      <c r="D602" s="293">
        <v>95535.644500000009</v>
      </c>
      <c r="E602" s="293">
        <v>94114.493000000002</v>
      </c>
      <c r="F602" s="293">
        <v>23938.815500000001</v>
      </c>
      <c r="G602" s="293">
        <v>10059.545499999998</v>
      </c>
      <c r="H602" s="294">
        <v>223648.49850000005</v>
      </c>
      <c r="I602" s="280"/>
      <c r="J602" s="280"/>
    </row>
    <row r="603" spans="1:10" x14ac:dyDescent="0.2">
      <c r="A603" s="244">
        <v>2024</v>
      </c>
      <c r="B603" s="267" t="s">
        <v>40</v>
      </c>
      <c r="C603" s="267" t="s">
        <v>143</v>
      </c>
      <c r="D603" s="293">
        <v>100154.27549999996</v>
      </c>
      <c r="E603" s="293">
        <v>115866.33649999998</v>
      </c>
      <c r="F603" s="293">
        <v>29143.232500000006</v>
      </c>
      <c r="G603" s="293">
        <v>10334.708499999999</v>
      </c>
      <c r="H603" s="294">
        <v>255498.55299999996</v>
      </c>
      <c r="I603" s="280"/>
      <c r="J603" s="280"/>
    </row>
    <row r="604" spans="1:10" x14ac:dyDescent="0.2">
      <c r="A604" s="244">
        <v>2024</v>
      </c>
      <c r="B604" s="267" t="s">
        <v>42</v>
      </c>
      <c r="C604" s="267" t="s">
        <v>143</v>
      </c>
      <c r="D604" s="293">
        <v>103071.62400000004</v>
      </c>
      <c r="E604" s="293">
        <v>105789.62950000001</v>
      </c>
      <c r="F604" s="293">
        <v>27834.805999999997</v>
      </c>
      <c r="G604" s="293">
        <v>9716.6545000000006</v>
      </c>
      <c r="H604" s="294">
        <v>246412.71400000009</v>
      </c>
      <c r="I604" s="280"/>
      <c r="J604" s="280"/>
    </row>
    <row r="605" spans="1:10" x14ac:dyDescent="0.2">
      <c r="A605" s="244">
        <v>2024</v>
      </c>
      <c r="B605" s="267" t="s">
        <v>43</v>
      </c>
      <c r="C605" s="267" t="s">
        <v>143</v>
      </c>
      <c r="D605" s="293">
        <v>101024.13249999999</v>
      </c>
      <c r="E605" s="293">
        <v>97314.073500000013</v>
      </c>
      <c r="F605" s="293">
        <v>24369.826000000001</v>
      </c>
      <c r="G605" s="293">
        <v>9380.5409999999974</v>
      </c>
      <c r="H605" s="294">
        <v>232088.57300000003</v>
      </c>
      <c r="I605" s="280"/>
      <c r="J605" s="280"/>
    </row>
    <row r="606" spans="1:10" x14ac:dyDescent="0.2">
      <c r="A606" s="244">
        <v>2024</v>
      </c>
      <c r="B606" s="267" t="s">
        <v>44</v>
      </c>
      <c r="C606" s="267" t="s">
        <v>143</v>
      </c>
      <c r="D606" s="293">
        <v>112746.84950000001</v>
      </c>
      <c r="E606" s="293">
        <v>110054.6035</v>
      </c>
      <c r="F606" s="293">
        <v>28149.058500000003</v>
      </c>
      <c r="G606" s="293">
        <v>10639.9905</v>
      </c>
      <c r="H606" s="294">
        <v>261590.50199999998</v>
      </c>
      <c r="I606" s="280"/>
      <c r="J606" s="280"/>
    </row>
    <row r="607" spans="1:10" x14ac:dyDescent="0.2">
      <c r="A607" s="244">
        <v>2024</v>
      </c>
      <c r="B607" s="267" t="s">
        <v>45</v>
      </c>
      <c r="C607" s="267" t="s">
        <v>143</v>
      </c>
      <c r="D607" s="293">
        <v>112017.47249999996</v>
      </c>
      <c r="E607" s="293">
        <v>115779.03200000001</v>
      </c>
      <c r="F607" s="293">
        <v>27854.830999999998</v>
      </c>
      <c r="G607" s="293">
        <v>10579.2945</v>
      </c>
      <c r="H607" s="294">
        <v>266230.62999999989</v>
      </c>
      <c r="I607" s="280"/>
      <c r="J607" s="280"/>
    </row>
    <row r="608" spans="1:10" x14ac:dyDescent="0.2">
      <c r="A608" s="244">
        <v>2024</v>
      </c>
      <c r="B608" s="267" t="s">
        <v>46</v>
      </c>
      <c r="C608" s="267" t="s">
        <v>143</v>
      </c>
      <c r="D608" s="293">
        <v>100961.21250000004</v>
      </c>
      <c r="E608" s="293">
        <v>107615.29750000002</v>
      </c>
      <c r="F608" s="293">
        <v>28966.588500000002</v>
      </c>
      <c r="G608" s="293">
        <v>9979.4950000000008</v>
      </c>
      <c r="H608" s="294">
        <v>247522.59350000002</v>
      </c>
      <c r="I608" s="280"/>
      <c r="J608" s="280"/>
    </row>
    <row r="609" spans="1:10" x14ac:dyDescent="0.2">
      <c r="A609" s="244">
        <v>2024</v>
      </c>
      <c r="B609" s="267" t="s">
        <v>47</v>
      </c>
      <c r="C609" s="267" t="s">
        <v>143</v>
      </c>
      <c r="D609" s="293">
        <v>104707.86199999999</v>
      </c>
      <c r="E609" s="293">
        <v>112818.11550000001</v>
      </c>
      <c r="F609" s="293">
        <v>38795.863499999992</v>
      </c>
      <c r="G609" s="293">
        <v>10857.955500000005</v>
      </c>
      <c r="H609" s="294">
        <v>267179.79649999994</v>
      </c>
      <c r="I609" s="280"/>
      <c r="J609" s="280"/>
    </row>
    <row r="610" spans="1:10" x14ac:dyDescent="0.2">
      <c r="A610" s="244">
        <v>2024</v>
      </c>
      <c r="B610" s="267" t="s">
        <v>48</v>
      </c>
      <c r="C610" s="267" t="s">
        <v>143</v>
      </c>
      <c r="D610" s="293">
        <v>90408.190999999992</v>
      </c>
      <c r="E610" s="293">
        <v>111483.98749999997</v>
      </c>
      <c r="F610" s="293">
        <v>38812.541499999992</v>
      </c>
      <c r="G610" s="293">
        <v>10354.220500000001</v>
      </c>
      <c r="H610" s="294">
        <v>251058.94049999997</v>
      </c>
      <c r="I610" s="280"/>
      <c r="J610" s="280"/>
    </row>
    <row r="611" spans="1:10" x14ac:dyDescent="0.2">
      <c r="A611" s="244">
        <v>2024</v>
      </c>
      <c r="B611" s="267" t="s">
        <v>49</v>
      </c>
      <c r="C611" s="267" t="s">
        <v>143</v>
      </c>
      <c r="D611" s="293">
        <v>95400.964000000007</v>
      </c>
      <c r="E611" s="293">
        <v>118718.639</v>
      </c>
      <c r="F611" s="293">
        <v>21371.038499999999</v>
      </c>
      <c r="G611" s="293">
        <v>8790.5520000000015</v>
      </c>
      <c r="H611" s="294">
        <v>244281.19349999999</v>
      </c>
      <c r="I611" s="280"/>
      <c r="J611" s="280"/>
    </row>
    <row r="612" spans="1:10" x14ac:dyDescent="0.2">
      <c r="A612" s="244">
        <v>2025</v>
      </c>
      <c r="B612" s="267" t="s">
        <v>50</v>
      </c>
      <c r="C612" s="267" t="s">
        <v>143</v>
      </c>
      <c r="D612" s="293">
        <v>80143.775499999989</v>
      </c>
      <c r="E612" s="293">
        <v>95768.237000000008</v>
      </c>
      <c r="F612" s="293">
        <v>21534.985499999999</v>
      </c>
      <c r="G612" s="293">
        <v>10002.050999999998</v>
      </c>
      <c r="H612" s="294">
        <v>207449.04899999997</v>
      </c>
      <c r="I612" s="280"/>
      <c r="J612" s="280"/>
    </row>
    <row r="613" spans="1:10" x14ac:dyDescent="0.2">
      <c r="A613" s="244">
        <v>2025</v>
      </c>
      <c r="B613" s="267" t="s">
        <v>51</v>
      </c>
      <c r="C613" s="267" t="s">
        <v>143</v>
      </c>
      <c r="D613" s="293">
        <v>101162.65699999995</v>
      </c>
      <c r="E613" s="293">
        <v>108482.44049999998</v>
      </c>
      <c r="F613" s="293">
        <v>26416.745499999997</v>
      </c>
      <c r="G613" s="293">
        <v>10122.874</v>
      </c>
      <c r="H613" s="294">
        <v>246184.71699999989</v>
      </c>
      <c r="I613" s="280"/>
      <c r="J613" s="280"/>
    </row>
    <row r="614" spans="1:10" x14ac:dyDescent="0.2">
      <c r="A614" s="244">
        <v>2025</v>
      </c>
      <c r="B614" s="267" t="s">
        <v>52</v>
      </c>
      <c r="C614" s="267" t="s">
        <v>143</v>
      </c>
      <c r="D614" s="293">
        <v>112597.68350000001</v>
      </c>
      <c r="E614" s="293">
        <v>116423.00750000002</v>
      </c>
      <c r="F614" s="293">
        <v>24679.425499999998</v>
      </c>
      <c r="G614" s="293">
        <v>11715.079499999998</v>
      </c>
      <c r="H614" s="294">
        <v>265415.196</v>
      </c>
      <c r="I614" s="280"/>
      <c r="J614" s="280"/>
    </row>
    <row r="615" spans="1:10" x14ac:dyDescent="0.2">
      <c r="A615" s="244">
        <v>2025</v>
      </c>
      <c r="B615" s="267" t="s">
        <v>40</v>
      </c>
      <c r="C615" s="267" t="s">
        <v>143</v>
      </c>
      <c r="D615" s="293">
        <v>102409.182</v>
      </c>
      <c r="E615" s="293">
        <v>106545.55100000002</v>
      </c>
      <c r="F615" s="293">
        <v>22792.7935</v>
      </c>
      <c r="G615" s="293">
        <v>11294.999</v>
      </c>
      <c r="H615" s="294">
        <v>243042.52549999996</v>
      </c>
      <c r="I615" s="280"/>
      <c r="J615" s="280"/>
    </row>
    <row r="616" spans="1:10" x14ac:dyDescent="0.2">
      <c r="A616" s="244">
        <v>2025</v>
      </c>
      <c r="B616" s="267" t="s">
        <v>42</v>
      </c>
      <c r="C616" s="267" t="s">
        <v>143</v>
      </c>
      <c r="D616" s="293">
        <v>112883.44150000002</v>
      </c>
      <c r="E616" s="293">
        <v>116918.60449999999</v>
      </c>
      <c r="F616" s="293">
        <v>27597.316500000001</v>
      </c>
      <c r="G616" s="293">
        <v>11585.236000000003</v>
      </c>
      <c r="H616" s="294">
        <v>268984.59850000002</v>
      </c>
      <c r="I616" s="280"/>
      <c r="J616" s="280"/>
    </row>
    <row r="617" spans="1:10" x14ac:dyDescent="0.2">
      <c r="A617" s="244">
        <v>2025</v>
      </c>
      <c r="B617" s="267" t="s">
        <v>43</v>
      </c>
      <c r="C617" s="267" t="s">
        <v>143</v>
      </c>
      <c r="D617" s="293">
        <v>106626.48850000001</v>
      </c>
      <c r="E617" s="293">
        <v>99220.778500000015</v>
      </c>
      <c r="F617" s="293">
        <v>22975.621499999997</v>
      </c>
      <c r="G617" s="293">
        <v>7583.1444999999985</v>
      </c>
      <c r="H617" s="294">
        <v>236406.03300000002</v>
      </c>
      <c r="I617" s="280"/>
      <c r="J617" s="280"/>
    </row>
    <row r="618" spans="1:10" x14ac:dyDescent="0.2">
      <c r="A618" s="244">
        <v>2025</v>
      </c>
      <c r="B618" s="267" t="s">
        <v>44</v>
      </c>
      <c r="C618" s="267" t="s">
        <v>143</v>
      </c>
      <c r="D618" s="293">
        <v>121708.57200000001</v>
      </c>
      <c r="E618" s="293">
        <v>127777.76449999897</v>
      </c>
      <c r="F618" s="293">
        <v>25688.903999999999</v>
      </c>
      <c r="G618" s="293">
        <v>13125.666499999996</v>
      </c>
      <c r="H618" s="294">
        <v>288300.90699999896</v>
      </c>
      <c r="I618" s="280"/>
      <c r="J618" s="280"/>
    </row>
    <row r="619" spans="1:10" x14ac:dyDescent="0.2">
      <c r="A619" s="244">
        <v>2025</v>
      </c>
      <c r="B619" s="267" t="s">
        <v>45</v>
      </c>
      <c r="C619" s="267" t="s">
        <v>143</v>
      </c>
      <c r="D619" s="293">
        <v>110759.02950000003</v>
      </c>
      <c r="E619" s="293">
        <v>120824.81100000005</v>
      </c>
      <c r="F619" s="293">
        <v>21822.841</v>
      </c>
      <c r="G619" s="293">
        <v>12761.448499999999</v>
      </c>
      <c r="H619" s="294">
        <v>266168.13000000006</v>
      </c>
      <c r="I619" s="280"/>
      <c r="J619" s="280"/>
    </row>
    <row r="620" spans="1:10" x14ac:dyDescent="0.2">
      <c r="A620" s="244">
        <v>2025</v>
      </c>
      <c r="B620" s="267" t="s">
        <v>46</v>
      </c>
      <c r="C620" s="267" t="s">
        <v>143</v>
      </c>
      <c r="D620" s="293">
        <v>116290.44</v>
      </c>
      <c r="E620" s="293">
        <v>132572.83999999997</v>
      </c>
      <c r="F620" s="293">
        <v>25261.11</v>
      </c>
      <c r="G620" s="293">
        <v>13767.119999999999</v>
      </c>
      <c r="H620" s="294">
        <v>287891.50999999995</v>
      </c>
      <c r="I620" s="280"/>
      <c r="J620" s="280"/>
    </row>
    <row r="621" spans="1:10" x14ac:dyDescent="0.2">
      <c r="A621" s="244">
        <v>2025</v>
      </c>
      <c r="B621" s="267" t="s">
        <v>47</v>
      </c>
      <c r="C621" s="267" t="s">
        <v>143</v>
      </c>
      <c r="D621" s="293">
        <v>118692.54000000001</v>
      </c>
      <c r="E621" s="293">
        <v>133069.84000000003</v>
      </c>
      <c r="F621" s="293">
        <v>24816.899999999998</v>
      </c>
      <c r="G621" s="293">
        <v>12931.730000000003</v>
      </c>
      <c r="H621" s="294">
        <v>289511.01</v>
      </c>
      <c r="I621" s="280"/>
      <c r="J621" s="280"/>
    </row>
    <row r="622" spans="1:10" x14ac:dyDescent="0.2">
      <c r="A622" s="244">
        <v>2025</v>
      </c>
      <c r="B622" s="267" t="s">
        <v>48</v>
      </c>
      <c r="C622" s="267" t="s">
        <v>143</v>
      </c>
      <c r="D622" s="293">
        <v>103908.63</v>
      </c>
      <c r="E622" s="293">
        <v>123582.58000000003</v>
      </c>
      <c r="F622" s="293">
        <v>22430.33</v>
      </c>
      <c r="G622" s="293">
        <v>12803.47</v>
      </c>
      <c r="H622" s="294">
        <v>262725.01</v>
      </c>
      <c r="I622" s="280"/>
      <c r="J622" s="280"/>
    </row>
    <row r="623" spans="1:10" x14ac:dyDescent="0.2">
      <c r="A623" s="244">
        <v>2025</v>
      </c>
      <c r="B623" s="267" t="s">
        <v>49</v>
      </c>
      <c r="C623" s="267" t="s">
        <v>143</v>
      </c>
      <c r="D623" s="293">
        <v>90779.18</v>
      </c>
      <c r="E623" s="293">
        <v>126589.92000000003</v>
      </c>
      <c r="F623" s="293">
        <v>19782.530000000002</v>
      </c>
      <c r="G623" s="293">
        <v>11439.660000000003</v>
      </c>
      <c r="H623" s="294">
        <v>248591.29</v>
      </c>
      <c r="I623" s="280"/>
      <c r="J623" s="280"/>
    </row>
    <row r="624" spans="1:10" x14ac:dyDescent="0.2">
      <c r="A624" s="244">
        <v>2026</v>
      </c>
      <c r="B624" s="267" t="s">
        <v>50</v>
      </c>
      <c r="C624" s="267" t="s">
        <v>143</v>
      </c>
      <c r="D624" s="293">
        <v>74095.050000000017</v>
      </c>
      <c r="E624" s="293">
        <v>101811.23999999999</v>
      </c>
      <c r="F624" s="293">
        <v>17084.580000000002</v>
      </c>
      <c r="G624" s="293">
        <v>12417.27</v>
      </c>
      <c r="H624" s="294">
        <v>205408.13999999996</v>
      </c>
      <c r="I624" s="280"/>
      <c r="J624" s="280"/>
    </row>
    <row r="625" spans="1:10" x14ac:dyDescent="0.2">
      <c r="A625" s="244">
        <v>2026</v>
      </c>
      <c r="B625" s="267" t="s">
        <v>51</v>
      </c>
      <c r="C625" s="267" t="s">
        <v>143</v>
      </c>
      <c r="D625" s="293">
        <v>100399.29000000001</v>
      </c>
      <c r="E625" s="293">
        <v>110915.43</v>
      </c>
      <c r="F625" s="293">
        <v>21428.130000000005</v>
      </c>
      <c r="G625" s="293">
        <v>11842.789999999999</v>
      </c>
      <c r="H625" s="294">
        <v>244585.63999999993</v>
      </c>
      <c r="I625" s="280"/>
      <c r="J625" s="280"/>
    </row>
    <row r="626" spans="1:10" x14ac:dyDescent="0.2">
      <c r="A626" s="244">
        <v>2026</v>
      </c>
      <c r="B626" s="267" t="s">
        <v>52</v>
      </c>
      <c r="C626" s="267" t="s">
        <v>143</v>
      </c>
      <c r="D626" s="293">
        <v>102279.73000000001</v>
      </c>
      <c r="E626" s="293">
        <v>124713.97</v>
      </c>
      <c r="F626" s="293">
        <v>23190.670000000002</v>
      </c>
      <c r="G626" s="293">
        <v>12678.400000000001</v>
      </c>
      <c r="H626" s="294">
        <v>262862.76999999996</v>
      </c>
      <c r="I626" s="280"/>
      <c r="J626" s="280"/>
    </row>
    <row r="627" spans="1:10" x14ac:dyDescent="0.2">
      <c r="A627" s="244">
        <v>2026</v>
      </c>
      <c r="B627" s="267" t="s">
        <v>40</v>
      </c>
      <c r="C627" s="267" t="s">
        <v>143</v>
      </c>
      <c r="D627" s="293">
        <v>92583.09</v>
      </c>
      <c r="E627" s="293">
        <v>114968.36</v>
      </c>
      <c r="F627" s="293">
        <v>21087.95</v>
      </c>
      <c r="G627" s="293">
        <v>11462.790000000003</v>
      </c>
      <c r="H627" s="294">
        <v>240102.19000000003</v>
      </c>
      <c r="I627" s="280"/>
      <c r="J627" s="280"/>
    </row>
    <row r="628" spans="1:10" x14ac:dyDescent="0.2">
      <c r="A628" s="244">
        <v>2026</v>
      </c>
      <c r="B628" s="267" t="s">
        <v>42</v>
      </c>
      <c r="C628" s="267" t="s">
        <v>143</v>
      </c>
      <c r="D628" s="293">
        <v>100259.79999999999</v>
      </c>
      <c r="E628" s="293">
        <v>120820.26</v>
      </c>
      <c r="F628" s="293">
        <v>23583.019999999993</v>
      </c>
      <c r="G628" s="293">
        <v>12394.52</v>
      </c>
      <c r="H628" s="294">
        <v>257057.59999999998</v>
      </c>
      <c r="I628" s="280"/>
      <c r="J628" s="280"/>
    </row>
    <row r="629" spans="1:10" x14ac:dyDescent="0.2">
      <c r="A629" s="244">
        <v>2026</v>
      </c>
      <c r="B629" s="267" t="s">
        <v>43</v>
      </c>
      <c r="C629" s="267" t="s">
        <v>143</v>
      </c>
      <c r="D629" s="293">
        <v>94008.290000000008</v>
      </c>
      <c r="E629" s="293">
        <v>109114.34999999998</v>
      </c>
      <c r="F629" s="293">
        <v>23353.47</v>
      </c>
      <c r="G629" s="293">
        <v>11886.980000000001</v>
      </c>
      <c r="H629" s="294">
        <v>238363.09000000003</v>
      </c>
      <c r="I629" s="280"/>
      <c r="J629" s="280"/>
    </row>
    <row r="630" spans="1:10" x14ac:dyDescent="0.2">
      <c r="A630" s="244">
        <v>2009</v>
      </c>
      <c r="B630" s="267" t="s">
        <v>40</v>
      </c>
      <c r="C630" s="267" t="s">
        <v>144</v>
      </c>
      <c r="D630" s="293">
        <v>10539.03</v>
      </c>
      <c r="E630" s="293">
        <v>63360.075000000004</v>
      </c>
      <c r="F630" s="293">
        <v>13109.5525</v>
      </c>
      <c r="G630" s="293">
        <v>3910.8775000000001</v>
      </c>
      <c r="H630" s="294">
        <v>90919.534999999989</v>
      </c>
      <c r="I630" s="280"/>
      <c r="J630" s="280"/>
    </row>
    <row r="631" spans="1:10" x14ac:dyDescent="0.2">
      <c r="A631" s="244">
        <v>2009</v>
      </c>
      <c r="B631" s="267" t="s">
        <v>42</v>
      </c>
      <c r="C631" s="267" t="s">
        <v>144</v>
      </c>
      <c r="D631" s="293">
        <v>9198.67</v>
      </c>
      <c r="E631" s="293">
        <v>63041.149999999994</v>
      </c>
      <c r="F631" s="293">
        <v>13916.622499999999</v>
      </c>
      <c r="G631" s="293">
        <v>3838.7250000000004</v>
      </c>
      <c r="H631" s="294">
        <v>89995.167499999996</v>
      </c>
      <c r="I631" s="280"/>
      <c r="J631" s="280"/>
    </row>
    <row r="632" spans="1:10" x14ac:dyDescent="0.2">
      <c r="A632" s="244">
        <v>2009</v>
      </c>
      <c r="B632" s="267" t="s">
        <v>43</v>
      </c>
      <c r="C632" s="267" t="s">
        <v>144</v>
      </c>
      <c r="D632" s="293">
        <v>7034.48</v>
      </c>
      <c r="E632" s="293">
        <v>55778.174999999996</v>
      </c>
      <c r="F632" s="293">
        <v>14376.182499999999</v>
      </c>
      <c r="G632" s="293">
        <v>3440.6075000000001</v>
      </c>
      <c r="H632" s="294">
        <v>80629.444999999992</v>
      </c>
      <c r="I632" s="280"/>
      <c r="J632" s="280"/>
    </row>
    <row r="633" spans="1:10" x14ac:dyDescent="0.2">
      <c r="A633" s="244">
        <v>2009</v>
      </c>
      <c r="B633" s="267" t="s">
        <v>44</v>
      </c>
      <c r="C633" s="267" t="s">
        <v>144</v>
      </c>
      <c r="D633" s="293">
        <v>7843.2075000000004</v>
      </c>
      <c r="E633" s="293">
        <v>66269.2</v>
      </c>
      <c r="F633" s="293">
        <v>16974.674999999999</v>
      </c>
      <c r="G633" s="293">
        <v>4184.8599999999997</v>
      </c>
      <c r="H633" s="294">
        <v>95271.94249999999</v>
      </c>
      <c r="I633" s="280"/>
      <c r="J633" s="280"/>
    </row>
    <row r="634" spans="1:10" x14ac:dyDescent="0.2">
      <c r="A634" s="244">
        <v>2009</v>
      </c>
      <c r="B634" s="267" t="s">
        <v>45</v>
      </c>
      <c r="C634" s="267" t="s">
        <v>144</v>
      </c>
      <c r="D634" s="293">
        <v>8214.4950000000008</v>
      </c>
      <c r="E634" s="293">
        <v>65741.525000000009</v>
      </c>
      <c r="F634" s="293">
        <v>13573.115</v>
      </c>
      <c r="G634" s="293">
        <v>3640.6174999999998</v>
      </c>
      <c r="H634" s="294">
        <v>91169.752500000002</v>
      </c>
      <c r="I634" s="280"/>
      <c r="J634" s="280"/>
    </row>
    <row r="635" spans="1:10" x14ac:dyDescent="0.2">
      <c r="A635" s="244">
        <v>2009</v>
      </c>
      <c r="B635" s="267" t="s">
        <v>46</v>
      </c>
      <c r="C635" s="267" t="s">
        <v>144</v>
      </c>
      <c r="D635" s="293">
        <v>8903.75</v>
      </c>
      <c r="E635" s="293">
        <v>66254.199999999983</v>
      </c>
      <c r="F635" s="293">
        <v>16309.039999999999</v>
      </c>
      <c r="G635" s="293">
        <v>2909.4025000000001</v>
      </c>
      <c r="H635" s="294">
        <v>94376.392499999987</v>
      </c>
      <c r="I635" s="280"/>
      <c r="J635" s="280"/>
    </row>
    <row r="636" spans="1:10" x14ac:dyDescent="0.2">
      <c r="A636" s="244">
        <v>2009</v>
      </c>
      <c r="B636" s="267" t="s">
        <v>47</v>
      </c>
      <c r="C636" s="267" t="s">
        <v>144</v>
      </c>
      <c r="D636" s="293">
        <v>7848.94</v>
      </c>
      <c r="E636" s="293">
        <v>63442.600000000006</v>
      </c>
      <c r="F636" s="293">
        <v>16396.722500000003</v>
      </c>
      <c r="G636" s="293">
        <v>3038.3500000000004</v>
      </c>
      <c r="H636" s="294">
        <v>90726.612500000003</v>
      </c>
      <c r="I636" s="280"/>
      <c r="J636" s="280"/>
    </row>
    <row r="637" spans="1:10" x14ac:dyDescent="0.2">
      <c r="A637" s="244">
        <v>2009</v>
      </c>
      <c r="B637" s="267" t="s">
        <v>48</v>
      </c>
      <c r="C637" s="267" t="s">
        <v>144</v>
      </c>
      <c r="D637" s="293">
        <v>8415.7800000000007</v>
      </c>
      <c r="E637" s="293">
        <v>66440.425000000003</v>
      </c>
      <c r="F637" s="293">
        <v>15625.137499999999</v>
      </c>
      <c r="G637" s="293">
        <v>3055.0475000000006</v>
      </c>
      <c r="H637" s="294">
        <v>93536.39</v>
      </c>
      <c r="I637" s="280"/>
      <c r="J637" s="280"/>
    </row>
    <row r="638" spans="1:10" x14ac:dyDescent="0.2">
      <c r="A638" s="244">
        <v>2009</v>
      </c>
      <c r="B638" s="267" t="s">
        <v>49</v>
      </c>
      <c r="C638" s="267" t="s">
        <v>144</v>
      </c>
      <c r="D638" s="293">
        <v>8288.442500000001</v>
      </c>
      <c r="E638" s="293">
        <v>61175.524999999994</v>
      </c>
      <c r="F638" s="293">
        <v>13478.804999999998</v>
      </c>
      <c r="G638" s="293">
        <v>2686.6750000000002</v>
      </c>
      <c r="H638" s="294">
        <v>85629.447499999995</v>
      </c>
      <c r="I638" s="280"/>
      <c r="J638" s="280"/>
    </row>
    <row r="639" spans="1:10" x14ac:dyDescent="0.2">
      <c r="A639" s="244">
        <v>2010</v>
      </c>
      <c r="B639" s="267" t="s">
        <v>50</v>
      </c>
      <c r="C639" s="267" t="s">
        <v>144</v>
      </c>
      <c r="D639" s="293">
        <v>7073.0400000000009</v>
      </c>
      <c r="E639" s="293">
        <v>62243.450000000004</v>
      </c>
      <c r="F639" s="293">
        <v>16152.031999999999</v>
      </c>
      <c r="G639" s="293">
        <v>3836.2725</v>
      </c>
      <c r="H639" s="294">
        <v>89304.794500000004</v>
      </c>
      <c r="I639" s="280"/>
      <c r="J639" s="280"/>
    </row>
    <row r="640" spans="1:10" x14ac:dyDescent="0.2">
      <c r="A640" s="244">
        <v>2010</v>
      </c>
      <c r="B640" s="267" t="s">
        <v>51</v>
      </c>
      <c r="C640" s="267" t="s">
        <v>144</v>
      </c>
      <c r="D640" s="293">
        <v>6502.67</v>
      </c>
      <c r="E640" s="293">
        <v>58181.47</v>
      </c>
      <c r="F640" s="293">
        <v>16233.907500000001</v>
      </c>
      <c r="G640" s="293">
        <v>4413.1149999999998</v>
      </c>
      <c r="H640" s="294">
        <v>85331.162499999991</v>
      </c>
      <c r="I640" s="280"/>
      <c r="J640" s="280"/>
    </row>
    <row r="641" spans="1:10" x14ac:dyDescent="0.2">
      <c r="A641" s="244">
        <v>2010</v>
      </c>
      <c r="B641" s="267" t="s">
        <v>52</v>
      </c>
      <c r="C641" s="267" t="s">
        <v>144</v>
      </c>
      <c r="D641" s="293">
        <v>7677.25</v>
      </c>
      <c r="E641" s="293">
        <v>63247.524999999994</v>
      </c>
      <c r="F641" s="293">
        <v>17972.692500000001</v>
      </c>
      <c r="G641" s="293">
        <v>4921.0050000000001</v>
      </c>
      <c r="H641" s="294">
        <v>93818.472500000003</v>
      </c>
      <c r="I641" s="280"/>
      <c r="J641" s="280"/>
    </row>
    <row r="642" spans="1:10" x14ac:dyDescent="0.2">
      <c r="A642" s="244">
        <v>2010</v>
      </c>
      <c r="B642" s="267" t="s">
        <v>40</v>
      </c>
      <c r="C642" s="267" t="s">
        <v>144</v>
      </c>
      <c r="D642" s="293">
        <v>7321.12</v>
      </c>
      <c r="E642" s="293">
        <v>57521.2</v>
      </c>
      <c r="F642" s="293">
        <v>14800.640000000003</v>
      </c>
      <c r="G642" s="293">
        <v>3052.3050000000003</v>
      </c>
      <c r="H642" s="294">
        <v>82695.264999999999</v>
      </c>
      <c r="I642" s="280"/>
      <c r="J642" s="280"/>
    </row>
    <row r="643" spans="1:10" x14ac:dyDescent="0.2">
      <c r="A643" s="244">
        <v>2010</v>
      </c>
      <c r="B643" s="267" t="s">
        <v>42</v>
      </c>
      <c r="C643" s="267" t="s">
        <v>144</v>
      </c>
      <c r="D643" s="293">
        <v>9354.869999999999</v>
      </c>
      <c r="E643" s="293">
        <v>71578.724999999991</v>
      </c>
      <c r="F643" s="293">
        <v>15622.0375</v>
      </c>
      <c r="G643" s="293">
        <v>3427.375</v>
      </c>
      <c r="H643" s="294">
        <v>99983.007499999978</v>
      </c>
      <c r="I643" s="280"/>
      <c r="J643" s="280"/>
    </row>
    <row r="644" spans="1:10" x14ac:dyDescent="0.2">
      <c r="A644" s="244">
        <v>2010</v>
      </c>
      <c r="B644" s="267" t="s">
        <v>43</v>
      </c>
      <c r="C644" s="267" t="s">
        <v>144</v>
      </c>
      <c r="D644" s="293">
        <v>9360.94</v>
      </c>
      <c r="E644" s="293">
        <v>62442.724999999999</v>
      </c>
      <c r="F644" s="293">
        <v>17055.862499999999</v>
      </c>
      <c r="G644" s="293">
        <v>2446.7249999999999</v>
      </c>
      <c r="H644" s="294">
        <v>91306.252500000002</v>
      </c>
      <c r="I644" s="280"/>
      <c r="J644" s="280"/>
    </row>
    <row r="645" spans="1:10" x14ac:dyDescent="0.2">
      <c r="A645" s="244">
        <v>2010</v>
      </c>
      <c r="B645" s="267" t="s">
        <v>44</v>
      </c>
      <c r="C645" s="267" t="s">
        <v>144</v>
      </c>
      <c r="D645" s="293">
        <v>9151.35</v>
      </c>
      <c r="E645" s="293">
        <v>67169.175000000003</v>
      </c>
      <c r="F645" s="293">
        <v>17928.115000000002</v>
      </c>
      <c r="G645" s="293">
        <v>2804.3875000000003</v>
      </c>
      <c r="H645" s="294">
        <v>97053.027499999997</v>
      </c>
      <c r="I645" s="280"/>
      <c r="J645" s="280"/>
    </row>
    <row r="646" spans="1:10" x14ac:dyDescent="0.2">
      <c r="A646" s="244">
        <v>2010</v>
      </c>
      <c r="B646" s="267" t="s">
        <v>45</v>
      </c>
      <c r="C646" s="267" t="s">
        <v>144</v>
      </c>
      <c r="D646" s="293">
        <v>9523.69</v>
      </c>
      <c r="E646" s="293">
        <v>65867.925000000003</v>
      </c>
      <c r="F646" s="293">
        <v>17286.372500000001</v>
      </c>
      <c r="G646" s="293">
        <v>3317.4374999999995</v>
      </c>
      <c r="H646" s="294">
        <v>95995.425000000017</v>
      </c>
      <c r="I646" s="280"/>
      <c r="J646" s="280"/>
    </row>
    <row r="647" spans="1:10" x14ac:dyDescent="0.2">
      <c r="A647" s="244">
        <v>2010</v>
      </c>
      <c r="B647" s="267" t="s">
        <v>46</v>
      </c>
      <c r="C647" s="267" t="s">
        <v>144</v>
      </c>
      <c r="D647" s="293">
        <v>12282.89</v>
      </c>
      <c r="E647" s="293">
        <v>68222</v>
      </c>
      <c r="F647" s="293">
        <v>17832.240000000002</v>
      </c>
      <c r="G647" s="293">
        <v>3126.0475000000001</v>
      </c>
      <c r="H647" s="294">
        <v>101463.17749999999</v>
      </c>
      <c r="I647" s="280"/>
      <c r="J647" s="280"/>
    </row>
    <row r="648" spans="1:10" x14ac:dyDescent="0.2">
      <c r="A648" s="244">
        <v>2010</v>
      </c>
      <c r="B648" s="267" t="s">
        <v>47</v>
      </c>
      <c r="C648" s="267" t="s">
        <v>144</v>
      </c>
      <c r="D648" s="293">
        <v>14011.52</v>
      </c>
      <c r="E648" s="293">
        <v>68073.725000000006</v>
      </c>
      <c r="F648" s="293">
        <v>16652.54</v>
      </c>
      <c r="G648" s="293">
        <v>3150.6975000000002</v>
      </c>
      <c r="H648" s="294">
        <v>101888.4825</v>
      </c>
      <c r="I648" s="280"/>
      <c r="J648" s="280"/>
    </row>
    <row r="649" spans="1:10" x14ac:dyDescent="0.2">
      <c r="A649" s="244">
        <v>2010</v>
      </c>
      <c r="B649" s="267" t="s">
        <v>48</v>
      </c>
      <c r="C649" s="267" t="s">
        <v>144</v>
      </c>
      <c r="D649" s="293">
        <v>12337.66</v>
      </c>
      <c r="E649" s="293">
        <v>71142.224999999991</v>
      </c>
      <c r="F649" s="293">
        <v>15615.789999999999</v>
      </c>
      <c r="G649" s="293">
        <v>3185.13</v>
      </c>
      <c r="H649" s="294">
        <v>102280.80500000001</v>
      </c>
      <c r="I649" s="280"/>
      <c r="J649" s="280"/>
    </row>
    <row r="650" spans="1:10" x14ac:dyDescent="0.2">
      <c r="A650" s="244">
        <v>2010</v>
      </c>
      <c r="B650" s="267" t="s">
        <v>49</v>
      </c>
      <c r="C650" s="267" t="s">
        <v>144</v>
      </c>
      <c r="D650" s="293">
        <v>12479.49</v>
      </c>
      <c r="E650" s="293">
        <v>68813.324999999997</v>
      </c>
      <c r="F650" s="293">
        <v>12652.897499999999</v>
      </c>
      <c r="G650" s="293">
        <v>1993.7</v>
      </c>
      <c r="H650" s="294">
        <v>95939.412500000006</v>
      </c>
      <c r="I650" s="280"/>
      <c r="J650" s="280"/>
    </row>
    <row r="651" spans="1:10" x14ac:dyDescent="0.2">
      <c r="A651" s="244">
        <v>2011</v>
      </c>
      <c r="B651" s="267" t="s">
        <v>50</v>
      </c>
      <c r="C651" s="267" t="s">
        <v>144</v>
      </c>
      <c r="D651" s="293">
        <v>11931.100000000002</v>
      </c>
      <c r="E651" s="293">
        <v>63222.9</v>
      </c>
      <c r="F651" s="293">
        <v>16531.512500000001</v>
      </c>
      <c r="G651" s="293">
        <v>2982.32</v>
      </c>
      <c r="H651" s="294">
        <v>94667.832500000019</v>
      </c>
      <c r="I651" s="280"/>
      <c r="J651" s="280"/>
    </row>
    <row r="652" spans="1:10" x14ac:dyDescent="0.2">
      <c r="A652" s="244">
        <v>2011</v>
      </c>
      <c r="B652" s="267" t="s">
        <v>51</v>
      </c>
      <c r="C652" s="267" t="s">
        <v>144</v>
      </c>
      <c r="D652" s="293">
        <v>12479.42</v>
      </c>
      <c r="E652" s="293">
        <v>52541.625</v>
      </c>
      <c r="F652" s="293">
        <v>15100.4175</v>
      </c>
      <c r="G652" s="293">
        <v>3748.6324999999997</v>
      </c>
      <c r="H652" s="294">
        <v>83870.095000000016</v>
      </c>
      <c r="I652" s="280"/>
      <c r="J652" s="280"/>
    </row>
    <row r="653" spans="1:10" x14ac:dyDescent="0.2">
      <c r="A653" s="244">
        <v>2011</v>
      </c>
      <c r="B653" s="267" t="s">
        <v>52</v>
      </c>
      <c r="C653" s="267" t="s">
        <v>144</v>
      </c>
      <c r="D653" s="293">
        <v>14515.55</v>
      </c>
      <c r="E653" s="293">
        <v>73278.55</v>
      </c>
      <c r="F653" s="293">
        <v>17887.689999999999</v>
      </c>
      <c r="G653" s="293">
        <v>3679.4749999999999</v>
      </c>
      <c r="H653" s="294">
        <v>109361.265</v>
      </c>
      <c r="I653" s="280"/>
      <c r="J653" s="280"/>
    </row>
    <row r="654" spans="1:10" x14ac:dyDescent="0.2">
      <c r="A654" s="244">
        <v>2011</v>
      </c>
      <c r="B654" s="267" t="s">
        <v>40</v>
      </c>
      <c r="C654" s="267" t="s">
        <v>144</v>
      </c>
      <c r="D654" s="293">
        <v>13694.760000000002</v>
      </c>
      <c r="E654" s="293">
        <v>63690.174999999996</v>
      </c>
      <c r="F654" s="293">
        <v>14889.242499999998</v>
      </c>
      <c r="G654" s="293">
        <v>3051.5775000000003</v>
      </c>
      <c r="H654" s="294">
        <v>95325.755000000019</v>
      </c>
      <c r="I654" s="280"/>
      <c r="J654" s="280"/>
    </row>
    <row r="655" spans="1:10" x14ac:dyDescent="0.2">
      <c r="A655" s="244">
        <v>2011</v>
      </c>
      <c r="B655" s="267" t="s">
        <v>42</v>
      </c>
      <c r="C655" s="267" t="s">
        <v>144</v>
      </c>
      <c r="D655" s="293">
        <v>16461.52</v>
      </c>
      <c r="E655" s="293">
        <v>73543.724999999991</v>
      </c>
      <c r="F655" s="293">
        <v>16617.080000000002</v>
      </c>
      <c r="G655" s="293">
        <v>3837.8175000000001</v>
      </c>
      <c r="H655" s="294">
        <v>110460.1425</v>
      </c>
      <c r="I655" s="280"/>
      <c r="J655" s="280"/>
    </row>
    <row r="656" spans="1:10" x14ac:dyDescent="0.2">
      <c r="A656" s="244">
        <v>2011</v>
      </c>
      <c r="B656" s="267" t="s">
        <v>43</v>
      </c>
      <c r="C656" s="267" t="s">
        <v>144</v>
      </c>
      <c r="D656" s="293">
        <v>15243.74</v>
      </c>
      <c r="E656" s="293">
        <v>63372.475000000006</v>
      </c>
      <c r="F656" s="293">
        <v>15909.502500000001</v>
      </c>
      <c r="G656" s="293">
        <v>3275.6750000000002</v>
      </c>
      <c r="H656" s="294">
        <v>97801.392500000016</v>
      </c>
      <c r="I656" s="280"/>
      <c r="J656" s="280"/>
    </row>
    <row r="657" spans="1:10" x14ac:dyDescent="0.2">
      <c r="A657" s="244">
        <v>2011</v>
      </c>
      <c r="B657" s="267" t="s">
        <v>44</v>
      </c>
      <c r="C657" s="267" t="s">
        <v>144</v>
      </c>
      <c r="D657" s="293">
        <v>15971.274000000005</v>
      </c>
      <c r="E657" s="293">
        <v>68006.675000000003</v>
      </c>
      <c r="F657" s="293">
        <v>18046.572500000002</v>
      </c>
      <c r="G657" s="293">
        <v>3289.3025000000002</v>
      </c>
      <c r="H657" s="294">
        <v>105313.82400000001</v>
      </c>
      <c r="I657" s="280"/>
      <c r="J657" s="280"/>
    </row>
    <row r="658" spans="1:10" x14ac:dyDescent="0.2">
      <c r="A658" s="244">
        <v>2011</v>
      </c>
      <c r="B658" s="267" t="s">
        <v>45</v>
      </c>
      <c r="C658" s="267" t="s">
        <v>144</v>
      </c>
      <c r="D658" s="293">
        <v>17176.88</v>
      </c>
      <c r="E658" s="293">
        <v>71309.875</v>
      </c>
      <c r="F658" s="293">
        <v>19769.597499999996</v>
      </c>
      <c r="G658" s="293">
        <v>2808.2275</v>
      </c>
      <c r="H658" s="294">
        <v>111064.58</v>
      </c>
      <c r="I658" s="280"/>
      <c r="J658" s="280"/>
    </row>
    <row r="659" spans="1:10" x14ac:dyDescent="0.2">
      <c r="A659" s="244">
        <v>2011</v>
      </c>
      <c r="B659" s="267" t="s">
        <v>46</v>
      </c>
      <c r="C659" s="267" t="s">
        <v>144</v>
      </c>
      <c r="D659" s="293">
        <v>17718</v>
      </c>
      <c r="E659" s="293">
        <v>75197.325000000012</v>
      </c>
      <c r="F659" s="293">
        <v>18608.372500000001</v>
      </c>
      <c r="G659" s="293">
        <v>4030.6850000000004</v>
      </c>
      <c r="H659" s="294">
        <v>115554.38249999999</v>
      </c>
      <c r="I659" s="280"/>
      <c r="J659" s="280"/>
    </row>
    <row r="660" spans="1:10" x14ac:dyDescent="0.2">
      <c r="A660" s="244">
        <v>2011</v>
      </c>
      <c r="B660" s="267" t="s">
        <v>47</v>
      </c>
      <c r="C660" s="267" t="s">
        <v>144</v>
      </c>
      <c r="D660" s="293">
        <v>16424.750000000004</v>
      </c>
      <c r="E660" s="293">
        <v>77647.3</v>
      </c>
      <c r="F660" s="293">
        <v>18606.6525</v>
      </c>
      <c r="G660" s="293">
        <v>4055.47</v>
      </c>
      <c r="H660" s="294">
        <v>116734.1725</v>
      </c>
      <c r="I660" s="280"/>
      <c r="J660" s="280"/>
    </row>
    <row r="661" spans="1:10" x14ac:dyDescent="0.2">
      <c r="A661" s="244">
        <v>2011</v>
      </c>
      <c r="B661" s="267" t="s">
        <v>48</v>
      </c>
      <c r="C661" s="267" t="s">
        <v>144</v>
      </c>
      <c r="D661" s="293">
        <v>17098.598000000002</v>
      </c>
      <c r="E661" s="293">
        <v>72022.685000000012</v>
      </c>
      <c r="F661" s="293">
        <v>16025.105000000001</v>
      </c>
      <c r="G661" s="293">
        <v>3560.2269999999999</v>
      </c>
      <c r="H661" s="294">
        <v>108706.61499999999</v>
      </c>
      <c r="I661" s="280"/>
      <c r="J661" s="280"/>
    </row>
    <row r="662" spans="1:10" x14ac:dyDescent="0.2">
      <c r="A662" s="244">
        <v>2011</v>
      </c>
      <c r="B662" s="267" t="s">
        <v>49</v>
      </c>
      <c r="C662" s="267" t="s">
        <v>144</v>
      </c>
      <c r="D662" s="293">
        <v>13782.409999999996</v>
      </c>
      <c r="E662" s="293">
        <v>83705.524999999994</v>
      </c>
      <c r="F662" s="293">
        <v>14788.314999999999</v>
      </c>
      <c r="G662" s="293">
        <v>2751.3575000000001</v>
      </c>
      <c r="H662" s="294">
        <v>115027.6075</v>
      </c>
      <c r="I662" s="280"/>
      <c r="J662" s="280"/>
    </row>
    <row r="663" spans="1:10" x14ac:dyDescent="0.2">
      <c r="A663" s="244">
        <v>2012</v>
      </c>
      <c r="B663" s="267" t="s">
        <v>50</v>
      </c>
      <c r="C663" s="267" t="s">
        <v>144</v>
      </c>
      <c r="D663" s="293">
        <v>13426.609999999997</v>
      </c>
      <c r="E663" s="293">
        <v>55932.574999999997</v>
      </c>
      <c r="F663" s="293">
        <v>15164.269999999999</v>
      </c>
      <c r="G663" s="293">
        <v>3795.6850000000004</v>
      </c>
      <c r="H663" s="294">
        <v>88319.14</v>
      </c>
      <c r="I663" s="280"/>
      <c r="J663" s="280"/>
    </row>
    <row r="664" spans="1:10" x14ac:dyDescent="0.2">
      <c r="A664" s="244">
        <v>2012</v>
      </c>
      <c r="B664" s="267" t="s">
        <v>51</v>
      </c>
      <c r="C664" s="267" t="s">
        <v>144</v>
      </c>
      <c r="D664" s="293">
        <v>14677.300000000003</v>
      </c>
      <c r="E664" s="293">
        <v>61673.750000000007</v>
      </c>
      <c r="F664" s="293">
        <v>16609.060000000001</v>
      </c>
      <c r="G664" s="293">
        <v>4084.6275000000001</v>
      </c>
      <c r="H664" s="294">
        <v>97044.737500000003</v>
      </c>
      <c r="I664" s="280"/>
      <c r="J664" s="280"/>
    </row>
    <row r="665" spans="1:10" x14ac:dyDescent="0.2">
      <c r="A665" s="244">
        <v>2012</v>
      </c>
      <c r="B665" s="267" t="s">
        <v>52</v>
      </c>
      <c r="C665" s="267" t="s">
        <v>144</v>
      </c>
      <c r="D665" s="293">
        <v>15786.109999999999</v>
      </c>
      <c r="E665" s="293">
        <v>68644.225000000006</v>
      </c>
      <c r="F665" s="293">
        <v>17742.307499999999</v>
      </c>
      <c r="G665" s="293">
        <v>3677.8499999999995</v>
      </c>
      <c r="H665" s="294">
        <v>105850.49250000002</v>
      </c>
      <c r="I665" s="280"/>
      <c r="J665" s="280"/>
    </row>
    <row r="666" spans="1:10" x14ac:dyDescent="0.2">
      <c r="A666" s="244">
        <v>2012</v>
      </c>
      <c r="B666" s="267" t="s">
        <v>40</v>
      </c>
      <c r="C666" s="267" t="s">
        <v>144</v>
      </c>
      <c r="D666" s="293">
        <v>12836.900000000001</v>
      </c>
      <c r="E666" s="293">
        <v>60583.724999999999</v>
      </c>
      <c r="F666" s="293">
        <v>15206.369999999999</v>
      </c>
      <c r="G666" s="293">
        <v>3252.9</v>
      </c>
      <c r="H666" s="294">
        <v>91879.895000000019</v>
      </c>
      <c r="I666" s="280"/>
      <c r="J666" s="280"/>
    </row>
    <row r="667" spans="1:10" x14ac:dyDescent="0.2">
      <c r="A667" s="244">
        <v>2012</v>
      </c>
      <c r="B667" s="267" t="s">
        <v>42</v>
      </c>
      <c r="C667" s="267" t="s">
        <v>144</v>
      </c>
      <c r="D667" s="293">
        <v>16819.329999999998</v>
      </c>
      <c r="E667" s="293">
        <v>66391.524999999994</v>
      </c>
      <c r="F667" s="293">
        <v>17984.38</v>
      </c>
      <c r="G667" s="293">
        <v>3968.5775000000003</v>
      </c>
      <c r="H667" s="294">
        <v>105163.81250000001</v>
      </c>
      <c r="I667" s="280"/>
      <c r="J667" s="280"/>
    </row>
    <row r="668" spans="1:10" x14ac:dyDescent="0.2">
      <c r="A668" s="244">
        <v>2012</v>
      </c>
      <c r="B668" s="267" t="s">
        <v>43</v>
      </c>
      <c r="C668" s="267" t="s">
        <v>144</v>
      </c>
      <c r="D668" s="293">
        <v>16588.54</v>
      </c>
      <c r="E668" s="293">
        <v>68080.3</v>
      </c>
      <c r="F668" s="293">
        <v>16063.904999999997</v>
      </c>
      <c r="G668" s="293">
        <v>3438.6949999999997</v>
      </c>
      <c r="H668" s="294">
        <v>104171.44000000002</v>
      </c>
      <c r="I668" s="280"/>
      <c r="J668" s="280"/>
    </row>
    <row r="669" spans="1:10" x14ac:dyDescent="0.2">
      <c r="A669" s="244">
        <v>2012</v>
      </c>
      <c r="B669" s="267" t="s">
        <v>44</v>
      </c>
      <c r="C669" s="267" t="s">
        <v>144</v>
      </c>
      <c r="D669" s="293">
        <v>15395.150000000003</v>
      </c>
      <c r="E669" s="293">
        <v>68590.425000000003</v>
      </c>
      <c r="F669" s="293">
        <v>17864.25</v>
      </c>
      <c r="G669" s="293">
        <v>4016.5475000000001</v>
      </c>
      <c r="H669" s="294">
        <v>105866.3725</v>
      </c>
      <c r="I669" s="280"/>
      <c r="J669" s="280"/>
    </row>
    <row r="670" spans="1:10" x14ac:dyDescent="0.2">
      <c r="A670" s="244">
        <v>2012</v>
      </c>
      <c r="B670" s="267" t="s">
        <v>45</v>
      </c>
      <c r="C670" s="267" t="s">
        <v>144</v>
      </c>
      <c r="D670" s="293">
        <v>15812.519999999999</v>
      </c>
      <c r="E670" s="293">
        <v>70064.214999999997</v>
      </c>
      <c r="F670" s="293">
        <v>18341.432500000003</v>
      </c>
      <c r="G670" s="293">
        <v>3865.7240000000002</v>
      </c>
      <c r="H670" s="294">
        <v>108083.8915</v>
      </c>
      <c r="I670" s="280"/>
      <c r="J670" s="280"/>
    </row>
    <row r="671" spans="1:10" x14ac:dyDescent="0.2">
      <c r="A671" s="244">
        <v>2012</v>
      </c>
      <c r="B671" s="267" t="s">
        <v>46</v>
      </c>
      <c r="C671" s="267" t="s">
        <v>144</v>
      </c>
      <c r="D671" s="293">
        <v>15730.864000000003</v>
      </c>
      <c r="E671" s="293">
        <v>64209.44000000001</v>
      </c>
      <c r="F671" s="293">
        <v>18704.107500000002</v>
      </c>
      <c r="G671" s="293">
        <v>4793.0124999999998</v>
      </c>
      <c r="H671" s="294">
        <v>103437.424</v>
      </c>
      <c r="I671" s="280"/>
      <c r="J671" s="280"/>
    </row>
    <row r="672" spans="1:10" x14ac:dyDescent="0.2">
      <c r="A672" s="244">
        <v>2012</v>
      </c>
      <c r="B672" s="267" t="s">
        <v>47</v>
      </c>
      <c r="C672" s="267" t="s">
        <v>144</v>
      </c>
      <c r="D672" s="293">
        <v>19152.82</v>
      </c>
      <c r="E672" s="293">
        <v>67227.76999999999</v>
      </c>
      <c r="F672" s="293">
        <v>20986.432499999999</v>
      </c>
      <c r="G672" s="293">
        <v>4108.6875</v>
      </c>
      <c r="H672" s="294">
        <v>111475.70999999999</v>
      </c>
      <c r="I672" s="280"/>
      <c r="J672" s="280"/>
    </row>
    <row r="673" spans="1:10" x14ac:dyDescent="0.2">
      <c r="A673" s="244">
        <v>2012</v>
      </c>
      <c r="B673" s="267" t="s">
        <v>48</v>
      </c>
      <c r="C673" s="267" t="s">
        <v>144</v>
      </c>
      <c r="D673" s="293">
        <v>16567.950000000004</v>
      </c>
      <c r="E673" s="293">
        <v>69339.78</v>
      </c>
      <c r="F673" s="293">
        <v>19440.296999999999</v>
      </c>
      <c r="G673" s="293">
        <v>3679.0774999999999</v>
      </c>
      <c r="H673" s="294">
        <v>109027.1045</v>
      </c>
      <c r="I673" s="280"/>
      <c r="J673" s="280"/>
    </row>
    <row r="674" spans="1:10" x14ac:dyDescent="0.2">
      <c r="A674" s="244">
        <v>2012</v>
      </c>
      <c r="B674" s="267" t="s">
        <v>49</v>
      </c>
      <c r="C674" s="267" t="s">
        <v>144</v>
      </c>
      <c r="D674" s="293">
        <v>14424.400000000003</v>
      </c>
      <c r="E674" s="293">
        <v>65523.154999999999</v>
      </c>
      <c r="F674" s="293">
        <v>15180.190000000002</v>
      </c>
      <c r="G674" s="293">
        <v>2103.0074999999997</v>
      </c>
      <c r="H674" s="294">
        <v>97230.752500000002</v>
      </c>
      <c r="I674" s="280"/>
      <c r="J674" s="280"/>
    </row>
    <row r="675" spans="1:10" x14ac:dyDescent="0.2">
      <c r="A675" s="244">
        <v>2013</v>
      </c>
      <c r="B675" s="267" t="s">
        <v>50</v>
      </c>
      <c r="C675" s="267" t="s">
        <v>144</v>
      </c>
      <c r="D675" s="293">
        <v>14025.105</v>
      </c>
      <c r="E675" s="293">
        <v>53167.085000000006</v>
      </c>
      <c r="F675" s="293">
        <v>18711.192499999997</v>
      </c>
      <c r="G675" s="293">
        <v>3237.6000000000004</v>
      </c>
      <c r="H675" s="294">
        <v>89140.982500000013</v>
      </c>
      <c r="I675" s="280"/>
      <c r="J675" s="280"/>
    </row>
    <row r="676" spans="1:10" x14ac:dyDescent="0.2">
      <c r="A676" s="244">
        <v>2013</v>
      </c>
      <c r="B676" s="267" t="s">
        <v>51</v>
      </c>
      <c r="C676" s="267" t="s">
        <v>144</v>
      </c>
      <c r="D676" s="293">
        <v>16896.599999999999</v>
      </c>
      <c r="E676" s="293">
        <v>59237.534</v>
      </c>
      <c r="F676" s="293">
        <v>16269.755000000001</v>
      </c>
      <c r="G676" s="293">
        <v>3585.5725000000002</v>
      </c>
      <c r="H676" s="294">
        <v>95989.46149999999</v>
      </c>
      <c r="I676" s="280"/>
      <c r="J676" s="280"/>
    </row>
    <row r="677" spans="1:10" x14ac:dyDescent="0.2">
      <c r="A677" s="244">
        <v>2013</v>
      </c>
      <c r="B677" s="267" t="s">
        <v>52</v>
      </c>
      <c r="C677" s="267" t="s">
        <v>144</v>
      </c>
      <c r="D677" s="293">
        <v>15890.024999999998</v>
      </c>
      <c r="E677" s="293">
        <v>56543.262000000002</v>
      </c>
      <c r="F677" s="293">
        <v>16546.997500000001</v>
      </c>
      <c r="G677" s="293">
        <v>1735.4650000000001</v>
      </c>
      <c r="H677" s="294">
        <v>90715.749500000005</v>
      </c>
      <c r="I677" s="280"/>
      <c r="J677" s="280"/>
    </row>
    <row r="678" spans="1:10" x14ac:dyDescent="0.2">
      <c r="A678" s="244">
        <v>2013</v>
      </c>
      <c r="B678" s="267" t="s">
        <v>40</v>
      </c>
      <c r="C678" s="267" t="s">
        <v>144</v>
      </c>
      <c r="D678" s="293">
        <v>18476.16</v>
      </c>
      <c r="E678" s="293">
        <v>60954.180000000008</v>
      </c>
      <c r="F678" s="293">
        <v>20593.635000000002</v>
      </c>
      <c r="G678" s="293">
        <v>3602.1424999999999</v>
      </c>
      <c r="H678" s="294">
        <v>103626.11749999999</v>
      </c>
      <c r="I678" s="280"/>
      <c r="J678" s="280"/>
    </row>
    <row r="679" spans="1:10" x14ac:dyDescent="0.2">
      <c r="A679" s="244">
        <v>2013</v>
      </c>
      <c r="B679" s="267" t="s">
        <v>42</v>
      </c>
      <c r="C679" s="267" t="s">
        <v>144</v>
      </c>
      <c r="D679" s="293">
        <v>20115.12</v>
      </c>
      <c r="E679" s="293">
        <v>60499.717000000011</v>
      </c>
      <c r="F679" s="293">
        <v>19451.289999999997</v>
      </c>
      <c r="G679" s="293">
        <v>3171.8875000000003</v>
      </c>
      <c r="H679" s="294">
        <v>103238.0145</v>
      </c>
      <c r="I679" s="280"/>
      <c r="J679" s="280"/>
    </row>
    <row r="680" spans="1:10" x14ac:dyDescent="0.2">
      <c r="A680" s="244">
        <v>2013</v>
      </c>
      <c r="B680" s="267" t="s">
        <v>43</v>
      </c>
      <c r="C680" s="267" t="s">
        <v>144</v>
      </c>
      <c r="D680" s="293">
        <v>19086.109</v>
      </c>
      <c r="E680" s="293">
        <v>64600.379000000008</v>
      </c>
      <c r="F680" s="293">
        <v>18520.4175</v>
      </c>
      <c r="G680" s="293">
        <v>2949.6675</v>
      </c>
      <c r="H680" s="294">
        <v>105156.573</v>
      </c>
      <c r="I680" s="280"/>
      <c r="J680" s="280"/>
    </row>
    <row r="681" spans="1:10" x14ac:dyDescent="0.2">
      <c r="A681" s="244">
        <v>2013</v>
      </c>
      <c r="B681" s="267" t="s">
        <v>44</v>
      </c>
      <c r="C681" s="267" t="s">
        <v>144</v>
      </c>
      <c r="D681" s="293">
        <v>20748.53</v>
      </c>
      <c r="E681" s="293">
        <v>72534.521999999997</v>
      </c>
      <c r="F681" s="293">
        <v>22218.584999999999</v>
      </c>
      <c r="G681" s="293">
        <v>3529.6025000000009</v>
      </c>
      <c r="H681" s="294">
        <v>119031.23950000001</v>
      </c>
      <c r="I681" s="280"/>
      <c r="J681" s="280"/>
    </row>
    <row r="682" spans="1:10" x14ac:dyDescent="0.2">
      <c r="A682" s="244">
        <v>2013</v>
      </c>
      <c r="B682" s="267" t="s">
        <v>45</v>
      </c>
      <c r="C682" s="267" t="s">
        <v>144</v>
      </c>
      <c r="D682" s="293">
        <v>19482.507000000001</v>
      </c>
      <c r="E682" s="293">
        <v>64789.537000000011</v>
      </c>
      <c r="F682" s="293">
        <v>21245.663</v>
      </c>
      <c r="G682" s="293">
        <v>3964.1824999999999</v>
      </c>
      <c r="H682" s="294">
        <v>109481.8895</v>
      </c>
      <c r="I682" s="280"/>
      <c r="J682" s="280"/>
    </row>
    <row r="683" spans="1:10" x14ac:dyDescent="0.2">
      <c r="A683" s="244">
        <v>2013</v>
      </c>
      <c r="B683" s="267" t="s">
        <v>46</v>
      </c>
      <c r="C683" s="267" t="s">
        <v>144</v>
      </c>
      <c r="D683" s="293">
        <v>20837.47</v>
      </c>
      <c r="E683" s="293">
        <v>66076.937999999995</v>
      </c>
      <c r="F683" s="293">
        <v>20750.064999999999</v>
      </c>
      <c r="G683" s="293">
        <v>3279.46</v>
      </c>
      <c r="H683" s="294">
        <v>110943.93299999999</v>
      </c>
      <c r="I683" s="280"/>
      <c r="J683" s="280"/>
    </row>
    <row r="684" spans="1:10" x14ac:dyDescent="0.2">
      <c r="A684" s="244">
        <v>2013</v>
      </c>
      <c r="B684" s="267" t="s">
        <v>47</v>
      </c>
      <c r="C684" s="267" t="s">
        <v>144</v>
      </c>
      <c r="D684" s="293">
        <v>18892.715</v>
      </c>
      <c r="E684" s="293">
        <v>73742.982000000004</v>
      </c>
      <c r="F684" s="293">
        <v>22552.919000000002</v>
      </c>
      <c r="G684" s="293">
        <v>4640.9724999999999</v>
      </c>
      <c r="H684" s="294">
        <v>119829.5885</v>
      </c>
      <c r="I684" s="280"/>
      <c r="J684" s="280"/>
    </row>
    <row r="685" spans="1:10" x14ac:dyDescent="0.2">
      <c r="A685" s="244">
        <v>2013</v>
      </c>
      <c r="B685" s="267" t="s">
        <v>48</v>
      </c>
      <c r="C685" s="267" t="s">
        <v>144</v>
      </c>
      <c r="D685" s="293">
        <v>18374.34</v>
      </c>
      <c r="E685" s="293">
        <v>74036.771999999997</v>
      </c>
      <c r="F685" s="293">
        <v>20727.9175</v>
      </c>
      <c r="G685" s="293">
        <v>4778.0575000000008</v>
      </c>
      <c r="H685" s="294">
        <v>117917.08700000001</v>
      </c>
      <c r="I685" s="280"/>
      <c r="J685" s="280"/>
    </row>
    <row r="686" spans="1:10" x14ac:dyDescent="0.2">
      <c r="A686" s="244">
        <v>2013</v>
      </c>
      <c r="B686" s="267" t="s">
        <v>49</v>
      </c>
      <c r="C686" s="267" t="s">
        <v>144</v>
      </c>
      <c r="D686" s="293">
        <v>16265.830000000002</v>
      </c>
      <c r="E686" s="293">
        <v>68757.490000000005</v>
      </c>
      <c r="F686" s="293">
        <v>16935.325000000001</v>
      </c>
      <c r="G686" s="293">
        <v>3942.4625000000001</v>
      </c>
      <c r="H686" s="294">
        <v>105901.1075</v>
      </c>
      <c r="I686" s="280"/>
      <c r="J686" s="280"/>
    </row>
    <row r="687" spans="1:10" x14ac:dyDescent="0.2">
      <c r="A687" s="244">
        <v>2014</v>
      </c>
      <c r="B687" s="267" t="s">
        <v>50</v>
      </c>
      <c r="C687" s="267" t="s">
        <v>144</v>
      </c>
      <c r="D687" s="293">
        <v>15599.650000000001</v>
      </c>
      <c r="E687" s="293">
        <v>54837.008000000002</v>
      </c>
      <c r="F687" s="293">
        <v>16576.913499999999</v>
      </c>
      <c r="G687" s="293">
        <v>3489.6874999999995</v>
      </c>
      <c r="H687" s="294">
        <v>90503.258999999991</v>
      </c>
      <c r="I687" s="280"/>
      <c r="J687" s="280"/>
    </row>
    <row r="688" spans="1:10" x14ac:dyDescent="0.2">
      <c r="A688" s="244">
        <v>2014</v>
      </c>
      <c r="B688" s="267" t="s">
        <v>51</v>
      </c>
      <c r="C688" s="267" t="s">
        <v>144</v>
      </c>
      <c r="D688" s="293">
        <v>18016.060000000001</v>
      </c>
      <c r="E688" s="293">
        <v>73219.899999999994</v>
      </c>
      <c r="F688" s="293">
        <v>19912.772499999999</v>
      </c>
      <c r="G688" s="293">
        <v>5111.66</v>
      </c>
      <c r="H688" s="294">
        <v>116260.39250000002</v>
      </c>
      <c r="I688" s="280"/>
      <c r="J688" s="280"/>
    </row>
    <row r="689" spans="1:10" x14ac:dyDescent="0.2">
      <c r="A689" s="244">
        <v>2014</v>
      </c>
      <c r="B689" s="267" t="s">
        <v>52</v>
      </c>
      <c r="C689" s="267" t="s">
        <v>144</v>
      </c>
      <c r="D689" s="293">
        <v>15820.189999999999</v>
      </c>
      <c r="E689" s="293">
        <v>76911.39</v>
      </c>
      <c r="F689" s="293">
        <v>19690.135000000002</v>
      </c>
      <c r="G689" s="293">
        <v>3843.2925</v>
      </c>
      <c r="H689" s="294">
        <v>116265.00749999999</v>
      </c>
      <c r="I689" s="280"/>
      <c r="J689" s="280"/>
    </row>
    <row r="690" spans="1:10" x14ac:dyDescent="0.2">
      <c r="A690" s="244">
        <v>2014</v>
      </c>
      <c r="B690" s="267" t="s">
        <v>40</v>
      </c>
      <c r="C690" s="267" t="s">
        <v>144</v>
      </c>
      <c r="D690" s="293">
        <v>16017.991000000002</v>
      </c>
      <c r="E690" s="293">
        <v>66088.430000000008</v>
      </c>
      <c r="F690" s="293">
        <v>20673.415000000001</v>
      </c>
      <c r="G690" s="293">
        <v>3406.84</v>
      </c>
      <c r="H690" s="294">
        <v>106186.67599999999</v>
      </c>
      <c r="I690" s="280"/>
      <c r="J690" s="280"/>
    </row>
    <row r="691" spans="1:10" x14ac:dyDescent="0.2">
      <c r="A691" s="244">
        <v>2014</v>
      </c>
      <c r="B691" s="267" t="s">
        <v>42</v>
      </c>
      <c r="C691" s="267" t="s">
        <v>144</v>
      </c>
      <c r="D691" s="293">
        <v>17211.210000000003</v>
      </c>
      <c r="E691" s="293">
        <v>71427.286000000007</v>
      </c>
      <c r="F691" s="293">
        <v>20288.384999999998</v>
      </c>
      <c r="G691" s="293">
        <v>3075.6700000000005</v>
      </c>
      <c r="H691" s="294">
        <v>112002.55100000001</v>
      </c>
      <c r="I691" s="280"/>
      <c r="J691" s="280"/>
    </row>
    <row r="692" spans="1:10" x14ac:dyDescent="0.2">
      <c r="A692" s="244">
        <v>2014</v>
      </c>
      <c r="B692" s="267" t="s">
        <v>43</v>
      </c>
      <c r="C692" s="267" t="s">
        <v>144</v>
      </c>
      <c r="D692" s="293">
        <v>16847.785</v>
      </c>
      <c r="E692" s="293">
        <v>63408.82</v>
      </c>
      <c r="F692" s="293">
        <v>18797.260000000002</v>
      </c>
      <c r="G692" s="293">
        <v>3263.08</v>
      </c>
      <c r="H692" s="294">
        <v>102316.94499999999</v>
      </c>
      <c r="I692" s="280"/>
      <c r="J692" s="280"/>
    </row>
    <row r="693" spans="1:10" x14ac:dyDescent="0.2">
      <c r="A693" s="244">
        <v>2014</v>
      </c>
      <c r="B693" s="267" t="s">
        <v>44</v>
      </c>
      <c r="C693" s="267" t="s">
        <v>144</v>
      </c>
      <c r="D693" s="293">
        <v>15511.870000000003</v>
      </c>
      <c r="E693" s="293">
        <v>86221.289999999979</v>
      </c>
      <c r="F693" s="293">
        <v>21579.771499999999</v>
      </c>
      <c r="G693" s="293">
        <v>3385.3049999999994</v>
      </c>
      <c r="H693" s="294">
        <v>126698.23649999997</v>
      </c>
      <c r="I693" s="280"/>
      <c r="J693" s="280"/>
    </row>
    <row r="694" spans="1:10" x14ac:dyDescent="0.2">
      <c r="A694" s="244">
        <v>2014</v>
      </c>
      <c r="B694" s="267" t="s">
        <v>45</v>
      </c>
      <c r="C694" s="267" t="s">
        <v>144</v>
      </c>
      <c r="D694" s="293">
        <v>14686.900000000001</v>
      </c>
      <c r="E694" s="293">
        <v>85211.035000000003</v>
      </c>
      <c r="F694" s="293">
        <v>18605.414499999999</v>
      </c>
      <c r="G694" s="293">
        <v>3224.6275000000005</v>
      </c>
      <c r="H694" s="294">
        <v>121727.977</v>
      </c>
      <c r="I694" s="280"/>
      <c r="J694" s="280"/>
    </row>
    <row r="695" spans="1:10" x14ac:dyDescent="0.2">
      <c r="A695" s="244">
        <v>2014</v>
      </c>
      <c r="B695" s="267" t="s">
        <v>46</v>
      </c>
      <c r="C695" s="267" t="s">
        <v>144</v>
      </c>
      <c r="D695" s="293">
        <v>15393.329999999998</v>
      </c>
      <c r="E695" s="293">
        <v>92896.27800000002</v>
      </c>
      <c r="F695" s="293">
        <v>20687.155000000002</v>
      </c>
      <c r="G695" s="293">
        <v>3534.7925000000005</v>
      </c>
      <c r="H695" s="294">
        <v>132511.55550000002</v>
      </c>
      <c r="I695" s="280"/>
      <c r="J695" s="280"/>
    </row>
    <row r="696" spans="1:10" x14ac:dyDescent="0.2">
      <c r="A696" s="244">
        <v>2014</v>
      </c>
      <c r="B696" s="267" t="s">
        <v>47</v>
      </c>
      <c r="C696" s="267" t="s">
        <v>144</v>
      </c>
      <c r="D696" s="293">
        <v>16226.2</v>
      </c>
      <c r="E696" s="293">
        <v>91405.682000000015</v>
      </c>
      <c r="F696" s="293">
        <v>21724.328500000003</v>
      </c>
      <c r="G696" s="293">
        <v>3962.8074999999999</v>
      </c>
      <c r="H696" s="294">
        <v>133319.01800000001</v>
      </c>
      <c r="I696" s="280"/>
      <c r="J696" s="280"/>
    </row>
    <row r="697" spans="1:10" x14ac:dyDescent="0.2">
      <c r="A697" s="244">
        <v>2014</v>
      </c>
      <c r="B697" s="267" t="s">
        <v>48</v>
      </c>
      <c r="C697" s="267" t="s">
        <v>144</v>
      </c>
      <c r="D697" s="293">
        <v>15190.365000000002</v>
      </c>
      <c r="E697" s="293">
        <v>85435.952000000019</v>
      </c>
      <c r="F697" s="293">
        <v>22474.0975</v>
      </c>
      <c r="G697" s="293">
        <v>3321.04</v>
      </c>
      <c r="H697" s="294">
        <v>126421.45449999999</v>
      </c>
      <c r="I697" s="280"/>
      <c r="J697" s="280"/>
    </row>
    <row r="698" spans="1:10" x14ac:dyDescent="0.2">
      <c r="A698" s="244">
        <v>2014</v>
      </c>
      <c r="B698" s="267" t="s">
        <v>49</v>
      </c>
      <c r="C698" s="267" t="s">
        <v>144</v>
      </c>
      <c r="D698" s="293">
        <v>11697.777500000002</v>
      </c>
      <c r="E698" s="293">
        <v>88668.53300000001</v>
      </c>
      <c r="F698" s="293">
        <v>18809.912499999999</v>
      </c>
      <c r="G698" s="293">
        <v>2812.4349999999999</v>
      </c>
      <c r="H698" s="294">
        <v>121988.65800000002</v>
      </c>
      <c r="I698" s="280"/>
      <c r="J698" s="280"/>
    </row>
    <row r="699" spans="1:10" x14ac:dyDescent="0.2">
      <c r="A699" s="244">
        <v>2015</v>
      </c>
      <c r="B699" s="267" t="s">
        <v>50</v>
      </c>
      <c r="C699" s="267" t="s">
        <v>144</v>
      </c>
      <c r="D699" s="293">
        <v>11157.769999999999</v>
      </c>
      <c r="E699" s="293">
        <v>82632.072</v>
      </c>
      <c r="F699" s="293">
        <v>18478.043999999998</v>
      </c>
      <c r="G699" s="293">
        <v>3381.84</v>
      </c>
      <c r="H699" s="294">
        <v>115649.726</v>
      </c>
      <c r="I699" s="280"/>
      <c r="J699" s="280"/>
    </row>
    <row r="700" spans="1:10" x14ac:dyDescent="0.2">
      <c r="A700" s="244">
        <v>2015</v>
      </c>
      <c r="B700" s="267" t="s">
        <v>51</v>
      </c>
      <c r="C700" s="267" t="s">
        <v>144</v>
      </c>
      <c r="D700" s="293">
        <v>14440.489999999998</v>
      </c>
      <c r="E700" s="293">
        <v>77054.173999999999</v>
      </c>
      <c r="F700" s="293">
        <v>22273.947500000002</v>
      </c>
      <c r="G700" s="293">
        <v>3940.4949999999999</v>
      </c>
      <c r="H700" s="294">
        <v>117709.10649999999</v>
      </c>
      <c r="I700" s="280"/>
      <c r="J700" s="280"/>
    </row>
    <row r="701" spans="1:10" x14ac:dyDescent="0.2">
      <c r="A701" s="244">
        <v>2015</v>
      </c>
      <c r="B701" s="267" t="s">
        <v>52</v>
      </c>
      <c r="C701" s="267" t="s">
        <v>144</v>
      </c>
      <c r="D701" s="293">
        <v>15355.381000000001</v>
      </c>
      <c r="E701" s="293">
        <v>80077.057000000001</v>
      </c>
      <c r="F701" s="293">
        <v>20762.816000000006</v>
      </c>
      <c r="G701" s="293">
        <v>3624.3</v>
      </c>
      <c r="H701" s="294">
        <v>119819.554</v>
      </c>
      <c r="I701" s="280"/>
      <c r="J701" s="280"/>
    </row>
    <row r="702" spans="1:10" x14ac:dyDescent="0.2">
      <c r="A702" s="244">
        <v>2015</v>
      </c>
      <c r="B702" s="267" t="s">
        <v>40</v>
      </c>
      <c r="C702" s="267" t="s">
        <v>144</v>
      </c>
      <c r="D702" s="293">
        <v>13564.45</v>
      </c>
      <c r="E702" s="293">
        <v>81991.726999999999</v>
      </c>
      <c r="F702" s="293">
        <v>19068.715499999998</v>
      </c>
      <c r="G702" s="293">
        <v>4162.2175000000007</v>
      </c>
      <c r="H702" s="294">
        <v>118787.11</v>
      </c>
      <c r="I702" s="280"/>
      <c r="J702" s="280"/>
    </row>
    <row r="703" spans="1:10" x14ac:dyDescent="0.2">
      <c r="A703" s="244">
        <v>2015</v>
      </c>
      <c r="B703" s="267" t="s">
        <v>42</v>
      </c>
      <c r="C703" s="267" t="s">
        <v>144</v>
      </c>
      <c r="D703" s="293">
        <v>17625.75</v>
      </c>
      <c r="E703" s="293">
        <v>82088.486000000004</v>
      </c>
      <c r="F703" s="293">
        <v>21712.162499999999</v>
      </c>
      <c r="G703" s="293">
        <v>3756.8299999999995</v>
      </c>
      <c r="H703" s="294">
        <v>125183.2285</v>
      </c>
      <c r="I703" s="280"/>
      <c r="J703" s="280"/>
    </row>
    <row r="704" spans="1:10" x14ac:dyDescent="0.2">
      <c r="A704" s="244">
        <v>2015</v>
      </c>
      <c r="B704" s="267" t="s">
        <v>43</v>
      </c>
      <c r="C704" s="267" t="s">
        <v>144</v>
      </c>
      <c r="D704" s="293">
        <v>17730.690000000002</v>
      </c>
      <c r="E704" s="293">
        <v>77297.467999999993</v>
      </c>
      <c r="F704" s="293">
        <v>20225.624000000003</v>
      </c>
      <c r="G704" s="293">
        <v>4068.0449999999996</v>
      </c>
      <c r="H704" s="294">
        <v>119321.827</v>
      </c>
      <c r="I704" s="280"/>
      <c r="J704" s="280"/>
    </row>
    <row r="705" spans="1:10" x14ac:dyDescent="0.2">
      <c r="A705" s="244">
        <v>2015</v>
      </c>
      <c r="B705" s="267" t="s">
        <v>44</v>
      </c>
      <c r="C705" s="267" t="s">
        <v>144</v>
      </c>
      <c r="D705" s="293">
        <v>20330.729999999996</v>
      </c>
      <c r="E705" s="293">
        <v>88463.312999999995</v>
      </c>
      <c r="F705" s="293">
        <v>22531.396000000001</v>
      </c>
      <c r="G705" s="293">
        <v>4730.8249999999998</v>
      </c>
      <c r="H705" s="294">
        <v>136056.26400000002</v>
      </c>
      <c r="I705" s="280"/>
      <c r="J705" s="280"/>
    </row>
    <row r="706" spans="1:10" x14ac:dyDescent="0.2">
      <c r="A706" s="244">
        <v>2015</v>
      </c>
      <c r="B706" s="267" t="s">
        <v>45</v>
      </c>
      <c r="C706" s="267" t="s">
        <v>144</v>
      </c>
      <c r="D706" s="293">
        <v>19873.425000000003</v>
      </c>
      <c r="E706" s="293">
        <v>92837.670999999988</v>
      </c>
      <c r="F706" s="293">
        <v>22635.227000000003</v>
      </c>
      <c r="G706" s="293">
        <v>5367.433</v>
      </c>
      <c r="H706" s="294">
        <v>140713.75599999999</v>
      </c>
      <c r="I706" s="280"/>
      <c r="J706" s="280"/>
    </row>
    <row r="707" spans="1:10" x14ac:dyDescent="0.2">
      <c r="A707" s="244">
        <v>2015</v>
      </c>
      <c r="B707" s="267" t="s">
        <v>46</v>
      </c>
      <c r="C707" s="267" t="s">
        <v>144</v>
      </c>
      <c r="D707" s="293">
        <v>20015.98</v>
      </c>
      <c r="E707" s="293">
        <v>87111.538999999975</v>
      </c>
      <c r="F707" s="293">
        <v>23510.005000000001</v>
      </c>
      <c r="G707" s="293">
        <v>4964.0240000000003</v>
      </c>
      <c r="H707" s="294">
        <v>135601.54800000001</v>
      </c>
      <c r="I707" s="280"/>
      <c r="J707" s="280"/>
    </row>
    <row r="708" spans="1:10" x14ac:dyDescent="0.2">
      <c r="A708" s="244">
        <v>2015</v>
      </c>
      <c r="B708" s="267" t="s">
        <v>47</v>
      </c>
      <c r="C708" s="267" t="s">
        <v>144</v>
      </c>
      <c r="D708" s="293">
        <v>21617.599999999999</v>
      </c>
      <c r="E708" s="293">
        <v>89598.989000000001</v>
      </c>
      <c r="F708" s="293">
        <v>26082.054499999998</v>
      </c>
      <c r="G708" s="293">
        <v>5336.588999999999</v>
      </c>
      <c r="H708" s="294">
        <v>142635.23250000001</v>
      </c>
      <c r="I708" s="280"/>
      <c r="J708" s="280"/>
    </row>
    <row r="709" spans="1:10" x14ac:dyDescent="0.2">
      <c r="A709" s="244">
        <v>2015</v>
      </c>
      <c r="B709" s="267" t="s">
        <v>48</v>
      </c>
      <c r="C709" s="267" t="s">
        <v>144</v>
      </c>
      <c r="D709" s="293">
        <v>19293.95</v>
      </c>
      <c r="E709" s="293">
        <v>80630.653999999995</v>
      </c>
      <c r="F709" s="293">
        <v>24374.305999999997</v>
      </c>
      <c r="G709" s="293">
        <v>4206.3689999999997</v>
      </c>
      <c r="H709" s="294">
        <v>128505.27900000001</v>
      </c>
      <c r="I709" s="280"/>
      <c r="J709" s="280"/>
    </row>
    <row r="710" spans="1:10" x14ac:dyDescent="0.2">
      <c r="A710" s="244">
        <v>2015</v>
      </c>
      <c r="B710" s="267" t="s">
        <v>49</v>
      </c>
      <c r="C710" s="267" t="s">
        <v>144</v>
      </c>
      <c r="D710" s="293">
        <v>18270.500000000004</v>
      </c>
      <c r="E710" s="293">
        <v>88738.486000000004</v>
      </c>
      <c r="F710" s="293">
        <v>22892.987000000001</v>
      </c>
      <c r="G710" s="293">
        <v>3797.1800000000003</v>
      </c>
      <c r="H710" s="294">
        <v>133699.15299999999</v>
      </c>
      <c r="I710" s="280"/>
      <c r="J710" s="280"/>
    </row>
    <row r="711" spans="1:10" x14ac:dyDescent="0.2">
      <c r="A711" s="244">
        <v>2016</v>
      </c>
      <c r="B711" s="267" t="s">
        <v>50</v>
      </c>
      <c r="C711" s="267" t="s">
        <v>144</v>
      </c>
      <c r="D711" s="293">
        <v>16371.79</v>
      </c>
      <c r="E711" s="293">
        <v>78264.436000000016</v>
      </c>
      <c r="F711" s="293">
        <v>19118.385000000002</v>
      </c>
      <c r="G711" s="293">
        <v>4828.5750000000007</v>
      </c>
      <c r="H711" s="294">
        <v>118583.18599999999</v>
      </c>
      <c r="I711" s="280"/>
      <c r="J711" s="280"/>
    </row>
    <row r="712" spans="1:10" x14ac:dyDescent="0.2">
      <c r="A712" s="244">
        <v>2016</v>
      </c>
      <c r="B712" s="267" t="s">
        <v>51</v>
      </c>
      <c r="C712" s="267" t="s">
        <v>144</v>
      </c>
      <c r="D712" s="293">
        <v>20399.47</v>
      </c>
      <c r="E712" s="293">
        <v>79824.73</v>
      </c>
      <c r="F712" s="293">
        <v>23372.325000000001</v>
      </c>
      <c r="G712" s="293">
        <v>4347.3574999999992</v>
      </c>
      <c r="H712" s="294">
        <v>127943.88249999999</v>
      </c>
      <c r="I712" s="280"/>
      <c r="J712" s="280"/>
    </row>
    <row r="713" spans="1:10" x14ac:dyDescent="0.2">
      <c r="A713" s="244">
        <v>2016</v>
      </c>
      <c r="B713" s="267" t="s">
        <v>52</v>
      </c>
      <c r="C713" s="267" t="s">
        <v>144</v>
      </c>
      <c r="D713" s="293">
        <v>19243.760000000002</v>
      </c>
      <c r="E713" s="293">
        <v>82358.039999999979</v>
      </c>
      <c r="F713" s="293">
        <v>23224.934000000001</v>
      </c>
      <c r="G713" s="293">
        <v>4035.6585000000005</v>
      </c>
      <c r="H713" s="294">
        <v>128862.39249999999</v>
      </c>
      <c r="I713" s="280"/>
      <c r="J713" s="280"/>
    </row>
    <row r="714" spans="1:10" x14ac:dyDescent="0.2">
      <c r="A714" s="244">
        <v>2016</v>
      </c>
      <c r="B714" s="267" t="s">
        <v>40</v>
      </c>
      <c r="C714" s="267" t="s">
        <v>144</v>
      </c>
      <c r="D714" s="293">
        <v>19025.27</v>
      </c>
      <c r="E714" s="293">
        <v>84851.322</v>
      </c>
      <c r="F714" s="293">
        <v>22717.296500000004</v>
      </c>
      <c r="G714" s="293">
        <v>3639.7280000000001</v>
      </c>
      <c r="H714" s="294">
        <v>130233.6165</v>
      </c>
      <c r="I714" s="280"/>
      <c r="J714" s="280"/>
    </row>
    <row r="715" spans="1:10" x14ac:dyDescent="0.2">
      <c r="A715" s="244">
        <v>2016</v>
      </c>
      <c r="B715" s="267" t="s">
        <v>42</v>
      </c>
      <c r="C715" s="267" t="s">
        <v>144</v>
      </c>
      <c r="D715" s="293">
        <v>17418.14</v>
      </c>
      <c r="E715" s="293">
        <v>82198.506000000008</v>
      </c>
      <c r="F715" s="293">
        <v>23105.518</v>
      </c>
      <c r="G715" s="293">
        <v>3443.0649999999996</v>
      </c>
      <c r="H715" s="294">
        <v>126165.22900000001</v>
      </c>
      <c r="I715" s="280"/>
      <c r="J715" s="280"/>
    </row>
    <row r="716" spans="1:10" x14ac:dyDescent="0.2">
      <c r="A716" s="244">
        <v>2016</v>
      </c>
      <c r="B716" s="267" t="s">
        <v>43</v>
      </c>
      <c r="C716" s="267" t="s">
        <v>144</v>
      </c>
      <c r="D716" s="293">
        <v>17498.89</v>
      </c>
      <c r="E716" s="293">
        <v>74877.548999999999</v>
      </c>
      <c r="F716" s="293">
        <v>19416.987499999999</v>
      </c>
      <c r="G716" s="293">
        <v>2948.1734999999971</v>
      </c>
      <c r="H716" s="294">
        <v>114741.6</v>
      </c>
      <c r="I716" s="280"/>
      <c r="J716" s="280"/>
    </row>
    <row r="717" spans="1:10" x14ac:dyDescent="0.2">
      <c r="A717" s="244">
        <v>2016</v>
      </c>
      <c r="B717" s="267" t="s">
        <v>44</v>
      </c>
      <c r="C717" s="267" t="s">
        <v>144</v>
      </c>
      <c r="D717" s="293">
        <v>14172.720000000001</v>
      </c>
      <c r="E717" s="293">
        <v>83711.463000000003</v>
      </c>
      <c r="F717" s="293">
        <v>17629.391499999998</v>
      </c>
      <c r="G717" s="293">
        <v>2992.9274999999998</v>
      </c>
      <c r="H717" s="294">
        <v>118506.50200000001</v>
      </c>
      <c r="I717" s="280"/>
      <c r="J717" s="280"/>
    </row>
    <row r="718" spans="1:10" x14ac:dyDescent="0.2">
      <c r="A718" s="244">
        <v>2016</v>
      </c>
      <c r="B718" s="267" t="s">
        <v>45</v>
      </c>
      <c r="C718" s="267" t="s">
        <v>144</v>
      </c>
      <c r="D718" s="293">
        <v>18561.600000000002</v>
      </c>
      <c r="E718" s="293">
        <v>105956.038</v>
      </c>
      <c r="F718" s="293">
        <v>22759.026499999996</v>
      </c>
      <c r="G718" s="293">
        <v>3504.75</v>
      </c>
      <c r="H718" s="294">
        <v>150781.41449999998</v>
      </c>
      <c r="I718" s="280"/>
      <c r="J718" s="280"/>
    </row>
    <row r="719" spans="1:10" x14ac:dyDescent="0.2">
      <c r="A719" s="244">
        <v>2016</v>
      </c>
      <c r="B719" s="267" t="s">
        <v>46</v>
      </c>
      <c r="C719" s="267" t="s">
        <v>144</v>
      </c>
      <c r="D719" s="293">
        <v>18810.919999999998</v>
      </c>
      <c r="E719" s="293">
        <v>88331.656000000017</v>
      </c>
      <c r="F719" s="293">
        <v>20199.815499999997</v>
      </c>
      <c r="G719" s="293">
        <v>4262.4740000000011</v>
      </c>
      <c r="H719" s="294">
        <v>131604.86549999999</v>
      </c>
      <c r="I719" s="280"/>
      <c r="J719" s="280"/>
    </row>
    <row r="720" spans="1:10" x14ac:dyDescent="0.2">
      <c r="A720" s="244">
        <v>2016</v>
      </c>
      <c r="B720" s="267" t="s">
        <v>47</v>
      </c>
      <c r="C720" s="267" t="s">
        <v>144</v>
      </c>
      <c r="D720" s="293">
        <v>16755.150000000001</v>
      </c>
      <c r="E720" s="293">
        <v>88801.126000000004</v>
      </c>
      <c r="F720" s="293">
        <v>19557.110999999997</v>
      </c>
      <c r="G720" s="293">
        <v>3782.2489999999998</v>
      </c>
      <c r="H720" s="294">
        <v>128895.636</v>
      </c>
      <c r="I720" s="280"/>
      <c r="J720" s="280"/>
    </row>
    <row r="721" spans="1:10" x14ac:dyDescent="0.2">
      <c r="A721" s="244">
        <v>2016</v>
      </c>
      <c r="B721" s="267" t="s">
        <v>48</v>
      </c>
      <c r="C721" s="267" t="s">
        <v>144</v>
      </c>
      <c r="D721" s="293">
        <v>15531.280000000002</v>
      </c>
      <c r="E721" s="293">
        <v>96577.089999999982</v>
      </c>
      <c r="F721" s="293">
        <v>21645.315999999999</v>
      </c>
      <c r="G721" s="293">
        <v>3489.1729999999998</v>
      </c>
      <c r="H721" s="294">
        <v>137242.859</v>
      </c>
      <c r="I721" s="280"/>
      <c r="J721" s="280"/>
    </row>
    <row r="722" spans="1:10" x14ac:dyDescent="0.2">
      <c r="A722" s="244">
        <v>2016</v>
      </c>
      <c r="B722" s="267" t="s">
        <v>49</v>
      </c>
      <c r="C722" s="267" t="s">
        <v>144</v>
      </c>
      <c r="D722" s="293">
        <v>14968.28</v>
      </c>
      <c r="E722" s="293">
        <v>97316.678</v>
      </c>
      <c r="F722" s="293">
        <v>17591.498500000002</v>
      </c>
      <c r="G722" s="293">
        <v>3451.0299999999997</v>
      </c>
      <c r="H722" s="294">
        <v>133327.4865</v>
      </c>
      <c r="I722" s="280"/>
      <c r="J722" s="280"/>
    </row>
    <row r="723" spans="1:10" x14ac:dyDescent="0.2">
      <c r="A723" s="244">
        <v>2017</v>
      </c>
      <c r="B723" s="267" t="s">
        <v>50</v>
      </c>
      <c r="C723" s="267" t="s">
        <v>144</v>
      </c>
      <c r="D723" s="293">
        <v>10949.850000000002</v>
      </c>
      <c r="E723" s="293">
        <v>84513.984500000006</v>
      </c>
      <c r="F723" s="293">
        <v>15609.774999999998</v>
      </c>
      <c r="G723" s="293">
        <v>3151.027</v>
      </c>
      <c r="H723" s="294">
        <v>114224.63650000001</v>
      </c>
      <c r="I723" s="280"/>
      <c r="J723" s="280"/>
    </row>
    <row r="724" spans="1:10" x14ac:dyDescent="0.2">
      <c r="A724" s="244">
        <v>2017</v>
      </c>
      <c r="B724" s="267" t="s">
        <v>51</v>
      </c>
      <c r="C724" s="267" t="s">
        <v>144</v>
      </c>
      <c r="D724" s="293">
        <v>12045.359999999999</v>
      </c>
      <c r="E724" s="293">
        <v>89973.442999999999</v>
      </c>
      <c r="F724" s="293">
        <v>19613.794999999998</v>
      </c>
      <c r="G724" s="293">
        <v>4008.1775000000007</v>
      </c>
      <c r="H724" s="294">
        <v>125640.7755</v>
      </c>
      <c r="I724" s="280"/>
      <c r="J724" s="280"/>
    </row>
    <row r="725" spans="1:10" x14ac:dyDescent="0.2">
      <c r="A725" s="244">
        <v>2017</v>
      </c>
      <c r="B725" s="267" t="s">
        <v>52</v>
      </c>
      <c r="C725" s="267" t="s">
        <v>144</v>
      </c>
      <c r="D725" s="293">
        <v>15202.279999999999</v>
      </c>
      <c r="E725" s="293">
        <v>93829.295500000007</v>
      </c>
      <c r="F725" s="293">
        <v>20943.238999999998</v>
      </c>
      <c r="G725" s="293">
        <v>4200.5235000000002</v>
      </c>
      <c r="H725" s="294">
        <v>134175.33799999999</v>
      </c>
      <c r="I725" s="280"/>
      <c r="J725" s="280"/>
    </row>
    <row r="726" spans="1:10" x14ac:dyDescent="0.2">
      <c r="A726" s="244">
        <v>2017</v>
      </c>
      <c r="B726" s="267" t="s">
        <v>40</v>
      </c>
      <c r="C726" s="267" t="s">
        <v>144</v>
      </c>
      <c r="D726" s="293">
        <v>14247.529999999997</v>
      </c>
      <c r="E726" s="293">
        <v>81257.989500000011</v>
      </c>
      <c r="F726" s="293">
        <v>18095.767500000002</v>
      </c>
      <c r="G726" s="293">
        <v>2870.9625000000001</v>
      </c>
      <c r="H726" s="294">
        <v>116472.24949999999</v>
      </c>
      <c r="I726" s="280"/>
      <c r="J726" s="280"/>
    </row>
    <row r="727" spans="1:10" x14ac:dyDescent="0.2">
      <c r="A727" s="244">
        <v>2017</v>
      </c>
      <c r="B727" s="267" t="s">
        <v>42</v>
      </c>
      <c r="C727" s="267" t="s">
        <v>144</v>
      </c>
      <c r="D727" s="293">
        <v>15413.5</v>
      </c>
      <c r="E727" s="293">
        <v>89171.624499999991</v>
      </c>
      <c r="F727" s="293">
        <v>19992.012499999997</v>
      </c>
      <c r="G727" s="293">
        <v>2610.5439999999999</v>
      </c>
      <c r="H727" s="294">
        <v>127187.68099999998</v>
      </c>
      <c r="I727" s="280"/>
      <c r="J727" s="280"/>
    </row>
    <row r="728" spans="1:10" x14ac:dyDescent="0.2">
      <c r="A728" s="244">
        <v>2017</v>
      </c>
      <c r="B728" s="267" t="s">
        <v>43</v>
      </c>
      <c r="C728" s="267" t="s">
        <v>144</v>
      </c>
      <c r="D728" s="293">
        <v>15093.04</v>
      </c>
      <c r="E728" s="293">
        <v>89632.193499999994</v>
      </c>
      <c r="F728" s="293">
        <v>20589.683999999997</v>
      </c>
      <c r="G728" s="293">
        <v>3673.7019999999998</v>
      </c>
      <c r="H728" s="294">
        <v>128988.6195</v>
      </c>
      <c r="I728" s="280"/>
      <c r="J728" s="280"/>
    </row>
    <row r="729" spans="1:10" x14ac:dyDescent="0.2">
      <c r="A729" s="244">
        <v>2017</v>
      </c>
      <c r="B729" s="267" t="s">
        <v>44</v>
      </c>
      <c r="C729" s="267" t="s">
        <v>144</v>
      </c>
      <c r="D729" s="293">
        <v>15377.619999999999</v>
      </c>
      <c r="E729" s="293">
        <v>104751.93350000001</v>
      </c>
      <c r="F729" s="293">
        <v>19660.21</v>
      </c>
      <c r="G729" s="293">
        <v>4337.4155000000001</v>
      </c>
      <c r="H729" s="294">
        <v>144127.179</v>
      </c>
      <c r="I729" s="280"/>
      <c r="J729" s="280"/>
    </row>
    <row r="730" spans="1:10" x14ac:dyDescent="0.2">
      <c r="A730" s="244">
        <v>2017</v>
      </c>
      <c r="B730" s="267" t="s">
        <v>45</v>
      </c>
      <c r="C730" s="267" t="s">
        <v>144</v>
      </c>
      <c r="D730" s="293">
        <v>16639.010000000002</v>
      </c>
      <c r="E730" s="293">
        <v>99129.957000000009</v>
      </c>
      <c r="F730" s="293">
        <v>20287.995000000003</v>
      </c>
      <c r="G730" s="293">
        <v>4238.6729999999998</v>
      </c>
      <c r="H730" s="294">
        <v>140295.63499999998</v>
      </c>
      <c r="I730" s="280"/>
      <c r="J730" s="280"/>
    </row>
    <row r="731" spans="1:10" x14ac:dyDescent="0.2">
      <c r="A731" s="244">
        <v>2017</v>
      </c>
      <c r="B731" s="267" t="s">
        <v>46</v>
      </c>
      <c r="C731" s="267" t="s">
        <v>144</v>
      </c>
      <c r="D731" s="293">
        <v>16767.185000000001</v>
      </c>
      <c r="E731" s="293">
        <v>98101.09</v>
      </c>
      <c r="F731" s="293">
        <v>20233.9375</v>
      </c>
      <c r="G731" s="293">
        <v>4075.5949999999998</v>
      </c>
      <c r="H731" s="294">
        <v>139177.8075</v>
      </c>
      <c r="I731" s="280"/>
      <c r="J731" s="280"/>
    </row>
    <row r="732" spans="1:10" x14ac:dyDescent="0.2">
      <c r="A732" s="244">
        <v>2017</v>
      </c>
      <c r="B732" s="267" t="s">
        <v>47</v>
      </c>
      <c r="C732" s="267" t="s">
        <v>144</v>
      </c>
      <c r="D732" s="293">
        <v>17207.985000000001</v>
      </c>
      <c r="E732" s="293">
        <v>102638.37299999999</v>
      </c>
      <c r="F732" s="293">
        <v>21755.312500000004</v>
      </c>
      <c r="G732" s="293">
        <v>3842.4789999999994</v>
      </c>
      <c r="H732" s="294">
        <v>145444.14950000003</v>
      </c>
      <c r="I732" s="280"/>
      <c r="J732" s="280"/>
    </row>
    <row r="733" spans="1:10" x14ac:dyDescent="0.2">
      <c r="A733" s="244">
        <v>2017</v>
      </c>
      <c r="B733" s="267" t="s">
        <v>48</v>
      </c>
      <c r="C733" s="267" t="s">
        <v>144</v>
      </c>
      <c r="D733" s="293">
        <v>15613.080000000002</v>
      </c>
      <c r="E733" s="293">
        <v>98082.035000000003</v>
      </c>
      <c r="F733" s="293">
        <v>22536.2775</v>
      </c>
      <c r="G733" s="293">
        <v>2639.0135000000005</v>
      </c>
      <c r="H733" s="294">
        <v>138870.40600000002</v>
      </c>
      <c r="I733" s="280"/>
      <c r="J733" s="280"/>
    </row>
    <row r="734" spans="1:10" x14ac:dyDescent="0.2">
      <c r="A734" s="244">
        <v>2017</v>
      </c>
      <c r="B734" s="267" t="s">
        <v>49</v>
      </c>
      <c r="C734" s="267" t="s">
        <v>144</v>
      </c>
      <c r="D734" s="293">
        <v>13695.93</v>
      </c>
      <c r="E734" s="293">
        <v>90592.601500000004</v>
      </c>
      <c r="F734" s="293">
        <v>18970.16</v>
      </c>
      <c r="G734" s="293">
        <v>2385.4339999999997</v>
      </c>
      <c r="H734" s="294">
        <v>125644.12550000001</v>
      </c>
      <c r="I734" s="280"/>
      <c r="J734" s="280"/>
    </row>
    <row r="735" spans="1:10" x14ac:dyDescent="0.2">
      <c r="A735" s="244">
        <v>2018</v>
      </c>
      <c r="B735" s="267" t="s">
        <v>50</v>
      </c>
      <c r="C735" s="267" t="s">
        <v>144</v>
      </c>
      <c r="D735" s="293">
        <v>11928.662</v>
      </c>
      <c r="E735" s="293">
        <v>89529.976999999999</v>
      </c>
      <c r="F735" s="293">
        <v>18269.675499999998</v>
      </c>
      <c r="G735" s="293">
        <v>3806.0959999999995</v>
      </c>
      <c r="H735" s="294">
        <v>123534.41049999998</v>
      </c>
      <c r="I735" s="280"/>
      <c r="J735" s="280"/>
    </row>
    <row r="736" spans="1:10" x14ac:dyDescent="0.2">
      <c r="A736" s="244">
        <v>2018</v>
      </c>
      <c r="B736" s="267" t="s">
        <v>51</v>
      </c>
      <c r="C736" s="267" t="s">
        <v>144</v>
      </c>
      <c r="D736" s="293">
        <v>13015.16</v>
      </c>
      <c r="E736" s="293">
        <v>91517.248499999987</v>
      </c>
      <c r="F736" s="293">
        <v>19859.804999999997</v>
      </c>
      <c r="G736" s="293">
        <v>4339.5995000000003</v>
      </c>
      <c r="H736" s="294">
        <v>128731.81300000001</v>
      </c>
      <c r="I736" s="280"/>
      <c r="J736" s="280"/>
    </row>
    <row r="737" spans="1:10" x14ac:dyDescent="0.2">
      <c r="A737" s="244">
        <v>2018</v>
      </c>
      <c r="B737" s="267" t="s">
        <v>52</v>
      </c>
      <c r="C737" s="267" t="s">
        <v>144</v>
      </c>
      <c r="D737" s="293">
        <v>14502.489999999998</v>
      </c>
      <c r="E737" s="293">
        <v>90550.934000000008</v>
      </c>
      <c r="F737" s="293">
        <v>20462.514999999996</v>
      </c>
      <c r="G737" s="293">
        <v>3227.9639999999999</v>
      </c>
      <c r="H737" s="294">
        <v>128743.90299999999</v>
      </c>
      <c r="I737" s="280"/>
      <c r="J737" s="280"/>
    </row>
    <row r="738" spans="1:10" x14ac:dyDescent="0.2">
      <c r="A738" s="244">
        <v>2018</v>
      </c>
      <c r="B738" s="267" t="s">
        <v>40</v>
      </c>
      <c r="C738" s="267" t="s">
        <v>144</v>
      </c>
      <c r="D738" s="293">
        <v>14946.235000000001</v>
      </c>
      <c r="E738" s="293">
        <v>103339.552</v>
      </c>
      <c r="F738" s="293">
        <v>18914.346000000001</v>
      </c>
      <c r="G738" s="293">
        <v>4430.7245000000003</v>
      </c>
      <c r="H738" s="294">
        <v>141630.85750000001</v>
      </c>
      <c r="I738" s="280"/>
      <c r="J738" s="280"/>
    </row>
    <row r="739" spans="1:10" x14ac:dyDescent="0.2">
      <c r="A739" s="244">
        <v>2018</v>
      </c>
      <c r="B739" s="267" t="s">
        <v>42</v>
      </c>
      <c r="C739" s="267" t="s">
        <v>144</v>
      </c>
      <c r="D739" s="293">
        <v>17306.469999999998</v>
      </c>
      <c r="E739" s="293">
        <v>87797.113499999992</v>
      </c>
      <c r="F739" s="293">
        <v>21290.886500000001</v>
      </c>
      <c r="G739" s="293">
        <v>4136.8500000000004</v>
      </c>
      <c r="H739" s="294">
        <v>130531.31999999998</v>
      </c>
      <c r="I739" s="280"/>
      <c r="J739" s="280"/>
    </row>
    <row r="740" spans="1:10" x14ac:dyDescent="0.2">
      <c r="A740" s="244">
        <v>2018</v>
      </c>
      <c r="B740" s="267" t="s">
        <v>43</v>
      </c>
      <c r="C740" s="267" t="s">
        <v>144</v>
      </c>
      <c r="D740" s="293">
        <v>15782.834999999999</v>
      </c>
      <c r="E740" s="293">
        <v>89392.512499999997</v>
      </c>
      <c r="F740" s="293">
        <v>20465.410000000003</v>
      </c>
      <c r="G740" s="293">
        <v>1996.5325</v>
      </c>
      <c r="H740" s="294">
        <v>127637.29</v>
      </c>
      <c r="I740" s="280"/>
      <c r="J740" s="280"/>
    </row>
    <row r="741" spans="1:10" x14ac:dyDescent="0.2">
      <c r="A741" s="244">
        <v>2018</v>
      </c>
      <c r="B741" s="267" t="s">
        <v>44</v>
      </c>
      <c r="C741" s="267" t="s">
        <v>144</v>
      </c>
      <c r="D741" s="293">
        <v>18105.001</v>
      </c>
      <c r="E741" s="293">
        <v>97043.120500000005</v>
      </c>
      <c r="F741" s="293">
        <v>19521.434999999998</v>
      </c>
      <c r="G741" s="293">
        <v>2272.6574999999998</v>
      </c>
      <c r="H741" s="294">
        <v>136942.21400000001</v>
      </c>
      <c r="I741" s="280"/>
      <c r="J741" s="280"/>
    </row>
    <row r="742" spans="1:10" x14ac:dyDescent="0.2">
      <c r="A742" s="244">
        <v>2018</v>
      </c>
      <c r="B742" s="267" t="s">
        <v>45</v>
      </c>
      <c r="C742" s="267" t="s">
        <v>144</v>
      </c>
      <c r="D742" s="293">
        <v>19443.465</v>
      </c>
      <c r="E742" s="293">
        <v>107691.51449999999</v>
      </c>
      <c r="F742" s="293">
        <v>22890.064999999999</v>
      </c>
      <c r="G742" s="293">
        <v>3054.5075000000002</v>
      </c>
      <c r="H742" s="294">
        <v>153079.55199999997</v>
      </c>
      <c r="I742" s="280"/>
      <c r="J742" s="280"/>
    </row>
    <row r="743" spans="1:10" x14ac:dyDescent="0.2">
      <c r="A743" s="244">
        <v>2018</v>
      </c>
      <c r="B743" s="267" t="s">
        <v>46</v>
      </c>
      <c r="C743" s="267" t="s">
        <v>144</v>
      </c>
      <c r="D743" s="293">
        <v>19408.035000000003</v>
      </c>
      <c r="E743" s="293">
        <v>100317.11650000002</v>
      </c>
      <c r="F743" s="293">
        <v>20025.0275</v>
      </c>
      <c r="G743" s="293">
        <v>2668.7450000000003</v>
      </c>
      <c r="H743" s="294">
        <v>142418.924</v>
      </c>
      <c r="I743" s="280"/>
      <c r="J743" s="280"/>
    </row>
    <row r="744" spans="1:10" x14ac:dyDescent="0.2">
      <c r="A744" s="244">
        <v>2018</v>
      </c>
      <c r="B744" s="267" t="s">
        <v>47</v>
      </c>
      <c r="C744" s="267" t="s">
        <v>144</v>
      </c>
      <c r="D744" s="293">
        <v>19746.59</v>
      </c>
      <c r="E744" s="293">
        <v>107172.667</v>
      </c>
      <c r="F744" s="293">
        <v>21630.602499999997</v>
      </c>
      <c r="G744" s="293">
        <v>2619.4549999999999</v>
      </c>
      <c r="H744" s="294">
        <v>151169.31450000001</v>
      </c>
      <c r="I744" s="280"/>
      <c r="J744" s="280"/>
    </row>
    <row r="745" spans="1:10" x14ac:dyDescent="0.2">
      <c r="A745" s="244">
        <v>2018</v>
      </c>
      <c r="B745" s="267" t="s">
        <v>48</v>
      </c>
      <c r="C745" s="267" t="s">
        <v>144</v>
      </c>
      <c r="D745" s="293">
        <v>18888.91</v>
      </c>
      <c r="E745" s="293">
        <v>104443.07799999999</v>
      </c>
      <c r="F745" s="293">
        <v>19620.904999999999</v>
      </c>
      <c r="G745" s="293">
        <v>2770.0239999999999</v>
      </c>
      <c r="H745" s="294">
        <v>145722.91700000002</v>
      </c>
      <c r="I745" s="280"/>
      <c r="J745" s="280"/>
    </row>
    <row r="746" spans="1:10" x14ac:dyDescent="0.2">
      <c r="A746" s="244">
        <v>2018</v>
      </c>
      <c r="B746" s="267" t="s">
        <v>49</v>
      </c>
      <c r="C746" s="267" t="s">
        <v>144</v>
      </c>
      <c r="D746" s="293">
        <v>15899.592499999999</v>
      </c>
      <c r="E746" s="293">
        <v>95199.043500000014</v>
      </c>
      <c r="F746" s="293">
        <v>15042.800000000001</v>
      </c>
      <c r="G746" s="293">
        <v>2402.3975</v>
      </c>
      <c r="H746" s="294">
        <v>128543.83349999999</v>
      </c>
      <c r="I746" s="280"/>
      <c r="J746" s="280"/>
    </row>
    <row r="747" spans="1:10" x14ac:dyDescent="0.2">
      <c r="A747" s="244">
        <v>2019</v>
      </c>
      <c r="B747" s="267" t="s">
        <v>50</v>
      </c>
      <c r="C747" s="267" t="s">
        <v>144</v>
      </c>
      <c r="D747" s="293">
        <v>14809.304999999998</v>
      </c>
      <c r="E747" s="293">
        <v>86824.925000000003</v>
      </c>
      <c r="F747" s="293">
        <v>16177.58</v>
      </c>
      <c r="G747" s="293">
        <v>2122.48</v>
      </c>
      <c r="H747" s="294">
        <v>119934.29000000001</v>
      </c>
      <c r="I747" s="280"/>
      <c r="J747" s="280"/>
    </row>
    <row r="748" spans="1:10" x14ac:dyDescent="0.2">
      <c r="A748" s="244">
        <v>2019</v>
      </c>
      <c r="B748" s="267" t="s">
        <v>51</v>
      </c>
      <c r="C748" s="267" t="s">
        <v>144</v>
      </c>
      <c r="D748" s="293">
        <v>18928.780000000002</v>
      </c>
      <c r="E748" s="293">
        <v>87107.271999999983</v>
      </c>
      <c r="F748" s="293">
        <v>19789.787499999999</v>
      </c>
      <c r="G748" s="293">
        <v>1999.588</v>
      </c>
      <c r="H748" s="294">
        <v>127825.42749999999</v>
      </c>
      <c r="I748" s="280"/>
      <c r="J748" s="280"/>
    </row>
    <row r="749" spans="1:10" x14ac:dyDescent="0.2">
      <c r="A749" s="244">
        <v>2019</v>
      </c>
      <c r="B749" s="267" t="s">
        <v>52</v>
      </c>
      <c r="C749" s="267" t="s">
        <v>144</v>
      </c>
      <c r="D749" s="293">
        <v>18612.989999999998</v>
      </c>
      <c r="E749" s="293">
        <v>79367.887000000017</v>
      </c>
      <c r="F749" s="293">
        <v>17478.182499999999</v>
      </c>
      <c r="G749" s="293">
        <v>2038.0249999999999</v>
      </c>
      <c r="H749" s="294">
        <v>117497.08449999997</v>
      </c>
      <c r="I749" s="280"/>
      <c r="J749" s="280"/>
    </row>
    <row r="750" spans="1:10" x14ac:dyDescent="0.2">
      <c r="A750" s="244">
        <v>2019</v>
      </c>
      <c r="B750" s="267" t="s">
        <v>40</v>
      </c>
      <c r="C750" s="267" t="s">
        <v>144</v>
      </c>
      <c r="D750" s="293">
        <v>19298.695</v>
      </c>
      <c r="E750" s="293">
        <v>98338.895000000004</v>
      </c>
      <c r="F750" s="293">
        <v>17827.716499999999</v>
      </c>
      <c r="G750" s="293">
        <v>2034.1859999999999</v>
      </c>
      <c r="H750" s="294">
        <v>137499.49250000002</v>
      </c>
      <c r="I750" s="280"/>
      <c r="J750" s="280"/>
    </row>
    <row r="751" spans="1:10" x14ac:dyDescent="0.2">
      <c r="A751" s="244">
        <v>2019</v>
      </c>
      <c r="B751" s="267" t="s">
        <v>42</v>
      </c>
      <c r="C751" s="267" t="s">
        <v>144</v>
      </c>
      <c r="D751" s="293">
        <v>19906.63</v>
      </c>
      <c r="E751" s="293">
        <v>95851.558000000005</v>
      </c>
      <c r="F751" s="293">
        <v>22275.554</v>
      </c>
      <c r="G751" s="293">
        <v>3030.9050000000002</v>
      </c>
      <c r="H751" s="294">
        <v>141064.647</v>
      </c>
      <c r="I751" s="280"/>
      <c r="J751" s="280"/>
    </row>
    <row r="752" spans="1:10" x14ac:dyDescent="0.2">
      <c r="A752" s="244">
        <v>2019</v>
      </c>
      <c r="B752" s="267" t="s">
        <v>43</v>
      </c>
      <c r="C752" s="267" t="s">
        <v>144</v>
      </c>
      <c r="D752" s="293">
        <v>17580.390000000003</v>
      </c>
      <c r="E752" s="293">
        <v>106165.80750000001</v>
      </c>
      <c r="F752" s="293">
        <v>20278.675999999999</v>
      </c>
      <c r="G752" s="293">
        <v>2468.2874999999999</v>
      </c>
      <c r="H752" s="294">
        <v>146493.16099999999</v>
      </c>
      <c r="I752" s="280"/>
      <c r="J752" s="280"/>
    </row>
    <row r="753" spans="1:10" x14ac:dyDescent="0.2">
      <c r="A753" s="244">
        <v>2019</v>
      </c>
      <c r="B753" s="267" t="s">
        <v>44</v>
      </c>
      <c r="C753" s="267" t="s">
        <v>144</v>
      </c>
      <c r="D753" s="293">
        <v>16586.87</v>
      </c>
      <c r="E753" s="293">
        <v>114336.534</v>
      </c>
      <c r="F753" s="293">
        <v>23044.945000000003</v>
      </c>
      <c r="G753" s="293">
        <v>3763.0564999999997</v>
      </c>
      <c r="H753" s="294">
        <v>157731.40549999999</v>
      </c>
      <c r="I753" s="280"/>
      <c r="J753" s="280"/>
    </row>
    <row r="754" spans="1:10" x14ac:dyDescent="0.2">
      <c r="A754" s="244">
        <v>2019</v>
      </c>
      <c r="B754" s="267" t="s">
        <v>45</v>
      </c>
      <c r="C754" s="267" t="s">
        <v>144</v>
      </c>
      <c r="D754" s="293">
        <v>17349.985000000001</v>
      </c>
      <c r="E754" s="293">
        <v>108296.30199999998</v>
      </c>
      <c r="F754" s="293">
        <v>20360.612500000003</v>
      </c>
      <c r="G754" s="293">
        <v>3321.8375000000001</v>
      </c>
      <c r="H754" s="294">
        <v>149328.73699999996</v>
      </c>
      <c r="I754" s="280"/>
      <c r="J754" s="280"/>
    </row>
    <row r="755" spans="1:10" x14ac:dyDescent="0.2">
      <c r="A755" s="244">
        <v>2019</v>
      </c>
      <c r="B755" s="267" t="s">
        <v>46</v>
      </c>
      <c r="C755" s="267" t="s">
        <v>144</v>
      </c>
      <c r="D755" s="293">
        <v>16585.855000000003</v>
      </c>
      <c r="E755" s="293">
        <v>109269.36499999998</v>
      </c>
      <c r="F755" s="293">
        <v>20710.09</v>
      </c>
      <c r="G755" s="293">
        <v>3377.4055000000003</v>
      </c>
      <c r="H755" s="294">
        <v>149942.71549999999</v>
      </c>
      <c r="I755" s="280"/>
      <c r="J755" s="280"/>
    </row>
    <row r="756" spans="1:10" x14ac:dyDescent="0.2">
      <c r="A756" s="244">
        <v>2019</v>
      </c>
      <c r="B756" s="267" t="s">
        <v>47</v>
      </c>
      <c r="C756" s="267" t="s">
        <v>144</v>
      </c>
      <c r="D756" s="293">
        <v>18823.794999999998</v>
      </c>
      <c r="E756" s="293">
        <v>103424.72099999999</v>
      </c>
      <c r="F756" s="293">
        <v>22049.976499999997</v>
      </c>
      <c r="G756" s="293">
        <v>3595.4875000000002</v>
      </c>
      <c r="H756" s="294">
        <v>147893.97999999998</v>
      </c>
      <c r="I756" s="280"/>
      <c r="J756" s="280"/>
    </row>
    <row r="757" spans="1:10" x14ac:dyDescent="0.2">
      <c r="A757" s="244">
        <v>2019</v>
      </c>
      <c r="B757" s="267" t="s">
        <v>48</v>
      </c>
      <c r="C757" s="267" t="s">
        <v>144</v>
      </c>
      <c r="D757" s="293">
        <v>16857.449999999997</v>
      </c>
      <c r="E757" s="293">
        <v>104772.34299999999</v>
      </c>
      <c r="F757" s="293">
        <v>20938.762499999993</v>
      </c>
      <c r="G757" s="293">
        <v>3427.41</v>
      </c>
      <c r="H757" s="294">
        <v>145995.96549999996</v>
      </c>
      <c r="I757" s="280"/>
      <c r="J757" s="280"/>
    </row>
    <row r="758" spans="1:10" x14ac:dyDescent="0.2">
      <c r="A758" s="244">
        <v>2019</v>
      </c>
      <c r="B758" s="267" t="s">
        <v>49</v>
      </c>
      <c r="C758" s="267" t="s">
        <v>144</v>
      </c>
      <c r="D758" s="293">
        <v>16839.704999999998</v>
      </c>
      <c r="E758" s="293">
        <v>94674.548999999999</v>
      </c>
      <c r="F758" s="293">
        <v>17946.255000000001</v>
      </c>
      <c r="G758" s="293">
        <v>2795.8380000000002</v>
      </c>
      <c r="H758" s="294">
        <v>132256.34699999998</v>
      </c>
      <c r="I758" s="280"/>
      <c r="J758" s="280"/>
    </row>
    <row r="759" spans="1:10" x14ac:dyDescent="0.2">
      <c r="A759" s="244">
        <v>2020</v>
      </c>
      <c r="B759" s="267" t="s">
        <v>50</v>
      </c>
      <c r="C759" s="267" t="s">
        <v>144</v>
      </c>
      <c r="D759" s="293">
        <v>14265</v>
      </c>
      <c r="E759" s="293">
        <v>97986.623499999987</v>
      </c>
      <c r="F759" s="293">
        <v>17998.985000000001</v>
      </c>
      <c r="G759" s="293">
        <v>3966.5079999999998</v>
      </c>
      <c r="H759" s="294">
        <v>134217.11649999997</v>
      </c>
      <c r="I759" s="280"/>
      <c r="J759" s="280"/>
    </row>
    <row r="760" spans="1:10" x14ac:dyDescent="0.2">
      <c r="A760" s="244">
        <v>2020</v>
      </c>
      <c r="B760" s="267" t="s">
        <v>51</v>
      </c>
      <c r="C760" s="267" t="s">
        <v>144</v>
      </c>
      <c r="D760" s="293">
        <v>19570.39</v>
      </c>
      <c r="E760" s="293">
        <v>86835.471999999965</v>
      </c>
      <c r="F760" s="293">
        <v>21430.777499999997</v>
      </c>
      <c r="G760" s="293">
        <v>3898.9100000000003</v>
      </c>
      <c r="H760" s="294">
        <v>131735.54949999996</v>
      </c>
      <c r="I760" s="280"/>
      <c r="J760" s="280"/>
    </row>
    <row r="761" spans="1:10" x14ac:dyDescent="0.2">
      <c r="A761" s="244">
        <v>2020</v>
      </c>
      <c r="B761" s="267" t="s">
        <v>52</v>
      </c>
      <c r="C761" s="267" t="s">
        <v>144</v>
      </c>
      <c r="D761" s="293">
        <v>14029.61</v>
      </c>
      <c r="E761" s="293">
        <v>56923.676500000001</v>
      </c>
      <c r="F761" s="293">
        <v>14142.2325</v>
      </c>
      <c r="G761" s="293">
        <v>2607.4900000000002</v>
      </c>
      <c r="H761" s="294">
        <v>87703.008999999991</v>
      </c>
      <c r="I761" s="280"/>
      <c r="J761" s="280"/>
    </row>
    <row r="762" spans="1:10" x14ac:dyDescent="0.2">
      <c r="A762" s="244">
        <v>2020</v>
      </c>
      <c r="B762" s="267" t="s">
        <v>40</v>
      </c>
      <c r="C762" s="267" t="s">
        <v>144</v>
      </c>
      <c r="D762" s="293">
        <v>1894.1200000000001</v>
      </c>
      <c r="E762" s="293">
        <v>29558.525000000001</v>
      </c>
      <c r="F762" s="293">
        <v>1986.8549999999998</v>
      </c>
      <c r="G762" s="293">
        <v>405.24249999999995</v>
      </c>
      <c r="H762" s="294">
        <v>33844.7425</v>
      </c>
      <c r="I762" s="280"/>
      <c r="J762" s="280"/>
    </row>
    <row r="763" spans="1:10" x14ac:dyDescent="0.2">
      <c r="A763" s="244">
        <v>2020</v>
      </c>
      <c r="B763" s="267" t="s">
        <v>42</v>
      </c>
      <c r="C763" s="267" t="s">
        <v>144</v>
      </c>
      <c r="D763" s="293">
        <v>10977.094991455077</v>
      </c>
      <c r="E763" s="293">
        <v>74019.133000000002</v>
      </c>
      <c r="F763" s="293">
        <v>15507.665000047686</v>
      </c>
      <c r="G763" s="293">
        <v>2449.0034999999998</v>
      </c>
      <c r="H763" s="294">
        <v>102952.89649150276</v>
      </c>
      <c r="I763" s="280"/>
      <c r="J763" s="280"/>
    </row>
    <row r="764" spans="1:10" x14ac:dyDescent="0.2">
      <c r="A764" s="244">
        <v>2020</v>
      </c>
      <c r="B764" s="267" t="s">
        <v>43</v>
      </c>
      <c r="C764" s="267" t="s">
        <v>144</v>
      </c>
      <c r="D764" s="293">
        <v>15524.293999999998</v>
      </c>
      <c r="E764" s="293">
        <v>93152.467524318679</v>
      </c>
      <c r="F764" s="293">
        <v>15986.902499594689</v>
      </c>
      <c r="G764" s="293">
        <v>3452.578</v>
      </c>
      <c r="H764" s="294">
        <v>128116.24202391338</v>
      </c>
      <c r="I764" s="280"/>
      <c r="J764" s="280"/>
    </row>
    <row r="765" spans="1:10" x14ac:dyDescent="0.2">
      <c r="A765" s="244">
        <v>2020</v>
      </c>
      <c r="B765" s="267" t="s">
        <v>44</v>
      </c>
      <c r="C765" s="267" t="s">
        <v>144</v>
      </c>
      <c r="D765" s="293">
        <v>18846.343941406249</v>
      </c>
      <c r="E765" s="293">
        <v>125349.33994964599</v>
      </c>
      <c r="F765" s="293">
        <v>22350.587499237059</v>
      </c>
      <c r="G765" s="293">
        <v>5089.9964999999993</v>
      </c>
      <c r="H765" s="294">
        <v>171636.26789028931</v>
      </c>
      <c r="I765" s="280"/>
      <c r="J765" s="280"/>
    </row>
    <row r="766" spans="1:10" x14ac:dyDescent="0.2">
      <c r="A766" s="244">
        <v>2020</v>
      </c>
      <c r="B766" s="267" t="s">
        <v>45</v>
      </c>
      <c r="C766" s="267" t="s">
        <v>144</v>
      </c>
      <c r="D766" s="293">
        <v>20054.031499999997</v>
      </c>
      <c r="E766" s="293">
        <v>116823.18299542236</v>
      </c>
      <c r="F766" s="293">
        <v>24666.89</v>
      </c>
      <c r="G766" s="293">
        <v>4401.2545</v>
      </c>
      <c r="H766" s="294">
        <v>165945.35899542234</v>
      </c>
      <c r="I766" s="280"/>
      <c r="J766" s="280"/>
    </row>
    <row r="767" spans="1:10" x14ac:dyDescent="0.2">
      <c r="A767" s="244">
        <v>2020</v>
      </c>
      <c r="B767" s="267" t="s">
        <v>46</v>
      </c>
      <c r="C767" s="267" t="s">
        <v>144</v>
      </c>
      <c r="D767" s="293">
        <v>19682.724960937499</v>
      </c>
      <c r="E767" s="293">
        <v>123827.67650000002</v>
      </c>
      <c r="F767" s="293">
        <v>26653.667500667569</v>
      </c>
      <c r="G767" s="293">
        <v>5453.1844999999994</v>
      </c>
      <c r="H767" s="294">
        <v>175617.25346160505</v>
      </c>
      <c r="I767" s="280"/>
      <c r="J767" s="280"/>
    </row>
    <row r="768" spans="1:10" x14ac:dyDescent="0.2">
      <c r="A768" s="244">
        <v>2020</v>
      </c>
      <c r="B768" s="267" t="s">
        <v>47</v>
      </c>
      <c r="C768" s="267" t="s">
        <v>144</v>
      </c>
      <c r="D768" s="293">
        <v>20694.257449951176</v>
      </c>
      <c r="E768" s="293">
        <v>121307.86651373291</v>
      </c>
      <c r="F768" s="293">
        <v>24470.545000572205</v>
      </c>
      <c r="G768" s="293">
        <v>6339.8130000000001</v>
      </c>
      <c r="H768" s="294">
        <v>172812.48196425629</v>
      </c>
      <c r="I768" s="280"/>
      <c r="J768" s="280"/>
    </row>
    <row r="769" spans="1:10" x14ac:dyDescent="0.2">
      <c r="A769" s="244">
        <v>2020</v>
      </c>
      <c r="B769" s="267" t="s">
        <v>48</v>
      </c>
      <c r="C769" s="267" t="s">
        <v>144</v>
      </c>
      <c r="D769" s="293">
        <v>18377.375049438477</v>
      </c>
      <c r="E769" s="293">
        <v>116807.3665040817</v>
      </c>
      <c r="F769" s="293">
        <v>25037.544999618531</v>
      </c>
      <c r="G769" s="293">
        <v>5332.8275000000003</v>
      </c>
      <c r="H769" s="294">
        <v>165555.11405313874</v>
      </c>
      <c r="I769" s="280"/>
      <c r="J769" s="280"/>
    </row>
    <row r="770" spans="1:10" x14ac:dyDescent="0.2">
      <c r="A770" s="244">
        <v>2020</v>
      </c>
      <c r="B770" s="267" t="s">
        <v>49</v>
      </c>
      <c r="C770" s="267" t="s">
        <v>144</v>
      </c>
      <c r="D770" s="293">
        <v>18096.1790265503</v>
      </c>
      <c r="E770" s="293">
        <v>98067.630499999999</v>
      </c>
      <c r="F770" s="293">
        <v>18435.012499084467</v>
      </c>
      <c r="G770" s="293">
        <v>3977.2380001907354</v>
      </c>
      <c r="H770" s="294">
        <v>138576.06002582551</v>
      </c>
      <c r="I770" s="280"/>
      <c r="J770" s="280"/>
    </row>
    <row r="771" spans="1:10" x14ac:dyDescent="0.2">
      <c r="A771" s="244">
        <v>2021</v>
      </c>
      <c r="B771" s="267" t="s">
        <v>50</v>
      </c>
      <c r="C771" s="267" t="s">
        <v>144</v>
      </c>
      <c r="D771" s="293">
        <v>14279.558971923831</v>
      </c>
      <c r="E771" s="293">
        <v>95782.774002746577</v>
      </c>
      <c r="F771" s="293">
        <v>22046.722499999993</v>
      </c>
      <c r="G771" s="293">
        <v>3770.6084999999998</v>
      </c>
      <c r="H771" s="294">
        <v>135879.66397467043</v>
      </c>
      <c r="I771" s="280"/>
      <c r="J771" s="280"/>
    </row>
    <row r="772" spans="1:10" x14ac:dyDescent="0.2">
      <c r="A772" s="244">
        <v>2021</v>
      </c>
      <c r="B772" s="267" t="s">
        <v>51</v>
      </c>
      <c r="C772" s="267" t="s">
        <v>144</v>
      </c>
      <c r="D772" s="293">
        <v>19554.040994999999</v>
      </c>
      <c r="E772" s="293">
        <v>91708.4340027</v>
      </c>
      <c r="F772" s="293">
        <v>25310.995000000003</v>
      </c>
      <c r="G772" s="293">
        <v>3783.0094999999997</v>
      </c>
      <c r="H772" s="294">
        <v>140356.4794977</v>
      </c>
      <c r="I772" s="280"/>
      <c r="J772" s="280"/>
    </row>
    <row r="773" spans="1:10" x14ac:dyDescent="0.2">
      <c r="A773" s="244">
        <v>2021</v>
      </c>
      <c r="B773" s="267" t="s">
        <v>52</v>
      </c>
      <c r="C773" s="267" t="s">
        <v>144</v>
      </c>
      <c r="D773" s="293">
        <v>19930.978017089841</v>
      </c>
      <c r="E773" s="293">
        <v>99025.505500000014</v>
      </c>
      <c r="F773" s="293">
        <v>24469.322500000002</v>
      </c>
      <c r="G773" s="293">
        <v>4926.8235000000004</v>
      </c>
      <c r="H773" s="294">
        <v>148352.62951708984</v>
      </c>
      <c r="I773" s="280"/>
      <c r="J773" s="280"/>
    </row>
    <row r="774" spans="1:10" x14ac:dyDescent="0.2">
      <c r="A774" s="244">
        <v>2021</v>
      </c>
      <c r="B774" s="267" t="s">
        <v>40</v>
      </c>
      <c r="C774" s="267" t="s">
        <v>144</v>
      </c>
      <c r="D774" s="293">
        <v>15686.169470703129</v>
      </c>
      <c r="E774" s="293">
        <v>90099.77300139713</v>
      </c>
      <c r="F774" s="293">
        <v>21215.050000000003</v>
      </c>
      <c r="G774" s="293">
        <v>4798.4585000000006</v>
      </c>
      <c r="H774" s="294">
        <v>131799.45097210025</v>
      </c>
      <c r="I774" s="280"/>
      <c r="J774" s="280"/>
    </row>
    <row r="775" spans="1:10" x14ac:dyDescent="0.2">
      <c r="A775" s="244">
        <v>2021</v>
      </c>
      <c r="B775" s="267" t="s">
        <v>42</v>
      </c>
      <c r="C775" s="267" t="s">
        <v>144</v>
      </c>
      <c r="D775" s="293">
        <v>458.37800000000004</v>
      </c>
      <c r="E775" s="293">
        <v>10719.601003100932</v>
      </c>
      <c r="F775" s="293">
        <v>1038.99</v>
      </c>
      <c r="G775" s="293">
        <v>174.0925</v>
      </c>
      <c r="H775" s="294">
        <v>12391.061503100933</v>
      </c>
      <c r="I775" s="280"/>
      <c r="J775" s="280"/>
    </row>
    <row r="776" spans="1:10" x14ac:dyDescent="0.2">
      <c r="A776" s="244">
        <v>2021</v>
      </c>
      <c r="B776" s="267" t="s">
        <v>43</v>
      </c>
      <c r="C776" s="267" t="s">
        <v>144</v>
      </c>
      <c r="D776" s="293">
        <v>15190.23501464844</v>
      </c>
      <c r="E776" s="293">
        <v>98350.617499237065</v>
      </c>
      <c r="F776" s="293">
        <v>17701.272500000003</v>
      </c>
      <c r="G776" s="293">
        <v>6148.1025</v>
      </c>
      <c r="H776" s="294">
        <v>137390.2275138855</v>
      </c>
      <c r="I776" s="280"/>
      <c r="J776" s="280"/>
    </row>
    <row r="777" spans="1:10" x14ac:dyDescent="0.2">
      <c r="A777" s="244">
        <v>2021</v>
      </c>
      <c r="B777" s="267" t="s">
        <v>44</v>
      </c>
      <c r="C777" s="267" t="s">
        <v>144</v>
      </c>
      <c r="D777" s="293">
        <v>22545.681919433591</v>
      </c>
      <c r="E777" s="293">
        <v>107222.18150389397</v>
      </c>
      <c r="F777" s="293">
        <v>26244.462501430506</v>
      </c>
      <c r="G777" s="293">
        <v>5417.616500000001</v>
      </c>
      <c r="H777" s="294">
        <v>161429.94242475808</v>
      </c>
      <c r="I777" s="280"/>
      <c r="J777" s="280"/>
    </row>
    <row r="778" spans="1:10" x14ac:dyDescent="0.2">
      <c r="A778" s="244">
        <v>2021</v>
      </c>
      <c r="B778" s="267" t="s">
        <v>45</v>
      </c>
      <c r="C778" s="267" t="s">
        <v>144</v>
      </c>
      <c r="D778" s="293">
        <v>23956.180026855458</v>
      </c>
      <c r="E778" s="293">
        <v>95718.411497818597</v>
      </c>
      <c r="F778" s="293">
        <v>26935.340001068114</v>
      </c>
      <c r="G778" s="293">
        <v>6089.2955000000002</v>
      </c>
      <c r="H778" s="294">
        <v>152699.22702574218</v>
      </c>
      <c r="I778" s="280"/>
      <c r="J778" s="280"/>
    </row>
    <row r="779" spans="1:10" x14ac:dyDescent="0.2">
      <c r="A779" s="244">
        <v>2021</v>
      </c>
      <c r="B779" s="267" t="s">
        <v>46</v>
      </c>
      <c r="C779" s="267" t="s">
        <v>144</v>
      </c>
      <c r="D779" s="293">
        <v>24770.352421875003</v>
      </c>
      <c r="E779" s="293">
        <v>110368.44599856951</v>
      </c>
      <c r="F779" s="293">
        <v>26805.954998474124</v>
      </c>
      <c r="G779" s="293">
        <v>4805.2830000000004</v>
      </c>
      <c r="H779" s="294">
        <v>166750.03641891864</v>
      </c>
      <c r="I779" s="280"/>
      <c r="J779" s="280"/>
    </row>
    <row r="780" spans="1:10" x14ac:dyDescent="0.2">
      <c r="A780" s="244">
        <v>2021</v>
      </c>
      <c r="B780" s="267" t="s">
        <v>47</v>
      </c>
      <c r="C780" s="267" t="s">
        <v>144</v>
      </c>
      <c r="D780" s="293">
        <v>25825.41896093751</v>
      </c>
      <c r="E780" s="293">
        <v>114530.73154950717</v>
      </c>
      <c r="F780" s="293">
        <v>23219.117494087219</v>
      </c>
      <c r="G780" s="293">
        <v>7396.4589999999998</v>
      </c>
      <c r="H780" s="294">
        <v>170971.72700453189</v>
      </c>
      <c r="I780" s="280"/>
      <c r="J780" s="280"/>
    </row>
    <row r="781" spans="1:10" x14ac:dyDescent="0.2">
      <c r="A781" s="244">
        <v>2021</v>
      </c>
      <c r="B781" s="267" t="s">
        <v>48</v>
      </c>
      <c r="C781" s="267" t="s">
        <v>144</v>
      </c>
      <c r="D781" s="293">
        <v>23461.935548828122</v>
      </c>
      <c r="E781" s="293">
        <v>113435.01600593567</v>
      </c>
      <c r="F781" s="293">
        <v>25626.516996089933</v>
      </c>
      <c r="G781" s="293">
        <v>7272.7105000000001</v>
      </c>
      <c r="H781" s="294">
        <v>169796.17905085374</v>
      </c>
      <c r="I781" s="280"/>
      <c r="J781" s="280"/>
    </row>
    <row r="782" spans="1:10" x14ac:dyDescent="0.2">
      <c r="A782" s="244">
        <v>2021</v>
      </c>
      <c r="B782" s="267" t="s">
        <v>49</v>
      </c>
      <c r="C782" s="267" t="s">
        <v>144</v>
      </c>
      <c r="D782" s="293">
        <v>22159.410009765616</v>
      </c>
      <c r="E782" s="293">
        <v>115502.12102632291</v>
      </c>
      <c r="F782" s="293">
        <v>23829.218994659423</v>
      </c>
      <c r="G782" s="293">
        <v>4369.1174999999994</v>
      </c>
      <c r="H782" s="294">
        <v>165859.86753074796</v>
      </c>
      <c r="I782" s="280"/>
      <c r="J782" s="280"/>
    </row>
    <row r="783" spans="1:10" x14ac:dyDescent="0.2">
      <c r="A783" s="244">
        <v>2022</v>
      </c>
      <c r="B783" s="267" t="s">
        <v>50</v>
      </c>
      <c r="C783" s="267" t="s">
        <v>144</v>
      </c>
      <c r="D783" s="293">
        <v>18007.494049743658</v>
      </c>
      <c r="E783" s="293">
        <v>86290.002039339088</v>
      </c>
      <c r="F783" s="293">
        <v>21511.448503890992</v>
      </c>
      <c r="G783" s="293">
        <v>5501.4625000000005</v>
      </c>
      <c r="H783" s="294">
        <v>131310.40709297374</v>
      </c>
      <c r="I783" s="280"/>
      <c r="J783" s="280"/>
    </row>
    <row r="784" spans="1:10" x14ac:dyDescent="0.2">
      <c r="A784" s="244">
        <v>2022</v>
      </c>
      <c r="B784" s="267" t="s">
        <v>51</v>
      </c>
      <c r="C784" s="267" t="s">
        <v>144</v>
      </c>
      <c r="D784" s="293">
        <v>22688.232107421882</v>
      </c>
      <c r="E784" s="293">
        <v>93298.246481843948</v>
      </c>
      <c r="F784" s="293">
        <v>24921.459988250732</v>
      </c>
      <c r="G784" s="293">
        <v>4808.8679999999995</v>
      </c>
      <c r="H784" s="294">
        <v>145716.80657751655</v>
      </c>
      <c r="I784" s="280"/>
      <c r="J784" s="280"/>
    </row>
    <row r="785" spans="1:10" x14ac:dyDescent="0.2">
      <c r="A785" s="244">
        <v>2022</v>
      </c>
      <c r="B785" s="267" t="s">
        <v>52</v>
      </c>
      <c r="C785" s="267" t="s">
        <v>144</v>
      </c>
      <c r="D785" s="293">
        <v>25339.213545471193</v>
      </c>
      <c r="E785" s="293">
        <v>112154.18348712544</v>
      </c>
      <c r="F785" s="293">
        <v>26650.272492160791</v>
      </c>
      <c r="G785" s="293">
        <v>3291.1669999999999</v>
      </c>
      <c r="H785" s="294">
        <v>167434.83652475741</v>
      </c>
      <c r="I785" s="280"/>
      <c r="J785" s="280"/>
    </row>
    <row r="786" spans="1:10" x14ac:dyDescent="0.2">
      <c r="A786" s="244">
        <v>2022</v>
      </c>
      <c r="B786" s="267" t="s">
        <v>40</v>
      </c>
      <c r="C786" s="267" t="s">
        <v>144</v>
      </c>
      <c r="D786" s="293">
        <v>22454.006078735358</v>
      </c>
      <c r="E786" s="293">
        <v>104355.03692273596</v>
      </c>
      <c r="F786" s="293">
        <v>24314.333001525883</v>
      </c>
      <c r="G786" s="293">
        <v>3782.0835000000002</v>
      </c>
      <c r="H786" s="294">
        <v>154905.4595029972</v>
      </c>
      <c r="I786" s="280"/>
      <c r="J786" s="280"/>
    </row>
    <row r="787" spans="1:10" x14ac:dyDescent="0.2">
      <c r="A787" s="244">
        <v>2022</v>
      </c>
      <c r="B787" s="267" t="s">
        <v>42</v>
      </c>
      <c r="C787" s="267" t="s">
        <v>144</v>
      </c>
      <c r="D787" s="293">
        <v>24411.602067749031</v>
      </c>
      <c r="E787" s="293">
        <v>97512.695153305394</v>
      </c>
      <c r="F787" s="293">
        <v>26200.044008255005</v>
      </c>
      <c r="G787" s="293">
        <v>4691.9925000000003</v>
      </c>
      <c r="H787" s="294">
        <v>152816.33372930944</v>
      </c>
      <c r="I787" s="280"/>
      <c r="J787" s="280"/>
    </row>
    <row r="788" spans="1:10" x14ac:dyDescent="0.2">
      <c r="A788" s="244">
        <v>2022</v>
      </c>
      <c r="B788" s="267" t="s">
        <v>43</v>
      </c>
      <c r="C788" s="267" t="s">
        <v>144</v>
      </c>
      <c r="D788" s="293">
        <v>25870.878487487793</v>
      </c>
      <c r="E788" s="293">
        <v>105067.93343075518</v>
      </c>
      <c r="F788" s="293">
        <v>25087.764984504702</v>
      </c>
      <c r="G788" s="293">
        <v>5573.5170000000007</v>
      </c>
      <c r="H788" s="294">
        <v>161600.0939027477</v>
      </c>
      <c r="I788" s="280"/>
      <c r="J788" s="280"/>
    </row>
    <row r="789" spans="1:10" x14ac:dyDescent="0.2">
      <c r="A789" s="244">
        <v>2022</v>
      </c>
      <c r="B789" s="267" t="s">
        <v>44</v>
      </c>
      <c r="C789" s="267" t="s">
        <v>144</v>
      </c>
      <c r="D789" s="293">
        <v>28568.003499999995</v>
      </c>
      <c r="E789" s="293">
        <v>106505.94010262928</v>
      </c>
      <c r="F789" s="293">
        <v>24827.470499999996</v>
      </c>
      <c r="G789" s="293">
        <v>4163.634</v>
      </c>
      <c r="H789" s="294">
        <v>164065.04810262931</v>
      </c>
      <c r="I789" s="280"/>
      <c r="J789" s="280"/>
    </row>
    <row r="790" spans="1:10" x14ac:dyDescent="0.2">
      <c r="A790" s="244">
        <v>2022</v>
      </c>
      <c r="B790" s="267" t="s">
        <v>45</v>
      </c>
      <c r="C790" s="267" t="s">
        <v>144</v>
      </c>
      <c r="D790" s="293">
        <v>32247.110521362309</v>
      </c>
      <c r="E790" s="293">
        <v>114361.82815890273</v>
      </c>
      <c r="F790" s="293">
        <v>26854.078981498722</v>
      </c>
      <c r="G790" s="293">
        <v>4079.8859999999995</v>
      </c>
      <c r="H790" s="294">
        <v>177542.90366176376</v>
      </c>
      <c r="I790" s="280"/>
      <c r="J790" s="280"/>
    </row>
    <row r="791" spans="1:10" x14ac:dyDescent="0.2">
      <c r="A791" s="244">
        <v>2022</v>
      </c>
      <c r="B791" s="267" t="s">
        <v>46</v>
      </c>
      <c r="C791" s="267" t="s">
        <v>144</v>
      </c>
      <c r="D791" s="293">
        <v>34340.923999999999</v>
      </c>
      <c r="E791" s="293">
        <v>114744.75040867738</v>
      </c>
      <c r="F791" s="293">
        <v>25606.707999999995</v>
      </c>
      <c r="G791" s="293">
        <v>5045.7474999999995</v>
      </c>
      <c r="H791" s="294">
        <v>179738.12990867737</v>
      </c>
      <c r="I791" s="280"/>
      <c r="J791" s="280"/>
    </row>
    <row r="792" spans="1:10" x14ac:dyDescent="0.2">
      <c r="A792" s="244">
        <v>2022</v>
      </c>
      <c r="B792" s="267" t="s">
        <v>47</v>
      </c>
      <c r="C792" s="267" t="s">
        <v>144</v>
      </c>
      <c r="D792" s="293">
        <v>29661.385002441402</v>
      </c>
      <c r="E792" s="293">
        <v>105776.29934092454</v>
      </c>
      <c r="F792" s="293">
        <v>22853.271495574951</v>
      </c>
      <c r="G792" s="293">
        <v>4219.6814999999997</v>
      </c>
      <c r="H792" s="294">
        <v>162510.6373389409</v>
      </c>
      <c r="I792" s="280"/>
      <c r="J792" s="280"/>
    </row>
    <row r="793" spans="1:10" x14ac:dyDescent="0.2">
      <c r="A793" s="244">
        <v>2022</v>
      </c>
      <c r="B793" s="267" t="s">
        <v>48</v>
      </c>
      <c r="C793" s="267" t="s">
        <v>144</v>
      </c>
      <c r="D793" s="293">
        <v>28269.708523803711</v>
      </c>
      <c r="E793" s="293">
        <v>108267.64096678927</v>
      </c>
      <c r="F793" s="293">
        <v>22192.05801331043</v>
      </c>
      <c r="G793" s="293">
        <v>4189.8360000000002</v>
      </c>
      <c r="H793" s="294">
        <v>162919.24350390342</v>
      </c>
      <c r="I793" s="280"/>
      <c r="J793" s="280"/>
    </row>
    <row r="794" spans="1:10" x14ac:dyDescent="0.2">
      <c r="A794" s="244">
        <v>2022</v>
      </c>
      <c r="B794" s="267" t="s">
        <v>49</v>
      </c>
      <c r="C794" s="267" t="s">
        <v>144</v>
      </c>
      <c r="D794" s="293">
        <v>28488.023000610359</v>
      </c>
      <c r="E794" s="293">
        <v>101044.64295746996</v>
      </c>
      <c r="F794" s="293">
        <v>19570.07349694824</v>
      </c>
      <c r="G794" s="293">
        <v>3431.7214999761582</v>
      </c>
      <c r="H794" s="294">
        <v>152534.4609550047</v>
      </c>
      <c r="I794" s="280"/>
      <c r="J794" s="280"/>
    </row>
    <row r="795" spans="1:10" x14ac:dyDescent="0.2">
      <c r="A795" s="244">
        <v>2023</v>
      </c>
      <c r="B795" s="267" t="s">
        <v>50</v>
      </c>
      <c r="C795" s="267" t="s">
        <v>144</v>
      </c>
      <c r="D795" s="293">
        <v>19602.484990844729</v>
      </c>
      <c r="E795" s="293">
        <v>77810.304504272484</v>
      </c>
      <c r="F795" s="293">
        <v>13791.800498779296</v>
      </c>
      <c r="G795" s="293">
        <v>3555.6229999999996</v>
      </c>
      <c r="H795" s="294">
        <v>114760.21299389651</v>
      </c>
      <c r="I795" s="280"/>
      <c r="J795" s="280"/>
    </row>
    <row r="796" spans="1:10" x14ac:dyDescent="0.2">
      <c r="A796" s="244">
        <v>2023</v>
      </c>
      <c r="B796" s="267" t="s">
        <v>51</v>
      </c>
      <c r="C796" s="267" t="s">
        <v>144</v>
      </c>
      <c r="D796" s="293">
        <v>23531.645066000001</v>
      </c>
      <c r="E796" s="293">
        <v>81994.755020900004</v>
      </c>
      <c r="F796" s="293">
        <v>16248.797493079999</v>
      </c>
      <c r="G796" s="293">
        <v>3747.1739992299999</v>
      </c>
      <c r="H796" s="294">
        <v>125522.37157921</v>
      </c>
      <c r="I796" s="280"/>
      <c r="J796" s="280"/>
    </row>
    <row r="797" spans="1:10" x14ac:dyDescent="0.2">
      <c r="A797" s="244">
        <v>2023</v>
      </c>
      <c r="B797" s="267" t="s">
        <v>52</v>
      </c>
      <c r="C797" s="267" t="s">
        <v>144</v>
      </c>
      <c r="D797" s="293">
        <v>23453.780074768074</v>
      </c>
      <c r="E797" s="293">
        <v>95099.729985008264</v>
      </c>
      <c r="F797" s="293">
        <v>19064.09500183105</v>
      </c>
      <c r="G797" s="293">
        <v>4455.3229999046325</v>
      </c>
      <c r="H797" s="294">
        <v>142072.92806151198</v>
      </c>
      <c r="I797" s="280"/>
      <c r="J797" s="280"/>
    </row>
    <row r="798" spans="1:10" x14ac:dyDescent="0.2">
      <c r="A798" s="244">
        <v>2023</v>
      </c>
      <c r="B798" s="267" t="s">
        <v>40</v>
      </c>
      <c r="C798" s="267" t="s">
        <v>144</v>
      </c>
      <c r="D798" s="293">
        <v>19958.505969787588</v>
      </c>
      <c r="E798" s="293">
        <v>87665.801974411006</v>
      </c>
      <c r="F798" s="293">
        <v>15044.394995117187</v>
      </c>
      <c r="G798" s="293">
        <v>3102.2654998679759</v>
      </c>
      <c r="H798" s="294">
        <v>125770.96843918377</v>
      </c>
      <c r="I798" s="280"/>
      <c r="J798" s="280"/>
    </row>
    <row r="799" spans="1:10" x14ac:dyDescent="0.2">
      <c r="A799" s="244">
        <v>2023</v>
      </c>
      <c r="B799" s="267" t="s">
        <v>42</v>
      </c>
      <c r="C799" s="267" t="s">
        <v>144</v>
      </c>
      <c r="D799" s="293">
        <v>21908.161551269535</v>
      </c>
      <c r="E799" s="293">
        <v>97328.648040802014</v>
      </c>
      <c r="F799" s="293">
        <v>16068.45000534147</v>
      </c>
      <c r="G799" s="293">
        <v>2857.6305030576882</v>
      </c>
      <c r="H799" s="294">
        <v>138162.89010047071</v>
      </c>
      <c r="I799" s="280"/>
      <c r="J799" s="280"/>
    </row>
    <row r="800" spans="1:10" x14ac:dyDescent="0.2">
      <c r="A800" s="244">
        <v>2023</v>
      </c>
      <c r="B800" s="267" t="s">
        <v>43</v>
      </c>
      <c r="C800" s="267" t="s">
        <v>144</v>
      </c>
      <c r="D800" s="293">
        <v>22115.242003999996</v>
      </c>
      <c r="E800" s="293">
        <v>90035.099496300012</v>
      </c>
      <c r="F800" s="293">
        <v>17171.411503169998</v>
      </c>
      <c r="G800" s="293">
        <v>2883.7105000010001</v>
      </c>
      <c r="H800" s="294">
        <v>132205.46350347102</v>
      </c>
      <c r="I800" s="280"/>
      <c r="J800" s="280"/>
    </row>
    <row r="801" spans="1:10" x14ac:dyDescent="0.2">
      <c r="A801" s="244">
        <v>2023</v>
      </c>
      <c r="B801" s="267" t="s">
        <v>44</v>
      </c>
      <c r="C801" s="267" t="s">
        <v>144</v>
      </c>
      <c r="D801" s="293">
        <v>22967.136999999995</v>
      </c>
      <c r="E801" s="293">
        <v>92565.907000000007</v>
      </c>
      <c r="F801" s="293">
        <v>17131.885000000002</v>
      </c>
      <c r="G801" s="293">
        <v>3322.692</v>
      </c>
      <c r="H801" s="294">
        <v>135987.62099999998</v>
      </c>
      <c r="I801" s="280"/>
      <c r="J801" s="280"/>
    </row>
    <row r="802" spans="1:10" x14ac:dyDescent="0.2">
      <c r="A802" s="244">
        <v>2023</v>
      </c>
      <c r="B802" s="267" t="s">
        <v>45</v>
      </c>
      <c r="C802" s="267" t="s">
        <v>144</v>
      </c>
      <c r="D802" s="293">
        <v>24589.456057830816</v>
      </c>
      <c r="E802" s="293">
        <v>102408.56201210021</v>
      </c>
      <c r="F802" s="293">
        <v>17246.172500000001</v>
      </c>
      <c r="G802" s="293">
        <v>4580.3419999999996</v>
      </c>
      <c r="H802" s="294">
        <v>148824.53256993103</v>
      </c>
      <c r="I802" s="280"/>
      <c r="J802" s="280"/>
    </row>
    <row r="803" spans="1:10" x14ac:dyDescent="0.2">
      <c r="A803" s="244">
        <v>2023</v>
      </c>
      <c r="B803" s="267" t="s">
        <v>46</v>
      </c>
      <c r="C803" s="267" t="s">
        <v>144</v>
      </c>
      <c r="D803" s="293">
        <v>27869.826000000001</v>
      </c>
      <c r="E803" s="293">
        <v>102221.11599999999</v>
      </c>
      <c r="F803" s="293">
        <v>17204.202499999996</v>
      </c>
      <c r="G803" s="293">
        <v>3781.6340000000014</v>
      </c>
      <c r="H803" s="294">
        <v>151076.77850000001</v>
      </c>
      <c r="I803" s="280"/>
      <c r="J803" s="280"/>
    </row>
    <row r="804" spans="1:10" x14ac:dyDescent="0.2">
      <c r="A804" s="244">
        <v>2023</v>
      </c>
      <c r="B804" s="267" t="s">
        <v>47</v>
      </c>
      <c r="C804" s="267" t="s">
        <v>144</v>
      </c>
      <c r="D804" s="293">
        <v>25179.221000000001</v>
      </c>
      <c r="E804" s="293">
        <v>98951.1</v>
      </c>
      <c r="F804" s="293">
        <v>16025.349999999999</v>
      </c>
      <c r="G804" s="293">
        <v>4199.6669999999995</v>
      </c>
      <c r="H804" s="294">
        <v>144355.33800000002</v>
      </c>
      <c r="I804" s="280"/>
      <c r="J804" s="280"/>
    </row>
    <row r="805" spans="1:10" x14ac:dyDescent="0.2">
      <c r="A805" s="244">
        <v>2023</v>
      </c>
      <c r="B805" s="267" t="s">
        <v>48</v>
      </c>
      <c r="C805" s="267" t="s">
        <v>144</v>
      </c>
      <c r="D805" s="293">
        <v>26315.172000000006</v>
      </c>
      <c r="E805" s="293">
        <v>99522.036500000017</v>
      </c>
      <c r="F805" s="293">
        <v>14607.19</v>
      </c>
      <c r="G805" s="293">
        <v>3428.7345000000005</v>
      </c>
      <c r="H805" s="294">
        <v>143873.13300000003</v>
      </c>
      <c r="I805" s="280"/>
      <c r="J805" s="280"/>
    </row>
    <row r="806" spans="1:10" x14ac:dyDescent="0.2">
      <c r="A806" s="244">
        <v>2023</v>
      </c>
      <c r="B806" s="267" t="s">
        <v>49</v>
      </c>
      <c r="C806" s="267" t="s">
        <v>144</v>
      </c>
      <c r="D806" s="293">
        <v>22920.256000000001</v>
      </c>
      <c r="E806" s="293">
        <v>99607.123000000007</v>
      </c>
      <c r="F806" s="293">
        <v>13206.59</v>
      </c>
      <c r="G806" s="293">
        <v>3030.7069999999999</v>
      </c>
      <c r="H806" s="294">
        <v>138764.67600000001</v>
      </c>
      <c r="I806" s="280"/>
      <c r="J806" s="280"/>
    </row>
    <row r="807" spans="1:10" x14ac:dyDescent="0.2">
      <c r="A807" s="244">
        <v>2024</v>
      </c>
      <c r="B807" s="267" t="s">
        <v>50</v>
      </c>
      <c r="C807" s="267" t="s">
        <v>144</v>
      </c>
      <c r="D807" s="293">
        <v>18449.161</v>
      </c>
      <c r="E807" s="293">
        <v>72264.125500000009</v>
      </c>
      <c r="F807" s="293">
        <v>14354.770000000002</v>
      </c>
      <c r="G807" s="293">
        <v>3128.8715000000002</v>
      </c>
      <c r="H807" s="294">
        <v>108196.928</v>
      </c>
      <c r="I807" s="280"/>
      <c r="J807" s="280"/>
    </row>
    <row r="808" spans="1:10" x14ac:dyDescent="0.2">
      <c r="A808" s="244">
        <v>2024</v>
      </c>
      <c r="B808" s="267" t="s">
        <v>51</v>
      </c>
      <c r="C808" s="267" t="s">
        <v>144</v>
      </c>
      <c r="D808" s="293">
        <v>22789.530000000002</v>
      </c>
      <c r="E808" s="293">
        <v>85978.911500000017</v>
      </c>
      <c r="F808" s="293">
        <v>16903.805</v>
      </c>
      <c r="G808" s="293">
        <v>2592.5100000000002</v>
      </c>
      <c r="H808" s="294">
        <v>128264.75650000002</v>
      </c>
      <c r="I808" s="280"/>
      <c r="J808" s="280"/>
    </row>
    <row r="809" spans="1:10" x14ac:dyDescent="0.2">
      <c r="A809" s="244">
        <v>2024</v>
      </c>
      <c r="B809" s="267" t="s">
        <v>52</v>
      </c>
      <c r="C809" s="267" t="s">
        <v>144</v>
      </c>
      <c r="D809" s="293">
        <v>21982.890000000003</v>
      </c>
      <c r="E809" s="293">
        <v>80724.09550000001</v>
      </c>
      <c r="F809" s="293">
        <v>14770.047500000002</v>
      </c>
      <c r="G809" s="293">
        <v>1929.3935000000004</v>
      </c>
      <c r="H809" s="294">
        <v>119406.42650000002</v>
      </c>
      <c r="I809" s="280"/>
      <c r="J809" s="280"/>
    </row>
    <row r="810" spans="1:10" x14ac:dyDescent="0.2">
      <c r="A810" s="244">
        <v>2024</v>
      </c>
      <c r="B810" s="267" t="s">
        <v>40</v>
      </c>
      <c r="C810" s="267" t="s">
        <v>144</v>
      </c>
      <c r="D810" s="293">
        <v>23633.804999999997</v>
      </c>
      <c r="E810" s="293">
        <v>91471.53850000001</v>
      </c>
      <c r="F810" s="293">
        <v>18133.044999999998</v>
      </c>
      <c r="G810" s="293">
        <v>2972.1419999999994</v>
      </c>
      <c r="H810" s="294">
        <v>136210.53050000002</v>
      </c>
      <c r="I810" s="280"/>
      <c r="J810" s="280"/>
    </row>
    <row r="811" spans="1:10" x14ac:dyDescent="0.2">
      <c r="A811" s="244">
        <v>2024</v>
      </c>
      <c r="B811" s="267" t="s">
        <v>42</v>
      </c>
      <c r="C811" s="267" t="s">
        <v>144</v>
      </c>
      <c r="D811" s="293">
        <v>27190.570000000003</v>
      </c>
      <c r="E811" s="293">
        <v>84918.03750000002</v>
      </c>
      <c r="F811" s="293">
        <v>16505.005000000005</v>
      </c>
      <c r="G811" s="293">
        <v>1710.9889999999998</v>
      </c>
      <c r="H811" s="294">
        <v>130324.60150000002</v>
      </c>
      <c r="I811" s="280"/>
      <c r="J811" s="280"/>
    </row>
    <row r="812" spans="1:10" x14ac:dyDescent="0.2">
      <c r="A812" s="244">
        <v>2024</v>
      </c>
      <c r="B812" s="267" t="s">
        <v>43</v>
      </c>
      <c r="C812" s="267" t="s">
        <v>144</v>
      </c>
      <c r="D812" s="293">
        <v>23323.004999999997</v>
      </c>
      <c r="E812" s="293">
        <v>81166.676500000001</v>
      </c>
      <c r="F812" s="293">
        <v>16574.485000000001</v>
      </c>
      <c r="G812" s="293">
        <v>1635.9554999999998</v>
      </c>
      <c r="H812" s="294">
        <v>122700.122</v>
      </c>
      <c r="I812" s="280"/>
      <c r="J812" s="280"/>
    </row>
    <row r="813" spans="1:10" x14ac:dyDescent="0.2">
      <c r="A813" s="244">
        <v>2024</v>
      </c>
      <c r="B813" s="267" t="s">
        <v>44</v>
      </c>
      <c r="C813" s="267" t="s">
        <v>144</v>
      </c>
      <c r="D813" s="293">
        <v>23231.665000000001</v>
      </c>
      <c r="E813" s="293">
        <v>95058.702499999999</v>
      </c>
      <c r="F813" s="293">
        <v>20076.968999999997</v>
      </c>
      <c r="G813" s="293">
        <v>2142.084499999999</v>
      </c>
      <c r="H813" s="294">
        <v>140509.421</v>
      </c>
      <c r="I813" s="280"/>
      <c r="J813" s="280"/>
    </row>
    <row r="814" spans="1:10" x14ac:dyDescent="0.2">
      <c r="A814" s="244">
        <v>2024</v>
      </c>
      <c r="B814" s="267" t="s">
        <v>45</v>
      </c>
      <c r="C814" s="267" t="s">
        <v>144</v>
      </c>
      <c r="D814" s="293">
        <v>23239.190000000002</v>
      </c>
      <c r="E814" s="293">
        <v>100014.87850000002</v>
      </c>
      <c r="F814" s="293">
        <v>19701.286500000006</v>
      </c>
      <c r="G814" s="293">
        <v>2817.5534999999995</v>
      </c>
      <c r="H814" s="294">
        <v>145772.90850000002</v>
      </c>
      <c r="I814" s="280"/>
      <c r="J814" s="280"/>
    </row>
    <row r="815" spans="1:10" x14ac:dyDescent="0.2">
      <c r="A815" s="244">
        <v>2024</v>
      </c>
      <c r="B815" s="267" t="s">
        <v>46</v>
      </c>
      <c r="C815" s="267" t="s">
        <v>144</v>
      </c>
      <c r="D815" s="293">
        <v>24605.42</v>
      </c>
      <c r="E815" s="293">
        <v>95938.23000000001</v>
      </c>
      <c r="F815" s="293">
        <v>19846.952499999999</v>
      </c>
      <c r="G815" s="293">
        <v>2375.1050000000005</v>
      </c>
      <c r="H815" s="294">
        <v>142765.70749999999</v>
      </c>
      <c r="I815" s="280"/>
      <c r="J815" s="280"/>
    </row>
    <row r="816" spans="1:10" x14ac:dyDescent="0.2">
      <c r="A816" s="244">
        <v>2024</v>
      </c>
      <c r="B816" s="267" t="s">
        <v>47</v>
      </c>
      <c r="C816" s="267" t="s">
        <v>144</v>
      </c>
      <c r="D816" s="293">
        <v>22738.315000000006</v>
      </c>
      <c r="E816" s="293">
        <v>99198.356000000029</v>
      </c>
      <c r="F816" s="293">
        <v>23764.347500000003</v>
      </c>
      <c r="G816" s="293">
        <v>2515.9089999999997</v>
      </c>
      <c r="H816" s="294">
        <v>148216.92750000002</v>
      </c>
      <c r="I816" s="280"/>
      <c r="J816" s="280"/>
    </row>
    <row r="817" spans="1:10" x14ac:dyDescent="0.2">
      <c r="A817" s="244">
        <v>2024</v>
      </c>
      <c r="B817" s="267" t="s">
        <v>48</v>
      </c>
      <c r="C817" s="267" t="s">
        <v>144</v>
      </c>
      <c r="D817" s="293">
        <v>22113.845000000005</v>
      </c>
      <c r="E817" s="293">
        <v>101496.66050000003</v>
      </c>
      <c r="F817" s="293">
        <v>21308.822499999995</v>
      </c>
      <c r="G817" s="293">
        <v>2928.33</v>
      </c>
      <c r="H817" s="294">
        <v>147847.65800000002</v>
      </c>
      <c r="I817" s="280"/>
      <c r="J817" s="280"/>
    </row>
    <row r="818" spans="1:10" x14ac:dyDescent="0.2">
      <c r="A818" s="244">
        <v>2024</v>
      </c>
      <c r="B818" s="267" t="s">
        <v>49</v>
      </c>
      <c r="C818" s="267" t="s">
        <v>144</v>
      </c>
      <c r="D818" s="293">
        <v>19762.754999999994</v>
      </c>
      <c r="E818" s="293">
        <v>97500.180000000008</v>
      </c>
      <c r="F818" s="293">
        <v>17510.860000000004</v>
      </c>
      <c r="G818" s="293">
        <v>2761.6635000000001</v>
      </c>
      <c r="H818" s="294">
        <v>137535.45849999998</v>
      </c>
      <c r="I818" s="280"/>
      <c r="J818" s="280"/>
    </row>
    <row r="819" spans="1:10" x14ac:dyDescent="0.2">
      <c r="A819" s="244">
        <v>2025</v>
      </c>
      <c r="B819" s="267" t="s">
        <v>50</v>
      </c>
      <c r="C819" s="267" t="s">
        <v>144</v>
      </c>
      <c r="D819" s="293">
        <v>14108.609999999999</v>
      </c>
      <c r="E819" s="293">
        <v>79837.835000000021</v>
      </c>
      <c r="F819" s="293">
        <v>15900.79</v>
      </c>
      <c r="G819" s="293">
        <v>3338.587</v>
      </c>
      <c r="H819" s="294">
        <v>113185.82199999999</v>
      </c>
      <c r="I819" s="280"/>
      <c r="J819" s="280"/>
    </row>
    <row r="820" spans="1:10" x14ac:dyDescent="0.2">
      <c r="A820" s="244">
        <v>2025</v>
      </c>
      <c r="B820" s="267" t="s">
        <v>51</v>
      </c>
      <c r="C820" s="267" t="s">
        <v>144</v>
      </c>
      <c r="D820" s="293">
        <v>17857.404999999999</v>
      </c>
      <c r="E820" s="293">
        <v>86745.015000000014</v>
      </c>
      <c r="F820" s="293">
        <v>16424.195</v>
      </c>
      <c r="G820" s="293">
        <v>3240.6309999999999</v>
      </c>
      <c r="H820" s="294">
        <v>124267.24600000003</v>
      </c>
      <c r="I820" s="280"/>
      <c r="J820" s="280"/>
    </row>
    <row r="821" spans="1:10" x14ac:dyDescent="0.2">
      <c r="A821" s="244">
        <v>2025</v>
      </c>
      <c r="B821" s="267" t="s">
        <v>52</v>
      </c>
      <c r="C821" s="267" t="s">
        <v>144</v>
      </c>
      <c r="D821" s="293">
        <v>18752.925000000003</v>
      </c>
      <c r="E821" s="293">
        <v>93176.285000000018</v>
      </c>
      <c r="F821" s="293">
        <v>17163.779499999997</v>
      </c>
      <c r="G821" s="293">
        <v>3419.7974999999997</v>
      </c>
      <c r="H821" s="294">
        <v>132512.78700000001</v>
      </c>
      <c r="I821" s="280"/>
      <c r="J821" s="280"/>
    </row>
    <row r="822" spans="1:10" x14ac:dyDescent="0.2">
      <c r="A822" s="244">
        <v>2025</v>
      </c>
      <c r="B822" s="267" t="s">
        <v>40</v>
      </c>
      <c r="C822" s="267" t="s">
        <v>144</v>
      </c>
      <c r="D822" s="293">
        <v>17739.595000000001</v>
      </c>
      <c r="E822" s="293">
        <v>91919.932499999995</v>
      </c>
      <c r="F822" s="293">
        <v>15958.292500000001</v>
      </c>
      <c r="G822" s="293">
        <v>2284.3274999999999</v>
      </c>
      <c r="H822" s="294">
        <v>127902.14750000002</v>
      </c>
      <c r="I822" s="280"/>
      <c r="J822" s="280"/>
    </row>
    <row r="823" spans="1:10" x14ac:dyDescent="0.2">
      <c r="A823" s="244">
        <v>2025</v>
      </c>
      <c r="B823" s="267" t="s">
        <v>42</v>
      </c>
      <c r="C823" s="267" t="s">
        <v>144</v>
      </c>
      <c r="D823" s="293">
        <v>20237.670000000002</v>
      </c>
      <c r="E823" s="293">
        <v>98933.935000000012</v>
      </c>
      <c r="F823" s="293">
        <v>17564.550500000001</v>
      </c>
      <c r="G823" s="293">
        <v>2644.0605</v>
      </c>
      <c r="H823" s="294">
        <v>139380.21600000001</v>
      </c>
      <c r="I823" s="280"/>
      <c r="J823" s="280"/>
    </row>
    <row r="824" spans="1:10" x14ac:dyDescent="0.2">
      <c r="A824" s="244">
        <v>2025</v>
      </c>
      <c r="B824" s="267" t="s">
        <v>43</v>
      </c>
      <c r="C824" s="267" t="s">
        <v>144</v>
      </c>
      <c r="D824" s="293">
        <v>15520.173999999999</v>
      </c>
      <c r="E824" s="293">
        <v>87836.645000000004</v>
      </c>
      <c r="F824" s="293">
        <v>16042.434999999998</v>
      </c>
      <c r="G824" s="293">
        <v>3024.9225000000001</v>
      </c>
      <c r="H824" s="294">
        <v>122424.1765</v>
      </c>
      <c r="I824" s="280"/>
      <c r="J824" s="280"/>
    </row>
    <row r="825" spans="1:10" x14ac:dyDescent="0.2">
      <c r="A825" s="244">
        <v>2025</v>
      </c>
      <c r="B825" s="267" t="s">
        <v>44</v>
      </c>
      <c r="C825" s="267" t="s">
        <v>144</v>
      </c>
      <c r="D825" s="293">
        <v>17663.067999999999</v>
      </c>
      <c r="E825" s="293">
        <v>108135.01850000001</v>
      </c>
      <c r="F825" s="293">
        <v>21017.567500000001</v>
      </c>
      <c r="G825" s="293">
        <v>5140.7595000000001</v>
      </c>
      <c r="H825" s="294">
        <v>151956.4135</v>
      </c>
      <c r="I825" s="280"/>
      <c r="J825" s="280"/>
    </row>
    <row r="826" spans="1:10" x14ac:dyDescent="0.2">
      <c r="A826" s="244">
        <v>2025</v>
      </c>
      <c r="B826" s="267" t="s">
        <v>45</v>
      </c>
      <c r="C826" s="267" t="s">
        <v>144</v>
      </c>
      <c r="D826" s="293">
        <v>16525.008999999998</v>
      </c>
      <c r="E826" s="293">
        <v>106388.73450000002</v>
      </c>
      <c r="F826" s="293">
        <v>17722.503999999997</v>
      </c>
      <c r="G826" s="293">
        <v>3959.5739999999996</v>
      </c>
      <c r="H826" s="294">
        <v>144595.82149999999</v>
      </c>
      <c r="I826" s="280"/>
      <c r="J826" s="280"/>
    </row>
    <row r="827" spans="1:10" x14ac:dyDescent="0.2">
      <c r="A827" s="244">
        <v>2025</v>
      </c>
      <c r="B827" s="267" t="s">
        <v>46</v>
      </c>
      <c r="C827" s="267" t="s">
        <v>144</v>
      </c>
      <c r="D827" s="293">
        <v>17296.41</v>
      </c>
      <c r="E827" s="293">
        <v>114766.06</v>
      </c>
      <c r="F827" s="293">
        <v>19160.010000000002</v>
      </c>
      <c r="G827" s="293">
        <v>5355.96</v>
      </c>
      <c r="H827" s="294">
        <v>156578.44</v>
      </c>
      <c r="I827" s="280"/>
      <c r="J827" s="280"/>
    </row>
    <row r="828" spans="1:10" x14ac:dyDescent="0.2">
      <c r="A828" s="244">
        <v>2025</v>
      </c>
      <c r="B828" s="267" t="s">
        <v>47</v>
      </c>
      <c r="C828" s="267" t="s">
        <v>144</v>
      </c>
      <c r="D828" s="293">
        <v>15956.130000000001</v>
      </c>
      <c r="E828" s="293">
        <v>116805.79</v>
      </c>
      <c r="F828" s="293">
        <v>19205.989999999994</v>
      </c>
      <c r="G828" s="293">
        <v>5518.0599999999995</v>
      </c>
      <c r="H828" s="294">
        <v>157485.97</v>
      </c>
      <c r="I828" s="280"/>
      <c r="J828" s="280"/>
    </row>
    <row r="829" spans="1:10" x14ac:dyDescent="0.2">
      <c r="A829" s="244">
        <v>2025</v>
      </c>
      <c r="B829" s="267" t="s">
        <v>48</v>
      </c>
      <c r="C829" s="267" t="s">
        <v>144</v>
      </c>
      <c r="D829" s="293">
        <v>15066.289999999999</v>
      </c>
      <c r="E829" s="293">
        <v>107266.55000000002</v>
      </c>
      <c r="F829" s="293">
        <v>17070.82</v>
      </c>
      <c r="G829" s="293">
        <v>3656.1600000000003</v>
      </c>
      <c r="H829" s="294">
        <v>143059.82</v>
      </c>
      <c r="I829" s="280"/>
      <c r="J829" s="280"/>
    </row>
    <row r="830" spans="1:10" x14ac:dyDescent="0.2">
      <c r="A830" s="244">
        <v>2025</v>
      </c>
      <c r="B830" s="267" t="s">
        <v>49</v>
      </c>
      <c r="C830" s="267" t="s">
        <v>144</v>
      </c>
      <c r="D830" s="293">
        <v>13843.080000000002</v>
      </c>
      <c r="E830" s="293">
        <v>103888.31</v>
      </c>
      <c r="F830" s="293">
        <v>13776.88</v>
      </c>
      <c r="G830" s="293">
        <v>2984.2999999999997</v>
      </c>
      <c r="H830" s="294">
        <v>134492.57000000004</v>
      </c>
      <c r="I830" s="280"/>
      <c r="J830" s="280"/>
    </row>
    <row r="831" spans="1:10" x14ac:dyDescent="0.2">
      <c r="A831" s="244">
        <v>2026</v>
      </c>
      <c r="B831" s="267" t="s">
        <v>50</v>
      </c>
      <c r="C831" s="267" t="s">
        <v>144</v>
      </c>
      <c r="D831" s="293">
        <v>9430.57</v>
      </c>
      <c r="E831" s="293">
        <v>94920.760000000009</v>
      </c>
      <c r="F831" s="293">
        <v>12786.259999999998</v>
      </c>
      <c r="G831" s="293">
        <v>3469.37</v>
      </c>
      <c r="H831" s="294">
        <v>120606.96</v>
      </c>
      <c r="I831" s="280"/>
      <c r="J831" s="280"/>
    </row>
    <row r="832" spans="1:10" x14ac:dyDescent="0.2">
      <c r="A832" s="244">
        <v>2026</v>
      </c>
      <c r="B832" s="267" t="s">
        <v>51</v>
      </c>
      <c r="C832" s="267" t="s">
        <v>144</v>
      </c>
      <c r="D832" s="293">
        <v>14511.4</v>
      </c>
      <c r="E832" s="293">
        <v>94172.939999999988</v>
      </c>
      <c r="F832" s="293">
        <v>16416.95</v>
      </c>
      <c r="G832" s="293">
        <v>3379.8999999999996</v>
      </c>
      <c r="H832" s="294">
        <v>128481.18999999999</v>
      </c>
      <c r="I832" s="280"/>
      <c r="J832" s="280"/>
    </row>
    <row r="833" spans="1:10" x14ac:dyDescent="0.2">
      <c r="A833" s="244">
        <v>2026</v>
      </c>
      <c r="B833" s="267" t="s">
        <v>52</v>
      </c>
      <c r="C833" s="267" t="s">
        <v>144</v>
      </c>
      <c r="D833" s="293">
        <v>15596.210000000001</v>
      </c>
      <c r="E833" s="293">
        <v>103296.81</v>
      </c>
      <c r="F833" s="293">
        <v>15637.73</v>
      </c>
      <c r="G833" s="293">
        <v>3944.9999999999995</v>
      </c>
      <c r="H833" s="294">
        <v>138475.75</v>
      </c>
      <c r="I833" s="280"/>
      <c r="J833" s="280"/>
    </row>
    <row r="834" spans="1:10" x14ac:dyDescent="0.2">
      <c r="A834" s="244">
        <v>2026</v>
      </c>
      <c r="B834" s="267" t="s">
        <v>40</v>
      </c>
      <c r="C834" s="267" t="s">
        <v>144</v>
      </c>
      <c r="D834" s="293">
        <v>14770.300000000001</v>
      </c>
      <c r="E834" s="293">
        <v>99513.51</v>
      </c>
      <c r="F834" s="293">
        <v>14005.269999999999</v>
      </c>
      <c r="G834" s="293">
        <v>3452.42</v>
      </c>
      <c r="H834" s="294">
        <v>131741.5</v>
      </c>
      <c r="I834" s="280"/>
      <c r="J834" s="280"/>
    </row>
    <row r="835" spans="1:10" x14ac:dyDescent="0.2">
      <c r="A835" s="244">
        <v>2026</v>
      </c>
      <c r="B835" s="267" t="s">
        <v>42</v>
      </c>
      <c r="C835" s="267" t="s">
        <v>144</v>
      </c>
      <c r="D835" s="293">
        <v>16218.18</v>
      </c>
      <c r="E835" s="293">
        <v>105299.69</v>
      </c>
      <c r="F835" s="293">
        <v>16018.51</v>
      </c>
      <c r="G835" s="293">
        <v>3619.95</v>
      </c>
      <c r="H835" s="294">
        <v>141156.33000000002</v>
      </c>
      <c r="I835" s="280"/>
      <c r="J835" s="280"/>
    </row>
    <row r="836" spans="1:10" x14ac:dyDescent="0.2">
      <c r="A836" s="244">
        <v>2026</v>
      </c>
      <c r="B836" s="267" t="s">
        <v>43</v>
      </c>
      <c r="C836" s="267" t="s">
        <v>144</v>
      </c>
      <c r="D836" s="293">
        <v>14993.76</v>
      </c>
      <c r="E836" s="293">
        <v>96127.209999999992</v>
      </c>
      <c r="F836" s="293">
        <v>14425.57</v>
      </c>
      <c r="G836" s="293">
        <v>4053.19</v>
      </c>
      <c r="H836" s="294">
        <v>129599.72999999998</v>
      </c>
      <c r="I836" s="280"/>
      <c r="J836" s="280"/>
    </row>
    <row r="837" spans="1:10" ht="12" customHeight="1" x14ac:dyDescent="0.2">
      <c r="A837" s="244">
        <v>2009</v>
      </c>
      <c r="B837" s="267" t="s">
        <v>40</v>
      </c>
      <c r="C837" s="267" t="s">
        <v>145</v>
      </c>
      <c r="D837" s="293">
        <v>10906.1525</v>
      </c>
      <c r="E837" s="293">
        <v>75832.122999999992</v>
      </c>
      <c r="F837" s="293">
        <v>9668.5275000000001</v>
      </c>
      <c r="G837" s="293">
        <v>5074.0599999999995</v>
      </c>
      <c r="H837" s="294">
        <v>101480.86299999998</v>
      </c>
      <c r="I837" s="280"/>
      <c r="J837" s="280"/>
    </row>
    <row r="838" spans="1:10" x14ac:dyDescent="0.2">
      <c r="A838" s="244">
        <v>2009</v>
      </c>
      <c r="B838" s="267" t="s">
        <v>42</v>
      </c>
      <c r="C838" s="267" t="s">
        <v>145</v>
      </c>
      <c r="D838" s="293">
        <v>13083.0375</v>
      </c>
      <c r="E838" s="293">
        <v>75426.002499999988</v>
      </c>
      <c r="F838" s="293">
        <v>8479.43</v>
      </c>
      <c r="G838" s="293">
        <v>4193.0599999999995</v>
      </c>
      <c r="H838" s="294">
        <v>101181.52999999998</v>
      </c>
      <c r="I838" s="280"/>
      <c r="J838" s="280"/>
    </row>
    <row r="839" spans="1:10" x14ac:dyDescent="0.2">
      <c r="A839" s="244">
        <v>2009</v>
      </c>
      <c r="B839" s="267" t="s">
        <v>43</v>
      </c>
      <c r="C839" s="267" t="s">
        <v>145</v>
      </c>
      <c r="D839" s="293">
        <v>11067.315000000001</v>
      </c>
      <c r="E839" s="293">
        <v>71674.087999999989</v>
      </c>
      <c r="F839" s="293">
        <v>8328.4524999999994</v>
      </c>
      <c r="G839" s="293">
        <v>4358.0325000000003</v>
      </c>
      <c r="H839" s="294">
        <v>95427.888000000006</v>
      </c>
      <c r="I839" s="280"/>
      <c r="J839" s="280"/>
    </row>
    <row r="840" spans="1:10" x14ac:dyDescent="0.2">
      <c r="A840" s="244">
        <v>2009</v>
      </c>
      <c r="B840" s="267" t="s">
        <v>44</v>
      </c>
      <c r="C840" s="267" t="s">
        <v>145</v>
      </c>
      <c r="D840" s="293">
        <v>11070.2675</v>
      </c>
      <c r="E840" s="293">
        <v>81123.542499999981</v>
      </c>
      <c r="F840" s="293">
        <v>8083.1374999999998</v>
      </c>
      <c r="G840" s="293">
        <v>5408.7974999999997</v>
      </c>
      <c r="H840" s="294">
        <v>105685.74500000001</v>
      </c>
      <c r="I840" s="280"/>
      <c r="J840" s="280"/>
    </row>
    <row r="841" spans="1:10" x14ac:dyDescent="0.2">
      <c r="A841" s="244">
        <v>2009</v>
      </c>
      <c r="B841" s="267" t="s">
        <v>45</v>
      </c>
      <c r="C841" s="267" t="s">
        <v>145</v>
      </c>
      <c r="D841" s="293">
        <v>10383.532499999999</v>
      </c>
      <c r="E841" s="293">
        <v>77652.400000000009</v>
      </c>
      <c r="F841" s="293">
        <v>7748.0024999999996</v>
      </c>
      <c r="G841" s="293">
        <v>4196.2674999999999</v>
      </c>
      <c r="H841" s="294">
        <v>99980.202499999985</v>
      </c>
      <c r="I841" s="280"/>
      <c r="J841" s="280"/>
    </row>
    <row r="842" spans="1:10" x14ac:dyDescent="0.2">
      <c r="A842" s="244">
        <v>2009</v>
      </c>
      <c r="B842" s="267" t="s">
        <v>46</v>
      </c>
      <c r="C842" s="267" t="s">
        <v>145</v>
      </c>
      <c r="D842" s="293">
        <v>12291.535</v>
      </c>
      <c r="E842" s="293">
        <v>77774.425000000003</v>
      </c>
      <c r="F842" s="293">
        <v>8812.3499999999985</v>
      </c>
      <c r="G842" s="293">
        <v>5343.59</v>
      </c>
      <c r="H842" s="294">
        <v>104221.9</v>
      </c>
      <c r="I842" s="280"/>
      <c r="J842" s="280"/>
    </row>
    <row r="843" spans="1:10" x14ac:dyDescent="0.2">
      <c r="A843" s="244">
        <v>2009</v>
      </c>
      <c r="B843" s="267" t="s">
        <v>47</v>
      </c>
      <c r="C843" s="267" t="s">
        <v>145</v>
      </c>
      <c r="D843" s="293">
        <v>12691.0525</v>
      </c>
      <c r="E843" s="293">
        <v>84470.430499999973</v>
      </c>
      <c r="F843" s="293">
        <v>8606.7725000000009</v>
      </c>
      <c r="G843" s="293">
        <v>4911.585</v>
      </c>
      <c r="H843" s="294">
        <v>110679.84050000001</v>
      </c>
      <c r="I843" s="280"/>
      <c r="J843" s="280"/>
    </row>
    <row r="844" spans="1:10" x14ac:dyDescent="0.2">
      <c r="A844" s="244">
        <v>2009</v>
      </c>
      <c r="B844" s="267" t="s">
        <v>48</v>
      </c>
      <c r="C844" s="267" t="s">
        <v>145</v>
      </c>
      <c r="D844" s="293">
        <v>12650.0275</v>
      </c>
      <c r="E844" s="293">
        <v>85270.810499999992</v>
      </c>
      <c r="F844" s="293">
        <v>8920.1475000000009</v>
      </c>
      <c r="G844" s="293">
        <v>4884.7375000000002</v>
      </c>
      <c r="H844" s="294">
        <v>111725.72299999998</v>
      </c>
      <c r="I844" s="280"/>
      <c r="J844" s="280"/>
    </row>
    <row r="845" spans="1:10" x14ac:dyDescent="0.2">
      <c r="A845" s="244">
        <v>2009</v>
      </c>
      <c r="B845" s="267" t="s">
        <v>49</v>
      </c>
      <c r="C845" s="267" t="s">
        <v>145</v>
      </c>
      <c r="D845" s="293">
        <v>13859.8325</v>
      </c>
      <c r="E845" s="293">
        <v>88979.579999999987</v>
      </c>
      <c r="F845" s="293">
        <v>7785.2950000000001</v>
      </c>
      <c r="G845" s="293">
        <v>3829.3874999999998</v>
      </c>
      <c r="H845" s="294">
        <v>114454.09499999999</v>
      </c>
      <c r="I845" s="280"/>
      <c r="J845" s="280"/>
    </row>
    <row r="846" spans="1:10" x14ac:dyDescent="0.2">
      <c r="A846" s="244">
        <v>2010</v>
      </c>
      <c r="B846" s="267" t="s">
        <v>50</v>
      </c>
      <c r="C846" s="267" t="s">
        <v>145</v>
      </c>
      <c r="D846" s="293">
        <v>12494.760000000002</v>
      </c>
      <c r="E846" s="293">
        <v>77777.577499999999</v>
      </c>
      <c r="F846" s="293">
        <v>6527.9500000000007</v>
      </c>
      <c r="G846" s="293">
        <v>4382.1875</v>
      </c>
      <c r="H846" s="294">
        <v>101182.47500000001</v>
      </c>
      <c r="I846" s="280"/>
      <c r="J846" s="280"/>
    </row>
    <row r="847" spans="1:10" x14ac:dyDescent="0.2">
      <c r="A847" s="244">
        <v>2010</v>
      </c>
      <c r="B847" s="267" t="s">
        <v>51</v>
      </c>
      <c r="C847" s="267" t="s">
        <v>145</v>
      </c>
      <c r="D847" s="293">
        <v>15464.859999999999</v>
      </c>
      <c r="E847" s="293">
        <v>92709.725499999986</v>
      </c>
      <c r="F847" s="293">
        <v>7955.4750000000004</v>
      </c>
      <c r="G847" s="293">
        <v>4477.6049999999996</v>
      </c>
      <c r="H847" s="294">
        <v>120607.6655</v>
      </c>
      <c r="I847" s="280"/>
      <c r="J847" s="280"/>
    </row>
    <row r="848" spans="1:10" x14ac:dyDescent="0.2">
      <c r="A848" s="244">
        <v>2010</v>
      </c>
      <c r="B848" s="267" t="s">
        <v>52</v>
      </c>
      <c r="C848" s="267" t="s">
        <v>145</v>
      </c>
      <c r="D848" s="293">
        <v>16386.64</v>
      </c>
      <c r="E848" s="293">
        <v>98919.949000000037</v>
      </c>
      <c r="F848" s="293">
        <v>9422.8330000000005</v>
      </c>
      <c r="G848" s="293">
        <v>5504.3674999999994</v>
      </c>
      <c r="H848" s="294">
        <v>130233.78950000003</v>
      </c>
      <c r="I848" s="280"/>
      <c r="J848" s="280"/>
    </row>
    <row r="849" spans="1:10" x14ac:dyDescent="0.2">
      <c r="A849" s="244">
        <v>2010</v>
      </c>
      <c r="B849" s="267" t="s">
        <v>40</v>
      </c>
      <c r="C849" s="267" t="s">
        <v>145</v>
      </c>
      <c r="D849" s="293">
        <v>16453.154999999999</v>
      </c>
      <c r="E849" s="293">
        <v>83487.983499999988</v>
      </c>
      <c r="F849" s="293">
        <v>9247.9525000000012</v>
      </c>
      <c r="G849" s="293">
        <v>5525.8975</v>
      </c>
      <c r="H849" s="294">
        <v>114714.98849999998</v>
      </c>
      <c r="I849" s="280"/>
      <c r="J849" s="280"/>
    </row>
    <row r="850" spans="1:10" x14ac:dyDescent="0.2">
      <c r="A850" s="244">
        <v>2010</v>
      </c>
      <c r="B850" s="267" t="s">
        <v>42</v>
      </c>
      <c r="C850" s="267" t="s">
        <v>145</v>
      </c>
      <c r="D850" s="293">
        <v>17130.71</v>
      </c>
      <c r="E850" s="293">
        <v>94519.172500000015</v>
      </c>
      <c r="F850" s="293">
        <v>9664.6849999999977</v>
      </c>
      <c r="G850" s="293">
        <v>5390.6175000000003</v>
      </c>
      <c r="H850" s="294">
        <v>126705.185</v>
      </c>
      <c r="I850" s="280"/>
      <c r="J850" s="280"/>
    </row>
    <row r="851" spans="1:10" x14ac:dyDescent="0.2">
      <c r="A851" s="244">
        <v>2010</v>
      </c>
      <c r="B851" s="267" t="s">
        <v>43</v>
      </c>
      <c r="C851" s="267" t="s">
        <v>145</v>
      </c>
      <c r="D851" s="293">
        <v>17278.747500000001</v>
      </c>
      <c r="E851" s="293">
        <v>83116.167499999996</v>
      </c>
      <c r="F851" s="293">
        <v>9139.9625000000015</v>
      </c>
      <c r="G851" s="293">
        <v>4893.22</v>
      </c>
      <c r="H851" s="294">
        <v>114428.0975</v>
      </c>
      <c r="I851" s="280"/>
      <c r="J851" s="280"/>
    </row>
    <row r="852" spans="1:10" x14ac:dyDescent="0.2">
      <c r="A852" s="244">
        <v>2010</v>
      </c>
      <c r="B852" s="267" t="s">
        <v>44</v>
      </c>
      <c r="C852" s="267" t="s">
        <v>145</v>
      </c>
      <c r="D852" s="293">
        <v>18652.307500000003</v>
      </c>
      <c r="E852" s="293">
        <v>90558.35000000002</v>
      </c>
      <c r="F852" s="293">
        <v>10562.037499999999</v>
      </c>
      <c r="G852" s="293">
        <v>5041.0999999999995</v>
      </c>
      <c r="H852" s="294">
        <v>124813.79500000001</v>
      </c>
      <c r="I852" s="280"/>
      <c r="J852" s="280"/>
    </row>
    <row r="853" spans="1:10" x14ac:dyDescent="0.2">
      <c r="A853" s="244">
        <v>2010</v>
      </c>
      <c r="B853" s="267" t="s">
        <v>45</v>
      </c>
      <c r="C853" s="267" t="s">
        <v>145</v>
      </c>
      <c r="D853" s="293">
        <v>19206.817500000001</v>
      </c>
      <c r="E853" s="293">
        <v>85898.993000000002</v>
      </c>
      <c r="F853" s="293">
        <v>11601.072499999998</v>
      </c>
      <c r="G853" s="293">
        <v>6665.5199999999995</v>
      </c>
      <c r="H853" s="294">
        <v>123372.40299999999</v>
      </c>
      <c r="I853" s="280"/>
      <c r="J853" s="280"/>
    </row>
    <row r="854" spans="1:10" x14ac:dyDescent="0.2">
      <c r="A854" s="244">
        <v>2010</v>
      </c>
      <c r="B854" s="267" t="s">
        <v>46</v>
      </c>
      <c r="C854" s="267" t="s">
        <v>145</v>
      </c>
      <c r="D854" s="293">
        <v>21214.507499999996</v>
      </c>
      <c r="E854" s="293">
        <v>89957.01999999999</v>
      </c>
      <c r="F854" s="293">
        <v>9957.2849999999999</v>
      </c>
      <c r="G854" s="293">
        <v>6196.42</v>
      </c>
      <c r="H854" s="294">
        <v>127325.23249999998</v>
      </c>
      <c r="I854" s="280"/>
      <c r="J854" s="280"/>
    </row>
    <row r="855" spans="1:10" x14ac:dyDescent="0.2">
      <c r="A855" s="244">
        <v>2010</v>
      </c>
      <c r="B855" s="267" t="s">
        <v>47</v>
      </c>
      <c r="C855" s="267" t="s">
        <v>145</v>
      </c>
      <c r="D855" s="293">
        <v>23613.989999999994</v>
      </c>
      <c r="E855" s="293">
        <v>99049.274999999994</v>
      </c>
      <c r="F855" s="293">
        <v>11475.965</v>
      </c>
      <c r="G855" s="293">
        <v>4167.6099999999997</v>
      </c>
      <c r="H855" s="294">
        <v>138306.83999999997</v>
      </c>
      <c r="I855" s="280"/>
      <c r="J855" s="280"/>
    </row>
    <row r="856" spans="1:10" x14ac:dyDescent="0.2">
      <c r="A856" s="244">
        <v>2010</v>
      </c>
      <c r="B856" s="267" t="s">
        <v>48</v>
      </c>
      <c r="C856" s="267" t="s">
        <v>145</v>
      </c>
      <c r="D856" s="293">
        <v>19841.712500000001</v>
      </c>
      <c r="E856" s="293">
        <v>106024.55250000001</v>
      </c>
      <c r="F856" s="293">
        <v>13269.7325</v>
      </c>
      <c r="G856" s="293">
        <v>4337.63</v>
      </c>
      <c r="H856" s="294">
        <v>143473.62749999997</v>
      </c>
      <c r="I856" s="280"/>
      <c r="J856" s="280"/>
    </row>
    <row r="857" spans="1:10" x14ac:dyDescent="0.2">
      <c r="A857" s="244">
        <v>2010</v>
      </c>
      <c r="B857" s="267" t="s">
        <v>49</v>
      </c>
      <c r="C857" s="267" t="s">
        <v>145</v>
      </c>
      <c r="D857" s="293">
        <v>16946.78</v>
      </c>
      <c r="E857" s="293">
        <v>98055.128499999977</v>
      </c>
      <c r="F857" s="293">
        <v>13895.5525</v>
      </c>
      <c r="G857" s="293">
        <v>3942.8849999999998</v>
      </c>
      <c r="H857" s="294">
        <v>132840.34599999999</v>
      </c>
      <c r="I857" s="280"/>
      <c r="J857" s="280"/>
    </row>
    <row r="858" spans="1:10" x14ac:dyDescent="0.2">
      <c r="A858" s="244">
        <v>2011</v>
      </c>
      <c r="B858" s="267" t="s">
        <v>50</v>
      </c>
      <c r="C858" s="267" t="s">
        <v>145</v>
      </c>
      <c r="D858" s="293">
        <v>15596.95</v>
      </c>
      <c r="E858" s="293">
        <v>91800.616500000004</v>
      </c>
      <c r="F858" s="293">
        <v>15308.965</v>
      </c>
      <c r="G858" s="293">
        <v>4378.9399999999996</v>
      </c>
      <c r="H858" s="294">
        <v>127085.4715</v>
      </c>
      <c r="I858" s="280"/>
      <c r="J858" s="280"/>
    </row>
    <row r="859" spans="1:10" x14ac:dyDescent="0.2">
      <c r="A859" s="244">
        <v>2011</v>
      </c>
      <c r="B859" s="267" t="s">
        <v>51</v>
      </c>
      <c r="C859" s="267" t="s">
        <v>145</v>
      </c>
      <c r="D859" s="293">
        <v>16456.480000000003</v>
      </c>
      <c r="E859" s="293">
        <v>90288.535000000003</v>
      </c>
      <c r="F859" s="293">
        <v>12392.377500000001</v>
      </c>
      <c r="G859" s="293">
        <v>2923.8500000000004</v>
      </c>
      <c r="H859" s="294">
        <v>122061.24249999999</v>
      </c>
      <c r="I859" s="280"/>
      <c r="J859" s="280"/>
    </row>
    <row r="860" spans="1:10" x14ac:dyDescent="0.2">
      <c r="A860" s="244">
        <v>2011</v>
      </c>
      <c r="B860" s="267" t="s">
        <v>52</v>
      </c>
      <c r="C860" s="267" t="s">
        <v>145</v>
      </c>
      <c r="D860" s="293">
        <v>17841.7575</v>
      </c>
      <c r="E860" s="293">
        <v>125478.37850000008</v>
      </c>
      <c r="F860" s="293">
        <v>16721.814999999999</v>
      </c>
      <c r="G860" s="293">
        <v>4764.3499999999995</v>
      </c>
      <c r="H860" s="294">
        <v>164806.30100000009</v>
      </c>
      <c r="I860" s="280"/>
      <c r="J860" s="280"/>
    </row>
    <row r="861" spans="1:10" x14ac:dyDescent="0.2">
      <c r="A861" s="244">
        <v>2011</v>
      </c>
      <c r="B861" s="267" t="s">
        <v>40</v>
      </c>
      <c r="C861" s="267" t="s">
        <v>145</v>
      </c>
      <c r="D861" s="293">
        <v>17102.07</v>
      </c>
      <c r="E861" s="293">
        <v>99012.4035</v>
      </c>
      <c r="F861" s="293">
        <v>14777.127500000001</v>
      </c>
      <c r="G861" s="293">
        <v>3341.7200000000003</v>
      </c>
      <c r="H861" s="294">
        <v>134233.321</v>
      </c>
      <c r="I861" s="280"/>
      <c r="J861" s="280"/>
    </row>
    <row r="862" spans="1:10" x14ac:dyDescent="0.2">
      <c r="A862" s="244">
        <v>2011</v>
      </c>
      <c r="B862" s="267" t="s">
        <v>42</v>
      </c>
      <c r="C862" s="267" t="s">
        <v>145</v>
      </c>
      <c r="D862" s="293">
        <v>17467.1875</v>
      </c>
      <c r="E862" s="293">
        <v>102797.20150000004</v>
      </c>
      <c r="F862" s="293">
        <v>14197.092500000001</v>
      </c>
      <c r="G862" s="293">
        <v>5831.5199999999995</v>
      </c>
      <c r="H862" s="294">
        <v>140293.00150000001</v>
      </c>
      <c r="I862" s="280"/>
      <c r="J862" s="280"/>
    </row>
    <row r="863" spans="1:10" x14ac:dyDescent="0.2">
      <c r="A863" s="244">
        <v>2011</v>
      </c>
      <c r="B863" s="267" t="s">
        <v>43</v>
      </c>
      <c r="C863" s="267" t="s">
        <v>145</v>
      </c>
      <c r="D863" s="293">
        <v>14559.109999999999</v>
      </c>
      <c r="E863" s="293">
        <v>98929.592500000013</v>
      </c>
      <c r="F863" s="293">
        <v>15637.455</v>
      </c>
      <c r="G863" s="293">
        <v>6495.9599999999991</v>
      </c>
      <c r="H863" s="294">
        <v>135622.11750000002</v>
      </c>
      <c r="I863" s="280"/>
      <c r="J863" s="280"/>
    </row>
    <row r="864" spans="1:10" x14ac:dyDescent="0.2">
      <c r="A864" s="244">
        <v>2011</v>
      </c>
      <c r="B864" s="267" t="s">
        <v>44</v>
      </c>
      <c r="C864" s="267" t="s">
        <v>145</v>
      </c>
      <c r="D864" s="293">
        <v>15981.45</v>
      </c>
      <c r="E864" s="293">
        <v>102623.27749999998</v>
      </c>
      <c r="F864" s="293">
        <v>17654.838500000002</v>
      </c>
      <c r="G864" s="293">
        <v>5719.4800000000005</v>
      </c>
      <c r="H864" s="294">
        <v>141979.04599999997</v>
      </c>
      <c r="I864" s="280"/>
      <c r="J864" s="280"/>
    </row>
    <row r="865" spans="1:10" x14ac:dyDescent="0.2">
      <c r="A865" s="244">
        <v>2011</v>
      </c>
      <c r="B865" s="267" t="s">
        <v>45</v>
      </c>
      <c r="C865" s="267" t="s">
        <v>145</v>
      </c>
      <c r="D865" s="293">
        <v>22639.832500000004</v>
      </c>
      <c r="E865" s="293">
        <v>108810.948</v>
      </c>
      <c r="F865" s="293">
        <v>23065.067999999999</v>
      </c>
      <c r="G865" s="293">
        <v>6121.0075000000006</v>
      </c>
      <c r="H865" s="294">
        <v>160636.85599999997</v>
      </c>
      <c r="I865" s="280"/>
      <c r="J865" s="280"/>
    </row>
    <row r="866" spans="1:10" x14ac:dyDescent="0.2">
      <c r="A866" s="244">
        <v>2011</v>
      </c>
      <c r="B866" s="267" t="s">
        <v>46</v>
      </c>
      <c r="C866" s="267" t="s">
        <v>145</v>
      </c>
      <c r="D866" s="293">
        <v>22644.697499999998</v>
      </c>
      <c r="E866" s="293">
        <v>106437.9265</v>
      </c>
      <c r="F866" s="293">
        <v>22742.262500000001</v>
      </c>
      <c r="G866" s="293">
        <v>7145.6360000000004</v>
      </c>
      <c r="H866" s="294">
        <v>158970.52249999999</v>
      </c>
      <c r="I866" s="280"/>
      <c r="J866" s="280"/>
    </row>
    <row r="867" spans="1:10" x14ac:dyDescent="0.2">
      <c r="A867" s="244">
        <v>2011</v>
      </c>
      <c r="B867" s="267" t="s">
        <v>47</v>
      </c>
      <c r="C867" s="267" t="s">
        <v>145</v>
      </c>
      <c r="D867" s="293">
        <v>20121.989999999998</v>
      </c>
      <c r="E867" s="293">
        <v>110028.90699999999</v>
      </c>
      <c r="F867" s="293">
        <v>15898.737500000001</v>
      </c>
      <c r="G867" s="293">
        <v>7053.28</v>
      </c>
      <c r="H867" s="294">
        <v>153102.91449999998</v>
      </c>
      <c r="I867" s="280"/>
      <c r="J867" s="280"/>
    </row>
    <row r="868" spans="1:10" x14ac:dyDescent="0.2">
      <c r="A868" s="244">
        <v>2011</v>
      </c>
      <c r="B868" s="267" t="s">
        <v>48</v>
      </c>
      <c r="C868" s="267" t="s">
        <v>145</v>
      </c>
      <c r="D868" s="293">
        <v>20859.679999999997</v>
      </c>
      <c r="E868" s="293">
        <v>115824.895</v>
      </c>
      <c r="F868" s="293">
        <v>17153.6675</v>
      </c>
      <c r="G868" s="293">
        <v>7735.4955</v>
      </c>
      <c r="H868" s="294">
        <v>161573.73799999998</v>
      </c>
      <c r="I868" s="280"/>
      <c r="J868" s="280"/>
    </row>
    <row r="869" spans="1:10" x14ac:dyDescent="0.2">
      <c r="A869" s="244">
        <v>2011</v>
      </c>
      <c r="B869" s="267" t="s">
        <v>49</v>
      </c>
      <c r="C869" s="267" t="s">
        <v>145</v>
      </c>
      <c r="D869" s="293">
        <v>23158.3</v>
      </c>
      <c r="E869" s="293">
        <v>106778.19550000003</v>
      </c>
      <c r="F869" s="293">
        <v>16803.6175</v>
      </c>
      <c r="G869" s="293">
        <v>8461.5599999999977</v>
      </c>
      <c r="H869" s="294">
        <v>155201.67300000001</v>
      </c>
      <c r="I869" s="280"/>
      <c r="J869" s="280"/>
    </row>
    <row r="870" spans="1:10" x14ac:dyDescent="0.2">
      <c r="A870" s="244">
        <v>2012</v>
      </c>
      <c r="B870" s="267" t="s">
        <v>50</v>
      </c>
      <c r="C870" s="267" t="s">
        <v>145</v>
      </c>
      <c r="D870" s="293">
        <v>20404.510000000002</v>
      </c>
      <c r="E870" s="293">
        <v>101993.22550000002</v>
      </c>
      <c r="F870" s="293">
        <v>22245.000000000004</v>
      </c>
      <c r="G870" s="293">
        <v>7218.9849999999997</v>
      </c>
      <c r="H870" s="294">
        <v>151861.72050000002</v>
      </c>
      <c r="I870" s="280"/>
      <c r="J870" s="280"/>
    </row>
    <row r="871" spans="1:10" x14ac:dyDescent="0.2">
      <c r="A871" s="244">
        <v>2012</v>
      </c>
      <c r="B871" s="267" t="s">
        <v>51</v>
      </c>
      <c r="C871" s="267" t="s">
        <v>145</v>
      </c>
      <c r="D871" s="293">
        <v>22641.120000000003</v>
      </c>
      <c r="E871" s="293">
        <v>96200.172499999986</v>
      </c>
      <c r="F871" s="293">
        <v>24186.902999999995</v>
      </c>
      <c r="G871" s="293">
        <v>7712.1170000000011</v>
      </c>
      <c r="H871" s="294">
        <v>150740.3125</v>
      </c>
      <c r="I871" s="280"/>
      <c r="J871" s="280"/>
    </row>
    <row r="872" spans="1:10" x14ac:dyDescent="0.2">
      <c r="A872" s="244">
        <v>2012</v>
      </c>
      <c r="B872" s="267" t="s">
        <v>52</v>
      </c>
      <c r="C872" s="267" t="s">
        <v>145</v>
      </c>
      <c r="D872" s="293">
        <v>28026.17</v>
      </c>
      <c r="E872" s="293">
        <v>111234.11300000003</v>
      </c>
      <c r="F872" s="293">
        <v>27068.932499999999</v>
      </c>
      <c r="G872" s="293">
        <v>7615.9545000000007</v>
      </c>
      <c r="H872" s="294">
        <v>173945.17000000004</v>
      </c>
      <c r="I872" s="280"/>
      <c r="J872" s="280"/>
    </row>
    <row r="873" spans="1:10" x14ac:dyDescent="0.2">
      <c r="A873" s="244">
        <v>2012</v>
      </c>
      <c r="B873" s="267" t="s">
        <v>40</v>
      </c>
      <c r="C873" s="267" t="s">
        <v>145</v>
      </c>
      <c r="D873" s="293">
        <v>24356.917499999996</v>
      </c>
      <c r="E873" s="293">
        <v>89581.800500000027</v>
      </c>
      <c r="F873" s="293">
        <v>18757.965</v>
      </c>
      <c r="G873" s="293">
        <v>6555.2514999999994</v>
      </c>
      <c r="H873" s="294">
        <v>139251.93450000003</v>
      </c>
      <c r="I873" s="280"/>
      <c r="J873" s="280"/>
    </row>
    <row r="874" spans="1:10" x14ac:dyDescent="0.2">
      <c r="A874" s="244">
        <v>2012</v>
      </c>
      <c r="B874" s="267" t="s">
        <v>42</v>
      </c>
      <c r="C874" s="267" t="s">
        <v>145</v>
      </c>
      <c r="D874" s="293">
        <v>30362.979999999989</v>
      </c>
      <c r="E874" s="293">
        <v>102233.64500000002</v>
      </c>
      <c r="F874" s="293">
        <v>22602.483499999998</v>
      </c>
      <c r="G874" s="293">
        <v>7530.8490000000011</v>
      </c>
      <c r="H874" s="294">
        <v>162729.95750000002</v>
      </c>
      <c r="I874" s="280"/>
      <c r="J874" s="280"/>
    </row>
    <row r="875" spans="1:10" x14ac:dyDescent="0.2">
      <c r="A875" s="244">
        <v>2012</v>
      </c>
      <c r="B875" s="267" t="s">
        <v>43</v>
      </c>
      <c r="C875" s="267" t="s">
        <v>145</v>
      </c>
      <c r="D875" s="293">
        <v>27534.44000000001</v>
      </c>
      <c r="E875" s="293">
        <v>103176.46300000002</v>
      </c>
      <c r="F875" s="293">
        <v>23946.538</v>
      </c>
      <c r="G875" s="293">
        <v>6819.3874999999998</v>
      </c>
      <c r="H875" s="294">
        <v>161476.82850000003</v>
      </c>
      <c r="I875" s="280"/>
      <c r="J875" s="280"/>
    </row>
    <row r="876" spans="1:10" x14ac:dyDescent="0.2">
      <c r="A876" s="244">
        <v>2012</v>
      </c>
      <c r="B876" s="267" t="s">
        <v>44</v>
      </c>
      <c r="C876" s="267" t="s">
        <v>145</v>
      </c>
      <c r="D876" s="293">
        <v>29329.984999999997</v>
      </c>
      <c r="E876" s="293">
        <v>95893.986000000019</v>
      </c>
      <c r="F876" s="293">
        <v>23572.108</v>
      </c>
      <c r="G876" s="293">
        <v>7593.7249999999995</v>
      </c>
      <c r="H876" s="294">
        <v>156389.80399999997</v>
      </c>
      <c r="I876" s="280"/>
      <c r="J876" s="280"/>
    </row>
    <row r="877" spans="1:10" x14ac:dyDescent="0.2">
      <c r="A877" s="244">
        <v>2012</v>
      </c>
      <c r="B877" s="267" t="s">
        <v>45</v>
      </c>
      <c r="C877" s="267" t="s">
        <v>145</v>
      </c>
      <c r="D877" s="293">
        <v>29656.27</v>
      </c>
      <c r="E877" s="293">
        <v>97413.053000000014</v>
      </c>
      <c r="F877" s="293">
        <v>24464.9025</v>
      </c>
      <c r="G877" s="293">
        <v>7405.3</v>
      </c>
      <c r="H877" s="294">
        <v>158939.52550000002</v>
      </c>
      <c r="I877" s="280"/>
      <c r="J877" s="280"/>
    </row>
    <row r="878" spans="1:10" x14ac:dyDescent="0.2">
      <c r="A878" s="244">
        <v>2012</v>
      </c>
      <c r="B878" s="267" t="s">
        <v>46</v>
      </c>
      <c r="C878" s="267" t="s">
        <v>145</v>
      </c>
      <c r="D878" s="293">
        <v>26653.395</v>
      </c>
      <c r="E878" s="293">
        <v>93685.144000000015</v>
      </c>
      <c r="F878" s="293">
        <v>26777.494500000001</v>
      </c>
      <c r="G878" s="293">
        <v>7508.2475000000004</v>
      </c>
      <c r="H878" s="294">
        <v>154624.28100000002</v>
      </c>
      <c r="I878" s="280"/>
      <c r="J878" s="280"/>
    </row>
    <row r="879" spans="1:10" x14ac:dyDescent="0.2">
      <c r="A879" s="244">
        <v>2012</v>
      </c>
      <c r="B879" s="267" t="s">
        <v>47</v>
      </c>
      <c r="C879" s="267" t="s">
        <v>145</v>
      </c>
      <c r="D879" s="293">
        <v>29106.69000000001</v>
      </c>
      <c r="E879" s="293">
        <v>98723.102499999994</v>
      </c>
      <c r="F879" s="293">
        <v>28272.292499999996</v>
      </c>
      <c r="G879" s="293">
        <v>8011.59</v>
      </c>
      <c r="H879" s="294">
        <v>164113.67499999999</v>
      </c>
      <c r="I879" s="280"/>
      <c r="J879" s="280"/>
    </row>
    <row r="880" spans="1:10" x14ac:dyDescent="0.2">
      <c r="A880" s="244">
        <v>2012</v>
      </c>
      <c r="B880" s="267" t="s">
        <v>48</v>
      </c>
      <c r="C880" s="267" t="s">
        <v>145</v>
      </c>
      <c r="D880" s="293">
        <v>30157.055</v>
      </c>
      <c r="E880" s="293">
        <v>102180.89300000003</v>
      </c>
      <c r="F880" s="293">
        <v>25879.487499999996</v>
      </c>
      <c r="G880" s="293">
        <v>7750.8595000000005</v>
      </c>
      <c r="H880" s="294">
        <v>165968.29500000004</v>
      </c>
      <c r="I880" s="280"/>
      <c r="J880" s="280"/>
    </row>
    <row r="881" spans="1:10" x14ac:dyDescent="0.2">
      <c r="A881" s="244">
        <v>2012</v>
      </c>
      <c r="B881" s="267" t="s">
        <v>49</v>
      </c>
      <c r="C881" s="267" t="s">
        <v>145</v>
      </c>
      <c r="D881" s="293">
        <v>26750.159999999996</v>
      </c>
      <c r="E881" s="293">
        <v>99062.761000000057</v>
      </c>
      <c r="F881" s="293">
        <v>22049.7055</v>
      </c>
      <c r="G881" s="293">
        <v>7225.9524999999994</v>
      </c>
      <c r="H881" s="294">
        <v>155088.57900000003</v>
      </c>
      <c r="I881" s="280"/>
      <c r="J881" s="280"/>
    </row>
    <row r="882" spans="1:10" x14ac:dyDescent="0.2">
      <c r="A882" s="244">
        <v>2013</v>
      </c>
      <c r="B882" s="267" t="s">
        <v>50</v>
      </c>
      <c r="C882" s="267" t="s">
        <v>145</v>
      </c>
      <c r="D882" s="293">
        <v>22917.739999999998</v>
      </c>
      <c r="E882" s="293">
        <v>86433.81700000001</v>
      </c>
      <c r="F882" s="293">
        <v>27458.4025</v>
      </c>
      <c r="G882" s="293">
        <v>6443.1399999999994</v>
      </c>
      <c r="H882" s="294">
        <v>143253.09950000001</v>
      </c>
      <c r="I882" s="280"/>
      <c r="J882" s="280"/>
    </row>
    <row r="883" spans="1:10" x14ac:dyDescent="0.2">
      <c r="A883" s="244">
        <v>2013</v>
      </c>
      <c r="B883" s="267" t="s">
        <v>51</v>
      </c>
      <c r="C883" s="267" t="s">
        <v>145</v>
      </c>
      <c r="D883" s="293">
        <v>29590.957500000004</v>
      </c>
      <c r="E883" s="293">
        <v>93544.450500000006</v>
      </c>
      <c r="F883" s="293">
        <v>23731.219500000003</v>
      </c>
      <c r="G883" s="293">
        <v>6372.0450000000001</v>
      </c>
      <c r="H883" s="294">
        <v>153238.67249999999</v>
      </c>
      <c r="I883" s="280"/>
      <c r="J883" s="280"/>
    </row>
    <row r="884" spans="1:10" x14ac:dyDescent="0.2">
      <c r="A884" s="244">
        <v>2013</v>
      </c>
      <c r="B884" s="267" t="s">
        <v>52</v>
      </c>
      <c r="C884" s="267" t="s">
        <v>145</v>
      </c>
      <c r="D884" s="293">
        <v>30673.470000000016</v>
      </c>
      <c r="E884" s="293">
        <v>88589.901499999993</v>
      </c>
      <c r="F884" s="293">
        <v>23760.992499999997</v>
      </c>
      <c r="G884" s="293">
        <v>8243.0849999999991</v>
      </c>
      <c r="H884" s="294">
        <v>151267.44900000005</v>
      </c>
      <c r="I884" s="280"/>
      <c r="J884" s="280"/>
    </row>
    <row r="885" spans="1:10" x14ac:dyDescent="0.2">
      <c r="A885" s="244">
        <v>2013</v>
      </c>
      <c r="B885" s="267" t="s">
        <v>40</v>
      </c>
      <c r="C885" s="267" t="s">
        <v>145</v>
      </c>
      <c r="D885" s="293">
        <v>30111.580000000005</v>
      </c>
      <c r="E885" s="293">
        <v>98395.891999999993</v>
      </c>
      <c r="F885" s="293">
        <v>24257.342999999997</v>
      </c>
      <c r="G885" s="293">
        <v>6775.6479999999992</v>
      </c>
      <c r="H885" s="294">
        <v>159540.46299999999</v>
      </c>
      <c r="I885" s="280"/>
      <c r="J885" s="280"/>
    </row>
    <row r="886" spans="1:10" x14ac:dyDescent="0.2">
      <c r="A886" s="244">
        <v>2013</v>
      </c>
      <c r="B886" s="267" t="s">
        <v>42</v>
      </c>
      <c r="C886" s="267" t="s">
        <v>145</v>
      </c>
      <c r="D886" s="293">
        <v>30251.829999999994</v>
      </c>
      <c r="E886" s="293">
        <v>95593.267500000016</v>
      </c>
      <c r="F886" s="293">
        <v>24194.044999999998</v>
      </c>
      <c r="G886" s="293">
        <v>7151.6689999999999</v>
      </c>
      <c r="H886" s="294">
        <v>157190.81150000001</v>
      </c>
      <c r="I886" s="280"/>
      <c r="J886" s="280"/>
    </row>
    <row r="887" spans="1:10" x14ac:dyDescent="0.2">
      <c r="A887" s="244">
        <v>2013</v>
      </c>
      <c r="B887" s="267" t="s">
        <v>43</v>
      </c>
      <c r="C887" s="267" t="s">
        <v>145</v>
      </c>
      <c r="D887" s="293">
        <v>29143.852499999997</v>
      </c>
      <c r="E887" s="293">
        <v>89675.023499999996</v>
      </c>
      <c r="F887" s="293">
        <v>24842.859999999997</v>
      </c>
      <c r="G887" s="293">
        <v>6638.9875000000011</v>
      </c>
      <c r="H887" s="294">
        <v>150300.72350000002</v>
      </c>
      <c r="I887" s="280"/>
      <c r="J887" s="280"/>
    </row>
    <row r="888" spans="1:10" x14ac:dyDescent="0.2">
      <c r="A888" s="244">
        <v>2013</v>
      </c>
      <c r="B888" s="267" t="s">
        <v>44</v>
      </c>
      <c r="C888" s="267" t="s">
        <v>145</v>
      </c>
      <c r="D888" s="293">
        <v>31091.562500000007</v>
      </c>
      <c r="E888" s="293">
        <v>94766.10149999999</v>
      </c>
      <c r="F888" s="293">
        <v>28194.494999999999</v>
      </c>
      <c r="G888" s="293">
        <v>7749.8140000000003</v>
      </c>
      <c r="H888" s="294">
        <v>161801.97299999997</v>
      </c>
      <c r="I888" s="280"/>
      <c r="J888" s="280"/>
    </row>
    <row r="889" spans="1:10" x14ac:dyDescent="0.2">
      <c r="A889" s="244">
        <v>2013</v>
      </c>
      <c r="B889" s="267" t="s">
        <v>45</v>
      </c>
      <c r="C889" s="267" t="s">
        <v>145</v>
      </c>
      <c r="D889" s="293">
        <v>23365.527500000011</v>
      </c>
      <c r="E889" s="293">
        <v>82474.752999999997</v>
      </c>
      <c r="F889" s="293">
        <v>26840.344000000001</v>
      </c>
      <c r="G889" s="293">
        <v>5263.19</v>
      </c>
      <c r="H889" s="294">
        <v>137943.81450000001</v>
      </c>
      <c r="I889" s="280"/>
      <c r="J889" s="280"/>
    </row>
    <row r="890" spans="1:10" x14ac:dyDescent="0.2">
      <c r="A890" s="244">
        <v>2013</v>
      </c>
      <c r="B890" s="267" t="s">
        <v>46</v>
      </c>
      <c r="C890" s="267" t="s">
        <v>145</v>
      </c>
      <c r="D890" s="293">
        <v>28939.16</v>
      </c>
      <c r="E890" s="293">
        <v>106497.29549999999</v>
      </c>
      <c r="F890" s="293">
        <v>32410.875000000007</v>
      </c>
      <c r="G890" s="293">
        <v>7625.5684999999985</v>
      </c>
      <c r="H890" s="294">
        <v>175472.899</v>
      </c>
      <c r="I890" s="280"/>
      <c r="J890" s="280"/>
    </row>
    <row r="891" spans="1:10" x14ac:dyDescent="0.2">
      <c r="A891" s="244">
        <v>2013</v>
      </c>
      <c r="B891" s="267" t="s">
        <v>47</v>
      </c>
      <c r="C891" s="267" t="s">
        <v>145</v>
      </c>
      <c r="D891" s="293">
        <v>29538.06</v>
      </c>
      <c r="E891" s="293">
        <v>104104.66200000008</v>
      </c>
      <c r="F891" s="293">
        <v>37098.120499999997</v>
      </c>
      <c r="G891" s="293">
        <v>7759.2379999999994</v>
      </c>
      <c r="H891" s="294">
        <v>178500.0805000001</v>
      </c>
      <c r="I891" s="280"/>
      <c r="J891" s="280"/>
    </row>
    <row r="892" spans="1:10" x14ac:dyDescent="0.2">
      <c r="A892" s="244">
        <v>2013</v>
      </c>
      <c r="B892" s="267" t="s">
        <v>48</v>
      </c>
      <c r="C892" s="267" t="s">
        <v>145</v>
      </c>
      <c r="D892" s="293">
        <v>29371.864999999994</v>
      </c>
      <c r="E892" s="293">
        <v>104659.39400000006</v>
      </c>
      <c r="F892" s="293">
        <v>35056.027500000004</v>
      </c>
      <c r="G892" s="293">
        <v>7654.3890000000001</v>
      </c>
      <c r="H892" s="294">
        <v>176741.67550000007</v>
      </c>
      <c r="I892" s="280"/>
      <c r="J892" s="280"/>
    </row>
    <row r="893" spans="1:10" x14ac:dyDescent="0.2">
      <c r="A893" s="244">
        <v>2013</v>
      </c>
      <c r="B893" s="267" t="s">
        <v>49</v>
      </c>
      <c r="C893" s="267" t="s">
        <v>145</v>
      </c>
      <c r="D893" s="293">
        <v>27976.920000000006</v>
      </c>
      <c r="E893" s="293">
        <v>106701.72250000009</v>
      </c>
      <c r="F893" s="293">
        <v>28005.859999999997</v>
      </c>
      <c r="G893" s="293">
        <v>6734.7950000000001</v>
      </c>
      <c r="H893" s="294">
        <v>169419.29750000007</v>
      </c>
      <c r="I893" s="280"/>
      <c r="J893" s="280"/>
    </row>
    <row r="894" spans="1:10" x14ac:dyDescent="0.2">
      <c r="A894" s="244">
        <v>2014</v>
      </c>
      <c r="B894" s="267" t="s">
        <v>50</v>
      </c>
      <c r="C894" s="267" t="s">
        <v>145</v>
      </c>
      <c r="D894" s="293">
        <v>23791.269999999997</v>
      </c>
      <c r="E894" s="293">
        <v>84295.85050000003</v>
      </c>
      <c r="F894" s="293">
        <v>29184.064999999999</v>
      </c>
      <c r="G894" s="293">
        <v>7359.8249999999998</v>
      </c>
      <c r="H894" s="294">
        <v>144631.01050000003</v>
      </c>
      <c r="I894" s="280"/>
      <c r="J894" s="280"/>
    </row>
    <row r="895" spans="1:10" x14ac:dyDescent="0.2">
      <c r="A895" s="244">
        <v>2014</v>
      </c>
      <c r="B895" s="267" t="s">
        <v>51</v>
      </c>
      <c r="C895" s="267" t="s">
        <v>145</v>
      </c>
      <c r="D895" s="293">
        <v>29144.899999999998</v>
      </c>
      <c r="E895" s="293">
        <v>95267.238000000085</v>
      </c>
      <c r="F895" s="293">
        <v>30636.805</v>
      </c>
      <c r="G895" s="293">
        <v>7363.3200000000006</v>
      </c>
      <c r="H895" s="294">
        <v>162412.26300000006</v>
      </c>
      <c r="I895" s="280"/>
      <c r="J895" s="280"/>
    </row>
    <row r="896" spans="1:10" x14ac:dyDescent="0.2">
      <c r="A896" s="244">
        <v>2014</v>
      </c>
      <c r="B896" s="267" t="s">
        <v>52</v>
      </c>
      <c r="C896" s="267" t="s">
        <v>145</v>
      </c>
      <c r="D896" s="293">
        <v>31388.52</v>
      </c>
      <c r="E896" s="293">
        <v>113889.5465000001</v>
      </c>
      <c r="F896" s="293">
        <v>30298.366000000002</v>
      </c>
      <c r="G896" s="293">
        <v>8320.1630000000005</v>
      </c>
      <c r="H896" s="294">
        <v>183896.59550000014</v>
      </c>
      <c r="I896" s="280"/>
      <c r="J896" s="280"/>
    </row>
    <row r="897" spans="1:10" x14ac:dyDescent="0.2">
      <c r="A897" s="244">
        <v>2014</v>
      </c>
      <c r="B897" s="267" t="s">
        <v>40</v>
      </c>
      <c r="C897" s="267" t="s">
        <v>145</v>
      </c>
      <c r="D897" s="293">
        <v>30306.44</v>
      </c>
      <c r="E897" s="293">
        <v>100127.07950000008</v>
      </c>
      <c r="F897" s="293">
        <v>28865.666999999998</v>
      </c>
      <c r="G897" s="293">
        <v>8419.3220000000001</v>
      </c>
      <c r="H897" s="294">
        <v>167718.50850000005</v>
      </c>
      <c r="I897" s="280"/>
      <c r="J897" s="280"/>
    </row>
    <row r="898" spans="1:10" x14ac:dyDescent="0.2">
      <c r="A898" s="244">
        <v>2014</v>
      </c>
      <c r="B898" s="267" t="s">
        <v>42</v>
      </c>
      <c r="C898" s="267" t="s">
        <v>145</v>
      </c>
      <c r="D898" s="293">
        <v>32747.412499999999</v>
      </c>
      <c r="E898" s="293">
        <v>102120.47200000011</v>
      </c>
      <c r="F898" s="293">
        <v>30426.436000000002</v>
      </c>
      <c r="G898" s="293">
        <v>9539.4255000000012</v>
      </c>
      <c r="H898" s="294">
        <v>174833.7460000001</v>
      </c>
      <c r="I898" s="280"/>
      <c r="J898" s="280"/>
    </row>
    <row r="899" spans="1:10" x14ac:dyDescent="0.2">
      <c r="A899" s="244">
        <v>2014</v>
      </c>
      <c r="B899" s="267" t="s">
        <v>43</v>
      </c>
      <c r="C899" s="267" t="s">
        <v>145</v>
      </c>
      <c r="D899" s="293">
        <v>30075.135000000002</v>
      </c>
      <c r="E899" s="293">
        <v>95107.97924500017</v>
      </c>
      <c r="F899" s="293">
        <v>26656.983</v>
      </c>
      <c r="G899" s="293">
        <v>7749.9420000000009</v>
      </c>
      <c r="H899" s="294">
        <v>159590.03924500017</v>
      </c>
      <c r="I899" s="280"/>
      <c r="J899" s="280"/>
    </row>
    <row r="900" spans="1:10" x14ac:dyDescent="0.2">
      <c r="A900" s="244">
        <v>2014</v>
      </c>
      <c r="B900" s="267" t="s">
        <v>44</v>
      </c>
      <c r="C900" s="267" t="s">
        <v>145</v>
      </c>
      <c r="D900" s="293">
        <v>34150.871000000006</v>
      </c>
      <c r="E900" s="293">
        <v>103514.70700000011</v>
      </c>
      <c r="F900" s="293">
        <v>29441.063000000002</v>
      </c>
      <c r="G900" s="293">
        <v>7095.2924999999996</v>
      </c>
      <c r="H900" s="294">
        <v>174201.93350000007</v>
      </c>
      <c r="I900" s="280"/>
      <c r="J900" s="280"/>
    </row>
    <row r="901" spans="1:10" x14ac:dyDescent="0.2">
      <c r="A901" s="244">
        <v>2014</v>
      </c>
      <c r="B901" s="267" t="s">
        <v>45</v>
      </c>
      <c r="C901" s="267" t="s">
        <v>145</v>
      </c>
      <c r="D901" s="293">
        <v>30407.061000000005</v>
      </c>
      <c r="E901" s="293">
        <v>106318.25600000004</v>
      </c>
      <c r="F901" s="293">
        <v>28907.022499999995</v>
      </c>
      <c r="G901" s="293">
        <v>7695.29</v>
      </c>
      <c r="H901" s="294">
        <v>173327.62950000007</v>
      </c>
      <c r="I901" s="280"/>
      <c r="J901" s="280"/>
    </row>
    <row r="902" spans="1:10" x14ac:dyDescent="0.2">
      <c r="A902" s="244">
        <v>2014</v>
      </c>
      <c r="B902" s="267" t="s">
        <v>46</v>
      </c>
      <c r="C902" s="267" t="s">
        <v>145</v>
      </c>
      <c r="D902" s="293">
        <v>32075.222500000011</v>
      </c>
      <c r="E902" s="293">
        <v>112512.38950000011</v>
      </c>
      <c r="F902" s="293">
        <v>30947.0105</v>
      </c>
      <c r="G902" s="293">
        <v>7585.6924999999992</v>
      </c>
      <c r="H902" s="294">
        <v>183120.31500000012</v>
      </c>
      <c r="I902" s="280"/>
      <c r="J902" s="280"/>
    </row>
    <row r="903" spans="1:10" x14ac:dyDescent="0.2">
      <c r="A903" s="244">
        <v>2014</v>
      </c>
      <c r="B903" s="267" t="s">
        <v>47</v>
      </c>
      <c r="C903" s="267" t="s">
        <v>145</v>
      </c>
      <c r="D903" s="293">
        <v>26290.019999999993</v>
      </c>
      <c r="E903" s="293">
        <v>113981.76300000014</v>
      </c>
      <c r="F903" s="293">
        <v>31911.094999999994</v>
      </c>
      <c r="G903" s="293">
        <v>7883.7049999999999</v>
      </c>
      <c r="H903" s="294">
        <v>180066.58300000013</v>
      </c>
      <c r="I903" s="280"/>
      <c r="J903" s="280"/>
    </row>
    <row r="904" spans="1:10" x14ac:dyDescent="0.2">
      <c r="A904" s="244">
        <v>2014</v>
      </c>
      <c r="B904" s="267" t="s">
        <v>48</v>
      </c>
      <c r="C904" s="267" t="s">
        <v>145</v>
      </c>
      <c r="D904" s="293">
        <v>28671.405000000002</v>
      </c>
      <c r="E904" s="293">
        <v>115836.66000000006</v>
      </c>
      <c r="F904" s="293">
        <v>30081.79</v>
      </c>
      <c r="G904" s="293">
        <v>7566.69</v>
      </c>
      <c r="H904" s="294">
        <v>182156.54500000007</v>
      </c>
      <c r="I904" s="280"/>
      <c r="J904" s="280"/>
    </row>
    <row r="905" spans="1:10" x14ac:dyDescent="0.2">
      <c r="A905" s="244">
        <v>2014</v>
      </c>
      <c r="B905" s="267" t="s">
        <v>49</v>
      </c>
      <c r="C905" s="267" t="s">
        <v>145</v>
      </c>
      <c r="D905" s="293">
        <v>25670.605000000003</v>
      </c>
      <c r="E905" s="293">
        <v>119846.18700000002</v>
      </c>
      <c r="F905" s="293">
        <v>24539.289999999997</v>
      </c>
      <c r="G905" s="293">
        <v>7911.3724999999995</v>
      </c>
      <c r="H905" s="294">
        <v>177967.45450000002</v>
      </c>
      <c r="I905" s="280"/>
      <c r="J905" s="280"/>
    </row>
    <row r="906" spans="1:10" x14ac:dyDescent="0.2">
      <c r="A906" s="244">
        <v>2015</v>
      </c>
      <c r="B906" s="267" t="s">
        <v>50</v>
      </c>
      <c r="C906" s="267" t="s">
        <v>145</v>
      </c>
      <c r="D906" s="293">
        <v>21627.824999999997</v>
      </c>
      <c r="E906" s="293">
        <v>89593.20550000004</v>
      </c>
      <c r="F906" s="293">
        <v>26499.540499999996</v>
      </c>
      <c r="G906" s="293">
        <v>7138.4349999999995</v>
      </c>
      <c r="H906" s="294">
        <v>144859.00600000005</v>
      </c>
      <c r="I906" s="280"/>
      <c r="J906" s="280"/>
    </row>
    <row r="907" spans="1:10" x14ac:dyDescent="0.2">
      <c r="A907" s="244">
        <v>2015</v>
      </c>
      <c r="B907" s="267" t="s">
        <v>51</v>
      </c>
      <c r="C907" s="267" t="s">
        <v>145</v>
      </c>
      <c r="D907" s="293">
        <v>27161.378499999995</v>
      </c>
      <c r="E907" s="293">
        <v>92033.068500000023</v>
      </c>
      <c r="F907" s="293">
        <v>31394.272499999999</v>
      </c>
      <c r="G907" s="293">
        <v>8063.2899999999991</v>
      </c>
      <c r="H907" s="294">
        <v>158652.00950000001</v>
      </c>
      <c r="I907" s="280"/>
      <c r="J907" s="280"/>
    </row>
    <row r="908" spans="1:10" x14ac:dyDescent="0.2">
      <c r="A908" s="244">
        <v>2015</v>
      </c>
      <c r="B908" s="267" t="s">
        <v>52</v>
      </c>
      <c r="C908" s="267" t="s">
        <v>145</v>
      </c>
      <c r="D908" s="293">
        <v>29472.721999999998</v>
      </c>
      <c r="E908" s="293">
        <v>108444.93899999997</v>
      </c>
      <c r="F908" s="293">
        <v>30810.5085</v>
      </c>
      <c r="G908" s="293">
        <v>8043.9924999999994</v>
      </c>
      <c r="H908" s="294">
        <v>176772.16199999995</v>
      </c>
      <c r="I908" s="280"/>
      <c r="J908" s="280"/>
    </row>
    <row r="909" spans="1:10" x14ac:dyDescent="0.2">
      <c r="A909" s="244">
        <v>2015</v>
      </c>
      <c r="B909" s="267" t="s">
        <v>40</v>
      </c>
      <c r="C909" s="267" t="s">
        <v>145</v>
      </c>
      <c r="D909" s="293">
        <v>27275.792500000007</v>
      </c>
      <c r="E909" s="293">
        <v>95955.626999999993</v>
      </c>
      <c r="F909" s="293">
        <v>31613.738499999999</v>
      </c>
      <c r="G909" s="293">
        <v>6982.585500000001</v>
      </c>
      <c r="H909" s="294">
        <v>161827.74349999998</v>
      </c>
      <c r="I909" s="280"/>
      <c r="J909" s="280"/>
    </row>
    <row r="910" spans="1:10" x14ac:dyDescent="0.2">
      <c r="A910" s="244">
        <v>2015</v>
      </c>
      <c r="B910" s="267" t="s">
        <v>42</v>
      </c>
      <c r="C910" s="267" t="s">
        <v>145</v>
      </c>
      <c r="D910" s="293">
        <v>26703.784999999993</v>
      </c>
      <c r="E910" s="293">
        <v>103309.19200000001</v>
      </c>
      <c r="F910" s="293">
        <v>33803.464500000002</v>
      </c>
      <c r="G910" s="293">
        <v>7329.5700000000006</v>
      </c>
      <c r="H910" s="294">
        <v>171146.01150000002</v>
      </c>
      <c r="I910" s="280"/>
      <c r="J910" s="280"/>
    </row>
    <row r="911" spans="1:10" x14ac:dyDescent="0.2">
      <c r="A911" s="244">
        <v>2015</v>
      </c>
      <c r="B911" s="267" t="s">
        <v>43</v>
      </c>
      <c r="C911" s="267" t="s">
        <v>145</v>
      </c>
      <c r="D911" s="293">
        <v>25613.37</v>
      </c>
      <c r="E911" s="293">
        <v>95929.286999999968</v>
      </c>
      <c r="F911" s="293">
        <v>32304.02</v>
      </c>
      <c r="G911" s="293">
        <v>7769.7624999999989</v>
      </c>
      <c r="H911" s="294">
        <v>161616.43949999998</v>
      </c>
      <c r="I911" s="280"/>
      <c r="J911" s="280"/>
    </row>
    <row r="912" spans="1:10" x14ac:dyDescent="0.2">
      <c r="A912" s="244">
        <v>2015</v>
      </c>
      <c r="B912" s="267" t="s">
        <v>44</v>
      </c>
      <c r="C912" s="267" t="s">
        <v>145</v>
      </c>
      <c r="D912" s="293">
        <v>31345.9925</v>
      </c>
      <c r="E912" s="293">
        <v>102573.37549999999</v>
      </c>
      <c r="F912" s="293">
        <v>37956.449499999995</v>
      </c>
      <c r="G912" s="293">
        <v>9118.8374999999996</v>
      </c>
      <c r="H912" s="294">
        <v>180994.655</v>
      </c>
      <c r="I912" s="280"/>
      <c r="J912" s="280"/>
    </row>
    <row r="913" spans="1:10" x14ac:dyDescent="0.2">
      <c r="A913" s="244">
        <v>2015</v>
      </c>
      <c r="B913" s="267" t="s">
        <v>45</v>
      </c>
      <c r="C913" s="267" t="s">
        <v>145</v>
      </c>
      <c r="D913" s="293">
        <v>28986.934999999994</v>
      </c>
      <c r="E913" s="293">
        <v>104414.5235</v>
      </c>
      <c r="F913" s="293">
        <v>31997.785499999994</v>
      </c>
      <c r="G913" s="293">
        <v>7897.06</v>
      </c>
      <c r="H913" s="294">
        <v>173296.304</v>
      </c>
      <c r="I913" s="280"/>
      <c r="J913" s="280"/>
    </row>
    <row r="914" spans="1:10" x14ac:dyDescent="0.2">
      <c r="A914" s="244">
        <v>2015</v>
      </c>
      <c r="B914" s="267" t="s">
        <v>46</v>
      </c>
      <c r="C914" s="267" t="s">
        <v>145</v>
      </c>
      <c r="D914" s="293">
        <v>33030.476999999999</v>
      </c>
      <c r="E914" s="293">
        <v>108768.29000000001</v>
      </c>
      <c r="F914" s="293">
        <v>40711.600000000006</v>
      </c>
      <c r="G914" s="293">
        <v>7804.4950000000008</v>
      </c>
      <c r="H914" s="294">
        <v>190314.86200000002</v>
      </c>
      <c r="I914" s="280"/>
      <c r="J914" s="280"/>
    </row>
    <row r="915" spans="1:10" x14ac:dyDescent="0.2">
      <c r="A915" s="244">
        <v>2015</v>
      </c>
      <c r="B915" s="267" t="s">
        <v>47</v>
      </c>
      <c r="C915" s="267" t="s">
        <v>145</v>
      </c>
      <c r="D915" s="293">
        <v>32546.067500000005</v>
      </c>
      <c r="E915" s="293">
        <v>115626.21150000024</v>
      </c>
      <c r="F915" s="293">
        <v>35915.832500000004</v>
      </c>
      <c r="G915" s="293">
        <v>7607.0724999999993</v>
      </c>
      <c r="H915" s="294">
        <v>191695.18400000027</v>
      </c>
      <c r="I915" s="280"/>
      <c r="J915" s="280"/>
    </row>
    <row r="916" spans="1:10" x14ac:dyDescent="0.2">
      <c r="A916" s="244">
        <v>2015</v>
      </c>
      <c r="B916" s="267" t="s">
        <v>48</v>
      </c>
      <c r="C916" s="267" t="s">
        <v>145</v>
      </c>
      <c r="D916" s="293">
        <v>31527.952500000003</v>
      </c>
      <c r="E916" s="293">
        <v>107788.26400000007</v>
      </c>
      <c r="F916" s="293">
        <v>32727.704999999998</v>
      </c>
      <c r="G916" s="293">
        <v>8173.7925000000014</v>
      </c>
      <c r="H916" s="294">
        <v>180217.71400000004</v>
      </c>
      <c r="I916" s="280"/>
      <c r="J916" s="280"/>
    </row>
    <row r="917" spans="1:10" x14ac:dyDescent="0.2">
      <c r="A917" s="244">
        <v>2015</v>
      </c>
      <c r="B917" s="267" t="s">
        <v>49</v>
      </c>
      <c r="C917" s="267" t="s">
        <v>145</v>
      </c>
      <c r="D917" s="293">
        <v>32082.937999999995</v>
      </c>
      <c r="E917" s="293">
        <v>133293.35100000026</v>
      </c>
      <c r="F917" s="293">
        <v>26460.593000000001</v>
      </c>
      <c r="G917" s="293">
        <v>9432.3274999999994</v>
      </c>
      <c r="H917" s="294">
        <v>201269.20950000026</v>
      </c>
      <c r="I917" s="280"/>
      <c r="J917" s="280"/>
    </row>
    <row r="918" spans="1:10" x14ac:dyDescent="0.2">
      <c r="A918" s="244">
        <v>2016</v>
      </c>
      <c r="B918" s="267" t="s">
        <v>50</v>
      </c>
      <c r="C918" s="267" t="s">
        <v>145</v>
      </c>
      <c r="D918" s="293">
        <v>27674.172499999982</v>
      </c>
      <c r="E918" s="293">
        <v>96142.07749999997</v>
      </c>
      <c r="F918" s="293">
        <v>26980.882499999996</v>
      </c>
      <c r="G918" s="293">
        <v>5194.8600000000079</v>
      </c>
      <c r="H918" s="294">
        <v>155991.99249999999</v>
      </c>
      <c r="I918" s="280"/>
      <c r="J918" s="280"/>
    </row>
    <row r="919" spans="1:10" x14ac:dyDescent="0.2">
      <c r="A919" s="244">
        <v>2016</v>
      </c>
      <c r="B919" s="267" t="s">
        <v>51</v>
      </c>
      <c r="C919" s="267" t="s">
        <v>145</v>
      </c>
      <c r="D919" s="293">
        <v>35023.177500000005</v>
      </c>
      <c r="E919" s="293">
        <v>91350.125</v>
      </c>
      <c r="F919" s="293">
        <v>30026.372499999998</v>
      </c>
      <c r="G919" s="293">
        <v>4868.0905000000012</v>
      </c>
      <c r="H919" s="294">
        <v>161267.76550000001</v>
      </c>
      <c r="I919" s="280"/>
      <c r="J919" s="280"/>
    </row>
    <row r="920" spans="1:10" x14ac:dyDescent="0.2">
      <c r="A920" s="244">
        <v>2016</v>
      </c>
      <c r="B920" s="267" t="s">
        <v>52</v>
      </c>
      <c r="C920" s="267" t="s">
        <v>145</v>
      </c>
      <c r="D920" s="293">
        <v>31365.12000000001</v>
      </c>
      <c r="E920" s="293">
        <v>94668.013500000059</v>
      </c>
      <c r="F920" s="293">
        <v>27301.82</v>
      </c>
      <c r="G920" s="293">
        <v>4100.5824999999995</v>
      </c>
      <c r="H920" s="294">
        <v>157435.53600000005</v>
      </c>
      <c r="I920" s="280"/>
      <c r="J920" s="280"/>
    </row>
    <row r="921" spans="1:10" x14ac:dyDescent="0.2">
      <c r="A921" s="244">
        <v>2016</v>
      </c>
      <c r="B921" s="267" t="s">
        <v>40</v>
      </c>
      <c r="C921" s="267" t="s">
        <v>145</v>
      </c>
      <c r="D921" s="293">
        <v>32034.187499999989</v>
      </c>
      <c r="E921" s="293">
        <v>99957.348000000085</v>
      </c>
      <c r="F921" s="293">
        <v>28433.182499999995</v>
      </c>
      <c r="G921" s="293">
        <v>4571.0729999999994</v>
      </c>
      <c r="H921" s="294">
        <v>164995.79100000008</v>
      </c>
      <c r="I921" s="280"/>
      <c r="J921" s="280"/>
    </row>
    <row r="922" spans="1:10" x14ac:dyDescent="0.2">
      <c r="A922" s="244">
        <v>2016</v>
      </c>
      <c r="B922" s="267" t="s">
        <v>42</v>
      </c>
      <c r="C922" s="267" t="s">
        <v>145</v>
      </c>
      <c r="D922" s="293">
        <v>31077.764999999996</v>
      </c>
      <c r="E922" s="293">
        <v>91264.074000000022</v>
      </c>
      <c r="F922" s="293">
        <v>27159.251499999995</v>
      </c>
      <c r="G922" s="293">
        <v>4012.7575000000002</v>
      </c>
      <c r="H922" s="294">
        <v>153513.84800000003</v>
      </c>
      <c r="I922" s="280"/>
      <c r="J922" s="280"/>
    </row>
    <row r="923" spans="1:10" x14ac:dyDescent="0.2">
      <c r="A923" s="244">
        <v>2016</v>
      </c>
      <c r="B923" s="267" t="s">
        <v>43</v>
      </c>
      <c r="C923" s="267" t="s">
        <v>145</v>
      </c>
      <c r="D923" s="293">
        <v>31861.305</v>
      </c>
      <c r="E923" s="293">
        <v>92034.653499999986</v>
      </c>
      <c r="F923" s="293">
        <v>23751.419999999995</v>
      </c>
      <c r="G923" s="293">
        <v>3824.6900000000014</v>
      </c>
      <c r="H923" s="294">
        <v>151472.06849999996</v>
      </c>
      <c r="I923" s="280"/>
      <c r="J923" s="280"/>
    </row>
    <row r="924" spans="1:10" x14ac:dyDescent="0.2">
      <c r="A924" s="244">
        <v>2016</v>
      </c>
      <c r="B924" s="267" t="s">
        <v>44</v>
      </c>
      <c r="C924" s="267" t="s">
        <v>145</v>
      </c>
      <c r="D924" s="293">
        <v>27032.9925</v>
      </c>
      <c r="E924" s="293">
        <v>79387.632500000167</v>
      </c>
      <c r="F924" s="293">
        <v>18838.974999999999</v>
      </c>
      <c r="G924" s="293">
        <v>2989.6875000000009</v>
      </c>
      <c r="H924" s="294">
        <v>128249.28750000017</v>
      </c>
      <c r="I924" s="280"/>
      <c r="J924" s="280"/>
    </row>
    <row r="925" spans="1:10" x14ac:dyDescent="0.2">
      <c r="A925" s="244">
        <v>2016</v>
      </c>
      <c r="B925" s="267" t="s">
        <v>45</v>
      </c>
      <c r="C925" s="267" t="s">
        <v>145</v>
      </c>
      <c r="D925" s="293">
        <v>29843.17</v>
      </c>
      <c r="E925" s="293">
        <v>100228.07950000021</v>
      </c>
      <c r="F925" s="293">
        <v>28983.016000000003</v>
      </c>
      <c r="G925" s="293">
        <v>4842.5749999999998</v>
      </c>
      <c r="H925" s="294">
        <v>163896.84050000019</v>
      </c>
      <c r="I925" s="280"/>
      <c r="J925" s="280"/>
    </row>
    <row r="926" spans="1:10" x14ac:dyDescent="0.2">
      <c r="A926" s="244">
        <v>2016</v>
      </c>
      <c r="B926" s="267" t="s">
        <v>46</v>
      </c>
      <c r="C926" s="267" t="s">
        <v>145</v>
      </c>
      <c r="D926" s="293">
        <v>28881.545000000002</v>
      </c>
      <c r="E926" s="293">
        <v>94362.238499999963</v>
      </c>
      <c r="F926" s="293">
        <v>23311.454999999994</v>
      </c>
      <c r="G926" s="293">
        <v>5089.8949999999995</v>
      </c>
      <c r="H926" s="294">
        <v>151645.13349999997</v>
      </c>
      <c r="I926" s="280"/>
      <c r="J926" s="280"/>
    </row>
    <row r="927" spans="1:10" x14ac:dyDescent="0.2">
      <c r="A927" s="244">
        <v>2016</v>
      </c>
      <c r="B927" s="267" t="s">
        <v>47</v>
      </c>
      <c r="C927" s="267" t="s">
        <v>145</v>
      </c>
      <c r="D927" s="293">
        <v>28104.782500000001</v>
      </c>
      <c r="E927" s="293">
        <v>90404.944500000129</v>
      </c>
      <c r="F927" s="293">
        <v>24077.945999999993</v>
      </c>
      <c r="G927" s="293">
        <v>4655.4774999999991</v>
      </c>
      <c r="H927" s="294">
        <v>147243.15050000019</v>
      </c>
      <c r="I927" s="280"/>
      <c r="J927" s="280"/>
    </row>
    <row r="928" spans="1:10" x14ac:dyDescent="0.2">
      <c r="A928" s="244">
        <v>2016</v>
      </c>
      <c r="B928" s="267" t="s">
        <v>48</v>
      </c>
      <c r="C928" s="267" t="s">
        <v>145</v>
      </c>
      <c r="D928" s="293">
        <v>28443.562500000004</v>
      </c>
      <c r="E928" s="293">
        <v>93765.403000000006</v>
      </c>
      <c r="F928" s="293">
        <v>23387.452500000003</v>
      </c>
      <c r="G928" s="293">
        <v>4489.1149999999998</v>
      </c>
      <c r="H928" s="294">
        <v>150085.53300000002</v>
      </c>
      <c r="I928" s="280"/>
      <c r="J928" s="280"/>
    </row>
    <row r="929" spans="1:10" x14ac:dyDescent="0.2">
      <c r="A929" s="244">
        <v>2016</v>
      </c>
      <c r="B929" s="267" t="s">
        <v>49</v>
      </c>
      <c r="C929" s="267" t="s">
        <v>145</v>
      </c>
      <c r="D929" s="293">
        <v>27144.46</v>
      </c>
      <c r="E929" s="293">
        <v>94509.337000000043</v>
      </c>
      <c r="F929" s="293">
        <v>21296.751999999997</v>
      </c>
      <c r="G929" s="293">
        <v>3910.3425000000002</v>
      </c>
      <c r="H929" s="294">
        <v>146860.89150000009</v>
      </c>
      <c r="I929" s="280"/>
      <c r="J929" s="280"/>
    </row>
    <row r="930" spans="1:10" x14ac:dyDescent="0.2">
      <c r="A930" s="244">
        <v>2017</v>
      </c>
      <c r="B930" s="267" t="s">
        <v>50</v>
      </c>
      <c r="C930" s="267" t="s">
        <v>145</v>
      </c>
      <c r="D930" s="293">
        <v>22960.562499999993</v>
      </c>
      <c r="E930" s="293">
        <v>82914.319499999954</v>
      </c>
      <c r="F930" s="293">
        <v>17615.21</v>
      </c>
      <c r="G930" s="293">
        <v>3703.1125000000002</v>
      </c>
      <c r="H930" s="294">
        <v>127193.20449999999</v>
      </c>
      <c r="I930" s="280"/>
      <c r="J930" s="280"/>
    </row>
    <row r="931" spans="1:10" x14ac:dyDescent="0.2">
      <c r="A931" s="244">
        <v>2017</v>
      </c>
      <c r="B931" s="267" t="s">
        <v>51</v>
      </c>
      <c r="C931" s="267" t="s">
        <v>145</v>
      </c>
      <c r="D931" s="293">
        <v>27217.876999999997</v>
      </c>
      <c r="E931" s="293">
        <v>85424.929499999984</v>
      </c>
      <c r="F931" s="293">
        <v>21237.012999999999</v>
      </c>
      <c r="G931" s="293">
        <v>3482.7000000000003</v>
      </c>
      <c r="H931" s="294">
        <v>137362.51949999999</v>
      </c>
      <c r="I931" s="280"/>
      <c r="J931" s="280"/>
    </row>
    <row r="932" spans="1:10" x14ac:dyDescent="0.2">
      <c r="A932" s="244">
        <v>2017</v>
      </c>
      <c r="B932" s="267" t="s">
        <v>52</v>
      </c>
      <c r="C932" s="267" t="s">
        <v>145</v>
      </c>
      <c r="D932" s="293">
        <v>26063.685500000003</v>
      </c>
      <c r="E932" s="293">
        <v>89906.41750000004</v>
      </c>
      <c r="F932" s="293">
        <v>22067.125499999995</v>
      </c>
      <c r="G932" s="293">
        <v>4207.2349999999997</v>
      </c>
      <c r="H932" s="294">
        <v>142244.46350000007</v>
      </c>
      <c r="I932" s="280"/>
      <c r="J932" s="280"/>
    </row>
    <row r="933" spans="1:10" x14ac:dyDescent="0.2">
      <c r="A933" s="244">
        <v>2017</v>
      </c>
      <c r="B933" s="267" t="s">
        <v>40</v>
      </c>
      <c r="C933" s="267" t="s">
        <v>145</v>
      </c>
      <c r="D933" s="293">
        <v>21559.8685</v>
      </c>
      <c r="E933" s="293">
        <v>77147.367499999993</v>
      </c>
      <c r="F933" s="293">
        <v>18756.244499999997</v>
      </c>
      <c r="G933" s="293">
        <v>2988.8825000000002</v>
      </c>
      <c r="H933" s="294">
        <v>120452.36299999997</v>
      </c>
      <c r="I933" s="280"/>
      <c r="J933" s="280"/>
    </row>
    <row r="934" spans="1:10" x14ac:dyDescent="0.2">
      <c r="A934" s="244">
        <v>2017</v>
      </c>
      <c r="B934" s="267" t="s">
        <v>42</v>
      </c>
      <c r="C934" s="267" t="s">
        <v>145</v>
      </c>
      <c r="D934" s="293">
        <v>27467.999999999996</v>
      </c>
      <c r="E934" s="293">
        <v>88035.397500000036</v>
      </c>
      <c r="F934" s="293">
        <v>23815.738000000001</v>
      </c>
      <c r="G934" s="293">
        <v>2639.5474999999997</v>
      </c>
      <c r="H934" s="294">
        <v>141958.68300000002</v>
      </c>
      <c r="I934" s="280"/>
      <c r="J934" s="280"/>
    </row>
    <row r="935" spans="1:10" x14ac:dyDescent="0.2">
      <c r="A935" s="244">
        <v>2017</v>
      </c>
      <c r="B935" s="267" t="s">
        <v>43</v>
      </c>
      <c r="C935" s="267" t="s">
        <v>145</v>
      </c>
      <c r="D935" s="293">
        <v>25293.062499999993</v>
      </c>
      <c r="E935" s="293">
        <v>85008.313000000009</v>
      </c>
      <c r="F935" s="293">
        <v>24028.524999999994</v>
      </c>
      <c r="G935" s="293">
        <v>3139.9650000000006</v>
      </c>
      <c r="H935" s="294">
        <v>137469.86550000001</v>
      </c>
      <c r="I935" s="280"/>
      <c r="J935" s="280"/>
    </row>
    <row r="936" spans="1:10" x14ac:dyDescent="0.2">
      <c r="A936" s="244">
        <v>2017</v>
      </c>
      <c r="B936" s="267" t="s">
        <v>44</v>
      </c>
      <c r="C936" s="267" t="s">
        <v>145</v>
      </c>
      <c r="D936" s="293">
        <v>25685.949999999997</v>
      </c>
      <c r="E936" s="293">
        <v>92708.01499999997</v>
      </c>
      <c r="F936" s="293">
        <v>23885.665000000001</v>
      </c>
      <c r="G936" s="293">
        <v>3325.8825000000002</v>
      </c>
      <c r="H936" s="294">
        <v>145605.51249999995</v>
      </c>
      <c r="I936" s="280"/>
      <c r="J936" s="280"/>
    </row>
    <row r="937" spans="1:10" x14ac:dyDescent="0.2">
      <c r="A937" s="244">
        <v>2017</v>
      </c>
      <c r="B937" s="267" t="s">
        <v>45</v>
      </c>
      <c r="C937" s="267" t="s">
        <v>145</v>
      </c>
      <c r="D937" s="293">
        <v>28684.824999999997</v>
      </c>
      <c r="E937" s="293">
        <v>87187.639999999985</v>
      </c>
      <c r="F937" s="293">
        <v>25641.030999999999</v>
      </c>
      <c r="G937" s="293">
        <v>3653.8550000000005</v>
      </c>
      <c r="H937" s="294">
        <v>145167.351</v>
      </c>
      <c r="I937" s="280"/>
      <c r="J937" s="280"/>
    </row>
    <row r="938" spans="1:10" x14ac:dyDescent="0.2">
      <c r="A938" s="244">
        <v>2017</v>
      </c>
      <c r="B938" s="267" t="s">
        <v>46</v>
      </c>
      <c r="C938" s="267" t="s">
        <v>145</v>
      </c>
      <c r="D938" s="293">
        <v>26081.449999999993</v>
      </c>
      <c r="E938" s="293">
        <v>92051.776499999993</v>
      </c>
      <c r="F938" s="293">
        <v>21841.887499999997</v>
      </c>
      <c r="G938" s="293">
        <v>3839.2049999999999</v>
      </c>
      <c r="H938" s="294">
        <v>143814.31899999996</v>
      </c>
      <c r="I938" s="280"/>
      <c r="J938" s="280"/>
    </row>
    <row r="939" spans="1:10" x14ac:dyDescent="0.2">
      <c r="A939" s="244">
        <v>2017</v>
      </c>
      <c r="B939" s="267" t="s">
        <v>47</v>
      </c>
      <c r="C939" s="267" t="s">
        <v>145</v>
      </c>
      <c r="D939" s="293">
        <v>27971.089999999993</v>
      </c>
      <c r="E939" s="293">
        <v>90036.13999999997</v>
      </c>
      <c r="F939" s="293">
        <v>21667.670000000002</v>
      </c>
      <c r="G939" s="293">
        <v>3976.9575</v>
      </c>
      <c r="H939" s="294">
        <v>143651.85749999998</v>
      </c>
      <c r="I939" s="280"/>
      <c r="J939" s="280"/>
    </row>
    <row r="940" spans="1:10" x14ac:dyDescent="0.2">
      <c r="A940" s="244">
        <v>2017</v>
      </c>
      <c r="B940" s="267" t="s">
        <v>48</v>
      </c>
      <c r="C940" s="267" t="s">
        <v>145</v>
      </c>
      <c r="D940" s="293">
        <v>29132.957499999997</v>
      </c>
      <c r="E940" s="293">
        <v>96624.819000000047</v>
      </c>
      <c r="F940" s="293">
        <v>21542.064999999999</v>
      </c>
      <c r="G940" s="293">
        <v>4061.9350000000004</v>
      </c>
      <c r="H940" s="294">
        <v>151361.77650000004</v>
      </c>
      <c r="I940" s="280"/>
      <c r="J940" s="280"/>
    </row>
    <row r="941" spans="1:10" x14ac:dyDescent="0.2">
      <c r="A941" s="244">
        <v>2017</v>
      </c>
      <c r="B941" s="267" t="s">
        <v>49</v>
      </c>
      <c r="C941" s="267" t="s">
        <v>145</v>
      </c>
      <c r="D941" s="293">
        <v>26539.899999999998</v>
      </c>
      <c r="E941" s="293">
        <v>93586.217499999999</v>
      </c>
      <c r="F941" s="293">
        <v>17230.532000000003</v>
      </c>
      <c r="G941" s="293">
        <v>3626.2975000000001</v>
      </c>
      <c r="H941" s="294">
        <v>140982.94699999996</v>
      </c>
      <c r="I941" s="280"/>
      <c r="J941" s="280"/>
    </row>
    <row r="942" spans="1:10" x14ac:dyDescent="0.2">
      <c r="A942" s="244">
        <v>2018</v>
      </c>
      <c r="B942" s="267" t="s">
        <v>50</v>
      </c>
      <c r="C942" s="267" t="s">
        <v>145</v>
      </c>
      <c r="D942" s="293">
        <v>25133.019999999997</v>
      </c>
      <c r="E942" s="293">
        <v>83110.553499999965</v>
      </c>
      <c r="F942" s="293">
        <v>17150.514999999996</v>
      </c>
      <c r="G942" s="293">
        <v>3732.8595000000005</v>
      </c>
      <c r="H942" s="294">
        <v>129126.94799999996</v>
      </c>
      <c r="I942" s="280"/>
      <c r="J942" s="280"/>
    </row>
    <row r="943" spans="1:10" x14ac:dyDescent="0.2">
      <c r="A943" s="244">
        <v>2018</v>
      </c>
      <c r="B943" s="267" t="s">
        <v>51</v>
      </c>
      <c r="C943" s="267" t="s">
        <v>145</v>
      </c>
      <c r="D943" s="293">
        <v>27124.7225</v>
      </c>
      <c r="E943" s="293">
        <v>87054.860999999946</v>
      </c>
      <c r="F943" s="293">
        <v>19412.282500000001</v>
      </c>
      <c r="G943" s="293">
        <v>3372.2475000000004</v>
      </c>
      <c r="H943" s="294">
        <v>136964.11349999998</v>
      </c>
      <c r="I943" s="280"/>
      <c r="J943" s="280"/>
    </row>
    <row r="944" spans="1:10" x14ac:dyDescent="0.2">
      <c r="A944" s="244">
        <v>2018</v>
      </c>
      <c r="B944" s="267" t="s">
        <v>52</v>
      </c>
      <c r="C944" s="267" t="s">
        <v>145</v>
      </c>
      <c r="D944" s="293">
        <v>27313.77</v>
      </c>
      <c r="E944" s="293">
        <v>85084.816806122428</v>
      </c>
      <c r="F944" s="293">
        <v>18941.107499999998</v>
      </c>
      <c r="G944" s="293">
        <v>4352.6750000000002</v>
      </c>
      <c r="H944" s="294">
        <v>135692.36930612239</v>
      </c>
      <c r="I944" s="280"/>
      <c r="J944" s="280"/>
    </row>
    <row r="945" spans="1:49" x14ac:dyDescent="0.2">
      <c r="A945" s="244">
        <v>2018</v>
      </c>
      <c r="B945" s="267" t="s">
        <v>40</v>
      </c>
      <c r="C945" s="267" t="s">
        <v>145</v>
      </c>
      <c r="D945" s="293">
        <v>26015.904999999999</v>
      </c>
      <c r="E945" s="293">
        <v>90522.292499999967</v>
      </c>
      <c r="F945" s="293">
        <v>20980.795999999998</v>
      </c>
      <c r="G945" s="293">
        <v>3244.9999999999995</v>
      </c>
      <c r="H945" s="294">
        <v>140763.99349999995</v>
      </c>
      <c r="I945" s="280"/>
      <c r="J945" s="280"/>
    </row>
    <row r="946" spans="1:49" x14ac:dyDescent="0.2">
      <c r="A946" s="244">
        <v>2018</v>
      </c>
      <c r="B946" s="267" t="s">
        <v>42</v>
      </c>
      <c r="C946" s="267" t="s">
        <v>145</v>
      </c>
      <c r="D946" s="293">
        <v>28037.584999999995</v>
      </c>
      <c r="E946" s="293">
        <v>88855.263051020389</v>
      </c>
      <c r="F946" s="293">
        <v>20087.919999999998</v>
      </c>
      <c r="G946" s="293">
        <v>3450.3604999999998</v>
      </c>
      <c r="H946" s="294">
        <v>140431.1285510204</v>
      </c>
      <c r="I946" s="280"/>
      <c r="J946" s="280"/>
    </row>
    <row r="947" spans="1:49" x14ac:dyDescent="0.2">
      <c r="A947" s="244">
        <v>2018</v>
      </c>
      <c r="B947" s="267" t="s">
        <v>43</v>
      </c>
      <c r="C947" s="267" t="s">
        <v>145</v>
      </c>
      <c r="D947" s="293">
        <v>25289.047500000001</v>
      </c>
      <c r="E947" s="293">
        <v>82525.377119047596</v>
      </c>
      <c r="F947" s="293">
        <v>18134.326999999997</v>
      </c>
      <c r="G947" s="293">
        <v>3268.0380999999998</v>
      </c>
      <c r="H947" s="294">
        <v>129216.78971904759</v>
      </c>
      <c r="I947" s="280"/>
      <c r="J947" s="280"/>
    </row>
    <row r="948" spans="1:49" x14ac:dyDescent="0.2">
      <c r="A948" s="244">
        <v>2018</v>
      </c>
      <c r="B948" s="267" t="s">
        <v>44</v>
      </c>
      <c r="C948" s="267" t="s">
        <v>145</v>
      </c>
      <c r="D948" s="293">
        <v>26777.952499999999</v>
      </c>
      <c r="E948" s="293">
        <v>85672.0435</v>
      </c>
      <c r="F948" s="293">
        <v>18330.7255</v>
      </c>
      <c r="G948" s="293">
        <v>4062.9850000000006</v>
      </c>
      <c r="H948" s="294">
        <v>134843.7065</v>
      </c>
      <c r="I948" s="280"/>
      <c r="J948" s="280"/>
    </row>
    <row r="949" spans="1:49" x14ac:dyDescent="0.2">
      <c r="A949" s="244">
        <v>2018</v>
      </c>
      <c r="B949" s="267" t="s">
        <v>45</v>
      </c>
      <c r="C949" s="267" t="s">
        <v>145</v>
      </c>
      <c r="D949" s="293">
        <v>27027.105</v>
      </c>
      <c r="E949" s="293">
        <v>90533.839000000007</v>
      </c>
      <c r="F949" s="293">
        <v>20250.669499999996</v>
      </c>
      <c r="G949" s="293">
        <v>3999.2579999999998</v>
      </c>
      <c r="H949" s="294">
        <v>141810.87150000001</v>
      </c>
      <c r="I949" s="280"/>
      <c r="J949" s="280"/>
    </row>
    <row r="950" spans="1:49" x14ac:dyDescent="0.2">
      <c r="A950" s="244">
        <v>2018</v>
      </c>
      <c r="B950" s="267" t="s">
        <v>46</v>
      </c>
      <c r="C950" s="267" t="s">
        <v>145</v>
      </c>
      <c r="D950" s="293">
        <v>27950.782500000001</v>
      </c>
      <c r="E950" s="293">
        <v>90660.920000000013</v>
      </c>
      <c r="F950" s="293">
        <v>21014.3145</v>
      </c>
      <c r="G950" s="293">
        <v>3337.4959999999996</v>
      </c>
      <c r="H950" s="294">
        <v>142963.51300000004</v>
      </c>
      <c r="I950" s="280"/>
      <c r="J950" s="280"/>
    </row>
    <row r="951" spans="1:49" x14ac:dyDescent="0.2">
      <c r="A951" s="244">
        <v>2018</v>
      </c>
      <c r="B951" s="267" t="s">
        <v>47</v>
      </c>
      <c r="C951" s="267" t="s">
        <v>145</v>
      </c>
      <c r="D951" s="293">
        <v>29963.050000000003</v>
      </c>
      <c r="E951" s="293">
        <v>96715.145500000071</v>
      </c>
      <c r="F951" s="293">
        <v>19143.284</v>
      </c>
      <c r="G951" s="293">
        <v>5139.0749999999998</v>
      </c>
      <c r="H951" s="294">
        <v>150960.55450000006</v>
      </c>
      <c r="I951" s="280"/>
      <c r="J951" s="280"/>
    </row>
    <row r="952" spans="1:49" x14ac:dyDescent="0.2">
      <c r="A952" s="244">
        <v>2018</v>
      </c>
      <c r="B952" s="267" t="s">
        <v>48</v>
      </c>
      <c r="C952" s="267" t="s">
        <v>145</v>
      </c>
      <c r="D952" s="293">
        <v>31781.404999999999</v>
      </c>
      <c r="E952" s="293">
        <v>103500.80000000009</v>
      </c>
      <c r="F952" s="293">
        <v>19875.854500000001</v>
      </c>
      <c r="G952" s="293">
        <v>5262.8850000000002</v>
      </c>
      <c r="H952" s="294">
        <v>160420.9445000001</v>
      </c>
      <c r="I952" s="280"/>
      <c r="J952" s="280"/>
    </row>
    <row r="953" spans="1:49" x14ac:dyDescent="0.2">
      <c r="A953" s="244">
        <v>2018</v>
      </c>
      <c r="B953" s="267" t="s">
        <v>49</v>
      </c>
      <c r="C953" s="267" t="s">
        <v>145</v>
      </c>
      <c r="D953" s="293">
        <v>28276.200500000003</v>
      </c>
      <c r="E953" s="293">
        <v>95670.292000000045</v>
      </c>
      <c r="F953" s="293">
        <v>16697.960499999997</v>
      </c>
      <c r="G953" s="293">
        <v>5473.4500000000007</v>
      </c>
      <c r="H953" s="294">
        <v>146117.90300000005</v>
      </c>
      <c r="I953" s="280"/>
      <c r="J953" s="280"/>
    </row>
    <row r="954" spans="1:49" x14ac:dyDescent="0.2">
      <c r="A954" s="244">
        <v>2019</v>
      </c>
      <c r="B954" s="267" t="s">
        <v>50</v>
      </c>
      <c r="C954" s="267" t="s">
        <v>145</v>
      </c>
      <c r="D954" s="293">
        <v>22566.789999999997</v>
      </c>
      <c r="E954" s="293">
        <v>85833.060000000027</v>
      </c>
      <c r="F954" s="293">
        <v>15296.888999999999</v>
      </c>
      <c r="G954" s="293">
        <v>5323.3130000000001</v>
      </c>
      <c r="H954" s="294">
        <v>129020.05200000001</v>
      </c>
      <c r="I954" s="280"/>
      <c r="J954" s="280"/>
    </row>
    <row r="955" spans="1:49" s="296" customFormat="1" x14ac:dyDescent="0.2">
      <c r="A955" s="244">
        <v>2019</v>
      </c>
      <c r="B955" s="267" t="s">
        <v>51</v>
      </c>
      <c r="C955" s="267" t="s">
        <v>145</v>
      </c>
      <c r="D955" s="293">
        <v>29848.289999999997</v>
      </c>
      <c r="E955" s="293">
        <v>86143.413999999961</v>
      </c>
      <c r="F955" s="293">
        <v>19201.955499999993</v>
      </c>
      <c r="G955" s="293">
        <v>5542.0279999999993</v>
      </c>
      <c r="H955" s="294">
        <v>140735.68749999997</v>
      </c>
      <c r="I955" s="280"/>
      <c r="J955" s="280"/>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row>
    <row r="956" spans="1:49" x14ac:dyDescent="0.2">
      <c r="A956" s="244">
        <v>2019</v>
      </c>
      <c r="B956" s="267" t="s">
        <v>52</v>
      </c>
      <c r="C956" s="267" t="s">
        <v>145</v>
      </c>
      <c r="D956" s="293">
        <v>31037.911499999998</v>
      </c>
      <c r="E956" s="293">
        <v>98304.818500000038</v>
      </c>
      <c r="F956" s="293">
        <v>20865.333499999993</v>
      </c>
      <c r="G956" s="293">
        <v>5775.1464999999998</v>
      </c>
      <c r="H956" s="294">
        <v>155983.21000000002</v>
      </c>
      <c r="I956" s="280"/>
      <c r="J956" s="280"/>
    </row>
    <row r="957" spans="1:49" x14ac:dyDescent="0.2">
      <c r="A957" s="244">
        <v>2019</v>
      </c>
      <c r="B957" s="267" t="s">
        <v>40</v>
      </c>
      <c r="C957" s="267" t="s">
        <v>145</v>
      </c>
      <c r="D957" s="293">
        <v>27883.155000000002</v>
      </c>
      <c r="E957" s="293">
        <v>92728.770500000057</v>
      </c>
      <c r="F957" s="293">
        <v>18749.263499999997</v>
      </c>
      <c r="G957" s="293">
        <v>5679.8630000000003</v>
      </c>
      <c r="H957" s="294">
        <v>145041.05200000008</v>
      </c>
      <c r="I957" s="280"/>
      <c r="J957" s="280"/>
    </row>
    <row r="958" spans="1:49" x14ac:dyDescent="0.2">
      <c r="A958" s="244">
        <v>2019</v>
      </c>
      <c r="B958" s="267" t="s">
        <v>42</v>
      </c>
      <c r="C958" s="267" t="s">
        <v>145</v>
      </c>
      <c r="D958" s="293">
        <v>33776.622500000005</v>
      </c>
      <c r="E958" s="293">
        <v>92427.986500000014</v>
      </c>
      <c r="F958" s="293">
        <v>20418.606</v>
      </c>
      <c r="G958" s="293">
        <v>6868.8204999999998</v>
      </c>
      <c r="H958" s="294">
        <v>153492.03550000006</v>
      </c>
      <c r="I958" s="280"/>
      <c r="J958" s="280"/>
    </row>
    <row r="959" spans="1:49" x14ac:dyDescent="0.2">
      <c r="A959" s="244">
        <v>2019</v>
      </c>
      <c r="B959" s="267" t="s">
        <v>43</v>
      </c>
      <c r="C959" s="267" t="s">
        <v>145</v>
      </c>
      <c r="D959" s="293">
        <v>31478.194999999996</v>
      </c>
      <c r="E959" s="293">
        <v>87971.579000000027</v>
      </c>
      <c r="F959" s="293">
        <v>18896.417499999996</v>
      </c>
      <c r="G959" s="293">
        <v>6327.915</v>
      </c>
      <c r="H959" s="294">
        <v>144674.10650000002</v>
      </c>
      <c r="I959" s="280"/>
      <c r="J959" s="280"/>
    </row>
    <row r="960" spans="1:49" x14ac:dyDescent="0.2">
      <c r="A960" s="244">
        <v>2019</v>
      </c>
      <c r="B960" s="267" t="s">
        <v>44</v>
      </c>
      <c r="C960" s="267" t="s">
        <v>145</v>
      </c>
      <c r="D960" s="293">
        <v>36265.513000000006</v>
      </c>
      <c r="E960" s="293">
        <v>95669.513000000108</v>
      </c>
      <c r="F960" s="293">
        <v>21437.532500000001</v>
      </c>
      <c r="G960" s="293">
        <v>6223.0454999999993</v>
      </c>
      <c r="H960" s="294">
        <v>159595.60400000011</v>
      </c>
      <c r="I960" s="280"/>
      <c r="J960" s="280"/>
    </row>
    <row r="961" spans="1:10" x14ac:dyDescent="0.2">
      <c r="A961" s="244">
        <v>2019</v>
      </c>
      <c r="B961" s="267" t="s">
        <v>45</v>
      </c>
      <c r="C961" s="267" t="s">
        <v>145</v>
      </c>
      <c r="D961" s="293">
        <v>35530.832999999999</v>
      </c>
      <c r="E961" s="293">
        <v>98071.563000000067</v>
      </c>
      <c r="F961" s="293">
        <v>20555.68</v>
      </c>
      <c r="G961" s="293">
        <v>6297.6774999999998</v>
      </c>
      <c r="H961" s="294">
        <v>160455.75350000008</v>
      </c>
      <c r="I961" s="280"/>
      <c r="J961" s="280"/>
    </row>
    <row r="962" spans="1:10" x14ac:dyDescent="0.2">
      <c r="A962" s="244">
        <v>2019</v>
      </c>
      <c r="B962" s="267" t="s">
        <v>46</v>
      </c>
      <c r="C962" s="267" t="s">
        <v>145</v>
      </c>
      <c r="D962" s="293">
        <v>32998.83</v>
      </c>
      <c r="E962" s="293">
        <v>102187.03950000007</v>
      </c>
      <c r="F962" s="293">
        <v>19903.011499999997</v>
      </c>
      <c r="G962" s="293">
        <v>6265.2674999999999</v>
      </c>
      <c r="H962" s="294">
        <v>161354.14850000007</v>
      </c>
      <c r="I962" s="280"/>
      <c r="J962" s="280"/>
    </row>
    <row r="963" spans="1:10" x14ac:dyDescent="0.2">
      <c r="A963" s="244">
        <v>2019</v>
      </c>
      <c r="B963" s="267" t="s">
        <v>47</v>
      </c>
      <c r="C963" s="267" t="s">
        <v>145</v>
      </c>
      <c r="D963" s="293">
        <v>36560.156499999997</v>
      </c>
      <c r="E963" s="293">
        <v>102066.27750000008</v>
      </c>
      <c r="F963" s="293">
        <v>23631.766500000002</v>
      </c>
      <c r="G963" s="293">
        <v>6859.11</v>
      </c>
      <c r="H963" s="294">
        <v>169117.31050000011</v>
      </c>
      <c r="I963" s="280"/>
      <c r="J963" s="280"/>
    </row>
    <row r="964" spans="1:10" x14ac:dyDescent="0.2">
      <c r="A964" s="244">
        <v>2019</v>
      </c>
      <c r="B964" s="267" t="s">
        <v>48</v>
      </c>
      <c r="C964" s="267" t="s">
        <v>145</v>
      </c>
      <c r="D964" s="293">
        <v>38643.974500000004</v>
      </c>
      <c r="E964" s="293">
        <v>107673.45400000007</v>
      </c>
      <c r="F964" s="293">
        <v>23181.590000000004</v>
      </c>
      <c r="G964" s="293">
        <v>7437.8549999999996</v>
      </c>
      <c r="H964" s="294">
        <v>176936.87350000013</v>
      </c>
      <c r="I964" s="280"/>
      <c r="J964" s="280"/>
    </row>
    <row r="965" spans="1:10" x14ac:dyDescent="0.2">
      <c r="A965" s="244">
        <v>2019</v>
      </c>
      <c r="B965" s="267" t="s">
        <v>49</v>
      </c>
      <c r="C965" s="267" t="s">
        <v>145</v>
      </c>
      <c r="D965" s="293">
        <v>33868.51</v>
      </c>
      <c r="E965" s="293">
        <v>109699.90550000005</v>
      </c>
      <c r="F965" s="293">
        <v>21253.601499999997</v>
      </c>
      <c r="G965" s="293">
        <v>6043.3675000000003</v>
      </c>
      <c r="H965" s="294">
        <v>170865.38450000001</v>
      </c>
      <c r="I965" s="280"/>
      <c r="J965" s="280"/>
    </row>
    <row r="966" spans="1:10" x14ac:dyDescent="0.2">
      <c r="A966" s="244">
        <v>2020</v>
      </c>
      <c r="B966" s="267" t="s">
        <v>50</v>
      </c>
      <c r="C966" s="267" t="s">
        <v>145</v>
      </c>
      <c r="D966" s="293">
        <v>27151.739999999998</v>
      </c>
      <c r="E966" s="293">
        <v>101747.25299999998</v>
      </c>
      <c r="F966" s="293">
        <v>20111.649999999998</v>
      </c>
      <c r="G966" s="293">
        <v>5459.3550000000005</v>
      </c>
      <c r="H966" s="294">
        <v>154469.99799999999</v>
      </c>
      <c r="I966" s="280"/>
      <c r="J966" s="280"/>
    </row>
    <row r="967" spans="1:10" x14ac:dyDescent="0.2">
      <c r="A967" s="244">
        <v>2020</v>
      </c>
      <c r="B967" s="267" t="s">
        <v>51</v>
      </c>
      <c r="C967" s="267" t="s">
        <v>145</v>
      </c>
      <c r="D967" s="293">
        <v>35703.284999999996</v>
      </c>
      <c r="E967" s="293">
        <v>90875.477500000008</v>
      </c>
      <c r="F967" s="293">
        <v>21302.061500000003</v>
      </c>
      <c r="G967" s="293">
        <v>6676.9375</v>
      </c>
      <c r="H967" s="294">
        <v>154557.76150000005</v>
      </c>
      <c r="I967" s="280"/>
      <c r="J967" s="280"/>
    </row>
    <row r="968" spans="1:10" x14ac:dyDescent="0.2">
      <c r="A968" s="244">
        <v>2020</v>
      </c>
      <c r="B968" s="267" t="s">
        <v>52</v>
      </c>
      <c r="C968" s="267" t="s">
        <v>145</v>
      </c>
      <c r="D968" s="293">
        <v>24183.31</v>
      </c>
      <c r="E968" s="293">
        <v>72428.622000000018</v>
      </c>
      <c r="F968" s="293">
        <v>16830.332999999995</v>
      </c>
      <c r="G968" s="293">
        <v>4591.6410000000005</v>
      </c>
      <c r="H968" s="294">
        <v>118033.90600000003</v>
      </c>
      <c r="I968" s="280"/>
      <c r="J968" s="280"/>
    </row>
    <row r="969" spans="1:10" x14ac:dyDescent="0.2">
      <c r="A969" s="244">
        <v>2020</v>
      </c>
      <c r="B969" s="267" t="s">
        <v>40</v>
      </c>
      <c r="C969" s="267" t="s">
        <v>145</v>
      </c>
      <c r="D969" s="293">
        <v>1851.14</v>
      </c>
      <c r="E969" s="293">
        <v>33327.792000000001</v>
      </c>
      <c r="F969" s="293">
        <v>2361.9524999999994</v>
      </c>
      <c r="G969" s="293">
        <v>1361.7655</v>
      </c>
      <c r="H969" s="294">
        <v>38902.65</v>
      </c>
      <c r="I969" s="280"/>
      <c r="J969" s="280"/>
    </row>
    <row r="970" spans="1:10" x14ac:dyDescent="0.2">
      <c r="A970" s="244">
        <v>2020</v>
      </c>
      <c r="B970" s="267" t="s">
        <v>42</v>
      </c>
      <c r="C970" s="267" t="s">
        <v>145</v>
      </c>
      <c r="D970" s="293">
        <v>20117.82095056153</v>
      </c>
      <c r="E970" s="293">
        <v>78254.039480993742</v>
      </c>
      <c r="F970" s="293">
        <v>12263.036980667111</v>
      </c>
      <c r="G970" s="293">
        <v>2885.5659982299808</v>
      </c>
      <c r="H970" s="294">
        <v>113520.46341045236</v>
      </c>
      <c r="I970" s="280"/>
      <c r="J970" s="280"/>
    </row>
    <row r="971" spans="1:10" x14ac:dyDescent="0.2">
      <c r="A971" s="244">
        <v>2020</v>
      </c>
      <c r="B971" s="267" t="s">
        <v>43</v>
      </c>
      <c r="C971" s="267" t="s">
        <v>145</v>
      </c>
      <c r="D971" s="293">
        <v>26820.32684085083</v>
      </c>
      <c r="E971" s="293">
        <v>91524.896375462558</v>
      </c>
      <c r="F971" s="293">
        <v>16922.210527000429</v>
      </c>
      <c r="G971" s="293">
        <v>3679.7585002861028</v>
      </c>
      <c r="H971" s="294">
        <v>138947.19224359994</v>
      </c>
      <c r="I971" s="280"/>
      <c r="J971" s="280"/>
    </row>
    <row r="972" spans="1:10" x14ac:dyDescent="0.2">
      <c r="A972" s="244">
        <v>2020</v>
      </c>
      <c r="B972" s="267" t="s">
        <v>44</v>
      </c>
      <c r="C972" s="267" t="s">
        <v>145</v>
      </c>
      <c r="D972" s="293">
        <v>32533.322574462898</v>
      </c>
      <c r="E972" s="293">
        <v>109757.99158964923</v>
      </c>
      <c r="F972" s="293">
        <v>21543.866001663209</v>
      </c>
      <c r="G972" s="293">
        <v>5994.0199943466178</v>
      </c>
      <c r="H972" s="294">
        <v>169829.20016012195</v>
      </c>
      <c r="I972" s="280"/>
      <c r="J972" s="280"/>
    </row>
    <row r="973" spans="1:10" x14ac:dyDescent="0.2">
      <c r="A973" s="244">
        <v>2020</v>
      </c>
      <c r="B973" s="267" t="s">
        <v>45</v>
      </c>
      <c r="C973" s="267" t="s">
        <v>145</v>
      </c>
      <c r="D973" s="293">
        <v>29266.555372131352</v>
      </c>
      <c r="E973" s="293">
        <v>101651.83341993333</v>
      </c>
      <c r="F973" s="293">
        <v>19483.315476264957</v>
      </c>
      <c r="G973" s="293">
        <v>6078.7819792309092</v>
      </c>
      <c r="H973" s="294">
        <v>156480.48624756048</v>
      </c>
      <c r="I973" s="280"/>
      <c r="J973" s="280"/>
    </row>
    <row r="974" spans="1:10" x14ac:dyDescent="0.2">
      <c r="A974" s="244">
        <v>2020</v>
      </c>
      <c r="B974" s="267" t="s">
        <v>46</v>
      </c>
      <c r="C974" s="267" t="s">
        <v>145</v>
      </c>
      <c r="D974" s="293">
        <v>33052.592454681399</v>
      </c>
      <c r="E974" s="293">
        <v>109736.82486311535</v>
      </c>
      <c r="F974" s="293">
        <v>23613.401015901571</v>
      </c>
      <c r="G974" s="293">
        <v>6161.7389978375413</v>
      </c>
      <c r="H974" s="294">
        <v>172564.55733153585</v>
      </c>
      <c r="I974" s="280"/>
      <c r="J974" s="280"/>
    </row>
    <row r="975" spans="1:10" x14ac:dyDescent="0.2">
      <c r="A975" s="244">
        <v>2020</v>
      </c>
      <c r="B975" s="267" t="s">
        <v>47</v>
      </c>
      <c r="C975" s="267" t="s">
        <v>145</v>
      </c>
      <c r="D975" s="293">
        <v>32884.839969482426</v>
      </c>
      <c r="E975" s="293">
        <v>115424.88804292302</v>
      </c>
      <c r="F975" s="293">
        <v>23896.951485881807</v>
      </c>
      <c r="G975" s="293">
        <v>6148.6529862504012</v>
      </c>
      <c r="H975" s="294">
        <v>178355.33248453762</v>
      </c>
      <c r="I975" s="280"/>
      <c r="J975" s="280"/>
    </row>
    <row r="976" spans="1:10" x14ac:dyDescent="0.2">
      <c r="A976" s="244">
        <v>2020</v>
      </c>
      <c r="B976" s="267" t="s">
        <v>48</v>
      </c>
      <c r="C976" s="267" t="s">
        <v>145</v>
      </c>
      <c r="D976" s="293">
        <v>31040.755463684087</v>
      </c>
      <c r="E976" s="293">
        <v>113540.0219339123</v>
      </c>
      <c r="F976" s="293">
        <v>23786.662979537963</v>
      </c>
      <c r="G976" s="293">
        <v>6015.8245039594776</v>
      </c>
      <c r="H976" s="294">
        <v>174383.2648810939</v>
      </c>
      <c r="I976" s="280"/>
      <c r="J976" s="280"/>
    </row>
    <row r="977" spans="1:10" x14ac:dyDescent="0.2">
      <c r="A977" s="244">
        <v>2020</v>
      </c>
      <c r="B977" s="267" t="s">
        <v>49</v>
      </c>
      <c r="C977" s="267" t="s">
        <v>145</v>
      </c>
      <c r="D977" s="293">
        <v>31230.558003662114</v>
      </c>
      <c r="E977" s="293">
        <v>111779.71450431494</v>
      </c>
      <c r="F977" s="293">
        <v>20776.865452053553</v>
      </c>
      <c r="G977" s="293">
        <v>6590.3875031490325</v>
      </c>
      <c r="H977" s="294">
        <v>170377.52546317963</v>
      </c>
      <c r="I977" s="280"/>
      <c r="J977" s="280"/>
    </row>
    <row r="978" spans="1:10" x14ac:dyDescent="0.2">
      <c r="A978" s="244">
        <v>2021</v>
      </c>
      <c r="B978" s="267" t="s">
        <v>50</v>
      </c>
      <c r="C978" s="267" t="s">
        <v>145</v>
      </c>
      <c r="D978" s="293">
        <v>28448.3553350525</v>
      </c>
      <c r="E978" s="293">
        <v>102309.61451187135</v>
      </c>
      <c r="F978" s="293">
        <v>21375.08600414086</v>
      </c>
      <c r="G978" s="293">
        <v>6604.8230232238766</v>
      </c>
      <c r="H978" s="294">
        <v>158737.87887428858</v>
      </c>
      <c r="I978" s="280"/>
      <c r="J978" s="280"/>
    </row>
    <row r="979" spans="1:10" x14ac:dyDescent="0.2">
      <c r="A979" s="244">
        <v>2021</v>
      </c>
      <c r="B979" s="267" t="s">
        <v>51</v>
      </c>
      <c r="C979" s="267" t="s">
        <v>145</v>
      </c>
      <c r="D979" s="293">
        <v>32429.486806900004</v>
      </c>
      <c r="E979" s="293">
        <v>112056.782018</v>
      </c>
      <c r="F979" s="293">
        <v>24593.696551100005</v>
      </c>
      <c r="G979" s="293">
        <v>6376.8439911820005</v>
      </c>
      <c r="H979" s="294">
        <v>175456.80936718202</v>
      </c>
      <c r="I979" s="280"/>
      <c r="J979" s="280"/>
    </row>
    <row r="980" spans="1:10" x14ac:dyDescent="0.2">
      <c r="A980" s="244">
        <v>2021</v>
      </c>
      <c r="B980" s="267" t="s">
        <v>52</v>
      </c>
      <c r="C980" s="267" t="s">
        <v>145</v>
      </c>
      <c r="D980" s="293">
        <v>37067.061806976322</v>
      </c>
      <c r="E980" s="293">
        <v>128584.19252346495</v>
      </c>
      <c r="F980" s="293">
        <v>27520.749033010492</v>
      </c>
      <c r="G980" s="293">
        <v>7603.5020062255862</v>
      </c>
      <c r="H980" s="294">
        <v>200775.50536967741</v>
      </c>
      <c r="I980" s="280"/>
      <c r="J980" s="280"/>
    </row>
    <row r="981" spans="1:10" x14ac:dyDescent="0.2">
      <c r="A981" s="244">
        <v>2021</v>
      </c>
      <c r="B981" s="267" t="s">
        <v>40</v>
      </c>
      <c r="C981" s="267" t="s">
        <v>145</v>
      </c>
      <c r="D981" s="293">
        <v>31141.728326202392</v>
      </c>
      <c r="E981" s="293">
        <v>109729.04246762386</v>
      </c>
      <c r="F981" s="293">
        <v>25714.229067317967</v>
      </c>
      <c r="G981" s="293">
        <v>6572.851473232744</v>
      </c>
      <c r="H981" s="294">
        <v>173157.85133437699</v>
      </c>
      <c r="I981" s="280"/>
      <c r="J981" s="280"/>
    </row>
    <row r="982" spans="1:10" x14ac:dyDescent="0.2">
      <c r="A982" s="244">
        <v>2021</v>
      </c>
      <c r="B982" s="267" t="s">
        <v>42</v>
      </c>
      <c r="C982" s="267" t="s">
        <v>145</v>
      </c>
      <c r="D982" s="293">
        <v>27998.870361736306</v>
      </c>
      <c r="E982" s="293">
        <v>94374.661028412098</v>
      </c>
      <c r="F982" s="293">
        <v>19689.128970470429</v>
      </c>
      <c r="G982" s="293">
        <v>6018.011005183339</v>
      </c>
      <c r="H982" s="294">
        <v>148080.67136580215</v>
      </c>
      <c r="I982" s="280"/>
      <c r="J982" s="280"/>
    </row>
    <row r="983" spans="1:10" x14ac:dyDescent="0.2">
      <c r="A983" s="244">
        <v>2021</v>
      </c>
      <c r="B983" s="267" t="s">
        <v>43</v>
      </c>
      <c r="C983" s="267" t="s">
        <v>145</v>
      </c>
      <c r="D983" s="293">
        <v>31372.055996032712</v>
      </c>
      <c r="E983" s="293">
        <v>110683.91459067789</v>
      </c>
      <c r="F983" s="293">
        <v>21947.480973205573</v>
      </c>
      <c r="G983" s="293">
        <v>6603.8050272369392</v>
      </c>
      <c r="H983" s="294">
        <v>170607.25658715313</v>
      </c>
      <c r="I983" s="280"/>
      <c r="J983" s="280"/>
    </row>
    <row r="984" spans="1:10" x14ac:dyDescent="0.2">
      <c r="A984" s="244">
        <v>2021</v>
      </c>
      <c r="B984" s="267" t="s">
        <v>44</v>
      </c>
      <c r="C984" s="267" t="s">
        <v>145</v>
      </c>
      <c r="D984" s="293">
        <v>35033.15495635986</v>
      </c>
      <c r="E984" s="293">
        <v>111382.1035186365</v>
      </c>
      <c r="F984" s="293">
        <v>24182.529450325026</v>
      </c>
      <c r="G984" s="293">
        <v>6739.2885053405753</v>
      </c>
      <c r="H984" s="294">
        <v>177337.07643066192</v>
      </c>
      <c r="I984" s="280"/>
      <c r="J984" s="280"/>
    </row>
    <row r="985" spans="1:10" x14ac:dyDescent="0.2">
      <c r="A985" s="244">
        <v>2021</v>
      </c>
      <c r="B985" s="267" t="s">
        <v>45</v>
      </c>
      <c r="C985" s="267" t="s">
        <v>145</v>
      </c>
      <c r="D985" s="293">
        <v>35509.607082225812</v>
      </c>
      <c r="E985" s="293">
        <v>100965.52106098937</v>
      </c>
      <c r="F985" s="293">
        <v>23811.682017545707</v>
      </c>
      <c r="G985" s="293">
        <v>7060.622504119875</v>
      </c>
      <c r="H985" s="294">
        <v>167347.43266488079</v>
      </c>
      <c r="I985" s="280"/>
      <c r="J985" s="280"/>
    </row>
    <row r="986" spans="1:10" x14ac:dyDescent="0.2">
      <c r="A986" s="244">
        <v>2021</v>
      </c>
      <c r="B986" s="267" t="s">
        <v>46</v>
      </c>
      <c r="C986" s="267" t="s">
        <v>145</v>
      </c>
      <c r="D986" s="293">
        <v>38139.484125762938</v>
      </c>
      <c r="E986" s="293">
        <v>118521.03542971519</v>
      </c>
      <c r="F986" s="293">
        <v>24550.976067368523</v>
      </c>
      <c r="G986" s="293">
        <v>7632.7849505805971</v>
      </c>
      <c r="H986" s="294">
        <v>188844.28057342724</v>
      </c>
      <c r="I986" s="280"/>
      <c r="J986" s="280"/>
    </row>
    <row r="987" spans="1:10" x14ac:dyDescent="0.2">
      <c r="A987" s="244">
        <v>2021</v>
      </c>
      <c r="B987" s="267" t="s">
        <v>47</v>
      </c>
      <c r="C987" s="267" t="s">
        <v>145</v>
      </c>
      <c r="D987" s="293">
        <v>37226.636951324457</v>
      </c>
      <c r="E987" s="293">
        <v>114222.16842718696</v>
      </c>
      <c r="F987" s="293">
        <v>24242.150999107373</v>
      </c>
      <c r="G987" s="293">
        <v>8771.2375113010385</v>
      </c>
      <c r="H987" s="294">
        <v>184462.19388891981</v>
      </c>
      <c r="I987" s="280"/>
      <c r="J987" s="280"/>
    </row>
    <row r="988" spans="1:10" x14ac:dyDescent="0.2">
      <c r="A988" s="244">
        <v>2021</v>
      </c>
      <c r="B988" s="267" t="s">
        <v>48</v>
      </c>
      <c r="C988" s="267" t="s">
        <v>145</v>
      </c>
      <c r="D988" s="293">
        <v>34901.534612747193</v>
      </c>
      <c r="E988" s="293">
        <v>116175.28041673664</v>
      </c>
      <c r="F988" s="293">
        <v>23422.002506132143</v>
      </c>
      <c r="G988" s="293">
        <v>7412.4179910659805</v>
      </c>
      <c r="H988" s="294">
        <v>181911.23552668196</v>
      </c>
      <c r="I988" s="280"/>
      <c r="J988" s="280"/>
    </row>
    <row r="989" spans="1:10" x14ac:dyDescent="0.2">
      <c r="A989" s="244">
        <v>2021</v>
      </c>
      <c r="B989" s="267" t="s">
        <v>49</v>
      </c>
      <c r="C989" s="267" t="s">
        <v>145</v>
      </c>
      <c r="D989" s="293">
        <v>33167.617460922251</v>
      </c>
      <c r="E989" s="293">
        <v>111301.97834892465</v>
      </c>
      <c r="F989" s="293">
        <v>21746.114493572728</v>
      </c>
      <c r="G989" s="293">
        <v>8845.0349529838586</v>
      </c>
      <c r="H989" s="294">
        <v>175060.74525640349</v>
      </c>
      <c r="I989" s="280"/>
      <c r="J989" s="280"/>
    </row>
    <row r="990" spans="1:10" x14ac:dyDescent="0.2">
      <c r="A990" s="244">
        <v>2022</v>
      </c>
      <c r="B990" s="267" t="s">
        <v>50</v>
      </c>
      <c r="C990" s="267" t="s">
        <v>145</v>
      </c>
      <c r="D990" s="293">
        <v>27176.049876686109</v>
      </c>
      <c r="E990" s="293">
        <v>95155.871427105318</v>
      </c>
      <c r="F990" s="293">
        <v>20101.131006412521</v>
      </c>
      <c r="G990" s="293">
        <v>9038.9354909133945</v>
      </c>
      <c r="H990" s="294">
        <v>151471.98780111736</v>
      </c>
      <c r="I990" s="280"/>
      <c r="J990" s="280"/>
    </row>
    <row r="991" spans="1:10" x14ac:dyDescent="0.2">
      <c r="A991" s="244">
        <v>2022</v>
      </c>
      <c r="B991" s="267" t="s">
        <v>51</v>
      </c>
      <c r="C991" s="267" t="s">
        <v>145</v>
      </c>
      <c r="D991" s="293">
        <v>30019.006508247381</v>
      </c>
      <c r="E991" s="293">
        <v>112196.90752113247</v>
      </c>
      <c r="F991" s="293">
        <v>21181.177469402315</v>
      </c>
      <c r="G991" s="293">
        <v>7664.6330008727336</v>
      </c>
      <c r="H991" s="294">
        <v>171061.72449965481</v>
      </c>
      <c r="I991" s="280"/>
      <c r="J991" s="280"/>
    </row>
    <row r="992" spans="1:10" x14ac:dyDescent="0.2">
      <c r="A992" s="244">
        <v>2022</v>
      </c>
      <c r="B992" s="267" t="s">
        <v>52</v>
      </c>
      <c r="C992" s="267" t="s">
        <v>145</v>
      </c>
      <c r="D992" s="293">
        <v>33778.287078735353</v>
      </c>
      <c r="E992" s="293">
        <v>131017.61122203829</v>
      </c>
      <c r="F992" s="293">
        <v>25513.687987636586</v>
      </c>
      <c r="G992" s="293">
        <v>8566.3180015945436</v>
      </c>
      <c r="H992" s="294">
        <v>198875.90429000478</v>
      </c>
      <c r="I992" s="280"/>
      <c r="J992" s="280"/>
    </row>
    <row r="993" spans="1:10" x14ac:dyDescent="0.2">
      <c r="A993" s="244">
        <v>2022</v>
      </c>
      <c r="B993" s="267" t="s">
        <v>40</v>
      </c>
      <c r="C993" s="267" t="s">
        <v>145</v>
      </c>
      <c r="D993" s="293">
        <v>27911.679986724852</v>
      </c>
      <c r="E993" s="293">
        <v>105220.54739722781</v>
      </c>
      <c r="F993" s="293">
        <v>20536.302976074232</v>
      </c>
      <c r="G993" s="293">
        <v>7804.8075945129413</v>
      </c>
      <c r="H993" s="294">
        <v>161473.33795453983</v>
      </c>
      <c r="I993" s="280"/>
      <c r="J993" s="280"/>
    </row>
    <row r="994" spans="1:10" x14ac:dyDescent="0.2">
      <c r="A994" s="244">
        <v>2022</v>
      </c>
      <c r="B994" s="267" t="s">
        <v>42</v>
      </c>
      <c r="C994" s="267" t="s">
        <v>145</v>
      </c>
      <c r="D994" s="293">
        <v>29480.930959251411</v>
      </c>
      <c r="E994" s="293">
        <v>107242.84100611799</v>
      </c>
      <c r="F994" s="293">
        <v>20017.521998767857</v>
      </c>
      <c r="G994" s="293">
        <v>6984.447457930567</v>
      </c>
      <c r="H994" s="294">
        <v>163725.7414220678</v>
      </c>
      <c r="I994" s="280"/>
      <c r="J994" s="280"/>
    </row>
    <row r="995" spans="1:10" x14ac:dyDescent="0.2">
      <c r="A995" s="244">
        <v>2022</v>
      </c>
      <c r="B995" s="267" t="s">
        <v>43</v>
      </c>
      <c r="C995" s="267" t="s">
        <v>145</v>
      </c>
      <c r="D995" s="293">
        <v>29596.31995433044</v>
      </c>
      <c r="E995" s="293">
        <v>103543.98487951038</v>
      </c>
      <c r="F995" s="293">
        <v>19240.255501987482</v>
      </c>
      <c r="G995" s="293">
        <v>7235.9950450524702</v>
      </c>
      <c r="H995" s="294">
        <v>159616.55538088075</v>
      </c>
      <c r="I995" s="280"/>
      <c r="J995" s="280"/>
    </row>
    <row r="996" spans="1:10" x14ac:dyDescent="0.2">
      <c r="A996" s="244">
        <v>2022</v>
      </c>
      <c r="B996" s="267" t="s">
        <v>44</v>
      </c>
      <c r="C996" s="267" t="s">
        <v>145</v>
      </c>
      <c r="D996" s="293">
        <v>27663.365500000004</v>
      </c>
      <c r="E996" s="293">
        <v>109961.03</v>
      </c>
      <c r="F996" s="293">
        <v>20254.18900000002</v>
      </c>
      <c r="G996" s="293">
        <v>7617.4435000000012</v>
      </c>
      <c r="H996" s="294">
        <v>165496.02800000005</v>
      </c>
      <c r="I996" s="280"/>
      <c r="J996" s="280"/>
    </row>
    <row r="997" spans="1:10" x14ac:dyDescent="0.2">
      <c r="A997" s="244">
        <v>2022</v>
      </c>
      <c r="B997" s="267" t="s">
        <v>45</v>
      </c>
      <c r="C997" s="267" t="s">
        <v>145</v>
      </c>
      <c r="D997" s="293">
        <v>31929.31548775101</v>
      </c>
      <c r="E997" s="293">
        <v>114160.59750603832</v>
      </c>
      <c r="F997" s="293">
        <v>22172.470496231759</v>
      </c>
      <c r="G997" s="293">
        <v>7207.2445513381954</v>
      </c>
      <c r="H997" s="294">
        <v>175469.6280413593</v>
      </c>
      <c r="I997" s="280"/>
      <c r="J997" s="280"/>
    </row>
    <row r="998" spans="1:10" x14ac:dyDescent="0.2">
      <c r="A998" s="244">
        <v>2022</v>
      </c>
      <c r="B998" s="267" t="s">
        <v>46</v>
      </c>
      <c r="C998" s="267" t="s">
        <v>145</v>
      </c>
      <c r="D998" s="293">
        <v>33250.178</v>
      </c>
      <c r="E998" s="293">
        <v>116363.5775</v>
      </c>
      <c r="F998" s="293">
        <v>21048.594500000025</v>
      </c>
      <c r="G998" s="293">
        <v>8020.6284999999998</v>
      </c>
      <c r="H998" s="294">
        <v>178682.9785</v>
      </c>
      <c r="I998" s="280"/>
      <c r="J998" s="280"/>
    </row>
    <row r="999" spans="1:10" x14ac:dyDescent="0.2">
      <c r="A999" s="244">
        <v>2022</v>
      </c>
      <c r="B999" s="267" t="s">
        <v>47</v>
      </c>
      <c r="C999" s="267" t="s">
        <v>145</v>
      </c>
      <c r="D999" s="293">
        <v>32455.354545318605</v>
      </c>
      <c r="E999" s="293">
        <v>112726.2345376053</v>
      </c>
      <c r="F999" s="293">
        <v>18265.957478637727</v>
      </c>
      <c r="G999" s="293">
        <v>8730.5445087702283</v>
      </c>
      <c r="H999" s="294">
        <v>172178.09107033187</v>
      </c>
      <c r="I999" s="280"/>
      <c r="J999" s="280"/>
    </row>
    <row r="1000" spans="1:10" x14ac:dyDescent="0.2">
      <c r="A1000" s="244">
        <v>2022</v>
      </c>
      <c r="B1000" s="267" t="s">
        <v>48</v>
      </c>
      <c r="C1000" s="267" t="s">
        <v>145</v>
      </c>
      <c r="D1000" s="293">
        <v>34174.636133956905</v>
      </c>
      <c r="E1000" s="293">
        <v>110876.51498056309</v>
      </c>
      <c r="F1000" s="293">
        <v>16012.473483200089</v>
      </c>
      <c r="G1000" s="293">
        <v>7674.3280319714595</v>
      </c>
      <c r="H1000" s="294">
        <v>168737.95262969151</v>
      </c>
      <c r="I1000" s="280"/>
      <c r="J1000" s="280"/>
    </row>
    <row r="1001" spans="1:10" x14ac:dyDescent="0.2">
      <c r="A1001" s="244">
        <v>2022</v>
      </c>
      <c r="B1001" s="267" t="s">
        <v>49</v>
      </c>
      <c r="C1001" s="267" t="s">
        <v>145</v>
      </c>
      <c r="D1001" s="293">
        <v>33817.044099166858</v>
      </c>
      <c r="E1001" s="293">
        <v>120048.00409034162</v>
      </c>
      <c r="F1001" s="293">
        <v>14290.23052085879</v>
      </c>
      <c r="G1001" s="293">
        <v>8444.4275215893103</v>
      </c>
      <c r="H1001" s="294">
        <v>176599.7062319566</v>
      </c>
      <c r="I1001" s="280"/>
      <c r="J1001" s="280"/>
    </row>
    <row r="1002" spans="1:10" x14ac:dyDescent="0.2">
      <c r="A1002" s="244">
        <v>2023</v>
      </c>
      <c r="B1002" s="267" t="s">
        <v>50</v>
      </c>
      <c r="C1002" s="267" t="s">
        <v>145</v>
      </c>
      <c r="D1002" s="293">
        <v>25954.935995643624</v>
      </c>
      <c r="E1002" s="293">
        <v>97320.384504221001</v>
      </c>
      <c r="F1002" s="293">
        <v>13233.152996883407</v>
      </c>
      <c r="G1002" s="293">
        <v>8849.9614252853389</v>
      </c>
      <c r="H1002" s="294">
        <v>145358.43492203334</v>
      </c>
      <c r="I1002" s="280"/>
      <c r="J1002" s="280"/>
    </row>
    <row r="1003" spans="1:10" x14ac:dyDescent="0.2">
      <c r="A1003" s="244">
        <v>2023</v>
      </c>
      <c r="B1003" s="267" t="s">
        <v>51</v>
      </c>
      <c r="C1003" s="267" t="s">
        <v>145</v>
      </c>
      <c r="D1003" s="293">
        <v>30902.076437799999</v>
      </c>
      <c r="E1003" s="293">
        <v>115786.73332000001</v>
      </c>
      <c r="F1003" s="293">
        <v>14692.54298710002</v>
      </c>
      <c r="G1003" s="293">
        <v>8624.0460590500006</v>
      </c>
      <c r="H1003" s="294">
        <v>170005.39880395005</v>
      </c>
      <c r="I1003" s="280"/>
      <c r="J1003" s="280"/>
    </row>
    <row r="1004" spans="1:10" x14ac:dyDescent="0.2">
      <c r="A1004" s="244">
        <v>2023</v>
      </c>
      <c r="B1004" s="267" t="s">
        <v>52</v>
      </c>
      <c r="C1004" s="267" t="s">
        <v>145</v>
      </c>
      <c r="D1004" s="293">
        <v>33266.754567892072</v>
      </c>
      <c r="E1004" s="293">
        <v>120963.03709312208</v>
      </c>
      <c r="F1004" s="293">
        <v>17694.883450770401</v>
      </c>
      <c r="G1004" s="293">
        <v>8348.5839493278418</v>
      </c>
      <c r="H1004" s="294">
        <v>180273.25906111239</v>
      </c>
      <c r="I1004" s="280"/>
      <c r="J1004" s="280"/>
    </row>
    <row r="1005" spans="1:10" x14ac:dyDescent="0.2">
      <c r="A1005" s="244">
        <v>2023</v>
      </c>
      <c r="B1005" s="267" t="s">
        <v>40</v>
      </c>
      <c r="C1005" s="267" t="s">
        <v>145</v>
      </c>
      <c r="D1005" s="293">
        <v>26985.580026855463</v>
      </c>
      <c r="E1005" s="293">
        <v>103073.47180465696</v>
      </c>
      <c r="F1005" s="293">
        <v>14239.331477031712</v>
      </c>
      <c r="G1005" s="293">
        <v>8437.4699982196107</v>
      </c>
      <c r="H1005" s="294">
        <v>152735.85330676378</v>
      </c>
      <c r="I1005" s="280"/>
      <c r="J1005" s="280"/>
    </row>
    <row r="1006" spans="1:10" x14ac:dyDescent="0.2">
      <c r="A1006" s="244">
        <v>2023</v>
      </c>
      <c r="B1006" s="267" t="s">
        <v>42</v>
      </c>
      <c r="C1006" s="267" t="s">
        <v>145</v>
      </c>
      <c r="D1006" s="293">
        <v>31458.84946271158</v>
      </c>
      <c r="E1006" s="293">
        <v>115096.84618634888</v>
      </c>
      <c r="F1006" s="293">
        <v>15966.254518629319</v>
      </c>
      <c r="G1006" s="293">
        <v>9290.7890141263088</v>
      </c>
      <c r="H1006" s="294">
        <v>171812.73918181608</v>
      </c>
      <c r="I1006" s="280"/>
      <c r="J1006" s="280"/>
    </row>
    <row r="1007" spans="1:10" x14ac:dyDescent="0.2">
      <c r="A1007" s="244">
        <v>2023</v>
      </c>
      <c r="B1007" s="267" t="s">
        <v>43</v>
      </c>
      <c r="C1007" s="267" t="s">
        <v>145</v>
      </c>
      <c r="D1007" s="293">
        <v>30570.906943400001</v>
      </c>
      <c r="E1007" s="293">
        <v>105896.679089</v>
      </c>
      <c r="F1007" s="293">
        <v>14085.437971850004</v>
      </c>
      <c r="G1007" s="293">
        <v>7798.7245734710004</v>
      </c>
      <c r="H1007" s="294">
        <v>158351.74857772101</v>
      </c>
      <c r="I1007" s="280"/>
      <c r="J1007" s="280"/>
    </row>
    <row r="1008" spans="1:10" x14ac:dyDescent="0.2">
      <c r="A1008" s="244">
        <v>2023</v>
      </c>
      <c r="B1008" s="267" t="s">
        <v>44</v>
      </c>
      <c r="C1008" s="267" t="s">
        <v>145</v>
      </c>
      <c r="D1008" s="293">
        <v>30333.910500000005</v>
      </c>
      <c r="E1008" s="293">
        <v>103715.20550000001</v>
      </c>
      <c r="F1008" s="293">
        <v>14248.621499999999</v>
      </c>
      <c r="G1008" s="293">
        <v>7337.2275</v>
      </c>
      <c r="H1008" s="294">
        <v>155634.96499999997</v>
      </c>
      <c r="I1008" s="280"/>
      <c r="J1008" s="280"/>
    </row>
    <row r="1009" spans="1:10" x14ac:dyDescent="0.2">
      <c r="A1009" s="244">
        <v>2023</v>
      </c>
      <c r="B1009" s="267" t="s">
        <v>45</v>
      </c>
      <c r="C1009" s="267" t="s">
        <v>145</v>
      </c>
      <c r="D1009" s="293">
        <v>32266.757361740118</v>
      </c>
      <c r="E1009" s="293">
        <v>113940.45335546824</v>
      </c>
      <c r="F1009" s="293">
        <v>14133.267969913477</v>
      </c>
      <c r="G1009" s="293">
        <v>8324.079926478862</v>
      </c>
      <c r="H1009" s="294">
        <v>168664.5586136007</v>
      </c>
      <c r="I1009" s="280"/>
      <c r="J1009" s="280"/>
    </row>
    <row r="1010" spans="1:10" x14ac:dyDescent="0.2">
      <c r="A1010" s="244">
        <v>2023</v>
      </c>
      <c r="B1010" s="267" t="s">
        <v>46</v>
      </c>
      <c r="C1010" s="267" t="s">
        <v>145</v>
      </c>
      <c r="D1010" s="293">
        <v>33765.335000000006</v>
      </c>
      <c r="E1010" s="293">
        <v>115895.35449999997</v>
      </c>
      <c r="F1010" s="293">
        <v>14647.87</v>
      </c>
      <c r="G1010" s="293">
        <v>7467.2025000000003</v>
      </c>
      <c r="H1010" s="294">
        <v>171775.76199999999</v>
      </c>
      <c r="I1010" s="280"/>
      <c r="J1010" s="280"/>
    </row>
    <row r="1011" spans="1:10" x14ac:dyDescent="0.2">
      <c r="A1011" s="244">
        <v>2023</v>
      </c>
      <c r="B1011" s="267" t="s">
        <v>47</v>
      </c>
      <c r="C1011" s="267" t="s">
        <v>145</v>
      </c>
      <c r="D1011" s="293">
        <v>32098.189000000006</v>
      </c>
      <c r="E1011" s="293">
        <v>116520.40449999995</v>
      </c>
      <c r="F1011" s="293">
        <v>15141.549999999992</v>
      </c>
      <c r="G1011" s="293">
        <v>7766.1779999999981</v>
      </c>
      <c r="H1011" s="294">
        <v>171526.32149999993</v>
      </c>
      <c r="I1011" s="280"/>
      <c r="J1011" s="280"/>
    </row>
    <row r="1012" spans="1:10" x14ac:dyDescent="0.2">
      <c r="A1012" s="244">
        <v>2023</v>
      </c>
      <c r="B1012" s="267" t="s">
        <v>48</v>
      </c>
      <c r="C1012" s="267" t="s">
        <v>145</v>
      </c>
      <c r="D1012" s="293">
        <v>34200.457000000002</v>
      </c>
      <c r="E1012" s="293">
        <v>116252.65299999999</v>
      </c>
      <c r="F1012" s="293">
        <v>15502.596999999994</v>
      </c>
      <c r="G1012" s="293">
        <v>7308.4385000000011</v>
      </c>
      <c r="H1012" s="294">
        <v>173264.14549999998</v>
      </c>
      <c r="I1012" s="280"/>
      <c r="J1012" s="280"/>
    </row>
    <row r="1013" spans="1:10" x14ac:dyDescent="0.2">
      <c r="A1013" s="244">
        <v>2023</v>
      </c>
      <c r="B1013" s="267" t="s">
        <v>49</v>
      </c>
      <c r="C1013" s="267" t="s">
        <v>145</v>
      </c>
      <c r="D1013" s="293">
        <v>35330.211000000003</v>
      </c>
      <c r="E1013" s="293">
        <v>126655.96350000004</v>
      </c>
      <c r="F1013" s="293">
        <v>11506.715500000002</v>
      </c>
      <c r="G1013" s="293">
        <v>7991.2290000000003</v>
      </c>
      <c r="H1013" s="294">
        <v>181484.11900000004</v>
      </c>
      <c r="I1013" s="280"/>
      <c r="J1013" s="280"/>
    </row>
    <row r="1014" spans="1:10" x14ac:dyDescent="0.2">
      <c r="A1014" s="244">
        <v>2024</v>
      </c>
      <c r="B1014" s="267" t="s">
        <v>50</v>
      </c>
      <c r="C1014" s="267" t="s">
        <v>145</v>
      </c>
      <c r="D1014" s="293">
        <v>27523.686999999998</v>
      </c>
      <c r="E1014" s="293">
        <v>90248.2950000001</v>
      </c>
      <c r="F1014" s="293">
        <v>10992.444500000001</v>
      </c>
      <c r="G1014" s="293">
        <v>7527.7549999999992</v>
      </c>
      <c r="H1014" s="294">
        <v>136292.18150000006</v>
      </c>
      <c r="I1014" s="280"/>
      <c r="J1014" s="280"/>
    </row>
    <row r="1015" spans="1:10" x14ac:dyDescent="0.2">
      <c r="A1015" s="244">
        <v>2024</v>
      </c>
      <c r="B1015" s="267" t="s">
        <v>51</v>
      </c>
      <c r="C1015" s="267" t="s">
        <v>145</v>
      </c>
      <c r="D1015" s="293">
        <v>33259.127999999997</v>
      </c>
      <c r="E1015" s="293">
        <v>107812.27150000002</v>
      </c>
      <c r="F1015" s="293">
        <v>11913.507000000001</v>
      </c>
      <c r="G1015" s="293">
        <v>6715.0305000000008</v>
      </c>
      <c r="H1015" s="294">
        <v>159699.93700000001</v>
      </c>
      <c r="I1015" s="280"/>
      <c r="J1015" s="280"/>
    </row>
    <row r="1016" spans="1:10" x14ac:dyDescent="0.2">
      <c r="A1016" s="244">
        <v>2024</v>
      </c>
      <c r="B1016" s="267" t="s">
        <v>52</v>
      </c>
      <c r="C1016" s="267" t="s">
        <v>145</v>
      </c>
      <c r="D1016" s="293">
        <v>29247.199000000004</v>
      </c>
      <c r="E1016" s="293">
        <v>97322.530999999988</v>
      </c>
      <c r="F1016" s="293">
        <v>10553.648500000003</v>
      </c>
      <c r="G1016" s="293">
        <v>5050.2924999999996</v>
      </c>
      <c r="H1016" s="294">
        <v>142173.671</v>
      </c>
      <c r="I1016" s="280"/>
      <c r="J1016" s="280"/>
    </row>
    <row r="1017" spans="1:10" x14ac:dyDescent="0.2">
      <c r="A1017" s="244">
        <v>2024</v>
      </c>
      <c r="B1017" s="267" t="s">
        <v>40</v>
      </c>
      <c r="C1017" s="267" t="s">
        <v>145</v>
      </c>
      <c r="D1017" s="293">
        <v>33515.569000000003</v>
      </c>
      <c r="E1017" s="293">
        <v>117487.92799999988</v>
      </c>
      <c r="F1017" s="293">
        <v>11801.575500000003</v>
      </c>
      <c r="G1017" s="293">
        <v>6744.9250000000011</v>
      </c>
      <c r="H1017" s="294">
        <v>169549.99749999988</v>
      </c>
      <c r="I1017" s="280"/>
      <c r="J1017" s="280"/>
    </row>
    <row r="1018" spans="1:10" x14ac:dyDescent="0.2">
      <c r="A1018" s="244">
        <v>2024</v>
      </c>
      <c r="B1018" s="267" t="s">
        <v>42</v>
      </c>
      <c r="C1018" s="267" t="s">
        <v>145</v>
      </c>
      <c r="D1018" s="293">
        <v>34121.332000000002</v>
      </c>
      <c r="E1018" s="293">
        <v>104612.15249999988</v>
      </c>
      <c r="F1018" s="293">
        <v>10349.931000000006</v>
      </c>
      <c r="G1018" s="293">
        <v>5065.0475000000006</v>
      </c>
      <c r="H1018" s="294">
        <v>154148.46299999987</v>
      </c>
      <c r="I1018" s="280"/>
      <c r="J1018" s="280"/>
    </row>
    <row r="1019" spans="1:10" x14ac:dyDescent="0.2">
      <c r="A1019" s="244">
        <v>2024</v>
      </c>
      <c r="B1019" s="267" t="s">
        <v>43</v>
      </c>
      <c r="C1019" s="267" t="s">
        <v>145</v>
      </c>
      <c r="D1019" s="293">
        <v>31818.818999999996</v>
      </c>
      <c r="E1019" s="293">
        <v>101045.73249999982</v>
      </c>
      <c r="F1019" s="293">
        <v>9353.6800000000021</v>
      </c>
      <c r="G1019" s="293">
        <v>5693.0960000000005</v>
      </c>
      <c r="H1019" s="294">
        <v>147911.32749999984</v>
      </c>
      <c r="I1019" s="280"/>
      <c r="J1019" s="280"/>
    </row>
    <row r="1020" spans="1:10" x14ac:dyDescent="0.2">
      <c r="A1020" s="244">
        <v>2024</v>
      </c>
      <c r="B1020" s="267" t="s">
        <v>44</v>
      </c>
      <c r="C1020" s="267" t="s">
        <v>145</v>
      </c>
      <c r="D1020" s="293">
        <v>32352.112999999998</v>
      </c>
      <c r="E1020" s="293">
        <v>108758.64499999986</v>
      </c>
      <c r="F1020" s="293">
        <v>9793.591000000004</v>
      </c>
      <c r="G1020" s="293">
        <v>6760.6350000000002</v>
      </c>
      <c r="H1020" s="294">
        <v>157664.98399999982</v>
      </c>
      <c r="I1020" s="280"/>
      <c r="J1020" s="280"/>
    </row>
    <row r="1021" spans="1:10" x14ac:dyDescent="0.2">
      <c r="A1021" s="244">
        <v>2024</v>
      </c>
      <c r="B1021" s="267" t="s">
        <v>45</v>
      </c>
      <c r="C1021" s="267" t="s">
        <v>145</v>
      </c>
      <c r="D1021" s="293">
        <v>30678.125999999997</v>
      </c>
      <c r="E1021" s="293">
        <v>111287.89399999984</v>
      </c>
      <c r="F1021" s="293">
        <v>9302.018</v>
      </c>
      <c r="G1021" s="293">
        <v>6870.9875000000011</v>
      </c>
      <c r="H1021" s="294">
        <v>158139.02549999987</v>
      </c>
      <c r="I1021" s="280"/>
      <c r="J1021" s="280"/>
    </row>
    <row r="1022" spans="1:10" x14ac:dyDescent="0.2">
      <c r="A1022" s="244">
        <v>2024</v>
      </c>
      <c r="B1022" s="267" t="s">
        <v>46</v>
      </c>
      <c r="C1022" s="267" t="s">
        <v>145</v>
      </c>
      <c r="D1022" s="293">
        <v>25691.782999999992</v>
      </c>
      <c r="E1022" s="293">
        <v>107055.79050000002</v>
      </c>
      <c r="F1022" s="293">
        <v>8862.9830000000002</v>
      </c>
      <c r="G1022" s="293">
        <v>5798.8504999999996</v>
      </c>
      <c r="H1022" s="294">
        <v>147409.40700000001</v>
      </c>
      <c r="I1022" s="280"/>
      <c r="J1022" s="280"/>
    </row>
    <row r="1023" spans="1:10" x14ac:dyDescent="0.2">
      <c r="A1023" s="244">
        <v>2024</v>
      </c>
      <c r="B1023" s="267" t="s">
        <v>47</v>
      </c>
      <c r="C1023" s="267" t="s">
        <v>145</v>
      </c>
      <c r="D1023" s="293">
        <v>28744.809999999998</v>
      </c>
      <c r="E1023" s="293">
        <v>114101.04799999998</v>
      </c>
      <c r="F1023" s="293">
        <v>10275.801499999998</v>
      </c>
      <c r="G1023" s="293">
        <v>5944.2950000000001</v>
      </c>
      <c r="H1023" s="294">
        <v>159065.95449999999</v>
      </c>
      <c r="I1023" s="280"/>
      <c r="J1023" s="280"/>
    </row>
    <row r="1024" spans="1:10" x14ac:dyDescent="0.2">
      <c r="A1024" s="244">
        <v>2024</v>
      </c>
      <c r="B1024" s="267" t="s">
        <v>48</v>
      </c>
      <c r="C1024" s="267" t="s">
        <v>145</v>
      </c>
      <c r="D1024" s="293">
        <v>25288.806000000004</v>
      </c>
      <c r="E1024" s="293">
        <v>109144.42450000002</v>
      </c>
      <c r="F1024" s="293">
        <v>9084.6139999999959</v>
      </c>
      <c r="G1024" s="293">
        <v>6312.4110000000001</v>
      </c>
      <c r="H1024" s="294">
        <v>149830.2555</v>
      </c>
      <c r="I1024" s="280"/>
      <c r="J1024" s="280"/>
    </row>
    <row r="1025" spans="1:10" x14ac:dyDescent="0.2">
      <c r="A1025" s="244">
        <v>2024</v>
      </c>
      <c r="B1025" s="267" t="s">
        <v>49</v>
      </c>
      <c r="C1025" s="267" t="s">
        <v>145</v>
      </c>
      <c r="D1025" s="293">
        <v>26817.275499999996</v>
      </c>
      <c r="E1025" s="293">
        <v>114876.05250000001</v>
      </c>
      <c r="F1025" s="293">
        <v>7397.5364999999993</v>
      </c>
      <c r="G1025" s="293">
        <v>6472.1230000000005</v>
      </c>
      <c r="H1025" s="294">
        <v>155562.98750000002</v>
      </c>
      <c r="I1025" s="280"/>
      <c r="J1025" s="280"/>
    </row>
    <row r="1026" spans="1:10" x14ac:dyDescent="0.2">
      <c r="A1026" s="244">
        <v>2025</v>
      </c>
      <c r="B1026" s="267" t="s">
        <v>50</v>
      </c>
      <c r="C1026" s="267" t="s">
        <v>145</v>
      </c>
      <c r="D1026" s="293">
        <v>20465.314000000006</v>
      </c>
      <c r="E1026" s="293">
        <v>97173.314000000013</v>
      </c>
      <c r="F1026" s="293">
        <v>5990.9499999999989</v>
      </c>
      <c r="G1026" s="293">
        <v>5835.2674999999999</v>
      </c>
      <c r="H1026" s="294">
        <v>129464.84550000001</v>
      </c>
      <c r="I1026" s="280"/>
      <c r="J1026" s="280"/>
    </row>
    <row r="1027" spans="1:10" x14ac:dyDescent="0.2">
      <c r="A1027" s="244">
        <v>2025</v>
      </c>
      <c r="B1027" s="267" t="s">
        <v>51</v>
      </c>
      <c r="C1027" s="267" t="s">
        <v>145</v>
      </c>
      <c r="D1027" s="293">
        <v>24903.689999999995</v>
      </c>
      <c r="E1027" s="293">
        <v>102763.91600000004</v>
      </c>
      <c r="F1027" s="293">
        <v>7740.3454999999985</v>
      </c>
      <c r="G1027" s="293">
        <v>5192.6675000000014</v>
      </c>
      <c r="H1027" s="294">
        <v>140600.61900000004</v>
      </c>
      <c r="I1027" s="280"/>
      <c r="J1027" s="280"/>
    </row>
    <row r="1028" spans="1:10" x14ac:dyDescent="0.2">
      <c r="A1028" s="244">
        <v>2025</v>
      </c>
      <c r="B1028" s="267" t="s">
        <v>52</v>
      </c>
      <c r="C1028" s="267" t="s">
        <v>145</v>
      </c>
      <c r="D1028" s="293">
        <v>27429.596000000001</v>
      </c>
      <c r="E1028" s="293">
        <v>120250.95549999998</v>
      </c>
      <c r="F1028" s="293">
        <v>8201.0470000000005</v>
      </c>
      <c r="G1028" s="293">
        <v>6249.5675000000001</v>
      </c>
      <c r="H1028" s="294">
        <v>162131.16600000003</v>
      </c>
      <c r="I1028" s="280"/>
      <c r="J1028" s="280"/>
    </row>
    <row r="1029" spans="1:10" x14ac:dyDescent="0.2">
      <c r="A1029" s="244">
        <v>2025</v>
      </c>
      <c r="B1029" s="267" t="s">
        <v>40</v>
      </c>
      <c r="C1029" s="267" t="s">
        <v>145</v>
      </c>
      <c r="D1029" s="293">
        <v>23855.665000000001</v>
      </c>
      <c r="E1029" s="293">
        <v>108614.82350000006</v>
      </c>
      <c r="F1029" s="293">
        <v>11242.727999999997</v>
      </c>
      <c r="G1029" s="293">
        <v>6182.0349999999989</v>
      </c>
      <c r="H1029" s="294">
        <v>149895.25150000004</v>
      </c>
      <c r="I1029" s="280"/>
      <c r="J1029" s="280"/>
    </row>
    <row r="1030" spans="1:10" x14ac:dyDescent="0.2">
      <c r="A1030" s="244">
        <v>2025</v>
      </c>
      <c r="B1030" s="267" t="s">
        <v>42</v>
      </c>
      <c r="C1030" s="267" t="s">
        <v>145</v>
      </c>
      <c r="D1030" s="293">
        <v>23479.338</v>
      </c>
      <c r="E1030" s="293">
        <v>119051.07800000002</v>
      </c>
      <c r="F1030" s="293">
        <v>12422.074499999999</v>
      </c>
      <c r="G1030" s="293">
        <v>6504.6049999999996</v>
      </c>
      <c r="H1030" s="294">
        <v>161457.09550000008</v>
      </c>
      <c r="I1030" s="280"/>
      <c r="J1030" s="280"/>
    </row>
    <row r="1031" spans="1:10" x14ac:dyDescent="0.2">
      <c r="A1031" s="244">
        <v>2025</v>
      </c>
      <c r="B1031" s="267" t="s">
        <v>43</v>
      </c>
      <c r="C1031" s="267" t="s">
        <v>145</v>
      </c>
      <c r="D1031" s="293">
        <v>22895.853999999999</v>
      </c>
      <c r="E1031" s="293">
        <v>103300.03499999997</v>
      </c>
      <c r="F1031" s="293">
        <v>10905.076999999996</v>
      </c>
      <c r="G1031" s="293">
        <v>6091.3275000000003</v>
      </c>
      <c r="H1031" s="294">
        <v>143192.29349999997</v>
      </c>
      <c r="I1031" s="280"/>
      <c r="J1031" s="280"/>
    </row>
    <row r="1032" spans="1:10" x14ac:dyDescent="0.2">
      <c r="A1032" s="244">
        <v>2025</v>
      </c>
      <c r="B1032" s="267" t="s">
        <v>44</v>
      </c>
      <c r="C1032" s="267" t="s">
        <v>145</v>
      </c>
      <c r="D1032" s="293">
        <v>30074.855999999996</v>
      </c>
      <c r="E1032" s="293">
        <v>126286.98250000001</v>
      </c>
      <c r="F1032" s="293">
        <v>9926.9059999999972</v>
      </c>
      <c r="G1032" s="293">
        <v>7198.6420000000007</v>
      </c>
      <c r="H1032" s="294">
        <v>173487.38649999999</v>
      </c>
      <c r="I1032" s="280"/>
      <c r="J1032" s="280"/>
    </row>
    <row r="1033" spans="1:10" x14ac:dyDescent="0.2">
      <c r="A1033" s="244">
        <v>2025</v>
      </c>
      <c r="B1033" s="267" t="s">
        <v>45</v>
      </c>
      <c r="C1033" s="267" t="s">
        <v>145</v>
      </c>
      <c r="D1033" s="293">
        <v>25612.112000000001</v>
      </c>
      <c r="E1033" s="293">
        <v>116579.7095</v>
      </c>
      <c r="F1033" s="293">
        <v>9948.1244999999999</v>
      </c>
      <c r="G1033" s="293">
        <v>6552.2150000000001</v>
      </c>
      <c r="H1033" s="294">
        <v>158692.16099999996</v>
      </c>
      <c r="I1033" s="280"/>
      <c r="J1033" s="280"/>
    </row>
    <row r="1034" spans="1:10" x14ac:dyDescent="0.2">
      <c r="A1034" s="244">
        <v>2025</v>
      </c>
      <c r="B1034" s="267" t="s">
        <v>46</v>
      </c>
      <c r="C1034" s="267" t="s">
        <v>145</v>
      </c>
      <c r="D1034" s="293">
        <v>28745.35</v>
      </c>
      <c r="E1034" s="293">
        <v>125947.23000000001</v>
      </c>
      <c r="F1034" s="293">
        <v>10643.599999999999</v>
      </c>
      <c r="G1034" s="293">
        <v>6485.5</v>
      </c>
      <c r="H1034" s="294">
        <v>171821.68</v>
      </c>
      <c r="I1034" s="280"/>
      <c r="J1034" s="280"/>
    </row>
    <row r="1035" spans="1:10" x14ac:dyDescent="0.2">
      <c r="A1035" s="244">
        <v>2025</v>
      </c>
      <c r="B1035" s="267" t="s">
        <v>47</v>
      </c>
      <c r="C1035" s="267" t="s">
        <v>145</v>
      </c>
      <c r="D1035" s="293">
        <v>35145.879999999997</v>
      </c>
      <c r="E1035" s="293">
        <v>132751.53</v>
      </c>
      <c r="F1035" s="293">
        <v>11479.11</v>
      </c>
      <c r="G1035" s="293">
        <v>6590.3399999999983</v>
      </c>
      <c r="H1035" s="294">
        <v>185966.86</v>
      </c>
      <c r="I1035" s="280"/>
      <c r="J1035" s="280"/>
    </row>
    <row r="1036" spans="1:10" x14ac:dyDescent="0.2">
      <c r="A1036" s="244">
        <v>2025</v>
      </c>
      <c r="B1036" s="267" t="s">
        <v>48</v>
      </c>
      <c r="C1036" s="267" t="s">
        <v>145</v>
      </c>
      <c r="D1036" s="293">
        <v>31875.46</v>
      </c>
      <c r="E1036" s="293">
        <v>120691.33999999998</v>
      </c>
      <c r="F1036" s="293">
        <v>10296.919999999998</v>
      </c>
      <c r="G1036" s="293">
        <v>6931.39</v>
      </c>
      <c r="H1036" s="294">
        <v>169795.11</v>
      </c>
      <c r="I1036" s="280"/>
      <c r="J1036" s="280"/>
    </row>
    <row r="1037" spans="1:10" x14ac:dyDescent="0.2">
      <c r="A1037" s="244">
        <v>2025</v>
      </c>
      <c r="B1037" s="267" t="s">
        <v>49</v>
      </c>
      <c r="C1037" s="267" t="s">
        <v>145</v>
      </c>
      <c r="D1037" s="293">
        <v>31007.860000000004</v>
      </c>
      <c r="E1037" s="293">
        <v>123968.75999999997</v>
      </c>
      <c r="F1037" s="293">
        <v>9336.2199999999993</v>
      </c>
      <c r="G1037" s="293">
        <v>6515.26</v>
      </c>
      <c r="H1037" s="294">
        <v>170828.1</v>
      </c>
      <c r="I1037" s="280"/>
      <c r="J1037" s="280"/>
    </row>
    <row r="1038" spans="1:10" x14ac:dyDescent="0.2">
      <c r="A1038" s="244">
        <v>2026</v>
      </c>
      <c r="B1038" s="267" t="s">
        <v>50</v>
      </c>
      <c r="C1038" s="267" t="s">
        <v>145</v>
      </c>
      <c r="D1038" s="293">
        <v>23966.449999999997</v>
      </c>
      <c r="E1038" s="293">
        <v>105602.46000000004</v>
      </c>
      <c r="F1038" s="293">
        <v>9382.25</v>
      </c>
      <c r="G1038" s="293">
        <v>5246.93</v>
      </c>
      <c r="H1038" s="294">
        <v>144198.09</v>
      </c>
      <c r="I1038" s="280"/>
      <c r="J1038" s="280"/>
    </row>
    <row r="1039" spans="1:10" x14ac:dyDescent="0.2">
      <c r="A1039" s="244">
        <v>2026</v>
      </c>
      <c r="B1039" s="267" t="s">
        <v>51</v>
      </c>
      <c r="C1039" s="267" t="s">
        <v>145</v>
      </c>
      <c r="D1039" s="293">
        <v>31337</v>
      </c>
      <c r="E1039" s="293">
        <v>113259.82</v>
      </c>
      <c r="F1039" s="293">
        <v>11740.77</v>
      </c>
      <c r="G1039" s="293">
        <v>6716.2199999999993</v>
      </c>
      <c r="H1039" s="294">
        <v>163053.81</v>
      </c>
      <c r="I1039" s="280"/>
      <c r="J1039" s="280"/>
    </row>
    <row r="1040" spans="1:10" x14ac:dyDescent="0.2">
      <c r="A1040" s="244">
        <v>2026</v>
      </c>
      <c r="B1040" s="267" t="s">
        <v>52</v>
      </c>
      <c r="C1040" s="267" t="s">
        <v>145</v>
      </c>
      <c r="D1040" s="293">
        <v>32511.41</v>
      </c>
      <c r="E1040" s="293">
        <v>128673.24</v>
      </c>
      <c r="F1040" s="293">
        <v>12858.550000000001</v>
      </c>
      <c r="G1040" s="293">
        <v>7287.4399999999987</v>
      </c>
      <c r="H1040" s="294">
        <v>181330.63999999998</v>
      </c>
      <c r="I1040" s="280"/>
      <c r="J1040" s="280"/>
    </row>
    <row r="1041" spans="1:10" x14ac:dyDescent="0.2">
      <c r="A1041" s="244">
        <v>2026</v>
      </c>
      <c r="B1041" s="267" t="s">
        <v>40</v>
      </c>
      <c r="C1041" s="267" t="s">
        <v>145</v>
      </c>
      <c r="D1041" s="293">
        <v>25403.98</v>
      </c>
      <c r="E1041" s="293">
        <v>112972.54000000001</v>
      </c>
      <c r="F1041" s="293">
        <v>11539.249999999998</v>
      </c>
      <c r="G1041" s="293">
        <v>7036.37</v>
      </c>
      <c r="H1041" s="294">
        <v>156952.14000000001</v>
      </c>
      <c r="I1041" s="280"/>
      <c r="J1041" s="280"/>
    </row>
    <row r="1042" spans="1:10" x14ac:dyDescent="0.2">
      <c r="A1042" s="244">
        <v>2026</v>
      </c>
      <c r="B1042" s="267" t="s">
        <v>42</v>
      </c>
      <c r="C1042" s="267" t="s">
        <v>145</v>
      </c>
      <c r="D1042" s="293">
        <v>28171.49</v>
      </c>
      <c r="E1042" s="293">
        <v>126208.95000000001</v>
      </c>
      <c r="F1042" s="293">
        <v>13330.19</v>
      </c>
      <c r="G1042" s="293">
        <v>6598.5199999999995</v>
      </c>
      <c r="H1042" s="294">
        <v>174309.15000000002</v>
      </c>
      <c r="I1042" s="280"/>
      <c r="J1042" s="280"/>
    </row>
    <row r="1043" spans="1:10" x14ac:dyDescent="0.2">
      <c r="A1043" s="244">
        <v>2026</v>
      </c>
      <c r="B1043" s="267" t="s">
        <v>43</v>
      </c>
      <c r="C1043" s="267" t="s">
        <v>145</v>
      </c>
      <c r="D1043" s="293">
        <v>28357.19</v>
      </c>
      <c r="E1043" s="293">
        <v>111409.06</v>
      </c>
      <c r="F1043" s="293">
        <v>11026.079999999998</v>
      </c>
      <c r="G1043" s="293">
        <v>7400.96</v>
      </c>
      <c r="H1043" s="294">
        <v>158193.28999999998</v>
      </c>
      <c r="I1043" s="280"/>
      <c r="J1043" s="280"/>
    </row>
    <row r="1044" spans="1:10" x14ac:dyDescent="0.2">
      <c r="A1044" s="244">
        <v>2009</v>
      </c>
      <c r="B1044" s="267" t="s">
        <v>40</v>
      </c>
      <c r="C1044" s="267" t="s">
        <v>146</v>
      </c>
      <c r="D1044" s="293">
        <v>714.46249999999998</v>
      </c>
      <c r="E1044" s="293">
        <v>15908.539000000001</v>
      </c>
      <c r="F1044" s="293">
        <v>3267.2175000000002</v>
      </c>
      <c r="G1044" s="293">
        <v>185.83499999999998</v>
      </c>
      <c r="H1044" s="294">
        <v>20076.054</v>
      </c>
      <c r="I1044" s="280"/>
      <c r="J1044" s="280"/>
    </row>
    <row r="1045" spans="1:10" x14ac:dyDescent="0.2">
      <c r="A1045" s="244">
        <v>2009</v>
      </c>
      <c r="B1045" s="267" t="s">
        <v>42</v>
      </c>
      <c r="C1045" s="267" t="s">
        <v>146</v>
      </c>
      <c r="D1045" s="293">
        <v>126.97749999999999</v>
      </c>
      <c r="E1045" s="293">
        <v>15732.912000000002</v>
      </c>
      <c r="F1045" s="293">
        <v>3208.4875000000002</v>
      </c>
      <c r="G1045" s="293">
        <v>397.20499999999998</v>
      </c>
      <c r="H1045" s="294">
        <v>19465.582000000002</v>
      </c>
      <c r="I1045" s="280"/>
      <c r="J1045" s="280"/>
    </row>
    <row r="1046" spans="1:10" x14ac:dyDescent="0.2">
      <c r="A1046" s="244">
        <v>2009</v>
      </c>
      <c r="B1046" s="267" t="s">
        <v>43</v>
      </c>
      <c r="C1046" s="267" t="s">
        <v>146</v>
      </c>
      <c r="D1046" s="293">
        <v>126.97749999999999</v>
      </c>
      <c r="E1046" s="293">
        <v>13062.815500000002</v>
      </c>
      <c r="F1046" s="293">
        <v>2724.4175</v>
      </c>
      <c r="G1046" s="293">
        <v>590.63850000000002</v>
      </c>
      <c r="H1046" s="294">
        <v>16504.849000000002</v>
      </c>
      <c r="I1046" s="280"/>
      <c r="J1046" s="280"/>
    </row>
    <row r="1047" spans="1:10" x14ac:dyDescent="0.2">
      <c r="A1047" s="244">
        <v>2009</v>
      </c>
      <c r="B1047" s="267" t="s">
        <v>44</v>
      </c>
      <c r="C1047" s="267" t="s">
        <v>146</v>
      </c>
      <c r="D1047" s="293">
        <v>1020.1575</v>
      </c>
      <c r="E1047" s="293">
        <v>15195.0915</v>
      </c>
      <c r="F1047" s="293">
        <v>4121.6750000000002</v>
      </c>
      <c r="G1047" s="293">
        <v>234.77499999999998</v>
      </c>
      <c r="H1047" s="294">
        <v>20571.699000000001</v>
      </c>
      <c r="I1047" s="280"/>
      <c r="J1047" s="280"/>
    </row>
    <row r="1048" spans="1:10" x14ac:dyDescent="0.2">
      <c r="A1048" s="244">
        <v>2009</v>
      </c>
      <c r="B1048" s="267" t="s">
        <v>45</v>
      </c>
      <c r="C1048" s="267" t="s">
        <v>146</v>
      </c>
      <c r="D1048" s="293">
        <v>522.9325</v>
      </c>
      <c r="E1048" s="293">
        <v>12442.324000000002</v>
      </c>
      <c r="F1048" s="293">
        <v>3636.9749999999995</v>
      </c>
      <c r="G1048" s="293">
        <v>627.12750000000005</v>
      </c>
      <c r="H1048" s="294">
        <v>17229.359</v>
      </c>
      <c r="I1048" s="280"/>
      <c r="J1048" s="280"/>
    </row>
    <row r="1049" spans="1:10" x14ac:dyDescent="0.2">
      <c r="A1049" s="244">
        <v>2009</v>
      </c>
      <c r="B1049" s="267" t="s">
        <v>46</v>
      </c>
      <c r="C1049" s="267" t="s">
        <v>146</v>
      </c>
      <c r="D1049" s="293">
        <v>564.95500000000004</v>
      </c>
      <c r="E1049" s="293">
        <v>15718.413500000002</v>
      </c>
      <c r="F1049" s="293">
        <v>4576.0050000000001</v>
      </c>
      <c r="G1049" s="293">
        <v>596.72500000000002</v>
      </c>
      <c r="H1049" s="294">
        <v>21456.0985</v>
      </c>
      <c r="I1049" s="280"/>
      <c r="J1049" s="280"/>
    </row>
    <row r="1050" spans="1:10" x14ac:dyDescent="0.2">
      <c r="A1050" s="244">
        <v>2009</v>
      </c>
      <c r="B1050" s="267" t="s">
        <v>47</v>
      </c>
      <c r="C1050" s="267" t="s">
        <v>146</v>
      </c>
      <c r="D1050" s="293">
        <v>1185.7575000000002</v>
      </c>
      <c r="E1050" s="293">
        <v>17623.370999999999</v>
      </c>
      <c r="F1050" s="293">
        <v>4752.99</v>
      </c>
      <c r="G1050" s="293">
        <v>132.75</v>
      </c>
      <c r="H1050" s="294">
        <v>23694.8685</v>
      </c>
      <c r="I1050" s="280"/>
      <c r="J1050" s="280"/>
    </row>
    <row r="1051" spans="1:10" x14ac:dyDescent="0.2">
      <c r="A1051" s="244">
        <v>2009</v>
      </c>
      <c r="B1051" s="267" t="s">
        <v>48</v>
      </c>
      <c r="C1051" s="267" t="s">
        <v>146</v>
      </c>
      <c r="D1051" s="293">
        <v>569.95500000000004</v>
      </c>
      <c r="E1051" s="293">
        <v>17701.087500000001</v>
      </c>
      <c r="F1051" s="293">
        <v>4622.8274999999994</v>
      </c>
      <c r="G1051" s="293">
        <v>210.1</v>
      </c>
      <c r="H1051" s="294">
        <v>23103.97</v>
      </c>
      <c r="I1051" s="280"/>
      <c r="J1051" s="280"/>
    </row>
    <row r="1052" spans="1:10" x14ac:dyDescent="0.2">
      <c r="A1052" s="244">
        <v>2009</v>
      </c>
      <c r="B1052" s="267" t="s">
        <v>49</v>
      </c>
      <c r="C1052" s="267" t="s">
        <v>146</v>
      </c>
      <c r="D1052" s="293">
        <v>479.95499999999998</v>
      </c>
      <c r="E1052" s="293">
        <v>18949.303999999996</v>
      </c>
      <c r="F1052" s="293">
        <v>2854.0174999999999</v>
      </c>
      <c r="G1052" s="293">
        <v>65</v>
      </c>
      <c r="H1052" s="294">
        <v>22348.276499999993</v>
      </c>
      <c r="I1052" s="280"/>
      <c r="J1052" s="280"/>
    </row>
    <row r="1053" spans="1:10" x14ac:dyDescent="0.2">
      <c r="A1053" s="244">
        <v>2010</v>
      </c>
      <c r="B1053" s="267" t="s">
        <v>50</v>
      </c>
      <c r="C1053" s="267" t="s">
        <v>146</v>
      </c>
      <c r="D1053" s="293">
        <v>789.88250000000005</v>
      </c>
      <c r="E1053" s="293">
        <v>16343.522000000001</v>
      </c>
      <c r="F1053" s="293">
        <v>3913.61</v>
      </c>
      <c r="G1053" s="293">
        <v>234.9</v>
      </c>
      <c r="H1053" s="294">
        <v>21281.914499999999</v>
      </c>
      <c r="I1053" s="280"/>
      <c r="J1053" s="280"/>
    </row>
    <row r="1054" spans="1:10" x14ac:dyDescent="0.2">
      <c r="A1054" s="244">
        <v>2010</v>
      </c>
      <c r="B1054" s="267" t="s">
        <v>51</v>
      </c>
      <c r="C1054" s="267" t="s">
        <v>146</v>
      </c>
      <c r="D1054" s="293">
        <v>1927.3049999999998</v>
      </c>
      <c r="E1054" s="293">
        <v>15798.619499999999</v>
      </c>
      <c r="F1054" s="293">
        <v>3379.1025</v>
      </c>
      <c r="G1054" s="293">
        <v>75</v>
      </c>
      <c r="H1054" s="294">
        <v>21180.027000000002</v>
      </c>
      <c r="I1054" s="280"/>
      <c r="J1054" s="280"/>
    </row>
    <row r="1055" spans="1:10" x14ac:dyDescent="0.2">
      <c r="A1055" s="244">
        <v>2010</v>
      </c>
      <c r="B1055" s="267" t="s">
        <v>52</v>
      </c>
      <c r="C1055" s="267" t="s">
        <v>146</v>
      </c>
      <c r="D1055" s="293">
        <v>1809.0400000000002</v>
      </c>
      <c r="E1055" s="293">
        <v>14996.111999999999</v>
      </c>
      <c r="F1055" s="293">
        <v>3863.9974999999999</v>
      </c>
      <c r="G1055" s="293">
        <v>105</v>
      </c>
      <c r="H1055" s="294">
        <v>20774.149499999996</v>
      </c>
      <c r="I1055" s="280"/>
      <c r="J1055" s="280"/>
    </row>
    <row r="1056" spans="1:10" x14ac:dyDescent="0.2">
      <c r="A1056" s="244">
        <v>2010</v>
      </c>
      <c r="B1056" s="267" t="s">
        <v>40</v>
      </c>
      <c r="C1056" s="267" t="s">
        <v>146</v>
      </c>
      <c r="D1056" s="293">
        <v>1641.4375</v>
      </c>
      <c r="E1056" s="293">
        <v>15214.697500000002</v>
      </c>
      <c r="F1056" s="293">
        <v>3722.9549999999995</v>
      </c>
      <c r="G1056" s="293">
        <v>71</v>
      </c>
      <c r="H1056" s="294">
        <v>20650.09</v>
      </c>
      <c r="I1056" s="280"/>
      <c r="J1056" s="280"/>
    </row>
    <row r="1057" spans="1:10" x14ac:dyDescent="0.2">
      <c r="A1057" s="244">
        <v>2010</v>
      </c>
      <c r="B1057" s="267" t="s">
        <v>42</v>
      </c>
      <c r="C1057" s="267" t="s">
        <v>146</v>
      </c>
      <c r="D1057" s="293">
        <v>2155.25</v>
      </c>
      <c r="E1057" s="293">
        <v>15770.438499999997</v>
      </c>
      <c r="F1057" s="293">
        <v>2990.6774999999998</v>
      </c>
      <c r="G1057" s="293">
        <v>521.32749999999999</v>
      </c>
      <c r="H1057" s="294">
        <v>21437.693499999998</v>
      </c>
      <c r="I1057" s="280"/>
      <c r="J1057" s="280"/>
    </row>
    <row r="1058" spans="1:10" x14ac:dyDescent="0.2">
      <c r="A1058" s="244">
        <v>2010</v>
      </c>
      <c r="B1058" s="267" t="s">
        <v>43</v>
      </c>
      <c r="C1058" s="267" t="s">
        <v>146</v>
      </c>
      <c r="D1058" s="293">
        <v>3068.8724999999995</v>
      </c>
      <c r="E1058" s="293">
        <v>14292.675000000001</v>
      </c>
      <c r="F1058" s="293">
        <v>2386.0349999999999</v>
      </c>
      <c r="G1058" s="293">
        <v>220.04000000000002</v>
      </c>
      <c r="H1058" s="294">
        <v>19967.622500000001</v>
      </c>
      <c r="I1058" s="280"/>
      <c r="J1058" s="280"/>
    </row>
    <row r="1059" spans="1:10" x14ac:dyDescent="0.2">
      <c r="A1059" s="244">
        <v>2010</v>
      </c>
      <c r="B1059" s="267" t="s">
        <v>44</v>
      </c>
      <c r="C1059" s="267" t="s">
        <v>146</v>
      </c>
      <c r="D1059" s="293">
        <v>2961.8650000000002</v>
      </c>
      <c r="E1059" s="293">
        <v>16076.455000000002</v>
      </c>
      <c r="F1059" s="293">
        <v>1257.2725</v>
      </c>
      <c r="G1059" s="293">
        <v>122.53999999999999</v>
      </c>
      <c r="H1059" s="294">
        <v>20418.1325</v>
      </c>
      <c r="I1059" s="280"/>
      <c r="J1059" s="280"/>
    </row>
    <row r="1060" spans="1:10" x14ac:dyDescent="0.2">
      <c r="A1060" s="244">
        <v>2010</v>
      </c>
      <c r="B1060" s="267" t="s">
        <v>45</v>
      </c>
      <c r="C1060" s="267" t="s">
        <v>146</v>
      </c>
      <c r="D1060" s="293">
        <v>3218.3850000000002</v>
      </c>
      <c r="E1060" s="293">
        <v>16461.5975</v>
      </c>
      <c r="F1060" s="293">
        <v>1411.2075</v>
      </c>
      <c r="G1060" s="293">
        <v>166.17750000000001</v>
      </c>
      <c r="H1060" s="294">
        <v>21257.3675</v>
      </c>
      <c r="I1060" s="280"/>
      <c r="J1060" s="280"/>
    </row>
    <row r="1061" spans="1:10" x14ac:dyDescent="0.2">
      <c r="A1061" s="244">
        <v>2010</v>
      </c>
      <c r="B1061" s="267" t="s">
        <v>46</v>
      </c>
      <c r="C1061" s="267" t="s">
        <v>146</v>
      </c>
      <c r="D1061" s="293">
        <v>3403.415</v>
      </c>
      <c r="E1061" s="293">
        <v>20473.745999999999</v>
      </c>
      <c r="F1061" s="293">
        <v>1725.5375000000001</v>
      </c>
      <c r="G1061" s="293">
        <v>178</v>
      </c>
      <c r="H1061" s="294">
        <v>25780.698499999999</v>
      </c>
      <c r="I1061" s="280"/>
      <c r="J1061" s="280"/>
    </row>
    <row r="1062" spans="1:10" x14ac:dyDescent="0.2">
      <c r="A1062" s="244">
        <v>2010</v>
      </c>
      <c r="B1062" s="267" t="s">
        <v>47</v>
      </c>
      <c r="C1062" s="267" t="s">
        <v>146</v>
      </c>
      <c r="D1062" s="293">
        <v>4392.375</v>
      </c>
      <c r="E1062" s="293">
        <v>22118.738499999999</v>
      </c>
      <c r="F1062" s="293">
        <v>1469.9874999999997</v>
      </c>
      <c r="G1062" s="293">
        <v>530</v>
      </c>
      <c r="H1062" s="294">
        <v>28511.101000000002</v>
      </c>
      <c r="I1062" s="280"/>
      <c r="J1062" s="280"/>
    </row>
    <row r="1063" spans="1:10" x14ac:dyDescent="0.2">
      <c r="A1063" s="244">
        <v>2010</v>
      </c>
      <c r="B1063" s="267" t="s">
        <v>48</v>
      </c>
      <c r="C1063" s="267" t="s">
        <v>146</v>
      </c>
      <c r="D1063" s="293">
        <v>4575.1925000000001</v>
      </c>
      <c r="E1063" s="293">
        <v>23052.258500000007</v>
      </c>
      <c r="F1063" s="293">
        <v>1701.9624999999999</v>
      </c>
      <c r="G1063" s="293">
        <v>488.98</v>
      </c>
      <c r="H1063" s="294">
        <v>29818.393500000006</v>
      </c>
      <c r="I1063" s="280"/>
      <c r="J1063" s="280"/>
    </row>
    <row r="1064" spans="1:10" x14ac:dyDescent="0.2">
      <c r="A1064" s="244">
        <v>2010</v>
      </c>
      <c r="B1064" s="267" t="s">
        <v>49</v>
      </c>
      <c r="C1064" s="267" t="s">
        <v>146</v>
      </c>
      <c r="D1064" s="293">
        <v>1517.4650000000001</v>
      </c>
      <c r="E1064" s="293">
        <v>21501.612499999999</v>
      </c>
      <c r="F1064" s="293">
        <v>1172.6500000000001</v>
      </c>
      <c r="G1064" s="293">
        <v>417</v>
      </c>
      <c r="H1064" s="294">
        <v>24608.727499999997</v>
      </c>
      <c r="I1064" s="280"/>
      <c r="J1064" s="280"/>
    </row>
    <row r="1065" spans="1:10" x14ac:dyDescent="0.2">
      <c r="A1065" s="244">
        <v>2011</v>
      </c>
      <c r="B1065" s="267" t="s">
        <v>50</v>
      </c>
      <c r="C1065" s="267" t="s">
        <v>146</v>
      </c>
      <c r="D1065" s="293">
        <v>2909.4700000000003</v>
      </c>
      <c r="E1065" s="293">
        <v>21451.514000000003</v>
      </c>
      <c r="F1065" s="293">
        <v>1843.2600000000002</v>
      </c>
      <c r="G1065" s="293">
        <v>115.64</v>
      </c>
      <c r="H1065" s="294">
        <v>26319.883999999998</v>
      </c>
      <c r="I1065" s="280"/>
      <c r="J1065" s="280"/>
    </row>
    <row r="1066" spans="1:10" x14ac:dyDescent="0.2">
      <c r="A1066" s="244">
        <v>2011</v>
      </c>
      <c r="B1066" s="267" t="s">
        <v>51</v>
      </c>
      <c r="C1066" s="267" t="s">
        <v>146</v>
      </c>
      <c r="D1066" s="293">
        <v>2661.2624999999998</v>
      </c>
      <c r="E1066" s="293">
        <v>19444.602000000003</v>
      </c>
      <c r="F1066" s="293">
        <v>1866.5925</v>
      </c>
      <c r="G1066" s="293">
        <v>59.65</v>
      </c>
      <c r="H1066" s="294">
        <v>24032.107000000007</v>
      </c>
      <c r="I1066" s="280"/>
      <c r="J1066" s="280"/>
    </row>
    <row r="1067" spans="1:10" x14ac:dyDescent="0.2">
      <c r="A1067" s="244">
        <v>2011</v>
      </c>
      <c r="B1067" s="267" t="s">
        <v>52</v>
      </c>
      <c r="C1067" s="267" t="s">
        <v>146</v>
      </c>
      <c r="D1067" s="293">
        <v>4702.8575000000001</v>
      </c>
      <c r="E1067" s="293">
        <v>27373.791000000001</v>
      </c>
      <c r="F1067" s="293">
        <v>3264.0599999999995</v>
      </c>
      <c r="G1067" s="293">
        <v>420</v>
      </c>
      <c r="H1067" s="294">
        <v>35760.708500000008</v>
      </c>
      <c r="I1067" s="280"/>
      <c r="J1067" s="280"/>
    </row>
    <row r="1068" spans="1:10" x14ac:dyDescent="0.2">
      <c r="A1068" s="244">
        <v>2011</v>
      </c>
      <c r="B1068" s="267" t="s">
        <v>40</v>
      </c>
      <c r="C1068" s="267" t="s">
        <v>146</v>
      </c>
      <c r="D1068" s="293">
        <v>3751.5124999999998</v>
      </c>
      <c r="E1068" s="293">
        <v>23580.12</v>
      </c>
      <c r="F1068" s="293">
        <v>2796.6525000000001</v>
      </c>
      <c r="G1068" s="293">
        <v>565</v>
      </c>
      <c r="H1068" s="294">
        <v>30693.285</v>
      </c>
      <c r="I1068" s="280"/>
      <c r="J1068" s="280"/>
    </row>
    <row r="1069" spans="1:10" x14ac:dyDescent="0.2">
      <c r="A1069" s="244">
        <v>2011</v>
      </c>
      <c r="B1069" s="267" t="s">
        <v>42</v>
      </c>
      <c r="C1069" s="267" t="s">
        <v>146</v>
      </c>
      <c r="D1069" s="293">
        <v>3879.21</v>
      </c>
      <c r="E1069" s="293">
        <v>25308.200499999999</v>
      </c>
      <c r="F1069" s="293">
        <v>3509.5450000000001</v>
      </c>
      <c r="G1069" s="293">
        <v>166.57749999999999</v>
      </c>
      <c r="H1069" s="294">
        <v>32863.533000000003</v>
      </c>
      <c r="I1069" s="280"/>
      <c r="J1069" s="280"/>
    </row>
    <row r="1070" spans="1:10" x14ac:dyDescent="0.2">
      <c r="A1070" s="244">
        <v>2011</v>
      </c>
      <c r="B1070" s="267" t="s">
        <v>43</v>
      </c>
      <c r="C1070" s="267" t="s">
        <v>146</v>
      </c>
      <c r="D1070" s="293">
        <v>4244.1499999999996</v>
      </c>
      <c r="E1070" s="293">
        <v>21862.969499999999</v>
      </c>
      <c r="F1070" s="293">
        <v>2424.4175</v>
      </c>
      <c r="G1070" s="293">
        <v>368.90999999999997</v>
      </c>
      <c r="H1070" s="294">
        <v>28900.447000000004</v>
      </c>
      <c r="I1070" s="280"/>
      <c r="J1070" s="280"/>
    </row>
    <row r="1071" spans="1:10" x14ac:dyDescent="0.2">
      <c r="A1071" s="244">
        <v>2011</v>
      </c>
      <c r="B1071" s="267" t="s">
        <v>44</v>
      </c>
      <c r="C1071" s="267" t="s">
        <v>146</v>
      </c>
      <c r="D1071" s="293">
        <v>4098.1525000000001</v>
      </c>
      <c r="E1071" s="293">
        <v>23541.287</v>
      </c>
      <c r="F1071" s="293">
        <v>2439.4175</v>
      </c>
      <c r="G1071" s="293">
        <v>261.90999999999997</v>
      </c>
      <c r="H1071" s="294">
        <v>30340.766999999996</v>
      </c>
      <c r="I1071" s="280"/>
      <c r="J1071" s="280"/>
    </row>
    <row r="1072" spans="1:10" x14ac:dyDescent="0.2">
      <c r="A1072" s="244">
        <v>2011</v>
      </c>
      <c r="B1072" s="267" t="s">
        <v>45</v>
      </c>
      <c r="C1072" s="267" t="s">
        <v>146</v>
      </c>
      <c r="D1072" s="293">
        <v>4944.3425000000007</v>
      </c>
      <c r="E1072" s="293">
        <v>25768.553</v>
      </c>
      <c r="F1072" s="293">
        <v>2787.1575000000003</v>
      </c>
      <c r="G1072" s="293">
        <v>380.22749999999996</v>
      </c>
      <c r="H1072" s="294">
        <v>33880.280500000001</v>
      </c>
      <c r="I1072" s="280"/>
      <c r="J1072" s="280"/>
    </row>
    <row r="1073" spans="1:10" x14ac:dyDescent="0.2">
      <c r="A1073" s="244">
        <v>2011</v>
      </c>
      <c r="B1073" s="267" t="s">
        <v>46</v>
      </c>
      <c r="C1073" s="267" t="s">
        <v>146</v>
      </c>
      <c r="D1073" s="293">
        <v>4078.84</v>
      </c>
      <c r="E1073" s="293">
        <v>24901.967999999997</v>
      </c>
      <c r="F1073" s="293">
        <v>2952.3525</v>
      </c>
      <c r="G1073" s="293">
        <v>134.59</v>
      </c>
      <c r="H1073" s="294">
        <v>32067.750499999998</v>
      </c>
      <c r="I1073" s="280"/>
      <c r="J1073" s="280"/>
    </row>
    <row r="1074" spans="1:10" x14ac:dyDescent="0.2">
      <c r="A1074" s="244">
        <v>2011</v>
      </c>
      <c r="B1074" s="267" t="s">
        <v>47</v>
      </c>
      <c r="C1074" s="267" t="s">
        <v>146</v>
      </c>
      <c r="D1074" s="293">
        <v>3184.79</v>
      </c>
      <c r="E1074" s="293">
        <v>26048.627</v>
      </c>
      <c r="F1074" s="293">
        <v>3009.11</v>
      </c>
      <c r="G1074" s="293">
        <v>469.73</v>
      </c>
      <c r="H1074" s="294">
        <v>32712.257000000001</v>
      </c>
      <c r="I1074" s="280"/>
      <c r="J1074" s="280"/>
    </row>
    <row r="1075" spans="1:10" x14ac:dyDescent="0.2">
      <c r="A1075" s="244">
        <v>2011</v>
      </c>
      <c r="B1075" s="267" t="s">
        <v>48</v>
      </c>
      <c r="C1075" s="267" t="s">
        <v>146</v>
      </c>
      <c r="D1075" s="293">
        <v>3161.41</v>
      </c>
      <c r="E1075" s="293">
        <v>26627.112500000003</v>
      </c>
      <c r="F1075" s="293">
        <v>4336.0824999999995</v>
      </c>
      <c r="G1075" s="293">
        <v>303.10749999999996</v>
      </c>
      <c r="H1075" s="294">
        <v>34427.712500000001</v>
      </c>
      <c r="I1075" s="280"/>
      <c r="J1075" s="280"/>
    </row>
    <row r="1076" spans="1:10" x14ac:dyDescent="0.2">
      <c r="A1076" s="244">
        <v>2011</v>
      </c>
      <c r="B1076" s="267" t="s">
        <v>49</v>
      </c>
      <c r="C1076" s="267" t="s">
        <v>146</v>
      </c>
      <c r="D1076" s="293">
        <v>2622.3149999999996</v>
      </c>
      <c r="E1076" s="293">
        <v>33084.965500000006</v>
      </c>
      <c r="F1076" s="293">
        <v>3608.8775000000001</v>
      </c>
      <c r="G1076" s="293">
        <v>182.04000000000002</v>
      </c>
      <c r="H1076" s="294">
        <v>39498.198000000004</v>
      </c>
      <c r="I1076" s="280"/>
      <c r="J1076" s="280"/>
    </row>
    <row r="1077" spans="1:10" x14ac:dyDescent="0.2">
      <c r="A1077" s="244">
        <v>2012</v>
      </c>
      <c r="B1077" s="267" t="s">
        <v>50</v>
      </c>
      <c r="C1077" s="267" t="s">
        <v>146</v>
      </c>
      <c r="D1077" s="293">
        <v>2499.46</v>
      </c>
      <c r="E1077" s="293">
        <v>27131.306</v>
      </c>
      <c r="F1077" s="293">
        <v>3579.625</v>
      </c>
      <c r="G1077" s="293">
        <v>348.32750000000004</v>
      </c>
      <c r="H1077" s="294">
        <v>33558.718500000003</v>
      </c>
      <c r="I1077" s="280"/>
      <c r="J1077" s="280"/>
    </row>
    <row r="1078" spans="1:10" x14ac:dyDescent="0.2">
      <c r="A1078" s="244">
        <v>2012</v>
      </c>
      <c r="B1078" s="267" t="s">
        <v>51</v>
      </c>
      <c r="C1078" s="267" t="s">
        <v>146</v>
      </c>
      <c r="D1078" s="293">
        <v>3413.5924999999997</v>
      </c>
      <c r="E1078" s="293">
        <v>25036.219500000003</v>
      </c>
      <c r="F1078" s="293">
        <v>4127.7425000000003</v>
      </c>
      <c r="G1078" s="293">
        <v>484.5625</v>
      </c>
      <c r="H1078" s="294">
        <v>33062.116999999998</v>
      </c>
      <c r="I1078" s="280"/>
      <c r="J1078" s="280"/>
    </row>
    <row r="1079" spans="1:10" x14ac:dyDescent="0.2">
      <c r="A1079" s="244">
        <v>2012</v>
      </c>
      <c r="B1079" s="267" t="s">
        <v>52</v>
      </c>
      <c r="C1079" s="267" t="s">
        <v>146</v>
      </c>
      <c r="D1079" s="293">
        <v>3407.5625</v>
      </c>
      <c r="E1079" s="293">
        <v>26584.197000000004</v>
      </c>
      <c r="F1079" s="293">
        <v>5446.6025</v>
      </c>
      <c r="G1079" s="293">
        <v>703.65250000000003</v>
      </c>
      <c r="H1079" s="294">
        <v>36142.014500000005</v>
      </c>
      <c r="I1079" s="280"/>
      <c r="J1079" s="280"/>
    </row>
    <row r="1080" spans="1:10" x14ac:dyDescent="0.2">
      <c r="A1080" s="244">
        <v>2012</v>
      </c>
      <c r="B1080" s="267" t="s">
        <v>40</v>
      </c>
      <c r="C1080" s="267" t="s">
        <v>146</v>
      </c>
      <c r="D1080" s="293">
        <v>3252.165</v>
      </c>
      <c r="E1080" s="293">
        <v>21115.900499999996</v>
      </c>
      <c r="F1080" s="293">
        <v>3338.6624999999999</v>
      </c>
      <c r="G1080" s="293">
        <v>95</v>
      </c>
      <c r="H1080" s="294">
        <v>27801.728000000003</v>
      </c>
      <c r="I1080" s="280"/>
      <c r="J1080" s="280"/>
    </row>
    <row r="1081" spans="1:10" x14ac:dyDescent="0.2">
      <c r="A1081" s="244">
        <v>2012</v>
      </c>
      <c r="B1081" s="267" t="s">
        <v>42</v>
      </c>
      <c r="C1081" s="267" t="s">
        <v>146</v>
      </c>
      <c r="D1081" s="293">
        <v>3313.1475</v>
      </c>
      <c r="E1081" s="293">
        <v>28915.872000000003</v>
      </c>
      <c r="F1081" s="293">
        <v>4350.8625000000002</v>
      </c>
      <c r="G1081" s="293">
        <v>148.97749999999999</v>
      </c>
      <c r="H1081" s="294">
        <v>36728.859500000006</v>
      </c>
      <c r="I1081" s="280"/>
      <c r="J1081" s="280"/>
    </row>
    <row r="1082" spans="1:10" x14ac:dyDescent="0.2">
      <c r="A1082" s="244">
        <v>2012</v>
      </c>
      <c r="B1082" s="267" t="s">
        <v>43</v>
      </c>
      <c r="C1082" s="267" t="s">
        <v>146</v>
      </c>
      <c r="D1082" s="293">
        <v>2833.8900000000003</v>
      </c>
      <c r="E1082" s="293">
        <v>24274.577000000001</v>
      </c>
      <c r="F1082" s="293">
        <v>5501.0524999999998</v>
      </c>
      <c r="G1082" s="293">
        <v>125</v>
      </c>
      <c r="H1082" s="294">
        <v>32734.519499999999</v>
      </c>
      <c r="I1082" s="280"/>
      <c r="J1082" s="280"/>
    </row>
    <row r="1083" spans="1:10" x14ac:dyDescent="0.2">
      <c r="A1083" s="244">
        <v>2012</v>
      </c>
      <c r="B1083" s="267" t="s">
        <v>44</v>
      </c>
      <c r="C1083" s="267" t="s">
        <v>146</v>
      </c>
      <c r="D1083" s="293">
        <v>2864.6925000000001</v>
      </c>
      <c r="E1083" s="293">
        <v>22272.719000000001</v>
      </c>
      <c r="F1083" s="293">
        <v>4849.1550000000007</v>
      </c>
      <c r="G1083" s="293">
        <v>426.83000000000004</v>
      </c>
      <c r="H1083" s="294">
        <v>30413.396500000003</v>
      </c>
      <c r="I1083" s="280"/>
      <c r="J1083" s="280"/>
    </row>
    <row r="1084" spans="1:10" x14ac:dyDescent="0.2">
      <c r="A1084" s="244">
        <v>2012</v>
      </c>
      <c r="B1084" s="267" t="s">
        <v>45</v>
      </c>
      <c r="C1084" s="267" t="s">
        <v>146</v>
      </c>
      <c r="D1084" s="293">
        <v>2529.2825000000003</v>
      </c>
      <c r="E1084" s="293">
        <v>22378.279000000002</v>
      </c>
      <c r="F1084" s="293">
        <v>4423.3999999999996</v>
      </c>
      <c r="G1084" s="293">
        <v>562.61</v>
      </c>
      <c r="H1084" s="294">
        <v>29893.571500000002</v>
      </c>
      <c r="I1084" s="280"/>
      <c r="J1084" s="280"/>
    </row>
    <row r="1085" spans="1:10" x14ac:dyDescent="0.2">
      <c r="A1085" s="244">
        <v>2012</v>
      </c>
      <c r="B1085" s="267" t="s">
        <v>46</v>
      </c>
      <c r="C1085" s="267" t="s">
        <v>146</v>
      </c>
      <c r="D1085" s="293">
        <v>2558.69</v>
      </c>
      <c r="E1085" s="293">
        <v>21806.691999999999</v>
      </c>
      <c r="F1085" s="293">
        <v>4917.165</v>
      </c>
      <c r="G1085" s="293">
        <v>196.35</v>
      </c>
      <c r="H1085" s="294">
        <v>29478.897000000001</v>
      </c>
      <c r="I1085" s="280"/>
      <c r="J1085" s="280"/>
    </row>
    <row r="1086" spans="1:10" x14ac:dyDescent="0.2">
      <c r="A1086" s="244">
        <v>2012</v>
      </c>
      <c r="B1086" s="267" t="s">
        <v>47</v>
      </c>
      <c r="C1086" s="267" t="s">
        <v>146</v>
      </c>
      <c r="D1086" s="293">
        <v>2296.2974999999997</v>
      </c>
      <c r="E1086" s="293">
        <v>22835.984499999999</v>
      </c>
      <c r="F1086" s="293">
        <v>5636.5075000000006</v>
      </c>
      <c r="G1086" s="293">
        <v>429.78</v>
      </c>
      <c r="H1086" s="294">
        <v>31198.569499999998</v>
      </c>
      <c r="I1086" s="280"/>
      <c r="J1086" s="280"/>
    </row>
    <row r="1087" spans="1:10" x14ac:dyDescent="0.2">
      <c r="A1087" s="244">
        <v>2012</v>
      </c>
      <c r="B1087" s="267" t="s">
        <v>48</v>
      </c>
      <c r="C1087" s="267" t="s">
        <v>146</v>
      </c>
      <c r="D1087" s="293">
        <v>2012.7850000000001</v>
      </c>
      <c r="E1087" s="293">
        <v>24096.641499999998</v>
      </c>
      <c r="F1087" s="293">
        <v>6605.0750000000007</v>
      </c>
      <c r="G1087" s="293">
        <v>99.75</v>
      </c>
      <c r="H1087" s="294">
        <v>32814.251499999998</v>
      </c>
      <c r="I1087" s="280"/>
      <c r="J1087" s="280"/>
    </row>
    <row r="1088" spans="1:10" x14ac:dyDescent="0.2">
      <c r="A1088" s="244">
        <v>2012</v>
      </c>
      <c r="B1088" s="267" t="s">
        <v>49</v>
      </c>
      <c r="C1088" s="267" t="s">
        <v>146</v>
      </c>
      <c r="D1088" s="293">
        <v>1743.75</v>
      </c>
      <c r="E1088" s="293">
        <v>25533.879999999997</v>
      </c>
      <c r="F1088" s="293">
        <v>5347.6949999999997</v>
      </c>
      <c r="G1088" s="293">
        <v>511.3</v>
      </c>
      <c r="H1088" s="294">
        <v>33136.625</v>
      </c>
      <c r="I1088" s="280"/>
      <c r="J1088" s="280"/>
    </row>
    <row r="1089" spans="1:10" x14ac:dyDescent="0.2">
      <c r="A1089" s="244">
        <v>2013</v>
      </c>
      <c r="B1089" s="267" t="s">
        <v>50</v>
      </c>
      <c r="C1089" s="267" t="s">
        <v>146</v>
      </c>
      <c r="D1089" s="293">
        <v>2308.3525</v>
      </c>
      <c r="E1089" s="293">
        <v>21213.77</v>
      </c>
      <c r="F1089" s="293">
        <v>5872.4400000000005</v>
      </c>
      <c r="G1089" s="293">
        <v>686.21</v>
      </c>
      <c r="H1089" s="294">
        <v>30080.772499999999</v>
      </c>
      <c r="I1089" s="280"/>
      <c r="J1089" s="280"/>
    </row>
    <row r="1090" spans="1:10" x14ac:dyDescent="0.2">
      <c r="A1090" s="244">
        <v>2013</v>
      </c>
      <c r="B1090" s="267" t="s">
        <v>51</v>
      </c>
      <c r="C1090" s="267" t="s">
        <v>146</v>
      </c>
      <c r="D1090" s="293">
        <v>804.13999999999987</v>
      </c>
      <c r="E1090" s="293">
        <v>18828.788</v>
      </c>
      <c r="F1090" s="293">
        <v>4712.8575000000001</v>
      </c>
      <c r="G1090" s="293">
        <v>425.87</v>
      </c>
      <c r="H1090" s="294">
        <v>24771.655500000001</v>
      </c>
      <c r="I1090" s="280"/>
      <c r="J1090" s="280"/>
    </row>
    <row r="1091" spans="1:10" x14ac:dyDescent="0.2">
      <c r="A1091" s="244">
        <v>2013</v>
      </c>
      <c r="B1091" s="267" t="s">
        <v>52</v>
      </c>
      <c r="C1091" s="267" t="s">
        <v>146</v>
      </c>
      <c r="D1091" s="293">
        <v>1494.2199999999998</v>
      </c>
      <c r="E1091" s="293">
        <v>21752.323000000004</v>
      </c>
      <c r="F1091" s="293">
        <v>4850.83</v>
      </c>
      <c r="G1091" s="293">
        <v>713.54750000000001</v>
      </c>
      <c r="H1091" s="294">
        <v>28810.920500000004</v>
      </c>
      <c r="I1091" s="280"/>
      <c r="J1091" s="280"/>
    </row>
    <row r="1092" spans="1:10" x14ac:dyDescent="0.2">
      <c r="A1092" s="244">
        <v>2013</v>
      </c>
      <c r="B1092" s="267" t="s">
        <v>40</v>
      </c>
      <c r="C1092" s="267" t="s">
        <v>146</v>
      </c>
      <c r="D1092" s="293">
        <v>1863.9499999999998</v>
      </c>
      <c r="E1092" s="293">
        <v>21953.2945</v>
      </c>
      <c r="F1092" s="293">
        <v>6551.2649999999994</v>
      </c>
      <c r="G1092" s="293">
        <v>509.65</v>
      </c>
      <c r="H1092" s="294">
        <v>30878.159500000002</v>
      </c>
      <c r="I1092" s="280"/>
      <c r="J1092" s="280"/>
    </row>
    <row r="1093" spans="1:10" x14ac:dyDescent="0.2">
      <c r="A1093" s="244">
        <v>2013</v>
      </c>
      <c r="B1093" s="267" t="s">
        <v>42</v>
      </c>
      <c r="C1093" s="267" t="s">
        <v>146</v>
      </c>
      <c r="D1093" s="293">
        <v>2607.2400000000002</v>
      </c>
      <c r="E1093" s="293">
        <v>22154.231</v>
      </c>
      <c r="F1093" s="293">
        <v>5397.3974999999991</v>
      </c>
      <c r="G1093" s="293">
        <v>596.32749999999999</v>
      </c>
      <c r="H1093" s="294">
        <v>30755.195999999996</v>
      </c>
      <c r="I1093" s="280"/>
      <c r="J1093" s="280"/>
    </row>
    <row r="1094" spans="1:10" x14ac:dyDescent="0.2">
      <c r="A1094" s="244">
        <v>2013</v>
      </c>
      <c r="B1094" s="267" t="s">
        <v>43</v>
      </c>
      <c r="C1094" s="267" t="s">
        <v>146</v>
      </c>
      <c r="D1094" s="293">
        <v>1450.71</v>
      </c>
      <c r="E1094" s="293">
        <v>23612.795000000002</v>
      </c>
      <c r="F1094" s="293">
        <v>5119.1000000000004</v>
      </c>
      <c r="G1094" s="293">
        <v>472.45499999999998</v>
      </c>
      <c r="H1094" s="294">
        <v>30655.06</v>
      </c>
      <c r="I1094" s="280"/>
      <c r="J1094" s="280"/>
    </row>
    <row r="1095" spans="1:10" x14ac:dyDescent="0.2">
      <c r="A1095" s="244">
        <v>2013</v>
      </c>
      <c r="B1095" s="267" t="s">
        <v>44</v>
      </c>
      <c r="C1095" s="267" t="s">
        <v>146</v>
      </c>
      <c r="D1095" s="293">
        <v>3189.8399999999997</v>
      </c>
      <c r="E1095" s="293">
        <v>23536.125500000002</v>
      </c>
      <c r="F1095" s="293">
        <v>6373.8349999999991</v>
      </c>
      <c r="G1095" s="293">
        <v>450.27749999999997</v>
      </c>
      <c r="H1095" s="294">
        <v>33550.078000000009</v>
      </c>
      <c r="I1095" s="280"/>
      <c r="J1095" s="280"/>
    </row>
    <row r="1096" spans="1:10" x14ac:dyDescent="0.2">
      <c r="A1096" s="244">
        <v>2013</v>
      </c>
      <c r="B1096" s="267" t="s">
        <v>45</v>
      </c>
      <c r="C1096" s="267" t="s">
        <v>146</v>
      </c>
      <c r="D1096" s="293">
        <v>1598.0299999999997</v>
      </c>
      <c r="E1096" s="293">
        <v>17923.788499999999</v>
      </c>
      <c r="F1096" s="293">
        <v>5045.7335000000003</v>
      </c>
      <c r="G1096" s="293">
        <v>404.45</v>
      </c>
      <c r="H1096" s="294">
        <v>24972.002</v>
      </c>
      <c r="I1096" s="280"/>
      <c r="J1096" s="280"/>
    </row>
    <row r="1097" spans="1:10" x14ac:dyDescent="0.2">
      <c r="A1097" s="244">
        <v>2013</v>
      </c>
      <c r="B1097" s="267" t="s">
        <v>46</v>
      </c>
      <c r="C1097" s="267" t="s">
        <v>146</v>
      </c>
      <c r="D1097" s="293">
        <v>2748.1199999999994</v>
      </c>
      <c r="E1097" s="293">
        <v>23831.236499999999</v>
      </c>
      <c r="F1097" s="293">
        <v>7694.7</v>
      </c>
      <c r="G1097" s="293">
        <v>685.49499999999989</v>
      </c>
      <c r="H1097" s="294">
        <v>34959.551500000001</v>
      </c>
      <c r="I1097" s="280"/>
      <c r="J1097" s="280"/>
    </row>
    <row r="1098" spans="1:10" x14ac:dyDescent="0.2">
      <c r="A1098" s="244">
        <v>2013</v>
      </c>
      <c r="B1098" s="267" t="s">
        <v>47</v>
      </c>
      <c r="C1098" s="267" t="s">
        <v>146</v>
      </c>
      <c r="D1098" s="293">
        <v>1410.8400000000001</v>
      </c>
      <c r="E1098" s="293">
        <v>26787.638999999999</v>
      </c>
      <c r="F1098" s="293">
        <v>8627.5225000000009</v>
      </c>
      <c r="G1098" s="293">
        <v>655.68000000000006</v>
      </c>
      <c r="H1098" s="294">
        <v>37481.681499999999</v>
      </c>
      <c r="I1098" s="280"/>
      <c r="J1098" s="280"/>
    </row>
    <row r="1099" spans="1:10" x14ac:dyDescent="0.2">
      <c r="A1099" s="244">
        <v>2013</v>
      </c>
      <c r="B1099" s="267" t="s">
        <v>48</v>
      </c>
      <c r="C1099" s="267" t="s">
        <v>146</v>
      </c>
      <c r="D1099" s="293">
        <v>3352.65</v>
      </c>
      <c r="E1099" s="293">
        <v>29609.679500000002</v>
      </c>
      <c r="F1099" s="293">
        <v>6955.1524999999992</v>
      </c>
      <c r="G1099" s="293">
        <v>789.47</v>
      </c>
      <c r="H1099" s="294">
        <v>40706.952000000005</v>
      </c>
      <c r="I1099" s="280"/>
      <c r="J1099" s="280"/>
    </row>
    <row r="1100" spans="1:10" x14ac:dyDescent="0.2">
      <c r="A1100" s="244">
        <v>2013</v>
      </c>
      <c r="B1100" s="267" t="s">
        <v>49</v>
      </c>
      <c r="C1100" s="267" t="s">
        <v>146</v>
      </c>
      <c r="D1100" s="293">
        <v>2660.36</v>
      </c>
      <c r="E1100" s="293">
        <v>25980.628499999999</v>
      </c>
      <c r="F1100" s="293">
        <v>6113.9049999999997</v>
      </c>
      <c r="G1100" s="293">
        <v>870.54</v>
      </c>
      <c r="H1100" s="294">
        <v>35625.433500000006</v>
      </c>
      <c r="I1100" s="280"/>
      <c r="J1100" s="280"/>
    </row>
    <row r="1101" spans="1:10" x14ac:dyDescent="0.2">
      <c r="A1101" s="244">
        <v>2014</v>
      </c>
      <c r="B1101" s="267" t="s">
        <v>50</v>
      </c>
      <c r="C1101" s="267" t="s">
        <v>146</v>
      </c>
      <c r="D1101" s="293">
        <v>3678.6200000000003</v>
      </c>
      <c r="E1101" s="293">
        <v>19566.187500000004</v>
      </c>
      <c r="F1101" s="293">
        <v>6009.8649999999998</v>
      </c>
      <c r="G1101" s="293">
        <v>752.66250000000002</v>
      </c>
      <c r="H1101" s="294">
        <v>30007.335000000006</v>
      </c>
      <c r="I1101" s="280"/>
      <c r="J1101" s="280"/>
    </row>
    <row r="1102" spans="1:10" x14ac:dyDescent="0.2">
      <c r="A1102" s="244">
        <v>2014</v>
      </c>
      <c r="B1102" s="267" t="s">
        <v>51</v>
      </c>
      <c r="C1102" s="267" t="s">
        <v>146</v>
      </c>
      <c r="D1102" s="293">
        <v>2815.5875000000001</v>
      </c>
      <c r="E1102" s="293">
        <v>29089.0615</v>
      </c>
      <c r="F1102" s="293">
        <v>5805.6925000000001</v>
      </c>
      <c r="G1102" s="293">
        <v>751.7349999999999</v>
      </c>
      <c r="H1102" s="294">
        <v>38462.076500000003</v>
      </c>
      <c r="I1102" s="280"/>
      <c r="J1102" s="280"/>
    </row>
    <row r="1103" spans="1:10" x14ac:dyDescent="0.2">
      <c r="A1103" s="244">
        <v>2014</v>
      </c>
      <c r="B1103" s="267" t="s">
        <v>52</v>
      </c>
      <c r="C1103" s="267" t="s">
        <v>146</v>
      </c>
      <c r="D1103" s="293">
        <v>2527.59</v>
      </c>
      <c r="E1103" s="293">
        <v>32788.683000000005</v>
      </c>
      <c r="F1103" s="293">
        <v>4443.1985000000004</v>
      </c>
      <c r="G1103" s="293">
        <v>690.55</v>
      </c>
      <c r="H1103" s="294">
        <v>40450.021499999995</v>
      </c>
      <c r="I1103" s="280"/>
      <c r="J1103" s="280"/>
    </row>
    <row r="1104" spans="1:10" x14ac:dyDescent="0.2">
      <c r="A1104" s="244">
        <v>2014</v>
      </c>
      <c r="B1104" s="267" t="s">
        <v>40</v>
      </c>
      <c r="C1104" s="267" t="s">
        <v>146</v>
      </c>
      <c r="D1104" s="293">
        <v>2732.72</v>
      </c>
      <c r="E1104" s="293">
        <v>28903.3815</v>
      </c>
      <c r="F1104" s="293">
        <v>2884.06</v>
      </c>
      <c r="G1104" s="293">
        <v>763.07500000000005</v>
      </c>
      <c r="H1104" s="294">
        <v>35283.236500000006</v>
      </c>
      <c r="I1104" s="280"/>
      <c r="J1104" s="280"/>
    </row>
    <row r="1105" spans="1:10" x14ac:dyDescent="0.2">
      <c r="A1105" s="244">
        <v>2014</v>
      </c>
      <c r="B1105" s="267" t="s">
        <v>42</v>
      </c>
      <c r="C1105" s="267" t="s">
        <v>146</v>
      </c>
      <c r="D1105" s="293">
        <v>3805.1800000000003</v>
      </c>
      <c r="E1105" s="293">
        <v>28439.384999999995</v>
      </c>
      <c r="F1105" s="293">
        <v>2772.4644999999996</v>
      </c>
      <c r="G1105" s="293">
        <v>545.35</v>
      </c>
      <c r="H1105" s="294">
        <v>35562.379499999995</v>
      </c>
      <c r="I1105" s="280"/>
      <c r="J1105" s="280"/>
    </row>
    <row r="1106" spans="1:10" x14ac:dyDescent="0.2">
      <c r="A1106" s="244">
        <v>2014</v>
      </c>
      <c r="B1106" s="267" t="s">
        <v>43</v>
      </c>
      <c r="C1106" s="267" t="s">
        <v>146</v>
      </c>
      <c r="D1106" s="293">
        <v>3185.8</v>
      </c>
      <c r="E1106" s="293">
        <v>25546.376680000001</v>
      </c>
      <c r="F1106" s="293">
        <v>3123.95</v>
      </c>
      <c r="G1106" s="293">
        <v>677.01</v>
      </c>
      <c r="H1106" s="294">
        <v>32533.136680000007</v>
      </c>
      <c r="I1106" s="280"/>
      <c r="J1106" s="280"/>
    </row>
    <row r="1107" spans="1:10" x14ac:dyDescent="0.2">
      <c r="A1107" s="244">
        <v>2014</v>
      </c>
      <c r="B1107" s="267" t="s">
        <v>44</v>
      </c>
      <c r="C1107" s="267" t="s">
        <v>146</v>
      </c>
      <c r="D1107" s="293">
        <v>2629.67</v>
      </c>
      <c r="E1107" s="293">
        <v>26198.326500000003</v>
      </c>
      <c r="F1107" s="293">
        <v>3416.3755000000001</v>
      </c>
      <c r="G1107" s="293">
        <v>525.93000000000006</v>
      </c>
      <c r="H1107" s="294">
        <v>32770.301999999996</v>
      </c>
      <c r="I1107" s="280"/>
      <c r="J1107" s="280"/>
    </row>
    <row r="1108" spans="1:10" x14ac:dyDescent="0.2">
      <c r="A1108" s="244">
        <v>2014</v>
      </c>
      <c r="B1108" s="267" t="s">
        <v>45</v>
      </c>
      <c r="C1108" s="267" t="s">
        <v>146</v>
      </c>
      <c r="D1108" s="293">
        <v>2880.56</v>
      </c>
      <c r="E1108" s="293">
        <v>29404.226999999999</v>
      </c>
      <c r="F1108" s="293">
        <v>4321.0825000000004</v>
      </c>
      <c r="G1108" s="293">
        <v>593.05799999999999</v>
      </c>
      <c r="H1108" s="294">
        <v>37198.927500000005</v>
      </c>
      <c r="I1108" s="280"/>
      <c r="J1108" s="280"/>
    </row>
    <row r="1109" spans="1:10" x14ac:dyDescent="0.2">
      <c r="A1109" s="244">
        <v>2014</v>
      </c>
      <c r="B1109" s="267" t="s">
        <v>46</v>
      </c>
      <c r="C1109" s="267" t="s">
        <v>146</v>
      </c>
      <c r="D1109" s="293">
        <v>2335.4974999999999</v>
      </c>
      <c r="E1109" s="293">
        <v>35530.887999999999</v>
      </c>
      <c r="F1109" s="293">
        <v>4610.1725000000006</v>
      </c>
      <c r="G1109" s="293">
        <v>727.1</v>
      </c>
      <c r="H1109" s="294">
        <v>43203.65800000001</v>
      </c>
      <c r="I1109" s="280"/>
      <c r="J1109" s="280"/>
    </row>
    <row r="1110" spans="1:10" x14ac:dyDescent="0.2">
      <c r="A1110" s="244">
        <v>2014</v>
      </c>
      <c r="B1110" s="267" t="s">
        <v>47</v>
      </c>
      <c r="C1110" s="267" t="s">
        <v>146</v>
      </c>
      <c r="D1110" s="293">
        <v>2326.1824999999999</v>
      </c>
      <c r="E1110" s="293">
        <v>36084.824000000001</v>
      </c>
      <c r="F1110" s="293">
        <v>5442.0484999999999</v>
      </c>
      <c r="G1110" s="293">
        <v>576.87</v>
      </c>
      <c r="H1110" s="294">
        <v>44429.925000000003</v>
      </c>
      <c r="I1110" s="280"/>
      <c r="J1110" s="280"/>
    </row>
    <row r="1111" spans="1:10" x14ac:dyDescent="0.2">
      <c r="A1111" s="244">
        <v>2014</v>
      </c>
      <c r="B1111" s="267" t="s">
        <v>48</v>
      </c>
      <c r="C1111" s="267" t="s">
        <v>146</v>
      </c>
      <c r="D1111" s="293">
        <v>2247.56</v>
      </c>
      <c r="E1111" s="293">
        <v>36386.618500000004</v>
      </c>
      <c r="F1111" s="293">
        <v>6051.9310000000005</v>
      </c>
      <c r="G1111" s="293">
        <v>284.75</v>
      </c>
      <c r="H1111" s="294">
        <v>44970.859499999999</v>
      </c>
      <c r="I1111" s="280"/>
      <c r="J1111" s="280"/>
    </row>
    <row r="1112" spans="1:10" x14ac:dyDescent="0.2">
      <c r="A1112" s="244">
        <v>2014</v>
      </c>
      <c r="B1112" s="267" t="s">
        <v>49</v>
      </c>
      <c r="C1112" s="267" t="s">
        <v>146</v>
      </c>
      <c r="D1112" s="293">
        <v>2605.81</v>
      </c>
      <c r="E1112" s="293">
        <v>36175.007999999994</v>
      </c>
      <c r="F1112" s="293">
        <v>4883.9349999999995</v>
      </c>
      <c r="G1112" s="293">
        <v>334.35</v>
      </c>
      <c r="H1112" s="294">
        <v>43999.102999999988</v>
      </c>
      <c r="I1112" s="280"/>
      <c r="J1112" s="280"/>
    </row>
    <row r="1113" spans="1:10" x14ac:dyDescent="0.2">
      <c r="A1113" s="244">
        <v>2015</v>
      </c>
      <c r="B1113" s="267" t="s">
        <v>50</v>
      </c>
      <c r="C1113" s="267" t="s">
        <v>146</v>
      </c>
      <c r="D1113" s="293">
        <v>3555.7974999999997</v>
      </c>
      <c r="E1113" s="293">
        <v>33796.070500000002</v>
      </c>
      <c r="F1113" s="293">
        <v>5319.3150000000005</v>
      </c>
      <c r="G1113" s="293">
        <v>545.048</v>
      </c>
      <c r="H1113" s="294">
        <v>43216.231000000007</v>
      </c>
      <c r="I1113" s="280"/>
      <c r="J1113" s="280"/>
    </row>
    <row r="1114" spans="1:10" x14ac:dyDescent="0.2">
      <c r="A1114" s="244">
        <v>2015</v>
      </c>
      <c r="B1114" s="267" t="s">
        <v>51</v>
      </c>
      <c r="C1114" s="267" t="s">
        <v>146</v>
      </c>
      <c r="D1114" s="293">
        <v>4075.0974999999999</v>
      </c>
      <c r="E1114" s="293">
        <v>31901.215500000002</v>
      </c>
      <c r="F1114" s="293">
        <v>6256.16</v>
      </c>
      <c r="G1114" s="293">
        <v>691.673</v>
      </c>
      <c r="H1114" s="294">
        <v>42924.145999999993</v>
      </c>
      <c r="I1114" s="280"/>
      <c r="J1114" s="280"/>
    </row>
    <row r="1115" spans="1:10" x14ac:dyDescent="0.2">
      <c r="A1115" s="244">
        <v>2015</v>
      </c>
      <c r="B1115" s="267" t="s">
        <v>52</v>
      </c>
      <c r="C1115" s="267" t="s">
        <v>146</v>
      </c>
      <c r="D1115" s="293">
        <v>3496.7249999999999</v>
      </c>
      <c r="E1115" s="293">
        <v>35445.740000000005</v>
      </c>
      <c r="F1115" s="293">
        <v>5986.1649999999991</v>
      </c>
      <c r="G1115" s="293">
        <v>561.54999999999995</v>
      </c>
      <c r="H1115" s="294">
        <v>45490.180000000008</v>
      </c>
      <c r="I1115" s="280"/>
      <c r="J1115" s="280"/>
    </row>
    <row r="1116" spans="1:10" x14ac:dyDescent="0.2">
      <c r="A1116" s="244">
        <v>2015</v>
      </c>
      <c r="B1116" s="267" t="s">
        <v>40</v>
      </c>
      <c r="C1116" s="267" t="s">
        <v>146</v>
      </c>
      <c r="D1116" s="293">
        <v>3091.3549999999996</v>
      </c>
      <c r="E1116" s="293">
        <v>32991.954000000005</v>
      </c>
      <c r="F1116" s="293">
        <v>5864.9974999999995</v>
      </c>
      <c r="G1116" s="293">
        <v>539.42399999999998</v>
      </c>
      <c r="H1116" s="294">
        <v>42487.730499999991</v>
      </c>
      <c r="I1116" s="280"/>
      <c r="J1116" s="280"/>
    </row>
    <row r="1117" spans="1:10" x14ac:dyDescent="0.2">
      <c r="A1117" s="244">
        <v>2015</v>
      </c>
      <c r="B1117" s="267" t="s">
        <v>42</v>
      </c>
      <c r="C1117" s="267" t="s">
        <v>146</v>
      </c>
      <c r="D1117" s="293">
        <v>2795.1950000000002</v>
      </c>
      <c r="E1117" s="293">
        <v>34317.706000000006</v>
      </c>
      <c r="F1117" s="293">
        <v>6273.67</v>
      </c>
      <c r="G1117" s="293">
        <v>949.7</v>
      </c>
      <c r="H1117" s="294">
        <v>44336.271000000008</v>
      </c>
      <c r="I1117" s="280"/>
      <c r="J1117" s="280"/>
    </row>
    <row r="1118" spans="1:10" x14ac:dyDescent="0.2">
      <c r="A1118" s="244">
        <v>2015</v>
      </c>
      <c r="B1118" s="267" t="s">
        <v>43</v>
      </c>
      <c r="C1118" s="267" t="s">
        <v>146</v>
      </c>
      <c r="D1118" s="293">
        <v>1694.26</v>
      </c>
      <c r="E1118" s="293">
        <v>30027.874000000007</v>
      </c>
      <c r="F1118" s="293">
        <v>6723.8125</v>
      </c>
      <c r="G1118" s="293">
        <v>830</v>
      </c>
      <c r="H1118" s="294">
        <v>39275.946499999998</v>
      </c>
      <c r="I1118" s="280"/>
      <c r="J1118" s="280"/>
    </row>
    <row r="1119" spans="1:10" x14ac:dyDescent="0.2">
      <c r="A1119" s="244">
        <v>2015</v>
      </c>
      <c r="B1119" s="267" t="s">
        <v>44</v>
      </c>
      <c r="C1119" s="267" t="s">
        <v>146</v>
      </c>
      <c r="D1119" s="293">
        <v>1859.86</v>
      </c>
      <c r="E1119" s="293">
        <v>37678.899500000007</v>
      </c>
      <c r="F1119" s="293">
        <v>5962.74</v>
      </c>
      <c r="G1119" s="293">
        <v>1092.3699999999999</v>
      </c>
      <c r="H1119" s="294">
        <v>46593.869500000008</v>
      </c>
      <c r="I1119" s="280"/>
      <c r="J1119" s="280"/>
    </row>
    <row r="1120" spans="1:10" x14ac:dyDescent="0.2">
      <c r="A1120" s="244">
        <v>2015</v>
      </c>
      <c r="B1120" s="267" t="s">
        <v>45</v>
      </c>
      <c r="C1120" s="267" t="s">
        <v>146</v>
      </c>
      <c r="D1120" s="293">
        <v>1844.645</v>
      </c>
      <c r="E1120" s="293">
        <v>37492.171000000002</v>
      </c>
      <c r="F1120" s="293">
        <v>5168.5950000000003</v>
      </c>
      <c r="G1120" s="293">
        <v>1637.35</v>
      </c>
      <c r="H1120" s="294">
        <v>46142.761000000006</v>
      </c>
      <c r="I1120" s="280"/>
      <c r="J1120" s="280"/>
    </row>
    <row r="1121" spans="1:10" x14ac:dyDescent="0.2">
      <c r="A1121" s="244">
        <v>2015</v>
      </c>
      <c r="B1121" s="267" t="s">
        <v>46</v>
      </c>
      <c r="C1121" s="267" t="s">
        <v>146</v>
      </c>
      <c r="D1121" s="293">
        <v>2604.5374999999999</v>
      </c>
      <c r="E1121" s="293">
        <v>35492.151999999995</v>
      </c>
      <c r="F1121" s="293">
        <v>5018.625</v>
      </c>
      <c r="G1121" s="293">
        <v>2014.4</v>
      </c>
      <c r="H1121" s="294">
        <v>45129.714500000002</v>
      </c>
      <c r="I1121" s="280"/>
      <c r="J1121" s="280"/>
    </row>
    <row r="1122" spans="1:10" x14ac:dyDescent="0.2">
      <c r="A1122" s="244">
        <v>2015</v>
      </c>
      <c r="B1122" s="267" t="s">
        <v>47</v>
      </c>
      <c r="C1122" s="267" t="s">
        <v>146</v>
      </c>
      <c r="D1122" s="293">
        <v>2238.2849999999999</v>
      </c>
      <c r="E1122" s="293">
        <v>39935.466</v>
      </c>
      <c r="F1122" s="293">
        <v>6458.5574999999999</v>
      </c>
      <c r="G1122" s="293">
        <v>2057.8375000000001</v>
      </c>
      <c r="H1122" s="294">
        <v>50690.146000000008</v>
      </c>
      <c r="I1122" s="280"/>
      <c r="J1122" s="280"/>
    </row>
    <row r="1123" spans="1:10" x14ac:dyDescent="0.2">
      <c r="A1123" s="244">
        <v>2015</v>
      </c>
      <c r="B1123" s="267" t="s">
        <v>48</v>
      </c>
      <c r="C1123" s="267" t="s">
        <v>146</v>
      </c>
      <c r="D1123" s="293">
        <v>3338.0675000000001</v>
      </c>
      <c r="E1123" s="293">
        <v>41880.813999999998</v>
      </c>
      <c r="F1123" s="293">
        <v>6355.2049999999999</v>
      </c>
      <c r="G1123" s="293">
        <v>1182.18</v>
      </c>
      <c r="H1123" s="294">
        <v>52756.266500000012</v>
      </c>
      <c r="I1123" s="280"/>
      <c r="J1123" s="280"/>
    </row>
    <row r="1124" spans="1:10" x14ac:dyDescent="0.2">
      <c r="A1124" s="244">
        <v>2015</v>
      </c>
      <c r="B1124" s="267" t="s">
        <v>49</v>
      </c>
      <c r="C1124" s="267" t="s">
        <v>146</v>
      </c>
      <c r="D1124" s="293">
        <v>2857.29</v>
      </c>
      <c r="E1124" s="293">
        <v>47912.151000000013</v>
      </c>
      <c r="F1124" s="293">
        <v>6562.16</v>
      </c>
      <c r="G1124" s="293">
        <v>1537.74</v>
      </c>
      <c r="H1124" s="294">
        <v>58869.341</v>
      </c>
      <c r="I1124" s="280"/>
      <c r="J1124" s="280"/>
    </row>
    <row r="1125" spans="1:10" x14ac:dyDescent="0.2">
      <c r="A1125" s="244">
        <v>2016</v>
      </c>
      <c r="B1125" s="267" t="s">
        <v>50</v>
      </c>
      <c r="C1125" s="267" t="s">
        <v>146</v>
      </c>
      <c r="D1125" s="293">
        <v>3143.8374999999996</v>
      </c>
      <c r="E1125" s="293">
        <v>33339.070500000009</v>
      </c>
      <c r="F1125" s="293">
        <v>5379.9949999999999</v>
      </c>
      <c r="G1125" s="293">
        <v>875.19799999999998</v>
      </c>
      <c r="H1125" s="294">
        <v>42738.100999999995</v>
      </c>
      <c r="I1125" s="280"/>
      <c r="J1125" s="280"/>
    </row>
    <row r="1126" spans="1:10" x14ac:dyDescent="0.2">
      <c r="A1126" s="244">
        <v>2016</v>
      </c>
      <c r="B1126" s="267" t="s">
        <v>51</v>
      </c>
      <c r="C1126" s="267" t="s">
        <v>146</v>
      </c>
      <c r="D1126" s="293">
        <v>3022.0600000000004</v>
      </c>
      <c r="E1126" s="293">
        <v>33204.483499999995</v>
      </c>
      <c r="F1126" s="293">
        <v>5813.6449999999995</v>
      </c>
      <c r="G1126" s="293">
        <v>755.73</v>
      </c>
      <c r="H1126" s="294">
        <v>42795.9185</v>
      </c>
      <c r="I1126" s="280"/>
      <c r="J1126" s="280"/>
    </row>
    <row r="1127" spans="1:10" x14ac:dyDescent="0.2">
      <c r="A1127" s="244">
        <v>2016</v>
      </c>
      <c r="B1127" s="267" t="s">
        <v>52</v>
      </c>
      <c r="C1127" s="267" t="s">
        <v>146</v>
      </c>
      <c r="D1127" s="293">
        <v>2476.25</v>
      </c>
      <c r="E1127" s="293">
        <v>33051.048000000003</v>
      </c>
      <c r="F1127" s="293">
        <v>5018.6174999999994</v>
      </c>
      <c r="G1127" s="293">
        <v>597.04</v>
      </c>
      <c r="H1127" s="294">
        <v>41142.955500000004</v>
      </c>
      <c r="I1127" s="280"/>
      <c r="J1127" s="280"/>
    </row>
    <row r="1128" spans="1:10" x14ac:dyDescent="0.2">
      <c r="A1128" s="244">
        <v>2016</v>
      </c>
      <c r="B1128" s="267" t="s">
        <v>40</v>
      </c>
      <c r="C1128" s="267" t="s">
        <v>146</v>
      </c>
      <c r="D1128" s="293">
        <v>3053.3</v>
      </c>
      <c r="E1128" s="293">
        <v>37972.810000000005</v>
      </c>
      <c r="F1128" s="293">
        <v>4409.0149999999994</v>
      </c>
      <c r="G1128" s="293">
        <v>779.28399999999999</v>
      </c>
      <c r="H1128" s="294">
        <v>46214.409</v>
      </c>
      <c r="I1128" s="280"/>
      <c r="J1128" s="280"/>
    </row>
    <row r="1129" spans="1:10" x14ac:dyDescent="0.2">
      <c r="A1129" s="244">
        <v>2016</v>
      </c>
      <c r="B1129" s="267" t="s">
        <v>42</v>
      </c>
      <c r="C1129" s="267" t="s">
        <v>146</v>
      </c>
      <c r="D1129" s="293">
        <v>2950.5099999999998</v>
      </c>
      <c r="E1129" s="293">
        <v>34721.113000000005</v>
      </c>
      <c r="F1129" s="293">
        <v>4555.9850000000006</v>
      </c>
      <c r="G1129" s="293">
        <v>675.01400000000001</v>
      </c>
      <c r="H1129" s="294">
        <v>42902.621999999996</v>
      </c>
      <c r="I1129" s="280"/>
      <c r="J1129" s="280"/>
    </row>
    <row r="1130" spans="1:10" x14ac:dyDescent="0.2">
      <c r="A1130" s="244">
        <v>2016</v>
      </c>
      <c r="B1130" s="267" t="s">
        <v>43</v>
      </c>
      <c r="C1130" s="267" t="s">
        <v>146</v>
      </c>
      <c r="D1130" s="293">
        <v>1562.16</v>
      </c>
      <c r="E1130" s="293">
        <v>30717.056000000004</v>
      </c>
      <c r="F1130" s="293">
        <v>5067.9375</v>
      </c>
      <c r="G1130" s="293">
        <v>852.04750000000001</v>
      </c>
      <c r="H1130" s="294">
        <v>38199.201000000008</v>
      </c>
      <c r="I1130" s="280"/>
      <c r="J1130" s="280"/>
    </row>
    <row r="1131" spans="1:10" x14ac:dyDescent="0.2">
      <c r="A1131" s="244">
        <v>2016</v>
      </c>
      <c r="B1131" s="267" t="s">
        <v>44</v>
      </c>
      <c r="C1131" s="267" t="s">
        <v>146</v>
      </c>
      <c r="D1131" s="293">
        <v>1373.915</v>
      </c>
      <c r="E1131" s="293">
        <v>27397.063500000004</v>
      </c>
      <c r="F1131" s="293">
        <v>4652.5949999999993</v>
      </c>
      <c r="G1131" s="293">
        <v>1021.784</v>
      </c>
      <c r="H1131" s="294">
        <v>34445.357499999998</v>
      </c>
      <c r="I1131" s="280"/>
      <c r="J1131" s="280"/>
    </row>
    <row r="1132" spans="1:10" x14ac:dyDescent="0.2">
      <c r="A1132" s="244">
        <v>2016</v>
      </c>
      <c r="B1132" s="267" t="s">
        <v>45</v>
      </c>
      <c r="C1132" s="267" t="s">
        <v>146</v>
      </c>
      <c r="D1132" s="293">
        <v>2618.2800000000002</v>
      </c>
      <c r="E1132" s="293">
        <v>36317.901000000005</v>
      </c>
      <c r="F1132" s="293">
        <v>6838.6950000000006</v>
      </c>
      <c r="G1132" s="293">
        <v>662.85749999999996</v>
      </c>
      <c r="H1132" s="294">
        <v>46437.733500000009</v>
      </c>
      <c r="I1132" s="280"/>
      <c r="J1132" s="280"/>
    </row>
    <row r="1133" spans="1:10" x14ac:dyDescent="0.2">
      <c r="A1133" s="244">
        <v>2016</v>
      </c>
      <c r="B1133" s="267" t="s">
        <v>46</v>
      </c>
      <c r="C1133" s="267" t="s">
        <v>146</v>
      </c>
      <c r="D1133" s="293">
        <v>3172.33</v>
      </c>
      <c r="E1133" s="293">
        <v>31748.762999999999</v>
      </c>
      <c r="F1133" s="293">
        <v>6486.6500000000005</v>
      </c>
      <c r="G1133" s="293">
        <v>525.41000000000008</v>
      </c>
      <c r="H1133" s="294">
        <v>41933.152999999991</v>
      </c>
      <c r="I1133" s="280"/>
      <c r="J1133" s="280"/>
    </row>
    <row r="1134" spans="1:10" x14ac:dyDescent="0.2">
      <c r="A1134" s="244">
        <v>2016</v>
      </c>
      <c r="B1134" s="267" t="s">
        <v>47</v>
      </c>
      <c r="C1134" s="267" t="s">
        <v>146</v>
      </c>
      <c r="D1134" s="293">
        <v>1245.1799999999998</v>
      </c>
      <c r="E1134" s="293">
        <v>32666.679999999997</v>
      </c>
      <c r="F1134" s="293">
        <v>6497.1175000000003</v>
      </c>
      <c r="G1134" s="293">
        <v>464.81</v>
      </c>
      <c r="H1134" s="294">
        <v>40873.787499999999</v>
      </c>
      <c r="I1134" s="280"/>
      <c r="J1134" s="280"/>
    </row>
    <row r="1135" spans="1:10" x14ac:dyDescent="0.2">
      <c r="A1135" s="244">
        <v>2016</v>
      </c>
      <c r="B1135" s="267" t="s">
        <v>48</v>
      </c>
      <c r="C1135" s="267" t="s">
        <v>146</v>
      </c>
      <c r="D1135" s="293">
        <v>2677.085</v>
      </c>
      <c r="E1135" s="293">
        <v>34479.803500000002</v>
      </c>
      <c r="F1135" s="293">
        <v>6296.51</v>
      </c>
      <c r="G1135" s="293">
        <v>824.60500000000002</v>
      </c>
      <c r="H1135" s="294">
        <v>44278.003499999992</v>
      </c>
      <c r="I1135" s="280"/>
      <c r="J1135" s="280"/>
    </row>
    <row r="1136" spans="1:10" x14ac:dyDescent="0.2">
      <c r="A1136" s="244">
        <v>2016</v>
      </c>
      <c r="B1136" s="267" t="s">
        <v>49</v>
      </c>
      <c r="C1136" s="267" t="s">
        <v>146</v>
      </c>
      <c r="D1136" s="293">
        <v>3569.2950000000001</v>
      </c>
      <c r="E1136" s="293">
        <v>39938.593499999995</v>
      </c>
      <c r="F1136" s="293">
        <v>5850.5349999999999</v>
      </c>
      <c r="G1136" s="293">
        <v>570.23500000000001</v>
      </c>
      <c r="H1136" s="294">
        <v>49928.65849999999</v>
      </c>
      <c r="I1136" s="280"/>
      <c r="J1136" s="280"/>
    </row>
    <row r="1137" spans="1:10" x14ac:dyDescent="0.2">
      <c r="A1137" s="244">
        <v>2017</v>
      </c>
      <c r="B1137" s="267" t="s">
        <v>50</v>
      </c>
      <c r="C1137" s="267" t="s">
        <v>146</v>
      </c>
      <c r="D1137" s="293">
        <v>2739.5250000000001</v>
      </c>
      <c r="E1137" s="293">
        <v>30421.125500000006</v>
      </c>
      <c r="F1137" s="293">
        <v>6426.9210000000003</v>
      </c>
      <c r="G1137" s="293">
        <v>302.93</v>
      </c>
      <c r="H1137" s="294">
        <v>39890.501499999998</v>
      </c>
      <c r="I1137" s="280"/>
      <c r="J1137" s="280"/>
    </row>
    <row r="1138" spans="1:10" x14ac:dyDescent="0.2">
      <c r="A1138" s="244">
        <v>2017</v>
      </c>
      <c r="B1138" s="267" t="s">
        <v>51</v>
      </c>
      <c r="C1138" s="267" t="s">
        <v>146</v>
      </c>
      <c r="D1138" s="293">
        <v>3772.9949999999999</v>
      </c>
      <c r="E1138" s="293">
        <v>34062.476999999999</v>
      </c>
      <c r="F1138" s="293">
        <v>8071.0789999999997</v>
      </c>
      <c r="G1138" s="293">
        <v>0</v>
      </c>
      <c r="H1138" s="294">
        <v>45906.551000000007</v>
      </c>
      <c r="I1138" s="280"/>
      <c r="J1138" s="280"/>
    </row>
    <row r="1139" spans="1:10" x14ac:dyDescent="0.2">
      <c r="A1139" s="244">
        <v>2017</v>
      </c>
      <c r="B1139" s="267" t="s">
        <v>52</v>
      </c>
      <c r="C1139" s="267" t="s">
        <v>146</v>
      </c>
      <c r="D1139" s="293">
        <v>2996.34</v>
      </c>
      <c r="E1139" s="293">
        <v>35077.226000000002</v>
      </c>
      <c r="F1139" s="293">
        <v>8350.8529999999992</v>
      </c>
      <c r="G1139" s="293">
        <v>0</v>
      </c>
      <c r="H1139" s="294">
        <v>46424.419000000002</v>
      </c>
      <c r="I1139" s="280"/>
      <c r="J1139" s="280"/>
    </row>
    <row r="1140" spans="1:10" x14ac:dyDescent="0.2">
      <c r="A1140" s="244">
        <v>2017</v>
      </c>
      <c r="B1140" s="267" t="s">
        <v>40</v>
      </c>
      <c r="C1140" s="267" t="s">
        <v>146</v>
      </c>
      <c r="D1140" s="293">
        <v>2844.92</v>
      </c>
      <c r="E1140" s="293">
        <v>29237.183499999996</v>
      </c>
      <c r="F1140" s="293">
        <v>5831.9125000000004</v>
      </c>
      <c r="G1140" s="293">
        <v>0</v>
      </c>
      <c r="H1140" s="294">
        <v>37914.016000000003</v>
      </c>
      <c r="I1140" s="280"/>
      <c r="J1140" s="280"/>
    </row>
    <row r="1141" spans="1:10" x14ac:dyDescent="0.2">
      <c r="A1141" s="244">
        <v>2017</v>
      </c>
      <c r="B1141" s="267" t="s">
        <v>42</v>
      </c>
      <c r="C1141" s="267" t="s">
        <v>146</v>
      </c>
      <c r="D1141" s="293">
        <v>2606.87</v>
      </c>
      <c r="E1141" s="293">
        <v>29736.384999999995</v>
      </c>
      <c r="F1141" s="293">
        <v>5387.2549999999992</v>
      </c>
      <c r="G1141" s="293">
        <v>108.375</v>
      </c>
      <c r="H1141" s="294">
        <v>37838.885000000002</v>
      </c>
      <c r="I1141" s="280"/>
      <c r="J1141" s="280"/>
    </row>
    <row r="1142" spans="1:10" x14ac:dyDescent="0.2">
      <c r="A1142" s="244">
        <v>2017</v>
      </c>
      <c r="B1142" s="267" t="s">
        <v>43</v>
      </c>
      <c r="C1142" s="267" t="s">
        <v>146</v>
      </c>
      <c r="D1142" s="293">
        <v>2192.0100000000002</v>
      </c>
      <c r="E1142" s="293">
        <v>30583.656500000001</v>
      </c>
      <c r="F1142" s="293">
        <v>5038.0550000000003</v>
      </c>
      <c r="G1142" s="293">
        <v>0</v>
      </c>
      <c r="H1142" s="294">
        <v>37813.7215</v>
      </c>
      <c r="I1142" s="280"/>
      <c r="J1142" s="280"/>
    </row>
    <row r="1143" spans="1:10" x14ac:dyDescent="0.2">
      <c r="A1143" s="244">
        <v>2017</v>
      </c>
      <c r="B1143" s="267" t="s">
        <v>44</v>
      </c>
      <c r="C1143" s="267" t="s">
        <v>146</v>
      </c>
      <c r="D1143" s="293">
        <v>2184.4250000000002</v>
      </c>
      <c r="E1143" s="293">
        <v>30827.172500000001</v>
      </c>
      <c r="F1143" s="293">
        <v>6971.6274999999996</v>
      </c>
      <c r="G1143" s="293">
        <v>49.875</v>
      </c>
      <c r="H1143" s="294">
        <v>40033.1</v>
      </c>
      <c r="I1143" s="280"/>
      <c r="J1143" s="280"/>
    </row>
    <row r="1144" spans="1:10" x14ac:dyDescent="0.2">
      <c r="A1144" s="244">
        <v>2017</v>
      </c>
      <c r="B1144" s="267" t="s">
        <v>45</v>
      </c>
      <c r="C1144" s="267" t="s">
        <v>146</v>
      </c>
      <c r="D1144" s="293">
        <v>1985.83</v>
      </c>
      <c r="E1144" s="293">
        <v>32443.684500000003</v>
      </c>
      <c r="F1144" s="293">
        <v>8307.7754999999997</v>
      </c>
      <c r="G1144" s="293">
        <v>0</v>
      </c>
      <c r="H1144" s="294">
        <v>42737.29</v>
      </c>
      <c r="I1144" s="280"/>
      <c r="J1144" s="280"/>
    </row>
    <row r="1145" spans="1:10" x14ac:dyDescent="0.2">
      <c r="A1145" s="244">
        <v>2017</v>
      </c>
      <c r="B1145" s="267" t="s">
        <v>46</v>
      </c>
      <c r="C1145" s="267" t="s">
        <v>146</v>
      </c>
      <c r="D1145" s="293">
        <v>2683.1800000000003</v>
      </c>
      <c r="E1145" s="293">
        <v>29989.352999999999</v>
      </c>
      <c r="F1145" s="293">
        <v>7887.808500000001</v>
      </c>
      <c r="G1145" s="293">
        <v>139.6</v>
      </c>
      <c r="H1145" s="294">
        <v>40699.941499999994</v>
      </c>
      <c r="I1145" s="280"/>
      <c r="J1145" s="280"/>
    </row>
    <row r="1146" spans="1:10" x14ac:dyDescent="0.2">
      <c r="A1146" s="244">
        <v>2017</v>
      </c>
      <c r="B1146" s="267" t="s">
        <v>47</v>
      </c>
      <c r="C1146" s="267" t="s">
        <v>146</v>
      </c>
      <c r="D1146" s="293">
        <v>1531.9549999999999</v>
      </c>
      <c r="E1146" s="293">
        <v>32925.942500000005</v>
      </c>
      <c r="F1146" s="293">
        <v>8659.7595000000001</v>
      </c>
      <c r="G1146" s="293">
        <v>5</v>
      </c>
      <c r="H1146" s="294">
        <v>43122.657000000007</v>
      </c>
      <c r="I1146" s="280"/>
      <c r="J1146" s="280"/>
    </row>
    <row r="1147" spans="1:10" x14ac:dyDescent="0.2">
      <c r="A1147" s="244">
        <v>2017</v>
      </c>
      <c r="B1147" s="267" t="s">
        <v>48</v>
      </c>
      <c r="C1147" s="267" t="s">
        <v>146</v>
      </c>
      <c r="D1147" s="293">
        <v>2510.4899999999998</v>
      </c>
      <c r="E1147" s="293">
        <v>33047.809499999996</v>
      </c>
      <c r="F1147" s="293">
        <v>7980.6275000000005</v>
      </c>
      <c r="G1147" s="293">
        <v>117.64500000000001</v>
      </c>
      <c r="H1147" s="294">
        <v>43656.572</v>
      </c>
      <c r="I1147" s="280"/>
      <c r="J1147" s="280"/>
    </row>
    <row r="1148" spans="1:10" x14ac:dyDescent="0.2">
      <c r="A1148" s="244">
        <v>2017</v>
      </c>
      <c r="B1148" s="267" t="s">
        <v>49</v>
      </c>
      <c r="C1148" s="267" t="s">
        <v>146</v>
      </c>
      <c r="D1148" s="293">
        <v>1931.8400000000001</v>
      </c>
      <c r="E1148" s="293">
        <v>34393.047499999993</v>
      </c>
      <c r="F1148" s="293">
        <v>6560.1234999999997</v>
      </c>
      <c r="G1148" s="293">
        <v>15</v>
      </c>
      <c r="H1148" s="294">
        <v>42900.010999999999</v>
      </c>
      <c r="I1148" s="280"/>
      <c r="J1148" s="280"/>
    </row>
    <row r="1149" spans="1:10" x14ac:dyDescent="0.2">
      <c r="A1149" s="244">
        <v>2018</v>
      </c>
      <c r="B1149" s="267" t="s">
        <v>50</v>
      </c>
      <c r="C1149" s="267" t="s">
        <v>146</v>
      </c>
      <c r="D1149" s="293">
        <v>2288.65</v>
      </c>
      <c r="E1149" s="293">
        <v>32032.550999999999</v>
      </c>
      <c r="F1149" s="293">
        <v>7190.4210000000003</v>
      </c>
      <c r="G1149" s="293">
        <v>113.31</v>
      </c>
      <c r="H1149" s="294">
        <v>41624.932000000008</v>
      </c>
      <c r="I1149" s="280"/>
      <c r="J1149" s="280"/>
    </row>
    <row r="1150" spans="1:10" x14ac:dyDescent="0.2">
      <c r="A1150" s="244">
        <v>2018</v>
      </c>
      <c r="B1150" s="267" t="s">
        <v>51</v>
      </c>
      <c r="C1150" s="267" t="s">
        <v>146</v>
      </c>
      <c r="D1150" s="293">
        <v>1235.9099999999999</v>
      </c>
      <c r="E1150" s="293">
        <v>31984.658499999998</v>
      </c>
      <c r="F1150" s="293">
        <v>7746.9479999999994</v>
      </c>
      <c r="G1150" s="293">
        <v>0</v>
      </c>
      <c r="H1150" s="294">
        <v>40967.516499999998</v>
      </c>
      <c r="I1150" s="280"/>
      <c r="J1150" s="280"/>
    </row>
    <row r="1151" spans="1:10" x14ac:dyDescent="0.2">
      <c r="A1151" s="244">
        <v>2018</v>
      </c>
      <c r="B1151" s="267" t="s">
        <v>52</v>
      </c>
      <c r="C1151" s="267" t="s">
        <v>146</v>
      </c>
      <c r="D1151" s="293">
        <v>2066.63</v>
      </c>
      <c r="E1151" s="293">
        <v>34581.648500000003</v>
      </c>
      <c r="F1151" s="293">
        <v>7349.8360000000002</v>
      </c>
      <c r="G1151" s="293">
        <v>149.75</v>
      </c>
      <c r="H1151" s="294">
        <v>44147.864500000003</v>
      </c>
      <c r="I1151" s="280"/>
      <c r="J1151" s="280"/>
    </row>
    <row r="1152" spans="1:10" x14ac:dyDescent="0.2">
      <c r="A1152" s="244">
        <v>2018</v>
      </c>
      <c r="B1152" s="267" t="s">
        <v>40</v>
      </c>
      <c r="C1152" s="267" t="s">
        <v>146</v>
      </c>
      <c r="D1152" s="293">
        <v>2551.6224999999995</v>
      </c>
      <c r="E1152" s="293">
        <v>35235.046499999989</v>
      </c>
      <c r="F1152" s="293">
        <v>8848.9524999999994</v>
      </c>
      <c r="G1152" s="293">
        <v>212.5</v>
      </c>
      <c r="H1152" s="294">
        <v>46848.121499999987</v>
      </c>
      <c r="I1152" s="280"/>
      <c r="J1152" s="280"/>
    </row>
    <row r="1153" spans="1:10" x14ac:dyDescent="0.2">
      <c r="A1153" s="244">
        <v>2018</v>
      </c>
      <c r="B1153" s="267" t="s">
        <v>42</v>
      </c>
      <c r="C1153" s="267" t="s">
        <v>146</v>
      </c>
      <c r="D1153" s="293">
        <v>1147.2299999999998</v>
      </c>
      <c r="E1153" s="293">
        <v>36269.108</v>
      </c>
      <c r="F1153" s="293">
        <v>7485.2174999999988</v>
      </c>
      <c r="G1153" s="293">
        <v>204</v>
      </c>
      <c r="H1153" s="294">
        <v>45105.555499999995</v>
      </c>
      <c r="I1153" s="280"/>
      <c r="J1153" s="280"/>
    </row>
    <row r="1154" spans="1:10" x14ac:dyDescent="0.2">
      <c r="A1154" s="244">
        <v>2018</v>
      </c>
      <c r="B1154" s="267" t="s">
        <v>43</v>
      </c>
      <c r="C1154" s="267" t="s">
        <v>146</v>
      </c>
      <c r="D1154" s="293">
        <v>2297.0749999999998</v>
      </c>
      <c r="E1154" s="293">
        <v>31490.840499999998</v>
      </c>
      <c r="F1154" s="293">
        <v>7380.6625000000004</v>
      </c>
      <c r="G1154" s="293">
        <v>205.85</v>
      </c>
      <c r="H1154" s="294">
        <v>41374.428</v>
      </c>
      <c r="I1154" s="280"/>
      <c r="J1154" s="280"/>
    </row>
    <row r="1155" spans="1:10" x14ac:dyDescent="0.2">
      <c r="A1155" s="244">
        <v>2018</v>
      </c>
      <c r="B1155" s="267" t="s">
        <v>44</v>
      </c>
      <c r="C1155" s="267" t="s">
        <v>146</v>
      </c>
      <c r="D1155" s="293">
        <v>1085.0749999999998</v>
      </c>
      <c r="E1155" s="293">
        <v>30228.719999999994</v>
      </c>
      <c r="F1155" s="293">
        <v>7313.3404999999993</v>
      </c>
      <c r="G1155" s="293">
        <v>217.5</v>
      </c>
      <c r="H1155" s="294">
        <v>38844.635499999982</v>
      </c>
      <c r="I1155" s="280"/>
      <c r="J1155" s="280"/>
    </row>
    <row r="1156" spans="1:10" x14ac:dyDescent="0.2">
      <c r="A1156" s="244">
        <v>2018</v>
      </c>
      <c r="B1156" s="267" t="s">
        <v>45</v>
      </c>
      <c r="C1156" s="267" t="s">
        <v>146</v>
      </c>
      <c r="D1156" s="293">
        <v>804.04</v>
      </c>
      <c r="E1156" s="293">
        <v>34987.813999999998</v>
      </c>
      <c r="F1156" s="293">
        <v>8403.8315000000002</v>
      </c>
      <c r="G1156" s="293">
        <v>189.8</v>
      </c>
      <c r="H1156" s="294">
        <v>44385.485499999995</v>
      </c>
      <c r="I1156" s="280"/>
      <c r="J1156" s="280"/>
    </row>
    <row r="1157" spans="1:10" x14ac:dyDescent="0.2">
      <c r="A1157" s="244">
        <v>2018</v>
      </c>
      <c r="B1157" s="267" t="s">
        <v>46</v>
      </c>
      <c r="C1157" s="267" t="s">
        <v>146</v>
      </c>
      <c r="D1157" s="293">
        <v>2257.94</v>
      </c>
      <c r="E1157" s="293">
        <v>33247.780999999995</v>
      </c>
      <c r="F1157" s="293">
        <v>10122.002499999999</v>
      </c>
      <c r="G1157" s="293">
        <v>258</v>
      </c>
      <c r="H1157" s="294">
        <v>45885.723500000007</v>
      </c>
      <c r="I1157" s="280"/>
      <c r="J1157" s="280"/>
    </row>
    <row r="1158" spans="1:10" x14ac:dyDescent="0.2">
      <c r="A1158" s="244">
        <v>2018</v>
      </c>
      <c r="B1158" s="267" t="s">
        <v>47</v>
      </c>
      <c r="C1158" s="267" t="s">
        <v>146</v>
      </c>
      <c r="D1158" s="293">
        <v>583.86500000000001</v>
      </c>
      <c r="E1158" s="293">
        <v>34999.871999999996</v>
      </c>
      <c r="F1158" s="293">
        <v>7592.557499999999</v>
      </c>
      <c r="G1158" s="293">
        <v>484.98</v>
      </c>
      <c r="H1158" s="294">
        <v>43661.274499999992</v>
      </c>
      <c r="I1158" s="280"/>
      <c r="J1158" s="280"/>
    </row>
    <row r="1159" spans="1:10" x14ac:dyDescent="0.2">
      <c r="A1159" s="244">
        <v>2018</v>
      </c>
      <c r="B1159" s="267" t="s">
        <v>48</v>
      </c>
      <c r="C1159" s="267" t="s">
        <v>146</v>
      </c>
      <c r="D1159" s="293">
        <v>1579.93</v>
      </c>
      <c r="E1159" s="293">
        <v>33094.358500000002</v>
      </c>
      <c r="F1159" s="293">
        <v>10063.377499999999</v>
      </c>
      <c r="G1159" s="293">
        <v>292.7</v>
      </c>
      <c r="H1159" s="294">
        <v>45030.365999999987</v>
      </c>
      <c r="I1159" s="280"/>
      <c r="J1159" s="280"/>
    </row>
    <row r="1160" spans="1:10" x14ac:dyDescent="0.2">
      <c r="A1160" s="244">
        <v>2018</v>
      </c>
      <c r="B1160" s="267" t="s">
        <v>49</v>
      </c>
      <c r="C1160" s="267" t="s">
        <v>146</v>
      </c>
      <c r="D1160" s="293">
        <v>1640.0900000000001</v>
      </c>
      <c r="E1160" s="293">
        <v>34418.931000000004</v>
      </c>
      <c r="F1160" s="293">
        <v>10104.273999999998</v>
      </c>
      <c r="G1160" s="293">
        <v>333.55</v>
      </c>
      <c r="H1160" s="294">
        <v>46496.845000000008</v>
      </c>
    </row>
    <row r="1161" spans="1:10" x14ac:dyDescent="0.2">
      <c r="A1161" s="244">
        <v>2019</v>
      </c>
      <c r="B1161" s="267" t="s">
        <v>50</v>
      </c>
      <c r="C1161" s="267" t="s">
        <v>146</v>
      </c>
      <c r="D1161" s="293">
        <v>692.88</v>
      </c>
      <c r="E1161" s="293">
        <v>32636.871999999992</v>
      </c>
      <c r="F1161" s="293">
        <v>7845.54</v>
      </c>
      <c r="G1161" s="293">
        <v>163</v>
      </c>
      <c r="H1161" s="294">
        <v>41338.291999999994</v>
      </c>
    </row>
    <row r="1162" spans="1:10" ht="12.75" customHeight="1" x14ac:dyDescent="0.2">
      <c r="A1162" s="244">
        <v>2019</v>
      </c>
      <c r="B1162" s="267" t="s">
        <v>51</v>
      </c>
      <c r="C1162" s="267" t="s">
        <v>146</v>
      </c>
      <c r="D1162" s="293">
        <v>364.44</v>
      </c>
      <c r="E1162" s="293">
        <v>27975.703999999998</v>
      </c>
      <c r="F1162" s="293">
        <v>7125.0549999999994</v>
      </c>
      <c r="G1162" s="293">
        <v>399</v>
      </c>
      <c r="H1162" s="294">
        <v>35864.199000000001</v>
      </c>
    </row>
    <row r="1163" spans="1:10" ht="13.5" customHeight="1" x14ac:dyDescent="0.2">
      <c r="A1163" s="244">
        <v>2019</v>
      </c>
      <c r="B1163" s="267" t="s">
        <v>52</v>
      </c>
      <c r="C1163" s="267" t="s">
        <v>146</v>
      </c>
      <c r="D1163" s="293">
        <v>1652.33</v>
      </c>
      <c r="E1163" s="293">
        <v>34956.762999999999</v>
      </c>
      <c r="F1163" s="293">
        <v>5978.1175000000003</v>
      </c>
      <c r="G1163" s="293">
        <v>226.75</v>
      </c>
      <c r="H1163" s="294">
        <v>42813.960499999986</v>
      </c>
    </row>
    <row r="1164" spans="1:10" ht="10.5" customHeight="1" x14ac:dyDescent="0.2">
      <c r="A1164" s="244">
        <v>2019</v>
      </c>
      <c r="B1164" s="267" t="s">
        <v>40</v>
      </c>
      <c r="C1164" s="267" t="s">
        <v>146</v>
      </c>
      <c r="D1164" s="293">
        <v>366.89</v>
      </c>
      <c r="E1164" s="293">
        <v>34363.872500000005</v>
      </c>
      <c r="F1164" s="293">
        <v>5623.4425000000001</v>
      </c>
      <c r="G1164" s="293">
        <v>124.715</v>
      </c>
      <c r="H1164" s="294">
        <v>40478.920000000006</v>
      </c>
    </row>
    <row r="1165" spans="1:10" ht="12.75" customHeight="1" x14ac:dyDescent="0.2">
      <c r="A1165" s="244">
        <v>2019</v>
      </c>
      <c r="B1165" s="267" t="s">
        <v>42</v>
      </c>
      <c r="C1165" s="267" t="s">
        <v>146</v>
      </c>
      <c r="D1165" s="293">
        <v>1598.32</v>
      </c>
      <c r="E1165" s="293">
        <v>35120.852500000001</v>
      </c>
      <c r="F1165" s="293">
        <v>8139.7399999999989</v>
      </c>
      <c r="G1165" s="293">
        <v>75.400000000000006</v>
      </c>
      <c r="H1165" s="294">
        <v>44934.312499999993</v>
      </c>
    </row>
    <row r="1166" spans="1:10" ht="10.5" customHeight="1" x14ac:dyDescent="0.2">
      <c r="A1166" s="244">
        <v>2019</v>
      </c>
      <c r="B1166" s="267" t="s">
        <v>43</v>
      </c>
      <c r="C1166" s="267" t="s">
        <v>146</v>
      </c>
      <c r="D1166" s="293">
        <v>2917.58</v>
      </c>
      <c r="E1166" s="293">
        <v>29033.916999999998</v>
      </c>
      <c r="F1166" s="293">
        <v>8391.7124999999996</v>
      </c>
      <c r="G1166" s="293">
        <v>64.289999999999992</v>
      </c>
      <c r="H1166" s="294">
        <v>40407.499500000005</v>
      </c>
    </row>
    <row r="1167" spans="1:10" ht="12.95" customHeight="1" x14ac:dyDescent="0.2">
      <c r="A1167" s="244">
        <v>2019</v>
      </c>
      <c r="B1167" s="267" t="s">
        <v>44</v>
      </c>
      <c r="C1167" s="267" t="s">
        <v>146</v>
      </c>
      <c r="D1167" s="293">
        <v>1295.2250000000001</v>
      </c>
      <c r="E1167" s="293">
        <v>36159.151000000005</v>
      </c>
      <c r="F1167" s="293">
        <v>8898.3125</v>
      </c>
      <c r="G1167" s="293">
        <v>156.85750000000002</v>
      </c>
      <c r="H1167" s="294">
        <v>46509.546000000002</v>
      </c>
    </row>
    <row r="1168" spans="1:10" ht="12.95" customHeight="1" x14ac:dyDescent="0.2">
      <c r="A1168" s="244">
        <v>2019</v>
      </c>
      <c r="B1168" s="267" t="s">
        <v>45</v>
      </c>
      <c r="C1168" s="267" t="s">
        <v>146</v>
      </c>
      <c r="D1168" s="293">
        <v>2847.0150000000003</v>
      </c>
      <c r="E1168" s="293">
        <v>36765.222500000003</v>
      </c>
      <c r="F1168" s="293">
        <v>8620.1654999999992</v>
      </c>
      <c r="G1168" s="293">
        <v>168.27500000000001</v>
      </c>
      <c r="H1168" s="294">
        <v>48400.677999999993</v>
      </c>
    </row>
    <row r="1169" spans="1:8" ht="12.95" customHeight="1" x14ac:dyDescent="0.2">
      <c r="A1169" s="244">
        <v>2019</v>
      </c>
      <c r="B1169" s="267" t="s">
        <v>46</v>
      </c>
      <c r="C1169" s="267" t="s">
        <v>146</v>
      </c>
      <c r="D1169" s="293">
        <v>1037.51</v>
      </c>
      <c r="E1169" s="293">
        <v>34802.817999999999</v>
      </c>
      <c r="F1169" s="293">
        <v>8771.1350000000002</v>
      </c>
      <c r="G1169" s="293">
        <v>204.82</v>
      </c>
      <c r="H1169" s="294">
        <v>44816.282999999996</v>
      </c>
    </row>
    <row r="1170" spans="1:8" ht="12.95" customHeight="1" x14ac:dyDescent="0.2">
      <c r="A1170" s="244">
        <v>2019</v>
      </c>
      <c r="B1170" s="267" t="s">
        <v>47</v>
      </c>
      <c r="C1170" s="267" t="s">
        <v>146</v>
      </c>
      <c r="D1170" s="293">
        <v>2136.73</v>
      </c>
      <c r="E1170" s="293">
        <v>37121.404000000002</v>
      </c>
      <c r="F1170" s="293">
        <v>7356.0675000000001</v>
      </c>
      <c r="G1170" s="293">
        <v>413.8775</v>
      </c>
      <c r="H1170" s="294">
        <v>47028.078999999998</v>
      </c>
    </row>
    <row r="1171" spans="1:8" ht="12.95" customHeight="1" x14ac:dyDescent="0.2">
      <c r="A1171" s="244">
        <v>2019</v>
      </c>
      <c r="B1171" s="267" t="s">
        <v>48</v>
      </c>
      <c r="C1171" s="267" t="s">
        <v>146</v>
      </c>
      <c r="D1171" s="293">
        <v>876.90000000000009</v>
      </c>
      <c r="E1171" s="293">
        <v>37737.252499999995</v>
      </c>
      <c r="F1171" s="293">
        <v>9017.06</v>
      </c>
      <c r="G1171" s="293">
        <v>266.16500000000002</v>
      </c>
      <c r="H1171" s="294">
        <v>47897.377499999988</v>
      </c>
    </row>
    <row r="1172" spans="1:8" ht="12.95" customHeight="1" x14ac:dyDescent="0.2">
      <c r="A1172" s="244">
        <v>2019</v>
      </c>
      <c r="B1172" s="267" t="s">
        <v>49</v>
      </c>
      <c r="C1172" s="267" t="s">
        <v>146</v>
      </c>
      <c r="D1172" s="293">
        <v>1494.0450000000001</v>
      </c>
      <c r="E1172" s="293">
        <v>38585.514999999999</v>
      </c>
      <c r="F1172" s="293">
        <v>11993.95</v>
      </c>
      <c r="G1172" s="293">
        <v>591.16250000000002</v>
      </c>
      <c r="H1172" s="294">
        <v>52664.672499999986</v>
      </c>
    </row>
    <row r="1173" spans="1:8" ht="12.95" customHeight="1" x14ac:dyDescent="0.2">
      <c r="A1173" s="244">
        <v>2020</v>
      </c>
      <c r="B1173" s="267" t="s">
        <v>50</v>
      </c>
      <c r="C1173" s="267" t="s">
        <v>146</v>
      </c>
      <c r="D1173" s="293">
        <v>986.63000000000011</v>
      </c>
      <c r="E1173" s="293">
        <v>35464.508999999998</v>
      </c>
      <c r="F1173" s="293">
        <v>7560.9300000000012</v>
      </c>
      <c r="G1173" s="293">
        <v>600.10500000000002</v>
      </c>
      <c r="H1173" s="294">
        <v>44612.173999999999</v>
      </c>
    </row>
    <row r="1174" spans="1:8" ht="12.95" customHeight="1" x14ac:dyDescent="0.2">
      <c r="A1174" s="244">
        <v>2020</v>
      </c>
      <c r="B1174" s="267" t="s">
        <v>51</v>
      </c>
      <c r="C1174" s="267" t="s">
        <v>146</v>
      </c>
      <c r="D1174" s="293">
        <v>737.74749999999995</v>
      </c>
      <c r="E1174" s="293">
        <v>31440.718999999997</v>
      </c>
      <c r="F1174" s="293">
        <v>8959.1875</v>
      </c>
      <c r="G1174" s="293">
        <v>441.71500000000003</v>
      </c>
      <c r="H1174" s="294">
        <v>41579.368999999999</v>
      </c>
    </row>
    <row r="1175" spans="1:8" ht="12.95" customHeight="1" x14ac:dyDescent="0.2">
      <c r="A1175" s="244">
        <v>2020</v>
      </c>
      <c r="B1175" s="267" t="s">
        <v>52</v>
      </c>
      <c r="C1175" s="267" t="s">
        <v>146</v>
      </c>
      <c r="D1175" s="293">
        <v>669.56999999999994</v>
      </c>
      <c r="E1175" s="293">
        <v>25512.811999999998</v>
      </c>
      <c r="F1175" s="293">
        <v>9480.1949999999997</v>
      </c>
      <c r="G1175" s="293">
        <v>424.83750000000003</v>
      </c>
      <c r="H1175" s="294">
        <v>36087.414499999999</v>
      </c>
    </row>
    <row r="1176" spans="1:8" ht="12.95" customHeight="1" x14ac:dyDescent="0.2">
      <c r="A1176" s="244">
        <v>2020</v>
      </c>
      <c r="B1176" s="267" t="s">
        <v>40</v>
      </c>
      <c r="C1176" s="267" t="s">
        <v>146</v>
      </c>
      <c r="D1176" s="293">
        <v>266.31</v>
      </c>
      <c r="E1176" s="293">
        <v>15824.237500000001</v>
      </c>
      <c r="F1176" s="293">
        <v>4267.76</v>
      </c>
      <c r="G1176" s="293">
        <v>206.82999999999998</v>
      </c>
      <c r="H1176" s="294">
        <v>20565.137500000004</v>
      </c>
    </row>
    <row r="1177" spans="1:8" ht="12.95" customHeight="1" x14ac:dyDescent="0.2">
      <c r="A1177" s="247">
        <v>2020</v>
      </c>
      <c r="B1177" s="267" t="s">
        <v>42</v>
      </c>
      <c r="C1177" s="267" t="s">
        <v>146</v>
      </c>
      <c r="D1177" s="293">
        <v>276.39499999999998</v>
      </c>
      <c r="E1177" s="293">
        <v>25303.348024841311</v>
      </c>
      <c r="F1177" s="293">
        <v>6503.0554997253421</v>
      </c>
      <c r="G1177" s="293">
        <v>373.5</v>
      </c>
      <c r="H1177" s="294">
        <v>32456.298524566646</v>
      </c>
    </row>
    <row r="1178" spans="1:8" ht="12.95" customHeight="1" x14ac:dyDescent="0.2">
      <c r="A1178" s="247">
        <v>2020</v>
      </c>
      <c r="B1178" s="267" t="s">
        <v>43</v>
      </c>
      <c r="C1178" s="267" t="s">
        <v>146</v>
      </c>
      <c r="D1178" s="293">
        <v>1054.1299999999999</v>
      </c>
      <c r="E1178" s="293">
        <v>32009.720057464601</v>
      </c>
      <c r="F1178" s="293">
        <v>8288.7525024414063</v>
      </c>
      <c r="G1178" s="293">
        <v>259.67500000000001</v>
      </c>
      <c r="H1178" s="294">
        <v>41612.277559906011</v>
      </c>
    </row>
    <row r="1179" spans="1:8" ht="12.95" customHeight="1" x14ac:dyDescent="0.2">
      <c r="A1179" s="247">
        <v>2020</v>
      </c>
      <c r="B1179" s="267" t="s">
        <v>44</v>
      </c>
      <c r="C1179" s="267" t="s">
        <v>146</v>
      </c>
      <c r="D1179" s="293">
        <v>1092.3050000000001</v>
      </c>
      <c r="E1179" s="293">
        <v>36912.262029724123</v>
      </c>
      <c r="F1179" s="293">
        <v>10493.777508544921</v>
      </c>
      <c r="G1179" s="293">
        <v>241.32999999999998</v>
      </c>
      <c r="H1179" s="294">
        <v>48739.674538269042</v>
      </c>
    </row>
    <row r="1180" spans="1:8" ht="12.95" customHeight="1" x14ac:dyDescent="0.2">
      <c r="A1180" s="247">
        <v>2020</v>
      </c>
      <c r="B1180" s="267" t="s">
        <v>45</v>
      </c>
      <c r="C1180" s="267" t="s">
        <v>146</v>
      </c>
      <c r="D1180" s="293">
        <v>1716.7874999999999</v>
      </c>
      <c r="E1180" s="293">
        <v>38029.78147851563</v>
      </c>
      <c r="F1180" s="293">
        <v>11304.334991455078</v>
      </c>
      <c r="G1180" s="293">
        <v>206.11</v>
      </c>
      <c r="H1180" s="294">
        <v>51257.013969970722</v>
      </c>
    </row>
    <row r="1181" spans="1:8" ht="12.95" customHeight="1" x14ac:dyDescent="0.2">
      <c r="A1181" s="247">
        <v>2020</v>
      </c>
      <c r="B1181" s="267" t="s">
        <v>46</v>
      </c>
      <c r="C1181" s="267" t="s">
        <v>146</v>
      </c>
      <c r="D1181" s="293">
        <v>1146.6825000000001</v>
      </c>
      <c r="E1181" s="293">
        <v>36170.90137231446</v>
      </c>
      <c r="F1181" s="293">
        <v>12623.737500000001</v>
      </c>
      <c r="G1181" s="293">
        <v>292.97999572753901</v>
      </c>
      <c r="H1181" s="294">
        <v>50234.301368041997</v>
      </c>
    </row>
    <row r="1182" spans="1:8" ht="12.95" customHeight="1" x14ac:dyDescent="0.2">
      <c r="A1182" s="247">
        <v>2020</v>
      </c>
      <c r="B1182" s="267" t="s">
        <v>47</v>
      </c>
      <c r="C1182" s="267" t="s">
        <v>146</v>
      </c>
      <c r="D1182" s="293">
        <v>1770.4875000000002</v>
      </c>
      <c r="E1182" s="293">
        <v>40706.427527542124</v>
      </c>
      <c r="F1182" s="293">
        <v>12451.629001220705</v>
      </c>
      <c r="G1182" s="293">
        <v>70</v>
      </c>
      <c r="H1182" s="294">
        <v>54998.544028762823</v>
      </c>
    </row>
    <row r="1183" spans="1:8" ht="12.95" customHeight="1" x14ac:dyDescent="0.2">
      <c r="A1183" s="247">
        <v>2020</v>
      </c>
      <c r="B1183" s="267" t="s">
        <v>48</v>
      </c>
      <c r="C1183" s="267" t="s">
        <v>146</v>
      </c>
      <c r="D1183" s="293">
        <v>1121.585</v>
      </c>
      <c r="E1183" s="293">
        <v>43136.930595947262</v>
      </c>
      <c r="F1183" s="293">
        <v>10819.73</v>
      </c>
      <c r="G1183" s="293">
        <v>305.3075</v>
      </c>
      <c r="H1183" s="294">
        <v>55383.553095947267</v>
      </c>
    </row>
    <row r="1184" spans="1:8" ht="12.95" customHeight="1" x14ac:dyDescent="0.2">
      <c r="A1184" s="247">
        <v>2020</v>
      </c>
      <c r="B1184" s="267" t="s">
        <v>49</v>
      </c>
      <c r="C1184" s="267" t="s">
        <v>146</v>
      </c>
      <c r="D1184" s="293">
        <v>1135.22</v>
      </c>
      <c r="E1184" s="293">
        <v>45582.371902847291</v>
      </c>
      <c r="F1184" s="293">
        <v>10382.672501831055</v>
      </c>
      <c r="G1184" s="293">
        <v>254.03499999999997</v>
      </c>
      <c r="H1184" s="294">
        <v>57354.299404678342</v>
      </c>
    </row>
    <row r="1185" spans="1:8" ht="12.95" customHeight="1" x14ac:dyDescent="0.2">
      <c r="A1185" s="247">
        <v>2021</v>
      </c>
      <c r="B1185" s="267" t="s">
        <v>50</v>
      </c>
      <c r="C1185" s="267" t="s">
        <v>146</v>
      </c>
      <c r="D1185" s="293">
        <v>631.14499999999998</v>
      </c>
      <c r="E1185" s="293">
        <v>40022.228535095222</v>
      </c>
      <c r="F1185" s="293">
        <v>10066.415000000001</v>
      </c>
      <c r="G1185" s="293">
        <v>99.952500000000001</v>
      </c>
      <c r="H1185" s="294">
        <v>50819.74103509522</v>
      </c>
    </row>
    <row r="1186" spans="1:8" ht="12.95" customHeight="1" x14ac:dyDescent="0.2">
      <c r="A1186" s="247">
        <v>2021</v>
      </c>
      <c r="B1186" s="267" t="s">
        <v>51</v>
      </c>
      <c r="C1186" s="267" t="s">
        <v>146</v>
      </c>
      <c r="D1186" s="293">
        <v>1001.3675000000001</v>
      </c>
      <c r="E1186" s="293">
        <v>43582.071488650006</v>
      </c>
      <c r="F1186" s="293">
        <v>11126.087500599999</v>
      </c>
      <c r="G1186" s="293">
        <v>172.13750000000002</v>
      </c>
      <c r="H1186" s="294">
        <v>55881.663989250002</v>
      </c>
    </row>
    <row r="1187" spans="1:8" ht="12.95" customHeight="1" x14ac:dyDescent="0.2">
      <c r="A1187" s="247">
        <v>2021</v>
      </c>
      <c r="B1187" s="267" t="s">
        <v>52</v>
      </c>
      <c r="C1187" s="267" t="s">
        <v>146</v>
      </c>
      <c r="D1187" s="293">
        <v>1951.4949999999999</v>
      </c>
      <c r="E1187" s="293">
        <v>47566.087605224624</v>
      </c>
      <c r="F1187" s="293">
        <v>11839.02999572754</v>
      </c>
      <c r="G1187" s="293">
        <v>89.974999999999994</v>
      </c>
      <c r="H1187" s="294">
        <v>61446.587600952167</v>
      </c>
    </row>
    <row r="1188" spans="1:8" ht="12.95" customHeight="1" x14ac:dyDescent="0.2">
      <c r="A1188" s="247">
        <v>2021</v>
      </c>
      <c r="B1188" s="267" t="s">
        <v>40</v>
      </c>
      <c r="C1188" s="267" t="s">
        <v>146</v>
      </c>
      <c r="D1188" s="293">
        <v>723.41499999999996</v>
      </c>
      <c r="E1188" s="293">
        <v>42674.375461624149</v>
      </c>
      <c r="F1188" s="293">
        <v>9714.679995117187</v>
      </c>
      <c r="G1188" s="293">
        <v>251.8775</v>
      </c>
      <c r="H1188" s="294">
        <v>53364.347956741338</v>
      </c>
    </row>
    <row r="1189" spans="1:8" ht="12.95" customHeight="1" x14ac:dyDescent="0.2">
      <c r="A1189" s="247">
        <v>2021</v>
      </c>
      <c r="B1189" s="267" t="s">
        <v>42</v>
      </c>
      <c r="C1189" s="267" t="s">
        <v>146</v>
      </c>
      <c r="D1189" s="293">
        <v>458.53500000000003</v>
      </c>
      <c r="E1189" s="293">
        <v>25633.977984161371</v>
      </c>
      <c r="F1189" s="293">
        <v>6295.9610016784663</v>
      </c>
      <c r="G1189" s="293">
        <v>39.950000000000003</v>
      </c>
      <c r="H1189" s="294">
        <v>32428.42398583984</v>
      </c>
    </row>
    <row r="1190" spans="1:8" ht="12.95" customHeight="1" x14ac:dyDescent="0.2">
      <c r="A1190" s="247">
        <v>2021</v>
      </c>
      <c r="B1190" s="267" t="s">
        <v>43</v>
      </c>
      <c r="C1190" s="267" t="s">
        <v>146</v>
      </c>
      <c r="D1190" s="293">
        <v>1387.4275</v>
      </c>
      <c r="E1190" s="293">
        <v>43952.783086578376</v>
      </c>
      <c r="F1190" s="293">
        <v>9645.9664999999986</v>
      </c>
      <c r="G1190" s="293">
        <v>111.9875</v>
      </c>
      <c r="H1190" s="294">
        <v>55098.164586578365</v>
      </c>
    </row>
    <row r="1191" spans="1:8" ht="12.95" customHeight="1" x14ac:dyDescent="0.2">
      <c r="A1191" s="247">
        <v>2021</v>
      </c>
      <c r="B1191" s="267" t="s">
        <v>44</v>
      </c>
      <c r="C1191" s="267" t="s">
        <v>146</v>
      </c>
      <c r="D1191" s="293">
        <v>1833.655</v>
      </c>
      <c r="E1191" s="293">
        <v>39558.992483734124</v>
      </c>
      <c r="F1191" s="293">
        <v>11276.043491760254</v>
      </c>
      <c r="G1191" s="293">
        <v>208.14249999999998</v>
      </c>
      <c r="H1191" s="294">
        <v>52876.833475494386</v>
      </c>
    </row>
    <row r="1192" spans="1:8" ht="12.95" customHeight="1" x14ac:dyDescent="0.2">
      <c r="A1192" s="247">
        <v>2021</v>
      </c>
      <c r="B1192" s="267" t="s">
        <v>45</v>
      </c>
      <c r="C1192" s="267" t="s">
        <v>146</v>
      </c>
      <c r="D1192" s="293">
        <v>1619.11</v>
      </c>
      <c r="E1192" s="293">
        <v>38551.326498107905</v>
      </c>
      <c r="F1192" s="293">
        <v>10515.937495574952</v>
      </c>
      <c r="G1192" s="293">
        <v>109.9375</v>
      </c>
      <c r="H1192" s="294">
        <v>50796.31149368285</v>
      </c>
    </row>
    <row r="1193" spans="1:8" ht="12.95" customHeight="1" x14ac:dyDescent="0.2">
      <c r="A1193" s="247">
        <v>2021</v>
      </c>
      <c r="B1193" s="267" t="s">
        <v>46</v>
      </c>
      <c r="C1193" s="267" t="s">
        <v>146</v>
      </c>
      <c r="D1193" s="293">
        <v>1113.3799999999999</v>
      </c>
      <c r="E1193" s="293">
        <v>42216.240004028317</v>
      </c>
      <c r="F1193" s="293">
        <v>11077.977999694822</v>
      </c>
      <c r="G1193" s="293">
        <v>255.5874977111813</v>
      </c>
      <c r="H1193" s="294">
        <v>54663.185501434324</v>
      </c>
    </row>
    <row r="1194" spans="1:8" ht="12.95" customHeight="1" x14ac:dyDescent="0.2">
      <c r="A1194" s="247">
        <v>2021</v>
      </c>
      <c r="B1194" s="267" t="s">
        <v>47</v>
      </c>
      <c r="C1194" s="267" t="s">
        <v>146</v>
      </c>
      <c r="D1194" s="293">
        <v>1648.3500000000001</v>
      </c>
      <c r="E1194" s="293">
        <v>42182.9320907898</v>
      </c>
      <c r="F1194" s="293">
        <v>9729.3315003051757</v>
      </c>
      <c r="G1194" s="293">
        <v>379.60000152587889</v>
      </c>
      <c r="H1194" s="294">
        <v>53940.21359262085</v>
      </c>
    </row>
    <row r="1195" spans="1:8" ht="12.95" customHeight="1" x14ac:dyDescent="0.2">
      <c r="A1195" s="247">
        <v>2021</v>
      </c>
      <c r="B1195" s="267" t="s">
        <v>48</v>
      </c>
      <c r="C1195" s="267" t="s">
        <v>146</v>
      </c>
      <c r="D1195" s="293">
        <v>1874.6399999999999</v>
      </c>
      <c r="E1195" s="293">
        <v>43785.481982849116</v>
      </c>
      <c r="F1195" s="293">
        <v>10375.610997558593</v>
      </c>
      <c r="G1195" s="293">
        <v>372.59499847412076</v>
      </c>
      <c r="H1195" s="294">
        <v>56408.327978881833</v>
      </c>
    </row>
    <row r="1196" spans="1:8" ht="12.95" customHeight="1" x14ac:dyDescent="0.2">
      <c r="A1196" s="247">
        <v>2021</v>
      </c>
      <c r="B1196" s="267" t="s">
        <v>49</v>
      </c>
      <c r="C1196" s="267" t="s">
        <v>146</v>
      </c>
      <c r="D1196" s="293">
        <v>1424.0350000000001</v>
      </c>
      <c r="E1196" s="293">
        <v>47801.88200506592</v>
      </c>
      <c r="F1196" s="293">
        <v>9513.7040024414036</v>
      </c>
      <c r="G1196" s="293">
        <v>398.64250244140624</v>
      </c>
      <c r="H1196" s="294">
        <v>59138.263509948723</v>
      </c>
    </row>
    <row r="1197" spans="1:8" ht="12.95" customHeight="1" x14ac:dyDescent="0.2">
      <c r="A1197" s="247">
        <v>2022</v>
      </c>
      <c r="B1197" s="267" t="s">
        <v>50</v>
      </c>
      <c r="C1197" s="267" t="s">
        <v>146</v>
      </c>
      <c r="D1197" s="293">
        <v>864.91000610351591</v>
      </c>
      <c r="E1197" s="293">
        <v>36079.364481872552</v>
      </c>
      <c r="F1197" s="293">
        <v>8087.7190036621087</v>
      </c>
      <c r="G1197" s="293">
        <v>371.8900024414059</v>
      </c>
      <c r="H1197" s="294">
        <v>45403.883494079586</v>
      </c>
    </row>
    <row r="1198" spans="1:8" ht="12.95" customHeight="1" x14ac:dyDescent="0.2">
      <c r="A1198" s="247">
        <v>2022</v>
      </c>
      <c r="B1198" s="267" t="s">
        <v>51</v>
      </c>
      <c r="C1198" s="267" t="s">
        <v>146</v>
      </c>
      <c r="D1198" s="293">
        <v>1197.2399951171878</v>
      </c>
      <c r="E1198" s="293">
        <v>40539.022514434808</v>
      </c>
      <c r="F1198" s="293">
        <v>8860.3479999999981</v>
      </c>
      <c r="G1198" s="293">
        <v>271.92250000000001</v>
      </c>
      <c r="H1198" s="294">
        <v>50868.533009552011</v>
      </c>
    </row>
    <row r="1199" spans="1:8" ht="12.95" customHeight="1" x14ac:dyDescent="0.2">
      <c r="A1199" s="247">
        <v>2022</v>
      </c>
      <c r="B1199" s="267" t="s">
        <v>52</v>
      </c>
      <c r="C1199" s="267" t="s">
        <v>146</v>
      </c>
      <c r="D1199" s="293">
        <v>1945.0525048828129</v>
      </c>
      <c r="E1199" s="293">
        <v>50038.006026458737</v>
      </c>
      <c r="F1199" s="293">
        <v>8702.2130030517565</v>
      </c>
      <c r="G1199" s="293">
        <v>1097.6949966439602</v>
      </c>
      <c r="H1199" s="294">
        <v>61782.966531037266</v>
      </c>
    </row>
    <row r="1200" spans="1:8" ht="12.95" customHeight="1" x14ac:dyDescent="0.2">
      <c r="A1200" s="247">
        <v>2022</v>
      </c>
      <c r="B1200" s="267" t="s">
        <v>40</v>
      </c>
      <c r="C1200" s="267" t="s">
        <v>146</v>
      </c>
      <c r="D1200" s="293">
        <v>1779.06</v>
      </c>
      <c r="E1200" s="293">
        <v>41515.253606475831</v>
      </c>
      <c r="F1200" s="293">
        <v>10124.720499999998</v>
      </c>
      <c r="G1200" s="293">
        <v>957.58499969482409</v>
      </c>
      <c r="H1200" s="294">
        <v>54376.619106170649</v>
      </c>
    </row>
    <row r="1201" spans="1:8" ht="12.95" customHeight="1" x14ac:dyDescent="0.2">
      <c r="A1201" s="247">
        <v>2022</v>
      </c>
      <c r="B1201" s="267" t="s">
        <v>42</v>
      </c>
      <c r="C1201" s="267" t="s">
        <v>146</v>
      </c>
      <c r="D1201" s="293">
        <v>1712.7324951171881</v>
      </c>
      <c r="E1201" s="293">
        <v>40398.012803000413</v>
      </c>
      <c r="F1201" s="293">
        <v>8096.8659999999991</v>
      </c>
      <c r="G1201" s="293">
        <v>473.24249755859381</v>
      </c>
      <c r="H1201" s="294">
        <v>50680.853795676194</v>
      </c>
    </row>
    <row r="1202" spans="1:8" ht="12.95" customHeight="1" x14ac:dyDescent="0.2">
      <c r="A1202" s="247">
        <v>2022</v>
      </c>
      <c r="B1202" s="267" t="s">
        <v>43</v>
      </c>
      <c r="C1202" s="267" t="s">
        <v>146</v>
      </c>
      <c r="D1202" s="293">
        <v>1614.9999987792969</v>
      </c>
      <c r="E1202" s="293">
        <v>45830.578312431164</v>
      </c>
      <c r="F1202" s="293">
        <v>8579.2109999999993</v>
      </c>
      <c r="G1202" s="293">
        <v>468.19999694824202</v>
      </c>
      <c r="H1202" s="294">
        <v>56492.989308158707</v>
      </c>
    </row>
    <row r="1203" spans="1:8" ht="12.95" customHeight="1" x14ac:dyDescent="0.2">
      <c r="A1203" s="247">
        <v>2022</v>
      </c>
      <c r="B1203" s="267" t="s">
        <v>44</v>
      </c>
      <c r="C1203" s="267" t="s">
        <v>146</v>
      </c>
      <c r="D1203" s="293">
        <v>1648.4949999999999</v>
      </c>
      <c r="E1203" s="293">
        <v>41949.115821714622</v>
      </c>
      <c r="F1203" s="293">
        <v>9915.014000000001</v>
      </c>
      <c r="G1203" s="293">
        <v>324.22000000000003</v>
      </c>
      <c r="H1203" s="294">
        <v>53836.844821714629</v>
      </c>
    </row>
    <row r="1204" spans="1:8" s="2" customFormat="1" ht="12.95" customHeight="1" x14ac:dyDescent="0.2">
      <c r="A1204" s="247">
        <v>2022</v>
      </c>
      <c r="B1204" s="267" t="s">
        <v>45</v>
      </c>
      <c r="C1204" s="267" t="s">
        <v>146</v>
      </c>
      <c r="D1204" s="238">
        <v>1839.9849986267088</v>
      </c>
      <c r="E1204" s="238">
        <v>43049.249030961655</v>
      </c>
      <c r="F1204" s="238">
        <v>9029.7709999999988</v>
      </c>
      <c r="G1204" s="238">
        <v>219.82999801635739</v>
      </c>
      <c r="H1204" s="383">
        <v>54138.835027604713</v>
      </c>
    </row>
    <row r="1205" spans="1:8" s="2" customFormat="1" ht="12.95" customHeight="1" x14ac:dyDescent="0.2">
      <c r="A1205" s="247">
        <v>2022</v>
      </c>
      <c r="B1205" s="267" t="s">
        <v>46</v>
      </c>
      <c r="C1205" s="267" t="s">
        <v>146</v>
      </c>
      <c r="D1205" s="238">
        <v>1689.9499999999998</v>
      </c>
      <c r="E1205" s="238">
        <v>43296.463584195582</v>
      </c>
      <c r="F1205" s="238">
        <v>8632.6850000000013</v>
      </c>
      <c r="G1205" s="238">
        <v>349.40750000000003</v>
      </c>
      <c r="H1205" s="383">
        <v>53968.506084195578</v>
      </c>
    </row>
    <row r="1206" spans="1:8" s="2" customFormat="1" ht="12.95" customHeight="1" x14ac:dyDescent="0.2">
      <c r="A1206" s="247">
        <v>2022</v>
      </c>
      <c r="B1206" s="267" t="s">
        <v>47</v>
      </c>
      <c r="C1206" s="267" t="s">
        <v>146</v>
      </c>
      <c r="D1206" s="238">
        <v>1489.0250033569337</v>
      </c>
      <c r="E1206" s="238">
        <v>42373.542691177121</v>
      </c>
      <c r="F1206" s="238">
        <v>6879.7644999999993</v>
      </c>
      <c r="G1206" s="238">
        <v>369.982501220703</v>
      </c>
      <c r="H1206" s="383">
        <v>51112.314695754743</v>
      </c>
    </row>
    <row r="1207" spans="1:8" s="2" customFormat="1" ht="12.95" customHeight="1" x14ac:dyDescent="0.2">
      <c r="A1207" s="247">
        <v>2022</v>
      </c>
      <c r="B1207" s="267" t="s">
        <v>48</v>
      </c>
      <c r="C1207" s="267" t="s">
        <v>146</v>
      </c>
      <c r="D1207" s="238">
        <v>2334.7930016784667</v>
      </c>
      <c r="E1207" s="238">
        <v>39672.585498474124</v>
      </c>
      <c r="F1207" s="238">
        <v>8189.5120112915029</v>
      </c>
      <c r="G1207" s="238">
        <v>550.74500427246119</v>
      </c>
      <c r="H1207" s="383">
        <v>50747.635515716553</v>
      </c>
    </row>
    <row r="1208" spans="1:8" s="2" customFormat="1" ht="12.95" customHeight="1" x14ac:dyDescent="0.2">
      <c r="A1208" s="247">
        <v>2022</v>
      </c>
      <c r="B1208" s="267" t="s">
        <v>49</v>
      </c>
      <c r="C1208" s="267" t="s">
        <v>146</v>
      </c>
      <c r="D1208" s="238">
        <v>2154.2699993896481</v>
      </c>
      <c r="E1208" s="238">
        <v>44474.331938690193</v>
      </c>
      <c r="F1208" s="238">
        <v>7516.5435024414064</v>
      </c>
      <c r="G1208" s="238">
        <v>143.5049987792969</v>
      </c>
      <c r="H1208" s="383">
        <v>54288.650439300538</v>
      </c>
    </row>
    <row r="1209" spans="1:8" s="2" customFormat="1" ht="12.95" customHeight="1" x14ac:dyDescent="0.2">
      <c r="A1209" s="247">
        <v>2023</v>
      </c>
      <c r="B1209" s="267" t="s">
        <v>50</v>
      </c>
      <c r="C1209" s="267" t="s">
        <v>146</v>
      </c>
      <c r="D1209" s="238">
        <v>1370.0660012207031</v>
      </c>
      <c r="E1209" s="238">
        <v>39204.187541198735</v>
      </c>
      <c r="F1209" s="238">
        <v>5249.1644896240232</v>
      </c>
      <c r="G1209" s="238">
        <v>434.73549450683606</v>
      </c>
      <c r="H1209" s="383">
        <v>46258.153526550297</v>
      </c>
    </row>
    <row r="1210" spans="1:8" s="2" customFormat="1" ht="12.95" customHeight="1" x14ac:dyDescent="0.2">
      <c r="A1210" s="247">
        <v>2023</v>
      </c>
      <c r="B1210" s="267" t="s">
        <v>51</v>
      </c>
      <c r="C1210" s="267" t="s">
        <v>146</v>
      </c>
      <c r="D1210" s="238">
        <v>1727.3400145999999</v>
      </c>
      <c r="E1210" s="238">
        <v>40021.367042999998</v>
      </c>
      <c r="F1210" s="238">
        <v>7876.1314999999995</v>
      </c>
      <c r="G1210" s="238">
        <v>225.73999790000005</v>
      </c>
      <c r="H1210" s="383">
        <v>49850.578555499989</v>
      </c>
    </row>
    <row r="1211" spans="1:8" s="2" customFormat="1" ht="12.95" customHeight="1" x14ac:dyDescent="0.2">
      <c r="A1211" s="247">
        <v>2023</v>
      </c>
      <c r="B1211" s="267" t="s">
        <v>52</v>
      </c>
      <c r="C1211" s="267" t="s">
        <v>146</v>
      </c>
      <c r="D1211" s="238">
        <v>2596.7399865722664</v>
      </c>
      <c r="E1211" s="238">
        <v>46198.174045776381</v>
      </c>
      <c r="F1211" s="238">
        <v>8995.0150166625972</v>
      </c>
      <c r="G1211" s="238">
        <v>398.22000503540079</v>
      </c>
      <c r="H1211" s="383">
        <v>58188.149054046648</v>
      </c>
    </row>
    <row r="1212" spans="1:8" s="2" customFormat="1" ht="12.95" customHeight="1" x14ac:dyDescent="0.2">
      <c r="A1212" s="247">
        <v>2023</v>
      </c>
      <c r="B1212" s="267" t="s">
        <v>40</v>
      </c>
      <c r="C1212" s="267" t="s">
        <v>146</v>
      </c>
      <c r="D1212" s="238">
        <v>2438.894987792969</v>
      </c>
      <c r="E1212" s="238">
        <v>36080.840601577765</v>
      </c>
      <c r="F1212" s="238">
        <v>8510.2455152587881</v>
      </c>
      <c r="G1212" s="238">
        <v>270.75</v>
      </c>
      <c r="H1212" s="383">
        <v>47300.731104629514</v>
      </c>
    </row>
    <row r="1213" spans="1:8" s="2" customFormat="1" ht="12.95" customHeight="1" x14ac:dyDescent="0.2">
      <c r="A1213" s="247">
        <v>2023</v>
      </c>
      <c r="B1213" s="267" t="s">
        <v>42</v>
      </c>
      <c r="C1213" s="267" t="s">
        <v>146</v>
      </c>
      <c r="D1213" s="238">
        <v>2081.3250073242189</v>
      </c>
      <c r="E1213" s="238">
        <v>44899.7825367279</v>
      </c>
      <c r="F1213" s="238">
        <v>8758.8580170898422</v>
      </c>
      <c r="G1213" s="238">
        <v>0</v>
      </c>
      <c r="H1213" s="383">
        <v>55739.965561141966</v>
      </c>
    </row>
    <row r="1214" spans="1:8" s="2" customFormat="1" ht="12.95" customHeight="1" x14ac:dyDescent="0.2">
      <c r="A1214" s="247">
        <v>2023</v>
      </c>
      <c r="B1214" s="267" t="s">
        <v>43</v>
      </c>
      <c r="C1214" s="267" t="s">
        <v>146</v>
      </c>
      <c r="D1214" s="238">
        <v>1497.4900052199998</v>
      </c>
      <c r="E1214" s="238">
        <v>34830.388039000005</v>
      </c>
      <c r="F1214" s="238">
        <v>6492.0229942000005</v>
      </c>
      <c r="G1214" s="238">
        <v>95</v>
      </c>
      <c r="H1214" s="383">
        <v>42914.901038420001</v>
      </c>
    </row>
    <row r="1215" spans="1:8" s="2" customFormat="1" ht="12.95" customHeight="1" x14ac:dyDescent="0.2">
      <c r="A1215" s="247">
        <v>2023</v>
      </c>
      <c r="B1215" s="267" t="s">
        <v>44</v>
      </c>
      <c r="C1215" s="267" t="s">
        <v>146</v>
      </c>
      <c r="D1215" s="238">
        <v>1553.9099999999999</v>
      </c>
      <c r="E1215" s="238">
        <v>39354.593499999995</v>
      </c>
      <c r="F1215" s="238">
        <v>8488.9445000000014</v>
      </c>
      <c r="G1215" s="238">
        <v>260.8</v>
      </c>
      <c r="H1215" s="383">
        <v>49658.247999999985</v>
      </c>
    </row>
    <row r="1216" spans="1:8" s="2" customFormat="1" ht="12.95" customHeight="1" x14ac:dyDescent="0.2">
      <c r="A1216" s="247">
        <v>2023</v>
      </c>
      <c r="B1216" s="267" t="s">
        <v>45</v>
      </c>
      <c r="C1216" s="267" t="s">
        <v>146</v>
      </c>
      <c r="D1216" s="238">
        <v>1358.448002746582</v>
      </c>
      <c r="E1216" s="238">
        <v>40208.865407348625</v>
      </c>
      <c r="F1216" s="238">
        <v>8686.802503967283</v>
      </c>
      <c r="G1216" s="238">
        <v>34</v>
      </c>
      <c r="H1216" s="383">
        <v>50288.115914062502</v>
      </c>
    </row>
    <row r="1217" spans="1:8" s="2" customFormat="1" ht="12.95" customHeight="1" x14ac:dyDescent="0.2">
      <c r="A1217" s="247">
        <v>2023</v>
      </c>
      <c r="B1217" s="267" t="s">
        <v>46</v>
      </c>
      <c r="C1217" s="267" t="s">
        <v>146</v>
      </c>
      <c r="D1217" s="238">
        <v>1227.0485000000001</v>
      </c>
      <c r="E1217" s="238">
        <v>42389.236999999994</v>
      </c>
      <c r="F1217" s="238">
        <v>8058.8510000000006</v>
      </c>
      <c r="G1217" s="238">
        <v>189</v>
      </c>
      <c r="H1217" s="383">
        <v>51864.136499999993</v>
      </c>
    </row>
    <row r="1218" spans="1:8" s="2" customFormat="1" ht="12.95" customHeight="1" x14ac:dyDescent="0.2">
      <c r="A1218" s="247">
        <v>2023</v>
      </c>
      <c r="B1218" s="267" t="s">
        <v>47</v>
      </c>
      <c r="C1218" s="267" t="s">
        <v>146</v>
      </c>
      <c r="D1218" s="238">
        <v>1592.4280000000003</v>
      </c>
      <c r="E1218" s="238">
        <v>44751.0435</v>
      </c>
      <c r="F1218" s="238">
        <v>7609.9739999999993</v>
      </c>
      <c r="G1218" s="238">
        <v>130</v>
      </c>
      <c r="H1218" s="383">
        <v>54083.445500000002</v>
      </c>
    </row>
    <row r="1219" spans="1:8" s="2" customFormat="1" ht="12.95" customHeight="1" x14ac:dyDescent="0.2">
      <c r="A1219" s="247">
        <v>2023</v>
      </c>
      <c r="B1219" s="267" t="s">
        <v>48</v>
      </c>
      <c r="C1219" s="267" t="s">
        <v>146</v>
      </c>
      <c r="D1219" s="238">
        <v>1209.0070000000001</v>
      </c>
      <c r="E1219" s="238">
        <v>44857.148000000001</v>
      </c>
      <c r="F1219" s="238">
        <v>8208.8384999999998</v>
      </c>
      <c r="G1219" s="238">
        <v>0</v>
      </c>
      <c r="H1219" s="383">
        <v>54274.993500000004</v>
      </c>
    </row>
    <row r="1220" spans="1:8" s="2" customFormat="1" ht="12.95" customHeight="1" x14ac:dyDescent="0.2">
      <c r="A1220" s="247">
        <v>2023</v>
      </c>
      <c r="B1220" s="267" t="s">
        <v>49</v>
      </c>
      <c r="C1220" s="267" t="s">
        <v>146</v>
      </c>
      <c r="D1220" s="238">
        <v>1240.4099999999999</v>
      </c>
      <c r="E1220" s="238">
        <v>49028.518000000004</v>
      </c>
      <c r="F1220" s="238">
        <v>9419.5095000000001</v>
      </c>
      <c r="G1220" s="238">
        <v>205.39999999999998</v>
      </c>
      <c r="H1220" s="383">
        <v>59893.837500000001</v>
      </c>
    </row>
    <row r="1221" spans="1:8" s="2" customFormat="1" ht="12.95" customHeight="1" x14ac:dyDescent="0.2">
      <c r="A1221" s="247">
        <v>2024</v>
      </c>
      <c r="B1221" s="267" t="s">
        <v>50</v>
      </c>
      <c r="C1221" s="267" t="s">
        <v>146</v>
      </c>
      <c r="D1221" s="238">
        <v>480.21300000000002</v>
      </c>
      <c r="E1221" s="238">
        <v>42200.925999999992</v>
      </c>
      <c r="F1221" s="238">
        <v>7656.3319999999994</v>
      </c>
      <c r="G1221" s="238">
        <v>301.2200000000002</v>
      </c>
      <c r="H1221" s="383">
        <v>50638.690999999992</v>
      </c>
    </row>
    <row r="1222" spans="1:8" s="2" customFormat="1" ht="12.95" customHeight="1" x14ac:dyDescent="0.2">
      <c r="A1222" s="247">
        <v>2024</v>
      </c>
      <c r="B1222" s="267" t="s">
        <v>51</v>
      </c>
      <c r="C1222" s="267" t="s">
        <v>146</v>
      </c>
      <c r="D1222" s="238">
        <v>1713.2179999999998</v>
      </c>
      <c r="E1222" s="238">
        <v>39768.457499999997</v>
      </c>
      <c r="F1222" s="238">
        <v>7866.9534999999996</v>
      </c>
      <c r="G1222" s="238">
        <v>172.2999999999999</v>
      </c>
      <c r="H1222" s="383">
        <v>49520.929000000004</v>
      </c>
    </row>
    <row r="1223" spans="1:8" s="2" customFormat="1" ht="12.95" customHeight="1" x14ac:dyDescent="0.2">
      <c r="A1223" s="247">
        <v>2024</v>
      </c>
      <c r="B1223" s="267" t="s">
        <v>52</v>
      </c>
      <c r="C1223" s="267" t="s">
        <v>146</v>
      </c>
      <c r="D1223" s="238">
        <v>1398.655</v>
      </c>
      <c r="E1223" s="238">
        <v>38314.864499999989</v>
      </c>
      <c r="F1223" s="238">
        <v>6616.8924999999999</v>
      </c>
      <c r="G1223" s="238">
        <v>357.84000000000015</v>
      </c>
      <c r="H1223" s="383">
        <v>46688.252</v>
      </c>
    </row>
    <row r="1224" spans="1:8" s="2" customFormat="1" ht="12.95" customHeight="1" x14ac:dyDescent="0.2">
      <c r="A1224" s="247">
        <v>2024</v>
      </c>
      <c r="B1224" s="267" t="s">
        <v>40</v>
      </c>
      <c r="C1224" s="267" t="s">
        <v>146</v>
      </c>
      <c r="D1224" s="238">
        <v>843.625</v>
      </c>
      <c r="E1224" s="238">
        <v>46777.482500000006</v>
      </c>
      <c r="F1224" s="238">
        <v>7537.1919999999982</v>
      </c>
      <c r="G1224" s="238">
        <v>78</v>
      </c>
      <c r="H1224" s="383">
        <v>55236.299499999994</v>
      </c>
    </row>
    <row r="1225" spans="1:8" s="2" customFormat="1" ht="12.95" customHeight="1" x14ac:dyDescent="0.2">
      <c r="A1225" s="247">
        <v>2024</v>
      </c>
      <c r="B1225" s="267" t="s">
        <v>42</v>
      </c>
      <c r="C1225" s="267" t="s">
        <v>146</v>
      </c>
      <c r="D1225" s="238">
        <v>464.71999999999997</v>
      </c>
      <c r="E1225" s="238">
        <v>39045.997500000005</v>
      </c>
      <c r="F1225" s="238">
        <v>5829.6784999999991</v>
      </c>
      <c r="G1225" s="238">
        <v>144</v>
      </c>
      <c r="H1225" s="383">
        <v>45484.396000000008</v>
      </c>
    </row>
    <row r="1226" spans="1:8" s="2" customFormat="1" ht="12.95" customHeight="1" x14ac:dyDescent="0.2">
      <c r="A1226" s="247">
        <v>2024</v>
      </c>
      <c r="B1226" s="267" t="s">
        <v>43</v>
      </c>
      <c r="C1226" s="267" t="s">
        <v>146</v>
      </c>
      <c r="D1226" s="238">
        <v>699.99499999999989</v>
      </c>
      <c r="E1226" s="238">
        <v>37167.802499999998</v>
      </c>
      <c r="F1226" s="238">
        <v>6224.6644999999999</v>
      </c>
      <c r="G1226" s="238">
        <v>42.000000000000057</v>
      </c>
      <c r="H1226" s="383">
        <v>44134.462</v>
      </c>
    </row>
    <row r="1227" spans="1:8" s="2" customFormat="1" ht="12.95" customHeight="1" x14ac:dyDescent="0.2">
      <c r="A1227" s="247">
        <v>2024</v>
      </c>
      <c r="B1227" s="267" t="s">
        <v>44</v>
      </c>
      <c r="C1227" s="267" t="s">
        <v>146</v>
      </c>
      <c r="D1227" s="238">
        <v>1452.895</v>
      </c>
      <c r="E1227" s="238">
        <v>41690.212500000009</v>
      </c>
      <c r="F1227" s="238">
        <v>7303.9294999999993</v>
      </c>
      <c r="G1227" s="238">
        <v>508.04500000000002</v>
      </c>
      <c r="H1227" s="383">
        <v>50955.082000000009</v>
      </c>
    </row>
    <row r="1228" spans="1:8" s="2" customFormat="1" ht="12.95" customHeight="1" x14ac:dyDescent="0.2">
      <c r="A1228" s="247">
        <v>2024</v>
      </c>
      <c r="B1228" s="267" t="s">
        <v>45</v>
      </c>
      <c r="C1228" s="267" t="s">
        <v>146</v>
      </c>
      <c r="D1228" s="238">
        <v>1273.01</v>
      </c>
      <c r="E1228" s="238">
        <v>43716.945000000007</v>
      </c>
      <c r="F1228" s="238">
        <v>7948.460500000001</v>
      </c>
      <c r="G1228" s="238">
        <v>252.20250000000001</v>
      </c>
      <c r="H1228" s="383">
        <v>53190.618000000002</v>
      </c>
    </row>
    <row r="1229" spans="1:8" s="2" customFormat="1" ht="12.95" customHeight="1" x14ac:dyDescent="0.2">
      <c r="A1229" s="247">
        <v>2024</v>
      </c>
      <c r="B1229" s="267" t="s">
        <v>46</v>
      </c>
      <c r="C1229" s="267" t="s">
        <v>146</v>
      </c>
      <c r="D1229" s="238">
        <v>857.48400000000004</v>
      </c>
      <c r="E1229" s="238">
        <v>38500.17549999999</v>
      </c>
      <c r="F1229" s="238">
        <v>7688.2919999999995</v>
      </c>
      <c r="G1229" s="238">
        <v>215.01499999999999</v>
      </c>
      <c r="H1229" s="383">
        <v>47260.966499999995</v>
      </c>
    </row>
    <row r="1230" spans="1:8" s="2" customFormat="1" ht="12.95" customHeight="1" x14ac:dyDescent="0.2">
      <c r="A1230" s="247">
        <v>2024</v>
      </c>
      <c r="B1230" s="267" t="s">
        <v>47</v>
      </c>
      <c r="C1230" s="267" t="s">
        <v>146</v>
      </c>
      <c r="D1230" s="238">
        <v>1311.3520000000001</v>
      </c>
      <c r="E1230" s="238">
        <v>45519.77900000001</v>
      </c>
      <c r="F1230" s="238">
        <v>8208.875</v>
      </c>
      <c r="G1230" s="238">
        <v>166.58500000000001</v>
      </c>
      <c r="H1230" s="383">
        <v>55206.591000000015</v>
      </c>
    </row>
    <row r="1231" spans="1:8" s="2" customFormat="1" ht="12.95" customHeight="1" x14ac:dyDescent="0.2">
      <c r="A1231" s="247">
        <v>2024</v>
      </c>
      <c r="B1231" s="267" t="s">
        <v>48</v>
      </c>
      <c r="C1231" s="267" t="s">
        <v>146</v>
      </c>
      <c r="D1231" s="238">
        <v>1339.6510000000001</v>
      </c>
      <c r="E1231" s="238">
        <v>44775.71899999999</v>
      </c>
      <c r="F1231" s="238">
        <v>6411.8490000000002</v>
      </c>
      <c r="G1231" s="238">
        <v>149.08750000000001</v>
      </c>
      <c r="H1231" s="383">
        <v>52676.306499999992</v>
      </c>
    </row>
    <row r="1232" spans="1:8" s="2" customFormat="1" ht="12.95" customHeight="1" x14ac:dyDescent="0.2">
      <c r="A1232" s="247">
        <v>2024</v>
      </c>
      <c r="B1232" s="267" t="s">
        <v>49</v>
      </c>
      <c r="C1232" s="267" t="s">
        <v>146</v>
      </c>
      <c r="D1232" s="238">
        <v>1522.5250000000001</v>
      </c>
      <c r="E1232" s="238">
        <v>48583.093999999997</v>
      </c>
      <c r="F1232" s="238">
        <v>6345.2415000000001</v>
      </c>
      <c r="G1232" s="238">
        <v>290.86999999999995</v>
      </c>
      <c r="H1232" s="383">
        <v>56741.730499999998</v>
      </c>
    </row>
    <row r="1233" spans="1:8" s="2" customFormat="1" ht="12.95" customHeight="1" x14ac:dyDescent="0.2">
      <c r="A1233" s="247">
        <v>2025</v>
      </c>
      <c r="B1233" s="267" t="s">
        <v>50</v>
      </c>
      <c r="C1233" s="267" t="s">
        <v>146</v>
      </c>
      <c r="D1233" s="238">
        <v>2112.3314999999998</v>
      </c>
      <c r="E1233" s="238">
        <v>36332.315499999982</v>
      </c>
      <c r="F1233" s="238">
        <v>6001.0919999999996</v>
      </c>
      <c r="G1233" s="238">
        <v>210.14</v>
      </c>
      <c r="H1233" s="383">
        <v>44655.878999999979</v>
      </c>
    </row>
    <row r="1234" spans="1:8" s="2" customFormat="1" ht="12.95" customHeight="1" x14ac:dyDescent="0.2">
      <c r="A1234" s="247">
        <v>2025</v>
      </c>
      <c r="B1234" s="267" t="s">
        <v>51</v>
      </c>
      <c r="C1234" s="267" t="s">
        <v>146</v>
      </c>
      <c r="D1234" s="238">
        <v>755.81299999999987</v>
      </c>
      <c r="E1234" s="238">
        <v>40132.04</v>
      </c>
      <c r="F1234" s="238">
        <v>6424.3409999999994</v>
      </c>
      <c r="G1234" s="238">
        <v>429.96249999999998</v>
      </c>
      <c r="H1234" s="383">
        <v>47742.156500000019</v>
      </c>
    </row>
    <row r="1235" spans="1:8" s="2" customFormat="1" ht="12.95" customHeight="1" x14ac:dyDescent="0.2">
      <c r="A1235" s="247">
        <v>2025</v>
      </c>
      <c r="B1235" s="267" t="s">
        <v>52</v>
      </c>
      <c r="C1235" s="267" t="s">
        <v>146</v>
      </c>
      <c r="D1235" s="238">
        <v>1322.74</v>
      </c>
      <c r="E1235" s="238">
        <v>48130.511500000001</v>
      </c>
      <c r="F1235" s="238">
        <v>6989.5274999999992</v>
      </c>
      <c r="G1235" s="238">
        <v>517.84249999999997</v>
      </c>
      <c r="H1235" s="383">
        <v>56960.621499999994</v>
      </c>
    </row>
    <row r="1236" spans="1:8" s="2" customFormat="1" ht="12.95" customHeight="1" x14ac:dyDescent="0.2">
      <c r="A1236" s="247">
        <v>2025</v>
      </c>
      <c r="B1236" s="267" t="s">
        <v>40</v>
      </c>
      <c r="C1236" s="267" t="s">
        <v>146</v>
      </c>
      <c r="D1236" s="238">
        <v>903.70949999999993</v>
      </c>
      <c r="E1236" s="238">
        <v>45807.605499999998</v>
      </c>
      <c r="F1236" s="238">
        <v>7110.5599999999995</v>
      </c>
      <c r="G1236" s="238">
        <v>408.37749999999994</v>
      </c>
      <c r="H1236" s="383">
        <v>54230.252500000002</v>
      </c>
    </row>
    <row r="1237" spans="1:8" s="2" customFormat="1" ht="12.95" customHeight="1" x14ac:dyDescent="0.2">
      <c r="A1237" s="247">
        <v>2025</v>
      </c>
      <c r="B1237" s="267" t="s">
        <v>42</v>
      </c>
      <c r="C1237" s="267" t="s">
        <v>146</v>
      </c>
      <c r="D1237" s="238">
        <v>1612.7049999999999</v>
      </c>
      <c r="E1237" s="238">
        <v>48416.879000000008</v>
      </c>
      <c r="F1237" s="238">
        <v>7314.2335000000003</v>
      </c>
      <c r="G1237" s="238">
        <v>330.69</v>
      </c>
      <c r="H1237" s="383">
        <v>57674.507500000007</v>
      </c>
    </row>
    <row r="1238" spans="1:8" s="2" customFormat="1" ht="12.95" customHeight="1" x14ac:dyDescent="0.2">
      <c r="A1238" s="247">
        <v>2025</v>
      </c>
      <c r="B1238" s="267" t="s">
        <v>43</v>
      </c>
      <c r="C1238" s="267" t="s">
        <v>146</v>
      </c>
      <c r="D1238" s="238">
        <v>1105.5620000000001</v>
      </c>
      <c r="E1238" s="238">
        <v>40343.044499999996</v>
      </c>
      <c r="F1238" s="238">
        <v>7167.3599999999988</v>
      </c>
      <c r="G1238" s="238">
        <v>206.06</v>
      </c>
      <c r="H1238" s="383">
        <v>48822.026499999993</v>
      </c>
    </row>
    <row r="1239" spans="1:8" s="2" customFormat="1" ht="12.95" customHeight="1" x14ac:dyDescent="0.2">
      <c r="A1239" s="247">
        <v>2025</v>
      </c>
      <c r="B1239" s="267" t="s">
        <v>44</v>
      </c>
      <c r="C1239" s="267" t="s">
        <v>146</v>
      </c>
      <c r="D1239" s="238">
        <v>1235.443</v>
      </c>
      <c r="E1239" s="238">
        <v>51453.246999999996</v>
      </c>
      <c r="F1239" s="238">
        <v>8639.0299999999988</v>
      </c>
      <c r="G1239" s="238">
        <v>379.73750000000001</v>
      </c>
      <c r="H1239" s="383">
        <v>61707.457499999982</v>
      </c>
    </row>
    <row r="1240" spans="1:8" s="2" customFormat="1" ht="12.95" customHeight="1" x14ac:dyDescent="0.2">
      <c r="A1240" s="247">
        <v>2025</v>
      </c>
      <c r="B1240" s="267" t="s">
        <v>45</v>
      </c>
      <c r="C1240" s="267" t="s">
        <v>146</v>
      </c>
      <c r="D1240" s="238">
        <v>1380.1289999999999</v>
      </c>
      <c r="E1240" s="238">
        <v>48540.710500000001</v>
      </c>
      <c r="F1240" s="238">
        <v>7674.9195</v>
      </c>
      <c r="G1240" s="238">
        <v>425.45500000000004</v>
      </c>
      <c r="H1240" s="383">
        <v>58021.213999999993</v>
      </c>
    </row>
    <row r="1241" spans="1:8" s="2" customFormat="1" ht="12.95" customHeight="1" x14ac:dyDescent="0.2">
      <c r="A1241" s="247">
        <v>2025</v>
      </c>
      <c r="B1241" s="267" t="s">
        <v>46</v>
      </c>
      <c r="C1241" s="267" t="s">
        <v>146</v>
      </c>
      <c r="D1241" s="238">
        <v>1730.8600000000001</v>
      </c>
      <c r="E1241" s="238">
        <v>54295.5</v>
      </c>
      <c r="F1241" s="238">
        <v>7879.58</v>
      </c>
      <c r="G1241" s="238">
        <v>78.42</v>
      </c>
      <c r="H1241" s="383">
        <v>63984.360000000008</v>
      </c>
    </row>
    <row r="1242" spans="1:8" s="2" customFormat="1" ht="12.95" customHeight="1" x14ac:dyDescent="0.2">
      <c r="A1242" s="247">
        <v>2025</v>
      </c>
      <c r="B1242" s="267" t="s">
        <v>47</v>
      </c>
      <c r="C1242" s="267" t="s">
        <v>146</v>
      </c>
      <c r="D1242" s="238">
        <v>1667.15</v>
      </c>
      <c r="E1242" s="238">
        <v>57429.48</v>
      </c>
      <c r="F1242" s="238">
        <v>9160.9999999999982</v>
      </c>
      <c r="G1242" s="238">
        <v>452.56000000000006</v>
      </c>
      <c r="H1242" s="383">
        <v>68710.19</v>
      </c>
    </row>
    <row r="1243" spans="1:8" s="2" customFormat="1" ht="12.95" customHeight="1" x14ac:dyDescent="0.2">
      <c r="A1243" s="247">
        <v>2025</v>
      </c>
      <c r="B1243" s="267" t="s">
        <v>48</v>
      </c>
      <c r="C1243" s="267" t="s">
        <v>146</v>
      </c>
      <c r="D1243" s="238">
        <v>1666.88</v>
      </c>
      <c r="E1243" s="238">
        <v>52897.899999999994</v>
      </c>
      <c r="F1243" s="238">
        <v>8709.869999999999</v>
      </c>
      <c r="G1243" s="238">
        <v>264.31</v>
      </c>
      <c r="H1243" s="383">
        <v>63538.959999999992</v>
      </c>
    </row>
    <row r="1244" spans="1:8" s="2" customFormat="1" ht="12.95" customHeight="1" x14ac:dyDescent="0.2">
      <c r="A1244" s="247">
        <v>2025</v>
      </c>
      <c r="B1244" s="267" t="s">
        <v>49</v>
      </c>
      <c r="C1244" s="267" t="s">
        <v>146</v>
      </c>
      <c r="D1244" s="238">
        <v>1815.1000000000001</v>
      </c>
      <c r="E1244" s="238">
        <v>56384.19999999999</v>
      </c>
      <c r="F1244" s="238">
        <v>7856.1</v>
      </c>
      <c r="G1244" s="238">
        <v>255.48</v>
      </c>
      <c r="H1244" s="383">
        <v>66310.87999999999</v>
      </c>
    </row>
    <row r="1245" spans="1:8" s="2" customFormat="1" ht="12.95" customHeight="1" x14ac:dyDescent="0.2">
      <c r="A1245" s="247">
        <v>2026</v>
      </c>
      <c r="B1245" s="267" t="s">
        <v>50</v>
      </c>
      <c r="C1245" s="267" t="s">
        <v>146</v>
      </c>
      <c r="D1245" s="238">
        <v>1195.55</v>
      </c>
      <c r="E1245" s="238">
        <v>47718.799999999996</v>
      </c>
      <c r="F1245" s="238">
        <v>7694.42</v>
      </c>
      <c r="G1245" s="238">
        <v>513.63</v>
      </c>
      <c r="H1245" s="383">
        <v>57122.400000000009</v>
      </c>
    </row>
    <row r="1246" spans="1:8" s="2" customFormat="1" ht="12.95" customHeight="1" x14ac:dyDescent="0.2">
      <c r="A1246" s="247">
        <v>2026</v>
      </c>
      <c r="B1246" s="267" t="s">
        <v>51</v>
      </c>
      <c r="C1246" s="267" t="s">
        <v>146</v>
      </c>
      <c r="D1246" s="238">
        <v>1557.23</v>
      </c>
      <c r="E1246" s="238">
        <v>47332.49</v>
      </c>
      <c r="F1246" s="238">
        <v>8114.98</v>
      </c>
      <c r="G1246" s="238">
        <v>163.68</v>
      </c>
      <c r="H1246" s="383">
        <v>57168.38</v>
      </c>
    </row>
    <row r="1247" spans="1:8" s="2" customFormat="1" ht="12.95" customHeight="1" x14ac:dyDescent="0.2">
      <c r="A1247" s="247">
        <v>2026</v>
      </c>
      <c r="B1247" s="267" t="s">
        <v>52</v>
      </c>
      <c r="C1247" s="267" t="s">
        <v>146</v>
      </c>
      <c r="D1247" s="238">
        <v>1479.6200000000001</v>
      </c>
      <c r="E1247" s="238">
        <v>55186.049999999996</v>
      </c>
      <c r="F1247" s="238">
        <v>8702.6400000000012</v>
      </c>
      <c r="G1247" s="238">
        <v>513.37</v>
      </c>
      <c r="H1247" s="383">
        <v>65881.679999999993</v>
      </c>
    </row>
    <row r="1248" spans="1:8" s="2" customFormat="1" ht="12.95" customHeight="1" x14ac:dyDescent="0.2">
      <c r="A1248" s="247">
        <v>2026</v>
      </c>
      <c r="B1248" s="267" t="s">
        <v>40</v>
      </c>
      <c r="C1248" s="267" t="s">
        <v>146</v>
      </c>
      <c r="D1248" s="238">
        <v>1206.45</v>
      </c>
      <c r="E1248" s="238">
        <v>55031.59</v>
      </c>
      <c r="F1248" s="238">
        <v>7415.96</v>
      </c>
      <c r="G1248" s="238">
        <v>336.17</v>
      </c>
      <c r="H1248" s="383">
        <v>63990.17</v>
      </c>
    </row>
    <row r="1249" spans="1:8" s="2" customFormat="1" ht="12.95" customHeight="1" x14ac:dyDescent="0.2">
      <c r="A1249" s="247">
        <v>2026</v>
      </c>
      <c r="B1249" s="267" t="s">
        <v>42</v>
      </c>
      <c r="C1249" s="267" t="s">
        <v>146</v>
      </c>
      <c r="D1249" s="238">
        <v>1221.74</v>
      </c>
      <c r="E1249" s="238">
        <v>56516.09</v>
      </c>
      <c r="F1249" s="238">
        <v>7188.03</v>
      </c>
      <c r="G1249" s="238">
        <v>90.35</v>
      </c>
      <c r="H1249" s="383">
        <v>65016.209999999992</v>
      </c>
    </row>
    <row r="1250" spans="1:8" s="2" customFormat="1" ht="12.95" customHeight="1" x14ac:dyDescent="0.2">
      <c r="A1250" s="424">
        <v>2026</v>
      </c>
      <c r="B1250" s="295" t="s">
        <v>43</v>
      </c>
      <c r="C1250" s="295" t="s">
        <v>146</v>
      </c>
      <c r="D1250" s="381">
        <v>1209.1600000000001</v>
      </c>
      <c r="E1250" s="381">
        <v>52364.61</v>
      </c>
      <c r="F1250" s="381">
        <v>6553.3499999999995</v>
      </c>
      <c r="G1250" s="381">
        <v>91.28</v>
      </c>
      <c r="H1250" s="382">
        <v>60218.400000000001</v>
      </c>
    </row>
    <row r="1251" spans="1:8" s="2" customFormat="1" ht="15.75" customHeight="1" x14ac:dyDescent="0.2">
      <c r="A1251" s="247"/>
      <c r="B1251" s="267"/>
      <c r="C1251" s="267"/>
      <c r="D1251" s="238"/>
      <c r="E1251" s="238"/>
      <c r="F1251" s="238"/>
      <c r="G1251" s="238"/>
      <c r="H1251" s="238"/>
    </row>
    <row r="1252" spans="1:8" ht="15.75" customHeight="1" x14ac:dyDescent="0.2">
      <c r="A1252" s="266"/>
      <c r="B1252" s="267"/>
      <c r="C1252" s="267"/>
      <c r="D1252" s="293"/>
      <c r="E1252" s="293"/>
      <c r="F1252" s="293"/>
      <c r="G1252" s="293"/>
      <c r="H1252" s="293"/>
    </row>
    <row r="1253" spans="1:8" ht="19.5" customHeight="1" x14ac:dyDescent="0.2">
      <c r="A1253" s="607" t="s">
        <v>151</v>
      </c>
      <c r="B1253" s="608"/>
      <c r="C1253" s="608"/>
      <c r="D1253" s="608"/>
      <c r="E1253" s="608"/>
      <c r="F1253" s="608"/>
      <c r="G1253" s="608"/>
      <c r="H1253" s="312"/>
    </row>
    <row r="1254" spans="1:8" ht="15.75" customHeight="1" x14ac:dyDescent="0.2">
      <c r="A1254" s="609" t="s">
        <v>152</v>
      </c>
      <c r="B1254" s="610"/>
      <c r="C1254" s="610"/>
      <c r="D1254" s="610"/>
      <c r="E1254" s="610"/>
      <c r="F1254" s="610"/>
      <c r="G1254" s="610"/>
      <c r="H1254" s="298"/>
    </row>
    <row r="1255" spans="1:8" ht="18.75" customHeight="1" x14ac:dyDescent="0.2">
      <c r="A1255" s="299" t="s">
        <v>153</v>
      </c>
      <c r="B1255" s="300"/>
      <c r="C1255" s="300"/>
      <c r="D1255" s="300"/>
      <c r="E1255" s="300"/>
      <c r="F1255" s="300"/>
      <c r="G1255" s="300"/>
      <c r="H1255" s="298"/>
    </row>
    <row r="1256" spans="1:8" ht="18" customHeight="1" x14ac:dyDescent="0.2">
      <c r="A1256" s="611" t="s">
        <v>154</v>
      </c>
      <c r="B1256" s="612"/>
      <c r="C1256" s="612"/>
      <c r="D1256" s="612"/>
      <c r="E1256" s="612"/>
      <c r="F1256" s="612"/>
      <c r="G1256" s="612"/>
      <c r="H1256" s="613"/>
    </row>
    <row r="1257" spans="1:8" ht="93" customHeight="1" x14ac:dyDescent="0.2">
      <c r="A1257" s="614"/>
      <c r="B1257" s="612"/>
      <c r="C1257" s="612"/>
      <c r="D1257" s="612"/>
      <c r="E1257" s="612"/>
      <c r="F1257" s="612"/>
      <c r="G1257" s="612"/>
      <c r="H1257" s="613"/>
    </row>
    <row r="1258" spans="1:8" ht="27" customHeight="1" x14ac:dyDescent="0.2">
      <c r="A1258" s="614" t="s">
        <v>155</v>
      </c>
      <c r="B1258" s="612"/>
      <c r="C1258" s="612"/>
      <c r="D1258" s="612"/>
      <c r="E1258" s="612"/>
      <c r="F1258" s="612"/>
      <c r="G1258" s="612"/>
      <c r="H1258" s="613"/>
    </row>
    <row r="1259" spans="1:8" ht="6.75" customHeight="1" x14ac:dyDescent="0.2">
      <c r="A1259" s="614"/>
      <c r="B1259" s="612"/>
      <c r="C1259" s="612"/>
      <c r="D1259" s="612"/>
      <c r="E1259" s="612"/>
      <c r="F1259" s="612"/>
      <c r="G1259" s="612"/>
      <c r="H1259" s="613"/>
    </row>
    <row r="1260" spans="1:8" ht="16.149999999999999" customHeight="1" x14ac:dyDescent="0.2">
      <c r="A1260" s="615" t="str">
        <f>'Anexo 8'!A1258</f>
        <v>Actualizado el  31 de julio de 2026</v>
      </c>
      <c r="B1260" s="616"/>
      <c r="C1260" s="616"/>
      <c r="D1260" s="616"/>
      <c r="E1260" s="616"/>
      <c r="F1260" s="616"/>
      <c r="G1260" s="301"/>
      <c r="H1260" s="641" t="s">
        <v>69</v>
      </c>
    </row>
    <row r="1261" spans="1:8" x14ac:dyDescent="0.2">
      <c r="A1261" s="247"/>
      <c r="B1261" s="267"/>
      <c r="C1261" s="267"/>
      <c r="D1261" s="297"/>
      <c r="E1261" s="297"/>
      <c r="F1261" s="297"/>
      <c r="G1261" s="297"/>
      <c r="H1261" s="297"/>
    </row>
    <row r="1262" spans="1:8" x14ac:dyDescent="0.2">
      <c r="A1262" s="247"/>
      <c r="B1262" s="267"/>
      <c r="C1262" s="267"/>
      <c r="D1262" s="297"/>
      <c r="E1262" s="297"/>
      <c r="F1262" s="297"/>
      <c r="G1262" s="297"/>
      <c r="H1262" s="297"/>
    </row>
    <row r="1263" spans="1:8" x14ac:dyDescent="0.2">
      <c r="A1263" s="247"/>
      <c r="B1263" s="267"/>
      <c r="C1263" s="267"/>
      <c r="D1263" s="297"/>
      <c r="E1263" s="297"/>
      <c r="F1263" s="297"/>
      <c r="G1263" s="297"/>
      <c r="H1263" s="297"/>
    </row>
    <row r="1264" spans="1:8" x14ac:dyDescent="0.2">
      <c r="A1264" s="247"/>
      <c r="B1264" s="267"/>
      <c r="C1264" s="267"/>
      <c r="D1264" s="297"/>
      <c r="E1264" s="297"/>
      <c r="F1264" s="297"/>
      <c r="G1264" s="297"/>
      <c r="H1264" s="297"/>
    </row>
    <row r="1265" spans="1:8" x14ac:dyDescent="0.2">
      <c r="A1265" s="247"/>
      <c r="B1265" s="267"/>
      <c r="C1265" s="267"/>
      <c r="D1265" s="297"/>
      <c r="E1265" s="297"/>
      <c r="F1265" s="297"/>
      <c r="G1265" s="297"/>
      <c r="H1265" s="297"/>
    </row>
    <row r="1266" spans="1:8" x14ac:dyDescent="0.2">
      <c r="A1266" s="247"/>
      <c r="B1266" s="267"/>
      <c r="C1266" s="267"/>
      <c r="D1266" s="297"/>
      <c r="E1266" s="297"/>
      <c r="F1266" s="297"/>
      <c r="G1266" s="297"/>
      <c r="H1266" s="297"/>
    </row>
    <row r="1267" spans="1:8" x14ac:dyDescent="0.2">
      <c r="A1267" s="247"/>
      <c r="B1267" s="267"/>
      <c r="C1267" s="267"/>
      <c r="D1267" s="297"/>
      <c r="E1267" s="297"/>
      <c r="F1267" s="297"/>
      <c r="G1267" s="297"/>
      <c r="H1267" s="297"/>
    </row>
    <row r="1268" spans="1:8" x14ac:dyDescent="0.2">
      <c r="A1268" s="247"/>
      <c r="B1268" s="267"/>
      <c r="C1268" s="267"/>
      <c r="D1268" s="297"/>
      <c r="E1268" s="297"/>
      <c r="F1268" s="297"/>
      <c r="G1268" s="297"/>
      <c r="H1268" s="297"/>
    </row>
    <row r="1269" spans="1:8" x14ac:dyDescent="0.2">
      <c r="A1269" s="247"/>
      <c r="B1269" s="267"/>
      <c r="C1269" s="267"/>
      <c r="D1269" s="297"/>
      <c r="E1269" s="297"/>
      <c r="F1269" s="297"/>
      <c r="G1269" s="297"/>
      <c r="H1269" s="297"/>
    </row>
    <row r="1270" spans="1:8" x14ac:dyDescent="0.2">
      <c r="A1270" s="247"/>
      <c r="B1270" s="267"/>
      <c r="C1270" s="267"/>
      <c r="D1270" s="297"/>
      <c r="E1270" s="297"/>
      <c r="F1270" s="297"/>
      <c r="G1270" s="297"/>
      <c r="H1270" s="297"/>
    </row>
    <row r="1271" spans="1:8" x14ac:dyDescent="0.2">
      <c r="A1271" s="247"/>
      <c r="B1271" s="267"/>
      <c r="C1271" s="267"/>
      <c r="D1271" s="297"/>
      <c r="E1271" s="297"/>
      <c r="F1271" s="297"/>
      <c r="G1271" s="297"/>
      <c r="H1271" s="297"/>
    </row>
    <row r="1272" spans="1:8" x14ac:dyDescent="0.2">
      <c r="A1272" s="247"/>
      <c r="B1272" s="267"/>
      <c r="C1272" s="267"/>
      <c r="D1272" s="297"/>
      <c r="E1272" s="297"/>
      <c r="F1272" s="297"/>
      <c r="G1272" s="297"/>
      <c r="H1272" s="297"/>
    </row>
    <row r="1273" spans="1:8" x14ac:dyDescent="0.2">
      <c r="A1273" s="247"/>
      <c r="B1273" s="267"/>
      <c r="C1273" s="267"/>
      <c r="D1273" s="297"/>
      <c r="E1273" s="297"/>
      <c r="F1273" s="297"/>
      <c r="G1273" s="297"/>
      <c r="H1273" s="297"/>
    </row>
    <row r="1274" spans="1:8" x14ac:dyDescent="0.2">
      <c r="A1274" s="247"/>
      <c r="B1274" s="267"/>
      <c r="C1274" s="267"/>
      <c r="D1274" s="297"/>
      <c r="E1274" s="297"/>
      <c r="F1274" s="297"/>
      <c r="G1274" s="297"/>
      <c r="H1274" s="297"/>
    </row>
    <row r="1275" spans="1:8" x14ac:dyDescent="0.2">
      <c r="A1275" s="247"/>
      <c r="B1275" s="267"/>
      <c r="C1275" s="267"/>
      <c r="D1275" s="297"/>
      <c r="E1275" s="297"/>
      <c r="F1275" s="297"/>
      <c r="G1275" s="297"/>
      <c r="H1275" s="297"/>
    </row>
    <row r="1276" spans="1:8" x14ac:dyDescent="0.2">
      <c r="A1276" s="247"/>
      <c r="B1276" s="267"/>
      <c r="C1276" s="267"/>
      <c r="D1276" s="297"/>
      <c r="E1276" s="297"/>
      <c r="F1276" s="297"/>
      <c r="G1276" s="297"/>
      <c r="H1276" s="297"/>
    </row>
    <row r="1277" spans="1:8" x14ac:dyDescent="0.2">
      <c r="A1277" s="247"/>
      <c r="B1277" s="267"/>
      <c r="C1277" s="267"/>
      <c r="D1277" s="297"/>
      <c r="E1277" s="297"/>
      <c r="F1277" s="297"/>
      <c r="G1277" s="297"/>
      <c r="H1277" s="297"/>
    </row>
    <row r="1278" spans="1:8" x14ac:dyDescent="0.2">
      <c r="A1278" s="247"/>
      <c r="B1278" s="267"/>
      <c r="C1278" s="267"/>
      <c r="D1278" s="297"/>
      <c r="E1278" s="297"/>
      <c r="F1278" s="297"/>
      <c r="G1278" s="297"/>
      <c r="H1278" s="297"/>
    </row>
    <row r="1279" spans="1:8" x14ac:dyDescent="0.2">
      <c r="A1279" s="247"/>
      <c r="B1279" s="267"/>
      <c r="C1279" s="267"/>
      <c r="D1279" s="297"/>
      <c r="E1279" s="297"/>
      <c r="F1279" s="297"/>
      <c r="G1279" s="297"/>
      <c r="H1279" s="297"/>
    </row>
    <row r="1280" spans="1:8" x14ac:dyDescent="0.2">
      <c r="A1280" s="247"/>
      <c r="B1280" s="267"/>
      <c r="C1280" s="267"/>
      <c r="D1280" s="297"/>
      <c r="E1280" s="297"/>
      <c r="F1280" s="297"/>
      <c r="G1280" s="297"/>
      <c r="H1280" s="297"/>
    </row>
    <row r="1281" spans="1:8" x14ac:dyDescent="0.2">
      <c r="A1281" s="247"/>
      <c r="B1281" s="267"/>
      <c r="C1281" s="267"/>
      <c r="D1281" s="297"/>
      <c r="E1281" s="297"/>
      <c r="F1281" s="297"/>
      <c r="G1281" s="297"/>
      <c r="H1281" s="297"/>
    </row>
    <row r="1282" spans="1:8" x14ac:dyDescent="0.2">
      <c r="A1282" s="247"/>
      <c r="B1282" s="267"/>
      <c r="C1282" s="267"/>
      <c r="D1282" s="297"/>
      <c r="E1282" s="297"/>
      <c r="F1282" s="297"/>
      <c r="G1282" s="297"/>
      <c r="H1282" s="297"/>
    </row>
    <row r="1283" spans="1:8" x14ac:dyDescent="0.2">
      <c r="A1283" s="247"/>
      <c r="B1283" s="267"/>
      <c r="C1283" s="267"/>
      <c r="D1283" s="297"/>
      <c r="E1283" s="297"/>
      <c r="F1283" s="297"/>
      <c r="G1283" s="297"/>
      <c r="H1283" s="297"/>
    </row>
    <row r="1284" spans="1:8" x14ac:dyDescent="0.2">
      <c r="A1284" s="247"/>
      <c r="B1284" s="267"/>
      <c r="C1284" s="267"/>
      <c r="D1284" s="297"/>
      <c r="E1284" s="297"/>
      <c r="F1284" s="297"/>
      <c r="G1284" s="297"/>
      <c r="H1284" s="297"/>
    </row>
    <row r="1285" spans="1:8" x14ac:dyDescent="0.2">
      <c r="A1285" s="247"/>
      <c r="B1285" s="267"/>
      <c r="C1285" s="267"/>
      <c r="D1285" s="297"/>
      <c r="E1285" s="297"/>
      <c r="F1285" s="297"/>
      <c r="G1285" s="297"/>
      <c r="H1285" s="297"/>
    </row>
    <row r="1286" spans="1:8" x14ac:dyDescent="0.2">
      <c r="A1286" s="247"/>
      <c r="B1286" s="267"/>
      <c r="C1286" s="267"/>
      <c r="D1286" s="297"/>
      <c r="E1286" s="297"/>
      <c r="F1286" s="297"/>
      <c r="G1286" s="297"/>
      <c r="H1286" s="297"/>
    </row>
    <row r="1287" spans="1:8" x14ac:dyDescent="0.2">
      <c r="A1287" s="247"/>
      <c r="B1287" s="267"/>
      <c r="C1287" s="267"/>
      <c r="D1287" s="297"/>
      <c r="E1287" s="297"/>
      <c r="F1287" s="297"/>
      <c r="G1287" s="297"/>
      <c r="H1287" s="297"/>
    </row>
    <row r="1288" spans="1:8" x14ac:dyDescent="0.2">
      <c r="A1288" s="247"/>
      <c r="B1288" s="267"/>
      <c r="C1288" s="267"/>
      <c r="D1288" s="297"/>
      <c r="E1288" s="297"/>
      <c r="F1288" s="297"/>
      <c r="G1288" s="297"/>
      <c r="H1288" s="297"/>
    </row>
    <row r="1289" spans="1:8" x14ac:dyDescent="0.2">
      <c r="A1289" s="247"/>
      <c r="B1289" s="267"/>
      <c r="C1289" s="267"/>
      <c r="D1289" s="297"/>
      <c r="E1289" s="297"/>
      <c r="F1289" s="297"/>
      <c r="G1289" s="297"/>
      <c r="H1289" s="297"/>
    </row>
    <row r="1290" spans="1:8" x14ac:dyDescent="0.2">
      <c r="A1290" s="247"/>
      <c r="B1290" s="267"/>
      <c r="C1290" s="267"/>
      <c r="D1290" s="297"/>
      <c r="E1290" s="297"/>
      <c r="F1290" s="297"/>
      <c r="G1290" s="297"/>
      <c r="H1290" s="297"/>
    </row>
    <row r="1291" spans="1:8" x14ac:dyDescent="0.2">
      <c r="A1291" s="247"/>
      <c r="B1291" s="267"/>
      <c r="C1291" s="267"/>
      <c r="D1291" s="297"/>
      <c r="E1291" s="297"/>
      <c r="F1291" s="297"/>
      <c r="G1291" s="297"/>
      <c r="H1291" s="297"/>
    </row>
    <row r="1292" spans="1:8" x14ac:dyDescent="0.2">
      <c r="A1292" s="247"/>
      <c r="B1292" s="267"/>
      <c r="C1292" s="267"/>
      <c r="D1292" s="297"/>
      <c r="E1292" s="297"/>
      <c r="F1292" s="297"/>
      <c r="G1292" s="297"/>
      <c r="H1292" s="297"/>
    </row>
    <row r="1293" spans="1:8" x14ac:dyDescent="0.2">
      <c r="A1293" s="247"/>
      <c r="B1293" s="267"/>
      <c r="C1293" s="267"/>
      <c r="D1293" s="297"/>
      <c r="E1293" s="297"/>
      <c r="F1293" s="297"/>
      <c r="G1293" s="297"/>
      <c r="H1293" s="297"/>
    </row>
    <row r="1294" spans="1:8" x14ac:dyDescent="0.2">
      <c r="A1294" s="247"/>
      <c r="B1294" s="267"/>
      <c r="C1294" s="267"/>
      <c r="D1294" s="297"/>
      <c r="E1294" s="297"/>
      <c r="F1294" s="297"/>
      <c r="G1294" s="297"/>
      <c r="H1294" s="297"/>
    </row>
    <row r="1295" spans="1:8" x14ac:dyDescent="0.2">
      <c r="A1295" s="247"/>
      <c r="B1295" s="267"/>
      <c r="C1295" s="267"/>
      <c r="D1295" s="297"/>
      <c r="E1295" s="297"/>
      <c r="F1295" s="297"/>
      <c r="G1295" s="297"/>
      <c r="H1295" s="297"/>
    </row>
    <row r="1296" spans="1:8" x14ac:dyDescent="0.2">
      <c r="A1296" s="247"/>
      <c r="B1296" s="267"/>
      <c r="C1296" s="267"/>
      <c r="D1296" s="297"/>
      <c r="E1296" s="297"/>
      <c r="F1296" s="297"/>
      <c r="G1296" s="297"/>
      <c r="H1296" s="297"/>
    </row>
    <row r="1297" spans="1:8" x14ac:dyDescent="0.2">
      <c r="A1297" s="247"/>
      <c r="B1297" s="267"/>
      <c r="C1297" s="267"/>
      <c r="D1297" s="297"/>
      <c r="E1297" s="297"/>
      <c r="F1297" s="297"/>
      <c r="G1297" s="297"/>
      <c r="H1297" s="297"/>
    </row>
    <row r="1298" spans="1:8" x14ac:dyDescent="0.2">
      <c r="A1298" s="247"/>
      <c r="B1298" s="267"/>
      <c r="C1298" s="267"/>
      <c r="D1298" s="297"/>
      <c r="E1298" s="297"/>
      <c r="F1298" s="297"/>
      <c r="G1298" s="297"/>
      <c r="H1298" s="297"/>
    </row>
    <row r="1299" spans="1:8" x14ac:dyDescent="0.2">
      <c r="A1299" s="247"/>
      <c r="B1299" s="267"/>
      <c r="C1299" s="267"/>
      <c r="D1299" s="297"/>
      <c r="E1299" s="297"/>
      <c r="F1299" s="297"/>
      <c r="G1299" s="297"/>
      <c r="H1299" s="297"/>
    </row>
    <row r="1300" spans="1:8" x14ac:dyDescent="0.2">
      <c r="A1300" s="247"/>
      <c r="B1300" s="267"/>
      <c r="C1300" s="267"/>
      <c r="D1300" s="297"/>
      <c r="E1300" s="297"/>
      <c r="F1300" s="297"/>
      <c r="G1300" s="297"/>
      <c r="H1300" s="297"/>
    </row>
    <row r="1301" spans="1:8" x14ac:dyDescent="0.2">
      <c r="A1301" s="247"/>
      <c r="B1301" s="267"/>
      <c r="C1301" s="267"/>
      <c r="D1301" s="297"/>
      <c r="E1301" s="297"/>
      <c r="F1301" s="297"/>
      <c r="G1301" s="297"/>
      <c r="H1301" s="297"/>
    </row>
    <row r="1302" spans="1:8" x14ac:dyDescent="0.2">
      <c r="A1302" s="247"/>
      <c r="B1302" s="267"/>
      <c r="C1302" s="267"/>
      <c r="D1302" s="297"/>
      <c r="E1302" s="297"/>
      <c r="F1302" s="297"/>
      <c r="G1302" s="297"/>
      <c r="H1302" s="297"/>
    </row>
    <row r="1303" spans="1:8" x14ac:dyDescent="0.2">
      <c r="A1303" s="247"/>
      <c r="B1303" s="267"/>
      <c r="C1303" s="267"/>
      <c r="D1303" s="297"/>
      <c r="E1303" s="297"/>
      <c r="F1303" s="297"/>
      <c r="G1303" s="297"/>
      <c r="H1303" s="297"/>
    </row>
    <row r="1304" spans="1:8" x14ac:dyDescent="0.2">
      <c r="A1304" s="247"/>
      <c r="B1304" s="267"/>
      <c r="C1304" s="267"/>
      <c r="D1304" s="297"/>
      <c r="E1304" s="297"/>
      <c r="F1304" s="297"/>
      <c r="G1304" s="297"/>
      <c r="H1304" s="297"/>
    </row>
    <row r="1305" spans="1:8" x14ac:dyDescent="0.2">
      <c r="A1305" s="247"/>
      <c r="B1305" s="267"/>
      <c r="C1305" s="267"/>
      <c r="D1305" s="297"/>
      <c r="E1305" s="297"/>
      <c r="F1305" s="297"/>
      <c r="G1305" s="297"/>
      <c r="H1305" s="297"/>
    </row>
    <row r="1306" spans="1:8" x14ac:dyDescent="0.2">
      <c r="A1306" s="247"/>
      <c r="B1306" s="267"/>
      <c r="C1306" s="267"/>
      <c r="D1306" s="297"/>
      <c r="E1306" s="297"/>
      <c r="F1306" s="297"/>
      <c r="G1306" s="297"/>
      <c r="H1306" s="297"/>
    </row>
    <row r="1307" spans="1:8" x14ac:dyDescent="0.2">
      <c r="A1307" s="247"/>
      <c r="B1307" s="267"/>
      <c r="C1307" s="267"/>
      <c r="D1307" s="297"/>
      <c r="E1307" s="297"/>
      <c r="F1307" s="297"/>
      <c r="G1307" s="297"/>
      <c r="H1307" s="297"/>
    </row>
    <row r="1308" spans="1:8" x14ac:dyDescent="0.2">
      <c r="A1308" s="247"/>
      <c r="B1308" s="267"/>
      <c r="C1308" s="267"/>
      <c r="D1308" s="297"/>
      <c r="E1308" s="297"/>
      <c r="F1308" s="297"/>
      <c r="G1308" s="297"/>
      <c r="H1308" s="297"/>
    </row>
    <row r="1309" spans="1:8" x14ac:dyDescent="0.2">
      <c r="A1309" s="247"/>
      <c r="B1309" s="267"/>
      <c r="C1309" s="267"/>
      <c r="D1309" s="297"/>
      <c r="E1309" s="297"/>
      <c r="F1309" s="297"/>
      <c r="G1309" s="297"/>
      <c r="H1309" s="297"/>
    </row>
    <row r="1310" spans="1:8" x14ac:dyDescent="0.2">
      <c r="A1310" s="247"/>
      <c r="B1310" s="267"/>
      <c r="C1310" s="267"/>
      <c r="D1310" s="297"/>
      <c r="E1310" s="297"/>
      <c r="F1310" s="297"/>
      <c r="G1310" s="297"/>
      <c r="H1310" s="297"/>
    </row>
    <row r="1311" spans="1:8" x14ac:dyDescent="0.2">
      <c r="A1311" s="247"/>
      <c r="B1311" s="267"/>
      <c r="C1311" s="267"/>
      <c r="D1311" s="297"/>
      <c r="E1311" s="297"/>
      <c r="F1311" s="297"/>
      <c r="G1311" s="297"/>
      <c r="H1311" s="297"/>
    </row>
    <row r="1312" spans="1:8" x14ac:dyDescent="0.2">
      <c r="A1312" s="247"/>
      <c r="B1312" s="267"/>
      <c r="C1312" s="267"/>
      <c r="D1312" s="297"/>
      <c r="E1312" s="297"/>
      <c r="F1312" s="297"/>
      <c r="G1312" s="297"/>
      <c r="H1312" s="297"/>
    </row>
    <row r="1313" spans="1:8" x14ac:dyDescent="0.2">
      <c r="A1313" s="247"/>
      <c r="B1313" s="267"/>
      <c r="C1313" s="267"/>
      <c r="D1313" s="297"/>
      <c r="E1313" s="297"/>
      <c r="F1313" s="297"/>
      <c r="G1313" s="297"/>
      <c r="H1313" s="297"/>
    </row>
    <row r="1314" spans="1:8" x14ac:dyDescent="0.2">
      <c r="A1314" s="247"/>
      <c r="B1314" s="267"/>
      <c r="C1314" s="267"/>
      <c r="D1314" s="297"/>
      <c r="E1314" s="297"/>
      <c r="F1314" s="297"/>
      <c r="G1314" s="297"/>
      <c r="H1314" s="297"/>
    </row>
    <row r="1315" spans="1:8" x14ac:dyDescent="0.2">
      <c r="A1315" s="247"/>
      <c r="B1315" s="267"/>
      <c r="C1315" s="267"/>
      <c r="D1315" s="297"/>
      <c r="E1315" s="297"/>
      <c r="F1315" s="297"/>
      <c r="G1315" s="297"/>
      <c r="H1315" s="297"/>
    </row>
    <row r="1316" spans="1:8" x14ac:dyDescent="0.2">
      <c r="A1316" s="247"/>
      <c r="B1316" s="267"/>
      <c r="C1316" s="267"/>
      <c r="D1316" s="297"/>
      <c r="E1316" s="297"/>
      <c r="F1316" s="297"/>
      <c r="G1316" s="297"/>
      <c r="H1316" s="297"/>
    </row>
    <row r="1317" spans="1:8" x14ac:dyDescent="0.2">
      <c r="A1317" s="247"/>
      <c r="B1317" s="267"/>
      <c r="C1317" s="267"/>
      <c r="D1317" s="297"/>
      <c r="E1317" s="297"/>
      <c r="F1317" s="297"/>
      <c r="G1317" s="297"/>
      <c r="H1317" s="297"/>
    </row>
    <row r="1318" spans="1:8" x14ac:dyDescent="0.2">
      <c r="A1318" s="247"/>
      <c r="B1318" s="267"/>
      <c r="C1318" s="267"/>
      <c r="D1318" s="297"/>
      <c r="E1318" s="297"/>
      <c r="F1318" s="297"/>
      <c r="G1318" s="297"/>
      <c r="H1318" s="297"/>
    </row>
    <row r="1319" spans="1:8" x14ac:dyDescent="0.2">
      <c r="A1319" s="247"/>
      <c r="B1319" s="267"/>
      <c r="C1319" s="267"/>
      <c r="D1319" s="297"/>
      <c r="E1319" s="297"/>
      <c r="F1319" s="297"/>
      <c r="G1319" s="297"/>
      <c r="H1319" s="297"/>
    </row>
    <row r="1320" spans="1:8" x14ac:dyDescent="0.2">
      <c r="A1320" s="247"/>
      <c r="B1320" s="267"/>
      <c r="C1320" s="267"/>
      <c r="D1320" s="297"/>
      <c r="E1320" s="297"/>
      <c r="F1320" s="297"/>
      <c r="G1320" s="297"/>
      <c r="H1320" s="297"/>
    </row>
    <row r="1321" spans="1:8" x14ac:dyDescent="0.2">
      <c r="A1321" s="247"/>
      <c r="B1321" s="267"/>
      <c r="C1321" s="267"/>
      <c r="D1321" s="297"/>
      <c r="E1321" s="297"/>
      <c r="F1321" s="297"/>
      <c r="G1321" s="297"/>
      <c r="H1321" s="297"/>
    </row>
    <row r="1322" spans="1:8" x14ac:dyDescent="0.2">
      <c r="A1322" s="247"/>
      <c r="B1322" s="267"/>
      <c r="C1322" s="267"/>
      <c r="D1322" s="297"/>
      <c r="E1322" s="297"/>
      <c r="F1322" s="297"/>
      <c r="G1322" s="297"/>
      <c r="H1322" s="297"/>
    </row>
    <row r="1323" spans="1:8" x14ac:dyDescent="0.2">
      <c r="A1323" s="247"/>
      <c r="B1323" s="267"/>
      <c r="C1323" s="267"/>
      <c r="D1323" s="297"/>
      <c r="E1323" s="297"/>
      <c r="F1323" s="297"/>
      <c r="G1323" s="297"/>
      <c r="H1323" s="297"/>
    </row>
    <row r="1324" spans="1:8" x14ac:dyDescent="0.2">
      <c r="A1324" s="247"/>
      <c r="B1324" s="267"/>
      <c r="C1324" s="267"/>
      <c r="D1324" s="297"/>
      <c r="E1324" s="297"/>
      <c r="F1324" s="297"/>
      <c r="G1324" s="297"/>
      <c r="H1324" s="297"/>
    </row>
    <row r="1325" spans="1:8" x14ac:dyDescent="0.2">
      <c r="A1325" s="247"/>
      <c r="B1325" s="267"/>
      <c r="C1325" s="267"/>
      <c r="D1325" s="297"/>
      <c r="E1325" s="297"/>
      <c r="F1325" s="297"/>
      <c r="G1325" s="297"/>
      <c r="H1325" s="297"/>
    </row>
    <row r="1326" spans="1:8" x14ac:dyDescent="0.2">
      <c r="A1326" s="247"/>
      <c r="B1326" s="267"/>
      <c r="C1326" s="267"/>
      <c r="D1326" s="297"/>
      <c r="E1326" s="297"/>
      <c r="F1326" s="297"/>
      <c r="G1326" s="297"/>
      <c r="H1326" s="297"/>
    </row>
    <row r="1327" spans="1:8" x14ac:dyDescent="0.2">
      <c r="A1327" s="247"/>
      <c r="B1327" s="267"/>
      <c r="C1327" s="267"/>
      <c r="D1327" s="297"/>
      <c r="E1327" s="297"/>
      <c r="F1327" s="297"/>
      <c r="G1327" s="297"/>
      <c r="H1327" s="297"/>
    </row>
    <row r="1328" spans="1:8" x14ac:dyDescent="0.2">
      <c r="A1328" s="247"/>
      <c r="B1328" s="267"/>
      <c r="C1328" s="267"/>
      <c r="D1328" s="297"/>
      <c r="E1328" s="297"/>
      <c r="F1328" s="297"/>
      <c r="G1328" s="297"/>
      <c r="H1328" s="297"/>
    </row>
    <row r="1329" spans="1:8" x14ac:dyDescent="0.2">
      <c r="A1329" s="247"/>
      <c r="B1329" s="267"/>
      <c r="C1329" s="267"/>
      <c r="D1329" s="297"/>
      <c r="E1329" s="297"/>
      <c r="F1329" s="297"/>
      <c r="G1329" s="297"/>
      <c r="H1329" s="297"/>
    </row>
    <row r="1330" spans="1:8" x14ac:dyDescent="0.2">
      <c r="A1330" s="247"/>
      <c r="B1330" s="267"/>
      <c r="C1330" s="267"/>
      <c r="D1330" s="297"/>
      <c r="E1330" s="297"/>
      <c r="F1330" s="297"/>
      <c r="G1330" s="297"/>
      <c r="H1330" s="297"/>
    </row>
    <row r="1331" spans="1:8" x14ac:dyDescent="0.2">
      <c r="A1331" s="247"/>
      <c r="B1331" s="267"/>
      <c r="C1331" s="267"/>
      <c r="D1331" s="297"/>
      <c r="E1331" s="297"/>
      <c r="F1331" s="297"/>
      <c r="G1331" s="297"/>
      <c r="H1331" s="297"/>
    </row>
    <row r="1332" spans="1:8" x14ac:dyDescent="0.2">
      <c r="A1332" s="247"/>
      <c r="B1332" s="267"/>
      <c r="C1332" s="267"/>
      <c r="D1332" s="297"/>
      <c r="E1332" s="297"/>
      <c r="F1332" s="297"/>
      <c r="G1332" s="297"/>
      <c r="H1332" s="297"/>
    </row>
    <row r="1333" spans="1:8" x14ac:dyDescent="0.2">
      <c r="A1333" s="247"/>
      <c r="B1333" s="267"/>
      <c r="C1333" s="267"/>
      <c r="D1333" s="297"/>
      <c r="E1333" s="297"/>
      <c r="F1333" s="297"/>
      <c r="G1333" s="297"/>
      <c r="H1333" s="297"/>
    </row>
    <row r="1334" spans="1:8" x14ac:dyDescent="0.2">
      <c r="A1334" s="247"/>
      <c r="B1334" s="267"/>
      <c r="C1334" s="267"/>
      <c r="D1334" s="297"/>
      <c r="E1334" s="297"/>
      <c r="F1334" s="297"/>
      <c r="G1334" s="297"/>
      <c r="H1334" s="297"/>
    </row>
    <row r="1335" spans="1:8" x14ac:dyDescent="0.2">
      <c r="A1335" s="247"/>
      <c r="B1335" s="267"/>
      <c r="C1335" s="267"/>
      <c r="D1335" s="297"/>
      <c r="E1335" s="297"/>
      <c r="F1335" s="297"/>
      <c r="G1335" s="297"/>
      <c r="H1335" s="297"/>
    </row>
    <row r="1336" spans="1:8" x14ac:dyDescent="0.2">
      <c r="A1336" s="247"/>
      <c r="B1336" s="267"/>
      <c r="C1336" s="267"/>
      <c r="D1336" s="297"/>
      <c r="E1336" s="297"/>
      <c r="F1336" s="297"/>
      <c r="G1336" s="297"/>
      <c r="H1336" s="297"/>
    </row>
    <row r="1337" spans="1:8" x14ac:dyDescent="0.2">
      <c r="A1337" s="247"/>
      <c r="B1337" s="267"/>
      <c r="C1337" s="267"/>
      <c r="D1337" s="297"/>
      <c r="E1337" s="297"/>
      <c r="F1337" s="297"/>
      <c r="G1337" s="297"/>
      <c r="H1337" s="297"/>
    </row>
    <row r="1338" spans="1:8" x14ac:dyDescent="0.2">
      <c r="A1338" s="247"/>
      <c r="B1338" s="267"/>
      <c r="C1338" s="267"/>
      <c r="D1338" s="297"/>
      <c r="E1338" s="297"/>
      <c r="F1338" s="297"/>
      <c r="G1338" s="297"/>
      <c r="H1338" s="297"/>
    </row>
    <row r="1339" spans="1:8" x14ac:dyDescent="0.2">
      <c r="A1339" s="247"/>
      <c r="B1339" s="267"/>
      <c r="C1339" s="267"/>
      <c r="D1339" s="297"/>
      <c r="E1339" s="297"/>
      <c r="F1339" s="297"/>
      <c r="G1339" s="297"/>
      <c r="H1339" s="297"/>
    </row>
    <row r="1340" spans="1:8" x14ac:dyDescent="0.2">
      <c r="A1340" s="247"/>
      <c r="B1340" s="267"/>
      <c r="C1340" s="267"/>
      <c r="D1340" s="297"/>
      <c r="E1340" s="297"/>
      <c r="F1340" s="297"/>
      <c r="G1340" s="297"/>
      <c r="H1340" s="297"/>
    </row>
    <row r="1341" spans="1:8" x14ac:dyDescent="0.2">
      <c r="A1341" s="247"/>
      <c r="B1341" s="267"/>
      <c r="C1341" s="267"/>
      <c r="D1341" s="297"/>
      <c r="E1341" s="297"/>
      <c r="F1341" s="297"/>
      <c r="G1341" s="297"/>
      <c r="H1341" s="297"/>
    </row>
    <row r="1342" spans="1:8" x14ac:dyDescent="0.2">
      <c r="A1342" s="247"/>
      <c r="B1342" s="267"/>
      <c r="C1342" s="267"/>
      <c r="D1342" s="297"/>
      <c r="E1342" s="297"/>
      <c r="F1342" s="297"/>
      <c r="G1342" s="297"/>
      <c r="H1342" s="297"/>
    </row>
    <row r="1343" spans="1:8" x14ac:dyDescent="0.2">
      <c r="A1343" s="247"/>
      <c r="B1343" s="267"/>
      <c r="C1343" s="267"/>
      <c r="D1343" s="297"/>
      <c r="E1343" s="297"/>
      <c r="F1343" s="297"/>
      <c r="G1343" s="297"/>
      <c r="H1343" s="297"/>
    </row>
    <row r="1344" spans="1:8" x14ac:dyDescent="0.2">
      <c r="A1344" s="247"/>
      <c r="B1344" s="267"/>
      <c r="C1344" s="267"/>
      <c r="D1344" s="297"/>
      <c r="E1344" s="297"/>
      <c r="F1344" s="297"/>
      <c r="G1344" s="297"/>
      <c r="H1344" s="297"/>
    </row>
    <row r="1345" spans="1:8" x14ac:dyDescent="0.2">
      <c r="A1345" s="247"/>
      <c r="B1345" s="267"/>
      <c r="C1345" s="267"/>
      <c r="D1345" s="297"/>
      <c r="E1345" s="297"/>
      <c r="F1345" s="297"/>
      <c r="G1345" s="297"/>
      <c r="H1345" s="297"/>
    </row>
    <row r="1346" spans="1:8" x14ac:dyDescent="0.2">
      <c r="A1346" s="247"/>
      <c r="B1346" s="267"/>
      <c r="C1346" s="267"/>
      <c r="D1346" s="297"/>
      <c r="E1346" s="297"/>
      <c r="F1346" s="297"/>
      <c r="G1346" s="297"/>
      <c r="H1346" s="297"/>
    </row>
    <row r="1347" spans="1:8" x14ac:dyDescent="0.2">
      <c r="A1347" s="247"/>
      <c r="B1347" s="267"/>
      <c r="C1347" s="267"/>
      <c r="D1347" s="297"/>
      <c r="E1347" s="297"/>
      <c r="F1347" s="297"/>
      <c r="G1347" s="297"/>
      <c r="H1347" s="297"/>
    </row>
    <row r="1348" spans="1:8" x14ac:dyDescent="0.2">
      <c r="A1348" s="247"/>
      <c r="B1348" s="267"/>
      <c r="C1348" s="267"/>
      <c r="D1348" s="297"/>
      <c r="E1348" s="297"/>
      <c r="F1348" s="297"/>
      <c r="G1348" s="297"/>
      <c r="H1348" s="297"/>
    </row>
    <row r="1349" spans="1:8" x14ac:dyDescent="0.2">
      <c r="A1349" s="247"/>
      <c r="B1349" s="267"/>
      <c r="C1349" s="267"/>
      <c r="D1349" s="297"/>
      <c r="E1349" s="297"/>
      <c r="F1349" s="297"/>
      <c r="G1349" s="297"/>
      <c r="H1349" s="297"/>
    </row>
    <row r="1350" spans="1:8" x14ac:dyDescent="0.2">
      <c r="A1350" s="247"/>
      <c r="B1350" s="267"/>
      <c r="C1350" s="267"/>
      <c r="D1350" s="297"/>
      <c r="E1350" s="297"/>
      <c r="F1350" s="297"/>
      <c r="G1350" s="297"/>
      <c r="H1350" s="297"/>
    </row>
    <row r="1351" spans="1:8" x14ac:dyDescent="0.2">
      <c r="A1351" s="247"/>
      <c r="B1351" s="267"/>
      <c r="C1351" s="267"/>
      <c r="D1351" s="297"/>
      <c r="E1351" s="297"/>
      <c r="F1351" s="297"/>
      <c r="G1351" s="297"/>
      <c r="H1351" s="297"/>
    </row>
    <row r="1352" spans="1:8" x14ac:dyDescent="0.2">
      <c r="A1352" s="247"/>
      <c r="B1352" s="267"/>
      <c r="C1352" s="267"/>
      <c r="D1352" s="297"/>
      <c r="E1352" s="297"/>
      <c r="F1352" s="297"/>
      <c r="G1352" s="297"/>
      <c r="H1352" s="297"/>
    </row>
    <row r="1353" spans="1:8" x14ac:dyDescent="0.2">
      <c r="A1353" s="247"/>
      <c r="B1353" s="267"/>
      <c r="C1353" s="267"/>
      <c r="D1353" s="297"/>
      <c r="E1353" s="297"/>
      <c r="F1353" s="297"/>
      <c r="G1353" s="297"/>
      <c r="H1353" s="297"/>
    </row>
    <row r="1354" spans="1:8" x14ac:dyDescent="0.2">
      <c r="A1354" s="247"/>
      <c r="B1354" s="267"/>
      <c r="C1354" s="267"/>
      <c r="D1354" s="297"/>
      <c r="E1354" s="297"/>
      <c r="F1354" s="297"/>
      <c r="G1354" s="297"/>
      <c r="H1354" s="297"/>
    </row>
    <row r="1355" spans="1:8" x14ac:dyDescent="0.2">
      <c r="A1355" s="247"/>
      <c r="B1355" s="267"/>
      <c r="C1355" s="267"/>
      <c r="D1355" s="297"/>
      <c r="E1355" s="297"/>
      <c r="F1355" s="297"/>
      <c r="G1355" s="297"/>
      <c r="H1355" s="297"/>
    </row>
    <row r="1356" spans="1:8" x14ac:dyDescent="0.2">
      <c r="A1356" s="247"/>
      <c r="B1356" s="267"/>
      <c r="C1356" s="267"/>
      <c r="D1356" s="297"/>
      <c r="E1356" s="297"/>
      <c r="F1356" s="297"/>
      <c r="G1356" s="297"/>
      <c r="H1356" s="297"/>
    </row>
    <row r="1357" spans="1:8" x14ac:dyDescent="0.2">
      <c r="A1357" s="247"/>
      <c r="B1357" s="267"/>
      <c r="C1357" s="267"/>
      <c r="D1357" s="297"/>
      <c r="E1357" s="297"/>
      <c r="F1357" s="297"/>
      <c r="G1357" s="297"/>
      <c r="H1357" s="297"/>
    </row>
    <row r="1358" spans="1:8" x14ac:dyDescent="0.2">
      <c r="A1358" s="247"/>
      <c r="B1358" s="267"/>
      <c r="C1358" s="267"/>
      <c r="D1358" s="297"/>
      <c r="E1358" s="297"/>
      <c r="F1358" s="297"/>
      <c r="G1358" s="297"/>
      <c r="H1358" s="297"/>
    </row>
    <row r="1359" spans="1:8" x14ac:dyDescent="0.2">
      <c r="A1359" s="247"/>
      <c r="B1359" s="267"/>
      <c r="C1359" s="267"/>
      <c r="D1359" s="297"/>
      <c r="E1359" s="297"/>
      <c r="F1359" s="297"/>
      <c r="G1359" s="297"/>
      <c r="H1359" s="297"/>
    </row>
    <row r="1360" spans="1:8" x14ac:dyDescent="0.2">
      <c r="A1360" s="247"/>
      <c r="B1360" s="267"/>
      <c r="C1360" s="267"/>
      <c r="D1360" s="297"/>
      <c r="E1360" s="297"/>
      <c r="F1360" s="297"/>
      <c r="G1360" s="297"/>
      <c r="H1360" s="297"/>
    </row>
    <row r="1361" spans="1:8" x14ac:dyDescent="0.2">
      <c r="A1361" s="247"/>
      <c r="B1361" s="267"/>
      <c r="C1361" s="267"/>
      <c r="D1361" s="297"/>
      <c r="E1361" s="297"/>
      <c r="F1361" s="297"/>
      <c r="G1361" s="297"/>
      <c r="H1361" s="297"/>
    </row>
    <row r="1362" spans="1:8" x14ac:dyDescent="0.2">
      <c r="A1362" s="247"/>
      <c r="B1362" s="267"/>
      <c r="C1362" s="267"/>
      <c r="D1362" s="297"/>
      <c r="E1362" s="297"/>
      <c r="F1362" s="297"/>
      <c r="G1362" s="297"/>
      <c r="H1362" s="297"/>
    </row>
    <row r="1363" spans="1:8" x14ac:dyDescent="0.2">
      <c r="A1363" s="247"/>
      <c r="B1363" s="267"/>
      <c r="C1363" s="267"/>
      <c r="D1363" s="297"/>
      <c r="E1363" s="297"/>
      <c r="F1363" s="297"/>
      <c r="G1363" s="297"/>
      <c r="H1363" s="297"/>
    </row>
    <row r="1364" spans="1:8" x14ac:dyDescent="0.2">
      <c r="A1364" s="247"/>
      <c r="B1364" s="267"/>
      <c r="C1364" s="267"/>
      <c r="D1364" s="297"/>
      <c r="E1364" s="297"/>
      <c r="F1364" s="297"/>
      <c r="G1364" s="297"/>
      <c r="H1364" s="297"/>
    </row>
    <row r="1365" spans="1:8" x14ac:dyDescent="0.2">
      <c r="A1365" s="247"/>
      <c r="B1365" s="267"/>
      <c r="C1365" s="267"/>
      <c r="D1365" s="297"/>
      <c r="E1365" s="297"/>
      <c r="F1365" s="297"/>
      <c r="G1365" s="297"/>
      <c r="H1365" s="297"/>
    </row>
    <row r="1366" spans="1:8" x14ac:dyDescent="0.2">
      <c r="A1366" s="247"/>
      <c r="B1366" s="267"/>
      <c r="C1366" s="267"/>
      <c r="D1366" s="297"/>
      <c r="E1366" s="297"/>
      <c r="F1366" s="297"/>
      <c r="G1366" s="297"/>
      <c r="H1366" s="297"/>
    </row>
    <row r="1367" spans="1:8" x14ac:dyDescent="0.2">
      <c r="A1367" s="247"/>
      <c r="B1367" s="267"/>
      <c r="C1367" s="267"/>
      <c r="D1367" s="297"/>
      <c r="E1367" s="297"/>
      <c r="F1367" s="297"/>
      <c r="G1367" s="297"/>
      <c r="H1367" s="297"/>
    </row>
    <row r="1368" spans="1:8" x14ac:dyDescent="0.2">
      <c r="A1368" s="247"/>
      <c r="B1368" s="267"/>
      <c r="C1368" s="267"/>
      <c r="D1368" s="297"/>
      <c r="E1368" s="297"/>
      <c r="F1368" s="297"/>
      <c r="G1368" s="297"/>
      <c r="H1368" s="297"/>
    </row>
    <row r="1369" spans="1:8" x14ac:dyDescent="0.2">
      <c r="A1369" s="247"/>
      <c r="B1369" s="267"/>
      <c r="C1369" s="267"/>
      <c r="D1369" s="297"/>
      <c r="E1369" s="297"/>
      <c r="F1369" s="297"/>
      <c r="G1369" s="297"/>
      <c r="H1369" s="297"/>
    </row>
    <row r="1370" spans="1:8" x14ac:dyDescent="0.2">
      <c r="A1370" s="247"/>
      <c r="B1370" s="267"/>
      <c r="C1370" s="267"/>
      <c r="D1370" s="297"/>
      <c r="E1370" s="297"/>
      <c r="F1370" s="297"/>
      <c r="G1370" s="297"/>
      <c r="H1370" s="297"/>
    </row>
    <row r="1371" spans="1:8" x14ac:dyDescent="0.2">
      <c r="A1371" s="247"/>
      <c r="B1371" s="267"/>
      <c r="C1371" s="267"/>
      <c r="D1371" s="297"/>
      <c r="E1371" s="297"/>
      <c r="F1371" s="297"/>
      <c r="G1371" s="297"/>
      <c r="H1371" s="297"/>
    </row>
    <row r="1372" spans="1:8" x14ac:dyDescent="0.2">
      <c r="A1372" s="247"/>
      <c r="B1372" s="267"/>
      <c r="C1372" s="267"/>
      <c r="D1372" s="297"/>
      <c r="E1372" s="297"/>
      <c r="F1372" s="297"/>
      <c r="G1372" s="297"/>
      <c r="H1372" s="297"/>
    </row>
    <row r="1373" spans="1:8" x14ac:dyDescent="0.2">
      <c r="A1373" s="247"/>
      <c r="B1373" s="267"/>
      <c r="C1373" s="267"/>
      <c r="D1373" s="297"/>
      <c r="E1373" s="297"/>
      <c r="F1373" s="297"/>
      <c r="G1373" s="297"/>
      <c r="H1373" s="297"/>
    </row>
    <row r="1374" spans="1:8" x14ac:dyDescent="0.2">
      <c r="A1374" s="247"/>
      <c r="B1374" s="267"/>
      <c r="C1374" s="267"/>
      <c r="D1374" s="297"/>
      <c r="E1374" s="297"/>
      <c r="F1374" s="297"/>
      <c r="G1374" s="297"/>
      <c r="H1374" s="297"/>
    </row>
    <row r="1375" spans="1:8" x14ac:dyDescent="0.2">
      <c r="A1375" s="247"/>
      <c r="B1375" s="267"/>
      <c r="C1375" s="267"/>
      <c r="D1375" s="297"/>
      <c r="E1375" s="297"/>
      <c r="F1375" s="297"/>
      <c r="G1375" s="297"/>
      <c r="H1375" s="297"/>
    </row>
    <row r="1376" spans="1:8" x14ac:dyDescent="0.2">
      <c r="A1376" s="247"/>
      <c r="B1376" s="267"/>
      <c r="C1376" s="267"/>
      <c r="D1376" s="297"/>
      <c r="E1376" s="297"/>
      <c r="F1376" s="297"/>
      <c r="G1376" s="297"/>
      <c r="H1376" s="297"/>
    </row>
    <row r="1377" spans="1:8" x14ac:dyDescent="0.2">
      <c r="A1377" s="247"/>
      <c r="B1377" s="267"/>
      <c r="C1377" s="267"/>
      <c r="D1377" s="297"/>
      <c r="E1377" s="297"/>
      <c r="F1377" s="297"/>
      <c r="G1377" s="297"/>
      <c r="H1377" s="297"/>
    </row>
    <row r="1378" spans="1:8" x14ac:dyDescent="0.2">
      <c r="A1378" s="247"/>
      <c r="B1378" s="267"/>
      <c r="C1378" s="267"/>
      <c r="D1378" s="297"/>
      <c r="E1378" s="297"/>
      <c r="F1378" s="297"/>
      <c r="G1378" s="297"/>
      <c r="H1378" s="297"/>
    </row>
    <row r="1379" spans="1:8" x14ac:dyDescent="0.2">
      <c r="A1379" s="247"/>
      <c r="B1379" s="267"/>
      <c r="C1379" s="267"/>
      <c r="D1379" s="297"/>
      <c r="E1379" s="297"/>
      <c r="F1379" s="297"/>
      <c r="G1379" s="297"/>
      <c r="H1379" s="297"/>
    </row>
    <row r="1380" spans="1:8" x14ac:dyDescent="0.2">
      <c r="A1380" s="247"/>
      <c r="B1380" s="267"/>
      <c r="C1380" s="267"/>
      <c r="D1380" s="297"/>
      <c r="E1380" s="297"/>
      <c r="F1380" s="297"/>
      <c r="G1380" s="297"/>
      <c r="H1380" s="297"/>
    </row>
    <row r="1381" spans="1:8" x14ac:dyDescent="0.2">
      <c r="A1381" s="247"/>
      <c r="B1381" s="267"/>
      <c r="C1381" s="267"/>
      <c r="D1381" s="297"/>
      <c r="E1381" s="297"/>
      <c r="F1381" s="297"/>
      <c r="G1381" s="297"/>
      <c r="H1381" s="297"/>
    </row>
    <row r="1382" spans="1:8" x14ac:dyDescent="0.2">
      <c r="A1382" s="247"/>
      <c r="B1382" s="267"/>
      <c r="C1382" s="267"/>
      <c r="D1382" s="297"/>
      <c r="E1382" s="297"/>
      <c r="F1382" s="297"/>
      <c r="G1382" s="297"/>
      <c r="H1382" s="297"/>
    </row>
    <row r="1383" spans="1:8" x14ac:dyDescent="0.2">
      <c r="A1383" s="247"/>
      <c r="B1383" s="267"/>
      <c r="C1383" s="267"/>
      <c r="D1383" s="297"/>
      <c r="E1383" s="297"/>
      <c r="F1383" s="297"/>
      <c r="G1383" s="297"/>
      <c r="H1383" s="297"/>
    </row>
    <row r="1384" spans="1:8" x14ac:dyDescent="0.2">
      <c r="A1384" s="247"/>
      <c r="B1384" s="267"/>
      <c r="C1384" s="267"/>
      <c r="D1384" s="297"/>
      <c r="E1384" s="297"/>
      <c r="F1384" s="297"/>
      <c r="G1384" s="297"/>
      <c r="H1384" s="297"/>
    </row>
    <row r="1385" spans="1:8" x14ac:dyDescent="0.2">
      <c r="A1385" s="247"/>
      <c r="B1385" s="267"/>
      <c r="C1385" s="267"/>
      <c r="D1385" s="297"/>
      <c r="E1385" s="297"/>
      <c r="F1385" s="297"/>
      <c r="G1385" s="297"/>
      <c r="H1385" s="297"/>
    </row>
    <row r="1386" spans="1:8" x14ac:dyDescent="0.2">
      <c r="A1386" s="247"/>
      <c r="B1386" s="267"/>
      <c r="C1386" s="267"/>
      <c r="D1386" s="297"/>
      <c r="E1386" s="297"/>
      <c r="F1386" s="297"/>
      <c r="G1386" s="297"/>
      <c r="H1386" s="297"/>
    </row>
    <row r="1387" spans="1:8" x14ac:dyDescent="0.2">
      <c r="A1387" s="247"/>
      <c r="B1387" s="267"/>
      <c r="C1387" s="267"/>
      <c r="D1387" s="297"/>
      <c r="E1387" s="297"/>
      <c r="F1387" s="297"/>
      <c r="G1387" s="297"/>
      <c r="H1387" s="297"/>
    </row>
    <row r="1388" spans="1:8" x14ac:dyDescent="0.2">
      <c r="A1388" s="247"/>
      <c r="B1388" s="267"/>
      <c r="C1388" s="267"/>
      <c r="D1388" s="297"/>
      <c r="E1388" s="297"/>
      <c r="F1388" s="297"/>
      <c r="G1388" s="297"/>
      <c r="H1388" s="297"/>
    </row>
    <row r="1389" spans="1:8" x14ac:dyDescent="0.2">
      <c r="A1389" s="247"/>
      <c r="B1389" s="267"/>
      <c r="C1389" s="267"/>
      <c r="D1389" s="297"/>
      <c r="E1389" s="297"/>
      <c r="F1389" s="297"/>
      <c r="G1389" s="297"/>
      <c r="H1389" s="297"/>
    </row>
    <row r="1390" spans="1:8" x14ac:dyDescent="0.2">
      <c r="A1390" s="247"/>
      <c r="B1390" s="267"/>
      <c r="C1390" s="267"/>
      <c r="D1390" s="297"/>
      <c r="E1390" s="297"/>
      <c r="F1390" s="297"/>
      <c r="G1390" s="297"/>
      <c r="H1390" s="297"/>
    </row>
    <row r="1391" spans="1:8" x14ac:dyDescent="0.2">
      <c r="A1391" s="247"/>
      <c r="B1391" s="267"/>
      <c r="C1391" s="267"/>
      <c r="D1391" s="297"/>
      <c r="E1391" s="297"/>
      <c r="F1391" s="297"/>
      <c r="G1391" s="297"/>
      <c r="H1391" s="297"/>
    </row>
    <row r="1392" spans="1:8" x14ac:dyDescent="0.2">
      <c r="A1392" s="247"/>
      <c r="B1392" s="267"/>
      <c r="C1392" s="267"/>
      <c r="D1392" s="297"/>
      <c r="E1392" s="297"/>
      <c r="F1392" s="297"/>
      <c r="G1392" s="297"/>
      <c r="H1392" s="297"/>
    </row>
    <row r="1393" spans="1:8" x14ac:dyDescent="0.2">
      <c r="A1393" s="247"/>
      <c r="B1393" s="267"/>
      <c r="C1393" s="267"/>
      <c r="D1393" s="297"/>
      <c r="E1393" s="297"/>
      <c r="F1393" s="297"/>
      <c r="G1393" s="297"/>
      <c r="H1393" s="297"/>
    </row>
    <row r="1394" spans="1:8" x14ac:dyDescent="0.2">
      <c r="A1394" s="247"/>
      <c r="B1394" s="267"/>
      <c r="C1394" s="267"/>
      <c r="D1394" s="297"/>
      <c r="E1394" s="297"/>
      <c r="F1394" s="297"/>
      <c r="G1394" s="297"/>
      <c r="H1394" s="297"/>
    </row>
    <row r="1395" spans="1:8" x14ac:dyDescent="0.2">
      <c r="A1395" s="247"/>
      <c r="B1395" s="267"/>
      <c r="C1395" s="267"/>
      <c r="D1395" s="297"/>
      <c r="E1395" s="297"/>
      <c r="F1395" s="297"/>
      <c r="G1395" s="297"/>
      <c r="H1395" s="297"/>
    </row>
    <row r="1396" spans="1:8" x14ac:dyDescent="0.2">
      <c r="A1396" s="247"/>
      <c r="B1396" s="267"/>
      <c r="C1396" s="267"/>
      <c r="D1396" s="297"/>
      <c r="E1396" s="297"/>
      <c r="F1396" s="297"/>
      <c r="G1396" s="297"/>
      <c r="H1396" s="297"/>
    </row>
    <row r="1397" spans="1:8" x14ac:dyDescent="0.2">
      <c r="A1397" s="247"/>
      <c r="B1397" s="267"/>
      <c r="C1397" s="267"/>
      <c r="D1397" s="297"/>
      <c r="E1397" s="297"/>
      <c r="F1397" s="297"/>
      <c r="G1397" s="297"/>
      <c r="H1397" s="297"/>
    </row>
    <row r="1398" spans="1:8" x14ac:dyDescent="0.2">
      <c r="A1398" s="247"/>
      <c r="B1398" s="267"/>
      <c r="C1398" s="267"/>
      <c r="D1398" s="297"/>
      <c r="E1398" s="297"/>
      <c r="F1398" s="297"/>
      <c r="G1398" s="297"/>
      <c r="H1398" s="297"/>
    </row>
    <row r="1399" spans="1:8" x14ac:dyDescent="0.2">
      <c r="A1399" s="247"/>
      <c r="B1399" s="267"/>
      <c r="C1399" s="267"/>
      <c r="D1399" s="297"/>
      <c r="E1399" s="297"/>
      <c r="F1399" s="297"/>
      <c r="G1399" s="297"/>
      <c r="H1399" s="297"/>
    </row>
    <row r="1400" spans="1:8" x14ac:dyDescent="0.2">
      <c r="A1400" s="247"/>
      <c r="B1400" s="267"/>
      <c r="C1400" s="267"/>
      <c r="D1400" s="297"/>
      <c r="E1400" s="297"/>
      <c r="F1400" s="297"/>
      <c r="G1400" s="297"/>
      <c r="H1400" s="297"/>
    </row>
    <row r="1401" spans="1:8" x14ac:dyDescent="0.2">
      <c r="A1401" s="247"/>
      <c r="B1401" s="267"/>
      <c r="C1401" s="267"/>
      <c r="D1401" s="297"/>
      <c r="E1401" s="297"/>
      <c r="F1401" s="297"/>
      <c r="G1401" s="297"/>
      <c r="H1401" s="297"/>
    </row>
    <row r="1402" spans="1:8" x14ac:dyDescent="0.2">
      <c r="A1402" s="247"/>
      <c r="B1402" s="267"/>
      <c r="C1402" s="267"/>
      <c r="D1402" s="297"/>
      <c r="E1402" s="297"/>
      <c r="F1402" s="297"/>
      <c r="G1402" s="297"/>
      <c r="H1402" s="297"/>
    </row>
    <row r="1403" spans="1:8" x14ac:dyDescent="0.2">
      <c r="A1403" s="247"/>
      <c r="B1403" s="267"/>
      <c r="C1403" s="267"/>
      <c r="D1403" s="297"/>
      <c r="E1403" s="297"/>
      <c r="F1403" s="297"/>
      <c r="G1403" s="297"/>
      <c r="H1403" s="297"/>
    </row>
    <row r="1404" spans="1:8" x14ac:dyDescent="0.2">
      <c r="A1404" s="247"/>
      <c r="B1404" s="267"/>
      <c r="C1404" s="267"/>
      <c r="D1404" s="297"/>
      <c r="E1404" s="297"/>
      <c r="F1404" s="297"/>
      <c r="G1404" s="297"/>
      <c r="H1404" s="297"/>
    </row>
    <row r="1405" spans="1:8" x14ac:dyDescent="0.2">
      <c r="A1405" s="247"/>
      <c r="B1405" s="267"/>
      <c r="C1405" s="267"/>
      <c r="D1405" s="297"/>
      <c r="E1405" s="297"/>
      <c r="F1405" s="297"/>
      <c r="G1405" s="297"/>
      <c r="H1405" s="297"/>
    </row>
    <row r="1406" spans="1:8" x14ac:dyDescent="0.2">
      <c r="A1406" s="247"/>
      <c r="B1406" s="267"/>
      <c r="C1406" s="267"/>
      <c r="D1406" s="297"/>
      <c r="E1406" s="297"/>
      <c r="F1406" s="297"/>
      <c r="G1406" s="297"/>
      <c r="H1406" s="297"/>
    </row>
    <row r="1407" spans="1:8" x14ac:dyDescent="0.2">
      <c r="A1407" s="247"/>
      <c r="B1407" s="267"/>
      <c r="C1407" s="267"/>
      <c r="D1407" s="297"/>
      <c r="E1407" s="297"/>
      <c r="F1407" s="297"/>
      <c r="G1407" s="297"/>
      <c r="H1407" s="297"/>
    </row>
    <row r="1408" spans="1:8" x14ac:dyDescent="0.2">
      <c r="A1408" s="247"/>
      <c r="B1408" s="267"/>
      <c r="C1408" s="267"/>
      <c r="D1408" s="297"/>
      <c r="E1408" s="297"/>
      <c r="F1408" s="297"/>
      <c r="G1408" s="297"/>
      <c r="H1408" s="297"/>
    </row>
    <row r="1409" spans="1:8" x14ac:dyDescent="0.2">
      <c r="A1409" s="247"/>
      <c r="B1409" s="267"/>
      <c r="C1409" s="267"/>
      <c r="D1409" s="297"/>
      <c r="E1409" s="297"/>
      <c r="F1409" s="297"/>
      <c r="G1409" s="297"/>
      <c r="H1409" s="297"/>
    </row>
    <row r="1410" spans="1:8" x14ac:dyDescent="0.2">
      <c r="A1410" s="247"/>
      <c r="B1410" s="267"/>
      <c r="C1410" s="267"/>
      <c r="D1410" s="297"/>
      <c r="E1410" s="297"/>
      <c r="F1410" s="297"/>
      <c r="G1410" s="297"/>
      <c r="H1410" s="297"/>
    </row>
    <row r="1411" spans="1:8" x14ac:dyDescent="0.2">
      <c r="A1411" s="247"/>
      <c r="B1411" s="267"/>
      <c r="C1411" s="267"/>
      <c r="D1411" s="297"/>
      <c r="E1411" s="297"/>
      <c r="F1411" s="297"/>
      <c r="G1411" s="297"/>
      <c r="H1411" s="297"/>
    </row>
    <row r="1412" spans="1:8" x14ac:dyDescent="0.2">
      <c r="A1412" s="247"/>
      <c r="B1412" s="267"/>
      <c r="C1412" s="267"/>
      <c r="D1412" s="297"/>
      <c r="E1412" s="297"/>
      <c r="F1412" s="297"/>
      <c r="G1412" s="297"/>
      <c r="H1412" s="297"/>
    </row>
    <row r="1413" spans="1:8" x14ac:dyDescent="0.2">
      <c r="A1413" s="247"/>
      <c r="B1413" s="267"/>
      <c r="C1413" s="267"/>
      <c r="D1413" s="297"/>
      <c r="E1413" s="297"/>
      <c r="F1413" s="297"/>
      <c r="G1413" s="297"/>
      <c r="H1413" s="297"/>
    </row>
    <row r="1414" spans="1:8" x14ac:dyDescent="0.2">
      <c r="A1414" s="247"/>
      <c r="B1414" s="267"/>
      <c r="C1414" s="267"/>
      <c r="D1414" s="297"/>
      <c r="E1414" s="297"/>
      <c r="F1414" s="297"/>
      <c r="G1414" s="297"/>
      <c r="H1414" s="297"/>
    </row>
    <row r="1415" spans="1:8" x14ac:dyDescent="0.2">
      <c r="A1415" s="247"/>
      <c r="B1415" s="267"/>
      <c r="C1415" s="267"/>
      <c r="D1415" s="297"/>
      <c r="E1415" s="297"/>
      <c r="F1415" s="297"/>
      <c r="G1415" s="297"/>
      <c r="H1415" s="297"/>
    </row>
    <row r="1416" spans="1:8" x14ac:dyDescent="0.2">
      <c r="A1416" s="247"/>
      <c r="B1416" s="267"/>
      <c r="C1416" s="267"/>
      <c r="D1416" s="297"/>
      <c r="E1416" s="297"/>
      <c r="F1416" s="297"/>
      <c r="G1416" s="297"/>
      <c r="H1416" s="297"/>
    </row>
    <row r="1417" spans="1:8" x14ac:dyDescent="0.2">
      <c r="A1417" s="247"/>
      <c r="B1417" s="267"/>
      <c r="C1417" s="267"/>
      <c r="D1417" s="297"/>
      <c r="E1417" s="297"/>
      <c r="F1417" s="297"/>
      <c r="G1417" s="297"/>
      <c r="H1417" s="297"/>
    </row>
    <row r="1418" spans="1:8" x14ac:dyDescent="0.2">
      <c r="A1418" s="247"/>
      <c r="B1418" s="267"/>
      <c r="C1418" s="267"/>
      <c r="D1418" s="297"/>
      <c r="E1418" s="297"/>
      <c r="F1418" s="297"/>
      <c r="G1418" s="297"/>
      <c r="H1418" s="297"/>
    </row>
    <row r="1419" spans="1:8" x14ac:dyDescent="0.2">
      <c r="A1419" s="247"/>
      <c r="B1419" s="267"/>
      <c r="C1419" s="267"/>
      <c r="D1419" s="297"/>
      <c r="E1419" s="297"/>
      <c r="F1419" s="297"/>
      <c r="G1419" s="297"/>
      <c r="H1419" s="297"/>
    </row>
    <row r="1420" spans="1:8" x14ac:dyDescent="0.2">
      <c r="A1420" s="247"/>
      <c r="B1420" s="267"/>
      <c r="C1420" s="267"/>
      <c r="D1420" s="297"/>
      <c r="E1420" s="297"/>
      <c r="F1420" s="297"/>
      <c r="G1420" s="297"/>
      <c r="H1420" s="297"/>
    </row>
    <row r="1421" spans="1:8" x14ac:dyDescent="0.2">
      <c r="A1421" s="247"/>
      <c r="B1421" s="267"/>
      <c r="C1421" s="267"/>
      <c r="D1421" s="297"/>
      <c r="E1421" s="297"/>
      <c r="F1421" s="297"/>
      <c r="G1421" s="297"/>
      <c r="H1421" s="297"/>
    </row>
    <row r="1422" spans="1:8" x14ac:dyDescent="0.2">
      <c r="A1422" s="247"/>
      <c r="B1422" s="267"/>
      <c r="C1422" s="267"/>
      <c r="D1422" s="297"/>
      <c r="E1422" s="297"/>
      <c r="F1422" s="297"/>
      <c r="G1422" s="297"/>
      <c r="H1422" s="297"/>
    </row>
    <row r="1423" spans="1:8" x14ac:dyDescent="0.2">
      <c r="A1423" s="247"/>
      <c r="B1423" s="267"/>
      <c r="C1423" s="267"/>
      <c r="D1423" s="297"/>
      <c r="E1423" s="297"/>
      <c r="F1423" s="297"/>
      <c r="G1423" s="297"/>
      <c r="H1423" s="297"/>
    </row>
    <row r="1424" spans="1:8" x14ac:dyDescent="0.2">
      <c r="A1424" s="247"/>
      <c r="B1424" s="267"/>
      <c r="C1424" s="267"/>
      <c r="D1424" s="297"/>
      <c r="E1424" s="297"/>
      <c r="F1424" s="297"/>
      <c r="G1424" s="297"/>
      <c r="H1424" s="297"/>
    </row>
    <row r="1425" spans="1:8" x14ac:dyDescent="0.2">
      <c r="A1425" s="247"/>
      <c r="B1425" s="267"/>
      <c r="C1425" s="267"/>
      <c r="D1425" s="297"/>
      <c r="E1425" s="297"/>
      <c r="F1425" s="297"/>
      <c r="G1425" s="297"/>
      <c r="H1425" s="297"/>
    </row>
    <row r="1426" spans="1:8" x14ac:dyDescent="0.2">
      <c r="A1426" s="247"/>
      <c r="B1426" s="267"/>
      <c r="C1426" s="267"/>
      <c r="D1426" s="297"/>
      <c r="E1426" s="297"/>
      <c r="F1426" s="297"/>
      <c r="G1426" s="297"/>
      <c r="H1426" s="297"/>
    </row>
    <row r="1427" spans="1:8" x14ac:dyDescent="0.2">
      <c r="A1427" s="247"/>
      <c r="B1427" s="267"/>
      <c r="C1427" s="267"/>
      <c r="D1427" s="297"/>
      <c r="E1427" s="297"/>
      <c r="F1427" s="297"/>
      <c r="G1427" s="297"/>
      <c r="H1427" s="297"/>
    </row>
    <row r="1428" spans="1:8" x14ac:dyDescent="0.2">
      <c r="A1428" s="247"/>
      <c r="B1428" s="267"/>
      <c r="C1428" s="267"/>
      <c r="D1428" s="297"/>
      <c r="E1428" s="297"/>
      <c r="F1428" s="297"/>
      <c r="G1428" s="297"/>
      <c r="H1428" s="297"/>
    </row>
    <row r="1429" spans="1:8" x14ac:dyDescent="0.2">
      <c r="A1429" s="247"/>
      <c r="B1429" s="267"/>
      <c r="C1429" s="267"/>
      <c r="D1429" s="297"/>
      <c r="E1429" s="297"/>
      <c r="F1429" s="297"/>
      <c r="G1429" s="297"/>
      <c r="H1429" s="297"/>
    </row>
    <row r="1430" spans="1:8" x14ac:dyDescent="0.2">
      <c r="A1430" s="247"/>
      <c r="B1430" s="267"/>
      <c r="C1430" s="267"/>
      <c r="D1430" s="297"/>
      <c r="E1430" s="297"/>
      <c r="F1430" s="297"/>
      <c r="G1430" s="297"/>
      <c r="H1430" s="297"/>
    </row>
    <row r="1431" spans="1:8" x14ac:dyDescent="0.2">
      <c r="A1431" s="247"/>
      <c r="B1431" s="267"/>
      <c r="C1431" s="267"/>
      <c r="D1431" s="297"/>
      <c r="E1431" s="297"/>
      <c r="F1431" s="297"/>
      <c r="G1431" s="297"/>
      <c r="H1431" s="297"/>
    </row>
    <row r="1432" spans="1:8" x14ac:dyDescent="0.2">
      <c r="A1432" s="247"/>
      <c r="B1432" s="267"/>
      <c r="C1432" s="267"/>
      <c r="D1432" s="297"/>
      <c r="E1432" s="297"/>
      <c r="F1432" s="297"/>
      <c r="G1432" s="297"/>
      <c r="H1432" s="297"/>
    </row>
    <row r="1433" spans="1:8" x14ac:dyDescent="0.2">
      <c r="A1433" s="247"/>
      <c r="B1433" s="267"/>
      <c r="C1433" s="267"/>
      <c r="D1433" s="297"/>
      <c r="E1433" s="297"/>
      <c r="F1433" s="297"/>
      <c r="G1433" s="297"/>
      <c r="H1433" s="297"/>
    </row>
    <row r="1434" spans="1:8" x14ac:dyDescent="0.2">
      <c r="A1434" s="247"/>
      <c r="B1434" s="267"/>
      <c r="C1434" s="267"/>
      <c r="D1434" s="297"/>
      <c r="E1434" s="297"/>
      <c r="F1434" s="297"/>
      <c r="G1434" s="297"/>
      <c r="H1434" s="297"/>
    </row>
    <row r="1435" spans="1:8" x14ac:dyDescent="0.2">
      <c r="A1435" s="247"/>
      <c r="B1435" s="267"/>
      <c r="C1435" s="267"/>
      <c r="D1435" s="297"/>
      <c r="E1435" s="297"/>
      <c r="F1435" s="297"/>
      <c r="G1435" s="297"/>
      <c r="H1435" s="297"/>
    </row>
    <row r="1436" spans="1:8" x14ac:dyDescent="0.2">
      <c r="A1436" s="247"/>
      <c r="B1436" s="267"/>
      <c r="C1436" s="267"/>
      <c r="D1436" s="297"/>
      <c r="E1436" s="297"/>
      <c r="F1436" s="297"/>
      <c r="G1436" s="297"/>
      <c r="H1436" s="297"/>
    </row>
    <row r="1437" spans="1:8" x14ac:dyDescent="0.2">
      <c r="A1437" s="247"/>
      <c r="B1437" s="267"/>
      <c r="C1437" s="267"/>
      <c r="D1437" s="297"/>
      <c r="E1437" s="297"/>
      <c r="F1437" s="297"/>
      <c r="G1437" s="297"/>
      <c r="H1437" s="297"/>
    </row>
    <row r="1438" spans="1:8" x14ac:dyDescent="0.2">
      <c r="A1438" s="247"/>
      <c r="B1438" s="267"/>
      <c r="C1438" s="267"/>
      <c r="D1438" s="297"/>
      <c r="E1438" s="297"/>
      <c r="F1438" s="297"/>
      <c r="G1438" s="297"/>
      <c r="H1438" s="297"/>
    </row>
    <row r="1439" spans="1:8" x14ac:dyDescent="0.2">
      <c r="A1439" s="247"/>
      <c r="B1439" s="267"/>
      <c r="C1439" s="267"/>
      <c r="D1439" s="297"/>
      <c r="E1439" s="297"/>
      <c r="F1439" s="297"/>
      <c r="G1439" s="297"/>
      <c r="H1439" s="297"/>
    </row>
    <row r="1440" spans="1:8" x14ac:dyDescent="0.2">
      <c r="A1440" s="247"/>
      <c r="B1440" s="267"/>
      <c r="C1440" s="267"/>
      <c r="D1440" s="297"/>
      <c r="E1440" s="297"/>
      <c r="F1440" s="297"/>
      <c r="G1440" s="297"/>
      <c r="H1440" s="297"/>
    </row>
    <row r="1441" spans="1:8" x14ac:dyDescent="0.2">
      <c r="A1441" s="247"/>
      <c r="B1441" s="267"/>
      <c r="C1441" s="267"/>
      <c r="D1441" s="297"/>
      <c r="E1441" s="297"/>
      <c r="F1441" s="297"/>
      <c r="G1441" s="297"/>
      <c r="H1441" s="297"/>
    </row>
    <row r="1442" spans="1:8" x14ac:dyDescent="0.2">
      <c r="A1442" s="247"/>
      <c r="B1442" s="267"/>
      <c r="C1442" s="267"/>
      <c r="D1442" s="297"/>
      <c r="E1442" s="297"/>
      <c r="F1442" s="297"/>
      <c r="G1442" s="297"/>
      <c r="H1442" s="297"/>
    </row>
    <row r="1443" spans="1:8" x14ac:dyDescent="0.2">
      <c r="A1443" s="247"/>
      <c r="B1443" s="267"/>
      <c r="C1443" s="267"/>
      <c r="D1443" s="297"/>
      <c r="E1443" s="297"/>
      <c r="F1443" s="297"/>
      <c r="G1443" s="297"/>
      <c r="H1443" s="297"/>
    </row>
    <row r="1444" spans="1:8" x14ac:dyDescent="0.2">
      <c r="A1444" s="247"/>
      <c r="B1444" s="267"/>
      <c r="C1444" s="267"/>
      <c r="D1444" s="297"/>
      <c r="E1444" s="297"/>
      <c r="F1444" s="297"/>
      <c r="G1444" s="297"/>
      <c r="H1444" s="297"/>
    </row>
    <row r="1445" spans="1:8" x14ac:dyDescent="0.2">
      <c r="A1445" s="247"/>
      <c r="B1445" s="267"/>
      <c r="C1445" s="267"/>
      <c r="D1445" s="297"/>
      <c r="E1445" s="297"/>
      <c r="F1445" s="297"/>
      <c r="G1445" s="297"/>
      <c r="H1445" s="297"/>
    </row>
    <row r="1446" spans="1:8" x14ac:dyDescent="0.2">
      <c r="A1446" s="247"/>
      <c r="B1446" s="267"/>
      <c r="C1446" s="267"/>
      <c r="D1446" s="297"/>
      <c r="E1446" s="297"/>
      <c r="F1446" s="297"/>
      <c r="G1446" s="297"/>
      <c r="H1446" s="297"/>
    </row>
    <row r="1447" spans="1:8" x14ac:dyDescent="0.2">
      <c r="A1447" s="247"/>
      <c r="B1447" s="267"/>
      <c r="C1447" s="267"/>
      <c r="D1447" s="297"/>
      <c r="E1447" s="297"/>
      <c r="F1447" s="297"/>
      <c r="G1447" s="297"/>
      <c r="H1447" s="297"/>
    </row>
    <row r="1448" spans="1:8" x14ac:dyDescent="0.2">
      <c r="A1448" s="247"/>
      <c r="B1448" s="267"/>
      <c r="C1448" s="267"/>
      <c r="D1448" s="297"/>
      <c r="E1448" s="297"/>
      <c r="F1448" s="297"/>
      <c r="G1448" s="297"/>
      <c r="H1448" s="297"/>
    </row>
    <row r="1449" spans="1:8" x14ac:dyDescent="0.2">
      <c r="A1449" s="247"/>
      <c r="B1449" s="267"/>
      <c r="C1449" s="267"/>
      <c r="D1449" s="297"/>
      <c r="E1449" s="297"/>
      <c r="F1449" s="297"/>
      <c r="G1449" s="297"/>
      <c r="H1449" s="297"/>
    </row>
    <row r="1450" spans="1:8" x14ac:dyDescent="0.2">
      <c r="A1450" s="247"/>
      <c r="B1450" s="267"/>
      <c r="C1450" s="267"/>
      <c r="D1450" s="297"/>
      <c r="E1450" s="297"/>
      <c r="F1450" s="297"/>
      <c r="G1450" s="297"/>
      <c r="H1450" s="297"/>
    </row>
    <row r="1451" spans="1:8" x14ac:dyDescent="0.2">
      <c r="A1451" s="247"/>
      <c r="B1451" s="267"/>
      <c r="C1451" s="267"/>
      <c r="D1451" s="297"/>
      <c r="E1451" s="297"/>
      <c r="F1451" s="297"/>
      <c r="G1451" s="297"/>
      <c r="H1451" s="297"/>
    </row>
    <row r="1452" spans="1:8" x14ac:dyDescent="0.2">
      <c r="A1452" s="247"/>
      <c r="B1452" s="267"/>
      <c r="C1452" s="267"/>
      <c r="D1452" s="297"/>
      <c r="E1452" s="297"/>
      <c r="F1452" s="297"/>
      <c r="G1452" s="297"/>
      <c r="H1452" s="297"/>
    </row>
    <row r="1453" spans="1:8" x14ac:dyDescent="0.2">
      <c r="A1453" s="247"/>
      <c r="B1453" s="267"/>
      <c r="C1453" s="267"/>
      <c r="D1453" s="297"/>
      <c r="E1453" s="297"/>
      <c r="F1453" s="297"/>
      <c r="G1453" s="297"/>
      <c r="H1453" s="297"/>
    </row>
    <row r="1454" spans="1:8" x14ac:dyDescent="0.2">
      <c r="A1454" s="247"/>
      <c r="B1454" s="267"/>
      <c r="C1454" s="267"/>
      <c r="D1454" s="297"/>
      <c r="E1454" s="297"/>
      <c r="F1454" s="297"/>
      <c r="G1454" s="297"/>
      <c r="H1454" s="297"/>
    </row>
    <row r="1455" spans="1:8" x14ac:dyDescent="0.2">
      <c r="A1455" s="247"/>
      <c r="B1455" s="267"/>
      <c r="C1455" s="267"/>
      <c r="D1455" s="297"/>
      <c r="E1455" s="297"/>
      <c r="F1455" s="297"/>
      <c r="G1455" s="297"/>
      <c r="H1455" s="297"/>
    </row>
    <row r="1456" spans="1:8" x14ac:dyDescent="0.2">
      <c r="A1456" s="247"/>
      <c r="B1456" s="267"/>
      <c r="C1456" s="267"/>
      <c r="D1456" s="297"/>
      <c r="E1456" s="297"/>
      <c r="F1456" s="297"/>
      <c r="G1456" s="297"/>
      <c r="H1456" s="297"/>
    </row>
    <row r="1457" spans="1:8" x14ac:dyDescent="0.2">
      <c r="A1457" s="247"/>
      <c r="B1457" s="267"/>
      <c r="C1457" s="267"/>
      <c r="D1457" s="297"/>
      <c r="E1457" s="297"/>
      <c r="F1457" s="297"/>
      <c r="G1457" s="297"/>
      <c r="H1457" s="297"/>
    </row>
    <row r="1458" spans="1:8" x14ac:dyDescent="0.2">
      <c r="A1458" s="247"/>
      <c r="B1458" s="267"/>
      <c r="C1458" s="267"/>
      <c r="D1458" s="297"/>
      <c r="E1458" s="297"/>
      <c r="F1458" s="297"/>
      <c r="G1458" s="297"/>
      <c r="H1458" s="297"/>
    </row>
    <row r="1459" spans="1:8" x14ac:dyDescent="0.2">
      <c r="A1459" s="247"/>
      <c r="B1459" s="267"/>
      <c r="C1459" s="267"/>
      <c r="D1459" s="297"/>
      <c r="E1459" s="297"/>
      <c r="F1459" s="297"/>
      <c r="G1459" s="297"/>
      <c r="H1459" s="297"/>
    </row>
    <row r="1460" spans="1:8" x14ac:dyDescent="0.2">
      <c r="A1460" s="247"/>
      <c r="B1460" s="267"/>
      <c r="C1460" s="267"/>
      <c r="D1460" s="297"/>
      <c r="E1460" s="297"/>
      <c r="F1460" s="297"/>
      <c r="G1460" s="297"/>
      <c r="H1460" s="297"/>
    </row>
    <row r="1461" spans="1:8" x14ac:dyDescent="0.2">
      <c r="A1461" s="247"/>
      <c r="B1461" s="267"/>
      <c r="C1461" s="267"/>
      <c r="D1461" s="297"/>
      <c r="E1461" s="297"/>
      <c r="F1461" s="297"/>
      <c r="G1461" s="297"/>
      <c r="H1461" s="297"/>
    </row>
    <row r="1462" spans="1:8" x14ac:dyDescent="0.2">
      <c r="A1462" s="247"/>
      <c r="B1462" s="267"/>
      <c r="C1462" s="267"/>
      <c r="D1462" s="297"/>
      <c r="E1462" s="297"/>
      <c r="F1462" s="297"/>
      <c r="G1462" s="297"/>
      <c r="H1462" s="297"/>
    </row>
    <row r="1463" spans="1:8" x14ac:dyDescent="0.2">
      <c r="A1463" s="247"/>
      <c r="B1463" s="267"/>
      <c r="C1463" s="267"/>
      <c r="D1463" s="297"/>
      <c r="E1463" s="297"/>
      <c r="F1463" s="297"/>
      <c r="G1463" s="297"/>
      <c r="H1463" s="297"/>
    </row>
    <row r="1464" spans="1:8" x14ac:dyDescent="0.2">
      <c r="A1464" s="247"/>
      <c r="B1464" s="267"/>
      <c r="C1464" s="267"/>
      <c r="D1464" s="297"/>
      <c r="E1464" s="297"/>
      <c r="F1464" s="297"/>
      <c r="G1464" s="297"/>
      <c r="H1464" s="297"/>
    </row>
    <row r="1465" spans="1:8" x14ac:dyDescent="0.2">
      <c r="A1465" s="247"/>
      <c r="B1465" s="267"/>
      <c r="C1465" s="267"/>
      <c r="D1465" s="297"/>
      <c r="E1465" s="297"/>
      <c r="F1465" s="297"/>
      <c r="G1465" s="297"/>
      <c r="H1465" s="297"/>
    </row>
    <row r="1466" spans="1:8" x14ac:dyDescent="0.2">
      <c r="A1466" s="247"/>
      <c r="B1466" s="267"/>
      <c r="C1466" s="267"/>
      <c r="D1466" s="297"/>
      <c r="E1466" s="297"/>
      <c r="F1466" s="297"/>
      <c r="G1466" s="297"/>
      <c r="H1466" s="297"/>
    </row>
    <row r="1467" spans="1:8" x14ac:dyDescent="0.2">
      <c r="A1467" s="247"/>
      <c r="B1467" s="267"/>
      <c r="C1467" s="267"/>
      <c r="D1467" s="297"/>
      <c r="E1467" s="297"/>
      <c r="F1467" s="297"/>
      <c r="G1467" s="297"/>
      <c r="H1467" s="297"/>
    </row>
    <row r="1468" spans="1:8" x14ac:dyDescent="0.2">
      <c r="A1468" s="247"/>
      <c r="B1468" s="267"/>
      <c r="C1468" s="267"/>
      <c r="D1468" s="297"/>
      <c r="E1468" s="297"/>
      <c r="F1468" s="297"/>
      <c r="G1468" s="297"/>
      <c r="H1468" s="297"/>
    </row>
    <row r="1469" spans="1:8" x14ac:dyDescent="0.2">
      <c r="A1469" s="247"/>
      <c r="B1469" s="267"/>
      <c r="C1469" s="267"/>
      <c r="D1469" s="297"/>
      <c r="E1469" s="297"/>
      <c r="F1469" s="297"/>
      <c r="G1469" s="297"/>
      <c r="H1469" s="297"/>
    </row>
    <row r="1470" spans="1:8" x14ac:dyDescent="0.2">
      <c r="A1470" s="247"/>
      <c r="B1470" s="267"/>
      <c r="C1470" s="267"/>
      <c r="D1470" s="297"/>
      <c r="E1470" s="297"/>
      <c r="F1470" s="297"/>
      <c r="G1470" s="297"/>
      <c r="H1470" s="297"/>
    </row>
    <row r="1471" spans="1:8" x14ac:dyDescent="0.2">
      <c r="A1471" s="247"/>
      <c r="B1471" s="267"/>
      <c r="C1471" s="267"/>
      <c r="D1471" s="297"/>
      <c r="E1471" s="297"/>
      <c r="F1471" s="297"/>
      <c r="G1471" s="297"/>
      <c r="H1471" s="297"/>
    </row>
    <row r="1472" spans="1:8" x14ac:dyDescent="0.2">
      <c r="A1472" s="247"/>
      <c r="B1472" s="267"/>
      <c r="C1472" s="267"/>
      <c r="D1472" s="297"/>
      <c r="E1472" s="297"/>
      <c r="F1472" s="297"/>
      <c r="G1472" s="297"/>
      <c r="H1472" s="297"/>
    </row>
    <row r="1473" spans="1:8" x14ac:dyDescent="0.2">
      <c r="A1473" s="247"/>
      <c r="B1473" s="267"/>
      <c r="C1473" s="267"/>
      <c r="D1473" s="297"/>
      <c r="E1473" s="297"/>
      <c r="F1473" s="297"/>
      <c r="G1473" s="297"/>
      <c r="H1473" s="297"/>
    </row>
    <row r="1474" spans="1:8" x14ac:dyDescent="0.2">
      <c r="A1474" s="247"/>
      <c r="B1474" s="267"/>
      <c r="C1474" s="267"/>
      <c r="D1474" s="297"/>
      <c r="E1474" s="297"/>
      <c r="F1474" s="297"/>
      <c r="G1474" s="297"/>
      <c r="H1474" s="297"/>
    </row>
    <row r="1475" spans="1:8" x14ac:dyDescent="0.2">
      <c r="A1475" s="247"/>
      <c r="B1475" s="267"/>
      <c r="C1475" s="267"/>
      <c r="D1475" s="297"/>
      <c r="E1475" s="297"/>
      <c r="F1475" s="297"/>
      <c r="G1475" s="297"/>
      <c r="H1475" s="297"/>
    </row>
    <row r="1476" spans="1:8" x14ac:dyDescent="0.2">
      <c r="A1476" s="247"/>
      <c r="B1476" s="267"/>
      <c r="C1476" s="267"/>
      <c r="D1476" s="297"/>
      <c r="E1476" s="297"/>
      <c r="F1476" s="297"/>
      <c r="G1476" s="297"/>
      <c r="H1476" s="297"/>
    </row>
    <row r="1477" spans="1:8" x14ac:dyDescent="0.2">
      <c r="A1477" s="247"/>
      <c r="B1477" s="267"/>
      <c r="C1477" s="267"/>
      <c r="D1477" s="297"/>
      <c r="E1477" s="297"/>
      <c r="F1477" s="297"/>
      <c r="G1477" s="297"/>
      <c r="H1477" s="297"/>
    </row>
    <row r="1478" spans="1:8" x14ac:dyDescent="0.2">
      <c r="A1478" s="247"/>
      <c r="B1478" s="267"/>
      <c r="C1478" s="267"/>
      <c r="D1478" s="297"/>
      <c r="E1478" s="297"/>
      <c r="F1478" s="297"/>
      <c r="G1478" s="297"/>
      <c r="H1478" s="297"/>
    </row>
    <row r="1479" spans="1:8" x14ac:dyDescent="0.2">
      <c r="A1479" s="247"/>
      <c r="B1479" s="267"/>
      <c r="C1479" s="267"/>
      <c r="D1479" s="297"/>
      <c r="E1479" s="297"/>
      <c r="F1479" s="297"/>
      <c r="G1479" s="297"/>
      <c r="H1479" s="297"/>
    </row>
    <row r="1480" spans="1:8" x14ac:dyDescent="0.2">
      <c r="A1480" s="247"/>
      <c r="B1480" s="267"/>
      <c r="C1480" s="267"/>
      <c r="D1480" s="297"/>
      <c r="E1480" s="297"/>
      <c r="F1480" s="297"/>
      <c r="G1480" s="297"/>
      <c r="H1480" s="297"/>
    </row>
    <row r="1481" spans="1:8" x14ac:dyDescent="0.2">
      <c r="A1481" s="247"/>
      <c r="B1481" s="267"/>
      <c r="C1481" s="267"/>
      <c r="D1481" s="297"/>
      <c r="E1481" s="297"/>
      <c r="F1481" s="297"/>
      <c r="G1481" s="297"/>
      <c r="H1481" s="297"/>
    </row>
    <row r="1482" spans="1:8" x14ac:dyDescent="0.2">
      <c r="A1482" s="247"/>
      <c r="B1482" s="267"/>
      <c r="C1482" s="267"/>
      <c r="D1482" s="297"/>
      <c r="E1482" s="297"/>
      <c r="F1482" s="297"/>
      <c r="G1482" s="297"/>
      <c r="H1482" s="297"/>
    </row>
    <row r="1483" spans="1:8" x14ac:dyDescent="0.2">
      <c r="A1483" s="247"/>
      <c r="B1483" s="267"/>
      <c r="C1483" s="267"/>
      <c r="D1483" s="297"/>
      <c r="E1483" s="297"/>
      <c r="F1483" s="297"/>
      <c r="G1483" s="297"/>
      <c r="H1483" s="297"/>
    </row>
    <row r="1484" spans="1:8" x14ac:dyDescent="0.2">
      <c r="A1484" s="247"/>
      <c r="B1484" s="267"/>
      <c r="C1484" s="267"/>
      <c r="D1484" s="297"/>
      <c r="E1484" s="297"/>
      <c r="F1484" s="297"/>
      <c r="G1484" s="297"/>
      <c r="H1484" s="297"/>
    </row>
    <row r="1485" spans="1:8" x14ac:dyDescent="0.2">
      <c r="A1485" s="247"/>
      <c r="B1485" s="267"/>
      <c r="C1485" s="267"/>
      <c r="D1485" s="297"/>
      <c r="E1485" s="297"/>
      <c r="F1485" s="297"/>
      <c r="G1485" s="297"/>
      <c r="H1485" s="297"/>
    </row>
    <row r="1486" spans="1:8" x14ac:dyDescent="0.2">
      <c r="A1486" s="247"/>
      <c r="B1486" s="267"/>
      <c r="C1486" s="267"/>
      <c r="D1486" s="297"/>
      <c r="E1486" s="297"/>
      <c r="F1486" s="297"/>
      <c r="G1486" s="297"/>
      <c r="H1486" s="297"/>
    </row>
    <row r="1487" spans="1:8" x14ac:dyDescent="0.2">
      <c r="A1487" s="247"/>
      <c r="B1487" s="267"/>
      <c r="C1487" s="267"/>
      <c r="D1487" s="297"/>
      <c r="E1487" s="297"/>
      <c r="F1487" s="297"/>
      <c r="G1487" s="297"/>
      <c r="H1487" s="297"/>
    </row>
    <row r="1488" spans="1:8" x14ac:dyDescent="0.2">
      <c r="A1488" s="247"/>
      <c r="B1488" s="267"/>
      <c r="C1488" s="267"/>
      <c r="D1488" s="297"/>
      <c r="E1488" s="297"/>
      <c r="F1488" s="297"/>
      <c r="G1488" s="297"/>
      <c r="H1488" s="297"/>
    </row>
    <row r="1489" spans="1:8" x14ac:dyDescent="0.2">
      <c r="A1489" s="247"/>
      <c r="B1489" s="267"/>
      <c r="C1489" s="267"/>
      <c r="D1489" s="297"/>
      <c r="E1489" s="297"/>
      <c r="F1489" s="297"/>
      <c r="G1489" s="297"/>
      <c r="H1489" s="297"/>
    </row>
    <row r="1490" spans="1:8" x14ac:dyDescent="0.2">
      <c r="A1490" s="247"/>
      <c r="B1490" s="267"/>
      <c r="C1490" s="267"/>
      <c r="D1490" s="297"/>
      <c r="E1490" s="297"/>
      <c r="F1490" s="297"/>
      <c r="G1490" s="297"/>
      <c r="H1490" s="297"/>
    </row>
    <row r="1491" spans="1:8" x14ac:dyDescent="0.2">
      <c r="A1491" s="247"/>
      <c r="B1491" s="267"/>
      <c r="C1491" s="267"/>
      <c r="D1491" s="297"/>
      <c r="E1491" s="297"/>
      <c r="F1491" s="297"/>
      <c r="G1491" s="297"/>
      <c r="H1491" s="297"/>
    </row>
    <row r="1492" spans="1:8" x14ac:dyDescent="0.2">
      <c r="A1492" s="247"/>
      <c r="B1492" s="267"/>
      <c r="C1492" s="267"/>
      <c r="D1492" s="297"/>
      <c r="E1492" s="297"/>
      <c r="F1492" s="297"/>
      <c r="G1492" s="297"/>
      <c r="H1492" s="297"/>
    </row>
    <row r="1493" spans="1:8" x14ac:dyDescent="0.2">
      <c r="A1493" s="247"/>
      <c r="B1493" s="267"/>
      <c r="C1493" s="267"/>
      <c r="D1493" s="297"/>
      <c r="E1493" s="297"/>
      <c r="F1493" s="297"/>
      <c r="G1493" s="297"/>
      <c r="H1493" s="297"/>
    </row>
    <row r="1494" spans="1:8" x14ac:dyDescent="0.2">
      <c r="A1494" s="247"/>
      <c r="B1494" s="267"/>
      <c r="C1494" s="267"/>
      <c r="D1494" s="297"/>
      <c r="E1494" s="297"/>
      <c r="F1494" s="297"/>
      <c r="G1494" s="297"/>
      <c r="H1494" s="297"/>
    </row>
    <row r="1495" spans="1:8" x14ac:dyDescent="0.2">
      <c r="A1495" s="247"/>
      <c r="B1495" s="267"/>
      <c r="C1495" s="267"/>
      <c r="D1495" s="297"/>
      <c r="E1495" s="297"/>
      <c r="F1495" s="297"/>
      <c r="G1495" s="297"/>
      <c r="H1495" s="297"/>
    </row>
    <row r="1496" spans="1:8" x14ac:dyDescent="0.2">
      <c r="A1496" s="247"/>
      <c r="B1496" s="267"/>
      <c r="C1496" s="267"/>
      <c r="D1496" s="297"/>
      <c r="E1496" s="297"/>
      <c r="F1496" s="297"/>
      <c r="G1496" s="297"/>
      <c r="H1496" s="297"/>
    </row>
    <row r="1497" spans="1:8" x14ac:dyDescent="0.2">
      <c r="A1497" s="247"/>
      <c r="B1497" s="267"/>
      <c r="C1497" s="267"/>
      <c r="D1497" s="297"/>
      <c r="E1497" s="297"/>
      <c r="F1497" s="297"/>
      <c r="G1497" s="297"/>
      <c r="H1497" s="297"/>
    </row>
    <row r="1498" spans="1:8" x14ac:dyDescent="0.2">
      <c r="A1498" s="247"/>
      <c r="B1498" s="267"/>
      <c r="C1498" s="267"/>
      <c r="D1498" s="297"/>
      <c r="E1498" s="297"/>
      <c r="F1498" s="297"/>
      <c r="G1498" s="297"/>
      <c r="H1498" s="297"/>
    </row>
    <row r="1499" spans="1:8" x14ac:dyDescent="0.2">
      <c r="A1499" s="247"/>
      <c r="B1499" s="267"/>
      <c r="C1499" s="267"/>
      <c r="D1499" s="297"/>
      <c r="E1499" s="297"/>
      <c r="F1499" s="297"/>
      <c r="G1499" s="297"/>
      <c r="H1499" s="297"/>
    </row>
    <row r="1500" spans="1:8" x14ac:dyDescent="0.2">
      <c r="A1500" s="247"/>
      <c r="B1500" s="267"/>
      <c r="C1500" s="267"/>
      <c r="D1500" s="297"/>
      <c r="E1500" s="297"/>
      <c r="F1500" s="297"/>
      <c r="G1500" s="297"/>
      <c r="H1500" s="297"/>
    </row>
    <row r="1501" spans="1:8" x14ac:dyDescent="0.2">
      <c r="A1501" s="247"/>
      <c r="B1501" s="267"/>
      <c r="C1501" s="267"/>
      <c r="D1501" s="297"/>
      <c r="E1501" s="297"/>
      <c r="F1501" s="297"/>
      <c r="G1501" s="297"/>
      <c r="H1501" s="297"/>
    </row>
    <row r="1502" spans="1:8" x14ac:dyDescent="0.2">
      <c r="A1502" s="247"/>
      <c r="B1502" s="267"/>
      <c r="C1502" s="267"/>
      <c r="D1502" s="297"/>
      <c r="E1502" s="297"/>
      <c r="F1502" s="297"/>
      <c r="G1502" s="297"/>
      <c r="H1502" s="297"/>
    </row>
    <row r="1503" spans="1:8" x14ac:dyDescent="0.2">
      <c r="A1503" s="247"/>
      <c r="B1503" s="267"/>
      <c r="C1503" s="267"/>
      <c r="D1503" s="297"/>
      <c r="E1503" s="297"/>
      <c r="F1503" s="297"/>
      <c r="G1503" s="297"/>
      <c r="H1503" s="297"/>
    </row>
    <row r="1504" spans="1:8" x14ac:dyDescent="0.2">
      <c r="A1504" s="247"/>
      <c r="B1504" s="267"/>
      <c r="C1504" s="267"/>
      <c r="D1504" s="297"/>
      <c r="E1504" s="297"/>
      <c r="F1504" s="297"/>
      <c r="G1504" s="297"/>
      <c r="H1504" s="297"/>
    </row>
    <row r="1505" spans="1:8" x14ac:dyDescent="0.2">
      <c r="A1505" s="247"/>
      <c r="B1505" s="267"/>
      <c r="C1505" s="267"/>
      <c r="D1505" s="297"/>
      <c r="E1505" s="297"/>
      <c r="F1505" s="297"/>
      <c r="G1505" s="297"/>
      <c r="H1505" s="297"/>
    </row>
    <row r="1506" spans="1:8" x14ac:dyDescent="0.2">
      <c r="A1506" s="247"/>
      <c r="B1506" s="267"/>
      <c r="C1506" s="267"/>
      <c r="D1506" s="297"/>
      <c r="E1506" s="297"/>
      <c r="F1506" s="297"/>
      <c r="G1506" s="297"/>
      <c r="H1506" s="297"/>
    </row>
    <row r="1507" spans="1:8" x14ac:dyDescent="0.2">
      <c r="A1507" s="247"/>
      <c r="B1507" s="267"/>
      <c r="C1507" s="267"/>
      <c r="D1507" s="297"/>
      <c r="E1507" s="297"/>
      <c r="F1507" s="297"/>
      <c r="G1507" s="297"/>
      <c r="H1507" s="297"/>
    </row>
    <row r="1508" spans="1:8" x14ac:dyDescent="0.2">
      <c r="A1508" s="247"/>
      <c r="B1508" s="267"/>
      <c r="C1508" s="267"/>
      <c r="D1508" s="297"/>
      <c r="E1508" s="297"/>
      <c r="F1508" s="297"/>
      <c r="G1508" s="297"/>
      <c r="H1508" s="297"/>
    </row>
    <row r="1509" spans="1:8" x14ac:dyDescent="0.2">
      <c r="A1509" s="247"/>
      <c r="B1509" s="267"/>
      <c r="C1509" s="267"/>
      <c r="D1509" s="297"/>
      <c r="E1509" s="297"/>
      <c r="F1509" s="297"/>
      <c r="G1509" s="297"/>
      <c r="H1509" s="297"/>
    </row>
    <row r="1510" spans="1:8" x14ac:dyDescent="0.2">
      <c r="A1510" s="247"/>
      <c r="B1510" s="267"/>
      <c r="C1510" s="267"/>
      <c r="D1510" s="297"/>
      <c r="E1510" s="297"/>
      <c r="F1510" s="297"/>
      <c r="G1510" s="297"/>
      <c r="H1510" s="297"/>
    </row>
    <row r="1511" spans="1:8" x14ac:dyDescent="0.2">
      <c r="A1511" s="247"/>
      <c r="B1511" s="267"/>
      <c r="C1511" s="267"/>
      <c r="D1511" s="297"/>
      <c r="E1511" s="297"/>
      <c r="F1511" s="297"/>
      <c r="G1511" s="297"/>
      <c r="H1511" s="297"/>
    </row>
    <row r="1512" spans="1:8" x14ac:dyDescent="0.2">
      <c r="A1512" s="247"/>
      <c r="B1512" s="267"/>
      <c r="C1512" s="267"/>
      <c r="D1512" s="297"/>
      <c r="E1512" s="297"/>
      <c r="F1512" s="297"/>
      <c r="G1512" s="297"/>
      <c r="H1512" s="297"/>
    </row>
    <row r="1513" spans="1:8" x14ac:dyDescent="0.2">
      <c r="A1513" s="247"/>
      <c r="B1513" s="267"/>
      <c r="C1513" s="267"/>
      <c r="D1513" s="297"/>
      <c r="E1513" s="297"/>
      <c r="F1513" s="297"/>
      <c r="G1513" s="297"/>
      <c r="H1513" s="297"/>
    </row>
    <row r="1514" spans="1:8" x14ac:dyDescent="0.2">
      <c r="A1514" s="247"/>
      <c r="B1514" s="267"/>
      <c r="C1514" s="267"/>
      <c r="D1514" s="297"/>
      <c r="E1514" s="297"/>
      <c r="F1514" s="297"/>
      <c r="G1514" s="297"/>
      <c r="H1514" s="297"/>
    </row>
    <row r="1515" spans="1:8" x14ac:dyDescent="0.2">
      <c r="A1515" s="247"/>
      <c r="B1515" s="267"/>
      <c r="C1515" s="267"/>
      <c r="D1515" s="297"/>
      <c r="E1515" s="297"/>
      <c r="F1515" s="297"/>
      <c r="G1515" s="297"/>
      <c r="H1515" s="297"/>
    </row>
    <row r="1516" spans="1:8" x14ac:dyDescent="0.2">
      <c r="A1516" s="247"/>
      <c r="B1516" s="267"/>
      <c r="C1516" s="267"/>
      <c r="D1516" s="297"/>
      <c r="E1516" s="297"/>
      <c r="F1516" s="297"/>
      <c r="G1516" s="297"/>
      <c r="H1516" s="297"/>
    </row>
    <row r="1517" spans="1:8" x14ac:dyDescent="0.2">
      <c r="A1517" s="247"/>
      <c r="B1517" s="267"/>
      <c r="C1517" s="267"/>
      <c r="D1517" s="297"/>
      <c r="E1517" s="297"/>
      <c r="F1517" s="297"/>
      <c r="G1517" s="297"/>
      <c r="H1517" s="297"/>
    </row>
    <row r="1518" spans="1:8" x14ac:dyDescent="0.2">
      <c r="A1518" s="247"/>
      <c r="B1518" s="267"/>
      <c r="C1518" s="267"/>
      <c r="D1518" s="297"/>
      <c r="E1518" s="297"/>
      <c r="F1518" s="297"/>
      <c r="G1518" s="297"/>
      <c r="H1518" s="297"/>
    </row>
    <row r="1519" spans="1:8" x14ac:dyDescent="0.2">
      <c r="A1519" s="247"/>
      <c r="B1519" s="267"/>
      <c r="C1519" s="267"/>
      <c r="D1519" s="297"/>
      <c r="E1519" s="297"/>
      <c r="F1519" s="297"/>
      <c r="G1519" s="297"/>
      <c r="H1519" s="297"/>
    </row>
    <row r="1520" spans="1:8" x14ac:dyDescent="0.2">
      <c r="A1520" s="247"/>
      <c r="B1520" s="267"/>
      <c r="C1520" s="267"/>
      <c r="D1520" s="297"/>
      <c r="E1520" s="297"/>
      <c r="F1520" s="297"/>
      <c r="G1520" s="297"/>
      <c r="H1520" s="297"/>
    </row>
    <row r="1521" spans="1:8" x14ac:dyDescent="0.2">
      <c r="A1521" s="247"/>
      <c r="B1521" s="267"/>
      <c r="C1521" s="267"/>
      <c r="D1521" s="297"/>
      <c r="E1521" s="297"/>
      <c r="F1521" s="297"/>
      <c r="G1521" s="297"/>
      <c r="H1521" s="297"/>
    </row>
    <row r="1522" spans="1:8" x14ac:dyDescent="0.2">
      <c r="A1522" s="247"/>
      <c r="B1522" s="267"/>
      <c r="C1522" s="267"/>
      <c r="D1522" s="297"/>
      <c r="E1522" s="297"/>
      <c r="F1522" s="297"/>
      <c r="G1522" s="297"/>
      <c r="H1522" s="297"/>
    </row>
    <row r="1523" spans="1:8" x14ac:dyDescent="0.2">
      <c r="A1523" s="247"/>
      <c r="B1523" s="267"/>
      <c r="C1523" s="267"/>
      <c r="D1523" s="297"/>
      <c r="E1523" s="297"/>
      <c r="F1523" s="297"/>
      <c r="G1523" s="297"/>
      <c r="H1523" s="297"/>
    </row>
    <row r="1524" spans="1:8" x14ac:dyDescent="0.2">
      <c r="A1524" s="247"/>
      <c r="B1524" s="267"/>
      <c r="C1524" s="267"/>
      <c r="D1524" s="297"/>
      <c r="E1524" s="297"/>
      <c r="F1524" s="297"/>
      <c r="G1524" s="297"/>
      <c r="H1524" s="297"/>
    </row>
    <row r="1525" spans="1:8" x14ac:dyDescent="0.2">
      <c r="A1525" s="247"/>
      <c r="B1525" s="267"/>
      <c r="C1525" s="267"/>
      <c r="D1525" s="297"/>
      <c r="E1525" s="297"/>
      <c r="F1525" s="297"/>
      <c r="G1525" s="297"/>
      <c r="H1525" s="297"/>
    </row>
    <row r="1526" spans="1:8" x14ac:dyDescent="0.2">
      <c r="A1526" s="247"/>
      <c r="B1526" s="267"/>
      <c r="C1526" s="267"/>
      <c r="D1526" s="297"/>
      <c r="E1526" s="297"/>
      <c r="F1526" s="297"/>
      <c r="G1526" s="297"/>
      <c r="H1526" s="297"/>
    </row>
    <row r="1527" spans="1:8" x14ac:dyDescent="0.2">
      <c r="A1527" s="247"/>
      <c r="B1527" s="267"/>
      <c r="C1527" s="267"/>
      <c r="D1527" s="297"/>
      <c r="E1527" s="297"/>
      <c r="F1527" s="297"/>
      <c r="G1527" s="297"/>
      <c r="H1527" s="297"/>
    </row>
    <row r="1528" spans="1:8" x14ac:dyDescent="0.2">
      <c r="A1528" s="247"/>
      <c r="B1528" s="267"/>
      <c r="C1528" s="267"/>
      <c r="D1528" s="297"/>
      <c r="E1528" s="297"/>
      <c r="F1528" s="297"/>
      <c r="G1528" s="297"/>
      <c r="H1528" s="297"/>
    </row>
    <row r="1529" spans="1:8" x14ac:dyDescent="0.2">
      <c r="A1529" s="247"/>
      <c r="B1529" s="267"/>
      <c r="C1529" s="267"/>
      <c r="D1529" s="297"/>
      <c r="E1529" s="297"/>
      <c r="F1529" s="297"/>
      <c r="G1529" s="297"/>
      <c r="H1529" s="297"/>
    </row>
    <row r="1530" spans="1:8" x14ac:dyDescent="0.2">
      <c r="A1530" s="247"/>
      <c r="B1530" s="267"/>
      <c r="C1530" s="267"/>
      <c r="D1530" s="297"/>
      <c r="E1530" s="297"/>
      <c r="F1530" s="297"/>
      <c r="G1530" s="297"/>
      <c r="H1530" s="297"/>
    </row>
    <row r="1531" spans="1:8" x14ac:dyDescent="0.2">
      <c r="A1531" s="247"/>
      <c r="B1531" s="267"/>
      <c r="C1531" s="267"/>
      <c r="D1531" s="297"/>
      <c r="E1531" s="297"/>
      <c r="F1531" s="297"/>
      <c r="G1531" s="297"/>
      <c r="H1531" s="297"/>
    </row>
    <row r="1532" spans="1:8" x14ac:dyDescent="0.2">
      <c r="A1532" s="247"/>
      <c r="B1532" s="267"/>
      <c r="C1532" s="267"/>
      <c r="D1532" s="297"/>
      <c r="E1532" s="297"/>
      <c r="F1532" s="297"/>
      <c r="G1532" s="297"/>
      <c r="H1532" s="297"/>
    </row>
    <row r="1533" spans="1:8" x14ac:dyDescent="0.2">
      <c r="A1533" s="247"/>
      <c r="B1533" s="267"/>
      <c r="C1533" s="267"/>
      <c r="D1533" s="297"/>
      <c r="E1533" s="297"/>
      <c r="F1533" s="297"/>
      <c r="G1533" s="297"/>
      <c r="H1533" s="297"/>
    </row>
    <row r="1534" spans="1:8" x14ac:dyDescent="0.2">
      <c r="A1534" s="247"/>
      <c r="B1534" s="267"/>
      <c r="C1534" s="267"/>
      <c r="D1534" s="297"/>
      <c r="E1534" s="297"/>
      <c r="F1534" s="297"/>
      <c r="G1534" s="297"/>
      <c r="H1534" s="297"/>
    </row>
    <row r="1535" spans="1:8" x14ac:dyDescent="0.2">
      <c r="A1535" s="247"/>
      <c r="B1535" s="267"/>
      <c r="C1535" s="267"/>
      <c r="D1535" s="297"/>
      <c r="E1535" s="297"/>
      <c r="F1535" s="297"/>
      <c r="G1535" s="297"/>
      <c r="H1535" s="297"/>
    </row>
    <row r="1536" spans="1:8" x14ac:dyDescent="0.2">
      <c r="A1536" s="247"/>
      <c r="B1536" s="267"/>
      <c r="C1536" s="267"/>
      <c r="D1536" s="297"/>
      <c r="E1536" s="297"/>
      <c r="F1536" s="297"/>
      <c r="G1536" s="297"/>
      <c r="H1536" s="297"/>
    </row>
    <row r="1537" spans="1:8" x14ac:dyDescent="0.2">
      <c r="A1537" s="247"/>
      <c r="B1537" s="267"/>
      <c r="C1537" s="267"/>
      <c r="D1537" s="297"/>
      <c r="E1537" s="297"/>
      <c r="F1537" s="297"/>
      <c r="G1537" s="297"/>
      <c r="H1537" s="297"/>
    </row>
    <row r="1538" spans="1:8" x14ac:dyDescent="0.2">
      <c r="A1538" s="247"/>
      <c r="B1538" s="267"/>
      <c r="C1538" s="267"/>
      <c r="D1538" s="297"/>
      <c r="E1538" s="297"/>
      <c r="F1538" s="297"/>
      <c r="G1538" s="297"/>
      <c r="H1538" s="297"/>
    </row>
    <row r="1539" spans="1:8" x14ac:dyDescent="0.2">
      <c r="A1539" s="247"/>
      <c r="B1539" s="267"/>
      <c r="C1539" s="267"/>
      <c r="D1539" s="297"/>
      <c r="E1539" s="297"/>
      <c r="F1539" s="297"/>
      <c r="G1539" s="297"/>
      <c r="H1539" s="297"/>
    </row>
    <row r="1540" spans="1:8" x14ac:dyDescent="0.2">
      <c r="A1540" s="247"/>
      <c r="B1540" s="267"/>
      <c r="C1540" s="267"/>
      <c r="D1540" s="297"/>
      <c r="E1540" s="297"/>
      <c r="F1540" s="297"/>
      <c r="G1540" s="297"/>
      <c r="H1540" s="297"/>
    </row>
    <row r="1541" spans="1:8" x14ac:dyDescent="0.2">
      <c r="A1541" s="247"/>
      <c r="B1541" s="267"/>
      <c r="C1541" s="267"/>
      <c r="D1541" s="297"/>
      <c r="E1541" s="297"/>
      <c r="F1541" s="297"/>
      <c r="G1541" s="297"/>
      <c r="H1541" s="297"/>
    </row>
    <row r="1542" spans="1:8" x14ac:dyDescent="0.2">
      <c r="A1542" s="247"/>
      <c r="B1542" s="267"/>
      <c r="C1542" s="267"/>
      <c r="D1542" s="297"/>
      <c r="E1542" s="297"/>
      <c r="F1542" s="297"/>
      <c r="G1542" s="297"/>
      <c r="H1542" s="297"/>
    </row>
    <row r="1543" spans="1:8" x14ac:dyDescent="0.2">
      <c r="A1543" s="247"/>
      <c r="B1543" s="267"/>
      <c r="C1543" s="267"/>
      <c r="D1543" s="297"/>
      <c r="E1543" s="297"/>
      <c r="F1543" s="297"/>
      <c r="G1543" s="297"/>
      <c r="H1543" s="297"/>
    </row>
    <row r="1544" spans="1:8" x14ac:dyDescent="0.2">
      <c r="A1544" s="247"/>
      <c r="B1544" s="267"/>
      <c r="C1544" s="267"/>
      <c r="D1544" s="297"/>
      <c r="E1544" s="297"/>
      <c r="F1544" s="297"/>
      <c r="G1544" s="297"/>
      <c r="H1544" s="297"/>
    </row>
    <row r="1545" spans="1:8" x14ac:dyDescent="0.2">
      <c r="A1545" s="247"/>
      <c r="B1545" s="267"/>
      <c r="C1545" s="267"/>
      <c r="D1545" s="297"/>
      <c r="E1545" s="297"/>
      <c r="F1545" s="297"/>
      <c r="G1545" s="297"/>
      <c r="H1545" s="297"/>
    </row>
    <row r="1546" spans="1:8" x14ac:dyDescent="0.2">
      <c r="A1546" s="247"/>
      <c r="B1546" s="267"/>
      <c r="C1546" s="267"/>
      <c r="D1546" s="297"/>
      <c r="E1546" s="297"/>
      <c r="F1546" s="297"/>
      <c r="G1546" s="297"/>
      <c r="H1546" s="297"/>
    </row>
    <row r="1547" spans="1:8" x14ac:dyDescent="0.2">
      <c r="A1547" s="247"/>
      <c r="B1547" s="267"/>
      <c r="C1547" s="267"/>
      <c r="D1547" s="297"/>
      <c r="E1547" s="297"/>
      <c r="F1547" s="297"/>
      <c r="G1547" s="297"/>
      <c r="H1547" s="297"/>
    </row>
    <row r="1548" spans="1:8" x14ac:dyDescent="0.2">
      <c r="A1548" s="247"/>
      <c r="B1548" s="267"/>
      <c r="C1548" s="267"/>
      <c r="D1548" s="297"/>
      <c r="E1548" s="297"/>
      <c r="F1548" s="297"/>
      <c r="G1548" s="297"/>
      <c r="H1548" s="297"/>
    </row>
    <row r="1549" spans="1:8" x14ac:dyDescent="0.2">
      <c r="A1549" s="247"/>
      <c r="B1549" s="267"/>
      <c r="C1549" s="267"/>
      <c r="D1549" s="297"/>
      <c r="E1549" s="297"/>
      <c r="F1549" s="297"/>
      <c r="G1549" s="297"/>
      <c r="H1549" s="297"/>
    </row>
    <row r="1550" spans="1:8" x14ac:dyDescent="0.2">
      <c r="A1550" s="247"/>
      <c r="B1550" s="267"/>
      <c r="C1550" s="267"/>
      <c r="D1550" s="297"/>
      <c r="E1550" s="297"/>
      <c r="F1550" s="297"/>
      <c r="G1550" s="297"/>
      <c r="H1550" s="297"/>
    </row>
    <row r="1551" spans="1:8" x14ac:dyDescent="0.2">
      <c r="A1551" s="247"/>
      <c r="B1551" s="267"/>
      <c r="C1551" s="267"/>
      <c r="D1551" s="297"/>
      <c r="E1551" s="297"/>
      <c r="F1551" s="297"/>
      <c r="G1551" s="297"/>
      <c r="H1551" s="297"/>
    </row>
    <row r="1552" spans="1:8" x14ac:dyDescent="0.2">
      <c r="A1552" s="247"/>
      <c r="B1552" s="267"/>
      <c r="C1552" s="267"/>
      <c r="D1552" s="297"/>
      <c r="E1552" s="297"/>
      <c r="F1552" s="297"/>
      <c r="G1552" s="297"/>
      <c r="H1552" s="297"/>
    </row>
    <row r="1553" spans="1:8" x14ac:dyDescent="0.2">
      <c r="A1553" s="247"/>
      <c r="B1553" s="267"/>
      <c r="C1553" s="267"/>
      <c r="D1553" s="297"/>
      <c r="E1553" s="297"/>
      <c r="F1553" s="297"/>
      <c r="G1553" s="297"/>
      <c r="H1553" s="297"/>
    </row>
    <row r="1554" spans="1:8" x14ac:dyDescent="0.2">
      <c r="A1554" s="247"/>
      <c r="B1554" s="267"/>
      <c r="C1554" s="267"/>
      <c r="D1554" s="297"/>
      <c r="E1554" s="297"/>
      <c r="F1554" s="297"/>
      <c r="G1554" s="297"/>
      <c r="H1554" s="297"/>
    </row>
    <row r="1555" spans="1:8" x14ac:dyDescent="0.2">
      <c r="A1555" s="247"/>
      <c r="B1555" s="267"/>
      <c r="C1555" s="267"/>
      <c r="D1555" s="297"/>
      <c r="E1555" s="297"/>
      <c r="F1555" s="297"/>
      <c r="G1555" s="297"/>
      <c r="H1555" s="297"/>
    </row>
    <row r="1556" spans="1:8" x14ac:dyDescent="0.2">
      <c r="A1556" s="247"/>
      <c r="B1556" s="267"/>
      <c r="C1556" s="267"/>
      <c r="D1556" s="297"/>
      <c r="E1556" s="297"/>
      <c r="F1556" s="297"/>
      <c r="G1556" s="297"/>
      <c r="H1556" s="297"/>
    </row>
    <row r="1557" spans="1:8" x14ac:dyDescent="0.2">
      <c r="A1557" s="247"/>
      <c r="B1557" s="267"/>
      <c r="C1557" s="267"/>
      <c r="D1557" s="297"/>
      <c r="E1557" s="297"/>
      <c r="F1557" s="297"/>
      <c r="G1557" s="297"/>
      <c r="H1557" s="297"/>
    </row>
    <row r="1558" spans="1:8" x14ac:dyDescent="0.2">
      <c r="A1558" s="247"/>
      <c r="B1558" s="267"/>
      <c r="C1558" s="267"/>
      <c r="D1558" s="297"/>
      <c r="E1558" s="297"/>
      <c r="F1558" s="297"/>
      <c r="G1558" s="297"/>
      <c r="H1558" s="297"/>
    </row>
    <row r="1559" spans="1:8" x14ac:dyDescent="0.2">
      <c r="A1559" s="247"/>
      <c r="B1559" s="267"/>
      <c r="C1559" s="267"/>
      <c r="D1559" s="297"/>
      <c r="E1559" s="297"/>
      <c r="F1559" s="297"/>
      <c r="G1559" s="297"/>
      <c r="H1559" s="297"/>
    </row>
    <row r="1560" spans="1:8" x14ac:dyDescent="0.2">
      <c r="A1560" s="247"/>
      <c r="B1560" s="267"/>
      <c r="C1560" s="267"/>
      <c r="D1560" s="297"/>
      <c r="E1560" s="297"/>
      <c r="F1560" s="297"/>
      <c r="G1560" s="297"/>
      <c r="H1560" s="297"/>
    </row>
    <row r="1561" spans="1:8" x14ac:dyDescent="0.2">
      <c r="A1561" s="247"/>
      <c r="B1561" s="267"/>
      <c r="C1561" s="267"/>
      <c r="D1561" s="297"/>
      <c r="E1561" s="297"/>
      <c r="F1561" s="297"/>
      <c r="G1561" s="297"/>
      <c r="H1561" s="297"/>
    </row>
    <row r="1562" spans="1:8" x14ac:dyDescent="0.2">
      <c r="A1562" s="247"/>
      <c r="B1562" s="267"/>
      <c r="C1562" s="267"/>
      <c r="D1562" s="297"/>
      <c r="E1562" s="297"/>
      <c r="F1562" s="297"/>
      <c r="G1562" s="297"/>
      <c r="H1562" s="297"/>
    </row>
    <row r="1563" spans="1:8" x14ac:dyDescent="0.2">
      <c r="A1563" s="247"/>
      <c r="B1563" s="267"/>
      <c r="C1563" s="267"/>
      <c r="D1563" s="297"/>
      <c r="E1563" s="297"/>
      <c r="F1563" s="297"/>
      <c r="G1563" s="297"/>
      <c r="H1563" s="297"/>
    </row>
    <row r="1564" spans="1:8" x14ac:dyDescent="0.2">
      <c r="A1564" s="247"/>
      <c r="B1564" s="267"/>
      <c r="C1564" s="267"/>
      <c r="D1564" s="297"/>
      <c r="E1564" s="297"/>
      <c r="F1564" s="297"/>
      <c r="G1564" s="297"/>
      <c r="H1564" s="297"/>
    </row>
    <row r="1565" spans="1:8" x14ac:dyDescent="0.2">
      <c r="A1565" s="247"/>
      <c r="B1565" s="267"/>
      <c r="C1565" s="267"/>
      <c r="D1565" s="297"/>
      <c r="E1565" s="297"/>
      <c r="F1565" s="297"/>
      <c r="G1565" s="297"/>
      <c r="H1565" s="297"/>
    </row>
    <row r="1566" spans="1:8" x14ac:dyDescent="0.2">
      <c r="A1566" s="247"/>
      <c r="B1566" s="267"/>
      <c r="C1566" s="267"/>
      <c r="D1566" s="297"/>
      <c r="E1566" s="297"/>
      <c r="F1566" s="297"/>
      <c r="G1566" s="297"/>
      <c r="H1566" s="297"/>
    </row>
    <row r="1567" spans="1:8" x14ac:dyDescent="0.2">
      <c r="A1567" s="247"/>
      <c r="B1567" s="267"/>
      <c r="C1567" s="267"/>
      <c r="D1567" s="297"/>
      <c r="E1567" s="297"/>
      <c r="F1567" s="297"/>
      <c r="G1567" s="297"/>
      <c r="H1567" s="297"/>
    </row>
    <row r="1568" spans="1:8" x14ac:dyDescent="0.2">
      <c r="A1568" s="247"/>
      <c r="B1568" s="267"/>
      <c r="C1568" s="267"/>
      <c r="D1568" s="297"/>
      <c r="E1568" s="297"/>
      <c r="F1568" s="297"/>
      <c r="G1568" s="297"/>
      <c r="H1568" s="297"/>
    </row>
    <row r="1569" spans="1:8" x14ac:dyDescent="0.2">
      <c r="A1569" s="247"/>
      <c r="B1569" s="267"/>
      <c r="C1569" s="267"/>
      <c r="D1569" s="297"/>
      <c r="E1569" s="297"/>
      <c r="F1569" s="297"/>
      <c r="G1569" s="297"/>
      <c r="H1569" s="297"/>
    </row>
    <row r="1570" spans="1:8" x14ac:dyDescent="0.2">
      <c r="A1570" s="247"/>
      <c r="B1570" s="267"/>
      <c r="C1570" s="267"/>
      <c r="D1570" s="297"/>
      <c r="E1570" s="297"/>
      <c r="F1570" s="297"/>
      <c r="G1570" s="297"/>
      <c r="H1570" s="297"/>
    </row>
    <row r="1571" spans="1:8" x14ac:dyDescent="0.2">
      <c r="A1571" s="247"/>
      <c r="B1571" s="267"/>
      <c r="C1571" s="267"/>
      <c r="D1571" s="297"/>
      <c r="E1571" s="297"/>
      <c r="F1571" s="297"/>
      <c r="G1571" s="297"/>
      <c r="H1571" s="297"/>
    </row>
    <row r="1572" spans="1:8" x14ac:dyDescent="0.2">
      <c r="A1572" s="247"/>
      <c r="B1572" s="267"/>
      <c r="C1572" s="267"/>
      <c r="D1572" s="297"/>
      <c r="E1572" s="297"/>
      <c r="F1572" s="297"/>
      <c r="G1572" s="297"/>
      <c r="H1572" s="297"/>
    </row>
    <row r="1573" spans="1:8" x14ac:dyDescent="0.2">
      <c r="A1573" s="247"/>
      <c r="B1573" s="267"/>
      <c r="C1573" s="267"/>
      <c r="D1573" s="297"/>
      <c r="E1573" s="297"/>
      <c r="F1573" s="297"/>
      <c r="G1573" s="297"/>
      <c r="H1573" s="297"/>
    </row>
    <row r="1574" spans="1:8" x14ac:dyDescent="0.2">
      <c r="A1574" s="247"/>
      <c r="B1574" s="267"/>
      <c r="C1574" s="267"/>
      <c r="D1574" s="297"/>
      <c r="E1574" s="297"/>
      <c r="F1574" s="297"/>
      <c r="G1574" s="297"/>
      <c r="H1574" s="297"/>
    </row>
    <row r="1575" spans="1:8" x14ac:dyDescent="0.2">
      <c r="A1575" s="247"/>
      <c r="B1575" s="267"/>
      <c r="C1575" s="267"/>
      <c r="D1575" s="297"/>
      <c r="E1575" s="297"/>
      <c r="F1575" s="297"/>
      <c r="G1575" s="297"/>
      <c r="H1575" s="297"/>
    </row>
    <row r="1576" spans="1:8" x14ac:dyDescent="0.2">
      <c r="A1576" s="247"/>
      <c r="B1576" s="267"/>
      <c r="C1576" s="267"/>
      <c r="D1576" s="297"/>
      <c r="E1576" s="297"/>
      <c r="F1576" s="297"/>
      <c r="G1576" s="297"/>
      <c r="H1576" s="297"/>
    </row>
    <row r="1577" spans="1:8" x14ac:dyDescent="0.2">
      <c r="A1577" s="247"/>
      <c r="B1577" s="267"/>
      <c r="C1577" s="267"/>
      <c r="D1577" s="297"/>
      <c r="E1577" s="297"/>
      <c r="F1577" s="297"/>
      <c r="G1577" s="297"/>
      <c r="H1577" s="297"/>
    </row>
    <row r="1578" spans="1:8" x14ac:dyDescent="0.2">
      <c r="A1578" s="247"/>
      <c r="B1578" s="267"/>
      <c r="C1578" s="267"/>
      <c r="D1578" s="297"/>
      <c r="E1578" s="297"/>
      <c r="F1578" s="297"/>
      <c r="G1578" s="297"/>
      <c r="H1578" s="297"/>
    </row>
    <row r="1579" spans="1:8" x14ac:dyDescent="0.2">
      <c r="A1579" s="247"/>
      <c r="B1579" s="267"/>
      <c r="C1579" s="267"/>
      <c r="D1579" s="297"/>
      <c r="E1579" s="297"/>
      <c r="F1579" s="297"/>
      <c r="G1579" s="297"/>
      <c r="H1579" s="297"/>
    </row>
    <row r="1580" spans="1:8" x14ac:dyDescent="0.2">
      <c r="A1580" s="247"/>
      <c r="B1580" s="267"/>
      <c r="C1580" s="267"/>
      <c r="D1580" s="297"/>
      <c r="E1580" s="297"/>
      <c r="F1580" s="297"/>
      <c r="G1580" s="297"/>
      <c r="H1580" s="297"/>
    </row>
    <row r="1581" spans="1:8" x14ac:dyDescent="0.2">
      <c r="A1581" s="247"/>
      <c r="B1581" s="267"/>
      <c r="C1581" s="267"/>
      <c r="D1581" s="297"/>
      <c r="E1581" s="297"/>
      <c r="F1581" s="297"/>
      <c r="G1581" s="297"/>
      <c r="H1581" s="297"/>
    </row>
    <row r="1582" spans="1:8" x14ac:dyDescent="0.2">
      <c r="A1582" s="247"/>
      <c r="B1582" s="267"/>
      <c r="C1582" s="267"/>
      <c r="D1582" s="297"/>
      <c r="E1582" s="297"/>
      <c r="F1582" s="297"/>
      <c r="G1582" s="297"/>
      <c r="H1582" s="297"/>
    </row>
    <row r="1583" spans="1:8" x14ac:dyDescent="0.2">
      <c r="A1583" s="247"/>
      <c r="B1583" s="267"/>
      <c r="C1583" s="267"/>
      <c r="D1583" s="297"/>
      <c r="E1583" s="297"/>
      <c r="F1583" s="297"/>
      <c r="G1583" s="297"/>
      <c r="H1583" s="297"/>
    </row>
    <row r="1584" spans="1:8" x14ac:dyDescent="0.2">
      <c r="A1584" s="247"/>
      <c r="B1584" s="267"/>
      <c r="C1584" s="267"/>
      <c r="D1584" s="297"/>
      <c r="E1584" s="297"/>
      <c r="F1584" s="297"/>
      <c r="G1584" s="297"/>
      <c r="H1584" s="297"/>
    </row>
    <row r="1585" spans="1:8" x14ac:dyDescent="0.2">
      <c r="A1585" s="247"/>
      <c r="B1585" s="267"/>
      <c r="C1585" s="267"/>
      <c r="D1585" s="297"/>
      <c r="E1585" s="297"/>
      <c r="F1585" s="297"/>
      <c r="G1585" s="297"/>
      <c r="H1585" s="297"/>
    </row>
    <row r="1586" spans="1:8" x14ac:dyDescent="0.2">
      <c r="A1586" s="247"/>
      <c r="B1586" s="267"/>
      <c r="C1586" s="267"/>
      <c r="D1586" s="297"/>
      <c r="E1586" s="297"/>
      <c r="F1586" s="297"/>
      <c r="G1586" s="297"/>
      <c r="H1586" s="297"/>
    </row>
    <row r="1587" spans="1:8" x14ac:dyDescent="0.2">
      <c r="A1587" s="247"/>
      <c r="B1587" s="267"/>
      <c r="C1587" s="267"/>
      <c r="D1587" s="297"/>
      <c r="E1587" s="297"/>
      <c r="F1587" s="297"/>
      <c r="G1587" s="297"/>
      <c r="H1587" s="297"/>
    </row>
    <row r="1588" spans="1:8" x14ac:dyDescent="0.2">
      <c r="A1588" s="247"/>
      <c r="B1588" s="267"/>
      <c r="C1588" s="267"/>
      <c r="D1588" s="297"/>
      <c r="E1588" s="297"/>
      <c r="F1588" s="297"/>
      <c r="G1588" s="297"/>
      <c r="H1588" s="297"/>
    </row>
    <row r="1589" spans="1:8" x14ac:dyDescent="0.2">
      <c r="A1589" s="247"/>
      <c r="B1589" s="267"/>
      <c r="C1589" s="267"/>
      <c r="D1589" s="297"/>
      <c r="E1589" s="297"/>
      <c r="F1589" s="297"/>
      <c r="G1589" s="297"/>
      <c r="H1589" s="297"/>
    </row>
    <row r="1590" spans="1:8" x14ac:dyDescent="0.2">
      <c r="A1590" s="247"/>
      <c r="B1590" s="267"/>
      <c r="C1590" s="267"/>
      <c r="D1590" s="297"/>
      <c r="E1590" s="297"/>
      <c r="F1590" s="297"/>
      <c r="G1590" s="297"/>
      <c r="H1590" s="297"/>
    </row>
    <row r="1591" spans="1:8" x14ac:dyDescent="0.2">
      <c r="A1591" s="247"/>
      <c r="B1591" s="267"/>
      <c r="C1591" s="267"/>
      <c r="D1591" s="297"/>
      <c r="E1591" s="297"/>
      <c r="F1591" s="297"/>
      <c r="G1591" s="297"/>
      <c r="H1591" s="297"/>
    </row>
    <row r="1592" spans="1:8" x14ac:dyDescent="0.2">
      <c r="A1592" s="247"/>
      <c r="B1592" s="267"/>
      <c r="C1592" s="267"/>
      <c r="D1592" s="297"/>
      <c r="E1592" s="297"/>
      <c r="F1592" s="297"/>
      <c r="G1592" s="297"/>
      <c r="H1592" s="297"/>
    </row>
    <row r="1593" spans="1:8" x14ac:dyDescent="0.2">
      <c r="A1593" s="247"/>
      <c r="B1593" s="267"/>
      <c r="C1593" s="267"/>
      <c r="D1593" s="297"/>
      <c r="E1593" s="297"/>
      <c r="F1593" s="297"/>
      <c r="G1593" s="297"/>
      <c r="H1593" s="297"/>
    </row>
    <row r="1594" spans="1:8" x14ac:dyDescent="0.2">
      <c r="A1594" s="247"/>
      <c r="B1594" s="267"/>
      <c r="C1594" s="267"/>
      <c r="D1594" s="297"/>
      <c r="E1594" s="297"/>
      <c r="F1594" s="297"/>
      <c r="G1594" s="297"/>
      <c r="H1594" s="297"/>
    </row>
    <row r="1595" spans="1:8" x14ac:dyDescent="0.2">
      <c r="A1595" s="247"/>
      <c r="B1595" s="267"/>
      <c r="C1595" s="267"/>
      <c r="D1595" s="297"/>
      <c r="E1595" s="297"/>
      <c r="F1595" s="297"/>
      <c r="G1595" s="297"/>
      <c r="H1595" s="297"/>
    </row>
    <row r="1596" spans="1:8" x14ac:dyDescent="0.2">
      <c r="A1596" s="247"/>
      <c r="B1596" s="267"/>
      <c r="C1596" s="267"/>
      <c r="D1596" s="297"/>
      <c r="E1596" s="297"/>
      <c r="F1596" s="297"/>
      <c r="G1596" s="297"/>
      <c r="H1596" s="297"/>
    </row>
    <row r="1597" spans="1:8" x14ac:dyDescent="0.2">
      <c r="A1597" s="247"/>
      <c r="B1597" s="267"/>
      <c r="C1597" s="267"/>
      <c r="D1597" s="297"/>
      <c r="E1597" s="297"/>
      <c r="F1597" s="297"/>
      <c r="G1597" s="297"/>
      <c r="H1597" s="297"/>
    </row>
    <row r="1598" spans="1:8" x14ac:dyDescent="0.2">
      <c r="A1598" s="247"/>
      <c r="B1598" s="267"/>
      <c r="C1598" s="267"/>
      <c r="D1598" s="297"/>
      <c r="E1598" s="297"/>
      <c r="F1598" s="297"/>
      <c r="G1598" s="297"/>
      <c r="H1598" s="297"/>
    </row>
    <row r="1599" spans="1:8" x14ac:dyDescent="0.2">
      <c r="A1599" s="247"/>
      <c r="B1599" s="267"/>
      <c r="C1599" s="267"/>
      <c r="D1599" s="297"/>
      <c r="E1599" s="297"/>
      <c r="F1599" s="297"/>
      <c r="G1599" s="297"/>
      <c r="H1599" s="297"/>
    </row>
    <row r="1600" spans="1:8" x14ac:dyDescent="0.2">
      <c r="A1600" s="247"/>
      <c r="B1600" s="267"/>
      <c r="C1600" s="267"/>
      <c r="D1600" s="297"/>
      <c r="E1600" s="297"/>
      <c r="F1600" s="297"/>
      <c r="G1600" s="297"/>
      <c r="H1600" s="297"/>
    </row>
    <row r="1601" spans="1:8" x14ac:dyDescent="0.2">
      <c r="A1601" s="247"/>
      <c r="B1601" s="267"/>
      <c r="C1601" s="267"/>
      <c r="D1601" s="297"/>
      <c r="E1601" s="297"/>
      <c r="F1601" s="297"/>
      <c r="G1601" s="297"/>
      <c r="H1601" s="297"/>
    </row>
    <row r="1602" spans="1:8" x14ac:dyDescent="0.2">
      <c r="A1602" s="247"/>
      <c r="B1602" s="267"/>
      <c r="C1602" s="267"/>
      <c r="D1602" s="297"/>
      <c r="E1602" s="297"/>
      <c r="F1602" s="297"/>
      <c r="G1602" s="297"/>
      <c r="H1602" s="297"/>
    </row>
    <row r="1603" spans="1:8" x14ac:dyDescent="0.2">
      <c r="A1603" s="247"/>
      <c r="B1603" s="267"/>
      <c r="C1603" s="267"/>
      <c r="D1603" s="297"/>
      <c r="E1603" s="297"/>
      <c r="F1603" s="297"/>
      <c r="G1603" s="297"/>
      <c r="H1603" s="297"/>
    </row>
    <row r="1604" spans="1:8" x14ac:dyDescent="0.2">
      <c r="A1604" s="247"/>
      <c r="B1604" s="267"/>
      <c r="C1604" s="267"/>
      <c r="D1604" s="297"/>
      <c r="E1604" s="297"/>
      <c r="F1604" s="297"/>
      <c r="G1604" s="297"/>
      <c r="H1604" s="297"/>
    </row>
    <row r="1605" spans="1:8" x14ac:dyDescent="0.2">
      <c r="A1605" s="247"/>
      <c r="B1605" s="267"/>
      <c r="C1605" s="267"/>
      <c r="D1605" s="297"/>
      <c r="E1605" s="297"/>
      <c r="F1605" s="297"/>
      <c r="G1605" s="297"/>
      <c r="H1605" s="297"/>
    </row>
    <row r="1606" spans="1:8" x14ac:dyDescent="0.2">
      <c r="A1606" s="247"/>
      <c r="B1606" s="267"/>
      <c r="C1606" s="267"/>
      <c r="D1606" s="297"/>
      <c r="E1606" s="297"/>
      <c r="F1606" s="297"/>
      <c r="G1606" s="297"/>
      <c r="H1606" s="297"/>
    </row>
    <row r="1607" spans="1:8" x14ac:dyDescent="0.2">
      <c r="A1607" s="247"/>
      <c r="B1607" s="267"/>
      <c r="C1607" s="267"/>
      <c r="D1607" s="297"/>
      <c r="E1607" s="297"/>
      <c r="F1607" s="297"/>
      <c r="G1607" s="297"/>
      <c r="H1607" s="297"/>
    </row>
    <row r="1608" spans="1:8" x14ac:dyDescent="0.2">
      <c r="A1608" s="247"/>
      <c r="B1608" s="267"/>
      <c r="C1608" s="267"/>
      <c r="D1608" s="297"/>
      <c r="E1608" s="297"/>
      <c r="F1608" s="297"/>
      <c r="G1608" s="297"/>
      <c r="H1608" s="297"/>
    </row>
    <row r="1609" spans="1:8" x14ac:dyDescent="0.2">
      <c r="A1609" s="247"/>
      <c r="B1609" s="267"/>
      <c r="C1609" s="267"/>
      <c r="D1609" s="297"/>
      <c r="E1609" s="297"/>
      <c r="F1609" s="297"/>
      <c r="G1609" s="297"/>
      <c r="H1609" s="297"/>
    </row>
    <row r="1610" spans="1:8" x14ac:dyDescent="0.2">
      <c r="A1610" s="247"/>
      <c r="B1610" s="267"/>
      <c r="C1610" s="267"/>
      <c r="D1610" s="297"/>
      <c r="E1610" s="297"/>
      <c r="F1610" s="297"/>
      <c r="G1610" s="297"/>
      <c r="H1610" s="297"/>
    </row>
    <row r="1611" spans="1:8" x14ac:dyDescent="0.2">
      <c r="A1611" s="247"/>
      <c r="B1611" s="267"/>
      <c r="C1611" s="267"/>
      <c r="D1611" s="297"/>
      <c r="E1611" s="297"/>
      <c r="F1611" s="297"/>
      <c r="G1611" s="297"/>
      <c r="H1611" s="297"/>
    </row>
    <row r="1612" spans="1:8" x14ac:dyDescent="0.2">
      <c r="A1612" s="247"/>
      <c r="B1612" s="267"/>
      <c r="C1612" s="267"/>
      <c r="D1612" s="297"/>
      <c r="E1612" s="297"/>
      <c r="F1612" s="297"/>
      <c r="G1612" s="297"/>
      <c r="H1612" s="297"/>
    </row>
    <row r="1613" spans="1:8" x14ac:dyDescent="0.2">
      <c r="A1613" s="247"/>
      <c r="B1613" s="267"/>
      <c r="C1613" s="267"/>
      <c r="D1613" s="297"/>
      <c r="E1613" s="297"/>
      <c r="F1613" s="297"/>
      <c r="G1613" s="297"/>
      <c r="H1613" s="297"/>
    </row>
    <row r="1614" spans="1:8" x14ac:dyDescent="0.2">
      <c r="A1614" s="247"/>
      <c r="B1614" s="267"/>
      <c r="C1614" s="267"/>
      <c r="D1614" s="297"/>
      <c r="E1614" s="297"/>
      <c r="F1614" s="297"/>
      <c r="G1614" s="297"/>
      <c r="H1614" s="297"/>
    </row>
    <row r="1615" spans="1:8" x14ac:dyDescent="0.2">
      <c r="A1615" s="247"/>
      <c r="B1615" s="267"/>
      <c r="C1615" s="267"/>
      <c r="D1615" s="297"/>
      <c r="E1615" s="297"/>
      <c r="F1615" s="297"/>
      <c r="G1615" s="297"/>
      <c r="H1615" s="297"/>
    </row>
    <row r="1616" spans="1:8" x14ac:dyDescent="0.2">
      <c r="A1616" s="247"/>
      <c r="B1616" s="267"/>
      <c r="C1616" s="267"/>
      <c r="D1616" s="297"/>
      <c r="E1616" s="297"/>
      <c r="F1616" s="297"/>
      <c r="G1616" s="297"/>
      <c r="H1616" s="297"/>
    </row>
    <row r="1617" spans="1:8" x14ac:dyDescent="0.2">
      <c r="A1617" s="247"/>
      <c r="B1617" s="267"/>
      <c r="C1617" s="267"/>
      <c r="D1617" s="297"/>
      <c r="E1617" s="297"/>
      <c r="F1617" s="297"/>
      <c r="G1617" s="297"/>
      <c r="H1617" s="297"/>
    </row>
    <row r="1618" spans="1:8" x14ac:dyDescent="0.2">
      <c r="A1618" s="247"/>
      <c r="B1618" s="267"/>
      <c r="C1618" s="267"/>
      <c r="D1618" s="297"/>
      <c r="E1618" s="297"/>
      <c r="F1618" s="297"/>
      <c r="G1618" s="297"/>
      <c r="H1618" s="297"/>
    </row>
    <row r="1619" spans="1:8" x14ac:dyDescent="0.2">
      <c r="A1619" s="247"/>
      <c r="B1619" s="267"/>
      <c r="C1619" s="267"/>
      <c r="D1619" s="297"/>
      <c r="E1619" s="297"/>
      <c r="F1619" s="297"/>
      <c r="G1619" s="297"/>
      <c r="H1619" s="297"/>
    </row>
    <row r="1620" spans="1:8" x14ac:dyDescent="0.2">
      <c r="A1620" s="247"/>
      <c r="B1620" s="267"/>
      <c r="C1620" s="267"/>
      <c r="D1620" s="297"/>
      <c r="E1620" s="297"/>
      <c r="F1620" s="297"/>
      <c r="G1620" s="297"/>
      <c r="H1620" s="297"/>
    </row>
    <row r="1621" spans="1:8" x14ac:dyDescent="0.2">
      <c r="A1621" s="247"/>
      <c r="B1621" s="267"/>
      <c r="C1621" s="267"/>
      <c r="D1621" s="297"/>
      <c r="E1621" s="297"/>
      <c r="F1621" s="297"/>
      <c r="G1621" s="297"/>
      <c r="H1621" s="297"/>
    </row>
    <row r="1622" spans="1:8" x14ac:dyDescent="0.2">
      <c r="A1622" s="247"/>
      <c r="B1622" s="267"/>
      <c r="C1622" s="267"/>
      <c r="D1622" s="297"/>
      <c r="E1622" s="297"/>
      <c r="F1622" s="297"/>
      <c r="G1622" s="297"/>
      <c r="H1622" s="297"/>
    </row>
    <row r="1623" spans="1:8" x14ac:dyDescent="0.2">
      <c r="A1623" s="247"/>
      <c r="B1623" s="267"/>
      <c r="C1623" s="267"/>
      <c r="D1623" s="297"/>
      <c r="E1623" s="297"/>
      <c r="F1623" s="297"/>
      <c r="G1623" s="297"/>
      <c r="H1623" s="297"/>
    </row>
    <row r="1624" spans="1:8" x14ac:dyDescent="0.2">
      <c r="A1624" s="247"/>
      <c r="B1624" s="267"/>
      <c r="C1624" s="267"/>
      <c r="D1624" s="297"/>
      <c r="E1624" s="297"/>
      <c r="F1624" s="297"/>
      <c r="G1624" s="297"/>
      <c r="H1624" s="297"/>
    </row>
    <row r="1625" spans="1:8" x14ac:dyDescent="0.2">
      <c r="A1625" s="247"/>
      <c r="B1625" s="267"/>
      <c r="C1625" s="267"/>
      <c r="D1625" s="297"/>
      <c r="E1625" s="297"/>
      <c r="F1625" s="297"/>
      <c r="G1625" s="297"/>
      <c r="H1625" s="297"/>
    </row>
    <row r="1626" spans="1:8" x14ac:dyDescent="0.2">
      <c r="A1626" s="247"/>
      <c r="B1626" s="267"/>
      <c r="C1626" s="267"/>
      <c r="D1626" s="297"/>
      <c r="E1626" s="297"/>
      <c r="F1626" s="297"/>
      <c r="G1626" s="297"/>
      <c r="H1626" s="297"/>
    </row>
    <row r="1627" spans="1:8" x14ac:dyDescent="0.2">
      <c r="A1627" s="247"/>
      <c r="B1627" s="267"/>
      <c r="C1627" s="267"/>
      <c r="D1627" s="297"/>
      <c r="E1627" s="297"/>
      <c r="F1627" s="297"/>
      <c r="G1627" s="297"/>
      <c r="H1627" s="297"/>
    </row>
    <row r="1628" spans="1:8" x14ac:dyDescent="0.2">
      <c r="A1628" s="247"/>
      <c r="B1628" s="267"/>
      <c r="C1628" s="267"/>
      <c r="D1628" s="297"/>
      <c r="E1628" s="297"/>
      <c r="F1628" s="297"/>
      <c r="G1628" s="297"/>
      <c r="H1628" s="297"/>
    </row>
    <row r="1629" spans="1:8" x14ac:dyDescent="0.2">
      <c r="A1629" s="247"/>
      <c r="B1629" s="267"/>
      <c r="C1629" s="267"/>
      <c r="D1629" s="297"/>
      <c r="E1629" s="297"/>
      <c r="F1629" s="297"/>
      <c r="G1629" s="297"/>
      <c r="H1629" s="297"/>
    </row>
    <row r="1630" spans="1:8" x14ac:dyDescent="0.2">
      <c r="A1630" s="247"/>
      <c r="B1630" s="267"/>
      <c r="C1630" s="267"/>
      <c r="D1630" s="297"/>
      <c r="E1630" s="297"/>
      <c r="F1630" s="297"/>
      <c r="G1630" s="297"/>
      <c r="H1630" s="297"/>
    </row>
    <row r="1631" spans="1:8" x14ac:dyDescent="0.2">
      <c r="A1631" s="247"/>
      <c r="B1631" s="267"/>
      <c r="C1631" s="267"/>
      <c r="D1631" s="297"/>
      <c r="E1631" s="297"/>
      <c r="F1631" s="297"/>
      <c r="G1631" s="297"/>
      <c r="H1631" s="297"/>
    </row>
    <row r="1632" spans="1:8" x14ac:dyDescent="0.2">
      <c r="A1632" s="247"/>
      <c r="B1632" s="267"/>
      <c r="C1632" s="267"/>
      <c r="D1632" s="297"/>
      <c r="E1632" s="297"/>
      <c r="F1632" s="297"/>
      <c r="G1632" s="297"/>
      <c r="H1632" s="297"/>
    </row>
    <row r="1633" spans="1:8" x14ac:dyDescent="0.2">
      <c r="A1633" s="247"/>
      <c r="B1633" s="267"/>
      <c r="C1633" s="267"/>
      <c r="D1633" s="297"/>
      <c r="E1633" s="297"/>
      <c r="F1633" s="297"/>
      <c r="G1633" s="297"/>
      <c r="H1633" s="297"/>
    </row>
    <row r="1634" spans="1:8" x14ac:dyDescent="0.2">
      <c r="A1634" s="247"/>
      <c r="B1634" s="267"/>
      <c r="C1634" s="267"/>
      <c r="D1634" s="297"/>
      <c r="E1634" s="297"/>
      <c r="F1634" s="297"/>
      <c r="G1634" s="297"/>
      <c r="H1634" s="297"/>
    </row>
    <row r="1635" spans="1:8" x14ac:dyDescent="0.2">
      <c r="A1635" s="247"/>
      <c r="B1635" s="267"/>
      <c r="C1635" s="267"/>
      <c r="D1635" s="297"/>
      <c r="E1635" s="297"/>
      <c r="F1635" s="297"/>
      <c r="G1635" s="297"/>
      <c r="H1635" s="297"/>
    </row>
    <row r="1636" spans="1:8" x14ac:dyDescent="0.2">
      <c r="A1636" s="247"/>
      <c r="B1636" s="267"/>
      <c r="C1636" s="267"/>
      <c r="D1636" s="297"/>
      <c r="E1636" s="297"/>
      <c r="F1636" s="297"/>
      <c r="G1636" s="297"/>
      <c r="H1636" s="297"/>
    </row>
    <row r="1637" spans="1:8" x14ac:dyDescent="0.2">
      <c r="A1637" s="247"/>
      <c r="B1637" s="267"/>
      <c r="C1637" s="267"/>
      <c r="D1637" s="297"/>
      <c r="E1637" s="297"/>
      <c r="F1637" s="297"/>
      <c r="G1637" s="297"/>
      <c r="H1637" s="297"/>
    </row>
    <row r="1638" spans="1:8" x14ac:dyDescent="0.2">
      <c r="A1638" s="247"/>
      <c r="B1638" s="267"/>
      <c r="C1638" s="267"/>
      <c r="D1638" s="297"/>
      <c r="E1638" s="297"/>
      <c r="F1638" s="297"/>
      <c r="G1638" s="297"/>
      <c r="H1638" s="297"/>
    </row>
    <row r="1639" spans="1:8" x14ac:dyDescent="0.2">
      <c r="A1639" s="247"/>
      <c r="B1639" s="267"/>
      <c r="C1639" s="267"/>
      <c r="D1639" s="297"/>
      <c r="E1639" s="297"/>
      <c r="F1639" s="297"/>
      <c r="G1639" s="297"/>
      <c r="H1639" s="297"/>
    </row>
    <row r="1640" spans="1:8" x14ac:dyDescent="0.2">
      <c r="A1640" s="247"/>
      <c r="B1640" s="267"/>
      <c r="C1640" s="267"/>
      <c r="D1640" s="297"/>
      <c r="E1640" s="297"/>
      <c r="F1640" s="297"/>
      <c r="G1640" s="297"/>
      <c r="H1640" s="297"/>
    </row>
    <row r="1641" spans="1:8" x14ac:dyDescent="0.2">
      <c r="A1641" s="247"/>
      <c r="B1641" s="267"/>
      <c r="C1641" s="267"/>
      <c r="D1641" s="297"/>
      <c r="E1641" s="297"/>
      <c r="F1641" s="297"/>
      <c r="G1641" s="297"/>
      <c r="H1641" s="297"/>
    </row>
    <row r="1642" spans="1:8" x14ac:dyDescent="0.2">
      <c r="A1642" s="247"/>
      <c r="B1642" s="267"/>
      <c r="C1642" s="267"/>
      <c r="D1642" s="297"/>
      <c r="E1642" s="297"/>
      <c r="F1642" s="297"/>
      <c r="G1642" s="297"/>
      <c r="H1642" s="297"/>
    </row>
    <row r="1643" spans="1:8" x14ac:dyDescent="0.2">
      <c r="A1643" s="247"/>
      <c r="B1643" s="267"/>
      <c r="C1643" s="267"/>
      <c r="D1643" s="297"/>
      <c r="E1643" s="297"/>
      <c r="F1643" s="297"/>
      <c r="G1643" s="297"/>
      <c r="H1643" s="297"/>
    </row>
    <row r="1644" spans="1:8" x14ac:dyDescent="0.2">
      <c r="A1644" s="247"/>
      <c r="B1644" s="267"/>
      <c r="C1644" s="267"/>
      <c r="D1644" s="297"/>
      <c r="E1644" s="297"/>
      <c r="F1644" s="297"/>
      <c r="G1644" s="297"/>
      <c r="H1644" s="297"/>
    </row>
    <row r="1645" spans="1:8" x14ac:dyDescent="0.2">
      <c r="A1645" s="247"/>
      <c r="B1645" s="267"/>
      <c r="C1645" s="267"/>
      <c r="D1645" s="297"/>
      <c r="E1645" s="297"/>
      <c r="F1645" s="297"/>
      <c r="G1645" s="297"/>
      <c r="H1645" s="297"/>
    </row>
    <row r="1646" spans="1:8" x14ac:dyDescent="0.2">
      <c r="A1646" s="247"/>
      <c r="B1646" s="267"/>
      <c r="C1646" s="267"/>
      <c r="D1646" s="297"/>
      <c r="E1646" s="297"/>
      <c r="F1646" s="297"/>
      <c r="G1646" s="297"/>
      <c r="H1646" s="297"/>
    </row>
    <row r="1647" spans="1:8" x14ac:dyDescent="0.2">
      <c r="A1647" s="247"/>
      <c r="B1647" s="267"/>
      <c r="C1647" s="267"/>
      <c r="D1647" s="297"/>
      <c r="E1647" s="297"/>
      <c r="F1647" s="297"/>
      <c r="G1647" s="297"/>
      <c r="H1647" s="297"/>
    </row>
    <row r="1648" spans="1:8" x14ac:dyDescent="0.2">
      <c r="A1648" s="247"/>
      <c r="B1648" s="267"/>
      <c r="C1648" s="267"/>
      <c r="D1648" s="297"/>
      <c r="E1648" s="297"/>
      <c r="F1648" s="297"/>
      <c r="G1648" s="297"/>
      <c r="H1648" s="297"/>
    </row>
    <row r="1649" spans="1:8" x14ac:dyDescent="0.2">
      <c r="A1649" s="247"/>
      <c r="B1649" s="267"/>
      <c r="C1649" s="267"/>
      <c r="D1649" s="297"/>
      <c r="E1649" s="297"/>
      <c r="F1649" s="297"/>
      <c r="G1649" s="297"/>
      <c r="H1649" s="297"/>
    </row>
    <row r="1650" spans="1:8" x14ac:dyDescent="0.2">
      <c r="A1650" s="247"/>
      <c r="B1650" s="267"/>
      <c r="C1650" s="267"/>
      <c r="D1650" s="297"/>
      <c r="E1650" s="297"/>
      <c r="F1650" s="297"/>
      <c r="G1650" s="297"/>
      <c r="H1650" s="297"/>
    </row>
    <row r="1651" spans="1:8" x14ac:dyDescent="0.2">
      <c r="A1651" s="247"/>
      <c r="B1651" s="267"/>
      <c r="C1651" s="267"/>
      <c r="D1651" s="297"/>
      <c r="E1651" s="297"/>
      <c r="F1651" s="297"/>
      <c r="G1651" s="297"/>
      <c r="H1651" s="297"/>
    </row>
    <row r="1652" spans="1:8" x14ac:dyDescent="0.2">
      <c r="A1652" s="247"/>
      <c r="B1652" s="267"/>
      <c r="C1652" s="267"/>
      <c r="D1652" s="297"/>
      <c r="E1652" s="297"/>
      <c r="F1652" s="297"/>
      <c r="G1652" s="297"/>
      <c r="H1652" s="297"/>
    </row>
    <row r="1653" spans="1:8" x14ac:dyDescent="0.2">
      <c r="A1653" s="247"/>
      <c r="B1653" s="267"/>
      <c r="C1653" s="267"/>
      <c r="D1653" s="297"/>
      <c r="E1653" s="297"/>
      <c r="F1653" s="297"/>
      <c r="G1653" s="297"/>
      <c r="H1653" s="297"/>
    </row>
    <row r="1654" spans="1:8" x14ac:dyDescent="0.2">
      <c r="A1654" s="247"/>
      <c r="B1654" s="267"/>
      <c r="C1654" s="267"/>
      <c r="D1654" s="297"/>
      <c r="E1654" s="297"/>
      <c r="F1654" s="297"/>
      <c r="G1654" s="297"/>
      <c r="H1654" s="297"/>
    </row>
    <row r="1655" spans="1:8" x14ac:dyDescent="0.2">
      <c r="A1655" s="247"/>
      <c r="B1655" s="267"/>
      <c r="C1655" s="267"/>
      <c r="D1655" s="297"/>
      <c r="E1655" s="297"/>
      <c r="F1655" s="297"/>
      <c r="G1655" s="297"/>
      <c r="H1655" s="297"/>
    </row>
    <row r="1656" spans="1:8" x14ac:dyDescent="0.2">
      <c r="A1656" s="247"/>
      <c r="B1656" s="267"/>
      <c r="C1656" s="267"/>
      <c r="D1656" s="297"/>
      <c r="E1656" s="297"/>
      <c r="F1656" s="297"/>
      <c r="G1656" s="297"/>
      <c r="H1656" s="297"/>
    </row>
    <row r="1657" spans="1:8" x14ac:dyDescent="0.2">
      <c r="A1657" s="247"/>
      <c r="B1657" s="267"/>
      <c r="C1657" s="267"/>
      <c r="D1657" s="297"/>
      <c r="E1657" s="297"/>
      <c r="F1657" s="297"/>
      <c r="G1657" s="297"/>
      <c r="H1657" s="297"/>
    </row>
    <row r="1658" spans="1:8" x14ac:dyDescent="0.2">
      <c r="A1658" s="247"/>
      <c r="B1658" s="267"/>
      <c r="C1658" s="267"/>
      <c r="D1658" s="297"/>
      <c r="E1658" s="297"/>
      <c r="F1658" s="297"/>
      <c r="G1658" s="297"/>
      <c r="H1658" s="297"/>
    </row>
    <row r="1659" spans="1:8" x14ac:dyDescent="0.2">
      <c r="A1659" s="247"/>
      <c r="B1659" s="267"/>
      <c r="C1659" s="267"/>
      <c r="D1659" s="297"/>
      <c r="E1659" s="297"/>
      <c r="F1659" s="297"/>
      <c r="G1659" s="297"/>
      <c r="H1659" s="297"/>
    </row>
    <row r="1660" spans="1:8" x14ac:dyDescent="0.2">
      <c r="A1660" s="247"/>
      <c r="B1660" s="267"/>
      <c r="C1660" s="267"/>
      <c r="D1660" s="297"/>
      <c r="E1660" s="297"/>
      <c r="F1660" s="297"/>
      <c r="G1660" s="297"/>
      <c r="H1660" s="297"/>
    </row>
    <row r="1661" spans="1:8" x14ac:dyDescent="0.2">
      <c r="A1661" s="247"/>
      <c r="B1661" s="267"/>
      <c r="C1661" s="267"/>
      <c r="D1661" s="297"/>
      <c r="E1661" s="297"/>
      <c r="F1661" s="297"/>
      <c r="G1661" s="297"/>
      <c r="H1661" s="297"/>
    </row>
    <row r="1662" spans="1:8" x14ac:dyDescent="0.2">
      <c r="A1662" s="247"/>
      <c r="B1662" s="267"/>
      <c r="C1662" s="267"/>
      <c r="D1662" s="297"/>
      <c r="E1662" s="297"/>
      <c r="F1662" s="297"/>
      <c r="G1662" s="297"/>
      <c r="H1662" s="297"/>
    </row>
    <row r="1663" spans="1:8" x14ac:dyDescent="0.2">
      <c r="A1663" s="247"/>
      <c r="B1663" s="267"/>
      <c r="C1663" s="267"/>
      <c r="D1663" s="297"/>
      <c r="E1663" s="297"/>
      <c r="F1663" s="297"/>
      <c r="G1663" s="297"/>
      <c r="H1663" s="297"/>
    </row>
    <row r="1664" spans="1:8" x14ac:dyDescent="0.2">
      <c r="A1664" s="247"/>
      <c r="B1664" s="267"/>
      <c r="C1664" s="267"/>
      <c r="D1664" s="297"/>
      <c r="E1664" s="297"/>
      <c r="F1664" s="297"/>
      <c r="G1664" s="297"/>
      <c r="H1664" s="297"/>
    </row>
    <row r="1665" spans="1:8" x14ac:dyDescent="0.2">
      <c r="A1665" s="247"/>
      <c r="B1665" s="267"/>
      <c r="C1665" s="267"/>
      <c r="D1665" s="297"/>
      <c r="E1665" s="297"/>
      <c r="F1665" s="297"/>
      <c r="G1665" s="297"/>
      <c r="H1665" s="297"/>
    </row>
    <row r="1666" spans="1:8" x14ac:dyDescent="0.2">
      <c r="A1666" s="247"/>
      <c r="B1666" s="267"/>
      <c r="C1666" s="267"/>
      <c r="D1666" s="297"/>
      <c r="E1666" s="297"/>
      <c r="F1666" s="297"/>
      <c r="G1666" s="297"/>
      <c r="H1666" s="297"/>
    </row>
    <row r="1667" spans="1:8" x14ac:dyDescent="0.2">
      <c r="A1667" s="247"/>
      <c r="B1667" s="267"/>
      <c r="C1667" s="267"/>
      <c r="D1667" s="297"/>
      <c r="E1667" s="297"/>
      <c r="F1667" s="297"/>
      <c r="G1667" s="297"/>
      <c r="H1667" s="297"/>
    </row>
    <row r="1668" spans="1:8" x14ac:dyDescent="0.2">
      <c r="A1668" s="247"/>
      <c r="B1668" s="267"/>
      <c r="C1668" s="267"/>
      <c r="D1668" s="297"/>
      <c r="E1668" s="297"/>
      <c r="F1668" s="297"/>
      <c r="G1668" s="297"/>
      <c r="H1668" s="297"/>
    </row>
    <row r="1669" spans="1:8" x14ac:dyDescent="0.2">
      <c r="A1669" s="247"/>
      <c r="B1669" s="267"/>
      <c r="C1669" s="267"/>
      <c r="D1669" s="297"/>
      <c r="E1669" s="297"/>
      <c r="F1669" s="297"/>
      <c r="G1669" s="297"/>
      <c r="H1669" s="297"/>
    </row>
    <row r="1670" spans="1:8" x14ac:dyDescent="0.2">
      <c r="A1670" s="247"/>
      <c r="B1670" s="267"/>
      <c r="C1670" s="267"/>
      <c r="D1670" s="297"/>
      <c r="E1670" s="297"/>
      <c r="F1670" s="297"/>
      <c r="G1670" s="297"/>
      <c r="H1670" s="297"/>
    </row>
    <row r="1671" spans="1:8" x14ac:dyDescent="0.2">
      <c r="A1671" s="247"/>
      <c r="B1671" s="267"/>
      <c r="C1671" s="267"/>
      <c r="D1671" s="297"/>
      <c r="E1671" s="297"/>
      <c r="F1671" s="297"/>
      <c r="G1671" s="297"/>
      <c r="H1671" s="297"/>
    </row>
    <row r="1672" spans="1:8" x14ac:dyDescent="0.2">
      <c r="A1672" s="247"/>
      <c r="B1672" s="267"/>
      <c r="C1672" s="267"/>
      <c r="D1672" s="297"/>
      <c r="E1672" s="297"/>
      <c r="F1672" s="297"/>
      <c r="G1672" s="297"/>
      <c r="H1672" s="297"/>
    </row>
    <row r="1673" spans="1:8" x14ac:dyDescent="0.2">
      <c r="A1673" s="247"/>
      <c r="B1673" s="267"/>
      <c r="C1673" s="267"/>
      <c r="D1673" s="297"/>
      <c r="E1673" s="297"/>
      <c r="F1673" s="297"/>
      <c r="G1673" s="297"/>
      <c r="H1673" s="297"/>
    </row>
    <row r="1674" spans="1:8" x14ac:dyDescent="0.2">
      <c r="A1674" s="247"/>
      <c r="B1674" s="267"/>
      <c r="C1674" s="267"/>
      <c r="D1674" s="297"/>
      <c r="E1674" s="297"/>
      <c r="F1674" s="297"/>
      <c r="G1674" s="297"/>
      <c r="H1674" s="297"/>
    </row>
    <row r="1675" spans="1:8" x14ac:dyDescent="0.2">
      <c r="A1675" s="247"/>
      <c r="B1675" s="267"/>
      <c r="C1675" s="267"/>
      <c r="D1675" s="297"/>
      <c r="E1675" s="297"/>
      <c r="F1675" s="297"/>
      <c r="G1675" s="297"/>
      <c r="H1675" s="297"/>
    </row>
    <row r="1676" spans="1:8" x14ac:dyDescent="0.2">
      <c r="A1676" s="247"/>
      <c r="B1676" s="267"/>
      <c r="C1676" s="267"/>
      <c r="D1676" s="297"/>
      <c r="E1676" s="297"/>
      <c r="F1676" s="297"/>
      <c r="G1676" s="297"/>
      <c r="H1676" s="297"/>
    </row>
    <row r="1677" spans="1:8" x14ac:dyDescent="0.2">
      <c r="A1677" s="247"/>
      <c r="B1677" s="267"/>
      <c r="C1677" s="267"/>
      <c r="D1677" s="297"/>
      <c r="E1677" s="297"/>
      <c r="F1677" s="297"/>
      <c r="G1677" s="297"/>
      <c r="H1677" s="297"/>
    </row>
    <row r="1678" spans="1:8" x14ac:dyDescent="0.2">
      <c r="A1678" s="247"/>
      <c r="B1678" s="267"/>
      <c r="C1678" s="267"/>
      <c r="D1678" s="297"/>
      <c r="E1678" s="297"/>
      <c r="F1678" s="297"/>
      <c r="G1678" s="297"/>
      <c r="H1678" s="297"/>
    </row>
    <row r="1679" spans="1:8" x14ac:dyDescent="0.2">
      <c r="A1679" s="247"/>
      <c r="B1679" s="267"/>
      <c r="C1679" s="267"/>
      <c r="D1679" s="297"/>
      <c r="E1679" s="297"/>
      <c r="F1679" s="297"/>
      <c r="G1679" s="297"/>
      <c r="H1679" s="297"/>
    </row>
    <row r="1680" spans="1:8" x14ac:dyDescent="0.2">
      <c r="A1680" s="247"/>
      <c r="B1680" s="267"/>
      <c r="C1680" s="267"/>
      <c r="D1680" s="297"/>
      <c r="E1680" s="297"/>
      <c r="F1680" s="297"/>
      <c r="G1680" s="297"/>
      <c r="H1680" s="297"/>
    </row>
    <row r="1681" spans="1:8" x14ac:dyDescent="0.2">
      <c r="A1681" s="247"/>
      <c r="B1681" s="267"/>
      <c r="C1681" s="267"/>
      <c r="D1681" s="297"/>
      <c r="E1681" s="297"/>
      <c r="F1681" s="297"/>
      <c r="G1681" s="297"/>
      <c r="H1681" s="297"/>
    </row>
    <row r="1682" spans="1:8" x14ac:dyDescent="0.2">
      <c r="A1682" s="247"/>
      <c r="B1682" s="267"/>
      <c r="C1682" s="267"/>
      <c r="D1682" s="297"/>
      <c r="E1682" s="297"/>
      <c r="F1682" s="297"/>
      <c r="G1682" s="297"/>
      <c r="H1682" s="297"/>
    </row>
    <row r="1683" spans="1:8" x14ac:dyDescent="0.2">
      <c r="A1683" s="247"/>
      <c r="B1683" s="267"/>
      <c r="C1683" s="267"/>
      <c r="D1683" s="297"/>
      <c r="E1683" s="297"/>
      <c r="F1683" s="297"/>
      <c r="G1683" s="297"/>
      <c r="H1683" s="297"/>
    </row>
    <row r="1684" spans="1:8" x14ac:dyDescent="0.2">
      <c r="A1684" s="247"/>
      <c r="B1684" s="267"/>
      <c r="C1684" s="267"/>
      <c r="D1684" s="297"/>
      <c r="E1684" s="297"/>
      <c r="F1684" s="297"/>
      <c r="G1684" s="297"/>
      <c r="H1684" s="297"/>
    </row>
    <row r="1685" spans="1:8" x14ac:dyDescent="0.2">
      <c r="A1685" s="247"/>
      <c r="B1685" s="267"/>
      <c r="C1685" s="267"/>
      <c r="D1685" s="297"/>
      <c r="E1685" s="297"/>
      <c r="F1685" s="297"/>
      <c r="G1685" s="297"/>
      <c r="H1685" s="297"/>
    </row>
    <row r="1686" spans="1:8" x14ac:dyDescent="0.2">
      <c r="A1686" s="247"/>
      <c r="B1686" s="267"/>
      <c r="C1686" s="267"/>
      <c r="D1686" s="297"/>
      <c r="E1686" s="297"/>
      <c r="F1686" s="297"/>
      <c r="G1686" s="297"/>
      <c r="H1686" s="297"/>
    </row>
    <row r="1687" spans="1:8" x14ac:dyDescent="0.2">
      <c r="A1687" s="247"/>
      <c r="B1687" s="267"/>
      <c r="C1687" s="267"/>
      <c r="D1687" s="297"/>
      <c r="E1687" s="297"/>
      <c r="F1687" s="297"/>
      <c r="G1687" s="297"/>
      <c r="H1687" s="297"/>
    </row>
    <row r="1688" spans="1:8" x14ac:dyDescent="0.2">
      <c r="A1688" s="247"/>
      <c r="B1688" s="267"/>
      <c r="C1688" s="267"/>
      <c r="D1688" s="297"/>
      <c r="E1688" s="297"/>
      <c r="F1688" s="297"/>
      <c r="G1688" s="297"/>
      <c r="H1688" s="297"/>
    </row>
    <row r="1689" spans="1:8" x14ac:dyDescent="0.2">
      <c r="A1689" s="247"/>
      <c r="B1689" s="267"/>
      <c r="C1689" s="267"/>
      <c r="D1689" s="297"/>
      <c r="E1689" s="297"/>
      <c r="F1689" s="297"/>
      <c r="G1689" s="297"/>
      <c r="H1689" s="297"/>
    </row>
    <row r="1690" spans="1:8" x14ac:dyDescent="0.2">
      <c r="A1690" s="247"/>
      <c r="B1690" s="267"/>
      <c r="C1690" s="267"/>
      <c r="D1690" s="297"/>
      <c r="E1690" s="297"/>
      <c r="F1690" s="297"/>
      <c r="G1690" s="297"/>
      <c r="H1690" s="297"/>
    </row>
    <row r="1691" spans="1:8" x14ac:dyDescent="0.2">
      <c r="A1691" s="247"/>
      <c r="B1691" s="267"/>
      <c r="C1691" s="267"/>
      <c r="D1691" s="297"/>
      <c r="E1691" s="297"/>
      <c r="F1691" s="297"/>
      <c r="G1691" s="297"/>
      <c r="H1691" s="297"/>
    </row>
    <row r="1692" spans="1:8" x14ac:dyDescent="0.2">
      <c r="A1692" s="247"/>
      <c r="B1692" s="267"/>
      <c r="C1692" s="267"/>
      <c r="D1692" s="297"/>
      <c r="E1692" s="297"/>
      <c r="F1692" s="297"/>
      <c r="G1692" s="297"/>
      <c r="H1692" s="297"/>
    </row>
    <row r="1693" spans="1:8" x14ac:dyDescent="0.2">
      <c r="A1693" s="247"/>
      <c r="B1693" s="267"/>
      <c r="C1693" s="267"/>
      <c r="D1693" s="297"/>
      <c r="E1693" s="297"/>
      <c r="F1693" s="297"/>
      <c r="G1693" s="297"/>
      <c r="H1693" s="297"/>
    </row>
    <row r="1694" spans="1:8" x14ac:dyDescent="0.2">
      <c r="A1694" s="247"/>
      <c r="B1694" s="267"/>
      <c r="C1694" s="267"/>
      <c r="D1694" s="297"/>
      <c r="E1694" s="297"/>
      <c r="F1694" s="297"/>
      <c r="G1694" s="297"/>
      <c r="H1694" s="297"/>
    </row>
    <row r="1695" spans="1:8" x14ac:dyDescent="0.2">
      <c r="A1695" s="247"/>
      <c r="B1695" s="267"/>
      <c r="C1695" s="267"/>
      <c r="D1695" s="297"/>
      <c r="E1695" s="297"/>
      <c r="F1695" s="297"/>
      <c r="G1695" s="297"/>
      <c r="H1695" s="297"/>
    </row>
    <row r="1696" spans="1:8" x14ac:dyDescent="0.2">
      <c r="A1696" s="247"/>
      <c r="B1696" s="267"/>
      <c r="C1696" s="267"/>
      <c r="D1696" s="297"/>
      <c r="E1696" s="297"/>
      <c r="F1696" s="297"/>
      <c r="G1696" s="297"/>
      <c r="H1696" s="297"/>
    </row>
    <row r="1697" spans="1:8" x14ac:dyDescent="0.2">
      <c r="A1697" s="247"/>
      <c r="B1697" s="267"/>
      <c r="C1697" s="267"/>
      <c r="D1697" s="297"/>
      <c r="E1697" s="297"/>
      <c r="F1697" s="297"/>
      <c r="G1697" s="297"/>
      <c r="H1697" s="297"/>
    </row>
    <row r="1698" spans="1:8" x14ac:dyDescent="0.2">
      <c r="A1698" s="247"/>
      <c r="B1698" s="267"/>
      <c r="C1698" s="267"/>
      <c r="D1698" s="297"/>
      <c r="E1698" s="297"/>
      <c r="F1698" s="297"/>
      <c r="G1698" s="297"/>
      <c r="H1698" s="297"/>
    </row>
    <row r="1699" spans="1:8" x14ac:dyDescent="0.2">
      <c r="A1699" s="247"/>
      <c r="B1699" s="267"/>
      <c r="C1699" s="267"/>
      <c r="D1699" s="297"/>
      <c r="E1699" s="297"/>
      <c r="F1699" s="297"/>
      <c r="G1699" s="297"/>
      <c r="H1699" s="297"/>
    </row>
    <row r="1700" spans="1:8" x14ac:dyDescent="0.2">
      <c r="A1700" s="247"/>
      <c r="B1700" s="267"/>
      <c r="C1700" s="267"/>
      <c r="D1700" s="297"/>
      <c r="E1700" s="297"/>
      <c r="F1700" s="297"/>
      <c r="G1700" s="297"/>
      <c r="H1700" s="297"/>
    </row>
    <row r="1701" spans="1:8" x14ac:dyDescent="0.2">
      <c r="A1701" s="247"/>
      <c r="B1701" s="267"/>
      <c r="C1701" s="267"/>
      <c r="D1701" s="297"/>
      <c r="E1701" s="297"/>
      <c r="F1701" s="297"/>
      <c r="G1701" s="297"/>
      <c r="H1701" s="297"/>
    </row>
    <row r="1702" spans="1:8" x14ac:dyDescent="0.2">
      <c r="A1702" s="247"/>
      <c r="B1702" s="267"/>
      <c r="C1702" s="267"/>
      <c r="D1702" s="297"/>
      <c r="E1702" s="297"/>
      <c r="F1702" s="297"/>
      <c r="G1702" s="297"/>
      <c r="H1702" s="297"/>
    </row>
    <row r="1703" spans="1:8" x14ac:dyDescent="0.2">
      <c r="A1703" s="247"/>
      <c r="B1703" s="267"/>
      <c r="C1703" s="267"/>
      <c r="D1703" s="297"/>
      <c r="E1703" s="297"/>
      <c r="F1703" s="297"/>
      <c r="G1703" s="297"/>
      <c r="H1703" s="297"/>
    </row>
    <row r="1704" spans="1:8" x14ac:dyDescent="0.2">
      <c r="A1704" s="247"/>
      <c r="B1704" s="267"/>
      <c r="C1704" s="267"/>
      <c r="D1704" s="297"/>
      <c r="E1704" s="297"/>
      <c r="F1704" s="297"/>
      <c r="G1704" s="297"/>
      <c r="H1704" s="297"/>
    </row>
    <row r="1705" spans="1:8" x14ac:dyDescent="0.2">
      <c r="A1705" s="247"/>
      <c r="B1705" s="267"/>
      <c r="C1705" s="267"/>
      <c r="D1705" s="297"/>
      <c r="E1705" s="297"/>
      <c r="F1705" s="297"/>
      <c r="G1705" s="297"/>
      <c r="H1705" s="297"/>
    </row>
    <row r="1706" spans="1:8" x14ac:dyDescent="0.2">
      <c r="A1706" s="247"/>
      <c r="B1706" s="267"/>
      <c r="C1706" s="267"/>
      <c r="D1706" s="297"/>
      <c r="E1706" s="297"/>
      <c r="F1706" s="297"/>
      <c r="G1706" s="297"/>
      <c r="H1706" s="297"/>
    </row>
    <row r="1707" spans="1:8" x14ac:dyDescent="0.2">
      <c r="A1707" s="247"/>
      <c r="B1707" s="267"/>
      <c r="C1707" s="267"/>
      <c r="D1707" s="297"/>
      <c r="E1707" s="297"/>
      <c r="F1707" s="297"/>
      <c r="G1707" s="297"/>
      <c r="H1707" s="297"/>
    </row>
    <row r="1708" spans="1:8" x14ac:dyDescent="0.2">
      <c r="A1708" s="247"/>
      <c r="B1708" s="267"/>
      <c r="C1708" s="267"/>
      <c r="D1708" s="297"/>
      <c r="E1708" s="297"/>
      <c r="F1708" s="297"/>
      <c r="G1708" s="297"/>
      <c r="H1708" s="297"/>
    </row>
    <row r="1709" spans="1:8" x14ac:dyDescent="0.2">
      <c r="A1709" s="247"/>
      <c r="B1709" s="267"/>
      <c r="C1709" s="267"/>
      <c r="D1709" s="297"/>
      <c r="E1709" s="297"/>
      <c r="F1709" s="297"/>
      <c r="G1709" s="297"/>
      <c r="H1709" s="297"/>
    </row>
    <row r="1710" spans="1:8" x14ac:dyDescent="0.2">
      <c r="A1710" s="247"/>
      <c r="B1710" s="267"/>
      <c r="C1710" s="267"/>
      <c r="D1710" s="297"/>
      <c r="E1710" s="297"/>
      <c r="F1710" s="297"/>
      <c r="G1710" s="297"/>
      <c r="H1710" s="297"/>
    </row>
    <row r="1711" spans="1:8" x14ac:dyDescent="0.2">
      <c r="A1711" s="247"/>
      <c r="B1711" s="267"/>
      <c r="C1711" s="267"/>
      <c r="D1711" s="297"/>
      <c r="E1711" s="297"/>
      <c r="F1711" s="297"/>
      <c r="G1711" s="297"/>
      <c r="H1711" s="297"/>
    </row>
    <row r="1712" spans="1:8" x14ac:dyDescent="0.2">
      <c r="A1712" s="247"/>
      <c r="B1712" s="267"/>
      <c r="C1712" s="267"/>
      <c r="D1712" s="297"/>
      <c r="E1712" s="297"/>
      <c r="F1712" s="297"/>
      <c r="G1712" s="297"/>
      <c r="H1712" s="297"/>
    </row>
    <row r="1713" spans="1:8" x14ac:dyDescent="0.2">
      <c r="A1713" s="247"/>
      <c r="B1713" s="267"/>
      <c r="C1713" s="267"/>
      <c r="D1713" s="297"/>
      <c r="E1713" s="297"/>
      <c r="F1713" s="297"/>
      <c r="G1713" s="297"/>
      <c r="H1713" s="297"/>
    </row>
    <row r="1714" spans="1:8" x14ac:dyDescent="0.2">
      <c r="A1714" s="247"/>
      <c r="B1714" s="267"/>
      <c r="C1714" s="267"/>
      <c r="D1714" s="297"/>
      <c r="E1714" s="297"/>
      <c r="F1714" s="297"/>
      <c r="G1714" s="297"/>
      <c r="H1714" s="297"/>
    </row>
    <row r="1715" spans="1:8" x14ac:dyDescent="0.2">
      <c r="A1715" s="247"/>
      <c r="B1715" s="267"/>
      <c r="C1715" s="267"/>
      <c r="D1715" s="297"/>
      <c r="E1715" s="297"/>
      <c r="F1715" s="297"/>
      <c r="G1715" s="297"/>
      <c r="H1715" s="297"/>
    </row>
    <row r="1716" spans="1:8" x14ac:dyDescent="0.2">
      <c r="A1716" s="247"/>
      <c r="B1716" s="267"/>
      <c r="C1716" s="267"/>
      <c r="D1716" s="297"/>
      <c r="E1716" s="297"/>
      <c r="F1716" s="297"/>
      <c r="G1716" s="297"/>
      <c r="H1716" s="297"/>
    </row>
    <row r="1717" spans="1:8" x14ac:dyDescent="0.2">
      <c r="A1717" s="247"/>
      <c r="B1717" s="267"/>
      <c r="C1717" s="267"/>
      <c r="D1717" s="297"/>
      <c r="E1717" s="297"/>
      <c r="F1717" s="297"/>
      <c r="G1717" s="297"/>
      <c r="H1717" s="297"/>
    </row>
    <row r="1718" spans="1:8" x14ac:dyDescent="0.2">
      <c r="A1718" s="247"/>
      <c r="B1718" s="267"/>
      <c r="C1718" s="267"/>
      <c r="D1718" s="297"/>
      <c r="E1718" s="297"/>
      <c r="F1718" s="297"/>
      <c r="G1718" s="297"/>
      <c r="H1718" s="297"/>
    </row>
    <row r="1719" spans="1:8" x14ac:dyDescent="0.2">
      <c r="A1719" s="247"/>
      <c r="B1719" s="267"/>
      <c r="C1719" s="267"/>
      <c r="D1719" s="297"/>
      <c r="E1719" s="297"/>
      <c r="F1719" s="297"/>
      <c r="G1719" s="297"/>
      <c r="H1719" s="297"/>
    </row>
    <row r="1720" spans="1:8" x14ac:dyDescent="0.2">
      <c r="A1720" s="247"/>
      <c r="B1720" s="267"/>
      <c r="C1720" s="267"/>
      <c r="D1720" s="297"/>
      <c r="E1720" s="297"/>
      <c r="F1720" s="297"/>
      <c r="G1720" s="297"/>
      <c r="H1720" s="297"/>
    </row>
    <row r="1721" spans="1:8" x14ac:dyDescent="0.2">
      <c r="A1721" s="247"/>
      <c r="B1721" s="267"/>
      <c r="C1721" s="267"/>
      <c r="D1721" s="297"/>
      <c r="E1721" s="297"/>
      <c r="F1721" s="297"/>
      <c r="G1721" s="297"/>
      <c r="H1721" s="297"/>
    </row>
    <row r="1722" spans="1:8" x14ac:dyDescent="0.2">
      <c r="A1722" s="247"/>
      <c r="B1722" s="267"/>
      <c r="C1722" s="267"/>
      <c r="D1722" s="297"/>
      <c r="E1722" s="297"/>
      <c r="F1722" s="297"/>
      <c r="G1722" s="297"/>
      <c r="H1722" s="297"/>
    </row>
    <row r="1723" spans="1:8" x14ac:dyDescent="0.2">
      <c r="A1723" s="247"/>
      <c r="B1723" s="267"/>
      <c r="C1723" s="267"/>
      <c r="D1723" s="297"/>
      <c r="E1723" s="297"/>
      <c r="F1723" s="297"/>
      <c r="G1723" s="297"/>
      <c r="H1723" s="297"/>
    </row>
    <row r="1724" spans="1:8" x14ac:dyDescent="0.2">
      <c r="A1724" s="247"/>
      <c r="B1724" s="267"/>
      <c r="C1724" s="267"/>
      <c r="D1724" s="297"/>
      <c r="E1724" s="297"/>
      <c r="F1724" s="297"/>
      <c r="G1724" s="297"/>
      <c r="H1724" s="297"/>
    </row>
    <row r="1725" spans="1:8" x14ac:dyDescent="0.2">
      <c r="A1725" s="247"/>
      <c r="B1725" s="267"/>
      <c r="C1725" s="267"/>
      <c r="D1725" s="297"/>
      <c r="E1725" s="297"/>
      <c r="F1725" s="297"/>
      <c r="G1725" s="297"/>
      <c r="H1725" s="297"/>
    </row>
    <row r="1726" spans="1:8" x14ac:dyDescent="0.2">
      <c r="A1726" s="247"/>
      <c r="B1726" s="267"/>
      <c r="C1726" s="267"/>
      <c r="D1726" s="297"/>
      <c r="E1726" s="297"/>
      <c r="F1726" s="297"/>
      <c r="G1726" s="297"/>
      <c r="H1726" s="297"/>
    </row>
    <row r="1727" spans="1:8" x14ac:dyDescent="0.2">
      <c r="A1727" s="247"/>
      <c r="B1727" s="267"/>
      <c r="C1727" s="267"/>
      <c r="D1727" s="297"/>
      <c r="E1727" s="297"/>
      <c r="F1727" s="297"/>
      <c r="G1727" s="297"/>
      <c r="H1727" s="297"/>
    </row>
    <row r="1728" spans="1:8" x14ac:dyDescent="0.2">
      <c r="A1728" s="247"/>
      <c r="B1728" s="267"/>
      <c r="C1728" s="267"/>
      <c r="D1728" s="297"/>
      <c r="E1728" s="297"/>
      <c r="F1728" s="297"/>
      <c r="G1728" s="297"/>
      <c r="H1728" s="297"/>
    </row>
    <row r="1729" spans="1:8" x14ac:dyDescent="0.2">
      <c r="A1729" s="247"/>
      <c r="B1729" s="267"/>
      <c r="C1729" s="267"/>
      <c r="D1729" s="297"/>
      <c r="E1729" s="297"/>
      <c r="F1729" s="297"/>
      <c r="G1729" s="297"/>
      <c r="H1729" s="297"/>
    </row>
    <row r="1730" spans="1:8" x14ac:dyDescent="0.2">
      <c r="A1730" s="247"/>
      <c r="B1730" s="267"/>
      <c r="C1730" s="267"/>
      <c r="D1730" s="297"/>
      <c r="E1730" s="297"/>
      <c r="F1730" s="297"/>
      <c r="G1730" s="297"/>
      <c r="H1730" s="297"/>
    </row>
    <row r="1731" spans="1:8" x14ac:dyDescent="0.2">
      <c r="A1731" s="247"/>
      <c r="B1731" s="267"/>
      <c r="C1731" s="267"/>
      <c r="D1731" s="297"/>
      <c r="E1731" s="297"/>
      <c r="F1731" s="297"/>
      <c r="G1731" s="297"/>
      <c r="H1731" s="297"/>
    </row>
    <row r="1732" spans="1:8" x14ac:dyDescent="0.2">
      <c r="A1732" s="247"/>
      <c r="B1732" s="267"/>
      <c r="C1732" s="267"/>
      <c r="D1732" s="297"/>
      <c r="E1732" s="297"/>
      <c r="F1732" s="297"/>
      <c r="G1732" s="297"/>
      <c r="H1732" s="297"/>
    </row>
    <row r="1733" spans="1:8" x14ac:dyDescent="0.2">
      <c r="A1733" s="247"/>
      <c r="B1733" s="267"/>
      <c r="C1733" s="267"/>
      <c r="D1733" s="297"/>
      <c r="E1733" s="297"/>
      <c r="F1733" s="297"/>
      <c r="G1733" s="297"/>
      <c r="H1733" s="297"/>
    </row>
    <row r="1734" spans="1:8" x14ac:dyDescent="0.2">
      <c r="A1734" s="247"/>
      <c r="B1734" s="267"/>
      <c r="C1734" s="267"/>
      <c r="D1734" s="297"/>
      <c r="E1734" s="297"/>
      <c r="F1734" s="297"/>
      <c r="G1734" s="297"/>
      <c r="H1734" s="297"/>
    </row>
    <row r="1735" spans="1:8" x14ac:dyDescent="0.2">
      <c r="A1735" s="247"/>
      <c r="B1735" s="267"/>
      <c r="C1735" s="267"/>
      <c r="D1735" s="297"/>
      <c r="E1735" s="297"/>
      <c r="F1735" s="297"/>
      <c r="G1735" s="297"/>
      <c r="H1735" s="297"/>
    </row>
    <row r="1736" spans="1:8" x14ac:dyDescent="0.2">
      <c r="A1736" s="247"/>
      <c r="B1736" s="267"/>
      <c r="C1736" s="267"/>
      <c r="D1736" s="297"/>
      <c r="E1736" s="297"/>
      <c r="F1736" s="297"/>
      <c r="G1736" s="297"/>
      <c r="H1736" s="297"/>
    </row>
    <row r="1737" spans="1:8" x14ac:dyDescent="0.2">
      <c r="A1737" s="247"/>
      <c r="B1737" s="267"/>
      <c r="C1737" s="267"/>
      <c r="D1737" s="297"/>
      <c r="E1737" s="297"/>
      <c r="F1737" s="297"/>
      <c r="G1737" s="297"/>
      <c r="H1737" s="297"/>
    </row>
    <row r="1738" spans="1:8" x14ac:dyDescent="0.2">
      <c r="A1738" s="247"/>
      <c r="B1738" s="267"/>
      <c r="C1738" s="267"/>
      <c r="D1738" s="297"/>
      <c r="E1738" s="297"/>
      <c r="F1738" s="297"/>
      <c r="G1738" s="297"/>
      <c r="H1738" s="297"/>
    </row>
    <row r="1739" spans="1:8" x14ac:dyDescent="0.2">
      <c r="A1739" s="247"/>
      <c r="B1739" s="267"/>
      <c r="C1739" s="267"/>
      <c r="D1739" s="297"/>
      <c r="E1739" s="297"/>
      <c r="F1739" s="297"/>
      <c r="G1739" s="297"/>
      <c r="H1739" s="297"/>
    </row>
    <row r="1740" spans="1:8" x14ac:dyDescent="0.2">
      <c r="A1740" s="247"/>
      <c r="B1740" s="267"/>
      <c r="C1740" s="267"/>
      <c r="D1740" s="297"/>
      <c r="E1740" s="297"/>
      <c r="F1740" s="297"/>
      <c r="G1740" s="297"/>
      <c r="H1740" s="297"/>
    </row>
    <row r="1741" spans="1:8" x14ac:dyDescent="0.2">
      <c r="A1741" s="247"/>
      <c r="B1741" s="267"/>
      <c r="C1741" s="267"/>
      <c r="D1741" s="297"/>
      <c r="E1741" s="297"/>
      <c r="F1741" s="297"/>
      <c r="G1741" s="297"/>
      <c r="H1741" s="297"/>
    </row>
    <row r="1742" spans="1:8" x14ac:dyDescent="0.2">
      <c r="A1742" s="247"/>
      <c r="B1742" s="267"/>
      <c r="C1742" s="267"/>
      <c r="D1742" s="297"/>
      <c r="E1742" s="297"/>
      <c r="F1742" s="297"/>
      <c r="G1742" s="297"/>
      <c r="H1742" s="297"/>
    </row>
    <row r="1743" spans="1:8" x14ac:dyDescent="0.2">
      <c r="A1743" s="247"/>
      <c r="B1743" s="267"/>
      <c r="C1743" s="267"/>
      <c r="D1743" s="297"/>
      <c r="E1743" s="297"/>
      <c r="F1743" s="297"/>
      <c r="G1743" s="297"/>
      <c r="H1743" s="297"/>
    </row>
    <row r="1744" spans="1:8" x14ac:dyDescent="0.2">
      <c r="A1744" s="247"/>
      <c r="B1744" s="267"/>
      <c r="C1744" s="267"/>
      <c r="D1744" s="297"/>
      <c r="E1744" s="297"/>
      <c r="F1744" s="297"/>
      <c r="G1744" s="297"/>
      <c r="H1744" s="297"/>
    </row>
    <row r="1745" spans="1:8" x14ac:dyDescent="0.2">
      <c r="A1745" s="247"/>
      <c r="B1745" s="267"/>
      <c r="C1745" s="267"/>
      <c r="D1745" s="297"/>
      <c r="E1745" s="297"/>
      <c r="F1745" s="297"/>
      <c r="G1745" s="297"/>
      <c r="H1745" s="297"/>
    </row>
    <row r="1746" spans="1:8" x14ac:dyDescent="0.2">
      <c r="A1746" s="247"/>
      <c r="B1746" s="267"/>
      <c r="C1746" s="267"/>
      <c r="D1746" s="297"/>
      <c r="E1746" s="297"/>
      <c r="F1746" s="297"/>
      <c r="G1746" s="297"/>
      <c r="H1746" s="297"/>
    </row>
    <row r="1747" spans="1:8" x14ac:dyDescent="0.2">
      <c r="A1747" s="247"/>
      <c r="B1747" s="267"/>
      <c r="C1747" s="267"/>
      <c r="D1747" s="297"/>
      <c r="E1747" s="297"/>
      <c r="F1747" s="297"/>
      <c r="G1747" s="297"/>
      <c r="H1747" s="297"/>
    </row>
    <row r="1748" spans="1:8" x14ac:dyDescent="0.2">
      <c r="A1748" s="247"/>
      <c r="B1748" s="267"/>
      <c r="C1748" s="267"/>
      <c r="D1748" s="297"/>
      <c r="E1748" s="297"/>
      <c r="F1748" s="297"/>
      <c r="G1748" s="297"/>
      <c r="H1748" s="297"/>
    </row>
    <row r="1749" spans="1:8" x14ac:dyDescent="0.2">
      <c r="A1749" s="247"/>
      <c r="B1749" s="267"/>
      <c r="C1749" s="267"/>
      <c r="D1749" s="297"/>
      <c r="E1749" s="297"/>
      <c r="F1749" s="297"/>
      <c r="G1749" s="297"/>
      <c r="H1749" s="297"/>
    </row>
    <row r="1750" spans="1:8" x14ac:dyDescent="0.2">
      <c r="A1750" s="247"/>
      <c r="B1750" s="267"/>
      <c r="C1750" s="267"/>
      <c r="D1750" s="297"/>
      <c r="E1750" s="297"/>
      <c r="F1750" s="297"/>
      <c r="G1750" s="297"/>
      <c r="H1750" s="297"/>
    </row>
    <row r="1751" spans="1:8" x14ac:dyDescent="0.2">
      <c r="A1751" s="247"/>
      <c r="B1751" s="267"/>
      <c r="C1751" s="267"/>
      <c r="D1751" s="297"/>
      <c r="E1751" s="297"/>
      <c r="F1751" s="297"/>
      <c r="G1751" s="297"/>
      <c r="H1751" s="297"/>
    </row>
    <row r="1752" spans="1:8" x14ac:dyDescent="0.2">
      <c r="A1752" s="247"/>
      <c r="B1752" s="267"/>
      <c r="C1752" s="267"/>
      <c r="D1752" s="297"/>
      <c r="E1752" s="297"/>
      <c r="F1752" s="297"/>
      <c r="G1752" s="297"/>
      <c r="H1752" s="297"/>
    </row>
    <row r="1753" spans="1:8" x14ac:dyDescent="0.2">
      <c r="A1753" s="247"/>
      <c r="B1753" s="267"/>
      <c r="C1753" s="267"/>
      <c r="D1753" s="297"/>
      <c r="E1753" s="297"/>
      <c r="F1753" s="297"/>
      <c r="G1753" s="297"/>
      <c r="H1753" s="297"/>
    </row>
    <row r="1754" spans="1:8" x14ac:dyDescent="0.2">
      <c r="A1754" s="247"/>
      <c r="B1754" s="267"/>
      <c r="C1754" s="267"/>
      <c r="D1754" s="297"/>
      <c r="E1754" s="297"/>
      <c r="F1754" s="297"/>
      <c r="G1754" s="297"/>
      <c r="H1754" s="297"/>
    </row>
    <row r="1755" spans="1:8" x14ac:dyDescent="0.2">
      <c r="A1755" s="247"/>
      <c r="B1755" s="267"/>
      <c r="C1755" s="267"/>
      <c r="D1755" s="297"/>
      <c r="E1755" s="297"/>
      <c r="F1755" s="297"/>
      <c r="G1755" s="297"/>
      <c r="H1755" s="297"/>
    </row>
    <row r="1756" spans="1:8" x14ac:dyDescent="0.2">
      <c r="A1756" s="247"/>
      <c r="B1756" s="267"/>
      <c r="C1756" s="267"/>
      <c r="D1756" s="297"/>
      <c r="E1756" s="297"/>
      <c r="F1756" s="297"/>
      <c r="G1756" s="297"/>
      <c r="H1756" s="297"/>
    </row>
    <row r="1757" spans="1:8" x14ac:dyDescent="0.2">
      <c r="A1757" s="247"/>
      <c r="B1757" s="267"/>
      <c r="C1757" s="267"/>
      <c r="D1757" s="297"/>
      <c r="E1757" s="297"/>
      <c r="F1757" s="297"/>
      <c r="G1757" s="297"/>
      <c r="H1757" s="297"/>
    </row>
    <row r="1758" spans="1:8" x14ac:dyDescent="0.2">
      <c r="A1758" s="247"/>
      <c r="B1758" s="267"/>
      <c r="C1758" s="267"/>
      <c r="D1758" s="297"/>
      <c r="E1758" s="297"/>
      <c r="F1758" s="297"/>
      <c r="G1758" s="297"/>
      <c r="H1758" s="297"/>
    </row>
    <row r="1759" spans="1:8" x14ac:dyDescent="0.2">
      <c r="A1759" s="247"/>
      <c r="B1759" s="267"/>
      <c r="C1759" s="267"/>
      <c r="D1759" s="297"/>
      <c r="E1759" s="297"/>
      <c r="F1759" s="297"/>
      <c r="G1759" s="297"/>
      <c r="H1759" s="297"/>
    </row>
    <row r="1760" spans="1:8" x14ac:dyDescent="0.2">
      <c r="A1760" s="247"/>
      <c r="B1760" s="267"/>
      <c r="C1760" s="267"/>
      <c r="D1760" s="297"/>
      <c r="E1760" s="297"/>
      <c r="F1760" s="297"/>
      <c r="G1760" s="297"/>
      <c r="H1760" s="297"/>
    </row>
    <row r="1761" spans="1:8" x14ac:dyDescent="0.2">
      <c r="A1761" s="247"/>
      <c r="B1761" s="267"/>
      <c r="C1761" s="267"/>
      <c r="D1761" s="297"/>
      <c r="E1761" s="297"/>
      <c r="F1761" s="297"/>
      <c r="G1761" s="297"/>
      <c r="H1761" s="297"/>
    </row>
    <row r="1762" spans="1:8" x14ac:dyDescent="0.2">
      <c r="A1762" s="247"/>
      <c r="B1762" s="267"/>
      <c r="C1762" s="267"/>
      <c r="D1762" s="297"/>
      <c r="E1762" s="297"/>
      <c r="F1762" s="297"/>
      <c r="G1762" s="297"/>
      <c r="H1762" s="297"/>
    </row>
    <row r="1763" spans="1:8" x14ac:dyDescent="0.2">
      <c r="A1763" s="247"/>
      <c r="B1763" s="267"/>
      <c r="C1763" s="267"/>
      <c r="D1763" s="297"/>
      <c r="E1763" s="297"/>
      <c r="F1763" s="297"/>
      <c r="G1763" s="297"/>
      <c r="H1763" s="297"/>
    </row>
    <row r="1764" spans="1:8" x14ac:dyDescent="0.2">
      <c r="A1764" s="247"/>
      <c r="B1764" s="267"/>
      <c r="C1764" s="267"/>
      <c r="D1764" s="297"/>
      <c r="E1764" s="297"/>
      <c r="F1764" s="297"/>
      <c r="G1764" s="297"/>
      <c r="H1764" s="297"/>
    </row>
    <row r="1765" spans="1:8" x14ac:dyDescent="0.2">
      <c r="A1765" s="247"/>
      <c r="B1765" s="267"/>
      <c r="C1765" s="267"/>
      <c r="D1765" s="297"/>
      <c r="E1765" s="297"/>
      <c r="F1765" s="297"/>
      <c r="G1765" s="297"/>
      <c r="H1765" s="297"/>
    </row>
    <row r="1766" spans="1:8" x14ac:dyDescent="0.2">
      <c r="A1766" s="247"/>
      <c r="B1766" s="267"/>
      <c r="C1766" s="267"/>
      <c r="D1766" s="297"/>
      <c r="E1766" s="297"/>
      <c r="F1766" s="297"/>
      <c r="G1766" s="297"/>
      <c r="H1766" s="297"/>
    </row>
    <row r="1767" spans="1:8" x14ac:dyDescent="0.2">
      <c r="A1767" s="247"/>
      <c r="B1767" s="267"/>
      <c r="C1767" s="267"/>
      <c r="D1767" s="297"/>
      <c r="E1767" s="297"/>
      <c r="F1767" s="297"/>
      <c r="G1767" s="297"/>
      <c r="H1767" s="297"/>
    </row>
    <row r="1768" spans="1:8" x14ac:dyDescent="0.2">
      <c r="A1768" s="247"/>
      <c r="B1768" s="267"/>
      <c r="C1768" s="267"/>
      <c r="D1768" s="297"/>
      <c r="E1768" s="297"/>
      <c r="F1768" s="297"/>
      <c r="G1768" s="297"/>
      <c r="H1768" s="297"/>
    </row>
    <row r="1769" spans="1:8" x14ac:dyDescent="0.2">
      <c r="A1769" s="247"/>
      <c r="B1769" s="267"/>
      <c r="C1769" s="267"/>
      <c r="D1769" s="297"/>
      <c r="E1769" s="297"/>
      <c r="F1769" s="297"/>
      <c r="G1769" s="297"/>
      <c r="H1769" s="297"/>
    </row>
    <row r="1770" spans="1:8" x14ac:dyDescent="0.2">
      <c r="A1770" s="247"/>
      <c r="B1770" s="267"/>
      <c r="C1770" s="267"/>
      <c r="D1770" s="297"/>
      <c r="E1770" s="297"/>
      <c r="F1770" s="297"/>
      <c r="G1770" s="297"/>
      <c r="H1770" s="297"/>
    </row>
    <row r="1771" spans="1:8" x14ac:dyDescent="0.2">
      <c r="A1771" s="247"/>
      <c r="B1771" s="267"/>
      <c r="C1771" s="267"/>
      <c r="D1771" s="297"/>
      <c r="E1771" s="297"/>
      <c r="F1771" s="297"/>
      <c r="G1771" s="297"/>
      <c r="H1771" s="297"/>
    </row>
    <row r="1772" spans="1:8" x14ac:dyDescent="0.2">
      <c r="A1772" s="247"/>
      <c r="B1772" s="267"/>
      <c r="C1772" s="267"/>
      <c r="D1772" s="297"/>
      <c r="E1772" s="297"/>
      <c r="F1772" s="297"/>
      <c r="G1772" s="297"/>
      <c r="H1772" s="297"/>
    </row>
    <row r="1773" spans="1:8" x14ac:dyDescent="0.2">
      <c r="A1773" s="247"/>
      <c r="B1773" s="267"/>
      <c r="C1773" s="267"/>
      <c r="D1773" s="297"/>
      <c r="E1773" s="297"/>
      <c r="F1773" s="297"/>
      <c r="G1773" s="297"/>
      <c r="H1773" s="297"/>
    </row>
    <row r="1774" spans="1:8" x14ac:dyDescent="0.2">
      <c r="A1774" s="247"/>
      <c r="B1774" s="267"/>
      <c r="C1774" s="267"/>
      <c r="D1774" s="297"/>
      <c r="E1774" s="297"/>
      <c r="F1774" s="297"/>
      <c r="G1774" s="297"/>
      <c r="H1774" s="297"/>
    </row>
    <row r="1775" spans="1:8" x14ac:dyDescent="0.2">
      <c r="A1775" s="247"/>
      <c r="B1775" s="267"/>
      <c r="C1775" s="267"/>
      <c r="D1775" s="297"/>
      <c r="E1775" s="297"/>
      <c r="F1775" s="297"/>
      <c r="G1775" s="297"/>
      <c r="H1775" s="297"/>
    </row>
    <row r="1776" spans="1:8" x14ac:dyDescent="0.2">
      <c r="A1776" s="247"/>
      <c r="B1776" s="267"/>
      <c r="C1776" s="267"/>
      <c r="D1776" s="297"/>
      <c r="E1776" s="297"/>
      <c r="F1776" s="297"/>
      <c r="G1776" s="297"/>
      <c r="H1776" s="297"/>
    </row>
    <row r="1777" spans="1:8" x14ac:dyDescent="0.2">
      <c r="A1777" s="247"/>
      <c r="B1777" s="267"/>
      <c r="C1777" s="267"/>
      <c r="D1777" s="297"/>
      <c r="E1777" s="297"/>
      <c r="F1777" s="297"/>
      <c r="G1777" s="297"/>
      <c r="H1777" s="297"/>
    </row>
    <row r="1778" spans="1:8" x14ac:dyDescent="0.2">
      <c r="A1778" s="247"/>
      <c r="B1778" s="267"/>
      <c r="C1778" s="267"/>
      <c r="D1778" s="297"/>
      <c r="E1778" s="297"/>
      <c r="F1778" s="297"/>
      <c r="G1778" s="297"/>
      <c r="H1778" s="297"/>
    </row>
    <row r="1779" spans="1:8" x14ac:dyDescent="0.2">
      <c r="A1779" s="247"/>
      <c r="B1779" s="267"/>
      <c r="C1779" s="267"/>
      <c r="D1779" s="297"/>
      <c r="E1779" s="297"/>
      <c r="F1779" s="297"/>
      <c r="G1779" s="297"/>
      <c r="H1779" s="297"/>
    </row>
    <row r="1780" spans="1:8" x14ac:dyDescent="0.2">
      <c r="A1780" s="247"/>
      <c r="B1780" s="267"/>
      <c r="C1780" s="267"/>
      <c r="D1780" s="297"/>
      <c r="E1780" s="297"/>
      <c r="F1780" s="297"/>
      <c r="G1780" s="297"/>
      <c r="H1780" s="297"/>
    </row>
    <row r="1781" spans="1:8" x14ac:dyDescent="0.2">
      <c r="A1781" s="247"/>
      <c r="B1781" s="267"/>
      <c r="C1781" s="267"/>
      <c r="D1781" s="297"/>
      <c r="E1781" s="297"/>
      <c r="F1781" s="297"/>
      <c r="G1781" s="297"/>
      <c r="H1781" s="297"/>
    </row>
    <row r="1782" spans="1:8" x14ac:dyDescent="0.2">
      <c r="A1782" s="247"/>
      <c r="B1782" s="267"/>
      <c r="C1782" s="267"/>
      <c r="D1782" s="297"/>
      <c r="E1782" s="297"/>
      <c r="F1782" s="297"/>
      <c r="G1782" s="297"/>
      <c r="H1782" s="297"/>
    </row>
    <row r="1783" spans="1:8" x14ac:dyDescent="0.2">
      <c r="A1783" s="247"/>
      <c r="B1783" s="267"/>
      <c r="C1783" s="267"/>
      <c r="D1783" s="297"/>
      <c r="E1783" s="297"/>
      <c r="F1783" s="297"/>
      <c r="G1783" s="297"/>
      <c r="H1783" s="297"/>
    </row>
    <row r="1784" spans="1:8" x14ac:dyDescent="0.2">
      <c r="A1784" s="247"/>
      <c r="B1784" s="267"/>
      <c r="C1784" s="267"/>
      <c r="D1784" s="297"/>
      <c r="E1784" s="297"/>
      <c r="F1784" s="297"/>
      <c r="G1784" s="297"/>
      <c r="H1784" s="297"/>
    </row>
    <row r="1785" spans="1:8" x14ac:dyDescent="0.2">
      <c r="A1785" s="247"/>
      <c r="B1785" s="267"/>
      <c r="C1785" s="267"/>
      <c r="D1785" s="297"/>
      <c r="E1785" s="297"/>
      <c r="F1785" s="297"/>
      <c r="G1785" s="297"/>
      <c r="H1785" s="297"/>
    </row>
    <row r="1786" spans="1:8" x14ac:dyDescent="0.2">
      <c r="A1786" s="247"/>
      <c r="B1786" s="267"/>
      <c r="C1786" s="267"/>
      <c r="D1786" s="297"/>
      <c r="E1786" s="297"/>
      <c r="F1786" s="297"/>
      <c r="G1786" s="297"/>
      <c r="H1786" s="297"/>
    </row>
    <row r="1787" spans="1:8" x14ac:dyDescent="0.2">
      <c r="A1787" s="247"/>
      <c r="B1787" s="267"/>
      <c r="C1787" s="267"/>
      <c r="D1787" s="297"/>
      <c r="E1787" s="297"/>
      <c r="F1787" s="297"/>
      <c r="G1787" s="297"/>
      <c r="H1787" s="297"/>
    </row>
    <row r="1788" spans="1:8" x14ac:dyDescent="0.2">
      <c r="A1788" s="247"/>
      <c r="B1788" s="267"/>
      <c r="C1788" s="267"/>
      <c r="D1788" s="297"/>
      <c r="E1788" s="297"/>
      <c r="F1788" s="297"/>
      <c r="G1788" s="297"/>
      <c r="H1788" s="297"/>
    </row>
    <row r="1789" spans="1:8" x14ac:dyDescent="0.2">
      <c r="A1789" s="247"/>
      <c r="B1789" s="267"/>
      <c r="C1789" s="267"/>
      <c r="D1789" s="297"/>
      <c r="E1789" s="297"/>
      <c r="F1789" s="297"/>
      <c r="G1789" s="297"/>
      <c r="H1789" s="297"/>
    </row>
    <row r="1790" spans="1:8" x14ac:dyDescent="0.2">
      <c r="A1790" s="247"/>
      <c r="B1790" s="267"/>
      <c r="C1790" s="267"/>
      <c r="D1790" s="297"/>
      <c r="E1790" s="297"/>
      <c r="F1790" s="297"/>
      <c r="G1790" s="297"/>
      <c r="H1790" s="297"/>
    </row>
    <row r="1791" spans="1:8" x14ac:dyDescent="0.2">
      <c r="A1791" s="247"/>
      <c r="B1791" s="267"/>
      <c r="C1791" s="267"/>
      <c r="D1791" s="297"/>
      <c r="E1791" s="297"/>
      <c r="F1791" s="297"/>
      <c r="G1791" s="297"/>
      <c r="H1791" s="297"/>
    </row>
    <row r="1792" spans="1:8" x14ac:dyDescent="0.2">
      <c r="A1792" s="247"/>
      <c r="B1792" s="267"/>
      <c r="C1792" s="267"/>
      <c r="D1792" s="297"/>
      <c r="E1792" s="297"/>
      <c r="F1792" s="297"/>
      <c r="G1792" s="297"/>
      <c r="H1792" s="297"/>
    </row>
    <row r="1793" spans="1:8" x14ac:dyDescent="0.2">
      <c r="A1793" s="247"/>
      <c r="B1793" s="267"/>
      <c r="C1793" s="267"/>
      <c r="D1793" s="297"/>
      <c r="E1793" s="297"/>
      <c r="F1793" s="297"/>
      <c r="G1793" s="297"/>
      <c r="H1793" s="297"/>
    </row>
    <row r="1794" spans="1:8" x14ac:dyDescent="0.2">
      <c r="A1794" s="247"/>
      <c r="B1794" s="267"/>
      <c r="C1794" s="267"/>
      <c r="D1794" s="297"/>
      <c r="E1794" s="297"/>
      <c r="F1794" s="297"/>
      <c r="G1794" s="297"/>
      <c r="H1794" s="297"/>
    </row>
    <row r="1795" spans="1:8" x14ac:dyDescent="0.2">
      <c r="A1795" s="247"/>
      <c r="B1795" s="267"/>
      <c r="C1795" s="267"/>
      <c r="D1795" s="297"/>
      <c r="E1795" s="297"/>
      <c r="F1795" s="297"/>
      <c r="G1795" s="297"/>
      <c r="H1795" s="297"/>
    </row>
    <row r="1796" spans="1:8" x14ac:dyDescent="0.2">
      <c r="A1796" s="247"/>
      <c r="B1796" s="267"/>
      <c r="C1796" s="267"/>
      <c r="D1796" s="297"/>
      <c r="E1796" s="297"/>
      <c r="F1796" s="297"/>
      <c r="G1796" s="297"/>
      <c r="H1796" s="297"/>
    </row>
    <row r="1797" spans="1:8" x14ac:dyDescent="0.2">
      <c r="A1797" s="247"/>
      <c r="B1797" s="267"/>
      <c r="C1797" s="267"/>
      <c r="D1797" s="297"/>
      <c r="E1797" s="297"/>
      <c r="F1797" s="297"/>
      <c r="G1797" s="297"/>
      <c r="H1797" s="297"/>
    </row>
    <row r="1798" spans="1:8" x14ac:dyDescent="0.2">
      <c r="A1798" s="247"/>
      <c r="B1798" s="267"/>
      <c r="C1798" s="267"/>
      <c r="D1798" s="297"/>
      <c r="E1798" s="297"/>
      <c r="F1798" s="297"/>
      <c r="G1798" s="297"/>
      <c r="H1798" s="297"/>
    </row>
    <row r="1799" spans="1:8" x14ac:dyDescent="0.2">
      <c r="A1799" s="247"/>
      <c r="B1799" s="267"/>
      <c r="C1799" s="267"/>
      <c r="D1799" s="297"/>
      <c r="E1799" s="297"/>
      <c r="F1799" s="297"/>
      <c r="G1799" s="297"/>
      <c r="H1799" s="297"/>
    </row>
    <row r="1800" spans="1:8" x14ac:dyDescent="0.2">
      <c r="A1800" s="247"/>
      <c r="B1800" s="267"/>
      <c r="C1800" s="267"/>
      <c r="D1800" s="297"/>
      <c r="E1800" s="297"/>
      <c r="F1800" s="297"/>
      <c r="G1800" s="297"/>
      <c r="H1800" s="297"/>
    </row>
    <row r="1801" spans="1:8" x14ac:dyDescent="0.2">
      <c r="A1801" s="247"/>
      <c r="B1801" s="267"/>
      <c r="C1801" s="267"/>
      <c r="D1801" s="297"/>
      <c r="E1801" s="297"/>
      <c r="F1801" s="297"/>
      <c r="G1801" s="297"/>
      <c r="H1801" s="297"/>
    </row>
    <row r="1802" spans="1:8" x14ac:dyDescent="0.2">
      <c r="A1802" s="247"/>
      <c r="B1802" s="267"/>
      <c r="C1802" s="267"/>
      <c r="D1802" s="297"/>
      <c r="E1802" s="297"/>
      <c r="F1802" s="297"/>
      <c r="G1802" s="297"/>
      <c r="H1802" s="297"/>
    </row>
    <row r="1803" spans="1:8" x14ac:dyDescent="0.2">
      <c r="A1803" s="247"/>
      <c r="B1803" s="267"/>
      <c r="C1803" s="267"/>
      <c r="D1803" s="297"/>
      <c r="E1803" s="297"/>
      <c r="F1803" s="297"/>
      <c r="G1803" s="297"/>
      <c r="H1803" s="297"/>
    </row>
    <row r="1804" spans="1:8" x14ac:dyDescent="0.2">
      <c r="A1804" s="247"/>
      <c r="B1804" s="267"/>
      <c r="C1804" s="267"/>
      <c r="D1804" s="297"/>
      <c r="E1804" s="297"/>
      <c r="F1804" s="297"/>
      <c r="G1804" s="297"/>
      <c r="H1804" s="297"/>
    </row>
    <row r="1805" spans="1:8" x14ac:dyDescent="0.2">
      <c r="A1805" s="247"/>
      <c r="B1805" s="267"/>
      <c r="C1805" s="267"/>
      <c r="D1805" s="297"/>
      <c r="E1805" s="297"/>
      <c r="F1805" s="297"/>
      <c r="G1805" s="297"/>
      <c r="H1805" s="297"/>
    </row>
    <row r="1806" spans="1:8" x14ac:dyDescent="0.2">
      <c r="A1806" s="247"/>
      <c r="B1806" s="267"/>
      <c r="C1806" s="267"/>
      <c r="D1806" s="297"/>
      <c r="E1806" s="297"/>
      <c r="F1806" s="297"/>
      <c r="G1806" s="297"/>
      <c r="H1806" s="297"/>
    </row>
    <row r="1807" spans="1:8" x14ac:dyDescent="0.2">
      <c r="A1807" s="247"/>
      <c r="B1807" s="267"/>
      <c r="C1807" s="267"/>
      <c r="D1807" s="297"/>
      <c r="E1807" s="297"/>
      <c r="F1807" s="297"/>
      <c r="G1807" s="297"/>
      <c r="H1807" s="297"/>
    </row>
    <row r="1808" spans="1:8" x14ac:dyDescent="0.2">
      <c r="A1808" s="247"/>
      <c r="B1808" s="267"/>
      <c r="C1808" s="267"/>
      <c r="D1808" s="297"/>
      <c r="E1808" s="297"/>
      <c r="F1808" s="297"/>
      <c r="G1808" s="297"/>
      <c r="H1808" s="297"/>
    </row>
    <row r="1809" spans="1:8" x14ac:dyDescent="0.2">
      <c r="A1809" s="247"/>
      <c r="B1809" s="267"/>
      <c r="C1809" s="267"/>
      <c r="D1809" s="297"/>
      <c r="E1809" s="297"/>
      <c r="F1809" s="297"/>
      <c r="G1809" s="297"/>
      <c r="H1809" s="297"/>
    </row>
    <row r="1810" spans="1:8" x14ac:dyDescent="0.2">
      <c r="A1810" s="247"/>
      <c r="B1810" s="267"/>
      <c r="C1810" s="267"/>
      <c r="D1810" s="297"/>
      <c r="E1810" s="297"/>
      <c r="F1810" s="297"/>
      <c r="G1810" s="297"/>
      <c r="H1810" s="297"/>
    </row>
    <row r="1811" spans="1:8" x14ac:dyDescent="0.2">
      <c r="A1811" s="247"/>
      <c r="B1811" s="267"/>
      <c r="C1811" s="267"/>
      <c r="D1811" s="297"/>
      <c r="E1811" s="297"/>
      <c r="F1811" s="297"/>
      <c r="G1811" s="297"/>
      <c r="H1811" s="297"/>
    </row>
    <row r="1812" spans="1:8" x14ac:dyDescent="0.2">
      <c r="A1812" s="247"/>
      <c r="B1812" s="267"/>
      <c r="C1812" s="267"/>
      <c r="D1812" s="297"/>
      <c r="E1812" s="297"/>
      <c r="F1812" s="297"/>
      <c r="G1812" s="297"/>
      <c r="H1812" s="297"/>
    </row>
    <row r="1813" spans="1:8" x14ac:dyDescent="0.2">
      <c r="A1813" s="247"/>
      <c r="B1813" s="267"/>
      <c r="C1813" s="267"/>
      <c r="D1813" s="297"/>
      <c r="E1813" s="297"/>
      <c r="F1813" s="297"/>
      <c r="G1813" s="297"/>
      <c r="H1813" s="297"/>
    </row>
    <row r="1814" spans="1:8" x14ac:dyDescent="0.2">
      <c r="A1814" s="247"/>
      <c r="B1814" s="267"/>
      <c r="C1814" s="267"/>
      <c r="D1814" s="297"/>
      <c r="E1814" s="297"/>
      <c r="F1814" s="297"/>
      <c r="G1814" s="297"/>
      <c r="H1814" s="297"/>
    </row>
    <row r="1815" spans="1:8" x14ac:dyDescent="0.2">
      <c r="A1815" s="247"/>
      <c r="B1815" s="267"/>
      <c r="C1815" s="267"/>
      <c r="D1815" s="297"/>
      <c r="E1815" s="297"/>
      <c r="F1815" s="297"/>
      <c r="G1815" s="297"/>
      <c r="H1815" s="297"/>
    </row>
    <row r="1816" spans="1:8" x14ac:dyDescent="0.2">
      <c r="A1816" s="247"/>
      <c r="B1816" s="267"/>
      <c r="C1816" s="267"/>
      <c r="D1816" s="297"/>
      <c r="E1816" s="297"/>
      <c r="F1816" s="297"/>
      <c r="G1816" s="297"/>
      <c r="H1816" s="297"/>
    </row>
    <row r="1817" spans="1:8" x14ac:dyDescent="0.2">
      <c r="A1817" s="247"/>
      <c r="B1817" s="267"/>
      <c r="C1817" s="267"/>
      <c r="D1817" s="297"/>
      <c r="E1817" s="297"/>
      <c r="F1817" s="297"/>
      <c r="G1817" s="297"/>
      <c r="H1817" s="297"/>
    </row>
    <row r="1818" spans="1:8" x14ac:dyDescent="0.2">
      <c r="A1818" s="247"/>
      <c r="B1818" s="267"/>
      <c r="C1818" s="267"/>
      <c r="D1818" s="297"/>
      <c r="E1818" s="297"/>
      <c r="F1818" s="297"/>
      <c r="G1818" s="297"/>
      <c r="H1818" s="297"/>
    </row>
    <row r="1819" spans="1:8" x14ac:dyDescent="0.2">
      <c r="A1819" s="247"/>
      <c r="B1819" s="267"/>
      <c r="C1819" s="267"/>
      <c r="D1819" s="297"/>
      <c r="E1819" s="297"/>
      <c r="F1819" s="297"/>
      <c r="G1819" s="297"/>
      <c r="H1819" s="297"/>
    </row>
    <row r="1820" spans="1:8" x14ac:dyDescent="0.2">
      <c r="A1820" s="247"/>
      <c r="B1820" s="267"/>
      <c r="C1820" s="267"/>
      <c r="D1820" s="297"/>
      <c r="E1820" s="297"/>
      <c r="F1820" s="297"/>
      <c r="G1820" s="297"/>
      <c r="H1820" s="297"/>
    </row>
    <row r="1821" spans="1:8" x14ac:dyDescent="0.2">
      <c r="A1821" s="247"/>
      <c r="B1821" s="267"/>
      <c r="C1821" s="267"/>
      <c r="D1821" s="297"/>
      <c r="E1821" s="297"/>
      <c r="F1821" s="297"/>
      <c r="G1821" s="297"/>
      <c r="H1821" s="297"/>
    </row>
    <row r="1822" spans="1:8" x14ac:dyDescent="0.2">
      <c r="A1822" s="247"/>
      <c r="B1822" s="267"/>
      <c r="C1822" s="267"/>
      <c r="D1822" s="297"/>
      <c r="E1822" s="297"/>
      <c r="F1822" s="297"/>
      <c r="G1822" s="297"/>
      <c r="H1822" s="297"/>
    </row>
    <row r="1823" spans="1:8" x14ac:dyDescent="0.2">
      <c r="A1823" s="247"/>
      <c r="B1823" s="267"/>
      <c r="C1823" s="267"/>
      <c r="D1823" s="297"/>
      <c r="E1823" s="297"/>
      <c r="F1823" s="297"/>
      <c r="G1823" s="297"/>
      <c r="H1823" s="297"/>
    </row>
    <row r="1824" spans="1:8" x14ac:dyDescent="0.2">
      <c r="A1824" s="247"/>
      <c r="B1824" s="267"/>
      <c r="C1824" s="267"/>
      <c r="D1824" s="297"/>
      <c r="E1824" s="297"/>
      <c r="F1824" s="297"/>
      <c r="G1824" s="297"/>
      <c r="H1824" s="297"/>
    </row>
    <row r="1825" spans="1:8" x14ac:dyDescent="0.2">
      <c r="A1825" s="247"/>
      <c r="B1825" s="267"/>
      <c r="C1825" s="267"/>
      <c r="D1825" s="297"/>
      <c r="E1825" s="297"/>
      <c r="F1825" s="297"/>
      <c r="G1825" s="297"/>
      <c r="H1825" s="297"/>
    </row>
    <row r="1826" spans="1:8" x14ac:dyDescent="0.2">
      <c r="A1826" s="247"/>
      <c r="B1826" s="267"/>
      <c r="C1826" s="267"/>
      <c r="D1826" s="297"/>
      <c r="E1826" s="297"/>
      <c r="F1826" s="297"/>
      <c r="G1826" s="297"/>
      <c r="H1826" s="297"/>
    </row>
    <row r="1827" spans="1:8" x14ac:dyDescent="0.2">
      <c r="A1827" s="247"/>
      <c r="B1827" s="267"/>
      <c r="C1827" s="267"/>
      <c r="D1827" s="297"/>
      <c r="E1827" s="297"/>
      <c r="F1827" s="297"/>
      <c r="G1827" s="297"/>
      <c r="H1827" s="297"/>
    </row>
    <row r="1828" spans="1:8" x14ac:dyDescent="0.2">
      <c r="A1828" s="247"/>
      <c r="B1828" s="267"/>
      <c r="C1828" s="267"/>
      <c r="D1828" s="297"/>
      <c r="E1828" s="297"/>
      <c r="F1828" s="297"/>
      <c r="G1828" s="297"/>
      <c r="H1828" s="297"/>
    </row>
    <row r="1829" spans="1:8" x14ac:dyDescent="0.2">
      <c r="A1829" s="247"/>
      <c r="B1829" s="267"/>
      <c r="C1829" s="267"/>
      <c r="D1829" s="297"/>
      <c r="E1829" s="297"/>
      <c r="F1829" s="297"/>
      <c r="G1829" s="297"/>
      <c r="H1829" s="297"/>
    </row>
    <row r="1830" spans="1:8" x14ac:dyDescent="0.2">
      <c r="A1830" s="247"/>
      <c r="B1830" s="267"/>
      <c r="C1830" s="267"/>
      <c r="D1830" s="297"/>
      <c r="E1830" s="297"/>
      <c r="F1830" s="297"/>
      <c r="G1830" s="297"/>
      <c r="H1830" s="297"/>
    </row>
    <row r="1831" spans="1:8" x14ac:dyDescent="0.2">
      <c r="A1831" s="247"/>
      <c r="B1831" s="267"/>
      <c r="C1831" s="267"/>
      <c r="D1831" s="297"/>
      <c r="E1831" s="297"/>
      <c r="F1831" s="297"/>
      <c r="G1831" s="297"/>
      <c r="H1831" s="297"/>
    </row>
    <row r="1832" spans="1:8" x14ac:dyDescent="0.2">
      <c r="A1832" s="247"/>
      <c r="B1832" s="267"/>
      <c r="C1832" s="267"/>
      <c r="D1832" s="297"/>
      <c r="E1832" s="297"/>
      <c r="F1832" s="297"/>
      <c r="G1832" s="297"/>
      <c r="H1832" s="297"/>
    </row>
    <row r="1833" spans="1:8" x14ac:dyDescent="0.2">
      <c r="A1833" s="247"/>
      <c r="B1833" s="267"/>
      <c r="C1833" s="267"/>
      <c r="D1833" s="297"/>
      <c r="E1833" s="297"/>
      <c r="F1833" s="297"/>
      <c r="G1833" s="297"/>
      <c r="H1833" s="297"/>
    </row>
    <row r="1834" spans="1:8" x14ac:dyDescent="0.2">
      <c r="A1834" s="247"/>
      <c r="B1834" s="267"/>
      <c r="C1834" s="267"/>
      <c r="D1834" s="297"/>
      <c r="E1834" s="297"/>
      <c r="F1834" s="297"/>
      <c r="G1834" s="297"/>
      <c r="H1834" s="297"/>
    </row>
    <row r="1835" spans="1:8" x14ac:dyDescent="0.2">
      <c r="A1835" s="247"/>
      <c r="B1835" s="267"/>
      <c r="C1835" s="267"/>
      <c r="D1835" s="297"/>
      <c r="E1835" s="297"/>
      <c r="F1835" s="297"/>
      <c r="G1835" s="297"/>
      <c r="H1835" s="297"/>
    </row>
    <row r="1836" spans="1:8" x14ac:dyDescent="0.2">
      <c r="A1836" s="247"/>
      <c r="B1836" s="267"/>
      <c r="C1836" s="267"/>
      <c r="D1836" s="297"/>
      <c r="E1836" s="297"/>
      <c r="F1836" s="297"/>
      <c r="G1836" s="297"/>
      <c r="H1836" s="297"/>
    </row>
    <row r="1837" spans="1:8" x14ac:dyDescent="0.2">
      <c r="A1837" s="247"/>
      <c r="B1837" s="267"/>
      <c r="C1837" s="267"/>
      <c r="D1837" s="297"/>
      <c r="E1837" s="297"/>
      <c r="F1837" s="297"/>
      <c r="G1837" s="297"/>
      <c r="H1837" s="297"/>
    </row>
    <row r="1838" spans="1:8" x14ac:dyDescent="0.2">
      <c r="A1838" s="247"/>
      <c r="B1838" s="267"/>
      <c r="C1838" s="267"/>
      <c r="D1838" s="297"/>
      <c r="E1838" s="297"/>
      <c r="F1838" s="297"/>
      <c r="G1838" s="297"/>
      <c r="H1838" s="297"/>
    </row>
    <row r="1839" spans="1:8" x14ac:dyDescent="0.2">
      <c r="A1839" s="247"/>
      <c r="B1839" s="267"/>
      <c r="C1839" s="267"/>
      <c r="D1839" s="297"/>
      <c r="E1839" s="297"/>
      <c r="F1839" s="297"/>
      <c r="G1839" s="297"/>
      <c r="H1839" s="297"/>
    </row>
    <row r="1840" spans="1:8" x14ac:dyDescent="0.2">
      <c r="A1840" s="247"/>
      <c r="B1840" s="267"/>
      <c r="C1840" s="267"/>
      <c r="D1840" s="297"/>
      <c r="E1840" s="297"/>
      <c r="F1840" s="297"/>
      <c r="G1840" s="297"/>
      <c r="H1840" s="297"/>
    </row>
    <row r="1841" spans="1:8" x14ac:dyDescent="0.2">
      <c r="A1841" s="247"/>
      <c r="B1841" s="267"/>
      <c r="C1841" s="267"/>
      <c r="D1841" s="297"/>
      <c r="E1841" s="297"/>
      <c r="F1841" s="297"/>
      <c r="G1841" s="297"/>
      <c r="H1841" s="297"/>
    </row>
    <row r="1842" spans="1:8" x14ac:dyDescent="0.2">
      <c r="A1842" s="247"/>
      <c r="B1842" s="267"/>
      <c r="C1842" s="267"/>
      <c r="D1842" s="297"/>
      <c r="E1842" s="297"/>
      <c r="F1842" s="297"/>
      <c r="G1842" s="297"/>
      <c r="H1842" s="297"/>
    </row>
    <row r="1843" spans="1:8" x14ac:dyDescent="0.2">
      <c r="A1843" s="247"/>
      <c r="B1843" s="267"/>
      <c r="C1843" s="267"/>
      <c r="D1843" s="297"/>
      <c r="E1843" s="297"/>
      <c r="F1843" s="297"/>
      <c r="G1843" s="297"/>
      <c r="H1843" s="297"/>
    </row>
    <row r="1844" spans="1:8" x14ac:dyDescent="0.2">
      <c r="A1844" s="247"/>
      <c r="B1844" s="267"/>
      <c r="C1844" s="267"/>
      <c r="D1844" s="297"/>
      <c r="E1844" s="297"/>
      <c r="F1844" s="297"/>
      <c r="G1844" s="297"/>
      <c r="H1844" s="297"/>
    </row>
    <row r="1845" spans="1:8" x14ac:dyDescent="0.2">
      <c r="A1845" s="247"/>
      <c r="B1845" s="267"/>
      <c r="C1845" s="267"/>
      <c r="D1845" s="297"/>
      <c r="E1845" s="297"/>
      <c r="F1845" s="297"/>
      <c r="G1845" s="297"/>
      <c r="H1845" s="297"/>
    </row>
    <row r="1846" spans="1:8" x14ac:dyDescent="0.2">
      <c r="A1846" s="247"/>
      <c r="B1846" s="267"/>
      <c r="C1846" s="267"/>
      <c r="D1846" s="297"/>
      <c r="E1846" s="297"/>
      <c r="F1846" s="297"/>
      <c r="G1846" s="297"/>
      <c r="H1846" s="297"/>
    </row>
    <row r="1847" spans="1:8" x14ac:dyDescent="0.2">
      <c r="A1847" s="247"/>
      <c r="B1847" s="267"/>
      <c r="C1847" s="267"/>
      <c r="D1847" s="297"/>
      <c r="E1847" s="297"/>
      <c r="F1847" s="297"/>
      <c r="G1847" s="297"/>
      <c r="H1847" s="297"/>
    </row>
    <row r="1848" spans="1:8" x14ac:dyDescent="0.2">
      <c r="A1848" s="247"/>
      <c r="B1848" s="267"/>
      <c r="C1848" s="267"/>
      <c r="D1848" s="297"/>
      <c r="E1848" s="297"/>
      <c r="F1848" s="297"/>
      <c r="G1848" s="297"/>
      <c r="H1848" s="297"/>
    </row>
    <row r="1849" spans="1:8" x14ac:dyDescent="0.2">
      <c r="A1849" s="247"/>
      <c r="B1849" s="267"/>
      <c r="C1849" s="267"/>
      <c r="D1849" s="297"/>
      <c r="E1849" s="297"/>
      <c r="F1849" s="297"/>
      <c r="G1849" s="297"/>
      <c r="H1849" s="297"/>
    </row>
    <row r="1850" spans="1:8" x14ac:dyDescent="0.2">
      <c r="A1850" s="247"/>
      <c r="B1850" s="267"/>
      <c r="C1850" s="267"/>
      <c r="D1850" s="297"/>
      <c r="E1850" s="297"/>
      <c r="F1850" s="297"/>
      <c r="G1850" s="297"/>
      <c r="H1850" s="297"/>
    </row>
    <row r="1851" spans="1:8" x14ac:dyDescent="0.2">
      <c r="A1851" s="247"/>
      <c r="B1851" s="267"/>
      <c r="C1851" s="267"/>
      <c r="D1851" s="297"/>
      <c r="E1851" s="297"/>
      <c r="F1851" s="297"/>
      <c r="G1851" s="297"/>
      <c r="H1851" s="297"/>
    </row>
    <row r="1852" spans="1:8" x14ac:dyDescent="0.2">
      <c r="A1852" s="247"/>
      <c r="B1852" s="267"/>
      <c r="C1852" s="267"/>
      <c r="D1852" s="297"/>
      <c r="E1852" s="297"/>
      <c r="F1852" s="297"/>
      <c r="G1852" s="297"/>
      <c r="H1852" s="297"/>
    </row>
    <row r="1853" spans="1:8" x14ac:dyDescent="0.2">
      <c r="A1853" s="247"/>
      <c r="B1853" s="267"/>
      <c r="C1853" s="267"/>
      <c r="D1853" s="297"/>
      <c r="E1853" s="297"/>
      <c r="F1853" s="297"/>
      <c r="G1853" s="297"/>
      <c r="H1853" s="297"/>
    </row>
    <row r="1854" spans="1:8" x14ac:dyDescent="0.2">
      <c r="A1854" s="247"/>
      <c r="B1854" s="267"/>
      <c r="C1854" s="267"/>
      <c r="D1854" s="297"/>
      <c r="E1854" s="297"/>
      <c r="F1854" s="297"/>
      <c r="G1854" s="297"/>
      <c r="H1854" s="297"/>
    </row>
    <row r="1855" spans="1:8" x14ac:dyDescent="0.2">
      <c r="A1855" s="247"/>
      <c r="B1855" s="267"/>
      <c r="C1855" s="267"/>
      <c r="D1855" s="297"/>
      <c r="E1855" s="297"/>
      <c r="F1855" s="297"/>
      <c r="G1855" s="297"/>
      <c r="H1855" s="297"/>
    </row>
    <row r="1856" spans="1:8" x14ac:dyDescent="0.2">
      <c r="A1856" s="247"/>
      <c r="B1856" s="267"/>
      <c r="C1856" s="267"/>
      <c r="D1856" s="297"/>
      <c r="E1856" s="297"/>
      <c r="F1856" s="297"/>
      <c r="G1856" s="297"/>
      <c r="H1856" s="297"/>
    </row>
    <row r="1857" spans="1:8" x14ac:dyDescent="0.2">
      <c r="A1857" s="247"/>
      <c r="B1857" s="267"/>
      <c r="C1857" s="267"/>
      <c r="D1857" s="297"/>
      <c r="E1857" s="297"/>
      <c r="F1857" s="297"/>
      <c r="G1857" s="297"/>
      <c r="H1857" s="297"/>
    </row>
    <row r="1858" spans="1:8" x14ac:dyDescent="0.2">
      <c r="A1858" s="247"/>
      <c r="B1858" s="267"/>
      <c r="C1858" s="267"/>
      <c r="D1858" s="297"/>
      <c r="E1858" s="297"/>
      <c r="F1858" s="297"/>
      <c r="G1858" s="297"/>
      <c r="H1858" s="297"/>
    </row>
    <row r="1859" spans="1:8" x14ac:dyDescent="0.2">
      <c r="A1859" s="247"/>
      <c r="B1859" s="267"/>
      <c r="C1859" s="267"/>
      <c r="D1859" s="297"/>
      <c r="E1859" s="297"/>
      <c r="F1859" s="297"/>
      <c r="G1859" s="297"/>
      <c r="H1859" s="297"/>
    </row>
    <row r="1860" spans="1:8" x14ac:dyDescent="0.2">
      <c r="A1860" s="247"/>
      <c r="B1860" s="267"/>
      <c r="C1860" s="267"/>
      <c r="D1860" s="297"/>
      <c r="E1860" s="297"/>
      <c r="F1860" s="297"/>
      <c r="G1860" s="297"/>
      <c r="H1860" s="297"/>
    </row>
    <row r="1861" spans="1:8" x14ac:dyDescent="0.2">
      <c r="A1861" s="247"/>
      <c r="B1861" s="267"/>
      <c r="C1861" s="267"/>
      <c r="D1861" s="297"/>
      <c r="E1861" s="297"/>
      <c r="F1861" s="297"/>
      <c r="G1861" s="297"/>
      <c r="H1861" s="297"/>
    </row>
    <row r="1862" spans="1:8" x14ac:dyDescent="0.2">
      <c r="A1862" s="247"/>
      <c r="B1862" s="267"/>
      <c r="C1862" s="267"/>
      <c r="D1862" s="297"/>
      <c r="E1862" s="297"/>
      <c r="F1862" s="297"/>
      <c r="G1862" s="297"/>
      <c r="H1862" s="297"/>
    </row>
    <row r="1863" spans="1:8" x14ac:dyDescent="0.2">
      <c r="A1863" s="247"/>
      <c r="B1863" s="267"/>
      <c r="C1863" s="267"/>
      <c r="D1863" s="297"/>
      <c r="E1863" s="297"/>
      <c r="F1863" s="297"/>
      <c r="G1863" s="297"/>
      <c r="H1863" s="297"/>
    </row>
    <row r="1864" spans="1:8" x14ac:dyDescent="0.2">
      <c r="A1864" s="247"/>
      <c r="B1864" s="267"/>
      <c r="C1864" s="267"/>
      <c r="D1864" s="297"/>
      <c r="E1864" s="297"/>
      <c r="F1864" s="297"/>
      <c r="G1864" s="297"/>
      <c r="H1864" s="297"/>
    </row>
    <row r="1865" spans="1:8" x14ac:dyDescent="0.2">
      <c r="A1865" s="247"/>
      <c r="B1865" s="267"/>
      <c r="C1865" s="267"/>
      <c r="D1865" s="297"/>
      <c r="E1865" s="297"/>
      <c r="F1865" s="297"/>
      <c r="G1865" s="297"/>
      <c r="H1865" s="297"/>
    </row>
    <row r="1866" spans="1:8" x14ac:dyDescent="0.2">
      <c r="A1866" s="247"/>
      <c r="B1866" s="267"/>
      <c r="C1866" s="267"/>
      <c r="D1866" s="297"/>
      <c r="E1866" s="297"/>
      <c r="F1866" s="297"/>
      <c r="G1866" s="297"/>
      <c r="H1866" s="297"/>
    </row>
    <row r="1867" spans="1:8" x14ac:dyDescent="0.2">
      <c r="A1867" s="247"/>
      <c r="B1867" s="267"/>
      <c r="C1867" s="267"/>
      <c r="D1867" s="297"/>
      <c r="E1867" s="297"/>
      <c r="F1867" s="297"/>
      <c r="G1867" s="297"/>
      <c r="H1867" s="297"/>
    </row>
    <row r="1868" spans="1:8" x14ac:dyDescent="0.2">
      <c r="A1868" s="247"/>
      <c r="B1868" s="267"/>
      <c r="C1868" s="267"/>
      <c r="D1868" s="297"/>
      <c r="E1868" s="297"/>
      <c r="F1868" s="297"/>
      <c r="G1868" s="297"/>
      <c r="H1868" s="297"/>
    </row>
    <row r="1869" spans="1:8" x14ac:dyDescent="0.2">
      <c r="A1869" s="247"/>
      <c r="B1869" s="267"/>
      <c r="C1869" s="267"/>
      <c r="D1869" s="297"/>
      <c r="E1869" s="297"/>
      <c r="F1869" s="297"/>
      <c r="G1869" s="297"/>
      <c r="H1869" s="297"/>
    </row>
    <row r="1870" spans="1:8" x14ac:dyDescent="0.2">
      <c r="A1870" s="247"/>
      <c r="B1870" s="267"/>
      <c r="C1870" s="267"/>
      <c r="D1870" s="297"/>
      <c r="E1870" s="297"/>
      <c r="F1870" s="297"/>
      <c r="G1870" s="297"/>
      <c r="H1870" s="297"/>
    </row>
    <row r="1871" spans="1:8" x14ac:dyDescent="0.2">
      <c r="A1871" s="247"/>
      <c r="B1871" s="267"/>
      <c r="C1871" s="267"/>
      <c r="D1871" s="297"/>
      <c r="E1871" s="297"/>
      <c r="F1871" s="297"/>
      <c r="G1871" s="297"/>
      <c r="H1871" s="297"/>
    </row>
    <row r="1872" spans="1:8" x14ac:dyDescent="0.2">
      <c r="A1872" s="247"/>
      <c r="B1872" s="267"/>
      <c r="C1872" s="267"/>
      <c r="D1872" s="297"/>
      <c r="E1872" s="297"/>
      <c r="F1872" s="297"/>
      <c r="G1872" s="297"/>
      <c r="H1872" s="297"/>
    </row>
    <row r="1873" spans="1:8" x14ac:dyDescent="0.2">
      <c r="A1873" s="247"/>
      <c r="B1873" s="267"/>
      <c r="C1873" s="267"/>
      <c r="D1873" s="297"/>
      <c r="E1873" s="297"/>
      <c r="F1873" s="297"/>
      <c r="G1873" s="297"/>
      <c r="H1873" s="297"/>
    </row>
    <row r="1874" spans="1:8" x14ac:dyDescent="0.2">
      <c r="A1874" s="247"/>
      <c r="B1874" s="267"/>
      <c r="C1874" s="267"/>
      <c r="D1874" s="297"/>
      <c r="E1874" s="297"/>
      <c r="F1874" s="297"/>
      <c r="G1874" s="297"/>
      <c r="H1874" s="297"/>
    </row>
    <row r="1875" spans="1:8" x14ac:dyDescent="0.2">
      <c r="A1875" s="247"/>
      <c r="B1875" s="267"/>
      <c r="C1875" s="267"/>
      <c r="D1875" s="297"/>
      <c r="E1875" s="297"/>
      <c r="F1875" s="297"/>
      <c r="G1875" s="297"/>
      <c r="H1875" s="297"/>
    </row>
    <row r="1876" spans="1:8" x14ac:dyDescent="0.2">
      <c r="A1876" s="247"/>
      <c r="B1876" s="267"/>
      <c r="C1876" s="267"/>
      <c r="D1876" s="297"/>
      <c r="E1876" s="297"/>
      <c r="F1876" s="297"/>
      <c r="G1876" s="297"/>
      <c r="H1876" s="297"/>
    </row>
    <row r="1877" spans="1:8" x14ac:dyDescent="0.2">
      <c r="A1877" s="247"/>
      <c r="B1877" s="267"/>
      <c r="C1877" s="267"/>
      <c r="D1877" s="297"/>
      <c r="E1877" s="297"/>
      <c r="F1877" s="297"/>
      <c r="G1877" s="297"/>
      <c r="H1877" s="297"/>
    </row>
    <row r="1878" spans="1:8" x14ac:dyDescent="0.2">
      <c r="A1878" s="247"/>
      <c r="B1878" s="267"/>
      <c r="C1878" s="267"/>
      <c r="D1878" s="297"/>
      <c r="E1878" s="297"/>
      <c r="F1878" s="297"/>
      <c r="G1878" s="297"/>
      <c r="H1878" s="297"/>
    </row>
    <row r="1879" spans="1:8" x14ac:dyDescent="0.2">
      <c r="A1879" s="247"/>
      <c r="B1879" s="267"/>
      <c r="C1879" s="267"/>
      <c r="D1879" s="297"/>
      <c r="E1879" s="297"/>
      <c r="F1879" s="297"/>
      <c r="G1879" s="297"/>
      <c r="H1879" s="297"/>
    </row>
    <row r="1880" spans="1:8" x14ac:dyDescent="0.2">
      <c r="A1880" s="247"/>
      <c r="B1880" s="267"/>
      <c r="C1880" s="267"/>
      <c r="D1880" s="297"/>
      <c r="E1880" s="297"/>
      <c r="F1880" s="297"/>
      <c r="G1880" s="297"/>
      <c r="H1880" s="297"/>
    </row>
    <row r="1881" spans="1:8" x14ac:dyDescent="0.2">
      <c r="A1881" s="247"/>
      <c r="B1881" s="267"/>
      <c r="C1881" s="267"/>
      <c r="D1881" s="297"/>
      <c r="E1881" s="297"/>
      <c r="F1881" s="297"/>
      <c r="G1881" s="297"/>
      <c r="H1881" s="297"/>
    </row>
    <row r="1882" spans="1:8" x14ac:dyDescent="0.2">
      <c r="A1882" s="247"/>
      <c r="B1882" s="267"/>
      <c r="C1882" s="267"/>
      <c r="D1882" s="297"/>
      <c r="E1882" s="297"/>
      <c r="F1882" s="297"/>
      <c r="G1882" s="297"/>
      <c r="H1882" s="297"/>
    </row>
    <row r="1883" spans="1:8" x14ac:dyDescent="0.2">
      <c r="A1883" s="247"/>
      <c r="B1883" s="267"/>
      <c r="C1883" s="267"/>
      <c r="D1883" s="297"/>
      <c r="E1883" s="297"/>
      <c r="F1883" s="297"/>
      <c r="G1883" s="297"/>
      <c r="H1883" s="297"/>
    </row>
    <row r="1884" spans="1:8" x14ac:dyDescent="0.2">
      <c r="A1884" s="247"/>
      <c r="B1884" s="267"/>
      <c r="C1884" s="267"/>
      <c r="D1884" s="297"/>
      <c r="E1884" s="297"/>
      <c r="F1884" s="297"/>
      <c r="G1884" s="297"/>
      <c r="H1884" s="297"/>
    </row>
    <row r="1885" spans="1:8" x14ac:dyDescent="0.2">
      <c r="A1885" s="247"/>
      <c r="B1885" s="267"/>
      <c r="C1885" s="267"/>
      <c r="D1885" s="297"/>
      <c r="E1885" s="297"/>
      <c r="F1885" s="297"/>
      <c r="G1885" s="297"/>
      <c r="H1885" s="297"/>
    </row>
    <row r="1886" spans="1:8" x14ac:dyDescent="0.2">
      <c r="A1886" s="247"/>
      <c r="B1886" s="267"/>
      <c r="C1886" s="267"/>
      <c r="D1886" s="297"/>
      <c r="E1886" s="297"/>
      <c r="F1886" s="297"/>
      <c r="G1886" s="297"/>
      <c r="H1886" s="297"/>
    </row>
    <row r="1887" spans="1:8" x14ac:dyDescent="0.2">
      <c r="A1887" s="247"/>
      <c r="B1887" s="267"/>
      <c r="C1887" s="267"/>
      <c r="D1887" s="297"/>
      <c r="E1887" s="297"/>
      <c r="F1887" s="297"/>
      <c r="G1887" s="297"/>
      <c r="H1887" s="297"/>
    </row>
    <row r="1888" spans="1:8" x14ac:dyDescent="0.2">
      <c r="A1888" s="247"/>
      <c r="B1888" s="267"/>
      <c r="C1888" s="267"/>
      <c r="D1888" s="297"/>
      <c r="E1888" s="297"/>
      <c r="F1888" s="297"/>
      <c r="G1888" s="297"/>
      <c r="H1888" s="297"/>
    </row>
    <row r="1889" spans="1:8" x14ac:dyDescent="0.2">
      <c r="A1889" s="247"/>
      <c r="B1889" s="267"/>
      <c r="C1889" s="267"/>
      <c r="D1889" s="297"/>
      <c r="E1889" s="297"/>
      <c r="F1889" s="297"/>
      <c r="G1889" s="297"/>
      <c r="H1889" s="297"/>
    </row>
    <row r="1890" spans="1:8" x14ac:dyDescent="0.2">
      <c r="A1890" s="247"/>
      <c r="B1890" s="267"/>
      <c r="C1890" s="267"/>
      <c r="D1890" s="297"/>
      <c r="E1890" s="297"/>
      <c r="F1890" s="297"/>
      <c r="G1890" s="297"/>
      <c r="H1890" s="297"/>
    </row>
    <row r="1891" spans="1:8" x14ac:dyDescent="0.2">
      <c r="A1891" s="247"/>
      <c r="B1891" s="267"/>
      <c r="C1891" s="267"/>
      <c r="D1891" s="297"/>
      <c r="E1891" s="297"/>
      <c r="F1891" s="297"/>
      <c r="G1891" s="297"/>
      <c r="H1891" s="297"/>
    </row>
    <row r="1892" spans="1:8" x14ac:dyDescent="0.2">
      <c r="A1892" s="247"/>
      <c r="B1892" s="267"/>
      <c r="C1892" s="267"/>
      <c r="D1892" s="297"/>
      <c r="E1892" s="297"/>
      <c r="F1892" s="297"/>
      <c r="G1892" s="297"/>
      <c r="H1892" s="297"/>
    </row>
    <row r="1893" spans="1:8" x14ac:dyDescent="0.2">
      <c r="A1893" s="247"/>
      <c r="B1893" s="267"/>
      <c r="C1893" s="267"/>
      <c r="D1893" s="297"/>
      <c r="E1893" s="297"/>
      <c r="F1893" s="297"/>
      <c r="G1893" s="297"/>
      <c r="H1893" s="297"/>
    </row>
    <row r="1894" spans="1:8" x14ac:dyDescent="0.2">
      <c r="A1894" s="247"/>
      <c r="B1894" s="267"/>
      <c r="C1894" s="267"/>
      <c r="D1894" s="297"/>
      <c r="E1894" s="297"/>
      <c r="F1894" s="297"/>
      <c r="G1894" s="297"/>
      <c r="H1894" s="297"/>
    </row>
    <row r="1895" spans="1:8" x14ac:dyDescent="0.2">
      <c r="A1895" s="247"/>
      <c r="B1895" s="267"/>
      <c r="C1895" s="267"/>
      <c r="D1895" s="297"/>
      <c r="E1895" s="297"/>
      <c r="F1895" s="297"/>
      <c r="G1895" s="297"/>
      <c r="H1895" s="297"/>
    </row>
    <row r="1896" spans="1:8" x14ac:dyDescent="0.2">
      <c r="A1896" s="247"/>
      <c r="B1896" s="267"/>
      <c r="C1896" s="267"/>
      <c r="D1896" s="297"/>
      <c r="E1896" s="297"/>
      <c r="F1896" s="297"/>
      <c r="G1896" s="297"/>
      <c r="H1896" s="297"/>
    </row>
    <row r="1897" spans="1:8" x14ac:dyDescent="0.2">
      <c r="A1897" s="247"/>
      <c r="B1897" s="267"/>
      <c r="C1897" s="267"/>
      <c r="D1897" s="297"/>
      <c r="E1897" s="297"/>
      <c r="F1897" s="297"/>
      <c r="G1897" s="297"/>
      <c r="H1897" s="297"/>
    </row>
    <row r="1898" spans="1:8" x14ac:dyDescent="0.2">
      <c r="A1898" s="247"/>
      <c r="B1898" s="267"/>
      <c r="C1898" s="267"/>
      <c r="D1898" s="297"/>
      <c r="E1898" s="297"/>
      <c r="F1898" s="297"/>
      <c r="G1898" s="297"/>
      <c r="H1898" s="297"/>
    </row>
    <row r="1899" spans="1:8" x14ac:dyDescent="0.2">
      <c r="A1899" s="247"/>
      <c r="B1899" s="267"/>
      <c r="C1899" s="267"/>
      <c r="D1899" s="297"/>
      <c r="E1899" s="297"/>
      <c r="F1899" s="297"/>
      <c r="G1899" s="297"/>
      <c r="H1899" s="297"/>
    </row>
    <row r="1900" spans="1:8" x14ac:dyDescent="0.2">
      <c r="A1900" s="247"/>
      <c r="B1900" s="267"/>
      <c r="C1900" s="267"/>
      <c r="D1900" s="297"/>
      <c r="E1900" s="297"/>
      <c r="F1900" s="297"/>
      <c r="G1900" s="297"/>
      <c r="H1900" s="297"/>
    </row>
    <row r="1901" spans="1:8" x14ac:dyDescent="0.2">
      <c r="A1901" s="247"/>
      <c r="B1901" s="267"/>
      <c r="C1901" s="267"/>
      <c r="D1901" s="297"/>
      <c r="E1901" s="297"/>
      <c r="F1901" s="297"/>
      <c r="G1901" s="297"/>
      <c r="H1901" s="297"/>
    </row>
    <row r="1902" spans="1:8" x14ac:dyDescent="0.2">
      <c r="A1902" s="247"/>
      <c r="B1902" s="267"/>
      <c r="C1902" s="267"/>
      <c r="D1902" s="297"/>
      <c r="E1902" s="297"/>
      <c r="F1902" s="297"/>
      <c r="G1902" s="297"/>
      <c r="H1902" s="297"/>
    </row>
    <row r="1903" spans="1:8" x14ac:dyDescent="0.2">
      <c r="A1903" s="247"/>
      <c r="B1903" s="267"/>
      <c r="C1903" s="267"/>
      <c r="D1903" s="297"/>
      <c r="E1903" s="297"/>
      <c r="F1903" s="297"/>
      <c r="G1903" s="297"/>
      <c r="H1903" s="297"/>
    </row>
    <row r="1904" spans="1:8" x14ac:dyDescent="0.2">
      <c r="A1904" s="247"/>
      <c r="B1904" s="267"/>
      <c r="C1904" s="267"/>
      <c r="D1904" s="297"/>
      <c r="E1904" s="297"/>
      <c r="F1904" s="297"/>
      <c r="G1904" s="297"/>
      <c r="H1904" s="297"/>
    </row>
    <row r="1905" spans="1:8" x14ac:dyDescent="0.2">
      <c r="A1905" s="247"/>
      <c r="B1905" s="267"/>
      <c r="C1905" s="267"/>
      <c r="D1905" s="297"/>
      <c r="E1905" s="297"/>
      <c r="F1905" s="297"/>
      <c r="G1905" s="297"/>
      <c r="H1905" s="297"/>
    </row>
    <row r="1906" spans="1:8" x14ac:dyDescent="0.2">
      <c r="A1906" s="247"/>
      <c r="B1906" s="267"/>
      <c r="C1906" s="267"/>
      <c r="D1906" s="297"/>
      <c r="E1906" s="297"/>
      <c r="F1906" s="297"/>
      <c r="G1906" s="297"/>
      <c r="H1906" s="297"/>
    </row>
    <row r="1907" spans="1:8" x14ac:dyDescent="0.2">
      <c r="A1907" s="247"/>
      <c r="B1907" s="267"/>
      <c r="C1907" s="267"/>
      <c r="D1907" s="297"/>
      <c r="E1907" s="297"/>
      <c r="F1907" s="297"/>
      <c r="G1907" s="297"/>
      <c r="H1907" s="297"/>
    </row>
    <row r="1908" spans="1:8" x14ac:dyDescent="0.2">
      <c r="A1908" s="247"/>
      <c r="B1908" s="267"/>
      <c r="C1908" s="267"/>
      <c r="D1908" s="297"/>
      <c r="E1908" s="297"/>
      <c r="F1908" s="297"/>
      <c r="G1908" s="297"/>
      <c r="H1908" s="297"/>
    </row>
    <row r="1909" spans="1:8" x14ac:dyDescent="0.2">
      <c r="A1909" s="247"/>
      <c r="B1909" s="267"/>
      <c r="C1909" s="267"/>
      <c r="D1909" s="297"/>
      <c r="E1909" s="297"/>
      <c r="F1909" s="297"/>
      <c r="G1909" s="297"/>
      <c r="H1909" s="297"/>
    </row>
    <row r="1910" spans="1:8" x14ac:dyDescent="0.2">
      <c r="A1910" s="247"/>
      <c r="B1910" s="267"/>
      <c r="C1910" s="267"/>
      <c r="D1910" s="297"/>
      <c r="E1910" s="297"/>
      <c r="F1910" s="297"/>
      <c r="G1910" s="297"/>
      <c r="H1910" s="297"/>
    </row>
    <row r="1911" spans="1:8" x14ac:dyDescent="0.2">
      <c r="A1911" s="247"/>
      <c r="B1911" s="267"/>
      <c r="C1911" s="267"/>
      <c r="D1911" s="297"/>
      <c r="E1911" s="297"/>
      <c r="F1911" s="297"/>
      <c r="G1911" s="297"/>
      <c r="H1911" s="297"/>
    </row>
    <row r="1912" spans="1:8" x14ac:dyDescent="0.2">
      <c r="A1912" s="247"/>
      <c r="B1912" s="267"/>
      <c r="C1912" s="267"/>
      <c r="D1912" s="297"/>
      <c r="E1912" s="297"/>
      <c r="F1912" s="297"/>
      <c r="G1912" s="297"/>
      <c r="H1912" s="297"/>
    </row>
    <row r="1913" spans="1:8" x14ac:dyDescent="0.2">
      <c r="A1913" s="247"/>
      <c r="B1913" s="267"/>
      <c r="C1913" s="267"/>
      <c r="D1913" s="297"/>
      <c r="E1913" s="297"/>
      <c r="F1913" s="297"/>
      <c r="G1913" s="297"/>
      <c r="H1913" s="297"/>
    </row>
    <row r="1914" spans="1:8" x14ac:dyDescent="0.2">
      <c r="A1914" s="247"/>
      <c r="B1914" s="267"/>
      <c r="C1914" s="267"/>
      <c r="D1914" s="297"/>
      <c r="E1914" s="297"/>
      <c r="F1914" s="297"/>
      <c r="G1914" s="297"/>
      <c r="H1914" s="297"/>
    </row>
    <row r="1915" spans="1:8" x14ac:dyDescent="0.2">
      <c r="A1915" s="247"/>
      <c r="B1915" s="267"/>
      <c r="C1915" s="267"/>
      <c r="D1915" s="297"/>
      <c r="E1915" s="297"/>
      <c r="F1915" s="297"/>
      <c r="G1915" s="297"/>
      <c r="H1915" s="297"/>
    </row>
    <row r="1916" spans="1:8" x14ac:dyDescent="0.2">
      <c r="A1916" s="247"/>
      <c r="B1916" s="267"/>
      <c r="C1916" s="267"/>
      <c r="D1916" s="297"/>
      <c r="E1916" s="297"/>
      <c r="F1916" s="297"/>
      <c r="G1916" s="297"/>
      <c r="H1916" s="297"/>
    </row>
    <row r="1917" spans="1:8" x14ac:dyDescent="0.2">
      <c r="A1917" s="247"/>
      <c r="B1917" s="267"/>
      <c r="C1917" s="267"/>
      <c r="D1917" s="297"/>
      <c r="E1917" s="297"/>
      <c r="F1917" s="297"/>
      <c r="G1917" s="297"/>
      <c r="H1917" s="297"/>
    </row>
    <row r="1918" spans="1:8" x14ac:dyDescent="0.2">
      <c r="A1918" s="247"/>
      <c r="B1918" s="267"/>
      <c r="C1918" s="267"/>
      <c r="D1918" s="297"/>
      <c r="E1918" s="297"/>
      <c r="F1918" s="297"/>
      <c r="G1918" s="297"/>
      <c r="H1918" s="297"/>
    </row>
    <row r="1919" spans="1:8" x14ac:dyDescent="0.2">
      <c r="A1919" s="247"/>
      <c r="B1919" s="267"/>
      <c r="C1919" s="267"/>
      <c r="D1919" s="297"/>
      <c r="E1919" s="297"/>
      <c r="F1919" s="297"/>
      <c r="G1919" s="297"/>
      <c r="H1919" s="297"/>
    </row>
    <row r="1920" spans="1:8" x14ac:dyDescent="0.2">
      <c r="A1920" s="247"/>
      <c r="B1920" s="267"/>
      <c r="C1920" s="267"/>
      <c r="D1920" s="297"/>
      <c r="E1920" s="297"/>
      <c r="F1920" s="297"/>
      <c r="G1920" s="297"/>
      <c r="H1920" s="297"/>
    </row>
    <row r="1921" spans="1:8" x14ac:dyDescent="0.2">
      <c r="A1921" s="247"/>
      <c r="B1921" s="267"/>
      <c r="C1921" s="267"/>
      <c r="D1921" s="297"/>
      <c r="E1921" s="297"/>
      <c r="F1921" s="297"/>
      <c r="G1921" s="297"/>
      <c r="H1921" s="297"/>
    </row>
    <row r="1922" spans="1:8" x14ac:dyDescent="0.2">
      <c r="A1922" s="247"/>
      <c r="B1922" s="267"/>
      <c r="C1922" s="267"/>
      <c r="D1922" s="297"/>
      <c r="E1922" s="297"/>
      <c r="F1922" s="297"/>
      <c r="G1922" s="297"/>
      <c r="H1922" s="297"/>
    </row>
    <row r="1923" spans="1:8" x14ac:dyDescent="0.2">
      <c r="A1923" s="247"/>
      <c r="B1923" s="267"/>
      <c r="C1923" s="267"/>
      <c r="D1923" s="297"/>
      <c r="E1923" s="297"/>
      <c r="F1923" s="297"/>
      <c r="G1923" s="297"/>
      <c r="H1923" s="297"/>
    </row>
    <row r="1924" spans="1:8" x14ac:dyDescent="0.2">
      <c r="A1924" s="247"/>
      <c r="B1924" s="267"/>
      <c r="C1924" s="267"/>
      <c r="D1924" s="297"/>
      <c r="E1924" s="297"/>
      <c r="F1924" s="297"/>
      <c r="G1924" s="297"/>
      <c r="H1924" s="297"/>
    </row>
    <row r="1925" spans="1:8" x14ac:dyDescent="0.2">
      <c r="A1925" s="247"/>
      <c r="B1925" s="267"/>
      <c r="C1925" s="267"/>
      <c r="D1925" s="297"/>
      <c r="E1925" s="297"/>
      <c r="F1925" s="297"/>
      <c r="G1925" s="297"/>
      <c r="H1925" s="297"/>
    </row>
    <row r="1926" spans="1:8" x14ac:dyDescent="0.2">
      <c r="A1926" s="247"/>
      <c r="B1926" s="267"/>
      <c r="C1926" s="267"/>
      <c r="D1926" s="297"/>
      <c r="E1926" s="297"/>
      <c r="F1926" s="297"/>
      <c r="G1926" s="297"/>
      <c r="H1926" s="297"/>
    </row>
    <row r="1927" spans="1:8" x14ac:dyDescent="0.2">
      <c r="A1927" s="247"/>
      <c r="B1927" s="267"/>
      <c r="C1927" s="267"/>
      <c r="D1927" s="297"/>
      <c r="E1927" s="297"/>
      <c r="F1927" s="297"/>
      <c r="G1927" s="297"/>
      <c r="H1927" s="297"/>
    </row>
    <row r="1928" spans="1:8" x14ac:dyDescent="0.2">
      <c r="A1928" s="247"/>
      <c r="B1928" s="267"/>
      <c r="C1928" s="267"/>
      <c r="D1928" s="297"/>
      <c r="E1928" s="297"/>
      <c r="F1928" s="297"/>
      <c r="G1928" s="297"/>
      <c r="H1928" s="297"/>
    </row>
    <row r="1929" spans="1:8" x14ac:dyDescent="0.2">
      <c r="A1929" s="247"/>
      <c r="B1929" s="267"/>
      <c r="C1929" s="267"/>
      <c r="D1929" s="297"/>
      <c r="E1929" s="297"/>
      <c r="F1929" s="297"/>
      <c r="G1929" s="297"/>
      <c r="H1929" s="297"/>
    </row>
    <row r="1930" spans="1:8" x14ac:dyDescent="0.2">
      <c r="A1930" s="247"/>
      <c r="B1930" s="267"/>
      <c r="C1930" s="267"/>
      <c r="D1930" s="297"/>
      <c r="E1930" s="297"/>
      <c r="F1930" s="297"/>
      <c r="G1930" s="297"/>
      <c r="H1930" s="297"/>
    </row>
    <row r="1931" spans="1:8" x14ac:dyDescent="0.2">
      <c r="A1931" s="247"/>
      <c r="B1931" s="267"/>
      <c r="C1931" s="267"/>
      <c r="D1931" s="297"/>
      <c r="E1931" s="297"/>
      <c r="F1931" s="297"/>
      <c r="G1931" s="297"/>
      <c r="H1931" s="297"/>
    </row>
    <row r="1932" spans="1:8" x14ac:dyDescent="0.2">
      <c r="A1932" s="247"/>
      <c r="B1932" s="267"/>
      <c r="C1932" s="267"/>
      <c r="D1932" s="297"/>
      <c r="E1932" s="297"/>
      <c r="F1932" s="297"/>
      <c r="G1932" s="297"/>
      <c r="H1932" s="297"/>
    </row>
    <row r="1933" spans="1:8" x14ac:dyDescent="0.2">
      <c r="A1933" s="247"/>
      <c r="B1933" s="267"/>
      <c r="C1933" s="267"/>
      <c r="D1933" s="297"/>
      <c r="E1933" s="297"/>
      <c r="F1933" s="297"/>
      <c r="G1933" s="297"/>
      <c r="H1933" s="297"/>
    </row>
    <row r="1934" spans="1:8" x14ac:dyDescent="0.2">
      <c r="A1934" s="247"/>
      <c r="B1934" s="267"/>
      <c r="C1934" s="267"/>
      <c r="D1934" s="297"/>
      <c r="E1934" s="297"/>
      <c r="F1934" s="297"/>
      <c r="G1934" s="297"/>
      <c r="H1934" s="297"/>
    </row>
    <row r="1935" spans="1:8" x14ac:dyDescent="0.2">
      <c r="A1935" s="247"/>
      <c r="B1935" s="267"/>
      <c r="C1935" s="267"/>
      <c r="D1935" s="297"/>
      <c r="E1935" s="297"/>
      <c r="F1935" s="297"/>
      <c r="G1935" s="297"/>
      <c r="H1935" s="297"/>
    </row>
    <row r="1936" spans="1:8" x14ac:dyDescent="0.2">
      <c r="A1936" s="247"/>
      <c r="B1936" s="267"/>
      <c r="C1936" s="267"/>
      <c r="D1936" s="297"/>
      <c r="E1936" s="297"/>
      <c r="F1936" s="297"/>
      <c r="G1936" s="297"/>
      <c r="H1936" s="297"/>
    </row>
    <row r="1937" spans="1:8" x14ac:dyDescent="0.2">
      <c r="A1937" s="247"/>
      <c r="B1937" s="267"/>
      <c r="C1937" s="267"/>
      <c r="D1937" s="297"/>
      <c r="E1937" s="297"/>
      <c r="F1937" s="297"/>
      <c r="G1937" s="297"/>
      <c r="H1937" s="297"/>
    </row>
    <row r="1938" spans="1:8" x14ac:dyDescent="0.2">
      <c r="A1938" s="247"/>
      <c r="B1938" s="267"/>
      <c r="C1938" s="267"/>
      <c r="D1938" s="297"/>
      <c r="E1938" s="297"/>
      <c r="F1938" s="297"/>
      <c r="G1938" s="297"/>
      <c r="H1938" s="297"/>
    </row>
    <row r="1939" spans="1:8" x14ac:dyDescent="0.2">
      <c r="A1939" s="247"/>
      <c r="B1939" s="267"/>
      <c r="C1939" s="267"/>
      <c r="D1939" s="297"/>
      <c r="E1939" s="297"/>
      <c r="F1939" s="297"/>
      <c r="G1939" s="297"/>
      <c r="H1939" s="297"/>
    </row>
    <row r="1940" spans="1:8" x14ac:dyDescent="0.2">
      <c r="A1940" s="247"/>
      <c r="B1940" s="267"/>
      <c r="C1940" s="267"/>
      <c r="D1940" s="297"/>
      <c r="E1940" s="297"/>
      <c r="F1940" s="297"/>
      <c r="G1940" s="297"/>
      <c r="H1940" s="297"/>
    </row>
    <row r="1941" spans="1:8" x14ac:dyDescent="0.2">
      <c r="A1941" s="247"/>
      <c r="B1941" s="267"/>
      <c r="C1941" s="267"/>
      <c r="D1941" s="297"/>
      <c r="E1941" s="297"/>
      <c r="F1941" s="297"/>
      <c r="G1941" s="297"/>
      <c r="H1941" s="297"/>
    </row>
    <row r="1942" spans="1:8" x14ac:dyDescent="0.2">
      <c r="A1942" s="247"/>
      <c r="B1942" s="267"/>
      <c r="C1942" s="267"/>
      <c r="D1942" s="297"/>
      <c r="E1942" s="297"/>
      <c r="F1942" s="297"/>
      <c r="G1942" s="297"/>
      <c r="H1942" s="297"/>
    </row>
    <row r="1943" spans="1:8" x14ac:dyDescent="0.2">
      <c r="A1943" s="247"/>
      <c r="B1943" s="267"/>
      <c r="C1943" s="267"/>
      <c r="D1943" s="297"/>
      <c r="E1943" s="297"/>
      <c r="F1943" s="297"/>
      <c r="G1943" s="297"/>
      <c r="H1943" s="297"/>
    </row>
    <row r="1944" spans="1:8" x14ac:dyDescent="0.2">
      <c r="A1944" s="247"/>
      <c r="B1944" s="267"/>
      <c r="C1944" s="267"/>
      <c r="D1944" s="297"/>
      <c r="E1944" s="297"/>
      <c r="F1944" s="297"/>
      <c r="G1944" s="297"/>
      <c r="H1944" s="297"/>
    </row>
    <row r="1945" spans="1:8" x14ac:dyDescent="0.2">
      <c r="A1945" s="247"/>
      <c r="B1945" s="267"/>
      <c r="C1945" s="267"/>
      <c r="D1945" s="297"/>
      <c r="E1945" s="297"/>
      <c r="F1945" s="297"/>
      <c r="G1945" s="297"/>
      <c r="H1945" s="297"/>
    </row>
    <row r="1946" spans="1:8" x14ac:dyDescent="0.2">
      <c r="A1946" s="247"/>
      <c r="B1946" s="267"/>
      <c r="C1946" s="267"/>
      <c r="D1946" s="297"/>
      <c r="E1946" s="297"/>
      <c r="F1946" s="297"/>
      <c r="G1946" s="297"/>
      <c r="H1946" s="297"/>
    </row>
    <row r="1947" spans="1:8" x14ac:dyDescent="0.2">
      <c r="A1947" s="247"/>
      <c r="B1947" s="267"/>
      <c r="C1947" s="267"/>
      <c r="D1947" s="297"/>
      <c r="E1947" s="297"/>
      <c r="F1947" s="297"/>
      <c r="G1947" s="297"/>
      <c r="H1947" s="297"/>
    </row>
    <row r="1948" spans="1:8" x14ac:dyDescent="0.2">
      <c r="A1948" s="247"/>
      <c r="B1948" s="267"/>
      <c r="C1948" s="267"/>
      <c r="D1948" s="297"/>
      <c r="E1948" s="297"/>
      <c r="F1948" s="297"/>
      <c r="G1948" s="297"/>
      <c r="H1948" s="297"/>
    </row>
    <row r="1949" spans="1:8" x14ac:dyDescent="0.2">
      <c r="A1949" s="247"/>
      <c r="B1949" s="267"/>
      <c r="C1949" s="267"/>
      <c r="D1949" s="297"/>
      <c r="E1949" s="297"/>
      <c r="F1949" s="297"/>
      <c r="G1949" s="297"/>
      <c r="H1949" s="297"/>
    </row>
    <row r="1950" spans="1:8" x14ac:dyDescent="0.2">
      <c r="A1950" s="247"/>
      <c r="B1950" s="267"/>
      <c r="C1950" s="267"/>
      <c r="D1950" s="297"/>
      <c r="E1950" s="297"/>
      <c r="F1950" s="297"/>
      <c r="G1950" s="297"/>
      <c r="H1950" s="297"/>
    </row>
    <row r="1951" spans="1:8" x14ac:dyDescent="0.2">
      <c r="A1951" s="247"/>
      <c r="B1951" s="267"/>
      <c r="C1951" s="267"/>
      <c r="D1951" s="297"/>
      <c r="E1951" s="297"/>
      <c r="F1951" s="297"/>
      <c r="G1951" s="297"/>
      <c r="H1951" s="297"/>
    </row>
    <row r="1952" spans="1:8" x14ac:dyDescent="0.2">
      <c r="A1952" s="247"/>
      <c r="B1952" s="267"/>
      <c r="C1952" s="267"/>
      <c r="D1952" s="297"/>
      <c r="E1952" s="297"/>
      <c r="F1952" s="297"/>
      <c r="G1952" s="297"/>
      <c r="H1952" s="297"/>
    </row>
    <row r="1953" spans="1:8" x14ac:dyDescent="0.2">
      <c r="A1953" s="247"/>
      <c r="B1953" s="267"/>
      <c r="C1953" s="267"/>
      <c r="D1953" s="297"/>
      <c r="E1953" s="297"/>
      <c r="F1953" s="297"/>
      <c r="G1953" s="297"/>
      <c r="H1953" s="297"/>
    </row>
    <row r="1954" spans="1:8" x14ac:dyDescent="0.2">
      <c r="A1954" s="247"/>
      <c r="B1954" s="267"/>
      <c r="C1954" s="267"/>
      <c r="D1954" s="297"/>
      <c r="E1954" s="297"/>
      <c r="F1954" s="297"/>
      <c r="G1954" s="297"/>
      <c r="H1954" s="297"/>
    </row>
    <row r="1955" spans="1:8" x14ac:dyDescent="0.2">
      <c r="A1955" s="247"/>
      <c r="B1955" s="267"/>
      <c r="C1955" s="267"/>
      <c r="D1955" s="297"/>
      <c r="E1955" s="297"/>
      <c r="F1955" s="297"/>
      <c r="G1955" s="297"/>
      <c r="H1955" s="297"/>
    </row>
    <row r="1956" spans="1:8" x14ac:dyDescent="0.2">
      <c r="A1956" s="247"/>
      <c r="B1956" s="267"/>
      <c r="C1956" s="267"/>
      <c r="D1956" s="297"/>
      <c r="E1956" s="297"/>
      <c r="F1956" s="297"/>
      <c r="G1956" s="297"/>
      <c r="H1956" s="297"/>
    </row>
    <row r="1957" spans="1:8" x14ac:dyDescent="0.2">
      <c r="A1957" s="247"/>
      <c r="B1957" s="267"/>
      <c r="C1957" s="267"/>
      <c r="D1957" s="297"/>
      <c r="E1957" s="297"/>
      <c r="F1957" s="297"/>
      <c r="G1957" s="297"/>
      <c r="H1957" s="297"/>
    </row>
    <row r="1958" spans="1:8" x14ac:dyDescent="0.2">
      <c r="A1958" s="247"/>
      <c r="B1958" s="267"/>
      <c r="C1958" s="267"/>
      <c r="D1958" s="297"/>
      <c r="E1958" s="297"/>
      <c r="F1958" s="297"/>
      <c r="G1958" s="297"/>
      <c r="H1958" s="297"/>
    </row>
    <row r="1959" spans="1:8" x14ac:dyDescent="0.2">
      <c r="A1959" s="247"/>
      <c r="B1959" s="267"/>
      <c r="C1959" s="267"/>
      <c r="D1959" s="297"/>
      <c r="E1959" s="297"/>
      <c r="F1959" s="297"/>
      <c r="G1959" s="297"/>
      <c r="H1959" s="297"/>
    </row>
    <row r="1960" spans="1:8" x14ac:dyDescent="0.2">
      <c r="A1960" s="247"/>
      <c r="B1960" s="267"/>
      <c r="C1960" s="267"/>
      <c r="D1960" s="297"/>
      <c r="E1960" s="297"/>
      <c r="F1960" s="297"/>
      <c r="G1960" s="297"/>
      <c r="H1960" s="297"/>
    </row>
    <row r="1961" spans="1:8" x14ac:dyDescent="0.2">
      <c r="A1961" s="247"/>
      <c r="B1961" s="267"/>
      <c r="C1961" s="267"/>
      <c r="D1961" s="297"/>
      <c r="E1961" s="297"/>
      <c r="F1961" s="297"/>
      <c r="G1961" s="297"/>
      <c r="H1961" s="297"/>
    </row>
    <row r="1962" spans="1:8" x14ac:dyDescent="0.2">
      <c r="A1962" s="247"/>
      <c r="B1962" s="267"/>
      <c r="C1962" s="267"/>
      <c r="D1962" s="297"/>
      <c r="E1962" s="297"/>
      <c r="F1962" s="297"/>
      <c r="G1962" s="297"/>
      <c r="H1962" s="297"/>
    </row>
    <row r="1963" spans="1:8" x14ac:dyDescent="0.2">
      <c r="A1963" s="247"/>
      <c r="B1963" s="267"/>
      <c r="C1963" s="267"/>
      <c r="D1963" s="297"/>
      <c r="E1963" s="297"/>
      <c r="F1963" s="297"/>
      <c r="G1963" s="297"/>
      <c r="H1963" s="297"/>
    </row>
    <row r="1964" spans="1:8" x14ac:dyDescent="0.2">
      <c r="A1964" s="247"/>
      <c r="B1964" s="267"/>
      <c r="C1964" s="267"/>
      <c r="D1964" s="297"/>
      <c r="E1964" s="297"/>
      <c r="F1964" s="297"/>
      <c r="G1964" s="297"/>
      <c r="H1964" s="297"/>
    </row>
    <row r="1965" spans="1:8" x14ac:dyDescent="0.2">
      <c r="A1965" s="247"/>
      <c r="B1965" s="267"/>
      <c r="C1965" s="267"/>
      <c r="D1965" s="297"/>
      <c r="E1965" s="297"/>
      <c r="F1965" s="297"/>
      <c r="G1965" s="297"/>
      <c r="H1965" s="297"/>
    </row>
    <row r="1966" spans="1:8" x14ac:dyDescent="0.2">
      <c r="A1966" s="247"/>
      <c r="B1966" s="267"/>
      <c r="C1966" s="267"/>
      <c r="D1966" s="297"/>
      <c r="E1966" s="297"/>
      <c r="F1966" s="297"/>
      <c r="G1966" s="297"/>
      <c r="H1966" s="297"/>
    </row>
    <row r="1967" spans="1:8" x14ac:dyDescent="0.2">
      <c r="A1967" s="247"/>
      <c r="B1967" s="267"/>
      <c r="C1967" s="267"/>
      <c r="D1967" s="297"/>
      <c r="E1967" s="297"/>
      <c r="F1967" s="297"/>
      <c r="G1967" s="297"/>
      <c r="H1967" s="297"/>
    </row>
    <row r="1968" spans="1:8" x14ac:dyDescent="0.2">
      <c r="A1968" s="247"/>
      <c r="B1968" s="267"/>
      <c r="C1968" s="267"/>
      <c r="D1968" s="297"/>
      <c r="E1968" s="297"/>
      <c r="F1968" s="297"/>
      <c r="G1968" s="297"/>
      <c r="H1968" s="297"/>
    </row>
    <row r="1969" spans="1:8" x14ac:dyDescent="0.2">
      <c r="A1969" s="247"/>
      <c r="B1969" s="267"/>
      <c r="C1969" s="267"/>
      <c r="D1969" s="297"/>
      <c r="E1969" s="297"/>
      <c r="F1969" s="297"/>
      <c r="G1969" s="297"/>
      <c r="H1969" s="297"/>
    </row>
    <row r="1970" spans="1:8" x14ac:dyDescent="0.2">
      <c r="A1970" s="247"/>
      <c r="B1970" s="267"/>
      <c r="C1970" s="267"/>
      <c r="D1970" s="297"/>
      <c r="E1970" s="297"/>
      <c r="F1970" s="297"/>
      <c r="G1970" s="297"/>
      <c r="H1970" s="297"/>
    </row>
    <row r="1971" spans="1:8" x14ac:dyDescent="0.2">
      <c r="A1971" s="247"/>
      <c r="B1971" s="267"/>
      <c r="C1971" s="267"/>
      <c r="D1971" s="297"/>
      <c r="E1971" s="297"/>
      <c r="F1971" s="297"/>
      <c r="G1971" s="297"/>
      <c r="H1971" s="297"/>
    </row>
    <row r="1972" spans="1:8" x14ac:dyDescent="0.2">
      <c r="A1972" s="247"/>
      <c r="B1972" s="267"/>
      <c r="C1972" s="267"/>
      <c r="D1972" s="297"/>
      <c r="E1972" s="297"/>
      <c r="F1972" s="297"/>
      <c r="G1972" s="297"/>
      <c r="H1972" s="297"/>
    </row>
    <row r="1973" spans="1:8" x14ac:dyDescent="0.2">
      <c r="A1973" s="247"/>
      <c r="B1973" s="267"/>
      <c r="C1973" s="267"/>
      <c r="D1973" s="297"/>
      <c r="E1973" s="297"/>
      <c r="F1973" s="297"/>
      <c r="G1973" s="297"/>
      <c r="H1973" s="297"/>
    </row>
    <row r="1974" spans="1:8" x14ac:dyDescent="0.2">
      <c r="A1974" s="247"/>
      <c r="B1974" s="267"/>
      <c r="C1974" s="267"/>
      <c r="D1974" s="297"/>
      <c r="E1974" s="297"/>
      <c r="F1974" s="297"/>
      <c r="G1974" s="297"/>
      <c r="H1974" s="297"/>
    </row>
    <row r="1975" spans="1:8" x14ac:dyDescent="0.2">
      <c r="A1975" s="247"/>
      <c r="B1975" s="267"/>
      <c r="C1975" s="267"/>
      <c r="D1975" s="297"/>
      <c r="E1975" s="297"/>
      <c r="F1975" s="297"/>
      <c r="G1975" s="297"/>
      <c r="H1975" s="297"/>
    </row>
    <row r="1976" spans="1:8" x14ac:dyDescent="0.2">
      <c r="A1976" s="247"/>
      <c r="B1976" s="267"/>
      <c r="C1976" s="267"/>
      <c r="D1976" s="297"/>
      <c r="E1976" s="297"/>
      <c r="F1976" s="297"/>
      <c r="G1976" s="297"/>
      <c r="H1976" s="297"/>
    </row>
    <row r="1977" spans="1:8" x14ac:dyDescent="0.2">
      <c r="A1977" s="247"/>
      <c r="B1977" s="267"/>
      <c r="C1977" s="267"/>
      <c r="D1977" s="297"/>
      <c r="E1977" s="297"/>
      <c r="F1977" s="297"/>
      <c r="G1977" s="297"/>
      <c r="H1977" s="297"/>
    </row>
    <row r="1978" spans="1:8" x14ac:dyDescent="0.2">
      <c r="A1978" s="247"/>
      <c r="B1978" s="267"/>
      <c r="C1978" s="267"/>
      <c r="D1978" s="297"/>
      <c r="E1978" s="297"/>
      <c r="F1978" s="297"/>
      <c r="G1978" s="297"/>
      <c r="H1978" s="297"/>
    </row>
    <row r="1979" spans="1:8" x14ac:dyDescent="0.2">
      <c r="A1979" s="247"/>
      <c r="B1979" s="267"/>
      <c r="C1979" s="267"/>
      <c r="D1979" s="297"/>
      <c r="E1979" s="297"/>
      <c r="F1979" s="297"/>
      <c r="G1979" s="297"/>
      <c r="H1979" s="297"/>
    </row>
    <row r="1980" spans="1:8" x14ac:dyDescent="0.2">
      <c r="A1980" s="247"/>
      <c r="B1980" s="267"/>
      <c r="C1980" s="267"/>
      <c r="D1980" s="297"/>
      <c r="E1980" s="297"/>
      <c r="F1980" s="297"/>
      <c r="G1980" s="297"/>
      <c r="H1980" s="297"/>
    </row>
    <row r="1981" spans="1:8" x14ac:dyDescent="0.2">
      <c r="A1981" s="247"/>
      <c r="B1981" s="267"/>
      <c r="C1981" s="267"/>
      <c r="D1981" s="297"/>
      <c r="E1981" s="297"/>
      <c r="F1981" s="297"/>
      <c r="G1981" s="297"/>
      <c r="H1981" s="297"/>
    </row>
    <row r="1982" spans="1:8" x14ac:dyDescent="0.2">
      <c r="A1982" s="247"/>
      <c r="B1982" s="267"/>
      <c r="C1982" s="267"/>
      <c r="D1982" s="297"/>
      <c r="E1982" s="297"/>
      <c r="F1982" s="297"/>
      <c r="G1982" s="297"/>
      <c r="H1982" s="297"/>
    </row>
    <row r="1983" spans="1:8" x14ac:dyDescent="0.2">
      <c r="A1983" s="247"/>
      <c r="B1983" s="267"/>
      <c r="C1983" s="267"/>
      <c r="D1983" s="297"/>
      <c r="E1983" s="297"/>
      <c r="F1983" s="297"/>
      <c r="G1983" s="297"/>
      <c r="H1983" s="297"/>
    </row>
    <row r="1984" spans="1:8" x14ac:dyDescent="0.2">
      <c r="A1984" s="247"/>
      <c r="B1984" s="267"/>
      <c r="C1984" s="267"/>
      <c r="D1984" s="297"/>
      <c r="E1984" s="297"/>
      <c r="F1984" s="297"/>
      <c r="G1984" s="297"/>
      <c r="H1984" s="297"/>
    </row>
    <row r="1985" spans="1:8" x14ac:dyDescent="0.2">
      <c r="A1985" s="247"/>
      <c r="B1985" s="267"/>
      <c r="C1985" s="267"/>
      <c r="D1985" s="297"/>
      <c r="E1985" s="297"/>
      <c r="F1985" s="297"/>
      <c r="G1985" s="297"/>
      <c r="H1985" s="297"/>
    </row>
    <row r="1986" spans="1:8" x14ac:dyDescent="0.2">
      <c r="A1986" s="247"/>
      <c r="B1986" s="267"/>
      <c r="C1986" s="267"/>
      <c r="D1986" s="297"/>
      <c r="E1986" s="297"/>
      <c r="F1986" s="297"/>
      <c r="G1986" s="297"/>
      <c r="H1986" s="297"/>
    </row>
    <row r="1987" spans="1:8" x14ac:dyDescent="0.2">
      <c r="A1987" s="247"/>
      <c r="B1987" s="267"/>
      <c r="C1987" s="267"/>
      <c r="D1987" s="297"/>
      <c r="E1987" s="297"/>
      <c r="F1987" s="297"/>
      <c r="G1987" s="297"/>
      <c r="H1987" s="297"/>
    </row>
    <row r="1988" spans="1:8" x14ac:dyDescent="0.2">
      <c r="A1988" s="247"/>
      <c r="B1988" s="267"/>
      <c r="C1988" s="267"/>
      <c r="D1988" s="297"/>
      <c r="E1988" s="297"/>
      <c r="F1988" s="297"/>
      <c r="G1988" s="297"/>
      <c r="H1988" s="297"/>
    </row>
    <row r="1989" spans="1:8" x14ac:dyDescent="0.2">
      <c r="A1989" s="247"/>
      <c r="B1989" s="267"/>
      <c r="C1989" s="267"/>
      <c r="D1989" s="297"/>
      <c r="E1989" s="297"/>
      <c r="F1989" s="297"/>
      <c r="G1989" s="297"/>
      <c r="H1989" s="297"/>
    </row>
    <row r="1990" spans="1:8" x14ac:dyDescent="0.2">
      <c r="A1990" s="247"/>
      <c r="B1990" s="267"/>
      <c r="C1990" s="267"/>
      <c r="D1990" s="297"/>
      <c r="E1990" s="297"/>
      <c r="F1990" s="297"/>
      <c r="G1990" s="297"/>
      <c r="H1990" s="297"/>
    </row>
    <row r="1991" spans="1:8" x14ac:dyDescent="0.2">
      <c r="A1991" s="247"/>
      <c r="B1991" s="267"/>
      <c r="C1991" s="267"/>
      <c r="D1991" s="297"/>
      <c r="E1991" s="297"/>
      <c r="F1991" s="297"/>
      <c r="G1991" s="297"/>
      <c r="H1991" s="297"/>
    </row>
    <row r="1992" spans="1:8" x14ac:dyDescent="0.2">
      <c r="A1992" s="247"/>
      <c r="B1992" s="267"/>
      <c r="C1992" s="267"/>
      <c r="D1992" s="297"/>
      <c r="E1992" s="297"/>
      <c r="F1992" s="297"/>
      <c r="G1992" s="297"/>
      <c r="H1992" s="297"/>
    </row>
    <row r="1993" spans="1:8" x14ac:dyDescent="0.2">
      <c r="A1993" s="247"/>
      <c r="B1993" s="267"/>
      <c r="C1993" s="267"/>
      <c r="D1993" s="297"/>
      <c r="E1993" s="297"/>
      <c r="F1993" s="297"/>
      <c r="G1993" s="297"/>
      <c r="H1993" s="297"/>
    </row>
    <row r="1994" spans="1:8" x14ac:dyDescent="0.2">
      <c r="A1994" s="247"/>
      <c r="B1994" s="267"/>
      <c r="C1994" s="267"/>
      <c r="D1994" s="297"/>
      <c r="E1994" s="297"/>
      <c r="F1994" s="297"/>
      <c r="G1994" s="297"/>
      <c r="H1994" s="297"/>
    </row>
    <row r="1995" spans="1:8" x14ac:dyDescent="0.2">
      <c r="A1995" s="247"/>
      <c r="B1995" s="267"/>
      <c r="C1995" s="267"/>
      <c r="D1995" s="297"/>
      <c r="E1995" s="297"/>
      <c r="F1995" s="297"/>
      <c r="G1995" s="297"/>
      <c r="H1995" s="297"/>
    </row>
    <row r="1996" spans="1:8" x14ac:dyDescent="0.2">
      <c r="A1996" s="247"/>
      <c r="B1996" s="267"/>
      <c r="C1996" s="267"/>
      <c r="D1996" s="297"/>
      <c r="E1996" s="297"/>
      <c r="F1996" s="297"/>
      <c r="G1996" s="297"/>
      <c r="H1996" s="297"/>
    </row>
    <row r="1997" spans="1:8" x14ac:dyDescent="0.2">
      <c r="A1997" s="247"/>
      <c r="B1997" s="267"/>
      <c r="C1997" s="267"/>
      <c r="D1997" s="297"/>
      <c r="E1997" s="297"/>
      <c r="F1997" s="297"/>
      <c r="G1997" s="297"/>
      <c r="H1997" s="297"/>
    </row>
    <row r="1998" spans="1:8" x14ac:dyDescent="0.2">
      <c r="A1998" s="247"/>
      <c r="B1998" s="267"/>
      <c r="C1998" s="267"/>
      <c r="D1998" s="297"/>
      <c r="E1998" s="297"/>
      <c r="F1998" s="297"/>
      <c r="G1998" s="297"/>
      <c r="H1998" s="297"/>
    </row>
    <row r="1999" spans="1:8" x14ac:dyDescent="0.2">
      <c r="A1999" s="247"/>
      <c r="B1999" s="267"/>
      <c r="C1999" s="267"/>
      <c r="D1999" s="297"/>
      <c r="E1999" s="297"/>
      <c r="F1999" s="297"/>
      <c r="G1999" s="297"/>
      <c r="H1999" s="297"/>
    </row>
    <row r="2000" spans="1:8" x14ac:dyDescent="0.2">
      <c r="A2000" s="247"/>
      <c r="B2000" s="267"/>
      <c r="C2000" s="267"/>
      <c r="D2000" s="297"/>
      <c r="E2000" s="297"/>
      <c r="F2000" s="297"/>
      <c r="G2000" s="297"/>
      <c r="H2000" s="297"/>
    </row>
    <row r="2001" spans="1:8" x14ac:dyDescent="0.2">
      <c r="A2001" s="247"/>
      <c r="B2001" s="267"/>
      <c r="C2001" s="267"/>
      <c r="D2001" s="297"/>
      <c r="E2001" s="297"/>
      <c r="F2001" s="297"/>
      <c r="G2001" s="297"/>
      <c r="H2001" s="297"/>
    </row>
    <row r="2002" spans="1:8" x14ac:dyDescent="0.2">
      <c r="A2002" s="247"/>
      <c r="B2002" s="267"/>
      <c r="C2002" s="267"/>
      <c r="D2002" s="297"/>
      <c r="E2002" s="297"/>
      <c r="F2002" s="297"/>
      <c r="G2002" s="297"/>
      <c r="H2002" s="297"/>
    </row>
    <row r="2003" spans="1:8" x14ac:dyDescent="0.2">
      <c r="A2003" s="247"/>
      <c r="B2003" s="267"/>
      <c r="C2003" s="267"/>
      <c r="D2003" s="297"/>
      <c r="E2003" s="297"/>
      <c r="F2003" s="297"/>
      <c r="G2003" s="297"/>
      <c r="H2003" s="297"/>
    </row>
    <row r="2004" spans="1:8" x14ac:dyDescent="0.2">
      <c r="A2004" s="247"/>
      <c r="B2004" s="267"/>
      <c r="C2004" s="267"/>
      <c r="D2004" s="297"/>
      <c r="E2004" s="297"/>
      <c r="F2004" s="297"/>
      <c r="G2004" s="297"/>
      <c r="H2004" s="297"/>
    </row>
    <row r="2005" spans="1:8" x14ac:dyDescent="0.2">
      <c r="A2005" s="247"/>
      <c r="B2005" s="267"/>
      <c r="C2005" s="267"/>
      <c r="D2005" s="297"/>
      <c r="E2005" s="297"/>
      <c r="F2005" s="297"/>
      <c r="G2005" s="297"/>
      <c r="H2005" s="297"/>
    </row>
    <row r="2006" spans="1:8" x14ac:dyDescent="0.2">
      <c r="A2006" s="247"/>
      <c r="B2006" s="267"/>
      <c r="C2006" s="267"/>
      <c r="D2006" s="297"/>
      <c r="E2006" s="297"/>
      <c r="F2006" s="297"/>
      <c r="G2006" s="297"/>
      <c r="H2006" s="297"/>
    </row>
    <row r="2007" spans="1:8" x14ac:dyDescent="0.2">
      <c r="A2007" s="247"/>
      <c r="B2007" s="267"/>
      <c r="C2007" s="267"/>
      <c r="D2007" s="297"/>
      <c r="E2007" s="297"/>
      <c r="F2007" s="297"/>
      <c r="G2007" s="297"/>
      <c r="H2007" s="297"/>
    </row>
    <row r="2008" spans="1:8" x14ac:dyDescent="0.2">
      <c r="A2008" s="247"/>
      <c r="B2008" s="267"/>
      <c r="C2008" s="267"/>
      <c r="D2008" s="297"/>
      <c r="E2008" s="297"/>
      <c r="F2008" s="297"/>
      <c r="G2008" s="297"/>
      <c r="H2008" s="297"/>
    </row>
    <row r="2009" spans="1:8" x14ac:dyDescent="0.2">
      <c r="A2009" s="247"/>
      <c r="B2009" s="267"/>
      <c r="C2009" s="267"/>
      <c r="D2009" s="297"/>
      <c r="E2009" s="297"/>
      <c r="F2009" s="297"/>
      <c r="G2009" s="297"/>
      <c r="H2009" s="297"/>
    </row>
    <row r="2010" spans="1:8" x14ac:dyDescent="0.2">
      <c r="A2010" s="247"/>
      <c r="B2010" s="267"/>
      <c r="C2010" s="267"/>
      <c r="D2010" s="297"/>
      <c r="E2010" s="297"/>
      <c r="F2010" s="297"/>
      <c r="G2010" s="297"/>
      <c r="H2010" s="297"/>
    </row>
    <row r="2011" spans="1:8" x14ac:dyDescent="0.2">
      <c r="A2011" s="247"/>
      <c r="B2011" s="267"/>
      <c r="C2011" s="267"/>
      <c r="D2011" s="297"/>
      <c r="E2011" s="297"/>
      <c r="F2011" s="297"/>
      <c r="G2011" s="297"/>
      <c r="H2011" s="297"/>
    </row>
    <row r="2012" spans="1:8" x14ac:dyDescent="0.2">
      <c r="A2012" s="247"/>
      <c r="B2012" s="267"/>
      <c r="C2012" s="267"/>
      <c r="D2012" s="297"/>
      <c r="E2012" s="297"/>
      <c r="F2012" s="297"/>
      <c r="G2012" s="297"/>
      <c r="H2012" s="297"/>
    </row>
    <row r="2013" spans="1:8" x14ac:dyDescent="0.2">
      <c r="A2013" s="247"/>
      <c r="B2013" s="267"/>
      <c r="C2013" s="267"/>
      <c r="D2013" s="297"/>
      <c r="E2013" s="297"/>
      <c r="F2013" s="297"/>
      <c r="G2013" s="297"/>
      <c r="H2013" s="297"/>
    </row>
    <row r="2014" spans="1:8" x14ac:dyDescent="0.2">
      <c r="A2014" s="247"/>
      <c r="B2014" s="267"/>
      <c r="C2014" s="267"/>
      <c r="D2014" s="297"/>
      <c r="E2014" s="297"/>
      <c r="F2014" s="297"/>
      <c r="G2014" s="297"/>
      <c r="H2014" s="297"/>
    </row>
    <row r="2015" spans="1:8" x14ac:dyDescent="0.2">
      <c r="A2015" s="247"/>
      <c r="B2015" s="267"/>
      <c r="C2015" s="267"/>
      <c r="D2015" s="297"/>
      <c r="E2015" s="297"/>
      <c r="F2015" s="297"/>
      <c r="G2015" s="297"/>
      <c r="H2015" s="297"/>
    </row>
    <row r="2016" spans="1:8" x14ac:dyDescent="0.2">
      <c r="A2016" s="247"/>
      <c r="B2016" s="267"/>
      <c r="C2016" s="267"/>
      <c r="D2016" s="297"/>
      <c r="E2016" s="297"/>
      <c r="F2016" s="297"/>
      <c r="G2016" s="297"/>
      <c r="H2016" s="297"/>
    </row>
    <row r="2017" spans="1:8" x14ac:dyDescent="0.2">
      <c r="A2017" s="247"/>
      <c r="B2017" s="267"/>
      <c r="C2017" s="267"/>
      <c r="D2017" s="297"/>
      <c r="E2017" s="297"/>
      <c r="F2017" s="297"/>
      <c r="G2017" s="297"/>
      <c r="H2017" s="297"/>
    </row>
    <row r="2018" spans="1:8" x14ac:dyDescent="0.2">
      <c r="A2018" s="247"/>
      <c r="B2018" s="267"/>
      <c r="C2018" s="267"/>
      <c r="D2018" s="297"/>
      <c r="E2018" s="297"/>
      <c r="F2018" s="297"/>
      <c r="G2018" s="297"/>
      <c r="H2018" s="297"/>
    </row>
    <row r="2019" spans="1:8" x14ac:dyDescent="0.2">
      <c r="A2019" s="247"/>
      <c r="B2019" s="267"/>
      <c r="C2019" s="267"/>
      <c r="D2019" s="297"/>
      <c r="E2019" s="297"/>
      <c r="F2019" s="297"/>
      <c r="G2019" s="297"/>
      <c r="H2019" s="297"/>
    </row>
    <row r="2020" spans="1:8" x14ac:dyDescent="0.2">
      <c r="A2020" s="247"/>
      <c r="B2020" s="267"/>
      <c r="C2020" s="267"/>
      <c r="D2020" s="297"/>
      <c r="E2020" s="297"/>
      <c r="F2020" s="297"/>
      <c r="G2020" s="297"/>
      <c r="H2020" s="297"/>
    </row>
    <row r="2021" spans="1:8" x14ac:dyDescent="0.2">
      <c r="A2021" s="247"/>
      <c r="B2021" s="267"/>
      <c r="C2021" s="267"/>
      <c r="D2021" s="297"/>
      <c r="E2021" s="297"/>
      <c r="F2021" s="297"/>
      <c r="G2021" s="297"/>
      <c r="H2021" s="297"/>
    </row>
    <row r="2022" spans="1:8" x14ac:dyDescent="0.2">
      <c r="A2022" s="247"/>
      <c r="B2022" s="267"/>
      <c r="C2022" s="267"/>
      <c r="D2022" s="297"/>
      <c r="E2022" s="297"/>
      <c r="F2022" s="297"/>
      <c r="G2022" s="297"/>
      <c r="H2022" s="297"/>
    </row>
    <row r="2023" spans="1:8" x14ac:dyDescent="0.2">
      <c r="A2023" s="247"/>
      <c r="B2023" s="267"/>
      <c r="C2023" s="267"/>
      <c r="D2023" s="297"/>
      <c r="E2023" s="297"/>
      <c r="F2023" s="297"/>
      <c r="G2023" s="297"/>
      <c r="H2023" s="297"/>
    </row>
    <row r="2024" spans="1:8" x14ac:dyDescent="0.2">
      <c r="A2024" s="247"/>
      <c r="B2024" s="267"/>
      <c r="C2024" s="267"/>
      <c r="D2024" s="297"/>
      <c r="E2024" s="297"/>
      <c r="F2024" s="297"/>
      <c r="G2024" s="297"/>
      <c r="H2024" s="297"/>
    </row>
    <row r="2025" spans="1:8" x14ac:dyDescent="0.2">
      <c r="A2025" s="247"/>
      <c r="B2025" s="267"/>
      <c r="C2025" s="267"/>
      <c r="D2025" s="297"/>
      <c r="E2025" s="297"/>
      <c r="F2025" s="297"/>
      <c r="G2025" s="297"/>
      <c r="H2025" s="297"/>
    </row>
    <row r="2026" spans="1:8" x14ac:dyDescent="0.2">
      <c r="A2026" s="247"/>
      <c r="B2026" s="267"/>
      <c r="C2026" s="267"/>
      <c r="D2026" s="297"/>
      <c r="E2026" s="297"/>
      <c r="F2026" s="297"/>
      <c r="G2026" s="297"/>
      <c r="H2026" s="297"/>
    </row>
    <row r="2027" spans="1:8" x14ac:dyDescent="0.2">
      <c r="A2027" s="247"/>
      <c r="B2027" s="267"/>
      <c r="C2027" s="267"/>
      <c r="D2027" s="297"/>
      <c r="E2027" s="297"/>
      <c r="F2027" s="297"/>
      <c r="G2027" s="297"/>
      <c r="H2027" s="297"/>
    </row>
    <row r="2028" spans="1:8" x14ac:dyDescent="0.2">
      <c r="A2028" s="247"/>
      <c r="B2028" s="267"/>
      <c r="C2028" s="267"/>
      <c r="D2028" s="297"/>
      <c r="E2028" s="297"/>
      <c r="F2028" s="297"/>
      <c r="G2028" s="297"/>
      <c r="H2028" s="297"/>
    </row>
    <row r="2029" spans="1:8" x14ac:dyDescent="0.2">
      <c r="A2029" s="247"/>
      <c r="B2029" s="267"/>
      <c r="C2029" s="267"/>
      <c r="D2029" s="297"/>
      <c r="E2029" s="297"/>
      <c r="F2029" s="297"/>
      <c r="G2029" s="297"/>
      <c r="H2029" s="297"/>
    </row>
    <row r="2030" spans="1:8" x14ac:dyDescent="0.2">
      <c r="A2030" s="247"/>
      <c r="B2030" s="267"/>
      <c r="C2030" s="267"/>
      <c r="D2030" s="297"/>
      <c r="E2030" s="297"/>
      <c r="F2030" s="297"/>
      <c r="G2030" s="297"/>
      <c r="H2030" s="297"/>
    </row>
    <row r="2031" spans="1:8" x14ac:dyDescent="0.2">
      <c r="A2031" s="247"/>
      <c r="B2031" s="267"/>
      <c r="C2031" s="267"/>
      <c r="D2031" s="297"/>
      <c r="E2031" s="297"/>
      <c r="F2031" s="297"/>
      <c r="G2031" s="297"/>
      <c r="H2031" s="297"/>
    </row>
    <row r="2032" spans="1:8" x14ac:dyDescent="0.2">
      <c r="A2032" s="247"/>
      <c r="B2032" s="267"/>
      <c r="C2032" s="267"/>
      <c r="D2032" s="297"/>
      <c r="E2032" s="297"/>
      <c r="F2032" s="297"/>
      <c r="G2032" s="297"/>
      <c r="H2032" s="297"/>
    </row>
    <row r="2033" spans="1:8" x14ac:dyDescent="0.2">
      <c r="A2033" s="247"/>
      <c r="B2033" s="267"/>
      <c r="C2033" s="267"/>
      <c r="D2033" s="297"/>
      <c r="E2033" s="297"/>
      <c r="F2033" s="297"/>
      <c r="G2033" s="297"/>
      <c r="H2033" s="297"/>
    </row>
    <row r="2034" spans="1:8" x14ac:dyDescent="0.2">
      <c r="A2034" s="247"/>
      <c r="B2034" s="267"/>
      <c r="C2034" s="267"/>
      <c r="D2034" s="297"/>
      <c r="E2034" s="297"/>
      <c r="F2034" s="297"/>
      <c r="G2034" s="297"/>
      <c r="H2034" s="297"/>
    </row>
    <row r="2035" spans="1:8" x14ac:dyDescent="0.2">
      <c r="A2035" s="247"/>
      <c r="B2035" s="267"/>
      <c r="C2035" s="267"/>
      <c r="D2035" s="297"/>
      <c r="E2035" s="297"/>
      <c r="F2035" s="297"/>
      <c r="G2035" s="297"/>
      <c r="H2035" s="297"/>
    </row>
    <row r="2036" spans="1:8" x14ac:dyDescent="0.2">
      <c r="A2036" s="247"/>
      <c r="B2036" s="267"/>
      <c r="C2036" s="267"/>
      <c r="D2036" s="297"/>
      <c r="E2036" s="297"/>
      <c r="F2036" s="297"/>
      <c r="G2036" s="297"/>
      <c r="H2036" s="297"/>
    </row>
    <row r="2037" spans="1:8" x14ac:dyDescent="0.2">
      <c r="A2037" s="247"/>
      <c r="B2037" s="267"/>
      <c r="C2037" s="267"/>
      <c r="D2037" s="297"/>
      <c r="E2037" s="297"/>
      <c r="F2037" s="297"/>
      <c r="G2037" s="297"/>
      <c r="H2037" s="297"/>
    </row>
    <row r="2038" spans="1:8" x14ac:dyDescent="0.2">
      <c r="A2038" s="247"/>
      <c r="B2038" s="267"/>
      <c r="C2038" s="267"/>
      <c r="D2038" s="297"/>
      <c r="E2038" s="297"/>
      <c r="F2038" s="297"/>
      <c r="G2038" s="297"/>
      <c r="H2038" s="297"/>
    </row>
    <row r="2039" spans="1:8" x14ac:dyDescent="0.2">
      <c r="A2039" s="247"/>
      <c r="B2039" s="267"/>
      <c r="C2039" s="267"/>
      <c r="D2039" s="297"/>
      <c r="E2039" s="297"/>
      <c r="F2039" s="297"/>
      <c r="G2039" s="297"/>
      <c r="H2039" s="297"/>
    </row>
    <row r="2040" spans="1:8" x14ac:dyDescent="0.2">
      <c r="A2040" s="247"/>
      <c r="B2040" s="267"/>
      <c r="C2040" s="267"/>
      <c r="D2040" s="297"/>
      <c r="E2040" s="297"/>
      <c r="F2040" s="297"/>
      <c r="G2040" s="297"/>
      <c r="H2040" s="297"/>
    </row>
    <row r="2041" spans="1:8" x14ac:dyDescent="0.2">
      <c r="A2041" s="247"/>
      <c r="B2041" s="267"/>
      <c r="C2041" s="267"/>
      <c r="D2041" s="297"/>
      <c r="E2041" s="297"/>
      <c r="F2041" s="297"/>
      <c r="G2041" s="297"/>
      <c r="H2041" s="297"/>
    </row>
    <row r="2042" spans="1:8" x14ac:dyDescent="0.2">
      <c r="A2042" s="247"/>
      <c r="B2042" s="267"/>
      <c r="C2042" s="267"/>
      <c r="D2042" s="297"/>
      <c r="E2042" s="297"/>
      <c r="F2042" s="297"/>
      <c r="G2042" s="297"/>
      <c r="H2042" s="297"/>
    </row>
    <row r="2043" spans="1:8" x14ac:dyDescent="0.2">
      <c r="A2043" s="247"/>
      <c r="B2043" s="267"/>
      <c r="C2043" s="267"/>
      <c r="D2043" s="297"/>
      <c r="E2043" s="297"/>
      <c r="F2043" s="297"/>
      <c r="G2043" s="297"/>
      <c r="H2043" s="297"/>
    </row>
    <row r="2044" spans="1:8" x14ac:dyDescent="0.2">
      <c r="A2044" s="247"/>
      <c r="B2044" s="267"/>
      <c r="C2044" s="267"/>
      <c r="D2044" s="297"/>
      <c r="E2044" s="297"/>
      <c r="F2044" s="297"/>
      <c r="G2044" s="297"/>
      <c r="H2044" s="297"/>
    </row>
    <row r="2045" spans="1:8" x14ac:dyDescent="0.2">
      <c r="A2045" s="247"/>
      <c r="B2045" s="267"/>
      <c r="C2045" s="267"/>
      <c r="D2045" s="297"/>
      <c r="E2045" s="297"/>
      <c r="F2045" s="297"/>
      <c r="G2045" s="297"/>
      <c r="H2045" s="297"/>
    </row>
    <row r="2046" spans="1:8" x14ac:dyDescent="0.2">
      <c r="A2046" s="247"/>
      <c r="B2046" s="267"/>
      <c r="C2046" s="267"/>
      <c r="D2046" s="297"/>
      <c r="E2046" s="297"/>
      <c r="F2046" s="297"/>
      <c r="G2046" s="297"/>
      <c r="H2046" s="297"/>
    </row>
    <row r="2047" spans="1:8" x14ac:dyDescent="0.2">
      <c r="A2047" s="247"/>
      <c r="B2047" s="267"/>
      <c r="C2047" s="267"/>
      <c r="D2047" s="297"/>
      <c r="E2047" s="297"/>
      <c r="F2047" s="297"/>
      <c r="G2047" s="297"/>
      <c r="H2047" s="297"/>
    </row>
    <row r="2048" spans="1:8" x14ac:dyDescent="0.2">
      <c r="A2048" s="247"/>
      <c r="B2048" s="267"/>
      <c r="C2048" s="267"/>
      <c r="D2048" s="297"/>
      <c r="E2048" s="297"/>
      <c r="F2048" s="297"/>
      <c r="G2048" s="297"/>
      <c r="H2048" s="297"/>
    </row>
    <row r="2049" spans="1:8" x14ac:dyDescent="0.2">
      <c r="A2049" s="247"/>
      <c r="B2049" s="267"/>
      <c r="C2049" s="267"/>
      <c r="D2049" s="297"/>
      <c r="E2049" s="297"/>
      <c r="F2049" s="297"/>
      <c r="G2049" s="297"/>
      <c r="H2049" s="297"/>
    </row>
    <row r="2050" spans="1:8" x14ac:dyDescent="0.2">
      <c r="A2050" s="247"/>
      <c r="B2050" s="267"/>
      <c r="C2050" s="267"/>
      <c r="D2050" s="297"/>
      <c r="E2050" s="297"/>
      <c r="F2050" s="297"/>
      <c r="G2050" s="297"/>
      <c r="H2050" s="297"/>
    </row>
    <row r="2051" spans="1:8" x14ac:dyDescent="0.2">
      <c r="A2051" s="247"/>
      <c r="B2051" s="267"/>
      <c r="C2051" s="267"/>
      <c r="D2051" s="297"/>
      <c r="E2051" s="297"/>
      <c r="F2051" s="297"/>
      <c r="G2051" s="297"/>
      <c r="H2051" s="297"/>
    </row>
    <row r="2052" spans="1:8" x14ac:dyDescent="0.2">
      <c r="A2052" s="247"/>
      <c r="B2052" s="267"/>
      <c r="C2052" s="267"/>
      <c r="D2052" s="297"/>
      <c r="E2052" s="297"/>
      <c r="F2052" s="297"/>
      <c r="G2052" s="297"/>
      <c r="H2052" s="297"/>
    </row>
    <row r="2053" spans="1:8" x14ac:dyDescent="0.2">
      <c r="A2053" s="247"/>
      <c r="B2053" s="267"/>
      <c r="C2053" s="267"/>
      <c r="D2053" s="297"/>
      <c r="E2053" s="297"/>
      <c r="F2053" s="297"/>
      <c r="G2053" s="297"/>
      <c r="H2053" s="297"/>
    </row>
    <row r="2054" spans="1:8" x14ac:dyDescent="0.2">
      <c r="A2054" s="247"/>
      <c r="B2054" s="267"/>
      <c r="C2054" s="267"/>
      <c r="D2054" s="297"/>
      <c r="E2054" s="297"/>
      <c r="F2054" s="297"/>
      <c r="G2054" s="297"/>
      <c r="H2054" s="297"/>
    </row>
    <row r="2055" spans="1:8" x14ac:dyDescent="0.2">
      <c r="A2055" s="247"/>
      <c r="B2055" s="267"/>
      <c r="C2055" s="267"/>
      <c r="D2055" s="297"/>
      <c r="E2055" s="297"/>
      <c r="F2055" s="297"/>
      <c r="G2055" s="297"/>
      <c r="H2055" s="297"/>
    </row>
    <row r="2056" spans="1:8" x14ac:dyDescent="0.2">
      <c r="A2056" s="247"/>
      <c r="B2056" s="267"/>
      <c r="C2056" s="267"/>
      <c r="D2056" s="297"/>
      <c r="E2056" s="297"/>
      <c r="F2056" s="297"/>
      <c r="G2056" s="297"/>
      <c r="H2056" s="297"/>
    </row>
    <row r="2057" spans="1:8" x14ac:dyDescent="0.2">
      <c r="A2057" s="247"/>
      <c r="B2057" s="267"/>
      <c r="C2057" s="267"/>
      <c r="D2057" s="297"/>
      <c r="E2057" s="297"/>
      <c r="F2057" s="297"/>
      <c r="G2057" s="297"/>
      <c r="H2057" s="297"/>
    </row>
    <row r="2058" spans="1:8" x14ac:dyDescent="0.2">
      <c r="A2058" s="247"/>
      <c r="B2058" s="267"/>
      <c r="C2058" s="267"/>
      <c r="D2058" s="297"/>
      <c r="E2058" s="297"/>
      <c r="F2058" s="297"/>
      <c r="G2058" s="297"/>
      <c r="H2058" s="297"/>
    </row>
    <row r="2059" spans="1:8" x14ac:dyDescent="0.2">
      <c r="A2059" s="247"/>
      <c r="B2059" s="267"/>
      <c r="C2059" s="267"/>
      <c r="D2059" s="297"/>
      <c r="E2059" s="297"/>
      <c r="F2059" s="297"/>
      <c r="G2059" s="297"/>
      <c r="H2059" s="297"/>
    </row>
    <row r="2060" spans="1:8" x14ac:dyDescent="0.2">
      <c r="A2060" s="247"/>
      <c r="B2060" s="267"/>
      <c r="C2060" s="267"/>
      <c r="D2060" s="297"/>
      <c r="E2060" s="297"/>
      <c r="F2060" s="297"/>
      <c r="G2060" s="297"/>
      <c r="H2060" s="297"/>
    </row>
    <row r="2061" spans="1:8" x14ac:dyDescent="0.2">
      <c r="A2061" s="247"/>
      <c r="B2061" s="267"/>
      <c r="C2061" s="267"/>
      <c r="D2061" s="297"/>
      <c r="E2061" s="297"/>
      <c r="F2061" s="297"/>
      <c r="G2061" s="297"/>
      <c r="H2061" s="297"/>
    </row>
    <row r="2062" spans="1:8" x14ac:dyDescent="0.2">
      <c r="A2062" s="247"/>
      <c r="B2062" s="267"/>
      <c r="C2062" s="267"/>
      <c r="D2062" s="297"/>
      <c r="E2062" s="297"/>
      <c r="F2062" s="297"/>
      <c r="G2062" s="297"/>
      <c r="H2062" s="297"/>
    </row>
    <row r="2063" spans="1:8" x14ac:dyDescent="0.2">
      <c r="A2063" s="247"/>
      <c r="B2063" s="267"/>
      <c r="C2063" s="267"/>
      <c r="D2063" s="297"/>
      <c r="E2063" s="297"/>
      <c r="F2063" s="297"/>
      <c r="G2063" s="297"/>
      <c r="H2063" s="297"/>
    </row>
    <row r="2064" spans="1:8" x14ac:dyDescent="0.2">
      <c r="A2064" s="247"/>
      <c r="B2064" s="267"/>
      <c r="C2064" s="267"/>
      <c r="D2064" s="297"/>
      <c r="E2064" s="297"/>
      <c r="F2064" s="297"/>
      <c r="G2064" s="297"/>
      <c r="H2064" s="297"/>
    </row>
    <row r="2065" spans="1:8" x14ac:dyDescent="0.2">
      <c r="A2065" s="247"/>
      <c r="B2065" s="267"/>
      <c r="C2065" s="267"/>
      <c r="D2065" s="297"/>
      <c r="E2065" s="297"/>
      <c r="F2065" s="297"/>
      <c r="G2065" s="297"/>
      <c r="H2065" s="297"/>
    </row>
    <row r="2066" spans="1:8" x14ac:dyDescent="0.2">
      <c r="A2066" s="247"/>
      <c r="B2066" s="267"/>
      <c r="C2066" s="267"/>
      <c r="D2066" s="297"/>
      <c r="E2066" s="297"/>
      <c r="F2066" s="297"/>
      <c r="G2066" s="297"/>
      <c r="H2066" s="297"/>
    </row>
    <row r="2067" spans="1:8" x14ac:dyDescent="0.2">
      <c r="A2067" s="247"/>
      <c r="B2067" s="267"/>
      <c r="C2067" s="267"/>
      <c r="D2067" s="297"/>
      <c r="E2067" s="297"/>
      <c r="F2067" s="297"/>
      <c r="G2067" s="297"/>
      <c r="H2067" s="297"/>
    </row>
    <row r="2068" spans="1:8" x14ac:dyDescent="0.2">
      <c r="A2068" s="247"/>
      <c r="B2068" s="267"/>
      <c r="C2068" s="267"/>
      <c r="D2068" s="297"/>
      <c r="E2068" s="297"/>
      <c r="F2068" s="297"/>
      <c r="G2068" s="297"/>
      <c r="H2068" s="297"/>
    </row>
    <row r="2069" spans="1:8" x14ac:dyDescent="0.2">
      <c r="A2069" s="247"/>
      <c r="B2069" s="267"/>
      <c r="C2069" s="267"/>
      <c r="D2069" s="297"/>
      <c r="E2069" s="297"/>
      <c r="F2069" s="297"/>
      <c r="G2069" s="297"/>
      <c r="H2069" s="297"/>
    </row>
    <row r="2070" spans="1:8" x14ac:dyDescent="0.2">
      <c r="A2070" s="247"/>
      <c r="B2070" s="267"/>
      <c r="C2070" s="267"/>
      <c r="D2070" s="297"/>
      <c r="E2070" s="297"/>
      <c r="F2070" s="297"/>
      <c r="G2070" s="297"/>
      <c r="H2070" s="297"/>
    </row>
    <row r="2071" spans="1:8" x14ac:dyDescent="0.2">
      <c r="A2071" s="247"/>
      <c r="B2071" s="267"/>
      <c r="C2071" s="267"/>
      <c r="D2071" s="297"/>
      <c r="E2071" s="297"/>
      <c r="F2071" s="297"/>
      <c r="G2071" s="297"/>
      <c r="H2071" s="297"/>
    </row>
    <row r="2072" spans="1:8" x14ac:dyDescent="0.2">
      <c r="A2072" s="247"/>
      <c r="B2072" s="267"/>
      <c r="C2072" s="267"/>
      <c r="D2072" s="297"/>
      <c r="E2072" s="297"/>
      <c r="F2072" s="297"/>
      <c r="G2072" s="297"/>
      <c r="H2072" s="297"/>
    </row>
    <row r="2073" spans="1:8" x14ac:dyDescent="0.2">
      <c r="A2073" s="247"/>
      <c r="B2073" s="267"/>
      <c r="C2073" s="267"/>
      <c r="D2073" s="297"/>
      <c r="E2073" s="297"/>
      <c r="F2073" s="297"/>
      <c r="G2073" s="297"/>
      <c r="H2073" s="297"/>
    </row>
    <row r="2074" spans="1:8" x14ac:dyDescent="0.2">
      <c r="A2074" s="247"/>
      <c r="B2074" s="267"/>
      <c r="C2074" s="267"/>
      <c r="D2074" s="297"/>
      <c r="E2074" s="297"/>
      <c r="F2074" s="297"/>
      <c r="G2074" s="297"/>
      <c r="H2074" s="297"/>
    </row>
    <row r="2075" spans="1:8" x14ac:dyDescent="0.2">
      <c r="A2075" s="247"/>
      <c r="B2075" s="267"/>
      <c r="C2075" s="267"/>
      <c r="D2075" s="297"/>
      <c r="E2075" s="297"/>
      <c r="F2075" s="297"/>
      <c r="G2075" s="297"/>
      <c r="H2075" s="297"/>
    </row>
    <row r="2076" spans="1:8" x14ac:dyDescent="0.2">
      <c r="A2076" s="247"/>
      <c r="B2076" s="267"/>
      <c r="C2076" s="267"/>
      <c r="D2076" s="297"/>
      <c r="E2076" s="297"/>
      <c r="F2076" s="297"/>
      <c r="G2076" s="297"/>
      <c r="H2076" s="297"/>
    </row>
    <row r="2077" spans="1:8" x14ac:dyDescent="0.2">
      <c r="A2077" s="247"/>
      <c r="B2077" s="267"/>
      <c r="C2077" s="267"/>
      <c r="D2077" s="297"/>
      <c r="E2077" s="297"/>
      <c r="F2077" s="297"/>
      <c r="G2077" s="297"/>
      <c r="H2077" s="297"/>
    </row>
    <row r="2078" spans="1:8" x14ac:dyDescent="0.2">
      <c r="A2078" s="247"/>
      <c r="B2078" s="267"/>
      <c r="C2078" s="267"/>
      <c r="D2078" s="297"/>
      <c r="E2078" s="297"/>
      <c r="F2078" s="297"/>
      <c r="G2078" s="297"/>
      <c r="H2078" s="297"/>
    </row>
    <row r="2079" spans="1:8" x14ac:dyDescent="0.2">
      <c r="A2079" s="247"/>
      <c r="B2079" s="267"/>
      <c r="C2079" s="267"/>
      <c r="D2079" s="297"/>
      <c r="E2079" s="297"/>
      <c r="F2079" s="297"/>
      <c r="G2079" s="297"/>
      <c r="H2079" s="297"/>
    </row>
    <row r="2080" spans="1:8" x14ac:dyDescent="0.2">
      <c r="A2080" s="247"/>
      <c r="B2080" s="267"/>
      <c r="C2080" s="267"/>
      <c r="D2080" s="297"/>
      <c r="E2080" s="297"/>
      <c r="F2080" s="297"/>
      <c r="G2080" s="297"/>
      <c r="H2080" s="297"/>
    </row>
    <row r="2081" spans="1:8" x14ac:dyDescent="0.2">
      <c r="A2081" s="247"/>
      <c r="B2081" s="267"/>
      <c r="C2081" s="267"/>
      <c r="D2081" s="297"/>
      <c r="E2081" s="297"/>
      <c r="F2081" s="297"/>
      <c r="G2081" s="297"/>
      <c r="H2081" s="297"/>
    </row>
    <row r="2082" spans="1:8" x14ac:dyDescent="0.2">
      <c r="A2082" s="247"/>
      <c r="B2082" s="267"/>
      <c r="C2082" s="267"/>
      <c r="D2082" s="297"/>
      <c r="E2082" s="297"/>
      <c r="F2082" s="297"/>
      <c r="G2082" s="297"/>
      <c r="H2082" s="297"/>
    </row>
    <row r="2083" spans="1:8" x14ac:dyDescent="0.2">
      <c r="A2083" s="247"/>
      <c r="B2083" s="267"/>
      <c r="C2083" s="267"/>
      <c r="D2083" s="297"/>
      <c r="E2083" s="297"/>
      <c r="F2083" s="297"/>
      <c r="G2083" s="297"/>
      <c r="H2083" s="297"/>
    </row>
    <row r="2084" spans="1:8" x14ac:dyDescent="0.2">
      <c r="A2084" s="247"/>
      <c r="B2084" s="267"/>
      <c r="C2084" s="267"/>
      <c r="D2084" s="297"/>
      <c r="E2084" s="297"/>
      <c r="F2084" s="297"/>
      <c r="G2084" s="297"/>
      <c r="H2084" s="297"/>
    </row>
    <row r="2085" spans="1:8" x14ac:dyDescent="0.2">
      <c r="A2085" s="247"/>
      <c r="B2085" s="267"/>
      <c r="C2085" s="267"/>
      <c r="D2085" s="297"/>
      <c r="E2085" s="297"/>
      <c r="F2085" s="297"/>
      <c r="G2085" s="297"/>
      <c r="H2085" s="297"/>
    </row>
    <row r="2086" spans="1:8" x14ac:dyDescent="0.2">
      <c r="A2086" s="247"/>
      <c r="B2086" s="267"/>
      <c r="C2086" s="267"/>
      <c r="D2086" s="297"/>
      <c r="E2086" s="297"/>
      <c r="F2086" s="297"/>
      <c r="G2086" s="297"/>
      <c r="H2086" s="297"/>
    </row>
    <row r="2087" spans="1:8" x14ac:dyDescent="0.2">
      <c r="A2087" s="247"/>
      <c r="B2087" s="267"/>
      <c r="C2087" s="267"/>
      <c r="D2087" s="297"/>
      <c r="E2087" s="297"/>
      <c r="F2087" s="297"/>
      <c r="G2087" s="297"/>
      <c r="H2087" s="297"/>
    </row>
    <row r="2088" spans="1:8" x14ac:dyDescent="0.2">
      <c r="A2088" s="247"/>
      <c r="B2088" s="267"/>
      <c r="C2088" s="267"/>
      <c r="D2088" s="297"/>
      <c r="E2088" s="297"/>
      <c r="F2088" s="297"/>
      <c r="G2088" s="297"/>
      <c r="H2088" s="297"/>
    </row>
    <row r="2089" spans="1:8" x14ac:dyDescent="0.2">
      <c r="A2089" s="247"/>
      <c r="B2089" s="267"/>
      <c r="C2089" s="267"/>
      <c r="D2089" s="297"/>
      <c r="E2089" s="297"/>
      <c r="F2089" s="297"/>
      <c r="G2089" s="297"/>
      <c r="H2089" s="297"/>
    </row>
    <row r="2090" spans="1:8" x14ac:dyDescent="0.2">
      <c r="A2090" s="247"/>
      <c r="B2090" s="267"/>
      <c r="C2090" s="267"/>
      <c r="D2090" s="297"/>
      <c r="E2090" s="297"/>
      <c r="F2090" s="297"/>
      <c r="G2090" s="297"/>
      <c r="H2090" s="297"/>
    </row>
    <row r="2091" spans="1:8" x14ac:dyDescent="0.2">
      <c r="A2091" s="247"/>
      <c r="B2091" s="267"/>
      <c r="C2091" s="267"/>
      <c r="D2091" s="297"/>
      <c r="E2091" s="297"/>
      <c r="F2091" s="297"/>
      <c r="G2091" s="297"/>
      <c r="H2091" s="297"/>
    </row>
    <row r="2092" spans="1:8" x14ac:dyDescent="0.2">
      <c r="A2092" s="247"/>
      <c r="B2092" s="267"/>
      <c r="C2092" s="267"/>
      <c r="D2092" s="297"/>
      <c r="E2092" s="297"/>
      <c r="F2092" s="297"/>
      <c r="G2092" s="297"/>
      <c r="H2092" s="297"/>
    </row>
    <row r="2093" spans="1:8" x14ac:dyDescent="0.2">
      <c r="A2093" s="247"/>
      <c r="B2093" s="267"/>
      <c r="C2093" s="267"/>
      <c r="D2093" s="297"/>
      <c r="E2093" s="297"/>
      <c r="F2093" s="297"/>
      <c r="G2093" s="297"/>
      <c r="H2093" s="297"/>
    </row>
    <row r="2094" spans="1:8" x14ac:dyDescent="0.2">
      <c r="A2094" s="247"/>
      <c r="B2094" s="267"/>
      <c r="C2094" s="267"/>
      <c r="D2094" s="297"/>
      <c r="E2094" s="297"/>
      <c r="F2094" s="297"/>
      <c r="G2094" s="297"/>
      <c r="H2094" s="297"/>
    </row>
    <row r="2095" spans="1:8" x14ac:dyDescent="0.2">
      <c r="A2095" s="247"/>
      <c r="B2095" s="267"/>
      <c r="C2095" s="267"/>
      <c r="D2095" s="297"/>
      <c r="E2095" s="297"/>
      <c r="F2095" s="297"/>
      <c r="G2095" s="297"/>
      <c r="H2095" s="297"/>
    </row>
    <row r="2096" spans="1:8" x14ac:dyDescent="0.2">
      <c r="A2096" s="247"/>
      <c r="B2096" s="267"/>
      <c r="C2096" s="267"/>
      <c r="D2096" s="297"/>
      <c r="E2096" s="297"/>
      <c r="F2096" s="297"/>
      <c r="G2096" s="297"/>
      <c r="H2096" s="297"/>
    </row>
    <row r="2097" spans="1:8" x14ac:dyDescent="0.2">
      <c r="A2097" s="247"/>
      <c r="B2097" s="267"/>
      <c r="C2097" s="267"/>
      <c r="D2097" s="297"/>
      <c r="E2097" s="297"/>
      <c r="F2097" s="297"/>
      <c r="G2097" s="297"/>
      <c r="H2097" s="297"/>
    </row>
    <row r="2098" spans="1:8" x14ac:dyDescent="0.2">
      <c r="A2098" s="247"/>
      <c r="B2098" s="267"/>
      <c r="C2098" s="267"/>
      <c r="D2098" s="297"/>
      <c r="E2098" s="297"/>
      <c r="F2098" s="297"/>
      <c r="G2098" s="297"/>
      <c r="H2098" s="297"/>
    </row>
    <row r="2099" spans="1:8" x14ac:dyDescent="0.2">
      <c r="A2099" s="247"/>
      <c r="B2099" s="267"/>
      <c r="C2099" s="267"/>
      <c r="D2099" s="297"/>
      <c r="E2099" s="297"/>
      <c r="F2099" s="297"/>
      <c r="G2099" s="297"/>
      <c r="H2099" s="297"/>
    </row>
    <row r="2100" spans="1:8" x14ac:dyDescent="0.2">
      <c r="A2100" s="247"/>
      <c r="B2100" s="267"/>
      <c r="C2100" s="267"/>
      <c r="D2100" s="297"/>
      <c r="E2100" s="297"/>
      <c r="F2100" s="297"/>
      <c r="G2100" s="297"/>
      <c r="H2100" s="297"/>
    </row>
    <row r="2101" spans="1:8" x14ac:dyDescent="0.2">
      <c r="A2101" s="247"/>
      <c r="B2101" s="267"/>
      <c r="C2101" s="267"/>
      <c r="D2101" s="297"/>
      <c r="E2101" s="297"/>
      <c r="F2101" s="297"/>
      <c r="G2101" s="297"/>
      <c r="H2101" s="297"/>
    </row>
    <row r="2102" spans="1:8" x14ac:dyDescent="0.2">
      <c r="A2102" s="247"/>
      <c r="B2102" s="267"/>
      <c r="C2102" s="267"/>
      <c r="D2102" s="297"/>
      <c r="E2102" s="297"/>
      <c r="F2102" s="297"/>
      <c r="G2102" s="297"/>
      <c r="H2102" s="297"/>
    </row>
    <row r="2103" spans="1:8" x14ac:dyDescent="0.2">
      <c r="A2103" s="247"/>
      <c r="B2103" s="267"/>
      <c r="C2103" s="267"/>
      <c r="D2103" s="297"/>
      <c r="E2103" s="297"/>
      <c r="F2103" s="297"/>
      <c r="G2103" s="297"/>
      <c r="H2103" s="297"/>
    </row>
    <row r="2104" spans="1:8" x14ac:dyDescent="0.2">
      <c r="A2104" s="247"/>
      <c r="B2104" s="267"/>
      <c r="C2104" s="267"/>
      <c r="D2104" s="297"/>
      <c r="E2104" s="297"/>
      <c r="F2104" s="297"/>
      <c r="G2104" s="297"/>
      <c r="H2104" s="297"/>
    </row>
    <row r="2105" spans="1:8" x14ac:dyDescent="0.2">
      <c r="A2105" s="247"/>
      <c r="B2105" s="267"/>
      <c r="C2105" s="267"/>
      <c r="D2105" s="297"/>
      <c r="E2105" s="297"/>
      <c r="F2105" s="297"/>
      <c r="G2105" s="297"/>
      <c r="H2105" s="297"/>
    </row>
    <row r="2106" spans="1:8" x14ac:dyDescent="0.2">
      <c r="A2106" s="247"/>
      <c r="B2106" s="267"/>
      <c r="C2106" s="267"/>
      <c r="D2106" s="297"/>
      <c r="E2106" s="297"/>
      <c r="F2106" s="297"/>
      <c r="G2106" s="297"/>
      <c r="H2106" s="297"/>
    </row>
    <row r="2107" spans="1:8" x14ac:dyDescent="0.2">
      <c r="A2107" s="247"/>
      <c r="B2107" s="267"/>
      <c r="C2107" s="267"/>
      <c r="D2107" s="297"/>
      <c r="E2107" s="297"/>
      <c r="F2107" s="297"/>
      <c r="G2107" s="297"/>
      <c r="H2107" s="297"/>
    </row>
    <row r="2108" spans="1:8" x14ac:dyDescent="0.2">
      <c r="A2108" s="247"/>
      <c r="B2108" s="267"/>
      <c r="C2108" s="267"/>
      <c r="D2108" s="297"/>
      <c r="E2108" s="297"/>
      <c r="F2108" s="297"/>
      <c r="G2108" s="297"/>
      <c r="H2108" s="297"/>
    </row>
    <row r="2109" spans="1:8" x14ac:dyDescent="0.2">
      <c r="A2109" s="247"/>
      <c r="B2109" s="267"/>
      <c r="C2109" s="267"/>
      <c r="D2109" s="297"/>
      <c r="E2109" s="297"/>
      <c r="F2109" s="297"/>
      <c r="G2109" s="297"/>
      <c r="H2109" s="297"/>
    </row>
    <row r="2110" spans="1:8" x14ac:dyDescent="0.2">
      <c r="A2110" s="247"/>
      <c r="B2110" s="267"/>
      <c r="C2110" s="267"/>
      <c r="D2110" s="297"/>
      <c r="E2110" s="297"/>
      <c r="F2110" s="297"/>
      <c r="G2110" s="297"/>
      <c r="H2110" s="297"/>
    </row>
    <row r="2111" spans="1:8" x14ac:dyDescent="0.2">
      <c r="A2111" s="247"/>
      <c r="B2111" s="267"/>
      <c r="C2111" s="267"/>
      <c r="D2111" s="297"/>
      <c r="E2111" s="297"/>
      <c r="F2111" s="297"/>
      <c r="G2111" s="297"/>
      <c r="H2111" s="297"/>
    </row>
    <row r="2112" spans="1:8" x14ac:dyDescent="0.2">
      <c r="A2112" s="247"/>
      <c r="B2112" s="267"/>
      <c r="C2112" s="267"/>
      <c r="D2112" s="297"/>
      <c r="E2112" s="297"/>
      <c r="F2112" s="297"/>
      <c r="G2112" s="297"/>
      <c r="H2112" s="297"/>
    </row>
    <row r="2113" spans="1:8" x14ac:dyDescent="0.2">
      <c r="A2113" s="247"/>
      <c r="B2113" s="267"/>
      <c r="C2113" s="267"/>
      <c r="D2113" s="297"/>
      <c r="E2113" s="297"/>
      <c r="F2113" s="297"/>
      <c r="G2113" s="297"/>
      <c r="H2113" s="297"/>
    </row>
    <row r="2114" spans="1:8" x14ac:dyDescent="0.2">
      <c r="A2114" s="247"/>
      <c r="B2114" s="267"/>
      <c r="C2114" s="267"/>
      <c r="D2114" s="297"/>
      <c r="E2114" s="297"/>
      <c r="F2114" s="297"/>
      <c r="G2114" s="297"/>
      <c r="H2114" s="297"/>
    </row>
    <row r="2115" spans="1:8" x14ac:dyDescent="0.2">
      <c r="A2115" s="247"/>
      <c r="B2115" s="267"/>
      <c r="C2115" s="267"/>
      <c r="D2115" s="297"/>
      <c r="E2115" s="297"/>
      <c r="F2115" s="297"/>
      <c r="G2115" s="297"/>
      <c r="H2115" s="297"/>
    </row>
    <row r="2116" spans="1:8" x14ac:dyDescent="0.2">
      <c r="A2116" s="247"/>
      <c r="B2116" s="267"/>
      <c r="C2116" s="267"/>
      <c r="D2116" s="297"/>
      <c r="E2116" s="297"/>
      <c r="F2116" s="297"/>
      <c r="G2116" s="297"/>
      <c r="H2116" s="297"/>
    </row>
    <row r="2117" spans="1:8" x14ac:dyDescent="0.2">
      <c r="A2117" s="247"/>
      <c r="B2117" s="267"/>
      <c r="C2117" s="267"/>
      <c r="D2117" s="297"/>
      <c r="E2117" s="297"/>
      <c r="F2117" s="297"/>
      <c r="G2117" s="297"/>
      <c r="H2117" s="297"/>
    </row>
    <row r="2118" spans="1:8" x14ac:dyDescent="0.2">
      <c r="A2118" s="247"/>
      <c r="B2118" s="267"/>
      <c r="C2118" s="267"/>
      <c r="D2118" s="297"/>
      <c r="E2118" s="297"/>
      <c r="F2118" s="297"/>
      <c r="G2118" s="297"/>
      <c r="H2118" s="297"/>
    </row>
    <row r="2119" spans="1:8" x14ac:dyDescent="0.2">
      <c r="A2119" s="247"/>
      <c r="B2119" s="267"/>
      <c r="C2119" s="267"/>
      <c r="D2119" s="297"/>
      <c r="E2119" s="297"/>
      <c r="F2119" s="297"/>
      <c r="G2119" s="297"/>
      <c r="H2119" s="297"/>
    </row>
    <row r="2120" spans="1:8" x14ac:dyDescent="0.2">
      <c r="A2120" s="247"/>
      <c r="B2120" s="267"/>
      <c r="C2120" s="267"/>
      <c r="D2120" s="297"/>
      <c r="E2120" s="297"/>
      <c r="F2120" s="297"/>
      <c r="G2120" s="297"/>
      <c r="H2120" s="297"/>
    </row>
    <row r="2121" spans="1:8" x14ac:dyDescent="0.2">
      <c r="A2121" s="247"/>
      <c r="B2121" s="267"/>
      <c r="C2121" s="267"/>
      <c r="D2121" s="297"/>
      <c r="E2121" s="297"/>
      <c r="F2121" s="297"/>
      <c r="G2121" s="297"/>
      <c r="H2121" s="297"/>
    </row>
    <row r="2122" spans="1:8" x14ac:dyDescent="0.2">
      <c r="A2122" s="247"/>
      <c r="B2122" s="267"/>
      <c r="C2122" s="267"/>
      <c r="D2122" s="297"/>
      <c r="E2122" s="297"/>
      <c r="F2122" s="297"/>
      <c r="G2122" s="297"/>
      <c r="H2122" s="297"/>
    </row>
    <row r="2123" spans="1:8" x14ac:dyDescent="0.2">
      <c r="A2123" s="247"/>
      <c r="B2123" s="267"/>
      <c r="C2123" s="267"/>
      <c r="D2123" s="297"/>
      <c r="E2123" s="297"/>
      <c r="F2123" s="297"/>
      <c r="G2123" s="297"/>
      <c r="H2123" s="297"/>
    </row>
    <row r="2124" spans="1:8" x14ac:dyDescent="0.2">
      <c r="A2124" s="247"/>
      <c r="B2124" s="267"/>
      <c r="C2124" s="267"/>
      <c r="D2124" s="297"/>
      <c r="E2124" s="297"/>
      <c r="F2124" s="297"/>
      <c r="G2124" s="297"/>
      <c r="H2124" s="297"/>
    </row>
    <row r="2125" spans="1:8" x14ac:dyDescent="0.2">
      <c r="A2125" s="247"/>
      <c r="B2125" s="267"/>
      <c r="C2125" s="267"/>
      <c r="D2125" s="297"/>
      <c r="E2125" s="297"/>
      <c r="F2125" s="297"/>
      <c r="G2125" s="297"/>
      <c r="H2125" s="297"/>
    </row>
    <row r="2126" spans="1:8" x14ac:dyDescent="0.2">
      <c r="A2126" s="247"/>
      <c r="B2126" s="267"/>
      <c r="C2126" s="267"/>
      <c r="D2126" s="297"/>
      <c r="E2126" s="297"/>
      <c r="F2126" s="297"/>
      <c r="G2126" s="297"/>
      <c r="H2126" s="297"/>
    </row>
    <row r="2127" spans="1:8" x14ac:dyDescent="0.2">
      <c r="A2127" s="247"/>
      <c r="B2127" s="267"/>
      <c r="C2127" s="267"/>
      <c r="D2127" s="297"/>
      <c r="E2127" s="297"/>
      <c r="F2127" s="297"/>
      <c r="G2127" s="297"/>
      <c r="H2127" s="297"/>
    </row>
    <row r="2128" spans="1:8" x14ac:dyDescent="0.2">
      <c r="A2128" s="247"/>
      <c r="B2128" s="267"/>
      <c r="C2128" s="267"/>
      <c r="D2128" s="297"/>
      <c r="E2128" s="297"/>
      <c r="F2128" s="297"/>
      <c r="G2128" s="297"/>
      <c r="H2128" s="297"/>
    </row>
    <row r="2129" spans="1:8" x14ac:dyDescent="0.2">
      <c r="A2129" s="247"/>
      <c r="B2129" s="267"/>
      <c r="C2129" s="267"/>
      <c r="D2129" s="297"/>
      <c r="E2129" s="297"/>
      <c r="F2129" s="297"/>
      <c r="G2129" s="297"/>
      <c r="H2129" s="297"/>
    </row>
    <row r="2130" spans="1:8" x14ac:dyDescent="0.2">
      <c r="A2130" s="247"/>
      <c r="B2130" s="267"/>
      <c r="C2130" s="267"/>
      <c r="D2130" s="297"/>
      <c r="E2130" s="297"/>
      <c r="F2130" s="297"/>
      <c r="G2130" s="297"/>
      <c r="H2130" s="297"/>
    </row>
    <row r="2131" spans="1:8" x14ac:dyDescent="0.2">
      <c r="A2131" s="247"/>
      <c r="B2131" s="267"/>
      <c r="C2131" s="267"/>
      <c r="D2131" s="297"/>
      <c r="E2131" s="297"/>
      <c r="F2131" s="297"/>
      <c r="G2131" s="297"/>
      <c r="H2131" s="297"/>
    </row>
    <row r="2132" spans="1:8" x14ac:dyDescent="0.2">
      <c r="A2132" s="247"/>
      <c r="B2132" s="267"/>
      <c r="C2132" s="267"/>
      <c r="D2132" s="297"/>
      <c r="E2132" s="297"/>
      <c r="F2132" s="297"/>
      <c r="G2132" s="297"/>
      <c r="H2132" s="297"/>
    </row>
    <row r="2133" spans="1:8" x14ac:dyDescent="0.2">
      <c r="A2133" s="247"/>
      <c r="B2133" s="267"/>
      <c r="C2133" s="267"/>
      <c r="D2133" s="297"/>
      <c r="E2133" s="297"/>
      <c r="F2133" s="297"/>
      <c r="G2133" s="297"/>
      <c r="H2133" s="297"/>
    </row>
    <row r="2134" spans="1:8" x14ac:dyDescent="0.2">
      <c r="A2134" s="247"/>
      <c r="B2134" s="267"/>
      <c r="C2134" s="267"/>
      <c r="D2134" s="297"/>
      <c r="E2134" s="297"/>
      <c r="F2134" s="297"/>
      <c r="G2134" s="297"/>
      <c r="H2134" s="297"/>
    </row>
    <row r="2135" spans="1:8" x14ac:dyDescent="0.2">
      <c r="A2135" s="247"/>
      <c r="B2135" s="267"/>
      <c r="C2135" s="267"/>
      <c r="D2135" s="297"/>
      <c r="E2135" s="297"/>
      <c r="F2135" s="297"/>
      <c r="G2135" s="297"/>
      <c r="H2135" s="297"/>
    </row>
    <row r="2136" spans="1:8" x14ac:dyDescent="0.2">
      <c r="A2136" s="247"/>
      <c r="B2136" s="267"/>
      <c r="C2136" s="267"/>
      <c r="D2136" s="297"/>
      <c r="E2136" s="297"/>
      <c r="F2136" s="297"/>
      <c r="G2136" s="297"/>
      <c r="H2136" s="297"/>
    </row>
    <row r="2137" spans="1:8" x14ac:dyDescent="0.2">
      <c r="A2137" s="247"/>
      <c r="B2137" s="267"/>
      <c r="C2137" s="267"/>
      <c r="D2137" s="297"/>
      <c r="E2137" s="297"/>
      <c r="F2137" s="297"/>
      <c r="G2137" s="297"/>
      <c r="H2137" s="297"/>
    </row>
    <row r="2138" spans="1:8" x14ac:dyDescent="0.2">
      <c r="A2138" s="247"/>
      <c r="B2138" s="267"/>
      <c r="C2138" s="267"/>
      <c r="D2138" s="297"/>
      <c r="E2138" s="297"/>
      <c r="F2138" s="297"/>
      <c r="G2138" s="297"/>
      <c r="H2138" s="297"/>
    </row>
    <row r="2139" spans="1:8" x14ac:dyDescent="0.2">
      <c r="A2139" s="247"/>
      <c r="B2139" s="267"/>
      <c r="C2139" s="267"/>
      <c r="D2139" s="297"/>
      <c r="E2139" s="297"/>
      <c r="F2139" s="297"/>
      <c r="G2139" s="297"/>
      <c r="H2139" s="297"/>
    </row>
    <row r="2140" spans="1:8" x14ac:dyDescent="0.2">
      <c r="A2140" s="247"/>
      <c r="B2140" s="267"/>
      <c r="C2140" s="267"/>
      <c r="D2140" s="297"/>
      <c r="E2140" s="297"/>
      <c r="F2140" s="297"/>
      <c r="G2140" s="297"/>
      <c r="H2140" s="297"/>
    </row>
    <row r="2141" spans="1:8" x14ac:dyDescent="0.2">
      <c r="A2141" s="247"/>
      <c r="B2141" s="267"/>
      <c r="C2141" s="267"/>
      <c r="D2141" s="297"/>
      <c r="E2141" s="297"/>
      <c r="F2141" s="297"/>
      <c r="G2141" s="297"/>
      <c r="H2141" s="297"/>
    </row>
    <row r="2142" spans="1:8" x14ac:dyDescent="0.2">
      <c r="A2142" s="247"/>
      <c r="B2142" s="267"/>
      <c r="C2142" s="267"/>
      <c r="D2142" s="297"/>
      <c r="E2142" s="297"/>
      <c r="F2142" s="297"/>
      <c r="G2142" s="297"/>
      <c r="H2142" s="297"/>
    </row>
    <row r="2143" spans="1:8" x14ac:dyDescent="0.2">
      <c r="A2143" s="247"/>
      <c r="B2143" s="267"/>
      <c r="C2143" s="267"/>
      <c r="D2143" s="297"/>
      <c r="E2143" s="297"/>
      <c r="F2143" s="297"/>
      <c r="G2143" s="297"/>
      <c r="H2143" s="297"/>
    </row>
    <row r="2144" spans="1:8" x14ac:dyDescent="0.2">
      <c r="A2144" s="247"/>
      <c r="B2144" s="267"/>
      <c r="C2144" s="267"/>
      <c r="D2144" s="297"/>
      <c r="E2144" s="297"/>
      <c r="F2144" s="297"/>
      <c r="G2144" s="297"/>
      <c r="H2144" s="297"/>
    </row>
    <row r="2145" spans="1:8" x14ac:dyDescent="0.2">
      <c r="A2145" s="247"/>
      <c r="B2145" s="267"/>
      <c r="C2145" s="267"/>
      <c r="D2145" s="297"/>
      <c r="E2145" s="297"/>
      <c r="F2145" s="297"/>
      <c r="G2145" s="297"/>
      <c r="H2145" s="297"/>
    </row>
    <row r="2146" spans="1:8" x14ac:dyDescent="0.2">
      <c r="A2146" s="247"/>
      <c r="B2146" s="267"/>
      <c r="C2146" s="267"/>
      <c r="D2146" s="297"/>
      <c r="E2146" s="297"/>
      <c r="F2146" s="297"/>
      <c r="G2146" s="297"/>
      <c r="H2146" s="297"/>
    </row>
    <row r="2147" spans="1:8" x14ac:dyDescent="0.2">
      <c r="A2147" s="247"/>
      <c r="B2147" s="267"/>
      <c r="C2147" s="267"/>
      <c r="D2147" s="297"/>
      <c r="E2147" s="297"/>
      <c r="F2147" s="297"/>
      <c r="G2147" s="297"/>
      <c r="H2147" s="297"/>
    </row>
    <row r="2148" spans="1:8" x14ac:dyDescent="0.2">
      <c r="A2148" s="247"/>
      <c r="B2148" s="267"/>
      <c r="C2148" s="267"/>
      <c r="D2148" s="297"/>
      <c r="E2148" s="297"/>
      <c r="F2148" s="297"/>
      <c r="G2148" s="297"/>
      <c r="H2148" s="297"/>
    </row>
    <row r="2149" spans="1:8" x14ac:dyDescent="0.2">
      <c r="A2149" s="247"/>
      <c r="B2149" s="267"/>
      <c r="C2149" s="267"/>
      <c r="D2149" s="297"/>
      <c r="E2149" s="297"/>
      <c r="F2149" s="297"/>
      <c r="G2149" s="297"/>
      <c r="H2149" s="297"/>
    </row>
    <row r="2150" spans="1:8" x14ac:dyDescent="0.2">
      <c r="A2150" s="247"/>
      <c r="B2150" s="267"/>
      <c r="C2150" s="267"/>
      <c r="D2150" s="297"/>
      <c r="E2150" s="297"/>
      <c r="F2150" s="297"/>
      <c r="G2150" s="297"/>
      <c r="H2150" s="297"/>
    </row>
    <row r="2151" spans="1:8" x14ac:dyDescent="0.2">
      <c r="A2151" s="247"/>
      <c r="B2151" s="267"/>
      <c r="C2151" s="267"/>
      <c r="D2151" s="297"/>
      <c r="E2151" s="297"/>
      <c r="F2151" s="297"/>
      <c r="G2151" s="297"/>
      <c r="H2151" s="297"/>
    </row>
    <row r="2152" spans="1:8" x14ac:dyDescent="0.2">
      <c r="A2152" s="247"/>
      <c r="B2152" s="267"/>
      <c r="C2152" s="267"/>
      <c r="D2152" s="297"/>
      <c r="E2152" s="297"/>
      <c r="F2152" s="297"/>
      <c r="G2152" s="297"/>
      <c r="H2152" s="297"/>
    </row>
    <row r="2153" spans="1:8" x14ac:dyDescent="0.2">
      <c r="A2153" s="247"/>
      <c r="B2153" s="267"/>
      <c r="C2153" s="267"/>
      <c r="D2153" s="297"/>
      <c r="E2153" s="297"/>
      <c r="F2153" s="297"/>
      <c r="G2153" s="297"/>
      <c r="H2153" s="297"/>
    </row>
    <row r="2154" spans="1:8" x14ac:dyDescent="0.2">
      <c r="A2154" s="247"/>
      <c r="B2154" s="267"/>
      <c r="C2154" s="267"/>
      <c r="D2154" s="297"/>
      <c r="E2154" s="297"/>
      <c r="F2154" s="297"/>
      <c r="G2154" s="297"/>
      <c r="H2154" s="297"/>
    </row>
    <row r="2155" spans="1:8" x14ac:dyDescent="0.2">
      <c r="A2155" s="247"/>
      <c r="B2155" s="267"/>
      <c r="C2155" s="267"/>
      <c r="D2155" s="297"/>
      <c r="E2155" s="297"/>
      <c r="F2155" s="297"/>
      <c r="G2155" s="297"/>
      <c r="H2155" s="297"/>
    </row>
    <row r="2156" spans="1:8" x14ac:dyDescent="0.2">
      <c r="A2156" s="247"/>
      <c r="B2156" s="267"/>
      <c r="C2156" s="267"/>
      <c r="D2156" s="297"/>
      <c r="E2156" s="297"/>
      <c r="F2156" s="297"/>
      <c r="G2156" s="297"/>
      <c r="H2156" s="297"/>
    </row>
    <row r="2157" spans="1:8" x14ac:dyDescent="0.2">
      <c r="A2157" s="247"/>
      <c r="B2157" s="267"/>
      <c r="C2157" s="267"/>
      <c r="D2157" s="297"/>
      <c r="E2157" s="297"/>
      <c r="F2157" s="297"/>
      <c r="G2157" s="297"/>
      <c r="H2157" s="297"/>
    </row>
    <row r="2158" spans="1:8" x14ac:dyDescent="0.2">
      <c r="A2158" s="247"/>
      <c r="B2158" s="267"/>
      <c r="C2158" s="267"/>
      <c r="D2158" s="297"/>
      <c r="E2158" s="297"/>
      <c r="F2158" s="297"/>
      <c r="G2158" s="297"/>
      <c r="H2158" s="297"/>
    </row>
    <row r="2159" spans="1:8" x14ac:dyDescent="0.2">
      <c r="A2159" s="247"/>
      <c r="B2159" s="267"/>
      <c r="C2159" s="267"/>
      <c r="D2159" s="297"/>
      <c r="E2159" s="297"/>
      <c r="F2159" s="297"/>
      <c r="G2159" s="297"/>
      <c r="H2159" s="297"/>
    </row>
    <row r="2160" spans="1:8" x14ac:dyDescent="0.2">
      <c r="A2160" s="247"/>
      <c r="B2160" s="267"/>
      <c r="C2160" s="267"/>
      <c r="D2160" s="297"/>
      <c r="E2160" s="297"/>
      <c r="F2160" s="297"/>
      <c r="G2160" s="297"/>
      <c r="H2160" s="297"/>
    </row>
    <row r="2161" spans="1:8" x14ac:dyDescent="0.2">
      <c r="A2161" s="247"/>
      <c r="B2161" s="267"/>
      <c r="C2161" s="267"/>
      <c r="D2161" s="297"/>
      <c r="E2161" s="297"/>
      <c r="F2161" s="297"/>
      <c r="G2161" s="297"/>
      <c r="H2161" s="297"/>
    </row>
    <row r="2162" spans="1:8" x14ac:dyDescent="0.2">
      <c r="A2162" s="247"/>
      <c r="B2162" s="267"/>
      <c r="C2162" s="267"/>
      <c r="D2162" s="297"/>
      <c r="E2162" s="297"/>
      <c r="F2162" s="297"/>
      <c r="G2162" s="297"/>
      <c r="H2162" s="297"/>
    </row>
    <row r="2163" spans="1:8" x14ac:dyDescent="0.2">
      <c r="A2163" s="247"/>
      <c r="B2163" s="267"/>
      <c r="C2163" s="267"/>
      <c r="D2163" s="297"/>
      <c r="E2163" s="297"/>
      <c r="F2163" s="297"/>
      <c r="G2163" s="297"/>
      <c r="H2163" s="297"/>
    </row>
    <row r="2164" spans="1:8" x14ac:dyDescent="0.2">
      <c r="A2164" s="247"/>
      <c r="B2164" s="267"/>
      <c r="C2164" s="267"/>
      <c r="D2164" s="297"/>
      <c r="E2164" s="297"/>
      <c r="F2164" s="297"/>
      <c r="G2164" s="297"/>
      <c r="H2164" s="297"/>
    </row>
    <row r="2165" spans="1:8" x14ac:dyDescent="0.2">
      <c r="A2165" s="247"/>
      <c r="B2165" s="267"/>
      <c r="C2165" s="267"/>
      <c r="D2165" s="297"/>
      <c r="E2165" s="297"/>
      <c r="F2165" s="297"/>
      <c r="G2165" s="297"/>
      <c r="H2165" s="297"/>
    </row>
    <row r="2166" spans="1:8" x14ac:dyDescent="0.2">
      <c r="A2166" s="247"/>
      <c r="B2166" s="267"/>
      <c r="C2166" s="267"/>
      <c r="D2166" s="297"/>
      <c r="E2166" s="297"/>
      <c r="F2166" s="297"/>
      <c r="G2166" s="297"/>
      <c r="H2166" s="297"/>
    </row>
    <row r="2167" spans="1:8" x14ac:dyDescent="0.2">
      <c r="A2167" s="247"/>
      <c r="B2167" s="267"/>
      <c r="C2167" s="267"/>
      <c r="D2167" s="297"/>
      <c r="E2167" s="297"/>
      <c r="F2167" s="297"/>
      <c r="G2167" s="297"/>
      <c r="H2167" s="297"/>
    </row>
    <row r="2168" spans="1:8" x14ac:dyDescent="0.2">
      <c r="A2168" s="247"/>
      <c r="B2168" s="267"/>
      <c r="C2168" s="267"/>
      <c r="D2168" s="297"/>
      <c r="E2168" s="297"/>
      <c r="F2168" s="297"/>
      <c r="G2168" s="297"/>
      <c r="H2168" s="297"/>
    </row>
    <row r="2169" spans="1:8" x14ac:dyDescent="0.2">
      <c r="A2169" s="247"/>
      <c r="B2169" s="267"/>
      <c r="C2169" s="267"/>
      <c r="D2169" s="297"/>
      <c r="E2169" s="297"/>
      <c r="F2169" s="297"/>
      <c r="G2169" s="297"/>
      <c r="H2169" s="297"/>
    </row>
    <row r="2170" spans="1:8" x14ac:dyDescent="0.2">
      <c r="A2170" s="247"/>
      <c r="B2170" s="267"/>
      <c r="C2170" s="267"/>
      <c r="D2170" s="297"/>
      <c r="E2170" s="297"/>
      <c r="F2170" s="297"/>
      <c r="G2170" s="297"/>
      <c r="H2170" s="297"/>
    </row>
    <row r="2171" spans="1:8" x14ac:dyDescent="0.2">
      <c r="A2171" s="247"/>
      <c r="B2171" s="267"/>
      <c r="C2171" s="267"/>
      <c r="D2171" s="297"/>
      <c r="E2171" s="297"/>
      <c r="F2171" s="297"/>
      <c r="G2171" s="297"/>
      <c r="H2171" s="297"/>
    </row>
    <row r="2172" spans="1:8" x14ac:dyDescent="0.2">
      <c r="A2172" s="247"/>
      <c r="B2172" s="267"/>
      <c r="C2172" s="267"/>
      <c r="D2172" s="297"/>
      <c r="E2172" s="297"/>
      <c r="F2172" s="297"/>
      <c r="G2172" s="297"/>
      <c r="H2172" s="297"/>
    </row>
    <row r="2173" spans="1:8" x14ac:dyDescent="0.2">
      <c r="A2173" s="247"/>
      <c r="B2173" s="267"/>
      <c r="C2173" s="267"/>
      <c r="D2173" s="297"/>
      <c r="E2173" s="297"/>
      <c r="F2173" s="297"/>
      <c r="G2173" s="297"/>
      <c r="H2173" s="297"/>
    </row>
    <row r="2174" spans="1:8" x14ac:dyDescent="0.2">
      <c r="A2174" s="247"/>
      <c r="B2174" s="267"/>
      <c r="C2174" s="267"/>
      <c r="D2174" s="297"/>
      <c r="E2174" s="297"/>
      <c r="F2174" s="297"/>
      <c r="G2174" s="297"/>
      <c r="H2174" s="297"/>
    </row>
    <row r="2175" spans="1:8" x14ac:dyDescent="0.2">
      <c r="A2175" s="247"/>
      <c r="B2175" s="267"/>
      <c r="C2175" s="267"/>
      <c r="D2175" s="297"/>
      <c r="E2175" s="297"/>
      <c r="F2175" s="297"/>
      <c r="G2175" s="297"/>
      <c r="H2175" s="297"/>
    </row>
    <row r="2176" spans="1:8" x14ac:dyDescent="0.2">
      <c r="A2176" s="247"/>
      <c r="B2176" s="267"/>
      <c r="C2176" s="267"/>
      <c r="D2176" s="297"/>
      <c r="E2176" s="297"/>
      <c r="F2176" s="297"/>
      <c r="G2176" s="297"/>
      <c r="H2176" s="297"/>
    </row>
    <row r="2177" spans="1:8" x14ac:dyDescent="0.2">
      <c r="A2177" s="247"/>
      <c r="B2177" s="267"/>
      <c r="C2177" s="267"/>
      <c r="D2177" s="297"/>
      <c r="E2177" s="297"/>
      <c r="F2177" s="297"/>
      <c r="G2177" s="297"/>
      <c r="H2177" s="297"/>
    </row>
    <row r="2178" spans="1:8" x14ac:dyDescent="0.2">
      <c r="A2178" s="247"/>
      <c r="B2178" s="267"/>
      <c r="C2178" s="267"/>
      <c r="D2178" s="297"/>
      <c r="E2178" s="297"/>
      <c r="F2178" s="297"/>
      <c r="G2178" s="297"/>
      <c r="H2178" s="297"/>
    </row>
    <row r="2179" spans="1:8" x14ac:dyDescent="0.2">
      <c r="A2179" s="247"/>
      <c r="B2179" s="267"/>
      <c r="C2179" s="267"/>
      <c r="D2179" s="297"/>
      <c r="E2179" s="297"/>
      <c r="F2179" s="297"/>
      <c r="G2179" s="297"/>
      <c r="H2179" s="297"/>
    </row>
    <row r="2180" spans="1:8" x14ac:dyDescent="0.2">
      <c r="A2180" s="247"/>
      <c r="B2180" s="267"/>
      <c r="C2180" s="267"/>
      <c r="D2180" s="297"/>
      <c r="E2180" s="297"/>
      <c r="F2180" s="297"/>
      <c r="G2180" s="297"/>
      <c r="H2180" s="297"/>
    </row>
    <row r="2181" spans="1:8" x14ac:dyDescent="0.2">
      <c r="A2181" s="247"/>
      <c r="B2181" s="267"/>
      <c r="C2181" s="267"/>
      <c r="D2181" s="297"/>
      <c r="E2181" s="297"/>
      <c r="F2181" s="297"/>
      <c r="G2181" s="297"/>
      <c r="H2181" s="297"/>
    </row>
    <row r="2182" spans="1:8" x14ac:dyDescent="0.2">
      <c r="A2182" s="247"/>
      <c r="B2182" s="267"/>
      <c r="C2182" s="267"/>
      <c r="D2182" s="297"/>
      <c r="E2182" s="297"/>
      <c r="F2182" s="297"/>
      <c r="G2182" s="297"/>
      <c r="H2182" s="297"/>
    </row>
    <row r="2183" spans="1:8" x14ac:dyDescent="0.2">
      <c r="A2183" s="247"/>
      <c r="B2183" s="267"/>
      <c r="C2183" s="267"/>
      <c r="D2183" s="297"/>
      <c r="E2183" s="297"/>
      <c r="F2183" s="297"/>
      <c r="G2183" s="297"/>
      <c r="H2183" s="297"/>
    </row>
    <row r="2184" spans="1:8" x14ac:dyDescent="0.2">
      <c r="A2184" s="247"/>
      <c r="B2184" s="267"/>
      <c r="C2184" s="267"/>
      <c r="D2184" s="297"/>
      <c r="E2184" s="297"/>
      <c r="F2184" s="297"/>
      <c r="G2184" s="297"/>
      <c r="H2184" s="297"/>
    </row>
    <row r="2185" spans="1:8" x14ac:dyDescent="0.2">
      <c r="A2185" s="247"/>
      <c r="B2185" s="267"/>
      <c r="C2185" s="267"/>
      <c r="D2185" s="297"/>
      <c r="E2185" s="297"/>
      <c r="F2185" s="297"/>
      <c r="G2185" s="297"/>
      <c r="H2185" s="297"/>
    </row>
    <row r="2186" spans="1:8" x14ac:dyDescent="0.2">
      <c r="A2186" s="247"/>
      <c r="B2186" s="267"/>
      <c r="C2186" s="267"/>
      <c r="D2186" s="297"/>
      <c r="E2186" s="297"/>
      <c r="F2186" s="297"/>
      <c r="G2186" s="297"/>
      <c r="H2186" s="297"/>
    </row>
    <row r="2187" spans="1:8" x14ac:dyDescent="0.2">
      <c r="A2187" s="247"/>
      <c r="B2187" s="267"/>
      <c r="C2187" s="267"/>
      <c r="D2187" s="297"/>
      <c r="E2187" s="297"/>
      <c r="F2187" s="297"/>
      <c r="G2187" s="297"/>
      <c r="H2187" s="297"/>
    </row>
    <row r="2188" spans="1:8" x14ac:dyDescent="0.2">
      <c r="A2188" s="247"/>
      <c r="B2188" s="267"/>
      <c r="C2188" s="267"/>
      <c r="D2188" s="297"/>
      <c r="E2188" s="297"/>
      <c r="F2188" s="297"/>
      <c r="G2188" s="297"/>
      <c r="H2188" s="297"/>
    </row>
    <row r="2189" spans="1:8" x14ac:dyDescent="0.2">
      <c r="A2189" s="247"/>
      <c r="B2189" s="267"/>
      <c r="C2189" s="267"/>
      <c r="D2189" s="297"/>
      <c r="E2189" s="297"/>
      <c r="F2189" s="297"/>
      <c r="G2189" s="297"/>
      <c r="H2189" s="297"/>
    </row>
    <row r="2190" spans="1:8" x14ac:dyDescent="0.2">
      <c r="A2190" s="247"/>
      <c r="B2190" s="267"/>
      <c r="C2190" s="267"/>
      <c r="D2190" s="297"/>
      <c r="E2190" s="297"/>
      <c r="F2190" s="297"/>
      <c r="G2190" s="297"/>
      <c r="H2190" s="297"/>
    </row>
    <row r="2191" spans="1:8" x14ac:dyDescent="0.2">
      <c r="A2191" s="247"/>
      <c r="B2191" s="267"/>
      <c r="C2191" s="267"/>
      <c r="D2191" s="297"/>
      <c r="E2191" s="297"/>
      <c r="F2191" s="297"/>
      <c r="G2191" s="297"/>
      <c r="H2191" s="297"/>
    </row>
    <row r="2192" spans="1:8" x14ac:dyDescent="0.2">
      <c r="A2192" s="247"/>
      <c r="B2192" s="267"/>
      <c r="C2192" s="267"/>
      <c r="D2192" s="297"/>
      <c r="E2192" s="297"/>
      <c r="F2192" s="297"/>
      <c r="G2192" s="297"/>
      <c r="H2192" s="297"/>
    </row>
    <row r="2193" spans="1:8" x14ac:dyDescent="0.2">
      <c r="A2193" s="247"/>
      <c r="B2193" s="267"/>
      <c r="C2193" s="267"/>
      <c r="D2193" s="297"/>
      <c r="E2193" s="297"/>
      <c r="F2193" s="297"/>
      <c r="G2193" s="297"/>
      <c r="H2193" s="297"/>
    </row>
    <row r="2194" spans="1:8" x14ac:dyDescent="0.2">
      <c r="A2194" s="247"/>
      <c r="B2194" s="267"/>
      <c r="C2194" s="267"/>
      <c r="D2194" s="297"/>
      <c r="E2194" s="297"/>
      <c r="F2194" s="297"/>
      <c r="G2194" s="297"/>
      <c r="H2194" s="297"/>
    </row>
    <row r="2195" spans="1:8" x14ac:dyDescent="0.2">
      <c r="A2195" s="247"/>
      <c r="B2195" s="267"/>
      <c r="C2195" s="267"/>
      <c r="D2195" s="297"/>
      <c r="E2195" s="297"/>
      <c r="F2195" s="297"/>
      <c r="G2195" s="297"/>
      <c r="H2195" s="297"/>
    </row>
    <row r="2196" spans="1:8" x14ac:dyDescent="0.2">
      <c r="A2196" s="247"/>
      <c r="B2196" s="267"/>
      <c r="C2196" s="267"/>
      <c r="D2196" s="297"/>
      <c r="E2196" s="297"/>
      <c r="F2196" s="297"/>
      <c r="G2196" s="297"/>
      <c r="H2196" s="297"/>
    </row>
    <row r="2197" spans="1:8" x14ac:dyDescent="0.2">
      <c r="A2197" s="247"/>
      <c r="B2197" s="267"/>
      <c r="C2197" s="267"/>
      <c r="D2197" s="297"/>
      <c r="E2197" s="297"/>
      <c r="F2197" s="297"/>
      <c r="G2197" s="297"/>
      <c r="H2197" s="297"/>
    </row>
    <row r="2198" spans="1:8" x14ac:dyDescent="0.2">
      <c r="A2198" s="247"/>
      <c r="B2198" s="267"/>
      <c r="C2198" s="267"/>
      <c r="D2198" s="297"/>
      <c r="E2198" s="297"/>
      <c r="F2198" s="297"/>
      <c r="G2198" s="297"/>
      <c r="H2198" s="297"/>
    </row>
    <row r="2199" spans="1:8" x14ac:dyDescent="0.2">
      <c r="A2199" s="247"/>
      <c r="B2199" s="267"/>
      <c r="C2199" s="267"/>
      <c r="D2199" s="297"/>
      <c r="E2199" s="297"/>
      <c r="F2199" s="297"/>
      <c r="G2199" s="297"/>
      <c r="H2199" s="297"/>
    </row>
    <row r="2200" spans="1:8" x14ac:dyDescent="0.2">
      <c r="A2200" s="247"/>
      <c r="B2200" s="267"/>
      <c r="C2200" s="267"/>
      <c r="D2200" s="297"/>
      <c r="E2200" s="297"/>
      <c r="F2200" s="297"/>
      <c r="G2200" s="297"/>
      <c r="H2200" s="297"/>
    </row>
    <row r="2201" spans="1:8" x14ac:dyDescent="0.2">
      <c r="A2201" s="247"/>
      <c r="B2201" s="267"/>
      <c r="C2201" s="267"/>
      <c r="D2201" s="297"/>
      <c r="E2201" s="297"/>
      <c r="F2201" s="297"/>
      <c r="G2201" s="297"/>
      <c r="H2201" s="297"/>
    </row>
    <row r="2202" spans="1:8" x14ac:dyDescent="0.2">
      <c r="A2202" s="247"/>
      <c r="B2202" s="267"/>
      <c r="C2202" s="267"/>
      <c r="D2202" s="297"/>
      <c r="E2202" s="297"/>
      <c r="F2202" s="297"/>
      <c r="G2202" s="297"/>
      <c r="H2202" s="297"/>
    </row>
    <row r="2203" spans="1:8" x14ac:dyDescent="0.2">
      <c r="A2203" s="247"/>
      <c r="B2203" s="267"/>
      <c r="C2203" s="267"/>
      <c r="D2203" s="297"/>
      <c r="E2203" s="297"/>
      <c r="F2203" s="297"/>
      <c r="G2203" s="297"/>
      <c r="H2203" s="297"/>
    </row>
    <row r="2204" spans="1:8" x14ac:dyDescent="0.2">
      <c r="A2204" s="247"/>
      <c r="B2204" s="267"/>
      <c r="C2204" s="267"/>
      <c r="D2204" s="297"/>
      <c r="E2204" s="297"/>
      <c r="F2204" s="297"/>
      <c r="G2204" s="297"/>
      <c r="H2204" s="297"/>
    </row>
    <row r="2205" spans="1:8" x14ac:dyDescent="0.2">
      <c r="A2205" s="247"/>
      <c r="B2205" s="267"/>
      <c r="C2205" s="267"/>
      <c r="D2205" s="297"/>
      <c r="E2205" s="297"/>
      <c r="F2205" s="297"/>
      <c r="G2205" s="297"/>
      <c r="H2205" s="297"/>
    </row>
    <row r="2206" spans="1:8" x14ac:dyDescent="0.2">
      <c r="A2206" s="247"/>
      <c r="B2206" s="267"/>
      <c r="C2206" s="267"/>
      <c r="D2206" s="297"/>
      <c r="E2206" s="297"/>
      <c r="F2206" s="297"/>
      <c r="G2206" s="297"/>
      <c r="H2206" s="297"/>
    </row>
    <row r="2207" spans="1:8" x14ac:dyDescent="0.2">
      <c r="A2207" s="247"/>
      <c r="B2207" s="267"/>
      <c r="C2207" s="267"/>
      <c r="D2207" s="297"/>
      <c r="E2207" s="297"/>
      <c r="F2207" s="297"/>
      <c r="G2207" s="297"/>
      <c r="H2207" s="297"/>
    </row>
    <row r="2208" spans="1:8" x14ac:dyDescent="0.2">
      <c r="A2208" s="247"/>
      <c r="B2208" s="267"/>
      <c r="C2208" s="267"/>
      <c r="D2208" s="297"/>
      <c r="E2208" s="297"/>
      <c r="F2208" s="297"/>
      <c r="G2208" s="297"/>
      <c r="H2208" s="297"/>
    </row>
    <row r="2209" spans="1:8" x14ac:dyDescent="0.2">
      <c r="A2209" s="247"/>
      <c r="B2209" s="267"/>
      <c r="C2209" s="267"/>
      <c r="D2209" s="297"/>
      <c r="E2209" s="297"/>
      <c r="F2209" s="297"/>
      <c r="G2209" s="297"/>
      <c r="H2209" s="297"/>
    </row>
    <row r="2210" spans="1:8" x14ac:dyDescent="0.2">
      <c r="A2210" s="247"/>
      <c r="B2210" s="267"/>
      <c r="C2210" s="267"/>
      <c r="D2210" s="297"/>
      <c r="E2210" s="297"/>
      <c r="F2210" s="297"/>
      <c r="G2210" s="297"/>
      <c r="H2210" s="297"/>
    </row>
    <row r="2211" spans="1:8" x14ac:dyDescent="0.2">
      <c r="A2211" s="247"/>
      <c r="B2211" s="267"/>
      <c r="C2211" s="267"/>
      <c r="D2211" s="297"/>
      <c r="E2211" s="297"/>
      <c r="F2211" s="297"/>
      <c r="G2211" s="297"/>
      <c r="H2211" s="297"/>
    </row>
    <row r="2212" spans="1:8" x14ac:dyDescent="0.2">
      <c r="A2212" s="247"/>
      <c r="B2212" s="267"/>
      <c r="C2212" s="267"/>
      <c r="D2212" s="297"/>
      <c r="E2212" s="297"/>
      <c r="F2212" s="297"/>
      <c r="G2212" s="297"/>
      <c r="H2212" s="297"/>
    </row>
    <row r="2213" spans="1:8" x14ac:dyDescent="0.2">
      <c r="A2213" s="247"/>
      <c r="B2213" s="267"/>
      <c r="C2213" s="267"/>
      <c r="D2213" s="297"/>
      <c r="E2213" s="297"/>
      <c r="F2213" s="297"/>
      <c r="G2213" s="297"/>
      <c r="H2213" s="297"/>
    </row>
    <row r="2214" spans="1:8" x14ac:dyDescent="0.2">
      <c r="A2214" s="247"/>
      <c r="B2214" s="267"/>
      <c r="C2214" s="267"/>
      <c r="D2214" s="297"/>
      <c r="E2214" s="297"/>
      <c r="F2214" s="297"/>
      <c r="G2214" s="297"/>
      <c r="H2214" s="297"/>
    </row>
    <row r="2215" spans="1:8" x14ac:dyDescent="0.2">
      <c r="A2215" s="247"/>
      <c r="B2215" s="267"/>
      <c r="C2215" s="267"/>
      <c r="D2215" s="297"/>
      <c r="E2215" s="297"/>
      <c r="F2215" s="297"/>
      <c r="G2215" s="297"/>
      <c r="H2215" s="297"/>
    </row>
    <row r="2216" spans="1:8" x14ac:dyDescent="0.2">
      <c r="A2216" s="247"/>
      <c r="B2216" s="267"/>
      <c r="C2216" s="267"/>
      <c r="D2216" s="297"/>
      <c r="E2216" s="297"/>
      <c r="F2216" s="297"/>
      <c r="G2216" s="297"/>
      <c r="H2216" s="297"/>
    </row>
    <row r="2217" spans="1:8" x14ac:dyDescent="0.2">
      <c r="A2217" s="247"/>
      <c r="B2217" s="267"/>
      <c r="C2217" s="267"/>
      <c r="D2217" s="297"/>
      <c r="E2217" s="297"/>
      <c r="F2217" s="297"/>
      <c r="G2217" s="297"/>
      <c r="H2217" s="297"/>
    </row>
    <row r="2218" spans="1:8" x14ac:dyDescent="0.2">
      <c r="A2218" s="247"/>
      <c r="B2218" s="267"/>
      <c r="C2218" s="267"/>
      <c r="D2218" s="297"/>
      <c r="E2218" s="297"/>
      <c r="F2218" s="297"/>
      <c r="G2218" s="297"/>
      <c r="H2218" s="297"/>
    </row>
    <row r="2219" spans="1:8" x14ac:dyDescent="0.2">
      <c r="A2219" s="247"/>
      <c r="B2219" s="267"/>
      <c r="C2219" s="267"/>
      <c r="D2219" s="297"/>
      <c r="E2219" s="297"/>
      <c r="F2219" s="297"/>
      <c r="G2219" s="297"/>
      <c r="H2219" s="297"/>
    </row>
    <row r="2220" spans="1:8" x14ac:dyDescent="0.2">
      <c r="A2220" s="247"/>
      <c r="B2220" s="267"/>
      <c r="C2220" s="267"/>
      <c r="D2220" s="297"/>
      <c r="E2220" s="297"/>
      <c r="F2220" s="297"/>
      <c r="G2220" s="297"/>
      <c r="H2220" s="297"/>
    </row>
    <row r="2221" spans="1:8" x14ac:dyDescent="0.2">
      <c r="A2221" s="247"/>
      <c r="B2221" s="267"/>
      <c r="C2221" s="267"/>
      <c r="D2221" s="297"/>
      <c r="E2221" s="297"/>
      <c r="F2221" s="297"/>
      <c r="G2221" s="297"/>
      <c r="H2221" s="297"/>
    </row>
    <row r="2222" spans="1:8" x14ac:dyDescent="0.2">
      <c r="A2222" s="247"/>
      <c r="B2222" s="267"/>
      <c r="C2222" s="267"/>
      <c r="D2222" s="297"/>
      <c r="E2222" s="297"/>
      <c r="F2222" s="297"/>
      <c r="G2222" s="297"/>
      <c r="H2222" s="297"/>
    </row>
    <row r="2223" spans="1:8" x14ac:dyDescent="0.2">
      <c r="A2223" s="247"/>
      <c r="B2223" s="267"/>
      <c r="C2223" s="267"/>
      <c r="D2223" s="297"/>
      <c r="E2223" s="297"/>
      <c r="F2223" s="297"/>
      <c r="G2223" s="297"/>
      <c r="H2223" s="297"/>
    </row>
    <row r="2224" spans="1:8" x14ac:dyDescent="0.2">
      <c r="A2224" s="247"/>
      <c r="B2224" s="267"/>
      <c r="C2224" s="267"/>
      <c r="D2224" s="297"/>
      <c r="E2224" s="297"/>
      <c r="F2224" s="297"/>
      <c r="G2224" s="297"/>
      <c r="H2224" s="297"/>
    </row>
    <row r="2225" spans="1:8" x14ac:dyDescent="0.2">
      <c r="A2225" s="247"/>
      <c r="B2225" s="267"/>
      <c r="C2225" s="267"/>
      <c r="D2225" s="297"/>
      <c r="E2225" s="297"/>
      <c r="F2225" s="297"/>
      <c r="G2225" s="297"/>
      <c r="H2225" s="297"/>
    </row>
    <row r="2226" spans="1:8" x14ac:dyDescent="0.2">
      <c r="A2226" s="247"/>
      <c r="B2226" s="267"/>
      <c r="C2226" s="267"/>
      <c r="D2226" s="297"/>
      <c r="E2226" s="297"/>
      <c r="F2226" s="297"/>
      <c r="G2226" s="297"/>
      <c r="H2226" s="297"/>
    </row>
    <row r="2227" spans="1:8" x14ac:dyDescent="0.2">
      <c r="A2227" s="247"/>
      <c r="B2227" s="267"/>
      <c r="C2227" s="267"/>
      <c r="D2227" s="297"/>
      <c r="E2227" s="297"/>
      <c r="F2227" s="297"/>
      <c r="G2227" s="297"/>
      <c r="H2227" s="297"/>
    </row>
    <row r="2228" spans="1:8" x14ac:dyDescent="0.2">
      <c r="A2228" s="247"/>
      <c r="B2228" s="267"/>
      <c r="C2228" s="267"/>
      <c r="D2228" s="297"/>
      <c r="E2228" s="297"/>
      <c r="F2228" s="297"/>
      <c r="G2228" s="297"/>
      <c r="H2228" s="297"/>
    </row>
    <row r="2229" spans="1:8" x14ac:dyDescent="0.2">
      <c r="A2229" s="247"/>
      <c r="B2229" s="267"/>
      <c r="C2229" s="267"/>
      <c r="D2229" s="297"/>
      <c r="E2229" s="297"/>
      <c r="F2229" s="297"/>
      <c r="G2229" s="297"/>
      <c r="H2229" s="297"/>
    </row>
    <row r="2230" spans="1:8" x14ac:dyDescent="0.2">
      <c r="A2230" s="247"/>
      <c r="B2230" s="267"/>
      <c r="C2230" s="267"/>
      <c r="D2230" s="297"/>
      <c r="E2230" s="297"/>
      <c r="F2230" s="297"/>
      <c r="G2230" s="297"/>
      <c r="H2230" s="297"/>
    </row>
    <row r="2231" spans="1:8" x14ac:dyDescent="0.2">
      <c r="A2231" s="247"/>
      <c r="B2231" s="267"/>
      <c r="C2231" s="267"/>
      <c r="D2231" s="297"/>
      <c r="E2231" s="297"/>
      <c r="F2231" s="297"/>
      <c r="G2231" s="297"/>
      <c r="H2231" s="297"/>
    </row>
    <row r="2232" spans="1:8" x14ac:dyDescent="0.2">
      <c r="A2232" s="247"/>
      <c r="B2232" s="267"/>
      <c r="C2232" s="267"/>
      <c r="D2232" s="297"/>
      <c r="E2232" s="297"/>
      <c r="F2232" s="297"/>
      <c r="G2232" s="297"/>
      <c r="H2232" s="297"/>
    </row>
    <row r="2233" spans="1:8" x14ac:dyDescent="0.2">
      <c r="A2233" s="247"/>
      <c r="B2233" s="267"/>
      <c r="C2233" s="267"/>
      <c r="D2233" s="297"/>
      <c r="E2233" s="297"/>
      <c r="F2233" s="297"/>
      <c r="G2233" s="297"/>
      <c r="H2233" s="297"/>
    </row>
    <row r="2234" spans="1:8" x14ac:dyDescent="0.2">
      <c r="A2234" s="247"/>
      <c r="B2234" s="267"/>
      <c r="C2234" s="267"/>
      <c r="D2234" s="297"/>
      <c r="E2234" s="297"/>
      <c r="F2234" s="297"/>
      <c r="G2234" s="297"/>
      <c r="H2234" s="297"/>
    </row>
    <row r="2235" spans="1:8" x14ac:dyDescent="0.2">
      <c r="A2235" s="247"/>
      <c r="B2235" s="267"/>
      <c r="C2235" s="267"/>
      <c r="D2235" s="297"/>
      <c r="E2235" s="297"/>
      <c r="F2235" s="297"/>
      <c r="G2235" s="297"/>
      <c r="H2235" s="297"/>
    </row>
    <row r="2236" spans="1:8" x14ac:dyDescent="0.2">
      <c r="A2236" s="247"/>
      <c r="B2236" s="267"/>
      <c r="C2236" s="267"/>
      <c r="D2236" s="297"/>
      <c r="E2236" s="297"/>
      <c r="F2236" s="297"/>
      <c r="G2236" s="297"/>
      <c r="H2236" s="297"/>
    </row>
    <row r="2237" spans="1:8" x14ac:dyDescent="0.2">
      <c r="A2237" s="247"/>
      <c r="B2237" s="267"/>
      <c r="C2237" s="267"/>
      <c r="D2237" s="297"/>
      <c r="E2237" s="297"/>
      <c r="F2237" s="297"/>
      <c r="G2237" s="297"/>
      <c r="H2237" s="297"/>
    </row>
    <row r="2238" spans="1:8" x14ac:dyDescent="0.2">
      <c r="A2238" s="247"/>
      <c r="B2238" s="267"/>
      <c r="C2238" s="267"/>
      <c r="D2238" s="297"/>
      <c r="E2238" s="297"/>
      <c r="F2238" s="297"/>
      <c r="G2238" s="297"/>
      <c r="H2238" s="297"/>
    </row>
    <row r="2239" spans="1:8" x14ac:dyDescent="0.2">
      <c r="A2239" s="247"/>
      <c r="B2239" s="267"/>
      <c r="C2239" s="267"/>
      <c r="D2239" s="297"/>
      <c r="E2239" s="297"/>
      <c r="F2239" s="297"/>
      <c r="G2239" s="297"/>
      <c r="H2239" s="297"/>
    </row>
    <row r="2240" spans="1:8" x14ac:dyDescent="0.2">
      <c r="A2240" s="247"/>
      <c r="B2240" s="267"/>
      <c r="C2240" s="267"/>
      <c r="D2240" s="297"/>
      <c r="E2240" s="297"/>
      <c r="F2240" s="297"/>
      <c r="G2240" s="297"/>
      <c r="H2240" s="297"/>
    </row>
    <row r="2241" spans="1:8" x14ac:dyDescent="0.2">
      <c r="A2241" s="247"/>
      <c r="B2241" s="267"/>
      <c r="C2241" s="267"/>
      <c r="D2241" s="297"/>
      <c r="E2241" s="297"/>
      <c r="F2241" s="297"/>
      <c r="G2241" s="297"/>
      <c r="H2241" s="297"/>
    </row>
    <row r="2242" spans="1:8" x14ac:dyDescent="0.2">
      <c r="A2242" s="247"/>
      <c r="B2242" s="267"/>
      <c r="C2242" s="267"/>
      <c r="D2242" s="297"/>
      <c r="E2242" s="297"/>
      <c r="F2242" s="297"/>
      <c r="G2242" s="297"/>
      <c r="H2242" s="297"/>
    </row>
    <row r="2243" spans="1:8" x14ac:dyDescent="0.2">
      <c r="A2243" s="247"/>
      <c r="B2243" s="267"/>
      <c r="C2243" s="267"/>
      <c r="D2243" s="297"/>
      <c r="E2243" s="297"/>
      <c r="F2243" s="297"/>
      <c r="G2243" s="297"/>
      <c r="H2243" s="297"/>
    </row>
    <row r="2244" spans="1:8" x14ac:dyDescent="0.2">
      <c r="A2244" s="247"/>
      <c r="B2244" s="267"/>
      <c r="C2244" s="267"/>
      <c r="D2244" s="297"/>
      <c r="E2244" s="297"/>
      <c r="F2244" s="297"/>
      <c r="G2244" s="297"/>
      <c r="H2244" s="297"/>
    </row>
    <row r="2245" spans="1:8" x14ac:dyDescent="0.2">
      <c r="A2245" s="247"/>
      <c r="B2245" s="267"/>
      <c r="C2245" s="267"/>
      <c r="D2245" s="297"/>
      <c r="E2245" s="297"/>
      <c r="F2245" s="297"/>
      <c r="G2245" s="297"/>
      <c r="H2245" s="297"/>
    </row>
    <row r="2246" spans="1:8" x14ac:dyDescent="0.2">
      <c r="A2246" s="247"/>
      <c r="B2246" s="267"/>
      <c r="C2246" s="267"/>
      <c r="D2246" s="297"/>
      <c r="E2246" s="297"/>
      <c r="F2246" s="297"/>
      <c r="G2246" s="297"/>
      <c r="H2246" s="297"/>
    </row>
    <row r="2247" spans="1:8" x14ac:dyDescent="0.2">
      <c r="A2247" s="247"/>
      <c r="B2247" s="267"/>
      <c r="C2247" s="267"/>
      <c r="D2247" s="297"/>
      <c r="E2247" s="297"/>
      <c r="F2247" s="297"/>
      <c r="G2247" s="297"/>
      <c r="H2247" s="297"/>
    </row>
    <row r="2248" spans="1:8" x14ac:dyDescent="0.2">
      <c r="A2248" s="247"/>
      <c r="B2248" s="267"/>
      <c r="C2248" s="267"/>
      <c r="D2248" s="297"/>
      <c r="E2248" s="297"/>
      <c r="F2248" s="297"/>
      <c r="G2248" s="297"/>
      <c r="H2248" s="297"/>
    </row>
    <row r="2249" spans="1:8" x14ac:dyDescent="0.2">
      <c r="A2249" s="247"/>
      <c r="B2249" s="267"/>
      <c r="C2249" s="267"/>
      <c r="D2249" s="297"/>
      <c r="E2249" s="297"/>
      <c r="F2249" s="297"/>
      <c r="G2249" s="297"/>
      <c r="H2249" s="297"/>
    </row>
    <row r="2250" spans="1:8" x14ac:dyDescent="0.2">
      <c r="A2250" s="247"/>
      <c r="B2250" s="267"/>
      <c r="C2250" s="267"/>
      <c r="D2250" s="297"/>
      <c r="E2250" s="297"/>
      <c r="F2250" s="297"/>
      <c r="G2250" s="297"/>
      <c r="H2250" s="297"/>
    </row>
    <row r="2251" spans="1:8" x14ac:dyDescent="0.2">
      <c r="A2251" s="247"/>
      <c r="B2251" s="267"/>
      <c r="C2251" s="267"/>
      <c r="D2251" s="297"/>
      <c r="E2251" s="297"/>
      <c r="F2251" s="297"/>
      <c r="G2251" s="297"/>
      <c r="H2251" s="297"/>
    </row>
    <row r="2252" spans="1:8" x14ac:dyDescent="0.2">
      <c r="A2252" s="247"/>
      <c r="B2252" s="267"/>
      <c r="C2252" s="267"/>
      <c r="D2252" s="297"/>
      <c r="E2252" s="297"/>
      <c r="F2252" s="297"/>
      <c r="G2252" s="297"/>
      <c r="H2252" s="297"/>
    </row>
    <row r="2253" spans="1:8" x14ac:dyDescent="0.2">
      <c r="A2253" s="247"/>
      <c r="B2253" s="267"/>
      <c r="C2253" s="267"/>
      <c r="D2253" s="297"/>
      <c r="E2253" s="297"/>
      <c r="F2253" s="297"/>
      <c r="G2253" s="297"/>
      <c r="H2253" s="297"/>
    </row>
    <row r="2254" spans="1:8" x14ac:dyDescent="0.2">
      <c r="A2254" s="247"/>
      <c r="B2254" s="267"/>
      <c r="C2254" s="267"/>
      <c r="D2254" s="297"/>
      <c r="E2254" s="297"/>
      <c r="F2254" s="297"/>
      <c r="G2254" s="297"/>
      <c r="H2254" s="297"/>
    </row>
    <row r="2255" spans="1:8" x14ac:dyDescent="0.2">
      <c r="A2255" s="247"/>
      <c r="B2255" s="267"/>
      <c r="C2255" s="267"/>
      <c r="D2255" s="297"/>
      <c r="E2255" s="297"/>
      <c r="F2255" s="297"/>
      <c r="G2255" s="297"/>
      <c r="H2255" s="297"/>
    </row>
    <row r="2256" spans="1:8" x14ac:dyDescent="0.2">
      <c r="A2256" s="247"/>
      <c r="B2256" s="267"/>
      <c r="C2256" s="267"/>
      <c r="D2256" s="297"/>
      <c r="E2256" s="297"/>
      <c r="F2256" s="297"/>
      <c r="G2256" s="297"/>
      <c r="H2256" s="297"/>
    </row>
    <row r="2257" spans="1:8" x14ac:dyDescent="0.2">
      <c r="A2257" s="247"/>
      <c r="B2257" s="267"/>
      <c r="C2257" s="267"/>
      <c r="D2257" s="297"/>
      <c r="E2257" s="297"/>
      <c r="F2257" s="297"/>
      <c r="G2257" s="297"/>
      <c r="H2257" s="297"/>
    </row>
    <row r="2258" spans="1:8" x14ac:dyDescent="0.2">
      <c r="A2258" s="247"/>
      <c r="B2258" s="267"/>
      <c r="C2258" s="267"/>
      <c r="D2258" s="297"/>
      <c r="E2258" s="297"/>
      <c r="F2258" s="297"/>
      <c r="G2258" s="297"/>
      <c r="H2258" s="297"/>
    </row>
    <row r="2259" spans="1:8" x14ac:dyDescent="0.2">
      <c r="A2259" s="247"/>
      <c r="B2259" s="267"/>
      <c r="C2259" s="267"/>
      <c r="D2259" s="297"/>
      <c r="E2259" s="297"/>
      <c r="F2259" s="297"/>
      <c r="G2259" s="297"/>
      <c r="H2259" s="297"/>
    </row>
    <row r="2260" spans="1:8" x14ac:dyDescent="0.2">
      <c r="A2260" s="247"/>
      <c r="B2260" s="267"/>
      <c r="C2260" s="267"/>
      <c r="D2260" s="297"/>
      <c r="E2260" s="297"/>
      <c r="F2260" s="297"/>
      <c r="G2260" s="297"/>
      <c r="H2260" s="297"/>
    </row>
    <row r="2261" spans="1:8" x14ac:dyDescent="0.2">
      <c r="A2261" s="247"/>
      <c r="B2261" s="267"/>
      <c r="C2261" s="267"/>
      <c r="D2261" s="297"/>
      <c r="E2261" s="297"/>
      <c r="F2261" s="297"/>
      <c r="G2261" s="297"/>
      <c r="H2261" s="297"/>
    </row>
    <row r="2262" spans="1:8" x14ac:dyDescent="0.2">
      <c r="A2262" s="247"/>
      <c r="B2262" s="267"/>
      <c r="C2262" s="267"/>
      <c r="D2262" s="297"/>
      <c r="E2262" s="297"/>
      <c r="F2262" s="297"/>
      <c r="G2262" s="297"/>
      <c r="H2262" s="297"/>
    </row>
    <row r="2263" spans="1:8" x14ac:dyDescent="0.2">
      <c r="A2263" s="247"/>
      <c r="B2263" s="267"/>
      <c r="C2263" s="267"/>
      <c r="D2263" s="297"/>
      <c r="E2263" s="297"/>
      <c r="F2263" s="297"/>
      <c r="G2263" s="297"/>
      <c r="H2263" s="297"/>
    </row>
    <row r="2264" spans="1:8" x14ac:dyDescent="0.2">
      <c r="A2264" s="247"/>
      <c r="B2264" s="267"/>
      <c r="C2264" s="267"/>
      <c r="D2264" s="297"/>
      <c r="E2264" s="297"/>
      <c r="F2264" s="297"/>
      <c r="G2264" s="297"/>
      <c r="H2264" s="297"/>
    </row>
    <row r="2265" spans="1:8" x14ac:dyDescent="0.2">
      <c r="A2265" s="247"/>
      <c r="B2265" s="267"/>
      <c r="C2265" s="267"/>
      <c r="D2265" s="297"/>
      <c r="E2265" s="297"/>
      <c r="F2265" s="297"/>
      <c r="G2265" s="297"/>
      <c r="H2265" s="297"/>
    </row>
    <row r="2266" spans="1:8" x14ac:dyDescent="0.2">
      <c r="A2266" s="247"/>
      <c r="B2266" s="267"/>
      <c r="C2266" s="267"/>
      <c r="D2266" s="297"/>
      <c r="E2266" s="297"/>
      <c r="F2266" s="297"/>
      <c r="G2266" s="297"/>
      <c r="H2266" s="297"/>
    </row>
    <row r="2267" spans="1:8" x14ac:dyDescent="0.2">
      <c r="A2267" s="247"/>
      <c r="B2267" s="267"/>
      <c r="C2267" s="267"/>
      <c r="D2267" s="297"/>
      <c r="E2267" s="297"/>
      <c r="F2267" s="297"/>
      <c r="G2267" s="297"/>
      <c r="H2267" s="297"/>
    </row>
    <row r="2268" spans="1:8" x14ac:dyDescent="0.2">
      <c r="A2268" s="247"/>
      <c r="B2268" s="267"/>
      <c r="C2268" s="267"/>
      <c r="D2268" s="297"/>
      <c r="E2268" s="297"/>
      <c r="F2268" s="297"/>
      <c r="G2268" s="297"/>
      <c r="H2268" s="297"/>
    </row>
    <row r="2269" spans="1:8" x14ac:dyDescent="0.2">
      <c r="A2269" s="247"/>
      <c r="B2269" s="267"/>
      <c r="C2269" s="267"/>
      <c r="D2269" s="297"/>
      <c r="E2269" s="297"/>
      <c r="F2269" s="297"/>
      <c r="G2269" s="297"/>
      <c r="H2269" s="297"/>
    </row>
    <row r="2270" spans="1:8" x14ac:dyDescent="0.2">
      <c r="A2270" s="247"/>
      <c r="B2270" s="267"/>
      <c r="C2270" s="267"/>
      <c r="D2270" s="297"/>
      <c r="E2270" s="297"/>
      <c r="F2270" s="297"/>
      <c r="G2270" s="297"/>
      <c r="H2270" s="297"/>
    </row>
    <row r="2271" spans="1:8" x14ac:dyDescent="0.2">
      <c r="A2271" s="247"/>
      <c r="B2271" s="267"/>
      <c r="C2271" s="267"/>
      <c r="D2271" s="297"/>
      <c r="E2271" s="297"/>
      <c r="F2271" s="297"/>
      <c r="G2271" s="297"/>
      <c r="H2271" s="297"/>
    </row>
    <row r="2272" spans="1:8" x14ac:dyDescent="0.2">
      <c r="A2272" s="247"/>
      <c r="B2272" s="267"/>
      <c r="C2272" s="267"/>
      <c r="D2272" s="297"/>
      <c r="E2272" s="297"/>
      <c r="F2272" s="297"/>
      <c r="G2272" s="297"/>
      <c r="H2272" s="297"/>
    </row>
    <row r="2273" spans="1:8" x14ac:dyDescent="0.2">
      <c r="A2273" s="247"/>
      <c r="B2273" s="267"/>
      <c r="C2273" s="267"/>
      <c r="D2273" s="297"/>
      <c r="E2273" s="297"/>
      <c r="F2273" s="297"/>
      <c r="G2273" s="297"/>
      <c r="H2273" s="297"/>
    </row>
    <row r="2274" spans="1:8" x14ac:dyDescent="0.2">
      <c r="A2274" s="247"/>
      <c r="B2274" s="267"/>
      <c r="C2274" s="267"/>
      <c r="D2274" s="297"/>
      <c r="E2274" s="297"/>
      <c r="F2274" s="297"/>
      <c r="G2274" s="297"/>
      <c r="H2274" s="297"/>
    </row>
    <row r="2275" spans="1:8" x14ac:dyDescent="0.2">
      <c r="A2275" s="247"/>
      <c r="B2275" s="267"/>
      <c r="C2275" s="267"/>
      <c r="D2275" s="297"/>
      <c r="E2275" s="297"/>
      <c r="F2275" s="297"/>
      <c r="G2275" s="297"/>
      <c r="H2275" s="297"/>
    </row>
    <row r="2276" spans="1:8" x14ac:dyDescent="0.2">
      <c r="A2276" s="247"/>
      <c r="B2276" s="267"/>
      <c r="C2276" s="267"/>
      <c r="D2276" s="297"/>
      <c r="E2276" s="297"/>
      <c r="F2276" s="297"/>
      <c r="G2276" s="297"/>
      <c r="H2276" s="297"/>
    </row>
    <row r="2277" spans="1:8" x14ac:dyDescent="0.2">
      <c r="A2277" s="247"/>
      <c r="B2277" s="267"/>
      <c r="C2277" s="267"/>
      <c r="D2277" s="297"/>
      <c r="E2277" s="297"/>
      <c r="F2277" s="297"/>
      <c r="G2277" s="297"/>
      <c r="H2277" s="297"/>
    </row>
    <row r="2278" spans="1:8" x14ac:dyDescent="0.2">
      <c r="A2278" s="247"/>
      <c r="B2278" s="267"/>
      <c r="C2278" s="267"/>
      <c r="D2278" s="297"/>
      <c r="E2278" s="297"/>
      <c r="F2278" s="297"/>
      <c r="G2278" s="297"/>
      <c r="H2278" s="297"/>
    </row>
    <row r="2279" spans="1:8" x14ac:dyDescent="0.2">
      <c r="A2279" s="247"/>
      <c r="B2279" s="267"/>
      <c r="C2279" s="267"/>
      <c r="D2279" s="297"/>
      <c r="E2279" s="297"/>
      <c r="F2279" s="297"/>
      <c r="G2279" s="297"/>
      <c r="H2279" s="297"/>
    </row>
    <row r="2280" spans="1:8" x14ac:dyDescent="0.2">
      <c r="A2280" s="247"/>
      <c r="B2280" s="267"/>
      <c r="C2280" s="267"/>
      <c r="D2280" s="297"/>
      <c r="E2280" s="297"/>
      <c r="F2280" s="297"/>
      <c r="G2280" s="297"/>
      <c r="H2280" s="297"/>
    </row>
    <row r="2281" spans="1:8" x14ac:dyDescent="0.2">
      <c r="A2281" s="247"/>
      <c r="B2281" s="267"/>
      <c r="C2281" s="267"/>
      <c r="D2281" s="297"/>
      <c r="E2281" s="297"/>
      <c r="F2281" s="297"/>
      <c r="G2281" s="297"/>
      <c r="H2281" s="297"/>
    </row>
    <row r="2282" spans="1:8" x14ac:dyDescent="0.2">
      <c r="A2282" s="247"/>
      <c r="B2282" s="267"/>
      <c r="C2282" s="267"/>
      <c r="D2282" s="297"/>
      <c r="E2282" s="297"/>
      <c r="F2282" s="297"/>
      <c r="G2282" s="297"/>
      <c r="H2282" s="297"/>
    </row>
    <row r="2283" spans="1:8" x14ac:dyDescent="0.2">
      <c r="A2283" s="247"/>
      <c r="B2283" s="267"/>
      <c r="C2283" s="267"/>
      <c r="D2283" s="297"/>
      <c r="E2283" s="297"/>
      <c r="F2283" s="297"/>
      <c r="G2283" s="297"/>
      <c r="H2283" s="297"/>
    </row>
    <row r="2284" spans="1:8" x14ac:dyDescent="0.2">
      <c r="A2284" s="247"/>
      <c r="B2284" s="267"/>
      <c r="C2284" s="267"/>
      <c r="D2284" s="297"/>
      <c r="E2284" s="297"/>
      <c r="F2284" s="297"/>
      <c r="G2284" s="297"/>
      <c r="H2284" s="297"/>
    </row>
    <row r="2285" spans="1:8" x14ac:dyDescent="0.2">
      <c r="A2285" s="247"/>
      <c r="B2285" s="267"/>
      <c r="C2285" s="267"/>
      <c r="D2285" s="297"/>
      <c r="E2285" s="297"/>
      <c r="F2285" s="297"/>
      <c r="G2285" s="297"/>
      <c r="H2285" s="297"/>
    </row>
    <row r="2286" spans="1:8" x14ac:dyDescent="0.2">
      <c r="A2286" s="247"/>
      <c r="B2286" s="267"/>
      <c r="C2286" s="267"/>
      <c r="D2286" s="297"/>
      <c r="E2286" s="297"/>
      <c r="F2286" s="297"/>
      <c r="G2286" s="297"/>
      <c r="H2286" s="297"/>
    </row>
    <row r="2287" spans="1:8" x14ac:dyDescent="0.2">
      <c r="A2287" s="247"/>
      <c r="B2287" s="267"/>
      <c r="C2287" s="267"/>
      <c r="D2287" s="297"/>
      <c r="E2287" s="297"/>
      <c r="F2287" s="297"/>
      <c r="G2287" s="297"/>
      <c r="H2287" s="297"/>
    </row>
    <row r="2288" spans="1:8" x14ac:dyDescent="0.2">
      <c r="A2288" s="247"/>
      <c r="B2288" s="267"/>
      <c r="C2288" s="267"/>
      <c r="D2288" s="297"/>
      <c r="E2288" s="297"/>
      <c r="F2288" s="297"/>
      <c r="G2288" s="297"/>
      <c r="H2288" s="297"/>
    </row>
    <row r="2289" spans="1:8" x14ac:dyDescent="0.2">
      <c r="A2289" s="247"/>
      <c r="B2289" s="267"/>
      <c r="C2289" s="267"/>
      <c r="D2289" s="297"/>
      <c r="E2289" s="297"/>
      <c r="F2289" s="297"/>
      <c r="G2289" s="297"/>
      <c r="H2289" s="297"/>
    </row>
    <row r="2290" spans="1:8" x14ac:dyDescent="0.2">
      <c r="A2290" s="247"/>
      <c r="B2290" s="267"/>
      <c r="C2290" s="267"/>
      <c r="D2290" s="297"/>
      <c r="E2290" s="297"/>
      <c r="F2290" s="297"/>
      <c r="G2290" s="297"/>
      <c r="H2290" s="297"/>
    </row>
    <row r="2291" spans="1:8" x14ac:dyDescent="0.2">
      <c r="A2291" s="247"/>
      <c r="B2291" s="267"/>
      <c r="C2291" s="267"/>
      <c r="D2291" s="297"/>
      <c r="E2291" s="297"/>
      <c r="F2291" s="297"/>
      <c r="G2291" s="297"/>
      <c r="H2291" s="297"/>
    </row>
    <row r="2292" spans="1:8" x14ac:dyDescent="0.2">
      <c r="A2292" s="247"/>
      <c r="B2292" s="267"/>
      <c r="C2292" s="267"/>
      <c r="D2292" s="297"/>
      <c r="E2292" s="297"/>
      <c r="F2292" s="297"/>
      <c r="G2292" s="297"/>
      <c r="H2292" s="297"/>
    </row>
    <row r="2293" spans="1:8" x14ac:dyDescent="0.2">
      <c r="A2293" s="247"/>
      <c r="B2293" s="267"/>
      <c r="C2293" s="267"/>
      <c r="D2293" s="297"/>
      <c r="E2293" s="297"/>
      <c r="F2293" s="297"/>
      <c r="G2293" s="297"/>
      <c r="H2293" s="297"/>
    </row>
    <row r="2294" spans="1:8" x14ac:dyDescent="0.2">
      <c r="A2294" s="247"/>
      <c r="B2294" s="267"/>
      <c r="C2294" s="267"/>
      <c r="D2294" s="297"/>
      <c r="E2294" s="297"/>
      <c r="F2294" s="297"/>
      <c r="G2294" s="297"/>
      <c r="H2294" s="297"/>
    </row>
    <row r="2295" spans="1:8" x14ac:dyDescent="0.2">
      <c r="A2295" s="247"/>
      <c r="B2295" s="267"/>
      <c r="C2295" s="267"/>
      <c r="D2295" s="297"/>
      <c r="E2295" s="297"/>
      <c r="F2295" s="297"/>
      <c r="G2295" s="297"/>
      <c r="H2295" s="297"/>
    </row>
    <row r="2296" spans="1:8" x14ac:dyDescent="0.2">
      <c r="A2296" s="247"/>
      <c r="B2296" s="267"/>
      <c r="C2296" s="267"/>
      <c r="D2296" s="297"/>
      <c r="E2296" s="297"/>
      <c r="F2296" s="297"/>
      <c r="G2296" s="297"/>
      <c r="H2296" s="297"/>
    </row>
    <row r="2297" spans="1:8" x14ac:dyDescent="0.2">
      <c r="A2297" s="247"/>
      <c r="B2297" s="267"/>
      <c r="C2297" s="267"/>
      <c r="D2297" s="297"/>
      <c r="E2297" s="297"/>
      <c r="F2297" s="297"/>
      <c r="G2297" s="297"/>
      <c r="H2297" s="297"/>
    </row>
    <row r="2298" spans="1:8" x14ac:dyDescent="0.2">
      <c r="A2298" s="247"/>
      <c r="B2298" s="267"/>
      <c r="C2298" s="267"/>
      <c r="D2298" s="297"/>
      <c r="E2298" s="297"/>
      <c r="F2298" s="297"/>
      <c r="G2298" s="297"/>
      <c r="H2298" s="297"/>
    </row>
    <row r="2299" spans="1:8" x14ac:dyDescent="0.2">
      <c r="A2299" s="247"/>
      <c r="B2299" s="267"/>
      <c r="C2299" s="267"/>
      <c r="D2299" s="297"/>
      <c r="E2299" s="297"/>
      <c r="F2299" s="297"/>
      <c r="G2299" s="297"/>
      <c r="H2299" s="297"/>
    </row>
    <row r="2300" spans="1:8" x14ac:dyDescent="0.2">
      <c r="A2300" s="247"/>
      <c r="B2300" s="267"/>
      <c r="C2300" s="267"/>
      <c r="D2300" s="297"/>
      <c r="E2300" s="297"/>
      <c r="F2300" s="297"/>
      <c r="G2300" s="297"/>
      <c r="H2300" s="297"/>
    </row>
    <row r="2301" spans="1:8" x14ac:dyDescent="0.2">
      <c r="A2301" s="247"/>
      <c r="B2301" s="267"/>
      <c r="C2301" s="267"/>
      <c r="D2301" s="297"/>
      <c r="E2301" s="297"/>
      <c r="F2301" s="297"/>
      <c r="G2301" s="297"/>
      <c r="H2301" s="297"/>
    </row>
    <row r="2302" spans="1:8" x14ac:dyDescent="0.2">
      <c r="A2302" s="247"/>
      <c r="B2302" s="267"/>
      <c r="C2302" s="267"/>
      <c r="D2302" s="297"/>
      <c r="E2302" s="297"/>
      <c r="F2302" s="297"/>
      <c r="G2302" s="297"/>
      <c r="H2302" s="297"/>
    </row>
    <row r="2303" spans="1:8" x14ac:dyDescent="0.2">
      <c r="A2303" s="247"/>
      <c r="B2303" s="267"/>
      <c r="C2303" s="267"/>
      <c r="D2303" s="297"/>
      <c r="E2303" s="297"/>
      <c r="F2303" s="297"/>
      <c r="G2303" s="297"/>
      <c r="H2303" s="297"/>
    </row>
    <row r="2304" spans="1:8" x14ac:dyDescent="0.2">
      <c r="A2304" s="247"/>
      <c r="B2304" s="267"/>
      <c r="C2304" s="267"/>
      <c r="D2304" s="297"/>
      <c r="E2304" s="297"/>
      <c r="F2304" s="297"/>
      <c r="G2304" s="297"/>
      <c r="H2304" s="297"/>
    </row>
    <row r="2305" spans="1:8" x14ac:dyDescent="0.2">
      <c r="A2305" s="247"/>
      <c r="B2305" s="267"/>
      <c r="C2305" s="267"/>
      <c r="D2305" s="297"/>
      <c r="E2305" s="297"/>
      <c r="F2305" s="297"/>
      <c r="G2305" s="297"/>
      <c r="H2305" s="297"/>
    </row>
    <row r="2306" spans="1:8" x14ac:dyDescent="0.2">
      <c r="A2306" s="247"/>
      <c r="B2306" s="267"/>
      <c r="C2306" s="267"/>
      <c r="D2306" s="297"/>
      <c r="E2306" s="297"/>
      <c r="F2306" s="297"/>
      <c r="G2306" s="297"/>
      <c r="H2306" s="297"/>
    </row>
    <row r="2307" spans="1:8" x14ac:dyDescent="0.2">
      <c r="A2307" s="247"/>
      <c r="B2307" s="267"/>
      <c r="C2307" s="267"/>
      <c r="D2307" s="297"/>
      <c r="E2307" s="297"/>
      <c r="F2307" s="297"/>
      <c r="G2307" s="297"/>
      <c r="H2307" s="297"/>
    </row>
    <row r="2308" spans="1:8" x14ac:dyDescent="0.2">
      <c r="A2308" s="247"/>
      <c r="B2308" s="267"/>
      <c r="C2308" s="267"/>
      <c r="D2308" s="297"/>
      <c r="E2308" s="297"/>
      <c r="F2308" s="297"/>
      <c r="G2308" s="297"/>
      <c r="H2308" s="297"/>
    </row>
    <row r="2309" spans="1:8" x14ac:dyDescent="0.2">
      <c r="A2309" s="247"/>
      <c r="B2309" s="267"/>
      <c r="C2309" s="267"/>
      <c r="D2309" s="297"/>
      <c r="E2309" s="297"/>
      <c r="F2309" s="297"/>
      <c r="G2309" s="297"/>
      <c r="H2309" s="297"/>
    </row>
    <row r="2310" spans="1:8" x14ac:dyDescent="0.2">
      <c r="A2310" s="247"/>
      <c r="B2310" s="267"/>
      <c r="C2310" s="267"/>
      <c r="D2310" s="297"/>
      <c r="E2310" s="297"/>
      <c r="F2310" s="297"/>
      <c r="G2310" s="297"/>
      <c r="H2310" s="297"/>
    </row>
    <row r="2311" spans="1:8" x14ac:dyDescent="0.2">
      <c r="A2311" s="247"/>
      <c r="B2311" s="267"/>
      <c r="C2311" s="267"/>
      <c r="D2311" s="297"/>
      <c r="E2311" s="297"/>
      <c r="F2311" s="297"/>
      <c r="G2311" s="297"/>
      <c r="H2311" s="297"/>
    </row>
    <row r="2312" spans="1:8" x14ac:dyDescent="0.2">
      <c r="A2312" s="247"/>
      <c r="B2312" s="267"/>
      <c r="C2312" s="267"/>
      <c r="D2312" s="297"/>
      <c r="E2312" s="297"/>
      <c r="F2312" s="297"/>
      <c r="G2312" s="297"/>
      <c r="H2312" s="297"/>
    </row>
    <row r="2313" spans="1:8" x14ac:dyDescent="0.2">
      <c r="A2313" s="247"/>
      <c r="B2313" s="267"/>
      <c r="C2313" s="267"/>
      <c r="D2313" s="297"/>
      <c r="E2313" s="297"/>
      <c r="F2313" s="297"/>
      <c r="G2313" s="297"/>
      <c r="H2313" s="297"/>
    </row>
    <row r="2314" spans="1:8" x14ac:dyDescent="0.2">
      <c r="A2314" s="247"/>
      <c r="B2314" s="267"/>
      <c r="C2314" s="267"/>
      <c r="D2314" s="297"/>
      <c r="E2314" s="297"/>
      <c r="F2314" s="297"/>
      <c r="G2314" s="297"/>
      <c r="H2314" s="297"/>
    </row>
    <row r="2315" spans="1:8" x14ac:dyDescent="0.2">
      <c r="A2315" s="247"/>
      <c r="B2315" s="267"/>
      <c r="C2315" s="267"/>
      <c r="D2315" s="297"/>
      <c r="E2315" s="297"/>
      <c r="F2315" s="297"/>
      <c r="G2315" s="297"/>
      <c r="H2315" s="297"/>
    </row>
    <row r="2316" spans="1:8" x14ac:dyDescent="0.2">
      <c r="A2316" s="247"/>
      <c r="B2316" s="267"/>
      <c r="C2316" s="267"/>
      <c r="D2316" s="297"/>
      <c r="E2316" s="297"/>
      <c r="F2316" s="297"/>
      <c r="G2316" s="297"/>
      <c r="H2316" s="297"/>
    </row>
    <row r="2317" spans="1:8" x14ac:dyDescent="0.2">
      <c r="A2317" s="247"/>
      <c r="B2317" s="267"/>
      <c r="C2317" s="267"/>
      <c r="D2317" s="297"/>
      <c r="E2317" s="297"/>
      <c r="F2317" s="297"/>
      <c r="G2317" s="297"/>
      <c r="H2317" s="297"/>
    </row>
    <row r="2318" spans="1:8" x14ac:dyDescent="0.2">
      <c r="A2318" s="247"/>
      <c r="B2318" s="267"/>
      <c r="C2318" s="267"/>
      <c r="D2318" s="297"/>
      <c r="E2318" s="297"/>
      <c r="F2318" s="297"/>
      <c r="G2318" s="297"/>
      <c r="H2318" s="297"/>
    </row>
    <row r="2319" spans="1:8" x14ac:dyDescent="0.2">
      <c r="A2319" s="247"/>
      <c r="B2319" s="267"/>
      <c r="C2319" s="267"/>
      <c r="D2319" s="297"/>
      <c r="E2319" s="297"/>
      <c r="F2319" s="297"/>
      <c r="G2319" s="297"/>
      <c r="H2319" s="297"/>
    </row>
    <row r="2320" spans="1:8" x14ac:dyDescent="0.2">
      <c r="A2320" s="247"/>
      <c r="B2320" s="267"/>
      <c r="C2320" s="267"/>
      <c r="D2320" s="297"/>
      <c r="E2320" s="297"/>
      <c r="F2320" s="297"/>
      <c r="G2320" s="297"/>
      <c r="H2320" s="297"/>
    </row>
    <row r="2321" spans="1:8" x14ac:dyDescent="0.2">
      <c r="A2321" s="247"/>
      <c r="B2321" s="267"/>
      <c r="C2321" s="267"/>
      <c r="D2321" s="297"/>
      <c r="E2321" s="297"/>
      <c r="F2321" s="297"/>
      <c r="G2321" s="297"/>
      <c r="H2321" s="297"/>
    </row>
    <row r="2322" spans="1:8" x14ac:dyDescent="0.2">
      <c r="A2322" s="247"/>
      <c r="B2322" s="267"/>
      <c r="C2322" s="267"/>
      <c r="D2322" s="297"/>
      <c r="E2322" s="297"/>
      <c r="F2322" s="297"/>
      <c r="G2322" s="297"/>
      <c r="H2322" s="297"/>
    </row>
    <row r="2323" spans="1:8" x14ac:dyDescent="0.2">
      <c r="A2323" s="247"/>
      <c r="B2323" s="267"/>
      <c r="C2323" s="267"/>
      <c r="D2323" s="297"/>
      <c r="E2323" s="297"/>
      <c r="F2323" s="297"/>
      <c r="G2323" s="297"/>
      <c r="H2323" s="297"/>
    </row>
    <row r="2324" spans="1:8" x14ac:dyDescent="0.2">
      <c r="A2324" s="247"/>
      <c r="B2324" s="267"/>
      <c r="C2324" s="267"/>
      <c r="D2324" s="297"/>
      <c r="E2324" s="297"/>
      <c r="F2324" s="297"/>
      <c r="G2324" s="297"/>
      <c r="H2324" s="297"/>
    </row>
    <row r="2325" spans="1:8" x14ac:dyDescent="0.2">
      <c r="A2325" s="247"/>
      <c r="B2325" s="267"/>
      <c r="C2325" s="267"/>
      <c r="D2325" s="297"/>
      <c r="E2325" s="297"/>
      <c r="F2325" s="297"/>
      <c r="G2325" s="297"/>
      <c r="H2325" s="297"/>
    </row>
    <row r="2326" spans="1:8" x14ac:dyDescent="0.2">
      <c r="A2326" s="247"/>
      <c r="B2326" s="267"/>
      <c r="C2326" s="267"/>
      <c r="D2326" s="297"/>
      <c r="E2326" s="297"/>
      <c r="F2326" s="297"/>
      <c r="G2326" s="297"/>
      <c r="H2326" s="297"/>
    </row>
    <row r="2327" spans="1:8" x14ac:dyDescent="0.2">
      <c r="A2327" s="247"/>
      <c r="B2327" s="267"/>
      <c r="C2327" s="267"/>
      <c r="D2327" s="297"/>
      <c r="E2327" s="297"/>
      <c r="F2327" s="297"/>
      <c r="G2327" s="297"/>
      <c r="H2327" s="297"/>
    </row>
    <row r="2328" spans="1:8" x14ac:dyDescent="0.2">
      <c r="A2328" s="247"/>
      <c r="B2328" s="267"/>
      <c r="C2328" s="267"/>
      <c r="D2328" s="297"/>
      <c r="E2328" s="297"/>
      <c r="F2328" s="297"/>
      <c r="G2328" s="297"/>
      <c r="H2328" s="297"/>
    </row>
    <row r="2329" spans="1:8" x14ac:dyDescent="0.2">
      <c r="A2329" s="247"/>
      <c r="B2329" s="267"/>
      <c r="C2329" s="267"/>
      <c r="D2329" s="297"/>
      <c r="E2329" s="297"/>
      <c r="F2329" s="297"/>
      <c r="G2329" s="297"/>
      <c r="H2329" s="297"/>
    </row>
    <row r="2330" spans="1:8" x14ac:dyDescent="0.2">
      <c r="A2330" s="247"/>
      <c r="B2330" s="267"/>
      <c r="C2330" s="267"/>
      <c r="D2330" s="297"/>
      <c r="E2330" s="297"/>
      <c r="F2330" s="297"/>
      <c r="G2330" s="297"/>
      <c r="H2330" s="297"/>
    </row>
    <row r="2331" spans="1:8" x14ac:dyDescent="0.2">
      <c r="A2331" s="247"/>
      <c r="B2331" s="267"/>
      <c r="C2331" s="267"/>
      <c r="D2331" s="297"/>
      <c r="E2331" s="297"/>
      <c r="F2331" s="297"/>
      <c r="G2331" s="297"/>
      <c r="H2331" s="297"/>
    </row>
    <row r="2332" spans="1:8" x14ac:dyDescent="0.2">
      <c r="A2332" s="247"/>
      <c r="B2332" s="267"/>
      <c r="C2332" s="267"/>
      <c r="D2332" s="297"/>
      <c r="E2332" s="297"/>
      <c r="F2332" s="297"/>
      <c r="G2332" s="297"/>
      <c r="H2332" s="297"/>
    </row>
    <row r="2333" spans="1:8" x14ac:dyDescent="0.2">
      <c r="A2333" s="247"/>
      <c r="B2333" s="267"/>
      <c r="C2333" s="267"/>
      <c r="D2333" s="297"/>
      <c r="E2333" s="297"/>
      <c r="F2333" s="297"/>
      <c r="G2333" s="297"/>
      <c r="H2333" s="297"/>
    </row>
    <row r="2334" spans="1:8" x14ac:dyDescent="0.2">
      <c r="A2334" s="247"/>
      <c r="B2334" s="267"/>
      <c r="C2334" s="267"/>
      <c r="D2334" s="297"/>
      <c r="E2334" s="297"/>
      <c r="F2334" s="297"/>
      <c r="G2334" s="297"/>
      <c r="H2334" s="297"/>
    </row>
    <row r="2335" spans="1:8" x14ac:dyDescent="0.2">
      <c r="A2335" s="247"/>
      <c r="B2335" s="267"/>
      <c r="C2335" s="267"/>
      <c r="D2335" s="297"/>
      <c r="E2335" s="297"/>
      <c r="F2335" s="297"/>
      <c r="G2335" s="297"/>
      <c r="H2335" s="297"/>
    </row>
    <row r="2336" spans="1:8" x14ac:dyDescent="0.2">
      <c r="A2336" s="247"/>
      <c r="B2336" s="267"/>
      <c r="C2336" s="267"/>
      <c r="D2336" s="297"/>
      <c r="E2336" s="297"/>
      <c r="F2336" s="297"/>
      <c r="G2336" s="297"/>
      <c r="H2336" s="297"/>
    </row>
    <row r="2337" spans="1:8" x14ac:dyDescent="0.2">
      <c r="A2337" s="247"/>
      <c r="B2337" s="267"/>
      <c r="C2337" s="267"/>
      <c r="D2337" s="297"/>
      <c r="E2337" s="297"/>
      <c r="F2337" s="297"/>
      <c r="G2337" s="297"/>
      <c r="H2337" s="297"/>
    </row>
    <row r="2338" spans="1:8" x14ac:dyDescent="0.2">
      <c r="A2338" s="247"/>
      <c r="B2338" s="267"/>
      <c r="C2338" s="267"/>
      <c r="D2338" s="297"/>
      <c r="E2338" s="297"/>
      <c r="F2338" s="297"/>
      <c r="G2338" s="297"/>
      <c r="H2338" s="297"/>
    </row>
    <row r="2339" spans="1:8" x14ac:dyDescent="0.2">
      <c r="A2339" s="247"/>
      <c r="B2339" s="267"/>
      <c r="C2339" s="267"/>
      <c r="D2339" s="297"/>
      <c r="E2339" s="297"/>
      <c r="F2339" s="297"/>
      <c r="G2339" s="297"/>
      <c r="H2339" s="297"/>
    </row>
    <row r="2340" spans="1:8" x14ac:dyDescent="0.2">
      <c r="A2340" s="247"/>
      <c r="B2340" s="267"/>
      <c r="C2340" s="267"/>
      <c r="D2340" s="297"/>
      <c r="E2340" s="297"/>
      <c r="F2340" s="297"/>
      <c r="G2340" s="297"/>
      <c r="H2340" s="297"/>
    </row>
    <row r="2341" spans="1:8" x14ac:dyDescent="0.2">
      <c r="A2341" s="247"/>
      <c r="B2341" s="267"/>
      <c r="C2341" s="267"/>
      <c r="D2341" s="297"/>
      <c r="E2341" s="297"/>
      <c r="F2341" s="297"/>
      <c r="G2341" s="297"/>
      <c r="H2341" s="297"/>
    </row>
    <row r="2342" spans="1:8" x14ac:dyDescent="0.2">
      <c r="A2342" s="247"/>
      <c r="B2342" s="267"/>
      <c r="C2342" s="267"/>
      <c r="D2342" s="297"/>
      <c r="E2342" s="297"/>
      <c r="F2342" s="297"/>
      <c r="G2342" s="297"/>
      <c r="H2342" s="297"/>
    </row>
    <row r="2343" spans="1:8" x14ac:dyDescent="0.2">
      <c r="A2343" s="247"/>
      <c r="B2343" s="267"/>
      <c r="C2343" s="267"/>
      <c r="D2343" s="297"/>
      <c r="E2343" s="297"/>
      <c r="F2343" s="297"/>
      <c r="G2343" s="297"/>
      <c r="H2343" s="297"/>
    </row>
    <row r="2344" spans="1:8" x14ac:dyDescent="0.2">
      <c r="A2344" s="247"/>
      <c r="B2344" s="267"/>
      <c r="C2344" s="267"/>
      <c r="D2344" s="297"/>
      <c r="E2344" s="297"/>
      <c r="F2344" s="297"/>
      <c r="G2344" s="297"/>
      <c r="H2344" s="297"/>
    </row>
    <row r="2345" spans="1:8" x14ac:dyDescent="0.2">
      <c r="A2345" s="247"/>
      <c r="B2345" s="267"/>
      <c r="C2345" s="267"/>
      <c r="D2345" s="297"/>
      <c r="E2345" s="297"/>
      <c r="F2345" s="297"/>
      <c r="G2345" s="297"/>
      <c r="H2345" s="297"/>
    </row>
    <row r="2346" spans="1:8" x14ac:dyDescent="0.2">
      <c r="A2346" s="247"/>
      <c r="B2346" s="267"/>
      <c r="C2346" s="267"/>
      <c r="D2346" s="297"/>
      <c r="E2346" s="297"/>
      <c r="F2346" s="297"/>
      <c r="G2346" s="297"/>
      <c r="H2346" s="297"/>
    </row>
    <row r="2347" spans="1:8" x14ac:dyDescent="0.2">
      <c r="A2347" s="247"/>
      <c r="B2347" s="267"/>
      <c r="C2347" s="267"/>
      <c r="D2347" s="297"/>
      <c r="E2347" s="297"/>
      <c r="F2347" s="297"/>
      <c r="G2347" s="297"/>
      <c r="H2347" s="297"/>
    </row>
    <row r="2348" spans="1:8" x14ac:dyDescent="0.2">
      <c r="A2348" s="247"/>
      <c r="B2348" s="267"/>
      <c r="C2348" s="267"/>
      <c r="D2348" s="297"/>
      <c r="E2348" s="297"/>
      <c r="F2348" s="297"/>
      <c r="G2348" s="297"/>
      <c r="H2348" s="297"/>
    </row>
    <row r="2349" spans="1:8" x14ac:dyDescent="0.2">
      <c r="A2349" s="247"/>
      <c r="B2349" s="267"/>
      <c r="C2349" s="267"/>
      <c r="D2349" s="297"/>
      <c r="E2349" s="297"/>
      <c r="F2349" s="297"/>
      <c r="G2349" s="297"/>
      <c r="H2349" s="297"/>
    </row>
    <row r="2350" spans="1:8" x14ac:dyDescent="0.2">
      <c r="A2350" s="247"/>
      <c r="B2350" s="267"/>
      <c r="C2350" s="267"/>
      <c r="D2350" s="297"/>
      <c r="E2350" s="297"/>
      <c r="F2350" s="297"/>
      <c r="G2350" s="297"/>
      <c r="H2350" s="297"/>
    </row>
    <row r="2351" spans="1:8" x14ac:dyDescent="0.2">
      <c r="A2351" s="247"/>
      <c r="B2351" s="267"/>
      <c r="C2351" s="267"/>
      <c r="D2351" s="297"/>
      <c r="E2351" s="297"/>
      <c r="F2351" s="297"/>
      <c r="G2351" s="297"/>
      <c r="H2351" s="297"/>
    </row>
    <row r="2352" spans="1:8" x14ac:dyDescent="0.2">
      <c r="A2352" s="247"/>
      <c r="B2352" s="267"/>
      <c r="C2352" s="267"/>
      <c r="D2352" s="297"/>
      <c r="E2352" s="297"/>
      <c r="F2352" s="297"/>
      <c r="G2352" s="297"/>
      <c r="H2352" s="297"/>
    </row>
    <row r="2353" spans="1:8" x14ac:dyDescent="0.2">
      <c r="A2353" s="247"/>
      <c r="B2353" s="267"/>
      <c r="C2353" s="267"/>
      <c r="D2353" s="297"/>
      <c r="E2353" s="297"/>
      <c r="F2353" s="297"/>
      <c r="G2353" s="297"/>
      <c r="H2353" s="297"/>
    </row>
    <row r="2354" spans="1:8" x14ac:dyDescent="0.2">
      <c r="A2354" s="247"/>
      <c r="B2354" s="267"/>
      <c r="C2354" s="267"/>
      <c r="D2354" s="297"/>
      <c r="E2354" s="297"/>
      <c r="F2354" s="297"/>
      <c r="G2354" s="297"/>
      <c r="H2354" s="297"/>
    </row>
    <row r="2355" spans="1:8" x14ac:dyDescent="0.2">
      <c r="A2355" s="247"/>
      <c r="B2355" s="267"/>
      <c r="C2355" s="267"/>
      <c r="D2355" s="297"/>
      <c r="E2355" s="297"/>
      <c r="F2355" s="297"/>
      <c r="G2355" s="297"/>
      <c r="H2355" s="297"/>
    </row>
    <row r="2356" spans="1:8" x14ac:dyDescent="0.2">
      <c r="A2356" s="247"/>
      <c r="B2356" s="267"/>
      <c r="C2356" s="267"/>
      <c r="D2356" s="297"/>
      <c r="E2356" s="297"/>
      <c r="F2356" s="297"/>
      <c r="G2356" s="297"/>
      <c r="H2356" s="297"/>
    </row>
    <row r="2357" spans="1:8" x14ac:dyDescent="0.2">
      <c r="A2357" s="247"/>
      <c r="B2357" s="267"/>
      <c r="C2357" s="267"/>
      <c r="D2357" s="297"/>
      <c r="E2357" s="297"/>
      <c r="F2357" s="297"/>
      <c r="G2357" s="297"/>
      <c r="H2357" s="297"/>
    </row>
    <row r="2358" spans="1:8" x14ac:dyDescent="0.2">
      <c r="A2358" s="247"/>
      <c r="B2358" s="267"/>
      <c r="C2358" s="267"/>
      <c r="D2358" s="297"/>
      <c r="E2358" s="297"/>
      <c r="F2358" s="297"/>
      <c r="G2358" s="297"/>
      <c r="H2358" s="297"/>
    </row>
    <row r="2359" spans="1:8" x14ac:dyDescent="0.2">
      <c r="A2359" s="247"/>
      <c r="B2359" s="267"/>
      <c r="C2359" s="267"/>
      <c r="D2359" s="297"/>
      <c r="E2359" s="297"/>
      <c r="F2359" s="297"/>
      <c r="G2359" s="297"/>
      <c r="H2359" s="297"/>
    </row>
    <row r="2360" spans="1:8" x14ac:dyDescent="0.2">
      <c r="A2360" s="247"/>
      <c r="B2360" s="267"/>
      <c r="C2360" s="267"/>
      <c r="D2360" s="297"/>
      <c r="E2360" s="297"/>
      <c r="F2360" s="297"/>
      <c r="G2360" s="297"/>
      <c r="H2360" s="297"/>
    </row>
    <row r="2361" spans="1:8" x14ac:dyDescent="0.2">
      <c r="A2361" s="247"/>
      <c r="B2361" s="267"/>
      <c r="C2361" s="267"/>
      <c r="D2361" s="297"/>
      <c r="E2361" s="297"/>
      <c r="F2361" s="297"/>
      <c r="G2361" s="297"/>
      <c r="H2361" s="297"/>
    </row>
    <row r="2362" spans="1:8" x14ac:dyDescent="0.2">
      <c r="A2362" s="247"/>
      <c r="B2362" s="267"/>
      <c r="C2362" s="267"/>
      <c r="D2362" s="297"/>
      <c r="E2362" s="297"/>
      <c r="F2362" s="297"/>
      <c r="G2362" s="297"/>
      <c r="H2362" s="297"/>
    </row>
    <row r="2363" spans="1:8" x14ac:dyDescent="0.2">
      <c r="A2363" s="247"/>
      <c r="B2363" s="267"/>
      <c r="C2363" s="267"/>
      <c r="D2363" s="297"/>
      <c r="E2363" s="297"/>
      <c r="F2363" s="297"/>
      <c r="G2363" s="297"/>
      <c r="H2363" s="297"/>
    </row>
    <row r="2364" spans="1:8" x14ac:dyDescent="0.2">
      <c r="A2364" s="247"/>
      <c r="B2364" s="267"/>
      <c r="C2364" s="267"/>
      <c r="D2364" s="297"/>
      <c r="E2364" s="297"/>
      <c r="F2364" s="297"/>
      <c r="G2364" s="297"/>
      <c r="H2364" s="297"/>
    </row>
    <row r="2365" spans="1:8" x14ac:dyDescent="0.2">
      <c r="A2365" s="247"/>
      <c r="B2365" s="267"/>
      <c r="C2365" s="267"/>
      <c r="D2365" s="297"/>
      <c r="E2365" s="297"/>
      <c r="F2365" s="297"/>
      <c r="G2365" s="297"/>
      <c r="H2365" s="297"/>
    </row>
    <row r="2366" spans="1:8" x14ac:dyDescent="0.2">
      <c r="A2366" s="247"/>
      <c r="B2366" s="267"/>
      <c r="C2366" s="267"/>
      <c r="D2366" s="297"/>
      <c r="E2366" s="297"/>
      <c r="F2366" s="297"/>
      <c r="G2366" s="297"/>
      <c r="H2366" s="297"/>
    </row>
    <row r="2367" spans="1:8" x14ac:dyDescent="0.2">
      <c r="A2367" s="247"/>
      <c r="B2367" s="267"/>
      <c r="C2367" s="267"/>
      <c r="D2367" s="297"/>
      <c r="E2367" s="297"/>
      <c r="F2367" s="297"/>
      <c r="G2367" s="297"/>
      <c r="H2367" s="297"/>
    </row>
    <row r="2368" spans="1:8" x14ac:dyDescent="0.2">
      <c r="A2368" s="247"/>
      <c r="B2368" s="267"/>
      <c r="C2368" s="267"/>
      <c r="D2368" s="297"/>
      <c r="E2368" s="297"/>
      <c r="F2368" s="297"/>
      <c r="G2368" s="297"/>
      <c r="H2368" s="297"/>
    </row>
    <row r="2369" spans="1:8" x14ac:dyDescent="0.2">
      <c r="A2369" s="247"/>
      <c r="B2369" s="267"/>
      <c r="C2369" s="267"/>
      <c r="D2369" s="297"/>
      <c r="E2369" s="297"/>
      <c r="F2369" s="297"/>
      <c r="G2369" s="297"/>
      <c r="H2369" s="297"/>
    </row>
    <row r="2370" spans="1:8" x14ac:dyDescent="0.2">
      <c r="A2370" s="247"/>
      <c r="B2370" s="267"/>
      <c r="C2370" s="267"/>
      <c r="D2370" s="297"/>
      <c r="E2370" s="297"/>
      <c r="F2370" s="297"/>
      <c r="G2370" s="297"/>
      <c r="H2370" s="297"/>
    </row>
    <row r="2371" spans="1:8" x14ac:dyDescent="0.2">
      <c r="A2371" s="247"/>
      <c r="B2371" s="267"/>
      <c r="C2371" s="267"/>
      <c r="D2371" s="297"/>
      <c r="E2371" s="297"/>
      <c r="F2371" s="297"/>
      <c r="G2371" s="297"/>
      <c r="H2371" s="297"/>
    </row>
    <row r="2372" spans="1:8" x14ac:dyDescent="0.2">
      <c r="A2372" s="247"/>
      <c r="B2372" s="267"/>
      <c r="C2372" s="267"/>
      <c r="D2372" s="297"/>
      <c r="E2372" s="297"/>
      <c r="F2372" s="297"/>
      <c r="G2372" s="297"/>
      <c r="H2372" s="297"/>
    </row>
    <row r="2373" spans="1:8" x14ac:dyDescent="0.2">
      <c r="A2373" s="247"/>
      <c r="B2373" s="267"/>
      <c r="C2373" s="267"/>
      <c r="D2373" s="297"/>
      <c r="E2373" s="297"/>
      <c r="F2373" s="297"/>
      <c r="G2373" s="297"/>
      <c r="H2373" s="297"/>
    </row>
    <row r="2374" spans="1:8" x14ac:dyDescent="0.2">
      <c r="A2374" s="247"/>
      <c r="B2374" s="267"/>
      <c r="C2374" s="267"/>
      <c r="D2374" s="297"/>
      <c r="E2374" s="297"/>
      <c r="F2374" s="297"/>
      <c r="G2374" s="297"/>
      <c r="H2374" s="297"/>
    </row>
    <row r="2375" spans="1:8" x14ac:dyDescent="0.2">
      <c r="A2375" s="247"/>
      <c r="B2375" s="267"/>
      <c r="C2375" s="267"/>
      <c r="D2375" s="297"/>
      <c r="E2375" s="297"/>
      <c r="F2375" s="297"/>
      <c r="G2375" s="297"/>
      <c r="H2375" s="297"/>
    </row>
    <row r="2376" spans="1:8" x14ac:dyDescent="0.2">
      <c r="A2376" s="247"/>
      <c r="B2376" s="267"/>
      <c r="C2376" s="267"/>
      <c r="D2376" s="297"/>
      <c r="E2376" s="297"/>
      <c r="F2376" s="297"/>
      <c r="G2376" s="297"/>
      <c r="H2376" s="297"/>
    </row>
    <row r="2377" spans="1:8" x14ac:dyDescent="0.2">
      <c r="A2377" s="247"/>
      <c r="B2377" s="267"/>
      <c r="C2377" s="267"/>
      <c r="D2377" s="297"/>
      <c r="E2377" s="297"/>
      <c r="F2377" s="297"/>
      <c r="G2377" s="297"/>
      <c r="H2377" s="297"/>
    </row>
    <row r="2378" spans="1:8" x14ac:dyDescent="0.2">
      <c r="A2378" s="247"/>
      <c r="B2378" s="267"/>
      <c r="C2378" s="267"/>
      <c r="D2378" s="297"/>
      <c r="E2378" s="297"/>
      <c r="F2378" s="297"/>
      <c r="G2378" s="297"/>
      <c r="H2378" s="297"/>
    </row>
    <row r="2379" spans="1:8" x14ac:dyDescent="0.2">
      <c r="A2379" s="247"/>
      <c r="B2379" s="267"/>
      <c r="C2379" s="267"/>
      <c r="D2379" s="297"/>
      <c r="E2379" s="297"/>
      <c r="F2379" s="297"/>
      <c r="G2379" s="297"/>
      <c r="H2379" s="297"/>
    </row>
    <row r="2380" spans="1:8" x14ac:dyDescent="0.2">
      <c r="A2380" s="247"/>
      <c r="B2380" s="267"/>
      <c r="C2380" s="267"/>
      <c r="D2380" s="297"/>
      <c r="E2380" s="297"/>
      <c r="F2380" s="297"/>
      <c r="G2380" s="297"/>
      <c r="H2380" s="297"/>
    </row>
    <row r="2381" spans="1:8" x14ac:dyDescent="0.2">
      <c r="A2381" s="247"/>
      <c r="B2381" s="267"/>
      <c r="C2381" s="267"/>
      <c r="D2381" s="297"/>
      <c r="E2381" s="297"/>
      <c r="F2381" s="297"/>
      <c r="G2381" s="297"/>
      <c r="H2381" s="297"/>
    </row>
    <row r="2382" spans="1:8" x14ac:dyDescent="0.2">
      <c r="A2382" s="247"/>
      <c r="B2382" s="267"/>
      <c r="C2382" s="267"/>
      <c r="D2382" s="297"/>
      <c r="E2382" s="297"/>
      <c r="F2382" s="297"/>
      <c r="G2382" s="297"/>
      <c r="H2382" s="297"/>
    </row>
    <row r="2383" spans="1:8" x14ac:dyDescent="0.2">
      <c r="A2383" s="247"/>
      <c r="B2383" s="267"/>
      <c r="C2383" s="267"/>
      <c r="D2383" s="297"/>
      <c r="E2383" s="297"/>
      <c r="F2383" s="297"/>
      <c r="G2383" s="297"/>
      <c r="H2383" s="297"/>
    </row>
    <row r="2384" spans="1:8" x14ac:dyDescent="0.2">
      <c r="A2384" s="247"/>
      <c r="B2384" s="267"/>
      <c r="C2384" s="267"/>
      <c r="D2384" s="297"/>
      <c r="E2384" s="297"/>
      <c r="F2384" s="297"/>
      <c r="G2384" s="297"/>
      <c r="H2384" s="297"/>
    </row>
    <row r="2385" spans="1:8" x14ac:dyDescent="0.2">
      <c r="A2385" s="247"/>
      <c r="B2385" s="267"/>
      <c r="C2385" s="267"/>
      <c r="D2385" s="297"/>
      <c r="E2385" s="297"/>
      <c r="F2385" s="297"/>
      <c r="G2385" s="297"/>
      <c r="H2385" s="297"/>
    </row>
    <row r="2386" spans="1:8" x14ac:dyDescent="0.2">
      <c r="A2386" s="247"/>
      <c r="B2386" s="267"/>
      <c r="C2386" s="267"/>
      <c r="D2386" s="297"/>
      <c r="E2386" s="297"/>
      <c r="F2386" s="297"/>
      <c r="G2386" s="297"/>
      <c r="H2386" s="297"/>
    </row>
    <row r="2387" spans="1:8" x14ac:dyDescent="0.2">
      <c r="A2387" s="247"/>
      <c r="B2387" s="267"/>
      <c r="C2387" s="267"/>
      <c r="D2387" s="297"/>
      <c r="E2387" s="297"/>
      <c r="F2387" s="297"/>
      <c r="G2387" s="297"/>
      <c r="H2387" s="297"/>
    </row>
    <row r="2388" spans="1:8" x14ac:dyDescent="0.2">
      <c r="A2388" s="247"/>
      <c r="B2388" s="267"/>
      <c r="C2388" s="267"/>
      <c r="D2388" s="297"/>
      <c r="E2388" s="297"/>
      <c r="F2388" s="297"/>
      <c r="G2388" s="297"/>
      <c r="H2388" s="297"/>
    </row>
    <row r="2389" spans="1:8" x14ac:dyDescent="0.2">
      <c r="A2389" s="247"/>
      <c r="B2389" s="267"/>
      <c r="C2389" s="267"/>
      <c r="D2389" s="297"/>
      <c r="E2389" s="297"/>
      <c r="F2389" s="297"/>
      <c r="G2389" s="297"/>
      <c r="H2389" s="297"/>
    </row>
    <row r="2390" spans="1:8" x14ac:dyDescent="0.2">
      <c r="A2390" s="247"/>
      <c r="B2390" s="267"/>
      <c r="C2390" s="267"/>
      <c r="D2390" s="297"/>
      <c r="E2390" s="297"/>
      <c r="F2390" s="297"/>
      <c r="G2390" s="297"/>
      <c r="H2390" s="297"/>
    </row>
    <row r="2391" spans="1:8" x14ac:dyDescent="0.2">
      <c r="A2391" s="247"/>
      <c r="B2391" s="267"/>
      <c r="C2391" s="267"/>
      <c r="D2391" s="297"/>
      <c r="E2391" s="297"/>
      <c r="F2391" s="297"/>
      <c r="G2391" s="297"/>
      <c r="H2391" s="297"/>
    </row>
    <row r="2392" spans="1:8" x14ac:dyDescent="0.2">
      <c r="A2392" s="247"/>
      <c r="B2392" s="267"/>
      <c r="C2392" s="267"/>
      <c r="D2392" s="297"/>
      <c r="E2392" s="297"/>
      <c r="F2392" s="297"/>
      <c r="G2392" s="297"/>
      <c r="H2392" s="297"/>
    </row>
    <row r="2393" spans="1:8" x14ac:dyDescent="0.2">
      <c r="A2393" s="247"/>
      <c r="B2393" s="267"/>
      <c r="C2393" s="267"/>
      <c r="D2393" s="297"/>
      <c r="E2393" s="297"/>
      <c r="F2393" s="297"/>
      <c r="G2393" s="297"/>
      <c r="H2393" s="297"/>
    </row>
    <row r="2394" spans="1:8" x14ac:dyDescent="0.2">
      <c r="A2394" s="247"/>
      <c r="B2394" s="267"/>
      <c r="C2394" s="267"/>
      <c r="D2394" s="297"/>
      <c r="E2394" s="297"/>
      <c r="F2394" s="297"/>
      <c r="G2394" s="297"/>
      <c r="H2394" s="297"/>
    </row>
    <row r="2395" spans="1:8" x14ac:dyDescent="0.2">
      <c r="A2395" s="247"/>
      <c r="B2395" s="267"/>
      <c r="C2395" s="267"/>
      <c r="D2395" s="297"/>
      <c r="E2395" s="297"/>
      <c r="F2395" s="297"/>
      <c r="G2395" s="297"/>
      <c r="H2395" s="297"/>
    </row>
    <row r="2396" spans="1:8" x14ac:dyDescent="0.2">
      <c r="A2396" s="247"/>
      <c r="B2396" s="267"/>
      <c r="C2396" s="267"/>
      <c r="D2396" s="297"/>
      <c r="E2396" s="297"/>
      <c r="F2396" s="297"/>
      <c r="G2396" s="297"/>
      <c r="H2396" s="297"/>
    </row>
    <row r="2397" spans="1:8" x14ac:dyDescent="0.2">
      <c r="A2397" s="247"/>
      <c r="B2397" s="267"/>
      <c r="C2397" s="267"/>
      <c r="D2397" s="297"/>
      <c r="E2397" s="297"/>
      <c r="F2397" s="297"/>
      <c r="G2397" s="297"/>
      <c r="H2397" s="297"/>
    </row>
    <row r="2398" spans="1:8" x14ac:dyDescent="0.2">
      <c r="A2398" s="247"/>
      <c r="B2398" s="267"/>
      <c r="C2398" s="267"/>
      <c r="D2398" s="297"/>
      <c r="E2398" s="297"/>
      <c r="F2398" s="297"/>
      <c r="G2398" s="297"/>
      <c r="H2398" s="297"/>
    </row>
    <row r="2399" spans="1:8" x14ac:dyDescent="0.2">
      <c r="A2399" s="247"/>
      <c r="B2399" s="267"/>
      <c r="C2399" s="267"/>
      <c r="D2399" s="297"/>
      <c r="E2399" s="297"/>
      <c r="F2399" s="297"/>
      <c r="G2399" s="297"/>
      <c r="H2399" s="297"/>
    </row>
    <row r="2400" spans="1:8" x14ac:dyDescent="0.2">
      <c r="A2400" s="247"/>
      <c r="B2400" s="267"/>
      <c r="C2400" s="267"/>
      <c r="D2400" s="297"/>
      <c r="E2400" s="297"/>
      <c r="F2400" s="297"/>
      <c r="G2400" s="297"/>
      <c r="H2400" s="297"/>
    </row>
    <row r="2401" spans="1:8" x14ac:dyDescent="0.2">
      <c r="A2401" s="247"/>
      <c r="B2401" s="267"/>
      <c r="C2401" s="267"/>
      <c r="D2401" s="297"/>
      <c r="E2401" s="297"/>
      <c r="F2401" s="297"/>
      <c r="G2401" s="297"/>
      <c r="H2401" s="297"/>
    </row>
    <row r="2402" spans="1:8" x14ac:dyDescent="0.2">
      <c r="A2402" s="247"/>
      <c r="B2402" s="267"/>
      <c r="C2402" s="267"/>
      <c r="D2402" s="297"/>
      <c r="E2402" s="297"/>
      <c r="F2402" s="297"/>
      <c r="G2402" s="297"/>
      <c r="H2402" s="297"/>
    </row>
    <row r="2403" spans="1:8" x14ac:dyDescent="0.2">
      <c r="A2403" s="247"/>
      <c r="B2403" s="267"/>
      <c r="C2403" s="267"/>
      <c r="D2403" s="297"/>
      <c r="E2403" s="297"/>
      <c r="F2403" s="297"/>
      <c r="G2403" s="297"/>
      <c r="H2403" s="297"/>
    </row>
    <row r="2404" spans="1:8" x14ac:dyDescent="0.2">
      <c r="A2404" s="247"/>
      <c r="B2404" s="267"/>
      <c r="C2404" s="267"/>
      <c r="D2404" s="297"/>
      <c r="E2404" s="297"/>
      <c r="F2404" s="297"/>
      <c r="G2404" s="297"/>
      <c r="H2404" s="297"/>
    </row>
    <row r="2405" spans="1:8" x14ac:dyDescent="0.2">
      <c r="A2405" s="247"/>
      <c r="B2405" s="267"/>
      <c r="C2405" s="267"/>
      <c r="D2405" s="297"/>
      <c r="E2405" s="297"/>
      <c r="F2405" s="297"/>
      <c r="G2405" s="297"/>
      <c r="H2405" s="297"/>
    </row>
    <row r="2406" spans="1:8" x14ac:dyDescent="0.2">
      <c r="A2406" s="247"/>
      <c r="B2406" s="267"/>
      <c r="C2406" s="267"/>
      <c r="D2406" s="297"/>
      <c r="E2406" s="297"/>
      <c r="F2406" s="297"/>
      <c r="G2406" s="297"/>
      <c r="H2406" s="297"/>
    </row>
    <row r="2407" spans="1:8" x14ac:dyDescent="0.2">
      <c r="A2407" s="247"/>
      <c r="B2407" s="267"/>
      <c r="C2407" s="267"/>
      <c r="D2407" s="297"/>
      <c r="E2407" s="297"/>
      <c r="F2407" s="297"/>
      <c r="G2407" s="297"/>
      <c r="H2407" s="297"/>
    </row>
    <row r="2408" spans="1:8" x14ac:dyDescent="0.2">
      <c r="A2408" s="247"/>
      <c r="B2408" s="267"/>
      <c r="C2408" s="267"/>
      <c r="D2408" s="297"/>
      <c r="E2408" s="297"/>
      <c r="F2408" s="297"/>
      <c r="G2408" s="297"/>
      <c r="H2408" s="297"/>
    </row>
    <row r="2409" spans="1:8" x14ac:dyDescent="0.2">
      <c r="A2409" s="247"/>
      <c r="B2409" s="267"/>
      <c r="C2409" s="267"/>
      <c r="D2409" s="297"/>
      <c r="E2409" s="297"/>
      <c r="F2409" s="297"/>
      <c r="G2409" s="297"/>
      <c r="H2409" s="297"/>
    </row>
    <row r="2410" spans="1:8" x14ac:dyDescent="0.2">
      <c r="A2410" s="247"/>
      <c r="B2410" s="267"/>
      <c r="C2410" s="267"/>
      <c r="D2410" s="297"/>
      <c r="E2410" s="297"/>
      <c r="F2410" s="297"/>
      <c r="G2410" s="297"/>
      <c r="H2410" s="297"/>
    </row>
    <row r="2411" spans="1:8" x14ac:dyDescent="0.2">
      <c r="A2411" s="247"/>
      <c r="B2411" s="267"/>
      <c r="C2411" s="267"/>
      <c r="D2411" s="297"/>
      <c r="E2411" s="297"/>
      <c r="F2411" s="297"/>
      <c r="G2411" s="297"/>
      <c r="H2411" s="297"/>
    </row>
    <row r="2412" spans="1:8" x14ac:dyDescent="0.2">
      <c r="A2412" s="247"/>
      <c r="B2412" s="267"/>
      <c r="C2412" s="267"/>
      <c r="D2412" s="297"/>
      <c r="E2412" s="297"/>
      <c r="F2412" s="297"/>
      <c r="G2412" s="297"/>
      <c r="H2412" s="297"/>
    </row>
    <row r="2413" spans="1:8" x14ac:dyDescent="0.2">
      <c r="A2413" s="247"/>
      <c r="B2413" s="267"/>
      <c r="C2413" s="267"/>
      <c r="D2413" s="297"/>
      <c r="E2413" s="297"/>
      <c r="F2413" s="297"/>
      <c r="G2413" s="297"/>
      <c r="H2413" s="297"/>
    </row>
    <row r="2414" spans="1:8" x14ac:dyDescent="0.2">
      <c r="A2414" s="247"/>
      <c r="B2414" s="267"/>
      <c r="C2414" s="267"/>
      <c r="D2414" s="297"/>
      <c r="E2414" s="297"/>
      <c r="F2414" s="297"/>
      <c r="G2414" s="297"/>
      <c r="H2414" s="297"/>
    </row>
    <row r="2415" spans="1:8" x14ac:dyDescent="0.2">
      <c r="A2415" s="247"/>
      <c r="B2415" s="267"/>
      <c r="C2415" s="267"/>
      <c r="D2415" s="297"/>
      <c r="E2415" s="297"/>
      <c r="F2415" s="297"/>
      <c r="G2415" s="297"/>
      <c r="H2415" s="297"/>
    </row>
    <row r="2416" spans="1:8" x14ac:dyDescent="0.2">
      <c r="A2416" s="247"/>
      <c r="B2416" s="267"/>
      <c r="C2416" s="267"/>
      <c r="D2416" s="297"/>
      <c r="E2416" s="297"/>
      <c r="F2416" s="297"/>
      <c r="G2416" s="297"/>
      <c r="H2416" s="297"/>
    </row>
    <row r="2417" spans="1:8" x14ac:dyDescent="0.2">
      <c r="A2417" s="247"/>
      <c r="B2417" s="267"/>
      <c r="C2417" s="267"/>
      <c r="D2417" s="297"/>
      <c r="E2417" s="297"/>
      <c r="F2417" s="297"/>
      <c r="G2417" s="297"/>
      <c r="H2417" s="297"/>
    </row>
    <row r="2418" spans="1:8" x14ac:dyDescent="0.2">
      <c r="A2418" s="247"/>
      <c r="B2418" s="267"/>
      <c r="C2418" s="267"/>
      <c r="D2418" s="297"/>
      <c r="E2418" s="297"/>
      <c r="F2418" s="297"/>
      <c r="G2418" s="297"/>
      <c r="H2418" s="297"/>
    </row>
    <row r="2419" spans="1:8" x14ac:dyDescent="0.2">
      <c r="A2419" s="247"/>
      <c r="B2419" s="267"/>
      <c r="C2419" s="267"/>
      <c r="D2419" s="297"/>
      <c r="E2419" s="297"/>
      <c r="F2419" s="297"/>
      <c r="G2419" s="297"/>
      <c r="H2419" s="297"/>
    </row>
    <row r="2420" spans="1:8" x14ac:dyDescent="0.2">
      <c r="A2420" s="247"/>
      <c r="B2420" s="267"/>
      <c r="C2420" s="267"/>
      <c r="D2420" s="297"/>
      <c r="E2420" s="297"/>
      <c r="F2420" s="297"/>
      <c r="G2420" s="297"/>
      <c r="H2420" s="297"/>
    </row>
    <row r="2421" spans="1:8" x14ac:dyDescent="0.2">
      <c r="A2421" s="247"/>
      <c r="B2421" s="267"/>
      <c r="C2421" s="267"/>
      <c r="D2421" s="297"/>
      <c r="E2421" s="297"/>
      <c r="F2421" s="297"/>
      <c r="G2421" s="297"/>
      <c r="H2421" s="297"/>
    </row>
    <row r="2422" spans="1:8" x14ac:dyDescent="0.2">
      <c r="A2422" s="247"/>
      <c r="B2422" s="267"/>
      <c r="C2422" s="267"/>
      <c r="D2422" s="297"/>
      <c r="E2422" s="297"/>
      <c r="F2422" s="297"/>
      <c r="G2422" s="297"/>
      <c r="H2422" s="297"/>
    </row>
    <row r="2423" spans="1:8" x14ac:dyDescent="0.2">
      <c r="A2423" s="247"/>
      <c r="B2423" s="267"/>
      <c r="C2423" s="267"/>
      <c r="D2423" s="297"/>
      <c r="E2423" s="297"/>
      <c r="F2423" s="297"/>
      <c r="G2423" s="297"/>
      <c r="H2423" s="297"/>
    </row>
    <row r="2424" spans="1:8" x14ac:dyDescent="0.2">
      <c r="A2424" s="247"/>
      <c r="B2424" s="267"/>
      <c r="C2424" s="267"/>
      <c r="D2424" s="297"/>
      <c r="E2424" s="297"/>
      <c r="F2424" s="297"/>
      <c r="G2424" s="297"/>
      <c r="H2424" s="297"/>
    </row>
    <row r="2425" spans="1:8" x14ac:dyDescent="0.2">
      <c r="A2425" s="247"/>
      <c r="B2425" s="267"/>
      <c r="C2425" s="267"/>
      <c r="D2425" s="297"/>
      <c r="E2425" s="297"/>
      <c r="F2425" s="297"/>
      <c r="G2425" s="297"/>
      <c r="H2425" s="297"/>
    </row>
    <row r="2426" spans="1:8" x14ac:dyDescent="0.2">
      <c r="A2426" s="247"/>
      <c r="B2426" s="267"/>
      <c r="C2426" s="267"/>
      <c r="D2426" s="297"/>
      <c r="E2426" s="297"/>
      <c r="F2426" s="297"/>
      <c r="G2426" s="297"/>
      <c r="H2426" s="297"/>
    </row>
    <row r="2427" spans="1:8" x14ac:dyDescent="0.2">
      <c r="A2427" s="247"/>
      <c r="B2427" s="267"/>
      <c r="C2427" s="267"/>
      <c r="D2427" s="297"/>
      <c r="E2427" s="297"/>
      <c r="F2427" s="297"/>
      <c r="G2427" s="297"/>
      <c r="H2427" s="297"/>
    </row>
    <row r="2428" spans="1:8" x14ac:dyDescent="0.2">
      <c r="A2428" s="247"/>
      <c r="B2428" s="267"/>
      <c r="C2428" s="267"/>
      <c r="D2428" s="297"/>
      <c r="E2428" s="297"/>
      <c r="F2428" s="297"/>
      <c r="G2428" s="297"/>
      <c r="H2428" s="297"/>
    </row>
    <row r="2429" spans="1:8" x14ac:dyDescent="0.2">
      <c r="A2429" s="247"/>
      <c r="B2429" s="267"/>
      <c r="C2429" s="267"/>
      <c r="D2429" s="297"/>
      <c r="E2429" s="297"/>
      <c r="F2429" s="297"/>
      <c r="G2429" s="297"/>
      <c r="H2429" s="297"/>
    </row>
    <row r="2430" spans="1:8" x14ac:dyDescent="0.2">
      <c r="A2430" s="247"/>
      <c r="B2430" s="267"/>
      <c r="C2430" s="267"/>
      <c r="D2430" s="297"/>
      <c r="E2430" s="297"/>
      <c r="F2430" s="297"/>
      <c r="G2430" s="297"/>
      <c r="H2430" s="297"/>
    </row>
    <row r="2431" spans="1:8" x14ac:dyDescent="0.2">
      <c r="A2431" s="247"/>
      <c r="B2431" s="267"/>
      <c r="C2431" s="267"/>
      <c r="D2431" s="297"/>
      <c r="E2431" s="297"/>
      <c r="F2431" s="297"/>
      <c r="G2431" s="297"/>
      <c r="H2431" s="297"/>
    </row>
    <row r="2432" spans="1:8" x14ac:dyDescent="0.2">
      <c r="A2432" s="247"/>
      <c r="B2432" s="267"/>
      <c r="C2432" s="267"/>
      <c r="D2432" s="297"/>
      <c r="E2432" s="297"/>
      <c r="F2432" s="297"/>
      <c r="G2432" s="297"/>
      <c r="H2432" s="297"/>
    </row>
    <row r="2433" spans="1:8" x14ac:dyDescent="0.2">
      <c r="A2433" s="247"/>
      <c r="B2433" s="267"/>
      <c r="C2433" s="267"/>
      <c r="D2433" s="297"/>
      <c r="E2433" s="297"/>
      <c r="F2433" s="297"/>
      <c r="G2433" s="297"/>
      <c r="H2433" s="297"/>
    </row>
    <row r="2434" spans="1:8" x14ac:dyDescent="0.2">
      <c r="A2434" s="247"/>
      <c r="B2434" s="267"/>
      <c r="C2434" s="267"/>
      <c r="D2434" s="297"/>
      <c r="E2434" s="297"/>
      <c r="F2434" s="297"/>
      <c r="G2434" s="297"/>
      <c r="H2434" s="297"/>
    </row>
    <row r="2435" spans="1:8" x14ac:dyDescent="0.2">
      <c r="A2435" s="247"/>
      <c r="B2435" s="267"/>
      <c r="C2435" s="267"/>
      <c r="D2435" s="297"/>
      <c r="E2435" s="297"/>
      <c r="F2435" s="297"/>
      <c r="G2435" s="297"/>
      <c r="H2435" s="297"/>
    </row>
    <row r="2436" spans="1:8" x14ac:dyDescent="0.2">
      <c r="A2436" s="247"/>
      <c r="B2436" s="267"/>
      <c r="C2436" s="267"/>
      <c r="D2436" s="297"/>
      <c r="E2436" s="297"/>
      <c r="F2436" s="297"/>
      <c r="G2436" s="297"/>
      <c r="H2436" s="297"/>
    </row>
    <row r="2437" spans="1:8" x14ac:dyDescent="0.2">
      <c r="A2437" s="247"/>
      <c r="B2437" s="267"/>
      <c r="C2437" s="267"/>
      <c r="D2437" s="297"/>
      <c r="E2437" s="297"/>
      <c r="F2437" s="297"/>
      <c r="G2437" s="297"/>
      <c r="H2437" s="297"/>
    </row>
    <row r="2438" spans="1:8" x14ac:dyDescent="0.2">
      <c r="A2438" s="247"/>
      <c r="B2438" s="267"/>
      <c r="C2438" s="267"/>
      <c r="D2438" s="297"/>
      <c r="E2438" s="297"/>
      <c r="F2438" s="297"/>
      <c r="G2438" s="297"/>
      <c r="H2438" s="297"/>
    </row>
    <row r="2439" spans="1:8" x14ac:dyDescent="0.2">
      <c r="A2439" s="247"/>
      <c r="B2439" s="267"/>
      <c r="C2439" s="267"/>
      <c r="D2439" s="297"/>
      <c r="E2439" s="297"/>
      <c r="F2439" s="297"/>
      <c r="G2439" s="297"/>
      <c r="H2439" s="297"/>
    </row>
    <row r="2440" spans="1:8" x14ac:dyDescent="0.2">
      <c r="A2440" s="247"/>
      <c r="B2440" s="267"/>
      <c r="C2440" s="267"/>
      <c r="D2440" s="297"/>
      <c r="E2440" s="297"/>
      <c r="F2440" s="297"/>
      <c r="G2440" s="297"/>
      <c r="H2440" s="297"/>
    </row>
    <row r="2441" spans="1:8" x14ac:dyDescent="0.2">
      <c r="A2441" s="247"/>
      <c r="B2441" s="267"/>
      <c r="C2441" s="267"/>
      <c r="D2441" s="297"/>
      <c r="E2441" s="297"/>
      <c r="F2441" s="297"/>
      <c r="G2441" s="297"/>
      <c r="H2441" s="297"/>
    </row>
    <row r="2442" spans="1:8" x14ac:dyDescent="0.2">
      <c r="A2442" s="247"/>
      <c r="B2442" s="267"/>
      <c r="C2442" s="267"/>
      <c r="D2442" s="297"/>
      <c r="E2442" s="297"/>
      <c r="F2442" s="297"/>
      <c r="G2442" s="297"/>
      <c r="H2442" s="297"/>
    </row>
    <row r="2443" spans="1:8" x14ac:dyDescent="0.2">
      <c r="A2443" s="247"/>
      <c r="B2443" s="267"/>
      <c r="C2443" s="267"/>
      <c r="D2443" s="297"/>
      <c r="E2443" s="297"/>
      <c r="F2443" s="297"/>
      <c r="G2443" s="297"/>
      <c r="H2443" s="297"/>
    </row>
    <row r="2444" spans="1:8" x14ac:dyDescent="0.2">
      <c r="A2444" s="247"/>
      <c r="B2444" s="267"/>
      <c r="C2444" s="267"/>
      <c r="D2444" s="297"/>
      <c r="E2444" s="297"/>
      <c r="F2444" s="297"/>
      <c r="G2444" s="297"/>
      <c r="H2444" s="297"/>
    </row>
    <row r="2445" spans="1:8" x14ac:dyDescent="0.2">
      <c r="A2445" s="247"/>
      <c r="B2445" s="267"/>
      <c r="C2445" s="267"/>
      <c r="D2445" s="297"/>
      <c r="E2445" s="297"/>
      <c r="F2445" s="297"/>
      <c r="G2445" s="297"/>
      <c r="H2445" s="297"/>
    </row>
    <row r="2446" spans="1:8" x14ac:dyDescent="0.2">
      <c r="A2446" s="247"/>
      <c r="B2446" s="267"/>
      <c r="C2446" s="267"/>
      <c r="D2446" s="297"/>
      <c r="E2446" s="297"/>
      <c r="F2446" s="297"/>
      <c r="G2446" s="297"/>
      <c r="H2446" s="297"/>
    </row>
    <row r="2447" spans="1:8" x14ac:dyDescent="0.2">
      <c r="A2447" s="247"/>
      <c r="B2447" s="267"/>
      <c r="C2447" s="267"/>
      <c r="D2447" s="297"/>
      <c r="E2447" s="297"/>
      <c r="F2447" s="297"/>
      <c r="G2447" s="297"/>
      <c r="H2447" s="297"/>
    </row>
    <row r="2448" spans="1:8" x14ac:dyDescent="0.2">
      <c r="A2448" s="247"/>
      <c r="B2448" s="267"/>
      <c r="C2448" s="267"/>
      <c r="D2448" s="297"/>
      <c r="E2448" s="297"/>
      <c r="F2448" s="297"/>
      <c r="G2448" s="297"/>
      <c r="H2448" s="297"/>
    </row>
    <row r="2449" spans="1:8" x14ac:dyDescent="0.2">
      <c r="A2449" s="247"/>
      <c r="B2449" s="267"/>
      <c r="C2449" s="267"/>
      <c r="D2449" s="297"/>
      <c r="E2449" s="297"/>
      <c r="F2449" s="297"/>
      <c r="G2449" s="297"/>
      <c r="H2449" s="297"/>
    </row>
    <row r="2450" spans="1:8" x14ac:dyDescent="0.2">
      <c r="A2450" s="247"/>
      <c r="B2450" s="267"/>
      <c r="C2450" s="267"/>
      <c r="D2450" s="297"/>
      <c r="E2450" s="297"/>
      <c r="F2450" s="297"/>
      <c r="G2450" s="297"/>
      <c r="H2450" s="297"/>
    </row>
    <row r="2451" spans="1:8" x14ac:dyDescent="0.2">
      <c r="A2451" s="247"/>
      <c r="B2451" s="267"/>
      <c r="C2451" s="267"/>
      <c r="D2451" s="297"/>
      <c r="E2451" s="297"/>
      <c r="F2451" s="297"/>
      <c r="G2451" s="297"/>
      <c r="H2451" s="297"/>
    </row>
    <row r="2452" spans="1:8" x14ac:dyDescent="0.2">
      <c r="A2452" s="247"/>
      <c r="B2452" s="267"/>
      <c r="C2452" s="267"/>
      <c r="D2452" s="297"/>
      <c r="E2452" s="297"/>
      <c r="F2452" s="297"/>
      <c r="G2452" s="297"/>
      <c r="H2452" s="297"/>
    </row>
    <row r="2453" spans="1:8" x14ac:dyDescent="0.2">
      <c r="A2453" s="247"/>
      <c r="B2453" s="267"/>
      <c r="C2453" s="267"/>
      <c r="D2453" s="297"/>
      <c r="E2453" s="297"/>
      <c r="F2453" s="297"/>
      <c r="G2453" s="297"/>
      <c r="H2453" s="297"/>
    </row>
    <row r="2454" spans="1:8" x14ac:dyDescent="0.2">
      <c r="A2454" s="247"/>
      <c r="B2454" s="267"/>
      <c r="C2454" s="267"/>
      <c r="D2454" s="297"/>
      <c r="E2454" s="297"/>
      <c r="F2454" s="297"/>
      <c r="G2454" s="297"/>
      <c r="H2454" s="297"/>
    </row>
    <row r="2455" spans="1:8" x14ac:dyDescent="0.2">
      <c r="A2455" s="247"/>
      <c r="B2455" s="267"/>
      <c r="C2455" s="267"/>
      <c r="D2455" s="297"/>
      <c r="E2455" s="297"/>
      <c r="F2455" s="297"/>
      <c r="G2455" s="297"/>
      <c r="H2455" s="297"/>
    </row>
    <row r="2456" spans="1:8" x14ac:dyDescent="0.2">
      <c r="A2456" s="247"/>
      <c r="B2456" s="267"/>
      <c r="C2456" s="267"/>
      <c r="D2456" s="297"/>
      <c r="E2456" s="297"/>
      <c r="F2456" s="297"/>
      <c r="G2456" s="297"/>
      <c r="H2456" s="297"/>
    </row>
    <row r="2457" spans="1:8" x14ac:dyDescent="0.2">
      <c r="A2457" s="247"/>
      <c r="B2457" s="267"/>
      <c r="C2457" s="267"/>
      <c r="D2457" s="297"/>
      <c r="E2457" s="297"/>
      <c r="F2457" s="297"/>
      <c r="G2457" s="297"/>
      <c r="H2457" s="297"/>
    </row>
    <row r="2458" spans="1:8" x14ac:dyDescent="0.2">
      <c r="A2458" s="247"/>
      <c r="B2458" s="267"/>
      <c r="C2458" s="267"/>
      <c r="D2458" s="297"/>
      <c r="E2458" s="297"/>
      <c r="F2458" s="297"/>
      <c r="G2458" s="297"/>
      <c r="H2458" s="297"/>
    </row>
    <row r="2459" spans="1:8" x14ac:dyDescent="0.2">
      <c r="A2459" s="247"/>
      <c r="B2459" s="267"/>
      <c r="C2459" s="267"/>
      <c r="D2459" s="297"/>
      <c r="E2459" s="297"/>
      <c r="F2459" s="297"/>
      <c r="G2459" s="297"/>
      <c r="H2459" s="297"/>
    </row>
    <row r="2460" spans="1:8" x14ac:dyDescent="0.2">
      <c r="A2460" s="247"/>
      <c r="B2460" s="267"/>
      <c r="C2460" s="267"/>
      <c r="D2460" s="297"/>
      <c r="E2460" s="297"/>
      <c r="F2460" s="297"/>
      <c r="G2460" s="297"/>
      <c r="H2460" s="297"/>
    </row>
    <row r="2461" spans="1:8" x14ac:dyDescent="0.2">
      <c r="A2461" s="247"/>
      <c r="B2461" s="267"/>
      <c r="C2461" s="267"/>
      <c r="D2461" s="297"/>
      <c r="E2461" s="297"/>
      <c r="F2461" s="297"/>
      <c r="G2461" s="297"/>
      <c r="H2461" s="297"/>
    </row>
    <row r="2462" spans="1:8" x14ac:dyDescent="0.2">
      <c r="A2462" s="247"/>
      <c r="B2462" s="267"/>
      <c r="C2462" s="267"/>
      <c r="D2462" s="297"/>
      <c r="E2462" s="297"/>
      <c r="F2462" s="297"/>
      <c r="G2462" s="297"/>
      <c r="H2462" s="297"/>
    </row>
    <row r="2463" spans="1:8" x14ac:dyDescent="0.2">
      <c r="A2463" s="247"/>
      <c r="B2463" s="267"/>
      <c r="C2463" s="267"/>
      <c r="D2463" s="297"/>
      <c r="E2463" s="297"/>
      <c r="F2463" s="297"/>
      <c r="G2463" s="297"/>
      <c r="H2463" s="297"/>
    </row>
    <row r="2464" spans="1:8" x14ac:dyDescent="0.2">
      <c r="A2464" s="247"/>
      <c r="B2464" s="267"/>
      <c r="C2464" s="267"/>
      <c r="D2464" s="297"/>
      <c r="E2464" s="297"/>
      <c r="F2464" s="297"/>
      <c r="G2464" s="297"/>
      <c r="H2464" s="297"/>
    </row>
    <row r="2465" spans="1:8" x14ac:dyDescent="0.2">
      <c r="A2465" s="247"/>
      <c r="B2465" s="267"/>
      <c r="C2465" s="267"/>
      <c r="D2465" s="297"/>
      <c r="E2465" s="297"/>
      <c r="F2465" s="297"/>
      <c r="G2465" s="297"/>
      <c r="H2465" s="297"/>
    </row>
    <row r="2466" spans="1:8" x14ac:dyDescent="0.2">
      <c r="A2466" s="247"/>
      <c r="B2466" s="267"/>
      <c r="C2466" s="267"/>
      <c r="D2466" s="297"/>
      <c r="E2466" s="297"/>
      <c r="F2466" s="297"/>
      <c r="G2466" s="297"/>
      <c r="H2466" s="297"/>
    </row>
    <row r="2467" spans="1:8" x14ac:dyDescent="0.2">
      <c r="A2467" s="247"/>
      <c r="B2467" s="267"/>
      <c r="C2467" s="267"/>
      <c r="D2467" s="297"/>
      <c r="E2467" s="297"/>
      <c r="F2467" s="297"/>
      <c r="G2467" s="297"/>
      <c r="H2467" s="297"/>
    </row>
    <row r="2468" spans="1:8" x14ac:dyDescent="0.2">
      <c r="A2468" s="247"/>
      <c r="B2468" s="267"/>
      <c r="C2468" s="267"/>
      <c r="D2468" s="297"/>
      <c r="E2468" s="297"/>
      <c r="F2468" s="297"/>
      <c r="G2468" s="297"/>
      <c r="H2468" s="297"/>
    </row>
    <row r="2469" spans="1:8" x14ac:dyDescent="0.2">
      <c r="A2469" s="247"/>
      <c r="B2469" s="267"/>
      <c r="C2469" s="267"/>
      <c r="D2469" s="297"/>
      <c r="E2469" s="297"/>
      <c r="F2469" s="297"/>
      <c r="G2469" s="297"/>
      <c r="H2469" s="297"/>
    </row>
    <row r="2470" spans="1:8" x14ac:dyDescent="0.2">
      <c r="A2470" s="247"/>
      <c r="B2470" s="267"/>
      <c r="C2470" s="267"/>
      <c r="D2470" s="297"/>
      <c r="E2470" s="297"/>
      <c r="F2470" s="297"/>
      <c r="G2470" s="297"/>
      <c r="H2470" s="297"/>
    </row>
    <row r="2471" spans="1:8" x14ac:dyDescent="0.2">
      <c r="A2471" s="247"/>
      <c r="B2471" s="267"/>
      <c r="C2471" s="267"/>
      <c r="D2471" s="297"/>
      <c r="E2471" s="297"/>
      <c r="F2471" s="297"/>
      <c r="G2471" s="297"/>
      <c r="H2471" s="297"/>
    </row>
    <row r="2472" spans="1:8" x14ac:dyDescent="0.2">
      <c r="A2472" s="247"/>
      <c r="B2472" s="267"/>
      <c r="C2472" s="267"/>
      <c r="D2472" s="297"/>
      <c r="E2472" s="297"/>
      <c r="F2472" s="297"/>
      <c r="G2472" s="297"/>
      <c r="H2472" s="297"/>
    </row>
    <row r="2473" spans="1:8" x14ac:dyDescent="0.2">
      <c r="A2473" s="247"/>
      <c r="B2473" s="267"/>
      <c r="C2473" s="267"/>
      <c r="D2473" s="297"/>
      <c r="E2473" s="297"/>
      <c r="F2473" s="297"/>
      <c r="G2473" s="297"/>
      <c r="H2473" s="297"/>
    </row>
    <row r="2474" spans="1:8" x14ac:dyDescent="0.2">
      <c r="A2474" s="247"/>
      <c r="B2474" s="267"/>
      <c r="C2474" s="267"/>
      <c r="D2474" s="297"/>
      <c r="E2474" s="297"/>
      <c r="F2474" s="297"/>
      <c r="G2474" s="297"/>
      <c r="H2474" s="297"/>
    </row>
    <row r="2475" spans="1:8" x14ac:dyDescent="0.2">
      <c r="A2475" s="247"/>
      <c r="B2475" s="267"/>
      <c r="C2475" s="267"/>
      <c r="D2475" s="297"/>
      <c r="E2475" s="297"/>
      <c r="F2475" s="297"/>
      <c r="G2475" s="297"/>
      <c r="H2475" s="297"/>
    </row>
    <row r="2476" spans="1:8" x14ac:dyDescent="0.2">
      <c r="A2476" s="247"/>
      <c r="B2476" s="267"/>
      <c r="C2476" s="267"/>
      <c r="D2476" s="297"/>
      <c r="E2476" s="297"/>
      <c r="F2476" s="297"/>
      <c r="G2476" s="297"/>
      <c r="H2476" s="297"/>
    </row>
    <row r="2477" spans="1:8" x14ac:dyDescent="0.2">
      <c r="A2477" s="247"/>
      <c r="B2477" s="267"/>
      <c r="C2477" s="267"/>
      <c r="D2477" s="297"/>
      <c r="E2477" s="297"/>
      <c r="F2477" s="297"/>
      <c r="G2477" s="297"/>
      <c r="H2477" s="297"/>
    </row>
    <row r="2478" spans="1:8" x14ac:dyDescent="0.2">
      <c r="A2478" s="247"/>
      <c r="B2478" s="267"/>
      <c r="C2478" s="267"/>
      <c r="D2478" s="297"/>
      <c r="E2478" s="297"/>
      <c r="F2478" s="297"/>
      <c r="G2478" s="297"/>
      <c r="H2478" s="297"/>
    </row>
    <row r="2479" spans="1:8" x14ac:dyDescent="0.2">
      <c r="A2479" s="247"/>
      <c r="B2479" s="267"/>
      <c r="C2479" s="267"/>
      <c r="D2479" s="297"/>
      <c r="E2479" s="297"/>
      <c r="F2479" s="297"/>
      <c r="G2479" s="297"/>
      <c r="H2479" s="297"/>
    </row>
    <row r="2480" spans="1:8" x14ac:dyDescent="0.2">
      <c r="A2480" s="247"/>
      <c r="B2480" s="267"/>
      <c r="C2480" s="267"/>
      <c r="D2480" s="297"/>
      <c r="E2480" s="297"/>
      <c r="F2480" s="297"/>
      <c r="G2480" s="297"/>
      <c r="H2480" s="297"/>
    </row>
    <row r="2481" spans="1:8" x14ac:dyDescent="0.2">
      <c r="A2481" s="247"/>
      <c r="B2481" s="267"/>
      <c r="C2481" s="267"/>
      <c r="D2481" s="297"/>
      <c r="E2481" s="297"/>
      <c r="F2481" s="297"/>
      <c r="G2481" s="297"/>
      <c r="H2481" s="297"/>
    </row>
    <row r="2482" spans="1:8" x14ac:dyDescent="0.2">
      <c r="A2482" s="247"/>
      <c r="B2482" s="267"/>
      <c r="C2482" s="267"/>
      <c r="D2482" s="297"/>
      <c r="E2482" s="297"/>
      <c r="F2482" s="297"/>
      <c r="G2482" s="297"/>
      <c r="H2482" s="297"/>
    </row>
    <row r="2483" spans="1:8" x14ac:dyDescent="0.2">
      <c r="A2483" s="247"/>
      <c r="B2483" s="267"/>
      <c r="C2483" s="267"/>
      <c r="D2483" s="297"/>
      <c r="E2483" s="297"/>
      <c r="F2483" s="297"/>
      <c r="G2483" s="297"/>
      <c r="H2483" s="297"/>
    </row>
    <row r="2484" spans="1:8" x14ac:dyDescent="0.2">
      <c r="A2484" s="247"/>
      <c r="B2484" s="267"/>
      <c r="C2484" s="267"/>
      <c r="D2484" s="297"/>
      <c r="E2484" s="297"/>
      <c r="F2484" s="297"/>
      <c r="G2484" s="297"/>
      <c r="H2484" s="297"/>
    </row>
    <row r="2485" spans="1:8" x14ac:dyDescent="0.2">
      <c r="A2485" s="247"/>
      <c r="B2485" s="267"/>
      <c r="C2485" s="267"/>
      <c r="D2485" s="297"/>
      <c r="E2485" s="297"/>
      <c r="F2485" s="297"/>
      <c r="G2485" s="297"/>
      <c r="H2485" s="297"/>
    </row>
    <row r="2486" spans="1:8" x14ac:dyDescent="0.2">
      <c r="A2486" s="247"/>
      <c r="B2486" s="267"/>
      <c r="C2486" s="267"/>
      <c r="D2486" s="297"/>
      <c r="E2486" s="297"/>
      <c r="F2486" s="297"/>
      <c r="G2486" s="297"/>
      <c r="H2486" s="297"/>
    </row>
    <row r="2487" spans="1:8" x14ac:dyDescent="0.2">
      <c r="A2487" s="247"/>
      <c r="B2487" s="267"/>
      <c r="C2487" s="267"/>
      <c r="D2487" s="297"/>
      <c r="E2487" s="297"/>
      <c r="F2487" s="297"/>
      <c r="G2487" s="297"/>
      <c r="H2487" s="297"/>
    </row>
    <row r="2488" spans="1:8" x14ac:dyDescent="0.2">
      <c r="A2488" s="247"/>
      <c r="B2488" s="267"/>
      <c r="C2488" s="267"/>
      <c r="D2488" s="297"/>
      <c r="E2488" s="297"/>
      <c r="F2488" s="297"/>
      <c r="G2488" s="297"/>
      <c r="H2488" s="297"/>
    </row>
    <row r="2489" spans="1:8" x14ac:dyDescent="0.2">
      <c r="A2489" s="247"/>
      <c r="B2489" s="267"/>
      <c r="C2489" s="267"/>
      <c r="D2489" s="297"/>
      <c r="E2489" s="297"/>
      <c r="F2489" s="297"/>
      <c r="G2489" s="297"/>
      <c r="H2489" s="297"/>
    </row>
    <row r="2490" spans="1:8" x14ac:dyDescent="0.2">
      <c r="A2490" s="247"/>
      <c r="B2490" s="267"/>
      <c r="C2490" s="267"/>
      <c r="D2490" s="297"/>
      <c r="E2490" s="297"/>
      <c r="F2490" s="297"/>
      <c r="G2490" s="297"/>
      <c r="H2490" s="297"/>
    </row>
    <row r="2491" spans="1:8" x14ac:dyDescent="0.2">
      <c r="A2491" s="247"/>
      <c r="B2491" s="267"/>
      <c r="C2491" s="267"/>
      <c r="D2491" s="297"/>
      <c r="E2491" s="297"/>
      <c r="F2491" s="297"/>
      <c r="G2491" s="297"/>
      <c r="H2491" s="297"/>
    </row>
    <row r="2492" spans="1:8" x14ac:dyDescent="0.2">
      <c r="A2492" s="247"/>
      <c r="B2492" s="267"/>
      <c r="C2492" s="267"/>
      <c r="D2492" s="297"/>
      <c r="E2492" s="297"/>
      <c r="F2492" s="297"/>
      <c r="G2492" s="297"/>
      <c r="H2492" s="297"/>
    </row>
    <row r="2493" spans="1:8" x14ac:dyDescent="0.2">
      <c r="A2493" s="247"/>
      <c r="B2493" s="267"/>
      <c r="C2493" s="267"/>
      <c r="D2493" s="297"/>
      <c r="E2493" s="297"/>
      <c r="F2493" s="297"/>
      <c r="G2493" s="297"/>
      <c r="H2493" s="297"/>
    </row>
    <row r="2494" spans="1:8" x14ac:dyDescent="0.2">
      <c r="A2494" s="247"/>
      <c r="B2494" s="267"/>
      <c r="C2494" s="267"/>
      <c r="D2494" s="297"/>
      <c r="E2494" s="297"/>
      <c r="F2494" s="297"/>
      <c r="G2494" s="297"/>
      <c r="H2494" s="297"/>
    </row>
    <row r="2495" spans="1:8" x14ac:dyDescent="0.2">
      <c r="A2495" s="247"/>
      <c r="B2495" s="267"/>
      <c r="C2495" s="267"/>
      <c r="D2495" s="297"/>
      <c r="E2495" s="297"/>
      <c r="F2495" s="297"/>
      <c r="G2495" s="297"/>
      <c r="H2495" s="297"/>
    </row>
    <row r="2496" spans="1:8" x14ac:dyDescent="0.2">
      <c r="A2496" s="247"/>
      <c r="B2496" s="267"/>
      <c r="C2496" s="267"/>
      <c r="D2496" s="297"/>
      <c r="E2496" s="297"/>
      <c r="F2496" s="297"/>
      <c r="G2496" s="297"/>
      <c r="H2496" s="297"/>
    </row>
    <row r="2497" spans="1:8" x14ac:dyDescent="0.2">
      <c r="A2497" s="247"/>
      <c r="B2497" s="267"/>
      <c r="C2497" s="267"/>
      <c r="D2497" s="297"/>
      <c r="E2497" s="297"/>
      <c r="F2497" s="297"/>
      <c r="G2497" s="297"/>
      <c r="H2497" s="297"/>
    </row>
    <row r="2498" spans="1:8" x14ac:dyDescent="0.2">
      <c r="A2498" s="247"/>
      <c r="B2498" s="267"/>
      <c r="C2498" s="267"/>
      <c r="D2498" s="297"/>
      <c r="E2498" s="297"/>
      <c r="F2498" s="297"/>
      <c r="G2498" s="297"/>
      <c r="H2498" s="297"/>
    </row>
    <row r="2499" spans="1:8" x14ac:dyDescent="0.2">
      <c r="A2499" s="247"/>
      <c r="B2499" s="267"/>
      <c r="C2499" s="267"/>
      <c r="D2499" s="297"/>
      <c r="E2499" s="297"/>
      <c r="F2499" s="297"/>
      <c r="G2499" s="297"/>
      <c r="H2499" s="297"/>
    </row>
    <row r="2500" spans="1:8" x14ac:dyDescent="0.2">
      <c r="A2500" s="247"/>
      <c r="B2500" s="267"/>
      <c r="C2500" s="267"/>
      <c r="D2500" s="297"/>
      <c r="E2500" s="297"/>
      <c r="F2500" s="297"/>
      <c r="G2500" s="297"/>
      <c r="H2500" s="297"/>
    </row>
    <row r="2501" spans="1:8" x14ac:dyDescent="0.2">
      <c r="A2501" s="247"/>
      <c r="B2501" s="267"/>
      <c r="C2501" s="267"/>
      <c r="D2501" s="297"/>
      <c r="E2501" s="297"/>
      <c r="F2501" s="297"/>
      <c r="G2501" s="297"/>
      <c r="H2501" s="297"/>
    </row>
    <row r="2502" spans="1:8" x14ac:dyDescent="0.2">
      <c r="A2502" s="247"/>
      <c r="B2502" s="267"/>
      <c r="C2502" s="267"/>
      <c r="D2502" s="297"/>
      <c r="E2502" s="297"/>
      <c r="F2502" s="297"/>
      <c r="G2502" s="297"/>
      <c r="H2502" s="297"/>
    </row>
    <row r="2503" spans="1:8" x14ac:dyDescent="0.2">
      <c r="A2503" s="247"/>
      <c r="B2503" s="267"/>
      <c r="C2503" s="267"/>
      <c r="D2503" s="297"/>
      <c r="E2503" s="297"/>
      <c r="F2503" s="297"/>
      <c r="G2503" s="297"/>
      <c r="H2503" s="297"/>
    </row>
    <row r="2504" spans="1:8" x14ac:dyDescent="0.2">
      <c r="A2504" s="247"/>
      <c r="B2504" s="267"/>
      <c r="C2504" s="267"/>
      <c r="D2504" s="297"/>
      <c r="E2504" s="297"/>
      <c r="F2504" s="297"/>
      <c r="G2504" s="297"/>
      <c r="H2504" s="297"/>
    </row>
    <row r="2505" spans="1:8" x14ac:dyDescent="0.2">
      <c r="A2505" s="247"/>
      <c r="B2505" s="267"/>
      <c r="C2505" s="267"/>
      <c r="D2505" s="297"/>
      <c r="E2505" s="297"/>
      <c r="F2505" s="297"/>
      <c r="G2505" s="297"/>
      <c r="H2505" s="297"/>
    </row>
    <row r="2506" spans="1:8" x14ac:dyDescent="0.2">
      <c r="A2506" s="247"/>
      <c r="B2506" s="267"/>
      <c r="C2506" s="267"/>
      <c r="D2506" s="297"/>
      <c r="E2506" s="297"/>
      <c r="F2506" s="297"/>
      <c r="G2506" s="297"/>
      <c r="H2506" s="297"/>
    </row>
    <row r="2507" spans="1:8" x14ac:dyDescent="0.2">
      <c r="A2507" s="247"/>
      <c r="B2507" s="267"/>
      <c r="C2507" s="267"/>
      <c r="D2507" s="297"/>
      <c r="E2507" s="297"/>
      <c r="F2507" s="297"/>
      <c r="G2507" s="297"/>
      <c r="H2507" s="297"/>
    </row>
    <row r="2508" spans="1:8" x14ac:dyDescent="0.2">
      <c r="A2508" s="247"/>
      <c r="B2508" s="267"/>
      <c r="C2508" s="267"/>
      <c r="D2508" s="297"/>
      <c r="E2508" s="297"/>
      <c r="F2508" s="297"/>
      <c r="G2508" s="297"/>
      <c r="H2508" s="297"/>
    </row>
    <row r="2509" spans="1:8" x14ac:dyDescent="0.2">
      <c r="A2509" s="247"/>
      <c r="B2509" s="267"/>
      <c r="C2509" s="267"/>
      <c r="D2509" s="297"/>
      <c r="E2509" s="297"/>
      <c r="F2509" s="297"/>
      <c r="G2509" s="297"/>
      <c r="H2509" s="297"/>
    </row>
    <row r="2510" spans="1:8" x14ac:dyDescent="0.2">
      <c r="A2510" s="247"/>
      <c r="B2510" s="267"/>
      <c r="C2510" s="267"/>
      <c r="D2510" s="297"/>
      <c r="E2510" s="297"/>
      <c r="F2510" s="297"/>
      <c r="G2510" s="297"/>
      <c r="H2510" s="297"/>
    </row>
    <row r="2511" spans="1:8" x14ac:dyDescent="0.2">
      <c r="A2511" s="247"/>
      <c r="B2511" s="267"/>
      <c r="C2511" s="267"/>
      <c r="D2511" s="297"/>
      <c r="E2511" s="297"/>
      <c r="F2511" s="297"/>
      <c r="G2511" s="297"/>
      <c r="H2511" s="297"/>
    </row>
    <row r="2512" spans="1:8" x14ac:dyDescent="0.2">
      <c r="A2512" s="247"/>
      <c r="B2512" s="267"/>
      <c r="C2512" s="267"/>
      <c r="D2512" s="297"/>
      <c r="E2512" s="297"/>
      <c r="F2512" s="297"/>
      <c r="G2512" s="297"/>
      <c r="H2512" s="297"/>
    </row>
    <row r="2513" spans="1:8" x14ac:dyDescent="0.2">
      <c r="A2513" s="247"/>
      <c r="B2513" s="267"/>
      <c r="C2513" s="267"/>
      <c r="D2513" s="297"/>
      <c r="E2513" s="297"/>
      <c r="F2513" s="297"/>
      <c r="G2513" s="297"/>
      <c r="H2513" s="297"/>
    </row>
    <row r="2514" spans="1:8" x14ac:dyDescent="0.2">
      <c r="A2514" s="247"/>
      <c r="B2514" s="267"/>
      <c r="C2514" s="267"/>
      <c r="D2514" s="297"/>
      <c r="E2514" s="297"/>
      <c r="F2514" s="297"/>
      <c r="G2514" s="297"/>
      <c r="H2514" s="297"/>
    </row>
    <row r="2515" spans="1:8" x14ac:dyDescent="0.2">
      <c r="A2515" s="247"/>
      <c r="B2515" s="267"/>
      <c r="C2515" s="267"/>
      <c r="D2515" s="297"/>
      <c r="E2515" s="297"/>
      <c r="F2515" s="297"/>
      <c r="G2515" s="297"/>
      <c r="H2515" s="297"/>
    </row>
    <row r="2516" spans="1:8" x14ac:dyDescent="0.2">
      <c r="A2516" s="247"/>
      <c r="B2516" s="267"/>
      <c r="C2516" s="267"/>
      <c r="D2516" s="297"/>
      <c r="E2516" s="297"/>
      <c r="F2516" s="297"/>
      <c r="G2516" s="297"/>
      <c r="H2516" s="297"/>
    </row>
    <row r="2517" spans="1:8" x14ac:dyDescent="0.2">
      <c r="A2517" s="247"/>
      <c r="B2517" s="267"/>
      <c r="C2517" s="267"/>
      <c r="D2517" s="297"/>
      <c r="E2517" s="297"/>
      <c r="F2517" s="297"/>
      <c r="G2517" s="297"/>
      <c r="H2517" s="297"/>
    </row>
    <row r="2518" spans="1:8" x14ac:dyDescent="0.2">
      <c r="A2518" s="247"/>
      <c r="B2518" s="267"/>
      <c r="C2518" s="267"/>
      <c r="D2518" s="297"/>
      <c r="E2518" s="297"/>
      <c r="F2518" s="297"/>
      <c r="G2518" s="297"/>
      <c r="H2518" s="297"/>
    </row>
    <row r="2519" spans="1:8" x14ac:dyDescent="0.2">
      <c r="A2519" s="247"/>
      <c r="B2519" s="267"/>
      <c r="C2519" s="267"/>
      <c r="D2519" s="297"/>
      <c r="E2519" s="297"/>
      <c r="F2519" s="297"/>
      <c r="G2519" s="297"/>
      <c r="H2519" s="297"/>
    </row>
    <row r="2520" spans="1:8" x14ac:dyDescent="0.2">
      <c r="A2520" s="247"/>
      <c r="B2520" s="267"/>
      <c r="C2520" s="267"/>
      <c r="D2520" s="297"/>
      <c r="E2520" s="297"/>
      <c r="F2520" s="297"/>
      <c r="G2520" s="297"/>
      <c r="H2520" s="297"/>
    </row>
    <row r="2521" spans="1:8" x14ac:dyDescent="0.2">
      <c r="A2521" s="247"/>
      <c r="B2521" s="267"/>
      <c r="C2521" s="267"/>
      <c r="D2521" s="297"/>
      <c r="E2521" s="297"/>
      <c r="F2521" s="297"/>
      <c r="G2521" s="297"/>
      <c r="H2521" s="297"/>
    </row>
    <row r="2522" spans="1:8" x14ac:dyDescent="0.2">
      <c r="A2522" s="247"/>
      <c r="B2522" s="267"/>
      <c r="C2522" s="267"/>
      <c r="D2522" s="297"/>
      <c r="E2522" s="297"/>
      <c r="F2522" s="297"/>
      <c r="G2522" s="297"/>
      <c r="H2522" s="297"/>
    </row>
    <row r="2523" spans="1:8" x14ac:dyDescent="0.2">
      <c r="A2523" s="247"/>
      <c r="B2523" s="267"/>
      <c r="C2523" s="267"/>
      <c r="D2523" s="297"/>
      <c r="E2523" s="297"/>
      <c r="F2523" s="297"/>
      <c r="G2523" s="297"/>
      <c r="H2523" s="297"/>
    </row>
    <row r="2524" spans="1:8" x14ac:dyDescent="0.2">
      <c r="A2524" s="247"/>
      <c r="B2524" s="267"/>
      <c r="C2524" s="267"/>
      <c r="D2524" s="297"/>
      <c r="E2524" s="297"/>
      <c r="F2524" s="297"/>
      <c r="G2524" s="297"/>
      <c r="H2524" s="297"/>
    </row>
    <row r="2525" spans="1:8" x14ac:dyDescent="0.2">
      <c r="A2525" s="247"/>
      <c r="B2525" s="267"/>
      <c r="C2525" s="267"/>
      <c r="D2525" s="297"/>
      <c r="E2525" s="297"/>
      <c r="F2525" s="297"/>
      <c r="G2525" s="297"/>
      <c r="H2525" s="297"/>
    </row>
    <row r="2526" spans="1:8" x14ac:dyDescent="0.2">
      <c r="A2526" s="247"/>
      <c r="B2526" s="267"/>
      <c r="C2526" s="267"/>
      <c r="D2526" s="297"/>
      <c r="E2526" s="297"/>
      <c r="F2526" s="297"/>
      <c r="G2526" s="297"/>
      <c r="H2526" s="297"/>
    </row>
    <row r="2527" spans="1:8" x14ac:dyDescent="0.2">
      <c r="A2527" s="247"/>
      <c r="B2527" s="267"/>
      <c r="C2527" s="267"/>
      <c r="D2527" s="297"/>
      <c r="E2527" s="297"/>
      <c r="F2527" s="297"/>
      <c r="G2527" s="297"/>
      <c r="H2527" s="297"/>
    </row>
    <row r="2528" spans="1:8" x14ac:dyDescent="0.2">
      <c r="A2528" s="247"/>
      <c r="B2528" s="267"/>
      <c r="C2528" s="267"/>
      <c r="D2528" s="297"/>
      <c r="E2528" s="297"/>
      <c r="F2528" s="297"/>
      <c r="G2528" s="297"/>
      <c r="H2528" s="297"/>
    </row>
    <row r="2529" spans="1:8" x14ac:dyDescent="0.2">
      <c r="A2529" s="247"/>
      <c r="B2529" s="267"/>
      <c r="C2529" s="267"/>
      <c r="D2529" s="297"/>
      <c r="E2529" s="297"/>
      <c r="F2529" s="297"/>
      <c r="G2529" s="297"/>
      <c r="H2529" s="297"/>
    </row>
    <row r="2530" spans="1:8" x14ac:dyDescent="0.2">
      <c r="A2530" s="247"/>
      <c r="B2530" s="267"/>
      <c r="C2530" s="267"/>
      <c r="D2530" s="297"/>
      <c r="E2530" s="297"/>
      <c r="F2530" s="297"/>
      <c r="G2530" s="297"/>
      <c r="H2530" s="297"/>
    </row>
    <row r="2531" spans="1:8" x14ac:dyDescent="0.2">
      <c r="A2531" s="247"/>
      <c r="B2531" s="267"/>
      <c r="C2531" s="267"/>
      <c r="D2531" s="297"/>
      <c r="E2531" s="297"/>
      <c r="F2531" s="297"/>
      <c r="G2531" s="297"/>
      <c r="H2531" s="297"/>
    </row>
    <row r="2532" spans="1:8" x14ac:dyDescent="0.2">
      <c r="A2532" s="247"/>
      <c r="B2532" s="267"/>
      <c r="C2532" s="267"/>
      <c r="D2532" s="297"/>
      <c r="E2532" s="297"/>
      <c r="F2532" s="297"/>
      <c r="G2532" s="297"/>
      <c r="H2532" s="297"/>
    </row>
    <row r="2533" spans="1:8" x14ac:dyDescent="0.2">
      <c r="A2533" s="247"/>
      <c r="B2533" s="267"/>
      <c r="C2533" s="267"/>
      <c r="D2533" s="297"/>
      <c r="E2533" s="297"/>
      <c r="F2533" s="297"/>
      <c r="G2533" s="297"/>
      <c r="H2533" s="297"/>
    </row>
    <row r="2534" spans="1:8" x14ac:dyDescent="0.2">
      <c r="A2534" s="247"/>
      <c r="B2534" s="267"/>
      <c r="C2534" s="267"/>
      <c r="D2534" s="297"/>
      <c r="E2534" s="297"/>
      <c r="F2534" s="297"/>
      <c r="G2534" s="297"/>
      <c r="H2534" s="297"/>
    </row>
    <row r="2535" spans="1:8" x14ac:dyDescent="0.2">
      <c r="A2535" s="247"/>
      <c r="B2535" s="267"/>
      <c r="C2535" s="267"/>
      <c r="D2535" s="297"/>
      <c r="E2535" s="297"/>
      <c r="F2535" s="297"/>
      <c r="G2535" s="297"/>
      <c r="H2535" s="297"/>
    </row>
    <row r="2536" spans="1:8" x14ac:dyDescent="0.2">
      <c r="A2536" s="247"/>
      <c r="B2536" s="267"/>
      <c r="C2536" s="267"/>
      <c r="D2536" s="297"/>
      <c r="E2536" s="297"/>
      <c r="F2536" s="297"/>
      <c r="G2536" s="297"/>
      <c r="H2536" s="297"/>
    </row>
    <row r="2537" spans="1:8" x14ac:dyDescent="0.2">
      <c r="A2537" s="247"/>
      <c r="B2537" s="267"/>
      <c r="C2537" s="267"/>
      <c r="D2537" s="297"/>
      <c r="E2537" s="297"/>
      <c r="F2537" s="297"/>
      <c r="G2537" s="297"/>
      <c r="H2537" s="297"/>
    </row>
    <row r="2538" spans="1:8" x14ac:dyDescent="0.2">
      <c r="A2538" s="247"/>
      <c r="B2538" s="267"/>
      <c r="C2538" s="267"/>
      <c r="D2538" s="297"/>
      <c r="E2538" s="297"/>
      <c r="F2538" s="297"/>
      <c r="G2538" s="297"/>
      <c r="H2538" s="297"/>
    </row>
    <row r="2539" spans="1:8" x14ac:dyDescent="0.2">
      <c r="A2539" s="247"/>
      <c r="B2539" s="267"/>
      <c r="C2539" s="267"/>
      <c r="D2539" s="297"/>
      <c r="E2539" s="297"/>
      <c r="F2539" s="297"/>
      <c r="G2539" s="297"/>
      <c r="H2539" s="297"/>
    </row>
    <row r="2540" spans="1:8" x14ac:dyDescent="0.2">
      <c r="A2540" s="247"/>
      <c r="B2540" s="267"/>
      <c r="C2540" s="267"/>
      <c r="D2540" s="297"/>
      <c r="E2540" s="297"/>
      <c r="F2540" s="297"/>
      <c r="G2540" s="297"/>
      <c r="H2540" s="297"/>
    </row>
    <row r="2541" spans="1:8" x14ac:dyDescent="0.2">
      <c r="A2541" s="247"/>
      <c r="B2541" s="267"/>
      <c r="C2541" s="267"/>
      <c r="D2541" s="297"/>
      <c r="E2541" s="297"/>
      <c r="F2541" s="297"/>
      <c r="G2541" s="297"/>
      <c r="H2541" s="297"/>
    </row>
    <row r="2542" spans="1:8" x14ac:dyDescent="0.2">
      <c r="A2542" s="247"/>
      <c r="B2542" s="267"/>
      <c r="C2542" s="267"/>
      <c r="D2542" s="297"/>
      <c r="E2542" s="297"/>
      <c r="F2542" s="297"/>
      <c r="G2542" s="297"/>
      <c r="H2542" s="297"/>
    </row>
    <row r="2543" spans="1:8" x14ac:dyDescent="0.2">
      <c r="A2543" s="247"/>
      <c r="B2543" s="267"/>
      <c r="C2543" s="267"/>
      <c r="D2543" s="297"/>
      <c r="E2543" s="297"/>
      <c r="F2543" s="297"/>
      <c r="G2543" s="297"/>
      <c r="H2543" s="297"/>
    </row>
    <row r="2544" spans="1:8" x14ac:dyDescent="0.2">
      <c r="A2544" s="247"/>
      <c r="B2544" s="267"/>
      <c r="C2544" s="267"/>
      <c r="D2544" s="297"/>
      <c r="E2544" s="297"/>
      <c r="F2544" s="297"/>
      <c r="G2544" s="297"/>
      <c r="H2544" s="297"/>
    </row>
    <row r="2545" spans="1:8" x14ac:dyDescent="0.2">
      <c r="A2545" s="247"/>
      <c r="B2545" s="267"/>
      <c r="C2545" s="267"/>
      <c r="D2545" s="297"/>
      <c r="E2545" s="297"/>
      <c r="F2545" s="297"/>
      <c r="G2545" s="297"/>
      <c r="H2545" s="297"/>
    </row>
    <row r="2546" spans="1:8" x14ac:dyDescent="0.2">
      <c r="A2546" s="247"/>
      <c r="B2546" s="267"/>
      <c r="C2546" s="267"/>
      <c r="D2546" s="297"/>
      <c r="E2546" s="297"/>
      <c r="F2546" s="297"/>
      <c r="G2546" s="297"/>
      <c r="H2546" s="297"/>
    </row>
    <row r="2547" spans="1:8" x14ac:dyDescent="0.2">
      <c r="A2547" s="247"/>
      <c r="B2547" s="267"/>
      <c r="C2547" s="267"/>
      <c r="D2547" s="297"/>
      <c r="E2547" s="297"/>
      <c r="F2547" s="297"/>
      <c r="G2547" s="297"/>
      <c r="H2547" s="297"/>
    </row>
    <row r="2548" spans="1:8" x14ac:dyDescent="0.2">
      <c r="A2548" s="247"/>
      <c r="B2548" s="267"/>
      <c r="C2548" s="267"/>
      <c r="D2548" s="297"/>
      <c r="E2548" s="297"/>
      <c r="F2548" s="297"/>
      <c r="G2548" s="297"/>
      <c r="H2548" s="297"/>
    </row>
    <row r="2549" spans="1:8" x14ac:dyDescent="0.2">
      <c r="A2549" s="247"/>
      <c r="B2549" s="267"/>
      <c r="C2549" s="267"/>
      <c r="D2549" s="297"/>
      <c r="E2549" s="297"/>
      <c r="F2549" s="297"/>
      <c r="G2549" s="297"/>
      <c r="H2549" s="297"/>
    </row>
    <row r="2550" spans="1:8" x14ac:dyDescent="0.2">
      <c r="A2550" s="247"/>
      <c r="B2550" s="267"/>
      <c r="C2550" s="267"/>
      <c r="D2550" s="297"/>
      <c r="E2550" s="297"/>
      <c r="F2550" s="297"/>
      <c r="G2550" s="297"/>
      <c r="H2550" s="297"/>
    </row>
    <row r="2551" spans="1:8" x14ac:dyDescent="0.2">
      <c r="A2551" s="247"/>
      <c r="B2551" s="267"/>
      <c r="C2551" s="267"/>
      <c r="D2551" s="297"/>
      <c r="E2551" s="297"/>
      <c r="F2551" s="297"/>
      <c r="G2551" s="297"/>
      <c r="H2551" s="297"/>
    </row>
    <row r="2552" spans="1:8" x14ac:dyDescent="0.2">
      <c r="A2552" s="247"/>
      <c r="B2552" s="267"/>
      <c r="C2552" s="267"/>
      <c r="D2552" s="297"/>
      <c r="E2552" s="297"/>
      <c r="F2552" s="297"/>
      <c r="G2552" s="297"/>
      <c r="H2552" s="297"/>
    </row>
    <row r="2553" spans="1:8" x14ac:dyDescent="0.2">
      <c r="A2553" s="247"/>
      <c r="B2553" s="267"/>
      <c r="C2553" s="267"/>
      <c r="D2553" s="297"/>
      <c r="E2553" s="297"/>
      <c r="F2553" s="297"/>
      <c r="G2553" s="297"/>
      <c r="H2553" s="297"/>
    </row>
    <row r="2554" spans="1:8" x14ac:dyDescent="0.2">
      <c r="A2554" s="247"/>
      <c r="B2554" s="267"/>
      <c r="C2554" s="267"/>
      <c r="D2554" s="297"/>
      <c r="E2554" s="297"/>
      <c r="F2554" s="297"/>
      <c r="G2554" s="297"/>
      <c r="H2554" s="297"/>
    </row>
    <row r="2555" spans="1:8" x14ac:dyDescent="0.2">
      <c r="A2555" s="247"/>
      <c r="B2555" s="267"/>
      <c r="C2555" s="267"/>
      <c r="D2555" s="297"/>
      <c r="E2555" s="297"/>
      <c r="F2555" s="297"/>
      <c r="G2555" s="297"/>
      <c r="H2555" s="297"/>
    </row>
    <row r="2556" spans="1:8" x14ac:dyDescent="0.2">
      <c r="A2556" s="247"/>
      <c r="B2556" s="267"/>
      <c r="C2556" s="267"/>
      <c r="D2556" s="297"/>
      <c r="E2556" s="297"/>
      <c r="F2556" s="297"/>
      <c r="G2556" s="297"/>
      <c r="H2556" s="297"/>
    </row>
    <row r="2557" spans="1:8" x14ac:dyDescent="0.2">
      <c r="A2557" s="247"/>
      <c r="B2557" s="267"/>
      <c r="C2557" s="267"/>
      <c r="D2557" s="297"/>
      <c r="E2557" s="297"/>
      <c r="F2557" s="297"/>
      <c r="G2557" s="297"/>
      <c r="H2557" s="297"/>
    </row>
    <row r="2558" spans="1:8" x14ac:dyDescent="0.2">
      <c r="A2558" s="247"/>
      <c r="B2558" s="267"/>
      <c r="C2558" s="267"/>
      <c r="D2558" s="297"/>
      <c r="E2558" s="297"/>
      <c r="F2558" s="297"/>
      <c r="G2558" s="297"/>
      <c r="H2558" s="297"/>
    </row>
    <row r="2559" spans="1:8" x14ac:dyDescent="0.2">
      <c r="A2559" s="247"/>
      <c r="B2559" s="267"/>
      <c r="C2559" s="267"/>
      <c r="D2559" s="297"/>
      <c r="E2559" s="297"/>
      <c r="F2559" s="297"/>
      <c r="G2559" s="297"/>
      <c r="H2559" s="297"/>
    </row>
    <row r="2560" spans="1:8" x14ac:dyDescent="0.2">
      <c r="A2560" s="247"/>
      <c r="B2560" s="267"/>
      <c r="C2560" s="267"/>
      <c r="D2560" s="297"/>
      <c r="E2560" s="297"/>
      <c r="F2560" s="297"/>
      <c r="G2560" s="297"/>
      <c r="H2560" s="297"/>
    </row>
    <row r="2561" spans="1:8" x14ac:dyDescent="0.2">
      <c r="A2561" s="247"/>
      <c r="B2561" s="267"/>
      <c r="C2561" s="267"/>
      <c r="D2561" s="297"/>
      <c r="E2561" s="297"/>
      <c r="F2561" s="297"/>
      <c r="G2561" s="297"/>
      <c r="H2561" s="297"/>
    </row>
    <row r="2562" spans="1:8" x14ac:dyDescent="0.2">
      <c r="A2562" s="247"/>
      <c r="B2562" s="267"/>
      <c r="C2562" s="267"/>
      <c r="D2562" s="297"/>
      <c r="E2562" s="297"/>
      <c r="F2562" s="297"/>
      <c r="G2562" s="297"/>
      <c r="H2562" s="297"/>
    </row>
    <row r="2563" spans="1:8" x14ac:dyDescent="0.2">
      <c r="A2563" s="247"/>
      <c r="B2563" s="267"/>
      <c r="C2563" s="267"/>
      <c r="D2563" s="297"/>
      <c r="E2563" s="297"/>
      <c r="F2563" s="297"/>
      <c r="G2563" s="297"/>
      <c r="H2563" s="297"/>
    </row>
    <row r="2564" spans="1:8" x14ac:dyDescent="0.2">
      <c r="A2564" s="247"/>
      <c r="B2564" s="267"/>
      <c r="C2564" s="267"/>
      <c r="D2564" s="297"/>
      <c r="E2564" s="297"/>
      <c r="F2564" s="297"/>
      <c r="G2564" s="297"/>
      <c r="H2564" s="297"/>
    </row>
    <row r="2565" spans="1:8" x14ac:dyDescent="0.2">
      <c r="A2565" s="247"/>
      <c r="B2565" s="267"/>
      <c r="C2565" s="267"/>
      <c r="D2565" s="297"/>
      <c r="E2565" s="297"/>
      <c r="F2565" s="297"/>
      <c r="G2565" s="297"/>
      <c r="H2565" s="297"/>
    </row>
    <row r="2566" spans="1:8" x14ac:dyDescent="0.2">
      <c r="A2566" s="247"/>
      <c r="B2566" s="267"/>
      <c r="C2566" s="267"/>
      <c r="D2566" s="297"/>
      <c r="E2566" s="297"/>
      <c r="F2566" s="297"/>
      <c r="G2566" s="297"/>
      <c r="H2566" s="297"/>
    </row>
    <row r="2567" spans="1:8" x14ac:dyDescent="0.2">
      <c r="A2567" s="247"/>
      <c r="B2567" s="267"/>
      <c r="C2567" s="267"/>
      <c r="D2567" s="297"/>
      <c r="E2567" s="297"/>
      <c r="F2567" s="297"/>
      <c r="G2567" s="297"/>
      <c r="H2567" s="297"/>
    </row>
    <row r="2568" spans="1:8" x14ac:dyDescent="0.2">
      <c r="A2568" s="247"/>
      <c r="B2568" s="267"/>
      <c r="C2568" s="267"/>
      <c r="D2568" s="297"/>
      <c r="E2568" s="297"/>
      <c r="F2568" s="297"/>
      <c r="G2568" s="297"/>
      <c r="H2568" s="297"/>
    </row>
    <row r="2569" spans="1:8" x14ac:dyDescent="0.2">
      <c r="A2569" s="247"/>
      <c r="B2569" s="267"/>
      <c r="C2569" s="267"/>
      <c r="D2569" s="297"/>
      <c r="E2569" s="297"/>
      <c r="F2569" s="297"/>
      <c r="G2569" s="297"/>
      <c r="H2569" s="297"/>
    </row>
    <row r="2570" spans="1:8" x14ac:dyDescent="0.2">
      <c r="A2570" s="247"/>
      <c r="B2570" s="267"/>
      <c r="C2570" s="267"/>
      <c r="D2570" s="297"/>
      <c r="E2570" s="297"/>
      <c r="F2570" s="297"/>
      <c r="G2570" s="297"/>
      <c r="H2570" s="297"/>
    </row>
    <row r="2571" spans="1:8" x14ac:dyDescent="0.2">
      <c r="A2571" s="247"/>
      <c r="B2571" s="267"/>
      <c r="C2571" s="267"/>
      <c r="D2571" s="297"/>
      <c r="E2571" s="297"/>
      <c r="F2571" s="297"/>
      <c r="G2571" s="297"/>
      <c r="H2571" s="297"/>
    </row>
    <row r="2572" spans="1:8" x14ac:dyDescent="0.2">
      <c r="A2572" s="247"/>
      <c r="B2572" s="267"/>
      <c r="C2572" s="267"/>
      <c r="D2572" s="297"/>
      <c r="E2572" s="297"/>
      <c r="F2572" s="297"/>
      <c r="G2572" s="297"/>
      <c r="H2572" s="297"/>
    </row>
    <row r="2573" spans="1:8" x14ac:dyDescent="0.2">
      <c r="A2573" s="247"/>
      <c r="B2573" s="267"/>
      <c r="C2573" s="267"/>
      <c r="D2573" s="297"/>
      <c r="E2573" s="297"/>
      <c r="F2573" s="297"/>
      <c r="G2573" s="297"/>
      <c r="H2573" s="297"/>
    </row>
    <row r="2574" spans="1:8" x14ac:dyDescent="0.2">
      <c r="A2574" s="247"/>
      <c r="B2574" s="267"/>
      <c r="C2574" s="267"/>
      <c r="D2574" s="297"/>
      <c r="E2574" s="297"/>
      <c r="F2574" s="297"/>
      <c r="G2574" s="297"/>
      <c r="H2574" s="297"/>
    </row>
    <row r="2575" spans="1:8" x14ac:dyDescent="0.2">
      <c r="A2575" s="247"/>
      <c r="B2575" s="267"/>
      <c r="C2575" s="267"/>
      <c r="D2575" s="297"/>
      <c r="E2575" s="297"/>
      <c r="F2575" s="297"/>
      <c r="G2575" s="297"/>
      <c r="H2575" s="297"/>
    </row>
    <row r="2576" spans="1:8" x14ac:dyDescent="0.2">
      <c r="A2576" s="247"/>
      <c r="B2576" s="267"/>
      <c r="C2576" s="267"/>
      <c r="D2576" s="297"/>
      <c r="E2576" s="297"/>
      <c r="F2576" s="297"/>
      <c r="G2576" s="297"/>
      <c r="H2576" s="297"/>
    </row>
    <row r="2577" spans="1:8" x14ac:dyDescent="0.2">
      <c r="A2577" s="247"/>
      <c r="B2577" s="267"/>
      <c r="C2577" s="267"/>
      <c r="D2577" s="297"/>
      <c r="E2577" s="297"/>
      <c r="F2577" s="297"/>
      <c r="G2577" s="297"/>
      <c r="H2577" s="297"/>
    </row>
    <row r="2578" spans="1:8" x14ac:dyDescent="0.2">
      <c r="A2578" s="247"/>
      <c r="B2578" s="267"/>
      <c r="C2578" s="267"/>
      <c r="D2578" s="297"/>
      <c r="E2578" s="297"/>
      <c r="F2578" s="297"/>
      <c r="G2578" s="297"/>
      <c r="H2578" s="297"/>
    </row>
    <row r="2579" spans="1:8" x14ac:dyDescent="0.2">
      <c r="A2579" s="247"/>
      <c r="B2579" s="267"/>
      <c r="C2579" s="267"/>
      <c r="D2579" s="297"/>
      <c r="E2579" s="297"/>
      <c r="F2579" s="297"/>
      <c r="G2579" s="297"/>
      <c r="H2579" s="297"/>
    </row>
    <row r="2580" spans="1:8" x14ac:dyDescent="0.2">
      <c r="A2580" s="247"/>
      <c r="B2580" s="267"/>
      <c r="C2580" s="267"/>
      <c r="D2580" s="297"/>
      <c r="E2580" s="297"/>
      <c r="F2580" s="297"/>
      <c r="G2580" s="297"/>
      <c r="H2580" s="297"/>
    </row>
    <row r="2581" spans="1:8" x14ac:dyDescent="0.2">
      <c r="A2581" s="247"/>
      <c r="B2581" s="267"/>
      <c r="C2581" s="267"/>
      <c r="D2581" s="297"/>
      <c r="E2581" s="297"/>
      <c r="F2581" s="297"/>
      <c r="G2581" s="297"/>
      <c r="H2581" s="297"/>
    </row>
    <row r="2582" spans="1:8" x14ac:dyDescent="0.2">
      <c r="A2582" s="247"/>
      <c r="B2582" s="267"/>
      <c r="C2582" s="267"/>
      <c r="D2582" s="297"/>
      <c r="E2582" s="297"/>
      <c r="F2582" s="297"/>
      <c r="G2582" s="297"/>
      <c r="H2582" s="297"/>
    </row>
    <row r="2583" spans="1:8" x14ac:dyDescent="0.2">
      <c r="A2583" s="247"/>
      <c r="B2583" s="267"/>
      <c r="C2583" s="267"/>
      <c r="D2583" s="297"/>
      <c r="E2583" s="297"/>
      <c r="F2583" s="297"/>
      <c r="G2583" s="297"/>
      <c r="H2583" s="297"/>
    </row>
    <row r="2584" spans="1:8" x14ac:dyDescent="0.2">
      <c r="A2584" s="247"/>
      <c r="B2584" s="267"/>
      <c r="C2584" s="267"/>
      <c r="D2584" s="297"/>
      <c r="E2584" s="297"/>
      <c r="F2584" s="297"/>
      <c r="G2584" s="297"/>
      <c r="H2584" s="297"/>
    </row>
    <row r="2585" spans="1:8" x14ac:dyDescent="0.2">
      <c r="A2585" s="247"/>
      <c r="B2585" s="267"/>
      <c r="C2585" s="267"/>
      <c r="D2585" s="297"/>
      <c r="E2585" s="297"/>
      <c r="F2585" s="297"/>
      <c r="G2585" s="297"/>
      <c r="H2585" s="297"/>
    </row>
    <row r="2586" spans="1:8" x14ac:dyDescent="0.2">
      <c r="A2586" s="247"/>
      <c r="B2586" s="267"/>
      <c r="C2586" s="267"/>
      <c r="D2586" s="297"/>
      <c r="E2586" s="297"/>
      <c r="F2586" s="297"/>
      <c r="G2586" s="297"/>
      <c r="H2586" s="297"/>
    </row>
    <row r="2587" spans="1:8" x14ac:dyDescent="0.2">
      <c r="A2587" s="247"/>
      <c r="B2587" s="267"/>
      <c r="C2587" s="267"/>
      <c r="D2587" s="297"/>
      <c r="E2587" s="297"/>
      <c r="F2587" s="297"/>
      <c r="G2587" s="297"/>
      <c r="H2587" s="297"/>
    </row>
    <row r="2588" spans="1:8" x14ac:dyDescent="0.2">
      <c r="A2588" s="247"/>
      <c r="B2588" s="267"/>
      <c r="C2588" s="267"/>
      <c r="D2588" s="297"/>
      <c r="E2588" s="297"/>
      <c r="F2588" s="297"/>
      <c r="G2588" s="297"/>
      <c r="H2588" s="297"/>
    </row>
    <row r="2589" spans="1:8" x14ac:dyDescent="0.2">
      <c r="A2589" s="247"/>
      <c r="B2589" s="267"/>
      <c r="C2589" s="267"/>
      <c r="D2589" s="297"/>
      <c r="E2589" s="297"/>
      <c r="F2589" s="297"/>
      <c r="G2589" s="297"/>
      <c r="H2589" s="297"/>
    </row>
    <row r="2590" spans="1:8" x14ac:dyDescent="0.2">
      <c r="A2590" s="247"/>
      <c r="B2590" s="267"/>
      <c r="C2590" s="267"/>
      <c r="D2590" s="297"/>
      <c r="E2590" s="297"/>
      <c r="F2590" s="297"/>
      <c r="G2590" s="297"/>
      <c r="H2590" s="297"/>
    </row>
    <row r="2591" spans="1:8" x14ac:dyDescent="0.2">
      <c r="A2591" s="247"/>
      <c r="B2591" s="267"/>
      <c r="C2591" s="267"/>
      <c r="D2591" s="297"/>
      <c r="E2591" s="297"/>
      <c r="F2591" s="297"/>
      <c r="G2591" s="297"/>
      <c r="H2591" s="297"/>
    </row>
    <row r="2592" spans="1:8" x14ac:dyDescent="0.2">
      <c r="A2592" s="247"/>
      <c r="B2592" s="267"/>
      <c r="C2592" s="267"/>
      <c r="D2592" s="297"/>
      <c r="E2592" s="297"/>
      <c r="F2592" s="297"/>
      <c r="G2592" s="297"/>
      <c r="H2592" s="297"/>
    </row>
    <row r="2593" spans="1:8" x14ac:dyDescent="0.2">
      <c r="A2593" s="247"/>
      <c r="B2593" s="267"/>
      <c r="C2593" s="267"/>
      <c r="D2593" s="297"/>
      <c r="E2593" s="297"/>
      <c r="F2593" s="297"/>
      <c r="G2593" s="297"/>
      <c r="H2593" s="297"/>
    </row>
    <row r="2594" spans="1:8" x14ac:dyDescent="0.2">
      <c r="A2594" s="247"/>
      <c r="B2594" s="267"/>
      <c r="C2594" s="267"/>
      <c r="D2594" s="297"/>
      <c r="E2594" s="297"/>
      <c r="F2594" s="297"/>
      <c r="G2594" s="297"/>
      <c r="H2594" s="297"/>
    </row>
    <row r="2595" spans="1:8" x14ac:dyDescent="0.2">
      <c r="A2595" s="247"/>
      <c r="B2595" s="267"/>
      <c r="C2595" s="267"/>
      <c r="D2595" s="297"/>
      <c r="E2595" s="297"/>
      <c r="F2595" s="297"/>
      <c r="G2595" s="297"/>
      <c r="H2595" s="297"/>
    </row>
    <row r="2596" spans="1:8" x14ac:dyDescent="0.2">
      <c r="A2596" s="247"/>
      <c r="B2596" s="267"/>
      <c r="C2596" s="267"/>
      <c r="D2596" s="297"/>
      <c r="E2596" s="297"/>
      <c r="F2596" s="297"/>
      <c r="G2596" s="297"/>
      <c r="H2596" s="297"/>
    </row>
    <row r="2597" spans="1:8" x14ac:dyDescent="0.2">
      <c r="A2597" s="247"/>
      <c r="B2597" s="267"/>
      <c r="C2597" s="267"/>
      <c r="D2597" s="297"/>
      <c r="E2597" s="297"/>
      <c r="F2597" s="297"/>
      <c r="G2597" s="297"/>
      <c r="H2597" s="297"/>
    </row>
    <row r="2598" spans="1:8" x14ac:dyDescent="0.2">
      <c r="A2598" s="247"/>
      <c r="B2598" s="267"/>
      <c r="C2598" s="267"/>
      <c r="D2598" s="297"/>
      <c r="E2598" s="297"/>
      <c r="F2598" s="297"/>
      <c r="G2598" s="297"/>
      <c r="H2598" s="297"/>
    </row>
    <row r="2599" spans="1:8" x14ac:dyDescent="0.2">
      <c r="A2599" s="247"/>
      <c r="B2599" s="267"/>
      <c r="C2599" s="267"/>
      <c r="D2599" s="297"/>
      <c r="E2599" s="297"/>
      <c r="F2599" s="297"/>
      <c r="G2599" s="297"/>
      <c r="H2599" s="297"/>
    </row>
    <row r="2600" spans="1:8" x14ac:dyDescent="0.2">
      <c r="A2600" s="247"/>
      <c r="B2600" s="267"/>
      <c r="C2600" s="267"/>
      <c r="D2600" s="297"/>
      <c r="E2600" s="297"/>
      <c r="F2600" s="297"/>
      <c r="G2600" s="297"/>
      <c r="H2600" s="297"/>
    </row>
    <row r="2601" spans="1:8" x14ac:dyDescent="0.2">
      <c r="A2601" s="247"/>
      <c r="B2601" s="267"/>
      <c r="C2601" s="267"/>
      <c r="D2601" s="297"/>
      <c r="E2601" s="297"/>
      <c r="F2601" s="297"/>
      <c r="G2601" s="297"/>
      <c r="H2601" s="297"/>
    </row>
    <row r="2602" spans="1:8" x14ac:dyDescent="0.2">
      <c r="A2602" s="247"/>
      <c r="B2602" s="267"/>
      <c r="C2602" s="267"/>
      <c r="D2602" s="297"/>
      <c r="E2602" s="297"/>
      <c r="F2602" s="297"/>
      <c r="G2602" s="297"/>
      <c r="H2602" s="297"/>
    </row>
    <row r="2603" spans="1:8" x14ac:dyDescent="0.2">
      <c r="A2603" s="247"/>
      <c r="B2603" s="267"/>
      <c r="C2603" s="267"/>
      <c r="D2603" s="297"/>
      <c r="E2603" s="297"/>
      <c r="F2603" s="297"/>
      <c r="G2603" s="297"/>
      <c r="H2603" s="297"/>
    </row>
    <row r="2604" spans="1:8" x14ac:dyDescent="0.2">
      <c r="A2604" s="247"/>
      <c r="B2604" s="267"/>
      <c r="C2604" s="267"/>
      <c r="D2604" s="297"/>
      <c r="E2604" s="297"/>
      <c r="F2604" s="297"/>
      <c r="G2604" s="297"/>
      <c r="H2604" s="297"/>
    </row>
    <row r="2605" spans="1:8" x14ac:dyDescent="0.2">
      <c r="A2605" s="247"/>
      <c r="B2605" s="267"/>
      <c r="C2605" s="267"/>
      <c r="D2605" s="297"/>
      <c r="E2605" s="297"/>
      <c r="F2605" s="297"/>
      <c r="G2605" s="297"/>
      <c r="H2605" s="297"/>
    </row>
    <row r="2606" spans="1:8" x14ac:dyDescent="0.2">
      <c r="A2606" s="247"/>
      <c r="B2606" s="267"/>
      <c r="C2606" s="267"/>
      <c r="D2606" s="297"/>
      <c r="E2606" s="297"/>
      <c r="F2606" s="297"/>
      <c r="G2606" s="297"/>
      <c r="H2606" s="297"/>
    </row>
    <row r="2607" spans="1:8" x14ac:dyDescent="0.2">
      <c r="A2607" s="247"/>
      <c r="B2607" s="267"/>
      <c r="C2607" s="267"/>
      <c r="D2607" s="297"/>
      <c r="E2607" s="297"/>
      <c r="F2607" s="297"/>
      <c r="G2607" s="297"/>
      <c r="H2607" s="297"/>
    </row>
    <row r="2608" spans="1:8" x14ac:dyDescent="0.2">
      <c r="A2608" s="247"/>
      <c r="B2608" s="267"/>
      <c r="C2608" s="267"/>
      <c r="D2608" s="297"/>
      <c r="E2608" s="297"/>
      <c r="F2608" s="297"/>
      <c r="G2608" s="297"/>
      <c r="H2608" s="297"/>
    </row>
    <row r="2609" spans="1:8" x14ac:dyDescent="0.2">
      <c r="A2609" s="247"/>
      <c r="B2609" s="267"/>
      <c r="C2609" s="267"/>
      <c r="D2609" s="297"/>
      <c r="E2609" s="297"/>
      <c r="F2609" s="297"/>
      <c r="G2609" s="297"/>
      <c r="H2609" s="297"/>
    </row>
    <row r="2610" spans="1:8" x14ac:dyDescent="0.2">
      <c r="A2610" s="247"/>
      <c r="B2610" s="267"/>
      <c r="C2610" s="267"/>
      <c r="D2610" s="297"/>
      <c r="E2610" s="297"/>
      <c r="F2610" s="297"/>
      <c r="G2610" s="297"/>
      <c r="H2610" s="297"/>
    </row>
    <row r="2611" spans="1:8" x14ac:dyDescent="0.2">
      <c r="A2611" s="247"/>
      <c r="B2611" s="267"/>
      <c r="C2611" s="267"/>
      <c r="D2611" s="297"/>
      <c r="E2611" s="297"/>
      <c r="F2611" s="297"/>
      <c r="G2611" s="297"/>
      <c r="H2611" s="297"/>
    </row>
    <row r="2612" spans="1:8" x14ac:dyDescent="0.2">
      <c r="A2612" s="247"/>
      <c r="B2612" s="267"/>
      <c r="C2612" s="267"/>
      <c r="D2612" s="297"/>
      <c r="E2612" s="297"/>
      <c r="F2612" s="297"/>
      <c r="G2612" s="297"/>
      <c r="H2612" s="297"/>
    </row>
    <row r="2613" spans="1:8" x14ac:dyDescent="0.2">
      <c r="A2613" s="247"/>
      <c r="B2613" s="267"/>
      <c r="C2613" s="267"/>
      <c r="D2613" s="297"/>
      <c r="E2613" s="297"/>
      <c r="F2613" s="297"/>
      <c r="G2613" s="297"/>
      <c r="H2613" s="297"/>
    </row>
    <row r="2614" spans="1:8" x14ac:dyDescent="0.2">
      <c r="A2614" s="247"/>
      <c r="B2614" s="267"/>
      <c r="C2614" s="267"/>
      <c r="D2614" s="297"/>
      <c r="E2614" s="297"/>
      <c r="F2614" s="297"/>
      <c r="G2614" s="297"/>
      <c r="H2614" s="297"/>
    </row>
    <row r="2615" spans="1:8" x14ac:dyDescent="0.2">
      <c r="A2615" s="247"/>
      <c r="B2615" s="267"/>
      <c r="C2615" s="267"/>
      <c r="D2615" s="297"/>
      <c r="E2615" s="297"/>
      <c r="F2615" s="297"/>
      <c r="G2615" s="297"/>
      <c r="H2615" s="297"/>
    </row>
    <row r="2616" spans="1:8" x14ac:dyDescent="0.2">
      <c r="A2616" s="247"/>
      <c r="B2616" s="267"/>
      <c r="C2616" s="267"/>
      <c r="D2616" s="297"/>
      <c r="E2616" s="297"/>
      <c r="F2616" s="297"/>
      <c r="G2616" s="297"/>
      <c r="H2616" s="297"/>
    </row>
    <row r="2617" spans="1:8" x14ac:dyDescent="0.2">
      <c r="A2617" s="247"/>
      <c r="B2617" s="267"/>
      <c r="C2617" s="267"/>
      <c r="D2617" s="297"/>
      <c r="E2617" s="297"/>
      <c r="F2617" s="297"/>
      <c r="G2617" s="297"/>
      <c r="H2617" s="297"/>
    </row>
    <row r="2618" spans="1:8" x14ac:dyDescent="0.2">
      <c r="A2618" s="247"/>
      <c r="B2618" s="267"/>
      <c r="C2618" s="267"/>
      <c r="D2618" s="297"/>
      <c r="E2618" s="297"/>
      <c r="F2618" s="297"/>
      <c r="G2618" s="297"/>
      <c r="H2618" s="297"/>
    </row>
    <row r="2619" spans="1:8" x14ac:dyDescent="0.2">
      <c r="A2619" s="247"/>
      <c r="B2619" s="267"/>
      <c r="C2619" s="267"/>
      <c r="D2619" s="297"/>
      <c r="E2619" s="297"/>
      <c r="F2619" s="297"/>
      <c r="G2619" s="297"/>
      <c r="H2619" s="297"/>
    </row>
    <row r="2620" spans="1:8" x14ac:dyDescent="0.2">
      <c r="A2620" s="247"/>
      <c r="B2620" s="267"/>
      <c r="C2620" s="267"/>
      <c r="D2620" s="297"/>
      <c r="E2620" s="297"/>
      <c r="F2620" s="297"/>
      <c r="G2620" s="297"/>
      <c r="H2620" s="297"/>
    </row>
    <row r="2621" spans="1:8" x14ac:dyDescent="0.2">
      <c r="A2621" s="247"/>
      <c r="B2621" s="267"/>
      <c r="C2621" s="267"/>
      <c r="D2621" s="297"/>
      <c r="E2621" s="297"/>
      <c r="F2621" s="297"/>
      <c r="G2621" s="297"/>
      <c r="H2621" s="297"/>
    </row>
    <row r="2622" spans="1:8" x14ac:dyDescent="0.2">
      <c r="A2622" s="247"/>
      <c r="B2622" s="267"/>
      <c r="C2622" s="267"/>
      <c r="D2622" s="297"/>
      <c r="E2622" s="297"/>
      <c r="F2622" s="297"/>
      <c r="G2622" s="297"/>
      <c r="H2622" s="297"/>
    </row>
    <row r="2623" spans="1:8" x14ac:dyDescent="0.2">
      <c r="A2623" s="247"/>
      <c r="B2623" s="267"/>
      <c r="C2623" s="267"/>
      <c r="D2623" s="297"/>
      <c r="E2623" s="297"/>
      <c r="F2623" s="297"/>
      <c r="G2623" s="297"/>
      <c r="H2623" s="297"/>
    </row>
    <row r="2624" spans="1:8" x14ac:dyDescent="0.2">
      <c r="A2624" s="247"/>
      <c r="B2624" s="267"/>
      <c r="C2624" s="267"/>
      <c r="D2624" s="297"/>
      <c r="E2624" s="297"/>
      <c r="F2624" s="297"/>
      <c r="G2624" s="297"/>
      <c r="H2624" s="297"/>
    </row>
    <row r="2625" spans="1:8" x14ac:dyDescent="0.2">
      <c r="A2625" s="247"/>
      <c r="B2625" s="267"/>
      <c r="C2625" s="267"/>
      <c r="D2625" s="297"/>
      <c r="E2625" s="297"/>
      <c r="F2625" s="297"/>
      <c r="G2625" s="297"/>
      <c r="H2625" s="297"/>
    </row>
    <row r="2626" spans="1:8" x14ac:dyDescent="0.2">
      <c r="A2626" s="247"/>
      <c r="B2626" s="267"/>
      <c r="C2626" s="267"/>
      <c r="D2626" s="297"/>
      <c r="E2626" s="297"/>
      <c r="F2626" s="297"/>
      <c r="G2626" s="297"/>
      <c r="H2626" s="297"/>
    </row>
    <row r="2627" spans="1:8" x14ac:dyDescent="0.2">
      <c r="A2627" s="247"/>
      <c r="B2627" s="267"/>
      <c r="C2627" s="267"/>
      <c r="D2627" s="297"/>
      <c r="E2627" s="297"/>
      <c r="F2627" s="297"/>
      <c r="G2627" s="297"/>
      <c r="H2627" s="297"/>
    </row>
    <row r="2628" spans="1:8" x14ac:dyDescent="0.2">
      <c r="A2628" s="247"/>
      <c r="B2628" s="267"/>
      <c r="C2628" s="267"/>
      <c r="D2628" s="297"/>
      <c r="E2628" s="297"/>
      <c r="F2628" s="297"/>
      <c r="G2628" s="297"/>
      <c r="H2628" s="297"/>
    </row>
    <row r="2629" spans="1:8" x14ac:dyDescent="0.2">
      <c r="A2629" s="247"/>
      <c r="B2629" s="267"/>
      <c r="C2629" s="267"/>
      <c r="D2629" s="297"/>
      <c r="E2629" s="297"/>
      <c r="F2629" s="297"/>
      <c r="G2629" s="297"/>
      <c r="H2629" s="297"/>
    </row>
    <row r="2630" spans="1:8" x14ac:dyDescent="0.2">
      <c r="A2630" s="247"/>
      <c r="B2630" s="267"/>
      <c r="C2630" s="267"/>
      <c r="D2630" s="297"/>
      <c r="E2630" s="297"/>
      <c r="F2630" s="297"/>
      <c r="G2630" s="297"/>
      <c r="H2630" s="297"/>
    </row>
    <row r="2631" spans="1:8" x14ac:dyDescent="0.2">
      <c r="A2631" s="247"/>
      <c r="B2631" s="267"/>
      <c r="C2631" s="267"/>
      <c r="D2631" s="297"/>
      <c r="E2631" s="297"/>
      <c r="F2631" s="297"/>
      <c r="G2631" s="297"/>
      <c r="H2631" s="297"/>
    </row>
    <row r="2632" spans="1:8" x14ac:dyDescent="0.2">
      <c r="A2632" s="247"/>
      <c r="B2632" s="267"/>
      <c r="C2632" s="267"/>
      <c r="D2632" s="297"/>
      <c r="E2632" s="297"/>
      <c r="F2632" s="297"/>
      <c r="G2632" s="297"/>
      <c r="H2632" s="297"/>
    </row>
    <row r="2633" spans="1:8" x14ac:dyDescent="0.2">
      <c r="A2633" s="247"/>
      <c r="B2633" s="267"/>
      <c r="C2633" s="267"/>
      <c r="D2633" s="297"/>
      <c r="E2633" s="297"/>
      <c r="F2633" s="297"/>
      <c r="G2633" s="297"/>
      <c r="H2633" s="297"/>
    </row>
    <row r="2634" spans="1:8" x14ac:dyDescent="0.2">
      <c r="A2634" s="247"/>
      <c r="B2634" s="267"/>
      <c r="C2634" s="267"/>
      <c r="D2634" s="297"/>
      <c r="E2634" s="297"/>
      <c r="F2634" s="297"/>
      <c r="G2634" s="297"/>
      <c r="H2634" s="297"/>
    </row>
    <row r="2635" spans="1:8" x14ac:dyDescent="0.2">
      <c r="A2635" s="247"/>
      <c r="B2635" s="267"/>
      <c r="C2635" s="267"/>
      <c r="D2635" s="297"/>
      <c r="E2635" s="297"/>
      <c r="F2635" s="297"/>
      <c r="G2635" s="297"/>
      <c r="H2635" s="297"/>
    </row>
    <row r="2636" spans="1:8" x14ac:dyDescent="0.2">
      <c r="A2636" s="247"/>
      <c r="B2636" s="267"/>
      <c r="C2636" s="267"/>
      <c r="D2636" s="297"/>
      <c r="E2636" s="297"/>
      <c r="F2636" s="297"/>
      <c r="G2636" s="297"/>
      <c r="H2636" s="297"/>
    </row>
    <row r="2637" spans="1:8" x14ac:dyDescent="0.2">
      <c r="A2637" s="247"/>
      <c r="B2637" s="267"/>
      <c r="C2637" s="267"/>
      <c r="D2637" s="297"/>
      <c r="E2637" s="297"/>
      <c r="F2637" s="297"/>
      <c r="G2637" s="297"/>
      <c r="H2637" s="297"/>
    </row>
    <row r="2638" spans="1:8" x14ac:dyDescent="0.2">
      <c r="A2638" s="247"/>
      <c r="B2638" s="267"/>
      <c r="C2638" s="267"/>
      <c r="D2638" s="297"/>
      <c r="E2638" s="297"/>
      <c r="F2638" s="297"/>
      <c r="G2638" s="297"/>
      <c r="H2638" s="297"/>
    </row>
    <row r="2639" spans="1:8" x14ac:dyDescent="0.2">
      <c r="A2639" s="247"/>
      <c r="B2639" s="267"/>
      <c r="C2639" s="267"/>
      <c r="D2639" s="297"/>
      <c r="E2639" s="297"/>
      <c r="F2639" s="297"/>
      <c r="G2639" s="297"/>
      <c r="H2639" s="297"/>
    </row>
    <row r="2640" spans="1:8" x14ac:dyDescent="0.2">
      <c r="A2640" s="247"/>
      <c r="B2640" s="267"/>
      <c r="C2640" s="267"/>
      <c r="D2640" s="297"/>
      <c r="E2640" s="297"/>
      <c r="F2640" s="297"/>
      <c r="G2640" s="297"/>
      <c r="H2640" s="297"/>
    </row>
    <row r="2641" spans="1:8" x14ac:dyDescent="0.2">
      <c r="A2641" s="247"/>
      <c r="B2641" s="267"/>
      <c r="C2641" s="267"/>
      <c r="D2641" s="297"/>
      <c r="E2641" s="297"/>
      <c r="F2641" s="297"/>
      <c r="G2641" s="297"/>
      <c r="H2641" s="297"/>
    </row>
    <row r="2642" spans="1:8" x14ac:dyDescent="0.2">
      <c r="A2642" s="247"/>
      <c r="B2642" s="267"/>
      <c r="C2642" s="267"/>
      <c r="D2642" s="297"/>
      <c r="E2642" s="297"/>
      <c r="F2642" s="297"/>
      <c r="G2642" s="297"/>
      <c r="H2642" s="297"/>
    </row>
    <row r="2643" spans="1:8" x14ac:dyDescent="0.2">
      <c r="A2643" s="247"/>
      <c r="B2643" s="267"/>
      <c r="C2643" s="267"/>
      <c r="D2643" s="297"/>
      <c r="E2643" s="297"/>
      <c r="F2643" s="297"/>
      <c r="G2643" s="297"/>
      <c r="H2643" s="297"/>
    </row>
    <row r="2644" spans="1:8" x14ac:dyDescent="0.2">
      <c r="A2644" s="247"/>
      <c r="B2644" s="267"/>
      <c r="C2644" s="267"/>
      <c r="D2644" s="297"/>
      <c r="E2644" s="297"/>
      <c r="F2644" s="297"/>
      <c r="G2644" s="297"/>
      <c r="H2644" s="297"/>
    </row>
    <row r="2645" spans="1:8" x14ac:dyDescent="0.2">
      <c r="A2645" s="247"/>
      <c r="B2645" s="267"/>
      <c r="C2645" s="267"/>
      <c r="D2645" s="297"/>
      <c r="E2645" s="297"/>
      <c r="F2645" s="297"/>
      <c r="G2645" s="297"/>
      <c r="H2645" s="297"/>
    </row>
    <row r="2646" spans="1:8" x14ac:dyDescent="0.2">
      <c r="A2646" s="247"/>
      <c r="B2646" s="267"/>
      <c r="C2646" s="267"/>
      <c r="D2646" s="297"/>
      <c r="E2646" s="297"/>
      <c r="F2646" s="297"/>
      <c r="G2646" s="297"/>
      <c r="H2646" s="297"/>
    </row>
    <row r="2647" spans="1:8" x14ac:dyDescent="0.2">
      <c r="A2647" s="247"/>
      <c r="B2647" s="267"/>
      <c r="C2647" s="267"/>
      <c r="D2647" s="297"/>
      <c r="E2647" s="297"/>
      <c r="F2647" s="297"/>
      <c r="G2647" s="297"/>
      <c r="H2647" s="297"/>
    </row>
    <row r="2648" spans="1:8" x14ac:dyDescent="0.2">
      <c r="A2648" s="247"/>
      <c r="B2648" s="267"/>
      <c r="C2648" s="267"/>
      <c r="D2648" s="297"/>
      <c r="E2648" s="297"/>
      <c r="F2648" s="297"/>
      <c r="G2648" s="297"/>
      <c r="H2648" s="297"/>
    </row>
    <row r="2649" spans="1:8" x14ac:dyDescent="0.2">
      <c r="A2649" s="247"/>
      <c r="B2649" s="267"/>
      <c r="C2649" s="267"/>
      <c r="D2649" s="297"/>
      <c r="E2649" s="297"/>
      <c r="F2649" s="297"/>
      <c r="G2649" s="297"/>
      <c r="H2649" s="297"/>
    </row>
    <row r="2650" spans="1:8" x14ac:dyDescent="0.2">
      <c r="A2650" s="247"/>
      <c r="B2650" s="267"/>
      <c r="C2650" s="267"/>
      <c r="D2650" s="297"/>
      <c r="E2650" s="297"/>
      <c r="F2650" s="297"/>
      <c r="G2650" s="297"/>
      <c r="H2650" s="297"/>
    </row>
    <row r="2651" spans="1:8" x14ac:dyDescent="0.2">
      <c r="A2651" s="247"/>
      <c r="B2651" s="267"/>
      <c r="C2651" s="267"/>
      <c r="D2651" s="297"/>
      <c r="E2651" s="297"/>
      <c r="F2651" s="297"/>
      <c r="G2651" s="297"/>
      <c r="H2651" s="297"/>
    </row>
    <row r="2652" spans="1:8" x14ac:dyDescent="0.2">
      <c r="A2652" s="247"/>
      <c r="B2652" s="267"/>
      <c r="C2652" s="267"/>
      <c r="D2652" s="297"/>
      <c r="E2652" s="297"/>
      <c r="F2652" s="297"/>
      <c r="G2652" s="297"/>
      <c r="H2652" s="297"/>
    </row>
    <row r="2653" spans="1:8" x14ac:dyDescent="0.2">
      <c r="A2653" s="247"/>
      <c r="B2653" s="267"/>
      <c r="C2653" s="267"/>
      <c r="D2653" s="297"/>
      <c r="E2653" s="297"/>
      <c r="F2653" s="297"/>
      <c r="G2653" s="297"/>
      <c r="H2653" s="297"/>
    </row>
    <row r="2654" spans="1:8" x14ac:dyDescent="0.2">
      <c r="A2654" s="247"/>
      <c r="B2654" s="267"/>
      <c r="C2654" s="267"/>
      <c r="D2654" s="297"/>
      <c r="E2654" s="297"/>
      <c r="F2654" s="297"/>
      <c r="G2654" s="297"/>
      <c r="H2654" s="297"/>
    </row>
    <row r="2655" spans="1:8" x14ac:dyDescent="0.2">
      <c r="A2655" s="247"/>
      <c r="B2655" s="267"/>
      <c r="C2655" s="267"/>
      <c r="D2655" s="297"/>
      <c r="E2655" s="297"/>
      <c r="F2655" s="297"/>
      <c r="G2655" s="297"/>
      <c r="H2655" s="297"/>
    </row>
    <row r="2656" spans="1:8" x14ac:dyDescent="0.2">
      <c r="A2656" s="247"/>
      <c r="B2656" s="267"/>
      <c r="C2656" s="267"/>
      <c r="D2656" s="297"/>
      <c r="E2656" s="297"/>
      <c r="F2656" s="297"/>
      <c r="G2656" s="297"/>
      <c r="H2656" s="297"/>
    </row>
    <row r="2657" spans="1:8" x14ac:dyDescent="0.2">
      <c r="A2657" s="247"/>
      <c r="B2657" s="267"/>
      <c r="C2657" s="267"/>
      <c r="D2657" s="297"/>
      <c r="E2657" s="297"/>
      <c r="F2657" s="297"/>
      <c r="G2657" s="297"/>
      <c r="H2657" s="297"/>
    </row>
    <row r="2658" spans="1:8" x14ac:dyDescent="0.2">
      <c r="A2658" s="247"/>
      <c r="B2658" s="267"/>
      <c r="C2658" s="267"/>
      <c r="D2658" s="297"/>
      <c r="E2658" s="297"/>
      <c r="F2658" s="297"/>
      <c r="G2658" s="297"/>
      <c r="H2658" s="297"/>
    </row>
    <row r="2659" spans="1:8" x14ac:dyDescent="0.2">
      <c r="A2659" s="247"/>
      <c r="B2659" s="267"/>
      <c r="C2659" s="267"/>
      <c r="D2659" s="297"/>
      <c r="E2659" s="297"/>
      <c r="F2659" s="297"/>
      <c r="G2659" s="297"/>
      <c r="H2659" s="297"/>
    </row>
    <row r="2660" spans="1:8" x14ac:dyDescent="0.2">
      <c r="A2660" s="247"/>
      <c r="B2660" s="267"/>
      <c r="C2660" s="267"/>
      <c r="D2660" s="297"/>
      <c r="E2660" s="297"/>
      <c r="F2660" s="297"/>
      <c r="G2660" s="297"/>
      <c r="H2660" s="297"/>
    </row>
    <row r="2661" spans="1:8" x14ac:dyDescent="0.2">
      <c r="A2661" s="247"/>
      <c r="B2661" s="267"/>
      <c r="C2661" s="267"/>
      <c r="D2661" s="297"/>
      <c r="E2661" s="297"/>
      <c r="F2661" s="297"/>
      <c r="G2661" s="297"/>
      <c r="H2661" s="297"/>
    </row>
    <row r="2662" spans="1:8" x14ac:dyDescent="0.2">
      <c r="A2662" s="247"/>
      <c r="B2662" s="267"/>
      <c r="C2662" s="267"/>
      <c r="D2662" s="297"/>
      <c r="E2662" s="297"/>
      <c r="F2662" s="297"/>
      <c r="G2662" s="297"/>
      <c r="H2662" s="297"/>
    </row>
    <row r="2663" spans="1:8" x14ac:dyDescent="0.2">
      <c r="A2663" s="247"/>
      <c r="B2663" s="267"/>
      <c r="C2663" s="267"/>
      <c r="D2663" s="297"/>
      <c r="E2663" s="297"/>
      <c r="F2663" s="297"/>
      <c r="G2663" s="297"/>
      <c r="H2663" s="297"/>
    </row>
    <row r="2664" spans="1:8" x14ac:dyDescent="0.2">
      <c r="A2664" s="247"/>
      <c r="B2664" s="267"/>
      <c r="C2664" s="267"/>
      <c r="D2664" s="297"/>
      <c r="E2664" s="297"/>
      <c r="F2664" s="297"/>
      <c r="G2664" s="297"/>
      <c r="H2664" s="297"/>
    </row>
    <row r="2665" spans="1:8" x14ac:dyDescent="0.2">
      <c r="A2665" s="247"/>
      <c r="B2665" s="267"/>
      <c r="C2665" s="267"/>
      <c r="D2665" s="297"/>
      <c r="E2665" s="297"/>
      <c r="F2665" s="297"/>
      <c r="G2665" s="297"/>
      <c r="H2665" s="297"/>
    </row>
    <row r="2666" spans="1:8" x14ac:dyDescent="0.2">
      <c r="A2666" s="247"/>
      <c r="B2666" s="267"/>
      <c r="C2666" s="267"/>
      <c r="D2666" s="297"/>
      <c r="E2666" s="297"/>
      <c r="F2666" s="297"/>
      <c r="G2666" s="297"/>
      <c r="H2666" s="297"/>
    </row>
    <row r="2667" spans="1:8" x14ac:dyDescent="0.2">
      <c r="A2667" s="247"/>
      <c r="B2667" s="267"/>
      <c r="C2667" s="267"/>
      <c r="D2667" s="297"/>
      <c r="E2667" s="297"/>
      <c r="F2667" s="297"/>
      <c r="G2667" s="297"/>
      <c r="H2667" s="297"/>
    </row>
    <row r="2668" spans="1:8" x14ac:dyDescent="0.2">
      <c r="A2668" s="247"/>
      <c r="B2668" s="267"/>
      <c r="C2668" s="267"/>
      <c r="D2668" s="297"/>
      <c r="E2668" s="297"/>
      <c r="F2668" s="297"/>
      <c r="G2668" s="297"/>
      <c r="H2668" s="297"/>
    </row>
    <row r="2669" spans="1:8" x14ac:dyDescent="0.2">
      <c r="A2669" s="247"/>
      <c r="B2669" s="267"/>
      <c r="C2669" s="267"/>
      <c r="D2669" s="297"/>
      <c r="E2669" s="297"/>
      <c r="F2669" s="297"/>
      <c r="G2669" s="297"/>
      <c r="H2669" s="297"/>
    </row>
    <row r="2670" spans="1:8" x14ac:dyDescent="0.2">
      <c r="A2670" s="247"/>
      <c r="B2670" s="267"/>
      <c r="C2670" s="267"/>
      <c r="D2670" s="297"/>
      <c r="E2670" s="297"/>
      <c r="F2670" s="297"/>
      <c r="G2670" s="297"/>
      <c r="H2670" s="297"/>
    </row>
    <row r="2671" spans="1:8" x14ac:dyDescent="0.2">
      <c r="A2671" s="247"/>
      <c r="B2671" s="267"/>
      <c r="C2671" s="267"/>
      <c r="D2671" s="297"/>
      <c r="E2671" s="297"/>
      <c r="F2671" s="297"/>
      <c r="G2671" s="297"/>
      <c r="H2671" s="297"/>
    </row>
    <row r="2672" spans="1:8" x14ac:dyDescent="0.2">
      <c r="A2672" s="247"/>
      <c r="B2672" s="267"/>
      <c r="C2672" s="267"/>
      <c r="D2672" s="297"/>
      <c r="E2672" s="297"/>
      <c r="F2672" s="297"/>
      <c r="G2672" s="297"/>
      <c r="H2672" s="297"/>
    </row>
    <row r="2673" spans="1:8" x14ac:dyDescent="0.2">
      <c r="A2673" s="247"/>
      <c r="B2673" s="267"/>
      <c r="C2673" s="267"/>
      <c r="D2673" s="297"/>
      <c r="E2673" s="297"/>
      <c r="F2673" s="297"/>
      <c r="G2673" s="297"/>
      <c r="H2673" s="297"/>
    </row>
    <row r="2674" spans="1:8" x14ac:dyDescent="0.2">
      <c r="A2674" s="247"/>
      <c r="B2674" s="267"/>
      <c r="C2674" s="267"/>
      <c r="D2674" s="297"/>
      <c r="E2674" s="297"/>
      <c r="F2674" s="297"/>
      <c r="G2674" s="297"/>
      <c r="H2674" s="297"/>
    </row>
    <row r="2675" spans="1:8" x14ac:dyDescent="0.2">
      <c r="A2675" s="247"/>
      <c r="B2675" s="267"/>
      <c r="C2675" s="267"/>
      <c r="D2675" s="297"/>
      <c r="E2675" s="297"/>
      <c r="F2675" s="297"/>
      <c r="G2675" s="297"/>
      <c r="H2675" s="297"/>
    </row>
    <row r="2676" spans="1:8" x14ac:dyDescent="0.2">
      <c r="A2676" s="247"/>
      <c r="B2676" s="267"/>
      <c r="C2676" s="267"/>
      <c r="D2676" s="297"/>
      <c r="E2676" s="297"/>
      <c r="F2676" s="297"/>
      <c r="G2676" s="297"/>
      <c r="H2676" s="297"/>
    </row>
    <row r="2677" spans="1:8" x14ac:dyDescent="0.2">
      <c r="A2677" s="247"/>
      <c r="B2677" s="267"/>
      <c r="C2677" s="267"/>
      <c r="D2677" s="297"/>
      <c r="E2677" s="297"/>
      <c r="F2677" s="297"/>
      <c r="G2677" s="297"/>
      <c r="H2677" s="297"/>
    </row>
    <row r="2678" spans="1:8" x14ac:dyDescent="0.2">
      <c r="A2678" s="247"/>
      <c r="B2678" s="267"/>
      <c r="C2678" s="267"/>
      <c r="D2678" s="297"/>
      <c r="E2678" s="297"/>
      <c r="F2678" s="297"/>
      <c r="G2678" s="297"/>
      <c r="H2678" s="297"/>
    </row>
    <row r="2679" spans="1:8" x14ac:dyDescent="0.2">
      <c r="A2679" s="247"/>
      <c r="B2679" s="267"/>
      <c r="C2679" s="267"/>
      <c r="D2679" s="297"/>
      <c r="E2679" s="297"/>
      <c r="F2679" s="297"/>
      <c r="G2679" s="297"/>
      <c r="H2679" s="297"/>
    </row>
    <row r="2680" spans="1:8" x14ac:dyDescent="0.2">
      <c r="A2680" s="247"/>
      <c r="B2680" s="267"/>
      <c r="C2680" s="267"/>
      <c r="D2680" s="297"/>
      <c r="E2680" s="297"/>
      <c r="F2680" s="297"/>
      <c r="G2680" s="297"/>
      <c r="H2680" s="297"/>
    </row>
    <row r="2681" spans="1:8" x14ac:dyDescent="0.2">
      <c r="A2681" s="247"/>
      <c r="B2681" s="267"/>
      <c r="C2681" s="267"/>
      <c r="D2681" s="297"/>
      <c r="E2681" s="297"/>
      <c r="F2681" s="297"/>
      <c r="G2681" s="297"/>
      <c r="H2681" s="297"/>
    </row>
    <row r="2682" spans="1:8" x14ac:dyDescent="0.2">
      <c r="A2682" s="247"/>
      <c r="B2682" s="267"/>
      <c r="C2682" s="267"/>
      <c r="D2682" s="297"/>
      <c r="E2682" s="297"/>
      <c r="F2682" s="297"/>
      <c r="G2682" s="297"/>
      <c r="H2682" s="297"/>
    </row>
    <row r="2683" spans="1:8" x14ac:dyDescent="0.2">
      <c r="A2683" s="247"/>
      <c r="B2683" s="267"/>
      <c r="C2683" s="267"/>
      <c r="D2683" s="297"/>
      <c r="E2683" s="297"/>
      <c r="F2683" s="297"/>
      <c r="G2683" s="297"/>
      <c r="H2683" s="297"/>
    </row>
    <row r="2684" spans="1:8" x14ac:dyDescent="0.2">
      <c r="A2684" s="247"/>
      <c r="B2684" s="267"/>
      <c r="C2684" s="267"/>
      <c r="D2684" s="297"/>
      <c r="E2684" s="297"/>
      <c r="F2684" s="297"/>
      <c r="G2684" s="297"/>
      <c r="H2684" s="297"/>
    </row>
    <row r="2685" spans="1:8" x14ac:dyDescent="0.2">
      <c r="A2685" s="247"/>
      <c r="B2685" s="267"/>
      <c r="C2685" s="267"/>
      <c r="D2685" s="297"/>
      <c r="E2685" s="297"/>
      <c r="F2685" s="297"/>
      <c r="G2685" s="297"/>
      <c r="H2685" s="297"/>
    </row>
    <row r="2686" spans="1:8" x14ac:dyDescent="0.2">
      <c r="A2686" s="247"/>
      <c r="B2686" s="267"/>
      <c r="C2686" s="267"/>
      <c r="D2686" s="297"/>
      <c r="E2686" s="297"/>
      <c r="F2686" s="297"/>
      <c r="G2686" s="297"/>
      <c r="H2686" s="297"/>
    </row>
    <row r="2687" spans="1:8" x14ac:dyDescent="0.2">
      <c r="A2687" s="247"/>
      <c r="B2687" s="267"/>
      <c r="C2687" s="267"/>
      <c r="D2687" s="297"/>
      <c r="E2687" s="297"/>
      <c r="F2687" s="297"/>
      <c r="G2687" s="297"/>
      <c r="H2687" s="297"/>
    </row>
    <row r="2688" spans="1:8" x14ac:dyDescent="0.2">
      <c r="A2688" s="247"/>
      <c r="B2688" s="267"/>
      <c r="C2688" s="267"/>
      <c r="D2688" s="297"/>
      <c r="E2688" s="297"/>
      <c r="F2688" s="297"/>
      <c r="G2688" s="297"/>
      <c r="H2688" s="297"/>
    </row>
    <row r="2689" spans="1:8" x14ac:dyDescent="0.2">
      <c r="A2689" s="247"/>
      <c r="B2689" s="267"/>
      <c r="C2689" s="267"/>
      <c r="D2689" s="297"/>
      <c r="E2689" s="297"/>
      <c r="F2689" s="297"/>
      <c r="G2689" s="297"/>
      <c r="H2689" s="297"/>
    </row>
    <row r="2690" spans="1:8" x14ac:dyDescent="0.2">
      <c r="A2690" s="247"/>
      <c r="B2690" s="267"/>
      <c r="C2690" s="267"/>
      <c r="D2690" s="297"/>
      <c r="E2690" s="297"/>
      <c r="F2690" s="297"/>
      <c r="G2690" s="297"/>
      <c r="H2690" s="297"/>
    </row>
    <row r="2691" spans="1:8" x14ac:dyDescent="0.2">
      <c r="A2691" s="247"/>
      <c r="B2691" s="267"/>
      <c r="C2691" s="267"/>
      <c r="D2691" s="297"/>
      <c r="E2691" s="297"/>
      <c r="F2691" s="297"/>
      <c r="G2691" s="297"/>
      <c r="H2691" s="297"/>
    </row>
    <row r="2692" spans="1:8" x14ac:dyDescent="0.2">
      <c r="A2692" s="247"/>
      <c r="B2692" s="267"/>
      <c r="C2692" s="267"/>
      <c r="D2692" s="297"/>
      <c r="E2692" s="297"/>
      <c r="F2692" s="297"/>
      <c r="G2692" s="297"/>
      <c r="H2692" s="297"/>
    </row>
    <row r="2693" spans="1:8" x14ac:dyDescent="0.2">
      <c r="A2693" s="247"/>
      <c r="B2693" s="267"/>
      <c r="C2693" s="267"/>
      <c r="D2693" s="297"/>
      <c r="E2693" s="297"/>
      <c r="F2693" s="297"/>
      <c r="G2693" s="297"/>
      <c r="H2693" s="297"/>
    </row>
    <row r="2694" spans="1:8" x14ac:dyDescent="0.2">
      <c r="A2694" s="247"/>
      <c r="B2694" s="267"/>
      <c r="C2694" s="267"/>
      <c r="D2694" s="297"/>
      <c r="E2694" s="297"/>
      <c r="F2694" s="297"/>
      <c r="G2694" s="297"/>
      <c r="H2694" s="297"/>
    </row>
    <row r="2695" spans="1:8" x14ac:dyDescent="0.2">
      <c r="A2695" s="247"/>
      <c r="B2695" s="267"/>
      <c r="C2695" s="267"/>
      <c r="D2695" s="297"/>
      <c r="E2695" s="297"/>
      <c r="F2695" s="297"/>
      <c r="G2695" s="297"/>
      <c r="H2695" s="297"/>
    </row>
    <row r="2696" spans="1:8" x14ac:dyDescent="0.2">
      <c r="A2696" s="247"/>
      <c r="B2696" s="267"/>
      <c r="C2696" s="267"/>
      <c r="D2696" s="297"/>
      <c r="E2696" s="297"/>
      <c r="F2696" s="297"/>
      <c r="G2696" s="297"/>
      <c r="H2696" s="297"/>
    </row>
    <row r="2697" spans="1:8" x14ac:dyDescent="0.2">
      <c r="A2697" s="247"/>
      <c r="B2697" s="267"/>
      <c r="C2697" s="267"/>
      <c r="D2697" s="297"/>
      <c r="E2697" s="297"/>
      <c r="F2697" s="297"/>
      <c r="G2697" s="297"/>
      <c r="H2697" s="297"/>
    </row>
    <row r="2698" spans="1:8" x14ac:dyDescent="0.2">
      <c r="A2698" s="247"/>
      <c r="B2698" s="267"/>
      <c r="C2698" s="267"/>
      <c r="D2698" s="297"/>
      <c r="E2698" s="297"/>
      <c r="F2698" s="297"/>
      <c r="G2698" s="297"/>
      <c r="H2698" s="297"/>
    </row>
    <row r="2699" spans="1:8" x14ac:dyDescent="0.2">
      <c r="A2699" s="247"/>
      <c r="B2699" s="267"/>
      <c r="C2699" s="267"/>
      <c r="D2699" s="297"/>
      <c r="E2699" s="297"/>
      <c r="F2699" s="297"/>
      <c r="G2699" s="297"/>
      <c r="H2699" s="297"/>
    </row>
    <row r="2700" spans="1:8" x14ac:dyDescent="0.2">
      <c r="A2700" s="247"/>
      <c r="B2700" s="267"/>
      <c r="C2700" s="267"/>
      <c r="D2700" s="297"/>
      <c r="E2700" s="297"/>
      <c r="F2700" s="297"/>
      <c r="G2700" s="297"/>
      <c r="H2700" s="297"/>
    </row>
    <row r="2701" spans="1:8" x14ac:dyDescent="0.2">
      <c r="A2701" s="247"/>
      <c r="B2701" s="267"/>
      <c r="C2701" s="267"/>
      <c r="D2701" s="297"/>
      <c r="E2701" s="297"/>
      <c r="F2701" s="297"/>
      <c r="G2701" s="297"/>
      <c r="H2701" s="297"/>
    </row>
    <row r="2702" spans="1:8" x14ac:dyDescent="0.2">
      <c r="A2702" s="247"/>
      <c r="B2702" s="267"/>
      <c r="C2702" s="267"/>
      <c r="D2702" s="297"/>
      <c r="E2702" s="297"/>
      <c r="F2702" s="297"/>
      <c r="G2702" s="297"/>
      <c r="H2702" s="297"/>
    </row>
    <row r="2703" spans="1:8" x14ac:dyDescent="0.2">
      <c r="A2703" s="247"/>
      <c r="B2703" s="267"/>
      <c r="C2703" s="267"/>
      <c r="D2703" s="297"/>
      <c r="E2703" s="297"/>
      <c r="F2703" s="297"/>
      <c r="G2703" s="297"/>
      <c r="H2703" s="297"/>
    </row>
    <row r="2704" spans="1:8" x14ac:dyDescent="0.2">
      <c r="A2704" s="247"/>
      <c r="B2704" s="267"/>
      <c r="C2704" s="267"/>
      <c r="D2704" s="297"/>
      <c r="E2704" s="297"/>
      <c r="F2704" s="297"/>
      <c r="G2704" s="297"/>
      <c r="H2704" s="297"/>
    </row>
    <row r="2705" spans="1:8" x14ac:dyDescent="0.2">
      <c r="A2705" s="247"/>
      <c r="B2705" s="267"/>
      <c r="C2705" s="267"/>
      <c r="D2705" s="297"/>
      <c r="E2705" s="297"/>
      <c r="F2705" s="297"/>
      <c r="G2705" s="297"/>
      <c r="H2705" s="297"/>
    </row>
    <row r="2706" spans="1:8" x14ac:dyDescent="0.2">
      <c r="A2706" s="247"/>
      <c r="B2706" s="267"/>
      <c r="C2706" s="267"/>
      <c r="D2706" s="297"/>
      <c r="E2706" s="297"/>
      <c r="F2706" s="297"/>
      <c r="G2706" s="297"/>
      <c r="H2706" s="297"/>
    </row>
    <row r="2707" spans="1:8" x14ac:dyDescent="0.2">
      <c r="A2707" s="247"/>
      <c r="B2707" s="267"/>
      <c r="C2707" s="267"/>
      <c r="D2707" s="297"/>
      <c r="E2707" s="297"/>
      <c r="F2707" s="297"/>
      <c r="G2707" s="297"/>
      <c r="H2707" s="297"/>
    </row>
    <row r="2708" spans="1:8" x14ac:dyDescent="0.2">
      <c r="A2708" s="247"/>
      <c r="B2708" s="267"/>
      <c r="C2708" s="267"/>
      <c r="D2708" s="297"/>
      <c r="E2708" s="297"/>
      <c r="F2708" s="297"/>
      <c r="G2708" s="297"/>
      <c r="H2708" s="297"/>
    </row>
    <row r="2709" spans="1:8" x14ac:dyDescent="0.2">
      <c r="A2709" s="247"/>
      <c r="B2709" s="267"/>
      <c r="C2709" s="267"/>
      <c r="D2709" s="297"/>
      <c r="E2709" s="297"/>
      <c r="F2709" s="297"/>
      <c r="G2709" s="297"/>
      <c r="H2709" s="297"/>
    </row>
    <row r="2710" spans="1:8" x14ac:dyDescent="0.2">
      <c r="A2710" s="247"/>
      <c r="B2710" s="267"/>
      <c r="C2710" s="267"/>
      <c r="D2710" s="297"/>
      <c r="E2710" s="297"/>
      <c r="F2710" s="297"/>
      <c r="G2710" s="297"/>
      <c r="H2710" s="297"/>
    </row>
    <row r="2711" spans="1:8" x14ac:dyDescent="0.2">
      <c r="A2711" s="247"/>
      <c r="B2711" s="267"/>
      <c r="C2711" s="267"/>
      <c r="D2711" s="297"/>
      <c r="E2711" s="297"/>
      <c r="F2711" s="297"/>
      <c r="G2711" s="297"/>
      <c r="H2711" s="297"/>
    </row>
    <row r="2712" spans="1:8" x14ac:dyDescent="0.2">
      <c r="A2712" s="247"/>
      <c r="B2712" s="267"/>
      <c r="C2712" s="267"/>
      <c r="D2712" s="297"/>
      <c r="E2712" s="297"/>
      <c r="F2712" s="297"/>
      <c r="G2712" s="297"/>
      <c r="H2712" s="297"/>
    </row>
    <row r="2713" spans="1:8" x14ac:dyDescent="0.2">
      <c r="A2713" s="247"/>
      <c r="B2713" s="267"/>
      <c r="C2713" s="267"/>
      <c r="D2713" s="297"/>
      <c r="E2713" s="297"/>
      <c r="F2713" s="297"/>
      <c r="G2713" s="297"/>
      <c r="H2713" s="297"/>
    </row>
    <row r="2714" spans="1:8" x14ac:dyDescent="0.2">
      <c r="A2714" s="247"/>
      <c r="B2714" s="267"/>
      <c r="C2714" s="267"/>
      <c r="D2714" s="297"/>
      <c r="E2714" s="297"/>
      <c r="F2714" s="297"/>
      <c r="G2714" s="297"/>
      <c r="H2714" s="297"/>
    </row>
    <row r="2715" spans="1:8" x14ac:dyDescent="0.2">
      <c r="A2715" s="247"/>
      <c r="B2715" s="267"/>
      <c r="C2715" s="267"/>
      <c r="D2715" s="297"/>
      <c r="E2715" s="297"/>
      <c r="F2715" s="297"/>
      <c r="G2715" s="297"/>
      <c r="H2715" s="297"/>
    </row>
    <row r="2716" spans="1:8" x14ac:dyDescent="0.2">
      <c r="A2716" s="247"/>
      <c r="B2716" s="267"/>
      <c r="C2716" s="267"/>
      <c r="D2716" s="297"/>
      <c r="E2716" s="297"/>
      <c r="F2716" s="297"/>
      <c r="G2716" s="297"/>
      <c r="H2716" s="297"/>
    </row>
    <row r="2717" spans="1:8" x14ac:dyDescent="0.2">
      <c r="A2717" s="247"/>
      <c r="B2717" s="267"/>
      <c r="C2717" s="267"/>
      <c r="D2717" s="297"/>
      <c r="E2717" s="297"/>
      <c r="F2717" s="297"/>
      <c r="G2717" s="297"/>
      <c r="H2717" s="297"/>
    </row>
    <row r="2718" spans="1:8" x14ac:dyDescent="0.2">
      <c r="A2718" s="247"/>
      <c r="B2718" s="267"/>
      <c r="C2718" s="267"/>
      <c r="D2718" s="297"/>
      <c r="E2718" s="297"/>
      <c r="F2718" s="297"/>
      <c r="G2718" s="297"/>
      <c r="H2718" s="297"/>
    </row>
    <row r="2719" spans="1:8" x14ac:dyDescent="0.2">
      <c r="A2719" s="247"/>
      <c r="B2719" s="267"/>
      <c r="C2719" s="267"/>
      <c r="D2719" s="297"/>
      <c r="E2719" s="297"/>
      <c r="F2719" s="297"/>
      <c r="G2719" s="297"/>
      <c r="H2719" s="297"/>
    </row>
    <row r="2720" spans="1:8" x14ac:dyDescent="0.2">
      <c r="A2720" s="247"/>
      <c r="B2720" s="267"/>
      <c r="C2720" s="267"/>
      <c r="D2720" s="297"/>
      <c r="E2720" s="297"/>
      <c r="F2720" s="297"/>
      <c r="G2720" s="297"/>
      <c r="H2720" s="297"/>
    </row>
    <row r="2721" spans="1:8" x14ac:dyDescent="0.2">
      <c r="A2721" s="247"/>
      <c r="B2721" s="267"/>
      <c r="C2721" s="267"/>
      <c r="D2721" s="297"/>
      <c r="E2721" s="297"/>
      <c r="F2721" s="297"/>
      <c r="G2721" s="297"/>
      <c r="H2721" s="297"/>
    </row>
    <row r="2722" spans="1:8" x14ac:dyDescent="0.2">
      <c r="A2722" s="247"/>
      <c r="B2722" s="267"/>
      <c r="C2722" s="267"/>
      <c r="D2722" s="297"/>
      <c r="E2722" s="297"/>
      <c r="F2722" s="297"/>
      <c r="G2722" s="297"/>
      <c r="H2722" s="297"/>
    </row>
    <row r="2723" spans="1:8" x14ac:dyDescent="0.2">
      <c r="A2723" s="247"/>
      <c r="B2723" s="267"/>
      <c r="C2723" s="267"/>
      <c r="D2723" s="297"/>
      <c r="E2723" s="297"/>
      <c r="F2723" s="297"/>
      <c r="G2723" s="297"/>
      <c r="H2723" s="297"/>
    </row>
    <row r="2724" spans="1:8" x14ac:dyDescent="0.2">
      <c r="A2724" s="247"/>
      <c r="B2724" s="267"/>
      <c r="C2724" s="267"/>
      <c r="D2724" s="297"/>
      <c r="E2724" s="297"/>
      <c r="F2724" s="297"/>
      <c r="G2724" s="297"/>
      <c r="H2724" s="297"/>
    </row>
    <row r="2725" spans="1:8" x14ac:dyDescent="0.2">
      <c r="A2725" s="247"/>
      <c r="B2725" s="267"/>
      <c r="C2725" s="267"/>
      <c r="D2725" s="297"/>
      <c r="E2725" s="297"/>
      <c r="F2725" s="297"/>
      <c r="G2725" s="297"/>
      <c r="H2725" s="297"/>
    </row>
    <row r="2726" spans="1:8" x14ac:dyDescent="0.2">
      <c r="A2726" s="247"/>
      <c r="B2726" s="267"/>
      <c r="C2726" s="267"/>
      <c r="D2726" s="297"/>
      <c r="E2726" s="297"/>
      <c r="F2726" s="297"/>
      <c r="G2726" s="297"/>
      <c r="H2726" s="297"/>
    </row>
    <row r="2727" spans="1:8" x14ac:dyDescent="0.2">
      <c r="A2727" s="247"/>
      <c r="B2727" s="267"/>
      <c r="C2727" s="267"/>
      <c r="D2727" s="297"/>
      <c r="E2727" s="297"/>
      <c r="F2727" s="297"/>
      <c r="G2727" s="297"/>
      <c r="H2727" s="297"/>
    </row>
    <row r="2728" spans="1:8" x14ac:dyDescent="0.2">
      <c r="A2728" s="247"/>
      <c r="B2728" s="267"/>
      <c r="C2728" s="267"/>
      <c r="D2728" s="297"/>
      <c r="E2728" s="297"/>
      <c r="F2728" s="297"/>
      <c r="G2728" s="297"/>
      <c r="H2728" s="297"/>
    </row>
    <row r="2729" spans="1:8" x14ac:dyDescent="0.2">
      <c r="A2729" s="247"/>
      <c r="B2729" s="267"/>
      <c r="C2729" s="267"/>
      <c r="D2729" s="297"/>
      <c r="E2729" s="297"/>
      <c r="F2729" s="297"/>
      <c r="G2729" s="297"/>
      <c r="H2729" s="297"/>
    </row>
    <row r="2730" spans="1:8" x14ac:dyDescent="0.2">
      <c r="A2730" s="247"/>
      <c r="B2730" s="267"/>
      <c r="C2730" s="267"/>
      <c r="D2730" s="297"/>
      <c r="E2730" s="297"/>
      <c r="F2730" s="297"/>
      <c r="G2730" s="297"/>
      <c r="H2730" s="297"/>
    </row>
    <row r="2731" spans="1:8" x14ac:dyDescent="0.2">
      <c r="A2731" s="247"/>
      <c r="B2731" s="267"/>
      <c r="C2731" s="267"/>
      <c r="D2731" s="297"/>
      <c r="E2731" s="297"/>
      <c r="F2731" s="297"/>
      <c r="G2731" s="297"/>
      <c r="H2731" s="297"/>
    </row>
    <row r="2732" spans="1:8" x14ac:dyDescent="0.2">
      <c r="A2732" s="247"/>
      <c r="B2732" s="267"/>
      <c r="C2732" s="267"/>
      <c r="D2732" s="297"/>
      <c r="E2732" s="297"/>
      <c r="F2732" s="297"/>
      <c r="G2732" s="297"/>
      <c r="H2732" s="297"/>
    </row>
    <row r="2733" spans="1:8" x14ac:dyDescent="0.2">
      <c r="A2733" s="247"/>
      <c r="B2733" s="267"/>
      <c r="C2733" s="267"/>
      <c r="D2733" s="297"/>
      <c r="E2733" s="297"/>
      <c r="F2733" s="297"/>
      <c r="G2733" s="297"/>
      <c r="H2733" s="297"/>
    </row>
    <row r="2734" spans="1:8" x14ac:dyDescent="0.2">
      <c r="A2734" s="247"/>
      <c r="B2734" s="267"/>
      <c r="C2734" s="267"/>
      <c r="D2734" s="297"/>
      <c r="E2734" s="297"/>
      <c r="F2734" s="297"/>
      <c r="G2734" s="297"/>
      <c r="H2734" s="297"/>
    </row>
    <row r="2735" spans="1:8" x14ac:dyDescent="0.2">
      <c r="A2735" s="247"/>
      <c r="B2735" s="267"/>
      <c r="C2735" s="267"/>
      <c r="D2735" s="297"/>
      <c r="E2735" s="297"/>
      <c r="F2735" s="297"/>
      <c r="G2735" s="297"/>
      <c r="H2735" s="297"/>
    </row>
    <row r="2736" spans="1:8" x14ac:dyDescent="0.2">
      <c r="A2736" s="247"/>
      <c r="B2736" s="267"/>
      <c r="C2736" s="267"/>
      <c r="D2736" s="297"/>
      <c r="E2736" s="297"/>
      <c r="F2736" s="297"/>
      <c r="G2736" s="297"/>
      <c r="H2736" s="297"/>
    </row>
    <row r="2737" spans="1:8" x14ac:dyDescent="0.2">
      <c r="A2737" s="247"/>
      <c r="B2737" s="267"/>
      <c r="C2737" s="267"/>
      <c r="D2737" s="297"/>
      <c r="E2737" s="297"/>
      <c r="F2737" s="297"/>
      <c r="G2737" s="297"/>
      <c r="H2737" s="297"/>
    </row>
    <row r="2738" spans="1:8" x14ac:dyDescent="0.2">
      <c r="A2738" s="247"/>
      <c r="B2738" s="267"/>
      <c r="C2738" s="267"/>
      <c r="D2738" s="297"/>
      <c r="E2738" s="297"/>
      <c r="F2738" s="297"/>
      <c r="G2738" s="297"/>
      <c r="H2738" s="297"/>
    </row>
    <row r="2739" spans="1:8" x14ac:dyDescent="0.2">
      <c r="A2739" s="247"/>
      <c r="B2739" s="267"/>
      <c r="C2739" s="267"/>
      <c r="D2739" s="297"/>
      <c r="E2739" s="297"/>
      <c r="F2739" s="297"/>
      <c r="G2739" s="297"/>
      <c r="H2739" s="297"/>
    </row>
    <row r="2740" spans="1:8" x14ac:dyDescent="0.2">
      <c r="A2740" s="247"/>
      <c r="B2740" s="267"/>
      <c r="C2740" s="267"/>
      <c r="D2740" s="297"/>
      <c r="E2740" s="297"/>
      <c r="F2740" s="297"/>
      <c r="G2740" s="297"/>
      <c r="H2740" s="297"/>
    </row>
    <row r="2741" spans="1:8" x14ac:dyDescent="0.2">
      <c r="A2741" s="247"/>
      <c r="B2741" s="267"/>
      <c r="C2741" s="267"/>
      <c r="D2741" s="297"/>
      <c r="E2741" s="297"/>
      <c r="F2741" s="297"/>
      <c r="G2741" s="297"/>
      <c r="H2741" s="297"/>
    </row>
    <row r="2742" spans="1:8" x14ac:dyDescent="0.2">
      <c r="A2742" s="247"/>
      <c r="B2742" s="267"/>
      <c r="C2742" s="267"/>
      <c r="D2742" s="297"/>
      <c r="E2742" s="297"/>
      <c r="F2742" s="297"/>
      <c r="G2742" s="297"/>
      <c r="H2742" s="297"/>
    </row>
    <row r="2743" spans="1:8" x14ac:dyDescent="0.2">
      <c r="A2743" s="247"/>
      <c r="B2743" s="267"/>
      <c r="C2743" s="267"/>
      <c r="D2743" s="297"/>
      <c r="E2743" s="297"/>
      <c r="F2743" s="297"/>
      <c r="G2743" s="297"/>
      <c r="H2743" s="297"/>
    </row>
    <row r="2744" spans="1:8" x14ac:dyDescent="0.2">
      <c r="A2744" s="247"/>
      <c r="B2744" s="267"/>
      <c r="C2744" s="267"/>
      <c r="D2744" s="297"/>
      <c r="E2744" s="297"/>
      <c r="F2744" s="297"/>
      <c r="G2744" s="297"/>
      <c r="H2744" s="297"/>
    </row>
    <row r="2745" spans="1:8" x14ac:dyDescent="0.2">
      <c r="A2745" s="247"/>
      <c r="B2745" s="267"/>
      <c r="C2745" s="267"/>
      <c r="D2745" s="297"/>
      <c r="E2745" s="297"/>
      <c r="F2745" s="297"/>
      <c r="G2745" s="297"/>
      <c r="H2745" s="297"/>
    </row>
    <row r="2746" spans="1:8" x14ac:dyDescent="0.2">
      <c r="A2746" s="247"/>
      <c r="B2746" s="267"/>
      <c r="C2746" s="267"/>
      <c r="D2746" s="297"/>
      <c r="E2746" s="297"/>
      <c r="F2746" s="297"/>
      <c r="G2746" s="297"/>
      <c r="H2746" s="297"/>
    </row>
    <row r="2747" spans="1:8" x14ac:dyDescent="0.2">
      <c r="A2747" s="247"/>
      <c r="B2747" s="267"/>
      <c r="C2747" s="267"/>
      <c r="D2747" s="297"/>
      <c r="E2747" s="297"/>
      <c r="F2747" s="297"/>
      <c r="G2747" s="297"/>
      <c r="H2747" s="297"/>
    </row>
    <row r="2748" spans="1:8" x14ac:dyDescent="0.2">
      <c r="A2748" s="247"/>
      <c r="B2748" s="267"/>
      <c r="C2748" s="267"/>
      <c r="D2748" s="297"/>
      <c r="E2748" s="297"/>
      <c r="F2748" s="297"/>
      <c r="G2748" s="297"/>
      <c r="H2748" s="297"/>
    </row>
    <row r="2749" spans="1:8" x14ac:dyDescent="0.2">
      <c r="A2749" s="247"/>
      <c r="B2749" s="267"/>
      <c r="C2749" s="267"/>
      <c r="D2749" s="297"/>
      <c r="E2749" s="297"/>
      <c r="F2749" s="297"/>
      <c r="G2749" s="297"/>
      <c r="H2749" s="297"/>
    </row>
    <row r="2750" spans="1:8" x14ac:dyDescent="0.2">
      <c r="A2750" s="247"/>
      <c r="B2750" s="267"/>
      <c r="C2750" s="267"/>
      <c r="D2750" s="297"/>
      <c r="E2750" s="297"/>
      <c r="F2750" s="297"/>
      <c r="G2750" s="297"/>
      <c r="H2750" s="297"/>
    </row>
    <row r="2751" spans="1:8" x14ac:dyDescent="0.2">
      <c r="A2751" s="247"/>
      <c r="B2751" s="267"/>
      <c r="C2751" s="267"/>
      <c r="D2751" s="297"/>
      <c r="E2751" s="297"/>
      <c r="F2751" s="297"/>
      <c r="G2751" s="297"/>
      <c r="H2751" s="297"/>
    </row>
    <row r="2752" spans="1:8" x14ac:dyDescent="0.2">
      <c r="A2752" s="247"/>
      <c r="B2752" s="267"/>
      <c r="C2752" s="267"/>
      <c r="D2752" s="297"/>
      <c r="E2752" s="297"/>
      <c r="F2752" s="297"/>
      <c r="G2752" s="297"/>
      <c r="H2752" s="297"/>
    </row>
    <row r="2753" spans="1:8" x14ac:dyDescent="0.2">
      <c r="A2753" s="247"/>
      <c r="B2753" s="267"/>
      <c r="C2753" s="267"/>
      <c r="D2753" s="297"/>
      <c r="E2753" s="297"/>
      <c r="F2753" s="297"/>
      <c r="G2753" s="297"/>
      <c r="H2753" s="297"/>
    </row>
    <row r="2754" spans="1:8" x14ac:dyDescent="0.2">
      <c r="A2754" s="247"/>
      <c r="B2754" s="267"/>
      <c r="C2754" s="267"/>
      <c r="D2754" s="297"/>
      <c r="E2754" s="297"/>
      <c r="F2754" s="297"/>
      <c r="G2754" s="297"/>
      <c r="H2754" s="297"/>
    </row>
    <row r="2755" spans="1:8" x14ac:dyDescent="0.2">
      <c r="A2755" s="247"/>
      <c r="B2755" s="267"/>
      <c r="C2755" s="267"/>
      <c r="D2755" s="297"/>
      <c r="E2755" s="297"/>
      <c r="F2755" s="297"/>
      <c r="G2755" s="297"/>
      <c r="H2755" s="297"/>
    </row>
    <row r="2756" spans="1:8" x14ac:dyDescent="0.2">
      <c r="A2756" s="247"/>
      <c r="B2756" s="267"/>
      <c r="C2756" s="267"/>
      <c r="D2756" s="297"/>
      <c r="E2756" s="297"/>
      <c r="F2756" s="297"/>
      <c r="G2756" s="297"/>
      <c r="H2756" s="297"/>
    </row>
    <row r="2757" spans="1:8" x14ac:dyDescent="0.2">
      <c r="A2757" s="247"/>
      <c r="B2757" s="267"/>
      <c r="C2757" s="267"/>
      <c r="D2757" s="297"/>
      <c r="E2757" s="297"/>
      <c r="F2757" s="297"/>
      <c r="G2757" s="297"/>
      <c r="H2757" s="297"/>
    </row>
    <row r="2758" spans="1:8" x14ac:dyDescent="0.2">
      <c r="A2758" s="247"/>
      <c r="B2758" s="267"/>
      <c r="C2758" s="267"/>
      <c r="D2758" s="297"/>
      <c r="E2758" s="297"/>
      <c r="F2758" s="297"/>
      <c r="G2758" s="297"/>
      <c r="H2758" s="297"/>
    </row>
    <row r="2759" spans="1:8" x14ac:dyDescent="0.2">
      <c r="A2759" s="247"/>
      <c r="B2759" s="267"/>
      <c r="C2759" s="267"/>
      <c r="D2759" s="297"/>
      <c r="E2759" s="297"/>
      <c r="F2759" s="297"/>
      <c r="G2759" s="297"/>
      <c r="H2759" s="297"/>
    </row>
    <row r="2760" spans="1:8" x14ac:dyDescent="0.2">
      <c r="A2760" s="247"/>
      <c r="B2760" s="267"/>
      <c r="C2760" s="267"/>
      <c r="D2760" s="297"/>
      <c r="E2760" s="297"/>
      <c r="F2760" s="297"/>
      <c r="G2760" s="297"/>
      <c r="H2760" s="297"/>
    </row>
    <row r="2761" spans="1:8" x14ac:dyDescent="0.2">
      <c r="A2761" s="247"/>
      <c r="B2761" s="267"/>
      <c r="C2761" s="267"/>
      <c r="D2761" s="297"/>
      <c r="E2761" s="297"/>
      <c r="F2761" s="297"/>
      <c r="G2761" s="297"/>
      <c r="H2761" s="297"/>
    </row>
    <row r="2762" spans="1:8" x14ac:dyDescent="0.2">
      <c r="A2762" s="247"/>
      <c r="B2762" s="267"/>
      <c r="C2762" s="267"/>
      <c r="D2762" s="297"/>
      <c r="E2762" s="297"/>
      <c r="F2762" s="297"/>
      <c r="G2762" s="297"/>
      <c r="H2762" s="297"/>
    </row>
    <row r="2763" spans="1:8" x14ac:dyDescent="0.2">
      <c r="A2763" s="247"/>
      <c r="B2763" s="267"/>
      <c r="C2763" s="267"/>
      <c r="D2763" s="297"/>
      <c r="E2763" s="297"/>
      <c r="F2763" s="297"/>
      <c r="G2763" s="297"/>
      <c r="H2763" s="297"/>
    </row>
    <row r="2764" spans="1:8" x14ac:dyDescent="0.2">
      <c r="A2764" s="247"/>
      <c r="B2764" s="267"/>
      <c r="C2764" s="267"/>
      <c r="D2764" s="297"/>
      <c r="E2764" s="297"/>
      <c r="F2764" s="297"/>
      <c r="G2764" s="297"/>
      <c r="H2764" s="297"/>
    </row>
    <row r="2765" spans="1:8" x14ac:dyDescent="0.2">
      <c r="A2765" s="247"/>
      <c r="B2765" s="267"/>
      <c r="C2765" s="267"/>
      <c r="D2765" s="297"/>
      <c r="E2765" s="297"/>
      <c r="F2765" s="297"/>
      <c r="G2765" s="297"/>
      <c r="H2765" s="297"/>
    </row>
    <row r="2766" spans="1:8" x14ac:dyDescent="0.2">
      <c r="A2766" s="247"/>
      <c r="B2766" s="267"/>
      <c r="C2766" s="267"/>
      <c r="D2766" s="297"/>
      <c r="E2766" s="297"/>
      <c r="F2766" s="297"/>
      <c r="G2766" s="297"/>
      <c r="H2766" s="297"/>
    </row>
    <row r="2767" spans="1:8" x14ac:dyDescent="0.2">
      <c r="A2767" s="247"/>
      <c r="B2767" s="267"/>
      <c r="C2767" s="267"/>
      <c r="D2767" s="297"/>
      <c r="E2767" s="297"/>
      <c r="F2767" s="297"/>
      <c r="G2767" s="297"/>
      <c r="H2767" s="297"/>
    </row>
    <row r="2768" spans="1:8" x14ac:dyDescent="0.2">
      <c r="A2768" s="247"/>
      <c r="B2768" s="267"/>
      <c r="C2768" s="267"/>
      <c r="D2768" s="297"/>
      <c r="E2768" s="297"/>
      <c r="F2768" s="297"/>
      <c r="G2768" s="297"/>
      <c r="H2768" s="297"/>
    </row>
    <row r="2769" spans="1:8" x14ac:dyDescent="0.2">
      <c r="A2769" s="247"/>
      <c r="B2769" s="267"/>
      <c r="C2769" s="267"/>
      <c r="D2769" s="297"/>
      <c r="E2769" s="297"/>
      <c r="F2769" s="297"/>
      <c r="G2769" s="297"/>
      <c r="H2769" s="297"/>
    </row>
    <row r="2770" spans="1:8" x14ac:dyDescent="0.2">
      <c r="A2770" s="247"/>
      <c r="B2770" s="267"/>
      <c r="C2770" s="267"/>
      <c r="D2770" s="297"/>
      <c r="E2770" s="297"/>
      <c r="F2770" s="297"/>
      <c r="G2770" s="297"/>
      <c r="H2770" s="297"/>
    </row>
    <row r="2771" spans="1:8" x14ac:dyDescent="0.2">
      <c r="A2771" s="247"/>
      <c r="B2771" s="267"/>
      <c r="C2771" s="267"/>
      <c r="D2771" s="297"/>
      <c r="E2771" s="297"/>
      <c r="F2771" s="297"/>
      <c r="G2771" s="297"/>
      <c r="H2771" s="297"/>
    </row>
    <row r="2772" spans="1:8" x14ac:dyDescent="0.2">
      <c r="A2772" s="247"/>
      <c r="B2772" s="267"/>
      <c r="C2772" s="267"/>
      <c r="D2772" s="297"/>
      <c r="E2772" s="297"/>
      <c r="F2772" s="297"/>
      <c r="G2772" s="297"/>
      <c r="H2772" s="297"/>
    </row>
    <row r="2773" spans="1:8" x14ac:dyDescent="0.2">
      <c r="A2773" s="247"/>
      <c r="B2773" s="267"/>
      <c r="C2773" s="267"/>
      <c r="D2773" s="297"/>
      <c r="E2773" s="297"/>
      <c r="F2773" s="297"/>
      <c r="G2773" s="297"/>
      <c r="H2773" s="297"/>
    </row>
    <row r="2774" spans="1:8" x14ac:dyDescent="0.2">
      <c r="A2774" s="247"/>
      <c r="B2774" s="267"/>
      <c r="C2774" s="267"/>
      <c r="D2774" s="297"/>
      <c r="E2774" s="297"/>
      <c r="F2774" s="297"/>
      <c r="G2774" s="297"/>
      <c r="H2774" s="297"/>
    </row>
    <row r="2775" spans="1:8" x14ac:dyDescent="0.2">
      <c r="A2775" s="247"/>
      <c r="B2775" s="267"/>
      <c r="C2775" s="267"/>
      <c r="D2775" s="297"/>
      <c r="E2775" s="297"/>
      <c r="F2775" s="297"/>
      <c r="G2775" s="297"/>
      <c r="H2775" s="297"/>
    </row>
    <row r="2776" spans="1:8" x14ac:dyDescent="0.2">
      <c r="A2776" s="247"/>
      <c r="B2776" s="267"/>
      <c r="C2776" s="267"/>
      <c r="D2776" s="297"/>
      <c r="E2776" s="297"/>
      <c r="F2776" s="297"/>
      <c r="G2776" s="297"/>
      <c r="H2776" s="297"/>
    </row>
    <row r="2777" spans="1:8" x14ac:dyDescent="0.2">
      <c r="A2777" s="247"/>
      <c r="B2777" s="267"/>
      <c r="C2777" s="267"/>
      <c r="D2777" s="297"/>
      <c r="E2777" s="297"/>
      <c r="F2777" s="297"/>
      <c r="G2777" s="297"/>
      <c r="H2777" s="297"/>
    </row>
    <row r="2778" spans="1:8" x14ac:dyDescent="0.2">
      <c r="A2778" s="247"/>
      <c r="B2778" s="267"/>
      <c r="C2778" s="267"/>
      <c r="D2778" s="297"/>
      <c r="E2778" s="297"/>
      <c r="F2778" s="297"/>
      <c r="G2778" s="297"/>
      <c r="H2778" s="297"/>
    </row>
    <row r="2779" spans="1:8" x14ac:dyDescent="0.2">
      <c r="A2779" s="247"/>
      <c r="B2779" s="267"/>
      <c r="C2779" s="267"/>
      <c r="D2779" s="297"/>
      <c r="E2779" s="297"/>
      <c r="F2779" s="297"/>
      <c r="G2779" s="297"/>
      <c r="H2779" s="297"/>
    </row>
    <row r="2780" spans="1:8" x14ac:dyDescent="0.2">
      <c r="A2780" s="247"/>
      <c r="B2780" s="267"/>
      <c r="C2780" s="267"/>
      <c r="D2780" s="297"/>
      <c r="E2780" s="297"/>
      <c r="F2780" s="297"/>
      <c r="G2780" s="297"/>
      <c r="H2780" s="297"/>
    </row>
    <row r="2781" spans="1:8" x14ac:dyDescent="0.2">
      <c r="A2781" s="247"/>
      <c r="B2781" s="267"/>
      <c r="C2781" s="267"/>
      <c r="D2781" s="297"/>
      <c r="E2781" s="297"/>
      <c r="F2781" s="297"/>
      <c r="G2781" s="297"/>
      <c r="H2781" s="297"/>
    </row>
    <row r="2782" spans="1:8" x14ac:dyDescent="0.2">
      <c r="A2782" s="247"/>
      <c r="B2782" s="267"/>
      <c r="C2782" s="267"/>
      <c r="D2782" s="297"/>
      <c r="E2782" s="297"/>
      <c r="F2782" s="297"/>
      <c r="G2782" s="297"/>
      <c r="H2782" s="297"/>
    </row>
    <row r="2783" spans="1:8" x14ac:dyDescent="0.2">
      <c r="A2783" s="247"/>
      <c r="B2783" s="267"/>
      <c r="C2783" s="267"/>
      <c r="D2783" s="297"/>
      <c r="E2783" s="297"/>
      <c r="F2783" s="297"/>
      <c r="G2783" s="297"/>
      <c r="H2783" s="297"/>
    </row>
    <row r="2784" spans="1:8" x14ac:dyDescent="0.2">
      <c r="A2784" s="247"/>
      <c r="B2784" s="267"/>
      <c r="C2784" s="267"/>
      <c r="D2784" s="297"/>
      <c r="E2784" s="297"/>
      <c r="F2784" s="297"/>
      <c r="G2784" s="297"/>
      <c r="H2784" s="297"/>
    </row>
    <row r="2785" spans="1:8" x14ac:dyDescent="0.2">
      <c r="A2785" s="247"/>
      <c r="B2785" s="267"/>
      <c r="C2785" s="267"/>
      <c r="D2785" s="297"/>
      <c r="E2785" s="297"/>
      <c r="F2785" s="297"/>
      <c r="G2785" s="297"/>
      <c r="H2785" s="297"/>
    </row>
    <row r="2786" spans="1:8" x14ac:dyDescent="0.2">
      <c r="A2786" s="247"/>
      <c r="B2786" s="267"/>
      <c r="C2786" s="267"/>
      <c r="D2786" s="297"/>
      <c r="E2786" s="297"/>
      <c r="F2786" s="297"/>
      <c r="G2786" s="297"/>
      <c r="H2786" s="297"/>
    </row>
    <row r="2787" spans="1:8" x14ac:dyDescent="0.2">
      <c r="A2787" s="247"/>
      <c r="B2787" s="267"/>
      <c r="C2787" s="267"/>
      <c r="D2787" s="297"/>
      <c r="E2787" s="297"/>
      <c r="F2787" s="297"/>
      <c r="G2787" s="297"/>
      <c r="H2787" s="297"/>
    </row>
    <row r="2788" spans="1:8" x14ac:dyDescent="0.2">
      <c r="A2788" s="247"/>
      <c r="B2788" s="267"/>
      <c r="C2788" s="267"/>
      <c r="D2788" s="297"/>
      <c r="E2788" s="297"/>
      <c r="F2788" s="297"/>
      <c r="G2788" s="297"/>
      <c r="H2788" s="297"/>
    </row>
    <row r="2789" spans="1:8" x14ac:dyDescent="0.2">
      <c r="A2789" s="247"/>
      <c r="B2789" s="267"/>
      <c r="C2789" s="267"/>
      <c r="D2789" s="297"/>
      <c r="E2789" s="297"/>
      <c r="F2789" s="297"/>
      <c r="G2789" s="297"/>
      <c r="H2789" s="297"/>
    </row>
    <row r="2790" spans="1:8" x14ac:dyDescent="0.2">
      <c r="A2790" s="247"/>
      <c r="B2790" s="267"/>
      <c r="C2790" s="267"/>
      <c r="D2790" s="297"/>
      <c r="E2790" s="297"/>
      <c r="F2790" s="297"/>
      <c r="G2790" s="297"/>
      <c r="H2790" s="297"/>
    </row>
    <row r="2791" spans="1:8" x14ac:dyDescent="0.2">
      <c r="A2791" s="247"/>
      <c r="B2791" s="267"/>
      <c r="C2791" s="267"/>
      <c r="D2791" s="297"/>
      <c r="E2791" s="297"/>
      <c r="F2791" s="297"/>
      <c r="G2791" s="297"/>
      <c r="H2791" s="297"/>
    </row>
    <row r="2792" spans="1:8" x14ac:dyDescent="0.2">
      <c r="A2792" s="247"/>
      <c r="B2792" s="267"/>
      <c r="C2792" s="267"/>
      <c r="D2792" s="297"/>
      <c r="E2792" s="297"/>
      <c r="F2792" s="297"/>
      <c r="G2792" s="297"/>
      <c r="H2792" s="297"/>
    </row>
    <row r="2793" spans="1:8" x14ac:dyDescent="0.2">
      <c r="A2793" s="247"/>
      <c r="B2793" s="267"/>
      <c r="C2793" s="267"/>
      <c r="D2793" s="297"/>
      <c r="E2793" s="297"/>
      <c r="F2793" s="297"/>
      <c r="G2793" s="297"/>
      <c r="H2793" s="297"/>
    </row>
    <row r="2794" spans="1:8" x14ac:dyDescent="0.2">
      <c r="A2794" s="247"/>
      <c r="B2794" s="267"/>
      <c r="C2794" s="267"/>
      <c r="D2794" s="297"/>
      <c r="E2794" s="297"/>
      <c r="F2794" s="297"/>
      <c r="G2794" s="297"/>
      <c r="H2794" s="297"/>
    </row>
    <row r="2795" spans="1:8" x14ac:dyDescent="0.2">
      <c r="A2795" s="247"/>
      <c r="B2795" s="267"/>
      <c r="C2795" s="267"/>
      <c r="D2795" s="297"/>
      <c r="E2795" s="297"/>
      <c r="F2795" s="297"/>
      <c r="G2795" s="297"/>
      <c r="H2795" s="297"/>
    </row>
    <row r="2796" spans="1:8" x14ac:dyDescent="0.2">
      <c r="A2796" s="247"/>
      <c r="B2796" s="267"/>
      <c r="C2796" s="267"/>
      <c r="D2796" s="297"/>
      <c r="E2796" s="297"/>
      <c r="F2796" s="297"/>
      <c r="G2796" s="297"/>
      <c r="H2796" s="297"/>
    </row>
    <row r="2797" spans="1:8" x14ac:dyDescent="0.2">
      <c r="A2797" s="247"/>
      <c r="B2797" s="267"/>
      <c r="C2797" s="267"/>
      <c r="D2797" s="297"/>
      <c r="E2797" s="297"/>
      <c r="F2797" s="297"/>
      <c r="G2797" s="297"/>
      <c r="H2797" s="297"/>
    </row>
    <row r="2798" spans="1:8" x14ac:dyDescent="0.2">
      <c r="A2798" s="247"/>
      <c r="B2798" s="267"/>
      <c r="C2798" s="267"/>
      <c r="D2798" s="297"/>
      <c r="E2798" s="297"/>
      <c r="F2798" s="297"/>
      <c r="G2798" s="297"/>
      <c r="H2798" s="297"/>
    </row>
    <row r="2799" spans="1:8" x14ac:dyDescent="0.2">
      <c r="A2799" s="247"/>
      <c r="B2799" s="267"/>
      <c r="C2799" s="267"/>
      <c r="D2799" s="297"/>
      <c r="E2799" s="297"/>
      <c r="F2799" s="297"/>
      <c r="G2799" s="297"/>
      <c r="H2799" s="297"/>
    </row>
    <row r="2800" spans="1:8" x14ac:dyDescent="0.2">
      <c r="A2800" s="247"/>
      <c r="B2800" s="267"/>
      <c r="C2800" s="267"/>
      <c r="D2800" s="297"/>
      <c r="E2800" s="297"/>
      <c r="F2800" s="297"/>
      <c r="G2800" s="297"/>
      <c r="H2800" s="297"/>
    </row>
    <row r="2801" spans="1:8" x14ac:dyDescent="0.2">
      <c r="A2801" s="247"/>
      <c r="B2801" s="267"/>
      <c r="C2801" s="267"/>
      <c r="D2801" s="297"/>
      <c r="E2801" s="297"/>
      <c r="F2801" s="297"/>
      <c r="G2801" s="297"/>
      <c r="H2801" s="297"/>
    </row>
    <row r="2802" spans="1:8" x14ac:dyDescent="0.2">
      <c r="A2802" s="247"/>
      <c r="B2802" s="267"/>
      <c r="C2802" s="267"/>
      <c r="D2802" s="297"/>
      <c r="E2802" s="297"/>
      <c r="F2802" s="297"/>
      <c r="G2802" s="297"/>
      <c r="H2802" s="297"/>
    </row>
    <row r="2803" spans="1:8" x14ac:dyDescent="0.2">
      <c r="A2803" s="247"/>
      <c r="B2803" s="267"/>
      <c r="C2803" s="267"/>
      <c r="D2803" s="297"/>
      <c r="E2803" s="297"/>
      <c r="F2803" s="297"/>
      <c r="G2803" s="297"/>
      <c r="H2803" s="297"/>
    </row>
    <row r="2804" spans="1:8" x14ac:dyDescent="0.2">
      <c r="A2804" s="247"/>
      <c r="B2804" s="267"/>
      <c r="C2804" s="267"/>
      <c r="D2804" s="297"/>
      <c r="E2804" s="297"/>
      <c r="F2804" s="297"/>
      <c r="G2804" s="297"/>
      <c r="H2804" s="297"/>
    </row>
    <row r="2805" spans="1:8" x14ac:dyDescent="0.2">
      <c r="A2805" s="247"/>
      <c r="B2805" s="267"/>
      <c r="C2805" s="267"/>
      <c r="D2805" s="297"/>
      <c r="E2805" s="297"/>
      <c r="F2805" s="297"/>
      <c r="G2805" s="297"/>
      <c r="H2805" s="297"/>
    </row>
    <row r="2806" spans="1:8" x14ac:dyDescent="0.2">
      <c r="A2806" s="247"/>
      <c r="B2806" s="267"/>
      <c r="C2806" s="267"/>
      <c r="D2806" s="297"/>
      <c r="E2806" s="297"/>
      <c r="F2806" s="297"/>
      <c r="G2806" s="297"/>
      <c r="H2806" s="297"/>
    </row>
    <row r="2807" spans="1:8" x14ac:dyDescent="0.2">
      <c r="A2807" s="247"/>
      <c r="B2807" s="267"/>
      <c r="C2807" s="267"/>
      <c r="D2807" s="297"/>
      <c r="E2807" s="297"/>
      <c r="F2807" s="297"/>
      <c r="G2807" s="297"/>
      <c r="H2807" s="297"/>
    </row>
    <row r="2808" spans="1:8" x14ac:dyDescent="0.2">
      <c r="A2808" s="247"/>
      <c r="B2808" s="267"/>
      <c r="C2808" s="267"/>
      <c r="D2808" s="297"/>
      <c r="E2808" s="297"/>
      <c r="F2808" s="297"/>
      <c r="G2808" s="297"/>
      <c r="H2808" s="297"/>
    </row>
    <row r="2809" spans="1:8" x14ac:dyDescent="0.2">
      <c r="A2809" s="247"/>
      <c r="B2809" s="267"/>
      <c r="C2809" s="267"/>
      <c r="D2809" s="297"/>
      <c r="E2809" s="297"/>
      <c r="F2809" s="297"/>
      <c r="G2809" s="297"/>
      <c r="H2809" s="297"/>
    </row>
    <row r="2810" spans="1:8" x14ac:dyDescent="0.2">
      <c r="A2810" s="247"/>
      <c r="B2810" s="267"/>
      <c r="C2810" s="267"/>
      <c r="D2810" s="297"/>
      <c r="E2810" s="297"/>
      <c r="F2810" s="297"/>
      <c r="G2810" s="297"/>
      <c r="H2810" s="297"/>
    </row>
    <row r="2811" spans="1:8" x14ac:dyDescent="0.2">
      <c r="A2811" s="247"/>
      <c r="B2811" s="267"/>
      <c r="C2811" s="267"/>
      <c r="D2811" s="297"/>
      <c r="E2811" s="297"/>
      <c r="F2811" s="297"/>
      <c r="G2811" s="297"/>
      <c r="H2811" s="297"/>
    </row>
    <row r="2812" spans="1:8" x14ac:dyDescent="0.2">
      <c r="A2812" s="247"/>
      <c r="B2812" s="267"/>
      <c r="C2812" s="267"/>
      <c r="D2812" s="297"/>
      <c r="E2812" s="297"/>
      <c r="F2812" s="297"/>
      <c r="G2812" s="297"/>
      <c r="H2812" s="297"/>
    </row>
    <row r="2813" spans="1:8" x14ac:dyDescent="0.2">
      <c r="A2813" s="247"/>
      <c r="B2813" s="267"/>
      <c r="C2813" s="267"/>
      <c r="D2813" s="297"/>
      <c r="E2813" s="297"/>
      <c r="F2813" s="297"/>
      <c r="G2813" s="297"/>
      <c r="H2813" s="297"/>
    </row>
    <row r="2814" spans="1:8" x14ac:dyDescent="0.2">
      <c r="A2814" s="247"/>
      <c r="B2814" s="267"/>
      <c r="C2814" s="267"/>
      <c r="D2814" s="297"/>
      <c r="E2814" s="297"/>
      <c r="F2814" s="297"/>
      <c r="G2814" s="297"/>
      <c r="H2814" s="297"/>
    </row>
    <row r="2815" spans="1:8" x14ac:dyDescent="0.2">
      <c r="A2815" s="247"/>
      <c r="B2815" s="267"/>
      <c r="C2815" s="267"/>
      <c r="D2815" s="297"/>
      <c r="E2815" s="297"/>
      <c r="F2815" s="297"/>
      <c r="G2815" s="297"/>
      <c r="H2815" s="297"/>
    </row>
    <row r="2816" spans="1:8" x14ac:dyDescent="0.2">
      <c r="A2816" s="247"/>
      <c r="B2816" s="267"/>
      <c r="C2816" s="267"/>
      <c r="D2816" s="297"/>
      <c r="E2816" s="297"/>
      <c r="F2816" s="297"/>
      <c r="G2816" s="297"/>
      <c r="H2816" s="297"/>
    </row>
    <row r="2817" spans="1:8" x14ac:dyDescent="0.2">
      <c r="A2817" s="247"/>
      <c r="B2817" s="267"/>
      <c r="C2817" s="267"/>
      <c r="D2817" s="297"/>
      <c r="E2817" s="297"/>
      <c r="F2817" s="297"/>
      <c r="G2817" s="297"/>
      <c r="H2817" s="297"/>
    </row>
    <row r="2818" spans="1:8" x14ac:dyDescent="0.2">
      <c r="A2818" s="247"/>
      <c r="B2818" s="267"/>
      <c r="C2818" s="267"/>
      <c r="D2818" s="297"/>
      <c r="E2818" s="297"/>
      <c r="F2818" s="297"/>
      <c r="G2818" s="297"/>
      <c r="H2818" s="297"/>
    </row>
    <row r="2819" spans="1:8" x14ac:dyDescent="0.2">
      <c r="A2819" s="247"/>
      <c r="B2819" s="267"/>
      <c r="C2819" s="267"/>
      <c r="D2819" s="297"/>
      <c r="E2819" s="297"/>
      <c r="F2819" s="297"/>
      <c r="G2819" s="297"/>
      <c r="H2819" s="297"/>
    </row>
    <row r="2820" spans="1:8" x14ac:dyDescent="0.2">
      <c r="A2820" s="247"/>
      <c r="B2820" s="267"/>
      <c r="C2820" s="267"/>
      <c r="D2820" s="297"/>
      <c r="E2820" s="297"/>
      <c r="F2820" s="297"/>
      <c r="G2820" s="297"/>
      <c r="H2820" s="297"/>
    </row>
    <row r="2821" spans="1:8" x14ac:dyDescent="0.2">
      <c r="A2821" s="247"/>
      <c r="B2821" s="267"/>
      <c r="C2821" s="267"/>
      <c r="D2821" s="297"/>
      <c r="E2821" s="297"/>
      <c r="F2821" s="297"/>
      <c r="G2821" s="297"/>
      <c r="H2821" s="297"/>
    </row>
    <row r="2822" spans="1:8" x14ac:dyDescent="0.2">
      <c r="A2822" s="247"/>
      <c r="B2822" s="267"/>
      <c r="C2822" s="267"/>
      <c r="D2822" s="297"/>
      <c r="E2822" s="297"/>
      <c r="F2822" s="297"/>
      <c r="G2822" s="297"/>
      <c r="H2822" s="297"/>
    </row>
    <row r="2823" spans="1:8" x14ac:dyDescent="0.2">
      <c r="A2823" s="247"/>
      <c r="B2823" s="267"/>
      <c r="C2823" s="267"/>
      <c r="D2823" s="297"/>
      <c r="E2823" s="297"/>
      <c r="F2823" s="297"/>
      <c r="G2823" s="297"/>
      <c r="H2823" s="297"/>
    </row>
    <row r="2824" spans="1:8" x14ac:dyDescent="0.2">
      <c r="A2824" s="247"/>
      <c r="B2824" s="267"/>
      <c r="C2824" s="267"/>
      <c r="D2824" s="297"/>
      <c r="E2824" s="297"/>
      <c r="F2824" s="297"/>
      <c r="G2824" s="297"/>
      <c r="H2824" s="297"/>
    </row>
    <row r="2825" spans="1:8" x14ac:dyDescent="0.2">
      <c r="A2825" s="247"/>
      <c r="B2825" s="267"/>
      <c r="C2825" s="267"/>
      <c r="D2825" s="297"/>
      <c r="E2825" s="297"/>
      <c r="F2825" s="297"/>
      <c r="G2825" s="297"/>
      <c r="H2825" s="297"/>
    </row>
    <row r="2826" spans="1:8" x14ac:dyDescent="0.2">
      <c r="A2826" s="247"/>
      <c r="B2826" s="267"/>
      <c r="C2826" s="267"/>
      <c r="D2826" s="297"/>
      <c r="E2826" s="297"/>
      <c r="F2826" s="297"/>
      <c r="G2826" s="297"/>
      <c r="H2826" s="297"/>
    </row>
    <row r="2827" spans="1:8" x14ac:dyDescent="0.2">
      <c r="A2827" s="247"/>
      <c r="B2827" s="267"/>
      <c r="C2827" s="267"/>
      <c r="D2827" s="297"/>
      <c r="E2827" s="297"/>
      <c r="F2827" s="297"/>
      <c r="G2827" s="297"/>
      <c r="H2827" s="297"/>
    </row>
    <row r="2828" spans="1:8" x14ac:dyDescent="0.2">
      <c r="A2828" s="247"/>
      <c r="B2828" s="267"/>
      <c r="C2828" s="267"/>
      <c r="D2828" s="297"/>
      <c r="E2828" s="297"/>
      <c r="F2828" s="297"/>
      <c r="G2828" s="297"/>
      <c r="H2828" s="297"/>
    </row>
    <row r="2829" spans="1:8" x14ac:dyDescent="0.2">
      <c r="A2829" s="247"/>
      <c r="B2829" s="267"/>
      <c r="C2829" s="267"/>
      <c r="D2829" s="297"/>
      <c r="E2829" s="297"/>
      <c r="F2829" s="297"/>
      <c r="G2829" s="297"/>
      <c r="H2829" s="297"/>
    </row>
    <row r="2830" spans="1:8" x14ac:dyDescent="0.2">
      <c r="A2830" s="247"/>
      <c r="B2830" s="267"/>
      <c r="C2830" s="267"/>
      <c r="D2830" s="297"/>
      <c r="E2830" s="297"/>
      <c r="F2830" s="297"/>
      <c r="G2830" s="297"/>
      <c r="H2830" s="297"/>
    </row>
    <row r="2831" spans="1:8" x14ac:dyDescent="0.2">
      <c r="A2831" s="247"/>
      <c r="B2831" s="267"/>
      <c r="C2831" s="267"/>
      <c r="D2831" s="297"/>
      <c r="E2831" s="297"/>
      <c r="F2831" s="297"/>
      <c r="G2831" s="297"/>
      <c r="H2831" s="297"/>
    </row>
    <row r="2832" spans="1:8" x14ac:dyDescent="0.2">
      <c r="A2832" s="247"/>
      <c r="B2832" s="267"/>
      <c r="C2832" s="267"/>
      <c r="D2832" s="297"/>
      <c r="E2832" s="297"/>
      <c r="F2832" s="297"/>
      <c r="G2832" s="297"/>
      <c r="H2832" s="297"/>
    </row>
    <row r="2833" spans="1:8" x14ac:dyDescent="0.2">
      <c r="A2833" s="247"/>
      <c r="B2833" s="267"/>
      <c r="C2833" s="267"/>
      <c r="D2833" s="297"/>
      <c r="E2833" s="297"/>
      <c r="F2833" s="297"/>
      <c r="G2833" s="297"/>
      <c r="H2833" s="297"/>
    </row>
    <row r="2834" spans="1:8" x14ac:dyDescent="0.2">
      <c r="A2834" s="247"/>
      <c r="B2834" s="267"/>
      <c r="C2834" s="267"/>
      <c r="D2834" s="297"/>
      <c r="E2834" s="297"/>
      <c r="F2834" s="297"/>
      <c r="G2834" s="297"/>
      <c r="H2834" s="297"/>
    </row>
    <row r="2835" spans="1:8" x14ac:dyDescent="0.2">
      <c r="A2835" s="247"/>
      <c r="B2835" s="267"/>
      <c r="C2835" s="267"/>
      <c r="D2835" s="297"/>
      <c r="E2835" s="297"/>
      <c r="F2835" s="297"/>
      <c r="G2835" s="297"/>
      <c r="H2835" s="297"/>
    </row>
    <row r="2836" spans="1:8" x14ac:dyDescent="0.2">
      <c r="A2836" s="247"/>
      <c r="B2836" s="267"/>
      <c r="C2836" s="267"/>
      <c r="D2836" s="297"/>
      <c r="E2836" s="297"/>
      <c r="F2836" s="297"/>
      <c r="G2836" s="297"/>
      <c r="H2836" s="297"/>
    </row>
    <row r="2837" spans="1:8" x14ac:dyDescent="0.2">
      <c r="A2837" s="247"/>
      <c r="B2837" s="267"/>
      <c r="C2837" s="267"/>
      <c r="D2837" s="297"/>
      <c r="E2837" s="297"/>
      <c r="F2837" s="297"/>
      <c r="G2837" s="297"/>
      <c r="H2837" s="297"/>
    </row>
    <row r="2838" spans="1:8" x14ac:dyDescent="0.2">
      <c r="A2838" s="247"/>
      <c r="B2838" s="267"/>
      <c r="C2838" s="267"/>
      <c r="D2838" s="297"/>
      <c r="E2838" s="297"/>
      <c r="F2838" s="297"/>
      <c r="G2838" s="297"/>
      <c r="H2838" s="297"/>
    </row>
    <row r="2839" spans="1:8" x14ac:dyDescent="0.2">
      <c r="A2839" s="247"/>
      <c r="B2839" s="267"/>
      <c r="C2839" s="267"/>
      <c r="D2839" s="297"/>
      <c r="E2839" s="297"/>
      <c r="F2839" s="297"/>
      <c r="G2839" s="297"/>
      <c r="H2839" s="297"/>
    </row>
    <row r="2840" spans="1:8" x14ac:dyDescent="0.2">
      <c r="A2840" s="247"/>
      <c r="B2840" s="267"/>
      <c r="C2840" s="267"/>
      <c r="D2840" s="297"/>
      <c r="E2840" s="297"/>
      <c r="F2840" s="297"/>
      <c r="G2840" s="297"/>
      <c r="H2840" s="297"/>
    </row>
    <row r="2841" spans="1:8" x14ac:dyDescent="0.2">
      <c r="A2841" s="247"/>
      <c r="B2841" s="267"/>
      <c r="C2841" s="267"/>
      <c r="D2841" s="297"/>
      <c r="E2841" s="297"/>
      <c r="F2841" s="297"/>
      <c r="G2841" s="297"/>
      <c r="H2841" s="297"/>
    </row>
    <row r="2842" spans="1:8" x14ac:dyDescent="0.2">
      <c r="A2842" s="247"/>
      <c r="B2842" s="267"/>
      <c r="C2842" s="267"/>
      <c r="D2842" s="297"/>
      <c r="E2842" s="297"/>
      <c r="F2842" s="297"/>
      <c r="G2842" s="297"/>
      <c r="H2842" s="297"/>
    </row>
    <row r="2843" spans="1:8" x14ac:dyDescent="0.2">
      <c r="A2843" s="247"/>
      <c r="B2843" s="267"/>
      <c r="C2843" s="267"/>
      <c r="D2843" s="297"/>
      <c r="E2843" s="297"/>
      <c r="F2843" s="297"/>
      <c r="G2843" s="297"/>
      <c r="H2843" s="297"/>
    </row>
    <row r="2844" spans="1:8" x14ac:dyDescent="0.2">
      <c r="A2844" s="247"/>
      <c r="B2844" s="267"/>
      <c r="C2844" s="267"/>
      <c r="D2844" s="297"/>
      <c r="E2844" s="297"/>
      <c r="F2844" s="297"/>
      <c r="G2844" s="297"/>
      <c r="H2844" s="297"/>
    </row>
    <row r="2845" spans="1:8" x14ac:dyDescent="0.2">
      <c r="A2845" s="247"/>
      <c r="B2845" s="267"/>
      <c r="C2845" s="267"/>
      <c r="D2845" s="297"/>
      <c r="E2845" s="297"/>
      <c r="F2845" s="297"/>
      <c r="G2845" s="297"/>
      <c r="H2845" s="297"/>
    </row>
    <row r="2846" spans="1:8" x14ac:dyDescent="0.2">
      <c r="A2846" s="247"/>
      <c r="B2846" s="267"/>
      <c r="C2846" s="267"/>
      <c r="D2846" s="297"/>
      <c r="E2846" s="297"/>
      <c r="F2846" s="297"/>
      <c r="G2846" s="297"/>
      <c r="H2846" s="297"/>
    </row>
    <row r="2847" spans="1:8" x14ac:dyDescent="0.2">
      <c r="A2847" s="247"/>
      <c r="B2847" s="267"/>
      <c r="C2847" s="267"/>
      <c r="D2847" s="297"/>
      <c r="E2847" s="297"/>
      <c r="F2847" s="297"/>
      <c r="G2847" s="297"/>
      <c r="H2847" s="297"/>
    </row>
    <row r="2848" spans="1:8" x14ac:dyDescent="0.2">
      <c r="A2848" s="247"/>
      <c r="B2848" s="267"/>
      <c r="C2848" s="267"/>
      <c r="D2848" s="297"/>
      <c r="E2848" s="297"/>
      <c r="F2848" s="297"/>
      <c r="G2848" s="297"/>
      <c r="H2848" s="297"/>
    </row>
    <row r="2849" spans="1:8" x14ac:dyDescent="0.2">
      <c r="A2849" s="247"/>
      <c r="B2849" s="267"/>
      <c r="C2849" s="267"/>
      <c r="D2849" s="297"/>
      <c r="E2849" s="297"/>
      <c r="F2849" s="297"/>
      <c r="G2849" s="297"/>
      <c r="H2849" s="297"/>
    </row>
    <row r="2850" spans="1:8" x14ac:dyDescent="0.2">
      <c r="A2850" s="247"/>
      <c r="B2850" s="267"/>
      <c r="C2850" s="267"/>
      <c r="D2850" s="297"/>
      <c r="E2850" s="297"/>
      <c r="F2850" s="297"/>
      <c r="G2850" s="297"/>
      <c r="H2850" s="297"/>
    </row>
    <row r="2851" spans="1:8" x14ac:dyDescent="0.2">
      <c r="A2851" s="247"/>
      <c r="B2851" s="267"/>
      <c r="C2851" s="267"/>
      <c r="D2851" s="297"/>
      <c r="E2851" s="297"/>
      <c r="F2851" s="297"/>
      <c r="G2851" s="297"/>
      <c r="H2851" s="297"/>
    </row>
    <row r="2852" spans="1:8" x14ac:dyDescent="0.2">
      <c r="A2852" s="247"/>
      <c r="B2852" s="267"/>
      <c r="C2852" s="267"/>
      <c r="D2852" s="297"/>
      <c r="E2852" s="297"/>
      <c r="F2852" s="297"/>
      <c r="G2852" s="297"/>
      <c r="H2852" s="297"/>
    </row>
    <row r="2853" spans="1:8" x14ac:dyDescent="0.2">
      <c r="A2853" s="247"/>
      <c r="B2853" s="267"/>
      <c r="C2853" s="267"/>
      <c r="D2853" s="297"/>
      <c r="E2853" s="297"/>
      <c r="F2853" s="297"/>
      <c r="G2853" s="297"/>
      <c r="H2853" s="297"/>
    </row>
    <row r="2854" spans="1:8" x14ac:dyDescent="0.2">
      <c r="A2854" s="247"/>
      <c r="B2854" s="267"/>
      <c r="C2854" s="267"/>
      <c r="D2854" s="297"/>
      <c r="E2854" s="297"/>
      <c r="F2854" s="297"/>
      <c r="G2854" s="297"/>
      <c r="H2854" s="297"/>
    </row>
    <row r="2855" spans="1:8" x14ac:dyDescent="0.2">
      <c r="A2855" s="247"/>
      <c r="B2855" s="267"/>
      <c r="C2855" s="267"/>
      <c r="D2855" s="297"/>
      <c r="E2855" s="297"/>
      <c r="F2855" s="297"/>
      <c r="G2855" s="297"/>
      <c r="H2855" s="297"/>
    </row>
    <row r="2856" spans="1:8" x14ac:dyDescent="0.2">
      <c r="A2856" s="247"/>
      <c r="B2856" s="267"/>
      <c r="C2856" s="267"/>
      <c r="D2856" s="297"/>
      <c r="E2856" s="297"/>
      <c r="F2856" s="297"/>
      <c r="G2856" s="297"/>
      <c r="H2856" s="297"/>
    </row>
    <row r="2857" spans="1:8" x14ac:dyDescent="0.2">
      <c r="A2857" s="247"/>
      <c r="B2857" s="267"/>
      <c r="C2857" s="267"/>
      <c r="D2857" s="297"/>
      <c r="E2857" s="297"/>
      <c r="F2857" s="297"/>
      <c r="G2857" s="297"/>
      <c r="H2857" s="297"/>
    </row>
    <row r="2858" spans="1:8" x14ac:dyDescent="0.2">
      <c r="A2858" s="247"/>
      <c r="B2858" s="267"/>
      <c r="C2858" s="267"/>
      <c r="D2858" s="297"/>
      <c r="E2858" s="297"/>
      <c r="F2858" s="297"/>
      <c r="G2858" s="297"/>
      <c r="H2858" s="297"/>
    </row>
    <row r="2859" spans="1:8" x14ac:dyDescent="0.2">
      <c r="A2859" s="247"/>
      <c r="B2859" s="267"/>
      <c r="C2859" s="267"/>
      <c r="D2859" s="297"/>
      <c r="E2859" s="297"/>
      <c r="F2859" s="297"/>
      <c r="G2859" s="297"/>
      <c r="H2859" s="297"/>
    </row>
    <row r="2860" spans="1:8" x14ac:dyDescent="0.2">
      <c r="A2860" s="247"/>
      <c r="B2860" s="267"/>
      <c r="C2860" s="267"/>
      <c r="D2860" s="297"/>
      <c r="E2860" s="297"/>
      <c r="F2860" s="297"/>
      <c r="G2860" s="297"/>
      <c r="H2860" s="297"/>
    </row>
    <row r="2861" spans="1:8" x14ac:dyDescent="0.2">
      <c r="A2861" s="247"/>
      <c r="B2861" s="267"/>
      <c r="C2861" s="267"/>
      <c r="D2861" s="297"/>
      <c r="E2861" s="297"/>
      <c r="F2861" s="297"/>
      <c r="G2861" s="297"/>
      <c r="H2861" s="297"/>
    </row>
    <row r="2862" spans="1:8" x14ac:dyDescent="0.2">
      <c r="A2862" s="247"/>
      <c r="B2862" s="267"/>
      <c r="C2862" s="267"/>
      <c r="D2862" s="297"/>
      <c r="E2862" s="297"/>
      <c r="F2862" s="297"/>
      <c r="G2862" s="297"/>
      <c r="H2862" s="297"/>
    </row>
    <row r="2863" spans="1:8" x14ac:dyDescent="0.2">
      <c r="A2863" s="247"/>
      <c r="B2863" s="267"/>
      <c r="C2863" s="267"/>
      <c r="D2863" s="297"/>
      <c r="E2863" s="297"/>
      <c r="F2863" s="297"/>
      <c r="G2863" s="297"/>
      <c r="H2863" s="297"/>
    </row>
    <row r="2864" spans="1:8" x14ac:dyDescent="0.2">
      <c r="A2864" s="247"/>
      <c r="B2864" s="267"/>
      <c r="C2864" s="267"/>
      <c r="D2864" s="297"/>
      <c r="E2864" s="297"/>
      <c r="F2864" s="297"/>
      <c r="G2864" s="297"/>
      <c r="H2864" s="297"/>
    </row>
    <row r="2865" spans="1:8" x14ac:dyDescent="0.2">
      <c r="A2865" s="247"/>
      <c r="B2865" s="267"/>
      <c r="C2865" s="267"/>
      <c r="D2865" s="297"/>
      <c r="E2865" s="297"/>
      <c r="F2865" s="297"/>
      <c r="G2865" s="297"/>
      <c r="H2865" s="297"/>
    </row>
    <row r="2866" spans="1:8" x14ac:dyDescent="0.2">
      <c r="A2866" s="247"/>
      <c r="B2866" s="267"/>
      <c r="C2866" s="267"/>
      <c r="D2866" s="297"/>
      <c r="E2866" s="297"/>
      <c r="F2866" s="297"/>
      <c r="G2866" s="297"/>
      <c r="H2866" s="297"/>
    </row>
    <row r="2867" spans="1:8" x14ac:dyDescent="0.2">
      <c r="A2867" s="247"/>
      <c r="B2867" s="267"/>
      <c r="C2867" s="267"/>
      <c r="D2867" s="297"/>
      <c r="E2867" s="297"/>
      <c r="F2867" s="297"/>
      <c r="G2867" s="297"/>
      <c r="H2867" s="297"/>
    </row>
    <row r="2868" spans="1:8" x14ac:dyDescent="0.2">
      <c r="A2868" s="247"/>
      <c r="B2868" s="267"/>
      <c r="C2868" s="267"/>
      <c r="D2868" s="297"/>
      <c r="E2868" s="297"/>
      <c r="F2868" s="297"/>
      <c r="G2868" s="297"/>
      <c r="H2868" s="297"/>
    </row>
    <row r="2869" spans="1:8" x14ac:dyDescent="0.2">
      <c r="A2869" s="247"/>
      <c r="B2869" s="267"/>
      <c r="C2869" s="267"/>
      <c r="D2869" s="297"/>
      <c r="E2869" s="297"/>
      <c r="F2869" s="297"/>
      <c r="G2869" s="297"/>
      <c r="H2869" s="297"/>
    </row>
    <row r="2870" spans="1:8" x14ac:dyDescent="0.2">
      <c r="A2870" s="247"/>
      <c r="B2870" s="267"/>
      <c r="C2870" s="267"/>
      <c r="D2870" s="297"/>
      <c r="E2870" s="297"/>
      <c r="F2870" s="297"/>
      <c r="G2870" s="297"/>
      <c r="H2870" s="297"/>
    </row>
    <row r="2871" spans="1:8" x14ac:dyDescent="0.2">
      <c r="A2871" s="247"/>
      <c r="B2871" s="267"/>
      <c r="C2871" s="267"/>
      <c r="D2871" s="297"/>
      <c r="E2871" s="297"/>
      <c r="F2871" s="297"/>
      <c r="G2871" s="297"/>
      <c r="H2871" s="297"/>
    </row>
    <row r="2872" spans="1:8" x14ac:dyDescent="0.2">
      <c r="A2872" s="247"/>
      <c r="B2872" s="267"/>
      <c r="C2872" s="267"/>
      <c r="D2872" s="297"/>
      <c r="E2872" s="297"/>
      <c r="F2872" s="297"/>
      <c r="G2872" s="297"/>
      <c r="H2872" s="297"/>
    </row>
    <row r="2873" spans="1:8" x14ac:dyDescent="0.2">
      <c r="A2873" s="247"/>
      <c r="B2873" s="267"/>
      <c r="C2873" s="267"/>
      <c r="D2873" s="297"/>
      <c r="E2873" s="297"/>
      <c r="F2873" s="297"/>
      <c r="G2873" s="297"/>
      <c r="H2873" s="297"/>
    </row>
    <row r="2874" spans="1:8" x14ac:dyDescent="0.2">
      <c r="A2874" s="247"/>
      <c r="B2874" s="267"/>
      <c r="C2874" s="267"/>
      <c r="D2874" s="297"/>
      <c r="E2874" s="297"/>
      <c r="F2874" s="297"/>
      <c r="G2874" s="297"/>
      <c r="H2874" s="297"/>
    </row>
    <row r="2875" spans="1:8" x14ac:dyDescent="0.2">
      <c r="A2875" s="247"/>
      <c r="B2875" s="267"/>
      <c r="C2875" s="267"/>
      <c r="D2875" s="297"/>
      <c r="E2875" s="297"/>
      <c r="F2875" s="297"/>
      <c r="G2875" s="297"/>
      <c r="H2875" s="297"/>
    </row>
    <row r="2876" spans="1:8" x14ac:dyDescent="0.2">
      <c r="A2876" s="247"/>
      <c r="B2876" s="267"/>
      <c r="C2876" s="267"/>
      <c r="D2876" s="297"/>
      <c r="E2876" s="297"/>
      <c r="F2876" s="297"/>
      <c r="G2876" s="297"/>
      <c r="H2876" s="297"/>
    </row>
    <row r="2877" spans="1:8" x14ac:dyDescent="0.2">
      <c r="A2877" s="247"/>
      <c r="B2877" s="267"/>
      <c r="C2877" s="267"/>
      <c r="D2877" s="297"/>
      <c r="E2877" s="297"/>
      <c r="F2877" s="297"/>
      <c r="G2877" s="297"/>
      <c r="H2877" s="297"/>
    </row>
    <row r="2878" spans="1:8" x14ac:dyDescent="0.2">
      <c r="A2878" s="247"/>
      <c r="B2878" s="267"/>
      <c r="C2878" s="267"/>
      <c r="D2878" s="297"/>
      <c r="E2878" s="297"/>
      <c r="F2878" s="297"/>
      <c r="G2878" s="297"/>
      <c r="H2878" s="297"/>
    </row>
    <row r="2879" spans="1:8" x14ac:dyDescent="0.2">
      <c r="A2879" s="247"/>
      <c r="B2879" s="267"/>
      <c r="C2879" s="267"/>
      <c r="D2879" s="297"/>
      <c r="E2879" s="297"/>
      <c r="F2879" s="297"/>
      <c r="G2879" s="297"/>
      <c r="H2879" s="297"/>
    </row>
    <row r="2880" spans="1:8" x14ac:dyDescent="0.2">
      <c r="A2880" s="247"/>
      <c r="B2880" s="267"/>
      <c r="C2880" s="267"/>
      <c r="D2880" s="297"/>
      <c r="E2880" s="297"/>
      <c r="F2880" s="297"/>
      <c r="G2880" s="297"/>
      <c r="H2880" s="297"/>
    </row>
    <row r="2881" spans="1:8" x14ac:dyDescent="0.2">
      <c r="A2881" s="247"/>
      <c r="B2881" s="267"/>
      <c r="C2881" s="267"/>
      <c r="D2881" s="297"/>
      <c r="E2881" s="297"/>
      <c r="F2881" s="297"/>
      <c r="G2881" s="297"/>
      <c r="H2881" s="297"/>
    </row>
    <row r="2882" spans="1:8" x14ac:dyDescent="0.2">
      <c r="A2882" s="247"/>
      <c r="B2882" s="267"/>
      <c r="C2882" s="267"/>
      <c r="D2882" s="297"/>
      <c r="E2882" s="297"/>
      <c r="F2882" s="297"/>
      <c r="G2882" s="297"/>
      <c r="H2882" s="297"/>
    </row>
    <row r="2883" spans="1:8" x14ac:dyDescent="0.2">
      <c r="A2883" s="247"/>
      <c r="B2883" s="267"/>
      <c r="C2883" s="267"/>
      <c r="D2883" s="297"/>
      <c r="E2883" s="297"/>
      <c r="F2883" s="297"/>
      <c r="G2883" s="297"/>
      <c r="H2883" s="297"/>
    </row>
    <row r="2884" spans="1:8" x14ac:dyDescent="0.2">
      <c r="A2884" s="247"/>
      <c r="B2884" s="267"/>
      <c r="C2884" s="267"/>
      <c r="D2884" s="297"/>
      <c r="E2884" s="297"/>
      <c r="F2884" s="297"/>
      <c r="G2884" s="297"/>
      <c r="H2884" s="297"/>
    </row>
    <row r="2885" spans="1:8" x14ac:dyDescent="0.2">
      <c r="A2885" s="247"/>
      <c r="B2885" s="267"/>
      <c r="C2885" s="267"/>
      <c r="D2885" s="297"/>
      <c r="E2885" s="297"/>
      <c r="F2885" s="297"/>
      <c r="G2885" s="297"/>
      <c r="H2885" s="297"/>
    </row>
    <row r="2886" spans="1:8" x14ac:dyDescent="0.2">
      <c r="A2886" s="247"/>
      <c r="B2886" s="267"/>
      <c r="C2886" s="267"/>
      <c r="D2886" s="297"/>
      <c r="E2886" s="297"/>
      <c r="F2886" s="297"/>
      <c r="G2886" s="297"/>
      <c r="H2886" s="297"/>
    </row>
    <row r="2887" spans="1:8" x14ac:dyDescent="0.2">
      <c r="A2887" s="247"/>
      <c r="B2887" s="267"/>
      <c r="C2887" s="267"/>
      <c r="D2887" s="297"/>
      <c r="E2887" s="297"/>
      <c r="F2887" s="297"/>
      <c r="G2887" s="297"/>
      <c r="H2887" s="297"/>
    </row>
    <row r="2888" spans="1:8" x14ac:dyDescent="0.2">
      <c r="A2888" s="247"/>
      <c r="B2888" s="267"/>
      <c r="C2888" s="267"/>
      <c r="D2888" s="297"/>
      <c r="E2888" s="297"/>
      <c r="F2888" s="297"/>
      <c r="G2888" s="297"/>
      <c r="H2888" s="297"/>
    </row>
    <row r="2889" spans="1:8" x14ac:dyDescent="0.2">
      <c r="A2889" s="247"/>
      <c r="B2889" s="267"/>
      <c r="C2889" s="267"/>
      <c r="D2889" s="297"/>
      <c r="E2889" s="297"/>
      <c r="F2889" s="297"/>
      <c r="G2889" s="297"/>
      <c r="H2889" s="297"/>
    </row>
    <row r="2890" spans="1:8" x14ac:dyDescent="0.2">
      <c r="A2890" s="247"/>
      <c r="B2890" s="267"/>
      <c r="C2890" s="267"/>
      <c r="D2890" s="297"/>
      <c r="E2890" s="297"/>
      <c r="F2890" s="297"/>
      <c r="G2890" s="297"/>
      <c r="H2890" s="297"/>
    </row>
    <row r="2891" spans="1:8" x14ac:dyDescent="0.2">
      <c r="A2891" s="247"/>
      <c r="B2891" s="267"/>
      <c r="C2891" s="267"/>
      <c r="D2891" s="297"/>
      <c r="E2891" s="297"/>
      <c r="F2891" s="297"/>
      <c r="G2891" s="297"/>
      <c r="H2891" s="297"/>
    </row>
    <row r="2892" spans="1:8" x14ac:dyDescent="0.2">
      <c r="A2892" s="247"/>
      <c r="B2892" s="267"/>
      <c r="C2892" s="267"/>
      <c r="D2892" s="297"/>
      <c r="E2892" s="297"/>
      <c r="F2892" s="297"/>
      <c r="G2892" s="297"/>
      <c r="H2892" s="297"/>
    </row>
    <row r="2893" spans="1:8" x14ac:dyDescent="0.2">
      <c r="A2893" s="247"/>
      <c r="B2893" s="267"/>
      <c r="C2893" s="267"/>
      <c r="D2893" s="297"/>
      <c r="E2893" s="297"/>
      <c r="F2893" s="297"/>
      <c r="G2893" s="297"/>
      <c r="H2893" s="297"/>
    </row>
    <row r="2894" spans="1:8" x14ac:dyDescent="0.2">
      <c r="A2894" s="247"/>
      <c r="B2894" s="267"/>
      <c r="C2894" s="267"/>
      <c r="D2894" s="297"/>
      <c r="E2894" s="297"/>
      <c r="F2894" s="297"/>
      <c r="G2894" s="297"/>
      <c r="H2894" s="297"/>
    </row>
    <row r="2895" spans="1:8" x14ac:dyDescent="0.2">
      <c r="A2895" s="247"/>
      <c r="B2895" s="267"/>
      <c r="C2895" s="267"/>
      <c r="D2895" s="297"/>
      <c r="E2895" s="297"/>
      <c r="F2895" s="297"/>
      <c r="G2895" s="297"/>
      <c r="H2895" s="297"/>
    </row>
    <row r="2896" spans="1:8" x14ac:dyDescent="0.2">
      <c r="A2896" s="247"/>
      <c r="B2896" s="267"/>
      <c r="C2896" s="267"/>
      <c r="D2896" s="297"/>
      <c r="E2896" s="297"/>
      <c r="F2896" s="297"/>
      <c r="G2896" s="297"/>
      <c r="H2896" s="297"/>
    </row>
    <row r="2897" spans="1:8" x14ac:dyDescent="0.2">
      <c r="A2897" s="247"/>
      <c r="B2897" s="267"/>
      <c r="C2897" s="267"/>
      <c r="D2897" s="297"/>
      <c r="E2897" s="297"/>
      <c r="F2897" s="297"/>
      <c r="G2897" s="297"/>
      <c r="H2897" s="297"/>
    </row>
    <row r="2898" spans="1:8" x14ac:dyDescent="0.2">
      <c r="A2898" s="247"/>
      <c r="B2898" s="267"/>
      <c r="C2898" s="267"/>
      <c r="D2898" s="297"/>
      <c r="E2898" s="297"/>
      <c r="F2898" s="297"/>
      <c r="G2898" s="297"/>
      <c r="H2898" s="297"/>
    </row>
    <row r="2899" spans="1:8" x14ac:dyDescent="0.2">
      <c r="A2899" s="247"/>
      <c r="B2899" s="267"/>
      <c r="C2899" s="267"/>
      <c r="D2899" s="297"/>
      <c r="E2899" s="297"/>
      <c r="F2899" s="297"/>
      <c r="G2899" s="297"/>
      <c r="H2899" s="297"/>
    </row>
    <row r="2900" spans="1:8" x14ac:dyDescent="0.2">
      <c r="A2900" s="247"/>
      <c r="B2900" s="267"/>
      <c r="C2900" s="267"/>
      <c r="D2900" s="297"/>
      <c r="E2900" s="297"/>
      <c r="F2900" s="297"/>
      <c r="G2900" s="297"/>
      <c r="H2900" s="297"/>
    </row>
    <row r="2901" spans="1:8" x14ac:dyDescent="0.2">
      <c r="A2901" s="247"/>
      <c r="B2901" s="267"/>
      <c r="C2901" s="267"/>
      <c r="D2901" s="297"/>
      <c r="E2901" s="297"/>
      <c r="F2901" s="297"/>
      <c r="G2901" s="297"/>
      <c r="H2901" s="297"/>
    </row>
    <row r="2902" spans="1:8" x14ac:dyDescent="0.2">
      <c r="A2902" s="247"/>
      <c r="B2902" s="267"/>
      <c r="C2902" s="267"/>
      <c r="D2902" s="297"/>
      <c r="E2902" s="297"/>
      <c r="F2902" s="297"/>
      <c r="G2902" s="297"/>
      <c r="H2902" s="297"/>
    </row>
    <row r="2903" spans="1:8" x14ac:dyDescent="0.2">
      <c r="A2903" s="247"/>
      <c r="B2903" s="267"/>
      <c r="C2903" s="267"/>
      <c r="D2903" s="297"/>
      <c r="E2903" s="297"/>
      <c r="F2903" s="297"/>
      <c r="G2903" s="297"/>
      <c r="H2903" s="297"/>
    </row>
    <row r="2904" spans="1:8" x14ac:dyDescent="0.2">
      <c r="A2904" s="247"/>
      <c r="B2904" s="267"/>
      <c r="C2904" s="267"/>
      <c r="D2904" s="297"/>
      <c r="E2904" s="297"/>
      <c r="F2904" s="297"/>
      <c r="G2904" s="297"/>
      <c r="H2904" s="297"/>
    </row>
    <row r="2905" spans="1:8" x14ac:dyDescent="0.2">
      <c r="A2905" s="247"/>
      <c r="B2905" s="267"/>
      <c r="C2905" s="267"/>
      <c r="D2905" s="297"/>
      <c r="E2905" s="297"/>
      <c r="F2905" s="297"/>
      <c r="G2905" s="297"/>
      <c r="H2905" s="297"/>
    </row>
    <row r="2906" spans="1:8" x14ac:dyDescent="0.2">
      <c r="A2906" s="247"/>
      <c r="B2906" s="267"/>
      <c r="C2906" s="267"/>
      <c r="D2906" s="297"/>
      <c r="E2906" s="297"/>
      <c r="F2906" s="297"/>
      <c r="G2906" s="297"/>
      <c r="H2906" s="297"/>
    </row>
    <row r="2907" spans="1:8" x14ac:dyDescent="0.2">
      <c r="A2907" s="247"/>
      <c r="B2907" s="267"/>
      <c r="C2907" s="267"/>
      <c r="D2907" s="297"/>
      <c r="E2907" s="297"/>
      <c r="F2907" s="297"/>
      <c r="G2907" s="297"/>
      <c r="H2907" s="297"/>
    </row>
    <row r="2908" spans="1:8" x14ac:dyDescent="0.2">
      <c r="A2908" s="247"/>
      <c r="B2908" s="267"/>
      <c r="C2908" s="267"/>
      <c r="D2908" s="297"/>
      <c r="E2908" s="297"/>
      <c r="F2908" s="297"/>
      <c r="G2908" s="297"/>
      <c r="H2908" s="297"/>
    </row>
    <row r="2909" spans="1:8" x14ac:dyDescent="0.2">
      <c r="A2909" s="247"/>
      <c r="B2909" s="267"/>
      <c r="C2909" s="267"/>
      <c r="D2909" s="297"/>
      <c r="E2909" s="297"/>
      <c r="F2909" s="297"/>
      <c r="G2909" s="297"/>
      <c r="H2909" s="297"/>
    </row>
    <row r="2910" spans="1:8" x14ac:dyDescent="0.2">
      <c r="A2910" s="247"/>
      <c r="B2910" s="267"/>
      <c r="C2910" s="267"/>
      <c r="D2910" s="297"/>
      <c r="E2910" s="297"/>
      <c r="F2910" s="297"/>
      <c r="G2910" s="297"/>
      <c r="H2910" s="297"/>
    </row>
    <row r="2911" spans="1:8" x14ac:dyDescent="0.2">
      <c r="A2911" s="247"/>
      <c r="B2911" s="267"/>
      <c r="C2911" s="267"/>
      <c r="D2911" s="297"/>
      <c r="E2911" s="297"/>
      <c r="F2911" s="297"/>
      <c r="G2911" s="297"/>
      <c r="H2911" s="297"/>
    </row>
    <row r="2912" spans="1:8" x14ac:dyDescent="0.2">
      <c r="A2912" s="247"/>
      <c r="B2912" s="267"/>
      <c r="C2912" s="267"/>
      <c r="D2912" s="297"/>
      <c r="E2912" s="297"/>
      <c r="F2912" s="297"/>
      <c r="G2912" s="297"/>
      <c r="H2912" s="297"/>
    </row>
    <row r="2913" spans="1:8" x14ac:dyDescent="0.2">
      <c r="A2913" s="247"/>
      <c r="B2913" s="267"/>
      <c r="C2913" s="267"/>
      <c r="D2913" s="297"/>
      <c r="E2913" s="297"/>
      <c r="F2913" s="297"/>
      <c r="G2913" s="297"/>
      <c r="H2913" s="297"/>
    </row>
    <row r="2914" spans="1:8" x14ac:dyDescent="0.2">
      <c r="A2914" s="247"/>
      <c r="B2914" s="267"/>
      <c r="C2914" s="267"/>
      <c r="D2914" s="297"/>
      <c r="E2914" s="297"/>
      <c r="F2914" s="297"/>
      <c r="G2914" s="297"/>
      <c r="H2914" s="297"/>
    </row>
    <row r="2915" spans="1:8" x14ac:dyDescent="0.2">
      <c r="A2915" s="247"/>
      <c r="B2915" s="267"/>
      <c r="C2915" s="267"/>
      <c r="D2915" s="297"/>
      <c r="E2915" s="297"/>
      <c r="F2915" s="297"/>
      <c r="G2915" s="297"/>
      <c r="H2915" s="297"/>
    </row>
    <row r="2916" spans="1:8" x14ac:dyDescent="0.2">
      <c r="A2916" s="247"/>
      <c r="B2916" s="267"/>
      <c r="C2916" s="267"/>
      <c r="D2916" s="297"/>
      <c r="E2916" s="297"/>
      <c r="F2916" s="297"/>
      <c r="G2916" s="297"/>
      <c r="H2916" s="297"/>
    </row>
    <row r="2917" spans="1:8" x14ac:dyDescent="0.2">
      <c r="A2917" s="247"/>
      <c r="B2917" s="267"/>
      <c r="C2917" s="267"/>
      <c r="D2917" s="297"/>
      <c r="E2917" s="297"/>
      <c r="F2917" s="297"/>
      <c r="G2917" s="297"/>
      <c r="H2917" s="297"/>
    </row>
    <row r="2918" spans="1:8" x14ac:dyDescent="0.2">
      <c r="A2918" s="247"/>
      <c r="B2918" s="267"/>
      <c r="C2918" s="267"/>
      <c r="D2918" s="297"/>
      <c r="E2918" s="297"/>
      <c r="F2918" s="297"/>
      <c r="G2918" s="297"/>
      <c r="H2918" s="297"/>
    </row>
    <row r="2919" spans="1:8" x14ac:dyDescent="0.2">
      <c r="A2919" s="247"/>
      <c r="B2919" s="267"/>
      <c r="C2919" s="267"/>
      <c r="D2919" s="297"/>
      <c r="E2919" s="297"/>
      <c r="F2919" s="297"/>
      <c r="G2919" s="297"/>
      <c r="H2919" s="297"/>
    </row>
    <row r="2920" spans="1:8" x14ac:dyDescent="0.2">
      <c r="A2920" s="247"/>
      <c r="B2920" s="267"/>
      <c r="C2920" s="267"/>
      <c r="D2920" s="297"/>
      <c r="E2920" s="297"/>
      <c r="F2920" s="297"/>
      <c r="G2920" s="297"/>
      <c r="H2920" s="297"/>
    </row>
    <row r="2921" spans="1:8" x14ac:dyDescent="0.2">
      <c r="A2921" s="247"/>
      <c r="B2921" s="267"/>
      <c r="C2921" s="267"/>
      <c r="D2921" s="297"/>
      <c r="E2921" s="297"/>
      <c r="F2921" s="297"/>
      <c r="G2921" s="297"/>
      <c r="H2921" s="297"/>
    </row>
    <row r="2922" spans="1:8" x14ac:dyDescent="0.2">
      <c r="A2922" s="247"/>
      <c r="B2922" s="267"/>
      <c r="C2922" s="267"/>
      <c r="D2922" s="297"/>
      <c r="E2922" s="297"/>
      <c r="F2922" s="297"/>
      <c r="G2922" s="297"/>
      <c r="H2922" s="297"/>
    </row>
    <row r="2923" spans="1:8" x14ac:dyDescent="0.2">
      <c r="A2923" s="247"/>
      <c r="B2923" s="267"/>
      <c r="C2923" s="267"/>
      <c r="D2923" s="297"/>
      <c r="E2923" s="297"/>
      <c r="F2923" s="297"/>
      <c r="G2923" s="297"/>
      <c r="H2923" s="297"/>
    </row>
    <row r="2924" spans="1:8" x14ac:dyDescent="0.2">
      <c r="A2924" s="247"/>
      <c r="B2924" s="267"/>
      <c r="C2924" s="267"/>
      <c r="D2924" s="297"/>
      <c r="E2924" s="297"/>
      <c r="F2924" s="297"/>
      <c r="G2924" s="297"/>
      <c r="H2924" s="297"/>
    </row>
    <row r="2925" spans="1:8" x14ac:dyDescent="0.2">
      <c r="A2925" s="247"/>
      <c r="B2925" s="267"/>
      <c r="C2925" s="267"/>
      <c r="D2925" s="297"/>
      <c r="E2925" s="297"/>
      <c r="F2925" s="297"/>
      <c r="G2925" s="297"/>
      <c r="H2925" s="297"/>
    </row>
    <row r="2926" spans="1:8" x14ac:dyDescent="0.2">
      <c r="A2926" s="247"/>
      <c r="B2926" s="267"/>
      <c r="C2926" s="267"/>
      <c r="D2926" s="297"/>
      <c r="E2926" s="297"/>
      <c r="F2926" s="297"/>
      <c r="G2926" s="297"/>
      <c r="H2926" s="297"/>
    </row>
    <row r="2927" spans="1:8" x14ac:dyDescent="0.2">
      <c r="A2927" s="247"/>
      <c r="B2927" s="267"/>
      <c r="C2927" s="267"/>
      <c r="D2927" s="297"/>
      <c r="E2927" s="297"/>
      <c r="F2927" s="297"/>
      <c r="G2927" s="297"/>
      <c r="H2927" s="297"/>
    </row>
    <row r="2928" spans="1:8" x14ac:dyDescent="0.2">
      <c r="A2928" s="247"/>
      <c r="B2928" s="267"/>
      <c r="C2928" s="267"/>
      <c r="D2928" s="297"/>
      <c r="E2928" s="297"/>
      <c r="F2928" s="297"/>
      <c r="G2928" s="297"/>
      <c r="H2928" s="297"/>
    </row>
    <row r="2929" spans="1:8" x14ac:dyDescent="0.2">
      <c r="A2929" s="247"/>
      <c r="B2929" s="267"/>
      <c r="C2929" s="267"/>
      <c r="D2929" s="297"/>
      <c r="E2929" s="297"/>
      <c r="F2929" s="297"/>
      <c r="G2929" s="297"/>
      <c r="H2929" s="297"/>
    </row>
    <row r="2930" spans="1:8" x14ac:dyDescent="0.2">
      <c r="A2930" s="247"/>
      <c r="B2930" s="267"/>
      <c r="C2930" s="267"/>
      <c r="D2930" s="297"/>
      <c r="E2930" s="297"/>
      <c r="F2930" s="297"/>
      <c r="G2930" s="297"/>
      <c r="H2930" s="297"/>
    </row>
    <row r="2931" spans="1:8" x14ac:dyDescent="0.2">
      <c r="A2931" s="247"/>
      <c r="B2931" s="267"/>
      <c r="C2931" s="267"/>
      <c r="D2931" s="297"/>
      <c r="E2931" s="297"/>
      <c r="F2931" s="297"/>
      <c r="G2931" s="297"/>
      <c r="H2931" s="297"/>
    </row>
    <row r="2932" spans="1:8" x14ac:dyDescent="0.2">
      <c r="A2932" s="247"/>
      <c r="B2932" s="267"/>
      <c r="C2932" s="267"/>
      <c r="D2932" s="297"/>
      <c r="E2932" s="297"/>
      <c r="F2932" s="297"/>
      <c r="G2932" s="297"/>
      <c r="H2932" s="297"/>
    </row>
    <row r="2933" spans="1:8" x14ac:dyDescent="0.2">
      <c r="A2933" s="247"/>
      <c r="B2933" s="267"/>
      <c r="C2933" s="267"/>
      <c r="D2933" s="297"/>
      <c r="E2933" s="297"/>
      <c r="F2933" s="297"/>
      <c r="G2933" s="297"/>
      <c r="H2933" s="297"/>
    </row>
    <row r="2934" spans="1:8" x14ac:dyDescent="0.2">
      <c r="A2934" s="247"/>
      <c r="B2934" s="267"/>
      <c r="C2934" s="267"/>
      <c r="D2934" s="297"/>
      <c r="E2934" s="297"/>
      <c r="F2934" s="297"/>
      <c r="G2934" s="297"/>
      <c r="H2934" s="297"/>
    </row>
    <row r="2935" spans="1:8" x14ac:dyDescent="0.2">
      <c r="A2935" s="247"/>
      <c r="B2935" s="267"/>
      <c r="C2935" s="267"/>
      <c r="D2935" s="297"/>
      <c r="E2935" s="297"/>
      <c r="F2935" s="297"/>
      <c r="G2935" s="297"/>
      <c r="H2935" s="297"/>
    </row>
    <row r="2936" spans="1:8" x14ac:dyDescent="0.2">
      <c r="A2936" s="247"/>
      <c r="B2936" s="267"/>
      <c r="C2936" s="267"/>
      <c r="D2936" s="297"/>
      <c r="E2936" s="297"/>
      <c r="F2936" s="297"/>
      <c r="G2936" s="297"/>
      <c r="H2936" s="297"/>
    </row>
    <row r="2937" spans="1:8" x14ac:dyDescent="0.2">
      <c r="A2937" s="247"/>
      <c r="B2937" s="267"/>
      <c r="C2937" s="267"/>
      <c r="D2937" s="297"/>
      <c r="E2937" s="297"/>
      <c r="F2937" s="297"/>
      <c r="G2937" s="297"/>
      <c r="H2937" s="297"/>
    </row>
    <row r="2938" spans="1:8" x14ac:dyDescent="0.2">
      <c r="A2938" s="247"/>
      <c r="B2938" s="267"/>
      <c r="C2938" s="267"/>
      <c r="D2938" s="297"/>
      <c r="E2938" s="297"/>
      <c r="F2938" s="297"/>
      <c r="G2938" s="297"/>
      <c r="H2938" s="297"/>
    </row>
    <row r="2939" spans="1:8" x14ac:dyDescent="0.2">
      <c r="A2939" s="247"/>
      <c r="B2939" s="267"/>
      <c r="C2939" s="267"/>
      <c r="D2939" s="297"/>
      <c r="E2939" s="297"/>
      <c r="F2939" s="297"/>
      <c r="G2939" s="297"/>
      <c r="H2939" s="297"/>
    </row>
    <row r="2940" spans="1:8" x14ac:dyDescent="0.2">
      <c r="A2940" s="247"/>
      <c r="B2940" s="267"/>
      <c r="C2940" s="267"/>
      <c r="D2940" s="297"/>
      <c r="E2940" s="297"/>
      <c r="F2940" s="297"/>
      <c r="G2940" s="297"/>
      <c r="H2940" s="297"/>
    </row>
    <row r="2941" spans="1:8" x14ac:dyDescent="0.2">
      <c r="A2941" s="247"/>
      <c r="B2941" s="267"/>
      <c r="C2941" s="267"/>
      <c r="D2941" s="297"/>
      <c r="E2941" s="297"/>
      <c r="F2941" s="297"/>
      <c r="G2941" s="297"/>
      <c r="H2941" s="297"/>
    </row>
    <row r="2942" spans="1:8" x14ac:dyDescent="0.2">
      <c r="A2942" s="247"/>
      <c r="B2942" s="267"/>
      <c r="C2942" s="267"/>
      <c r="D2942" s="297"/>
      <c r="E2942" s="297"/>
      <c r="F2942" s="297"/>
      <c r="G2942" s="297"/>
      <c r="H2942" s="297"/>
    </row>
    <row r="2943" spans="1:8" x14ac:dyDescent="0.2">
      <c r="A2943" s="247"/>
      <c r="B2943" s="267"/>
      <c r="C2943" s="267"/>
      <c r="D2943" s="297"/>
      <c r="E2943" s="297"/>
      <c r="F2943" s="297"/>
      <c r="G2943" s="297"/>
      <c r="H2943" s="297"/>
    </row>
    <row r="2944" spans="1:8" x14ac:dyDescent="0.2">
      <c r="A2944" s="247"/>
      <c r="B2944" s="267"/>
      <c r="C2944" s="267"/>
      <c r="D2944" s="297"/>
      <c r="E2944" s="297"/>
      <c r="F2944" s="297"/>
      <c r="G2944" s="297"/>
      <c r="H2944" s="297"/>
    </row>
    <row r="2945" spans="1:8" x14ac:dyDescent="0.2">
      <c r="A2945" s="247"/>
      <c r="B2945" s="267"/>
      <c r="C2945" s="267"/>
      <c r="D2945" s="297"/>
      <c r="E2945" s="297"/>
      <c r="F2945" s="297"/>
      <c r="G2945" s="297"/>
      <c r="H2945" s="297"/>
    </row>
    <row r="2946" spans="1:8" x14ac:dyDescent="0.2">
      <c r="A2946" s="247"/>
      <c r="B2946" s="267"/>
      <c r="C2946" s="267"/>
      <c r="D2946" s="297"/>
      <c r="E2946" s="297"/>
      <c r="F2946" s="297"/>
      <c r="G2946" s="297"/>
      <c r="H2946" s="297"/>
    </row>
    <row r="2947" spans="1:8" x14ac:dyDescent="0.2">
      <c r="A2947" s="247"/>
      <c r="B2947" s="267"/>
      <c r="C2947" s="267"/>
      <c r="D2947" s="297"/>
      <c r="E2947" s="297"/>
      <c r="F2947" s="297"/>
      <c r="G2947" s="297"/>
      <c r="H2947" s="297"/>
    </row>
    <row r="2948" spans="1:8" x14ac:dyDescent="0.2">
      <c r="A2948" s="247"/>
      <c r="B2948" s="267"/>
      <c r="C2948" s="267"/>
      <c r="D2948" s="297"/>
      <c r="E2948" s="297"/>
      <c r="F2948" s="297"/>
      <c r="G2948" s="297"/>
      <c r="H2948" s="297"/>
    </row>
    <row r="2949" spans="1:8" x14ac:dyDescent="0.2">
      <c r="A2949" s="247"/>
      <c r="B2949" s="267"/>
      <c r="C2949" s="267"/>
      <c r="D2949" s="297"/>
      <c r="E2949" s="297"/>
      <c r="F2949" s="297"/>
      <c r="G2949" s="297"/>
      <c r="H2949" s="297"/>
    </row>
    <row r="2950" spans="1:8" x14ac:dyDescent="0.2">
      <c r="A2950" s="247"/>
      <c r="B2950" s="267"/>
      <c r="C2950" s="267"/>
      <c r="D2950" s="297"/>
      <c r="E2950" s="297"/>
      <c r="F2950" s="297"/>
      <c r="G2950" s="297"/>
      <c r="H2950" s="297"/>
    </row>
    <row r="2951" spans="1:8" x14ac:dyDescent="0.2">
      <c r="A2951" s="247"/>
      <c r="B2951" s="267"/>
      <c r="C2951" s="267"/>
      <c r="D2951" s="297"/>
      <c r="E2951" s="297"/>
      <c r="F2951" s="297"/>
      <c r="G2951" s="297"/>
      <c r="H2951" s="297"/>
    </row>
    <row r="2952" spans="1:8" x14ac:dyDescent="0.2">
      <c r="A2952" s="247"/>
      <c r="B2952" s="267"/>
      <c r="C2952" s="267"/>
      <c r="D2952" s="297"/>
      <c r="E2952" s="297"/>
      <c r="F2952" s="297"/>
      <c r="G2952" s="297"/>
      <c r="H2952" s="297"/>
    </row>
    <row r="2953" spans="1:8" x14ac:dyDescent="0.2">
      <c r="A2953" s="247"/>
      <c r="B2953" s="267"/>
      <c r="C2953" s="267"/>
      <c r="D2953" s="297"/>
      <c r="E2953" s="297"/>
      <c r="F2953" s="297"/>
      <c r="G2953" s="297"/>
      <c r="H2953" s="297"/>
    </row>
    <row r="2954" spans="1:8" x14ac:dyDescent="0.2">
      <c r="A2954" s="247"/>
      <c r="B2954" s="267"/>
      <c r="C2954" s="267"/>
      <c r="D2954" s="297"/>
      <c r="E2954" s="297"/>
      <c r="F2954" s="297"/>
      <c r="G2954" s="297"/>
      <c r="H2954" s="297"/>
    </row>
    <row r="2955" spans="1:8" x14ac:dyDescent="0.2">
      <c r="A2955" s="247"/>
      <c r="B2955" s="267"/>
      <c r="C2955" s="267"/>
      <c r="D2955" s="297"/>
      <c r="E2955" s="297"/>
      <c r="F2955" s="297"/>
      <c r="G2955" s="297"/>
      <c r="H2955" s="297"/>
    </row>
    <row r="2956" spans="1:8" x14ac:dyDescent="0.2">
      <c r="A2956" s="247"/>
      <c r="B2956" s="267"/>
      <c r="C2956" s="267"/>
      <c r="D2956" s="297"/>
      <c r="E2956" s="297"/>
      <c r="F2956" s="297"/>
      <c r="G2956" s="297"/>
      <c r="H2956" s="297"/>
    </row>
    <row r="2957" spans="1:8" x14ac:dyDescent="0.2">
      <c r="A2957" s="247"/>
      <c r="B2957" s="267"/>
      <c r="C2957" s="267"/>
      <c r="D2957" s="297"/>
      <c r="E2957" s="297"/>
      <c r="F2957" s="297"/>
      <c r="G2957" s="297"/>
      <c r="H2957" s="297"/>
    </row>
    <row r="2958" spans="1:8" x14ac:dyDescent="0.2">
      <c r="A2958" s="247"/>
      <c r="B2958" s="267"/>
      <c r="C2958" s="267"/>
      <c r="D2958" s="297"/>
      <c r="E2958" s="297"/>
      <c r="F2958" s="297"/>
      <c r="G2958" s="297"/>
      <c r="H2958" s="297"/>
    </row>
    <row r="2959" spans="1:8" x14ac:dyDescent="0.2">
      <c r="A2959" s="247"/>
      <c r="B2959" s="267"/>
      <c r="C2959" s="267"/>
      <c r="D2959" s="297"/>
      <c r="E2959" s="297"/>
      <c r="F2959" s="297"/>
      <c r="G2959" s="297"/>
      <c r="H2959" s="297"/>
    </row>
    <row r="2960" spans="1:8" x14ac:dyDescent="0.2">
      <c r="A2960" s="247"/>
      <c r="B2960" s="267"/>
      <c r="C2960" s="267"/>
      <c r="D2960" s="297"/>
      <c r="E2960" s="297"/>
      <c r="F2960" s="297"/>
      <c r="G2960" s="297"/>
      <c r="H2960" s="297"/>
    </row>
    <row r="2961" spans="1:8" x14ac:dyDescent="0.2">
      <c r="A2961" s="247"/>
      <c r="B2961" s="267"/>
      <c r="C2961" s="267"/>
      <c r="D2961" s="297"/>
      <c r="E2961" s="297"/>
      <c r="F2961" s="297"/>
      <c r="G2961" s="297"/>
      <c r="H2961" s="297"/>
    </row>
    <row r="2962" spans="1:8" x14ac:dyDescent="0.2">
      <c r="A2962" s="247"/>
      <c r="B2962" s="267"/>
      <c r="C2962" s="267"/>
      <c r="D2962" s="297"/>
      <c r="E2962" s="297"/>
      <c r="F2962" s="297"/>
      <c r="G2962" s="297"/>
      <c r="H2962" s="297"/>
    </row>
    <row r="2963" spans="1:8" x14ac:dyDescent="0.2">
      <c r="A2963" s="247"/>
      <c r="B2963" s="267"/>
      <c r="C2963" s="267"/>
      <c r="D2963" s="297"/>
      <c r="E2963" s="297"/>
      <c r="F2963" s="297"/>
      <c r="G2963" s="297"/>
      <c r="H2963" s="297"/>
    </row>
    <row r="2964" spans="1:8" x14ac:dyDescent="0.2">
      <c r="A2964" s="247"/>
      <c r="B2964" s="267"/>
      <c r="C2964" s="267"/>
      <c r="D2964" s="297"/>
      <c r="E2964" s="297"/>
      <c r="F2964" s="297"/>
      <c r="G2964" s="297"/>
      <c r="H2964" s="297"/>
    </row>
    <row r="2965" spans="1:8" x14ac:dyDescent="0.2">
      <c r="A2965" s="247"/>
      <c r="B2965" s="267"/>
      <c r="C2965" s="267"/>
      <c r="D2965" s="297"/>
      <c r="E2965" s="297"/>
      <c r="F2965" s="297"/>
      <c r="G2965" s="297"/>
      <c r="H2965" s="297"/>
    </row>
    <row r="2966" spans="1:8" x14ac:dyDescent="0.2">
      <c r="A2966" s="247"/>
      <c r="B2966" s="267"/>
      <c r="C2966" s="267"/>
      <c r="D2966" s="297"/>
      <c r="E2966" s="297"/>
      <c r="F2966" s="297"/>
      <c r="G2966" s="297"/>
      <c r="H2966" s="297"/>
    </row>
    <row r="2967" spans="1:8" x14ac:dyDescent="0.2">
      <c r="A2967" s="247"/>
      <c r="B2967" s="267"/>
      <c r="C2967" s="267"/>
      <c r="D2967" s="297"/>
      <c r="E2967" s="297"/>
      <c r="F2967" s="297"/>
      <c r="G2967" s="297"/>
      <c r="H2967" s="297"/>
    </row>
    <row r="2968" spans="1:8" x14ac:dyDescent="0.2">
      <c r="A2968" s="247"/>
      <c r="B2968" s="267"/>
      <c r="C2968" s="267"/>
      <c r="D2968" s="297"/>
      <c r="E2968" s="297"/>
      <c r="F2968" s="297"/>
      <c r="G2968" s="297"/>
      <c r="H2968" s="297"/>
    </row>
    <row r="2969" spans="1:8" x14ac:dyDescent="0.2">
      <c r="A2969" s="247"/>
      <c r="B2969" s="267"/>
      <c r="C2969" s="267"/>
      <c r="D2969" s="297"/>
      <c r="E2969" s="297"/>
      <c r="F2969" s="297"/>
      <c r="G2969" s="297"/>
      <c r="H2969" s="297"/>
    </row>
    <row r="2970" spans="1:8" x14ac:dyDescent="0.2">
      <c r="A2970" s="247"/>
      <c r="B2970" s="267"/>
      <c r="C2970" s="267"/>
      <c r="D2970" s="297"/>
      <c r="E2970" s="297"/>
      <c r="F2970" s="297"/>
      <c r="G2970" s="297"/>
      <c r="H2970" s="297"/>
    </row>
    <row r="2971" spans="1:8" x14ac:dyDescent="0.2">
      <c r="A2971" s="247"/>
      <c r="B2971" s="267"/>
      <c r="C2971" s="267"/>
      <c r="D2971" s="297"/>
      <c r="E2971" s="297"/>
      <c r="F2971" s="297"/>
      <c r="G2971" s="297"/>
      <c r="H2971" s="297"/>
    </row>
    <row r="2972" spans="1:8" x14ac:dyDescent="0.2">
      <c r="A2972" s="247"/>
      <c r="B2972" s="267"/>
      <c r="C2972" s="267"/>
      <c r="D2972" s="297"/>
      <c r="E2972" s="297"/>
      <c r="F2972" s="297"/>
      <c r="G2972" s="297"/>
      <c r="H2972" s="297"/>
    </row>
    <row r="2973" spans="1:8" x14ac:dyDescent="0.2">
      <c r="A2973" s="247"/>
      <c r="B2973" s="267"/>
      <c r="C2973" s="267"/>
      <c r="D2973" s="297"/>
      <c r="E2973" s="297"/>
      <c r="F2973" s="297"/>
      <c r="G2973" s="297"/>
      <c r="H2973" s="297"/>
    </row>
    <row r="2974" spans="1:8" x14ac:dyDescent="0.2">
      <c r="A2974" s="247"/>
      <c r="B2974" s="267"/>
      <c r="C2974" s="267"/>
      <c r="D2974" s="297"/>
      <c r="E2974" s="297"/>
      <c r="F2974" s="297"/>
      <c r="G2974" s="297"/>
      <c r="H2974" s="297"/>
    </row>
    <row r="2975" spans="1:8" x14ac:dyDescent="0.2">
      <c r="A2975" s="247"/>
      <c r="B2975" s="267"/>
      <c r="C2975" s="267"/>
      <c r="D2975" s="297"/>
      <c r="E2975" s="297"/>
      <c r="F2975" s="297"/>
      <c r="G2975" s="297"/>
      <c r="H2975" s="297"/>
    </row>
    <row r="2976" spans="1:8" x14ac:dyDescent="0.2">
      <c r="A2976" s="247"/>
      <c r="B2976" s="267"/>
      <c r="C2976" s="267"/>
      <c r="D2976" s="297"/>
      <c r="E2976" s="297"/>
      <c r="F2976" s="297"/>
      <c r="G2976" s="297"/>
      <c r="H2976" s="297"/>
    </row>
    <row r="2977" spans="1:8" x14ac:dyDescent="0.2">
      <c r="A2977" s="247"/>
      <c r="B2977" s="267"/>
      <c r="C2977" s="267"/>
      <c r="D2977" s="297"/>
      <c r="E2977" s="297"/>
      <c r="F2977" s="297"/>
      <c r="G2977" s="297"/>
      <c r="H2977" s="297"/>
    </row>
    <row r="2978" spans="1:8" x14ac:dyDescent="0.2">
      <c r="A2978" s="247"/>
      <c r="B2978" s="267"/>
      <c r="C2978" s="267"/>
      <c r="D2978" s="297"/>
      <c r="E2978" s="297"/>
      <c r="F2978" s="297"/>
      <c r="G2978" s="297"/>
      <c r="H2978" s="297"/>
    </row>
    <row r="2979" spans="1:8" x14ac:dyDescent="0.2">
      <c r="A2979" s="247"/>
      <c r="B2979" s="267"/>
      <c r="C2979" s="267"/>
      <c r="D2979" s="297"/>
      <c r="E2979" s="297"/>
      <c r="F2979" s="297"/>
      <c r="G2979" s="297"/>
      <c r="H2979" s="297"/>
    </row>
    <row r="2980" spans="1:8" x14ac:dyDescent="0.2">
      <c r="A2980" s="247"/>
      <c r="B2980" s="267"/>
      <c r="C2980" s="267"/>
      <c r="D2980" s="297"/>
      <c r="E2980" s="297"/>
      <c r="F2980" s="297"/>
      <c r="G2980" s="297"/>
      <c r="H2980" s="297"/>
    </row>
    <row r="2981" spans="1:8" x14ac:dyDescent="0.2">
      <c r="A2981" s="247"/>
      <c r="B2981" s="267"/>
      <c r="C2981" s="267"/>
      <c r="D2981" s="297"/>
      <c r="E2981" s="297"/>
      <c r="F2981" s="297"/>
      <c r="G2981" s="297"/>
      <c r="H2981" s="297"/>
    </row>
    <row r="2982" spans="1:8" x14ac:dyDescent="0.2">
      <c r="A2982" s="247"/>
      <c r="B2982" s="267"/>
      <c r="C2982" s="267"/>
      <c r="D2982" s="297"/>
      <c r="E2982" s="297"/>
      <c r="F2982" s="297"/>
      <c r="G2982" s="297"/>
      <c r="H2982" s="297"/>
    </row>
    <row r="2983" spans="1:8" x14ac:dyDescent="0.2">
      <c r="A2983" s="247"/>
      <c r="B2983" s="267"/>
      <c r="C2983" s="267"/>
      <c r="D2983" s="297"/>
      <c r="E2983" s="297"/>
      <c r="F2983" s="297"/>
      <c r="G2983" s="297"/>
      <c r="H2983" s="297"/>
    </row>
    <row r="2984" spans="1:8" x14ac:dyDescent="0.2">
      <c r="A2984" s="247"/>
      <c r="B2984" s="267"/>
      <c r="C2984" s="267"/>
      <c r="D2984" s="297"/>
      <c r="E2984" s="297"/>
      <c r="F2984" s="297"/>
      <c r="G2984" s="297"/>
      <c r="H2984" s="297"/>
    </row>
    <row r="2985" spans="1:8" x14ac:dyDescent="0.2">
      <c r="A2985" s="247"/>
      <c r="B2985" s="267"/>
      <c r="C2985" s="267"/>
      <c r="D2985" s="297"/>
      <c r="E2985" s="297"/>
      <c r="F2985" s="297"/>
      <c r="G2985" s="297"/>
      <c r="H2985" s="297"/>
    </row>
    <row r="2986" spans="1:8" x14ac:dyDescent="0.2">
      <c r="A2986" s="247"/>
      <c r="B2986" s="267"/>
      <c r="C2986" s="267"/>
      <c r="D2986" s="297"/>
      <c r="E2986" s="297"/>
      <c r="F2986" s="297"/>
      <c r="G2986" s="297"/>
      <c r="H2986" s="297"/>
    </row>
    <row r="2987" spans="1:8" x14ac:dyDescent="0.2">
      <c r="A2987" s="247"/>
      <c r="B2987" s="267"/>
      <c r="C2987" s="267"/>
      <c r="D2987" s="297"/>
      <c r="E2987" s="297"/>
      <c r="F2987" s="297"/>
      <c r="G2987" s="297"/>
      <c r="H2987" s="297"/>
    </row>
    <row r="2988" spans="1:8" x14ac:dyDescent="0.2">
      <c r="A2988" s="247"/>
      <c r="B2988" s="267"/>
      <c r="C2988" s="267"/>
      <c r="D2988" s="297"/>
      <c r="E2988" s="297"/>
      <c r="F2988" s="297"/>
      <c r="G2988" s="297"/>
      <c r="H2988" s="297"/>
    </row>
    <row r="2989" spans="1:8" x14ac:dyDescent="0.2">
      <c r="A2989" s="247"/>
      <c r="B2989" s="267"/>
      <c r="C2989" s="267"/>
      <c r="D2989" s="297"/>
      <c r="E2989" s="297"/>
      <c r="F2989" s="297"/>
      <c r="G2989" s="297"/>
      <c r="H2989" s="297"/>
    </row>
    <row r="2990" spans="1:8" x14ac:dyDescent="0.2">
      <c r="A2990" s="247"/>
      <c r="B2990" s="267"/>
      <c r="C2990" s="267"/>
      <c r="D2990" s="297"/>
      <c r="E2990" s="297"/>
      <c r="F2990" s="297"/>
      <c r="G2990" s="297"/>
      <c r="H2990" s="297"/>
    </row>
    <row r="2991" spans="1:8" x14ac:dyDescent="0.2">
      <c r="A2991" s="247"/>
      <c r="B2991" s="267"/>
      <c r="C2991" s="267"/>
      <c r="D2991" s="297"/>
      <c r="E2991" s="297"/>
      <c r="F2991" s="297"/>
      <c r="G2991" s="297"/>
      <c r="H2991" s="297"/>
    </row>
    <row r="2992" spans="1:8" x14ac:dyDescent="0.2">
      <c r="A2992" s="247"/>
      <c r="B2992" s="267"/>
      <c r="C2992" s="267"/>
      <c r="D2992" s="297"/>
      <c r="E2992" s="297"/>
      <c r="F2992" s="297"/>
      <c r="G2992" s="297"/>
      <c r="H2992" s="297"/>
    </row>
    <row r="2993" spans="1:8" x14ac:dyDescent="0.2">
      <c r="A2993" s="247"/>
      <c r="B2993" s="267"/>
      <c r="C2993" s="267"/>
      <c r="D2993" s="297"/>
      <c r="E2993" s="297"/>
      <c r="F2993" s="297"/>
      <c r="G2993" s="297"/>
      <c r="H2993" s="297"/>
    </row>
    <row r="2994" spans="1:8" x14ac:dyDescent="0.2">
      <c r="A2994" s="247"/>
      <c r="B2994" s="267"/>
      <c r="C2994" s="267"/>
      <c r="D2994" s="297"/>
      <c r="E2994" s="297"/>
      <c r="F2994" s="297"/>
      <c r="G2994" s="297"/>
      <c r="H2994" s="297"/>
    </row>
    <row r="2995" spans="1:8" x14ac:dyDescent="0.2">
      <c r="A2995" s="247"/>
      <c r="B2995" s="267"/>
      <c r="C2995" s="267"/>
      <c r="D2995" s="297"/>
      <c r="E2995" s="297"/>
      <c r="F2995" s="297"/>
      <c r="G2995" s="297"/>
      <c r="H2995" s="297"/>
    </row>
    <row r="2996" spans="1:8" x14ac:dyDescent="0.2">
      <c r="A2996" s="247"/>
      <c r="B2996" s="267"/>
      <c r="C2996" s="267"/>
      <c r="D2996" s="297"/>
      <c r="E2996" s="297"/>
      <c r="F2996" s="297"/>
      <c r="G2996" s="297"/>
      <c r="H2996" s="297"/>
    </row>
    <row r="2997" spans="1:8" x14ac:dyDescent="0.2">
      <c r="A2997" s="247"/>
      <c r="B2997" s="267"/>
      <c r="C2997" s="267"/>
      <c r="D2997" s="297"/>
      <c r="E2997" s="297"/>
      <c r="F2997" s="297"/>
      <c r="G2997" s="297"/>
      <c r="H2997" s="297"/>
    </row>
    <row r="2998" spans="1:8" x14ac:dyDescent="0.2">
      <c r="A2998" s="247"/>
      <c r="B2998" s="267"/>
      <c r="C2998" s="267"/>
      <c r="D2998" s="297"/>
      <c r="E2998" s="297"/>
      <c r="F2998" s="297"/>
      <c r="G2998" s="297"/>
      <c r="H2998" s="297"/>
    </row>
    <row r="2999" spans="1:8" x14ac:dyDescent="0.2">
      <c r="A2999" s="247"/>
      <c r="B2999" s="267"/>
      <c r="C2999" s="267"/>
      <c r="D2999" s="297"/>
      <c r="E2999" s="297"/>
      <c r="F2999" s="297"/>
      <c r="G2999" s="297"/>
      <c r="H2999" s="297"/>
    </row>
    <row r="3000" spans="1:8" x14ac:dyDescent="0.2">
      <c r="A3000" s="247"/>
      <c r="B3000" s="267"/>
      <c r="C3000" s="267"/>
      <c r="D3000" s="297"/>
      <c r="E3000" s="297"/>
      <c r="F3000" s="297"/>
      <c r="G3000" s="297"/>
      <c r="H3000" s="297"/>
    </row>
    <row r="3001" spans="1:8" x14ac:dyDescent="0.2">
      <c r="A3001" s="247"/>
      <c r="B3001" s="267"/>
      <c r="C3001" s="267"/>
      <c r="D3001" s="297"/>
      <c r="E3001" s="297"/>
      <c r="F3001" s="297"/>
      <c r="G3001" s="297"/>
      <c r="H3001" s="297"/>
    </row>
    <row r="3002" spans="1:8" x14ac:dyDescent="0.2">
      <c r="A3002" s="247"/>
      <c r="B3002" s="267"/>
      <c r="C3002" s="267"/>
      <c r="D3002" s="297"/>
      <c r="E3002" s="297"/>
      <c r="F3002" s="297"/>
      <c r="G3002" s="297"/>
      <c r="H3002" s="297"/>
    </row>
    <row r="3003" spans="1:8" x14ac:dyDescent="0.2">
      <c r="A3003" s="247"/>
      <c r="B3003" s="267"/>
      <c r="C3003" s="267"/>
      <c r="D3003" s="297"/>
      <c r="E3003" s="297"/>
      <c r="F3003" s="297"/>
      <c r="G3003" s="297"/>
      <c r="H3003" s="297"/>
    </row>
    <row r="3004" spans="1:8" x14ac:dyDescent="0.2">
      <c r="A3004" s="247"/>
      <c r="B3004" s="267"/>
      <c r="C3004" s="267"/>
      <c r="D3004" s="297"/>
      <c r="E3004" s="297"/>
      <c r="F3004" s="297"/>
      <c r="G3004" s="297"/>
      <c r="H3004" s="297"/>
    </row>
    <row r="3005" spans="1:8" x14ac:dyDescent="0.2">
      <c r="A3005" s="247"/>
      <c r="B3005" s="267"/>
      <c r="C3005" s="267"/>
      <c r="D3005" s="297"/>
      <c r="E3005" s="297"/>
      <c r="F3005" s="297"/>
      <c r="G3005" s="297"/>
      <c r="H3005" s="297"/>
    </row>
    <row r="3006" spans="1:8" x14ac:dyDescent="0.2">
      <c r="A3006" s="247"/>
      <c r="B3006" s="267"/>
      <c r="C3006" s="267"/>
      <c r="D3006" s="297"/>
      <c r="E3006" s="297"/>
      <c r="F3006" s="297"/>
      <c r="G3006" s="297"/>
      <c r="H3006" s="297"/>
    </row>
    <row r="3007" spans="1:8" x14ac:dyDescent="0.2">
      <c r="A3007" s="247"/>
      <c r="B3007" s="267"/>
      <c r="C3007" s="267"/>
      <c r="D3007" s="297"/>
      <c r="E3007" s="297"/>
      <c r="F3007" s="297"/>
      <c r="G3007" s="297"/>
      <c r="H3007" s="297"/>
    </row>
    <row r="3008" spans="1:8" x14ac:dyDescent="0.2">
      <c r="A3008" s="247"/>
      <c r="B3008" s="267"/>
      <c r="C3008" s="267"/>
      <c r="D3008" s="297"/>
      <c r="E3008" s="297"/>
      <c r="F3008" s="297"/>
      <c r="G3008" s="297"/>
      <c r="H3008" s="297"/>
    </row>
    <row r="3009" spans="1:8" x14ac:dyDescent="0.2">
      <c r="A3009" s="247"/>
      <c r="B3009" s="267"/>
      <c r="C3009" s="267"/>
      <c r="D3009" s="297"/>
      <c r="E3009" s="297"/>
      <c r="F3009" s="297"/>
      <c r="G3009" s="297"/>
      <c r="H3009" s="297"/>
    </row>
    <row r="3010" spans="1:8" x14ac:dyDescent="0.2">
      <c r="A3010" s="247"/>
      <c r="B3010" s="267"/>
      <c r="C3010" s="267"/>
      <c r="D3010" s="297"/>
      <c r="E3010" s="297"/>
      <c r="F3010" s="297"/>
      <c r="G3010" s="297"/>
      <c r="H3010" s="297"/>
    </row>
    <row r="3011" spans="1:8" x14ac:dyDescent="0.2">
      <c r="A3011" s="247"/>
      <c r="B3011" s="267"/>
      <c r="C3011" s="267"/>
      <c r="D3011" s="297"/>
      <c r="E3011" s="297"/>
      <c r="F3011" s="297"/>
      <c r="G3011" s="297"/>
      <c r="H3011" s="297"/>
    </row>
    <row r="3012" spans="1:8" x14ac:dyDescent="0.2">
      <c r="A3012" s="247"/>
      <c r="B3012" s="267"/>
      <c r="C3012" s="267"/>
      <c r="D3012" s="297"/>
      <c r="E3012" s="297"/>
      <c r="F3012" s="297"/>
      <c r="G3012" s="297"/>
      <c r="H3012" s="297"/>
    </row>
    <row r="3013" spans="1:8" x14ac:dyDescent="0.2">
      <c r="A3013" s="247"/>
      <c r="B3013" s="267"/>
      <c r="C3013" s="267"/>
      <c r="D3013" s="297"/>
      <c r="E3013" s="297"/>
      <c r="F3013" s="297"/>
      <c r="G3013" s="297"/>
      <c r="H3013" s="297"/>
    </row>
    <row r="3014" spans="1:8" x14ac:dyDescent="0.2">
      <c r="A3014" s="247"/>
      <c r="B3014" s="267"/>
      <c r="C3014" s="267"/>
      <c r="D3014" s="297"/>
      <c r="E3014" s="297"/>
      <c r="F3014" s="297"/>
      <c r="G3014" s="297"/>
      <c r="H3014" s="297"/>
    </row>
    <row r="3015" spans="1:8" x14ac:dyDescent="0.2">
      <c r="A3015" s="247"/>
      <c r="B3015" s="267"/>
      <c r="C3015" s="267"/>
      <c r="D3015" s="297"/>
      <c r="E3015" s="297"/>
      <c r="F3015" s="297"/>
      <c r="G3015" s="297"/>
      <c r="H3015" s="297"/>
    </row>
    <row r="3016" spans="1:8" x14ac:dyDescent="0.2">
      <c r="A3016" s="247"/>
      <c r="B3016" s="267"/>
      <c r="C3016" s="267"/>
      <c r="D3016" s="297"/>
      <c r="E3016" s="297"/>
      <c r="F3016" s="297"/>
      <c r="G3016" s="297"/>
      <c r="H3016" s="297"/>
    </row>
    <row r="3017" spans="1:8" x14ac:dyDescent="0.2">
      <c r="A3017" s="247"/>
      <c r="B3017" s="267"/>
      <c r="C3017" s="267"/>
      <c r="D3017" s="297"/>
      <c r="E3017" s="297"/>
      <c r="F3017" s="297"/>
      <c r="G3017" s="297"/>
      <c r="H3017" s="297"/>
    </row>
    <row r="3018" spans="1:8" x14ac:dyDescent="0.2">
      <c r="A3018" s="247"/>
      <c r="B3018" s="267"/>
      <c r="C3018" s="267"/>
      <c r="D3018" s="297"/>
      <c r="E3018" s="297"/>
      <c r="F3018" s="297"/>
      <c r="G3018" s="297"/>
      <c r="H3018" s="297"/>
    </row>
    <row r="3019" spans="1:8" x14ac:dyDescent="0.2">
      <c r="A3019" s="247"/>
      <c r="B3019" s="267"/>
      <c r="C3019" s="267"/>
      <c r="D3019" s="297"/>
      <c r="E3019" s="297"/>
      <c r="F3019" s="297"/>
      <c r="G3019" s="297"/>
      <c r="H3019" s="297"/>
    </row>
    <row r="3020" spans="1:8" x14ac:dyDescent="0.2">
      <c r="A3020" s="247"/>
      <c r="B3020" s="267"/>
      <c r="C3020" s="267"/>
      <c r="D3020" s="297"/>
      <c r="E3020" s="297"/>
      <c r="F3020" s="297"/>
      <c r="G3020" s="297"/>
      <c r="H3020" s="297"/>
    </row>
    <row r="3021" spans="1:8" x14ac:dyDescent="0.2">
      <c r="A3021" s="247"/>
      <c r="B3021" s="267"/>
      <c r="C3021" s="267"/>
      <c r="D3021" s="297"/>
      <c r="E3021" s="297"/>
      <c r="F3021" s="297"/>
      <c r="G3021" s="297"/>
      <c r="H3021" s="297"/>
    </row>
    <row r="3022" spans="1:8" x14ac:dyDescent="0.2">
      <c r="A3022" s="247"/>
      <c r="B3022" s="267"/>
      <c r="C3022" s="267"/>
      <c r="D3022" s="297"/>
      <c r="E3022" s="297"/>
      <c r="F3022" s="297"/>
      <c r="G3022" s="297"/>
      <c r="H3022" s="297"/>
    </row>
    <row r="3023" spans="1:8" x14ac:dyDescent="0.2">
      <c r="A3023" s="247"/>
      <c r="B3023" s="267"/>
      <c r="C3023" s="267"/>
      <c r="D3023" s="297"/>
      <c r="E3023" s="297"/>
      <c r="F3023" s="297"/>
      <c r="G3023" s="297"/>
      <c r="H3023" s="297"/>
    </row>
    <row r="3024" spans="1:8" x14ac:dyDescent="0.2">
      <c r="A3024" s="247"/>
      <c r="B3024" s="267"/>
      <c r="C3024" s="267"/>
      <c r="D3024" s="297"/>
      <c r="E3024" s="297"/>
      <c r="F3024" s="297"/>
      <c r="G3024" s="297"/>
      <c r="H3024" s="297"/>
    </row>
    <row r="3025" spans="1:8" x14ac:dyDescent="0.2">
      <c r="A3025" s="247"/>
      <c r="B3025" s="267"/>
      <c r="C3025" s="267"/>
      <c r="D3025" s="297"/>
      <c r="E3025" s="297"/>
      <c r="F3025" s="297"/>
      <c r="G3025" s="297"/>
      <c r="H3025" s="297"/>
    </row>
    <row r="3026" spans="1:8" x14ac:dyDescent="0.2">
      <c r="A3026" s="247"/>
      <c r="B3026" s="267"/>
      <c r="C3026" s="267"/>
      <c r="D3026" s="297"/>
      <c r="E3026" s="297"/>
      <c r="F3026" s="297"/>
      <c r="G3026" s="297"/>
      <c r="H3026" s="297"/>
    </row>
    <row r="3027" spans="1:8" x14ac:dyDescent="0.2">
      <c r="A3027" s="247"/>
      <c r="B3027" s="267"/>
      <c r="C3027" s="267"/>
      <c r="D3027" s="297"/>
      <c r="E3027" s="297"/>
      <c r="F3027" s="297"/>
      <c r="G3027" s="297"/>
      <c r="H3027" s="297"/>
    </row>
    <row r="3028" spans="1:8" x14ac:dyDescent="0.2">
      <c r="A3028" s="247"/>
      <c r="B3028" s="267"/>
      <c r="C3028" s="267"/>
      <c r="D3028" s="297"/>
      <c r="E3028" s="297"/>
      <c r="F3028" s="297"/>
      <c r="G3028" s="297"/>
      <c r="H3028" s="297"/>
    </row>
    <row r="3029" spans="1:8" x14ac:dyDescent="0.2">
      <c r="A3029" s="247"/>
      <c r="B3029" s="267"/>
      <c r="C3029" s="267"/>
      <c r="D3029" s="297"/>
      <c r="E3029" s="297"/>
      <c r="F3029" s="297"/>
      <c r="G3029" s="297"/>
      <c r="H3029" s="297"/>
    </row>
    <row r="3030" spans="1:8" x14ac:dyDescent="0.2">
      <c r="A3030" s="247"/>
      <c r="B3030" s="267"/>
      <c r="C3030" s="267"/>
      <c r="D3030" s="297"/>
      <c r="E3030" s="297"/>
      <c r="F3030" s="297"/>
      <c r="G3030" s="297"/>
      <c r="H3030" s="297"/>
    </row>
    <row r="3031" spans="1:8" x14ac:dyDescent="0.2">
      <c r="A3031" s="247"/>
      <c r="B3031" s="267"/>
      <c r="C3031" s="267"/>
      <c r="D3031" s="297"/>
      <c r="E3031" s="297"/>
      <c r="F3031" s="297"/>
      <c r="G3031" s="297"/>
      <c r="H3031" s="297"/>
    </row>
    <row r="3032" spans="1:8" x14ac:dyDescent="0.2">
      <c r="A3032" s="247"/>
      <c r="B3032" s="267"/>
      <c r="C3032" s="267"/>
      <c r="D3032" s="297"/>
      <c r="E3032" s="297"/>
      <c r="F3032" s="297"/>
      <c r="G3032" s="297"/>
      <c r="H3032" s="297"/>
    </row>
    <row r="3033" spans="1:8" x14ac:dyDescent="0.2">
      <c r="A3033" s="247"/>
      <c r="B3033" s="267"/>
      <c r="C3033" s="267"/>
      <c r="D3033" s="297"/>
      <c r="E3033" s="297"/>
      <c r="F3033" s="297"/>
      <c r="G3033" s="297"/>
      <c r="H3033" s="297"/>
    </row>
    <row r="3034" spans="1:8" x14ac:dyDescent="0.2">
      <c r="A3034" s="247"/>
      <c r="B3034" s="267"/>
      <c r="C3034" s="267"/>
      <c r="D3034" s="297"/>
      <c r="E3034" s="297"/>
      <c r="F3034" s="297"/>
      <c r="G3034" s="297"/>
      <c r="H3034" s="297"/>
    </row>
    <row r="3035" spans="1:8" x14ac:dyDescent="0.2">
      <c r="A3035" s="247"/>
      <c r="B3035" s="267"/>
      <c r="C3035" s="267"/>
      <c r="D3035" s="297"/>
      <c r="E3035" s="297"/>
      <c r="F3035" s="297"/>
      <c r="G3035" s="297"/>
      <c r="H3035" s="297"/>
    </row>
    <row r="3036" spans="1:8" x14ac:dyDescent="0.2">
      <c r="A3036" s="247"/>
      <c r="B3036" s="267"/>
      <c r="C3036" s="267"/>
      <c r="D3036" s="297"/>
      <c r="E3036" s="297"/>
      <c r="F3036" s="297"/>
      <c r="G3036" s="297"/>
      <c r="H3036" s="297"/>
    </row>
    <row r="3037" spans="1:8" x14ac:dyDescent="0.2">
      <c r="A3037" s="247"/>
      <c r="B3037" s="267"/>
      <c r="C3037" s="267"/>
      <c r="D3037" s="297"/>
      <c r="E3037" s="297"/>
      <c r="F3037" s="297"/>
      <c r="G3037" s="297"/>
      <c r="H3037" s="297"/>
    </row>
    <row r="3038" spans="1:8" x14ac:dyDescent="0.2">
      <c r="A3038" s="247"/>
      <c r="B3038" s="267"/>
      <c r="C3038" s="267"/>
      <c r="D3038" s="297"/>
      <c r="E3038" s="297"/>
      <c r="F3038" s="297"/>
      <c r="G3038" s="297"/>
      <c r="H3038" s="297"/>
    </row>
    <row r="3039" spans="1:8" x14ac:dyDescent="0.2">
      <c r="A3039" s="247"/>
      <c r="B3039" s="267"/>
      <c r="C3039" s="267"/>
      <c r="D3039" s="297"/>
      <c r="E3039" s="297"/>
      <c r="F3039" s="297"/>
      <c r="G3039" s="297"/>
      <c r="H3039" s="297"/>
    </row>
    <row r="3040" spans="1:8" x14ac:dyDescent="0.2">
      <c r="A3040" s="247"/>
      <c r="B3040" s="267"/>
      <c r="C3040" s="267"/>
      <c r="D3040" s="297"/>
      <c r="E3040" s="297"/>
      <c r="F3040" s="297"/>
      <c r="G3040" s="297"/>
      <c r="H3040" s="297"/>
    </row>
    <row r="3041" spans="1:8" x14ac:dyDescent="0.2">
      <c r="A3041" s="247"/>
      <c r="B3041" s="267"/>
      <c r="C3041" s="267"/>
      <c r="D3041" s="297"/>
      <c r="E3041" s="297"/>
      <c r="F3041" s="297"/>
      <c r="G3041" s="297"/>
      <c r="H3041" s="297"/>
    </row>
    <row r="3042" spans="1:8" x14ac:dyDescent="0.2">
      <c r="A3042" s="247"/>
      <c r="B3042" s="267"/>
      <c r="C3042" s="267"/>
      <c r="D3042" s="297"/>
      <c r="E3042" s="297"/>
      <c r="F3042" s="297"/>
      <c r="G3042" s="297"/>
      <c r="H3042" s="297"/>
    </row>
    <row r="3043" spans="1:8" x14ac:dyDescent="0.2">
      <c r="A3043" s="247"/>
      <c r="B3043" s="267"/>
      <c r="C3043" s="267"/>
      <c r="D3043" s="297"/>
      <c r="E3043" s="297"/>
      <c r="F3043" s="297"/>
      <c r="G3043" s="297"/>
      <c r="H3043" s="297"/>
    </row>
    <row r="3044" spans="1:8" x14ac:dyDescent="0.2">
      <c r="A3044" s="247"/>
      <c r="B3044" s="267"/>
      <c r="C3044" s="267"/>
      <c r="D3044" s="297"/>
      <c r="E3044" s="297"/>
      <c r="F3044" s="297"/>
      <c r="G3044" s="297"/>
      <c r="H3044" s="297"/>
    </row>
    <row r="3045" spans="1:8" x14ac:dyDescent="0.2">
      <c r="A3045" s="247"/>
      <c r="B3045" s="267"/>
      <c r="C3045" s="267"/>
      <c r="D3045" s="297"/>
      <c r="E3045" s="297"/>
      <c r="F3045" s="297"/>
      <c r="G3045" s="297"/>
      <c r="H3045" s="297"/>
    </row>
    <row r="3046" spans="1:8" x14ac:dyDescent="0.2">
      <c r="A3046" s="247"/>
      <c r="B3046" s="267"/>
      <c r="C3046" s="267"/>
      <c r="D3046" s="297"/>
      <c r="E3046" s="297"/>
      <c r="F3046" s="297"/>
      <c r="G3046" s="297"/>
      <c r="H3046" s="297"/>
    </row>
    <row r="3047" spans="1:8" x14ac:dyDescent="0.2">
      <c r="A3047" s="247"/>
      <c r="B3047" s="267"/>
      <c r="C3047" s="267"/>
      <c r="D3047" s="297"/>
      <c r="E3047" s="297"/>
      <c r="F3047" s="297"/>
      <c r="G3047" s="297"/>
      <c r="H3047" s="297"/>
    </row>
    <row r="3048" spans="1:8" x14ac:dyDescent="0.2">
      <c r="A3048" s="247"/>
      <c r="B3048" s="267"/>
      <c r="C3048" s="267"/>
      <c r="D3048" s="297"/>
      <c r="E3048" s="297"/>
      <c r="F3048" s="297"/>
      <c r="G3048" s="297"/>
      <c r="H3048" s="297"/>
    </row>
    <row r="3049" spans="1:8" x14ac:dyDescent="0.2">
      <c r="A3049" s="247"/>
      <c r="B3049" s="267"/>
      <c r="C3049" s="267"/>
      <c r="D3049" s="297"/>
      <c r="E3049" s="297"/>
      <c r="F3049" s="297"/>
      <c r="G3049" s="297"/>
      <c r="H3049" s="297"/>
    </row>
    <row r="3050" spans="1:8" x14ac:dyDescent="0.2">
      <c r="A3050" s="247"/>
      <c r="B3050" s="267"/>
      <c r="C3050" s="267"/>
      <c r="D3050" s="297"/>
      <c r="E3050" s="297"/>
      <c r="F3050" s="297"/>
      <c r="G3050" s="297"/>
      <c r="H3050" s="297"/>
    </row>
    <row r="3051" spans="1:8" x14ac:dyDescent="0.2">
      <c r="A3051" s="247"/>
      <c r="B3051" s="267"/>
      <c r="C3051" s="267"/>
      <c r="D3051" s="297"/>
      <c r="E3051" s="297"/>
      <c r="F3051" s="297"/>
      <c r="G3051" s="297"/>
      <c r="H3051" s="297"/>
    </row>
    <row r="3052" spans="1:8" x14ac:dyDescent="0.2">
      <c r="A3052" s="247"/>
      <c r="B3052" s="267"/>
      <c r="C3052" s="267"/>
      <c r="D3052" s="297"/>
      <c r="E3052" s="297"/>
      <c r="F3052" s="297"/>
      <c r="G3052" s="297"/>
      <c r="H3052" s="297"/>
    </row>
    <row r="3053" spans="1:8" x14ac:dyDescent="0.2">
      <c r="A3053" s="247"/>
      <c r="B3053" s="267"/>
      <c r="C3053" s="267"/>
      <c r="D3053" s="297"/>
      <c r="E3053" s="297"/>
      <c r="F3053" s="297"/>
      <c r="G3053" s="297"/>
      <c r="H3053" s="297"/>
    </row>
    <row r="3054" spans="1:8" x14ac:dyDescent="0.2">
      <c r="A3054" s="247"/>
      <c r="B3054" s="267"/>
      <c r="C3054" s="267"/>
      <c r="D3054" s="297"/>
      <c r="E3054" s="297"/>
      <c r="F3054" s="297"/>
      <c r="G3054" s="297"/>
      <c r="H3054" s="297"/>
    </row>
    <row r="3055" spans="1:8" x14ac:dyDescent="0.2">
      <c r="A3055" s="247"/>
      <c r="B3055" s="267"/>
      <c r="C3055" s="267"/>
      <c r="D3055" s="297"/>
      <c r="E3055" s="297"/>
      <c r="F3055" s="297"/>
      <c r="G3055" s="297"/>
      <c r="H3055" s="297"/>
    </row>
    <row r="3056" spans="1:8" x14ac:dyDescent="0.2">
      <c r="A3056" s="247"/>
      <c r="B3056" s="267"/>
      <c r="C3056" s="267"/>
      <c r="D3056" s="297"/>
      <c r="E3056" s="297"/>
      <c r="F3056" s="297"/>
      <c r="G3056" s="297"/>
      <c r="H3056" s="297"/>
    </row>
    <row r="3057" spans="1:8" x14ac:dyDescent="0.2">
      <c r="A3057" s="247"/>
      <c r="B3057" s="267"/>
      <c r="C3057" s="267"/>
      <c r="D3057" s="297"/>
      <c r="E3057" s="297"/>
      <c r="F3057" s="297"/>
      <c r="G3057" s="297"/>
      <c r="H3057" s="297"/>
    </row>
    <row r="3058" spans="1:8" x14ac:dyDescent="0.2">
      <c r="A3058" s="247"/>
      <c r="B3058" s="267"/>
      <c r="C3058" s="267"/>
      <c r="D3058" s="297"/>
      <c r="E3058" s="297"/>
      <c r="F3058" s="297"/>
      <c r="G3058" s="297"/>
      <c r="H3058" s="297"/>
    </row>
    <row r="3059" spans="1:8" x14ac:dyDescent="0.2">
      <c r="A3059" s="247"/>
      <c r="B3059" s="267"/>
      <c r="C3059" s="267"/>
      <c r="D3059" s="297"/>
      <c r="E3059" s="297"/>
      <c r="F3059" s="297"/>
      <c r="G3059" s="297"/>
      <c r="H3059" s="297"/>
    </row>
    <row r="3060" spans="1:8" x14ac:dyDescent="0.2">
      <c r="A3060" s="247"/>
      <c r="B3060" s="267"/>
      <c r="C3060" s="267"/>
      <c r="D3060" s="297"/>
      <c r="E3060" s="297"/>
      <c r="F3060" s="297"/>
      <c r="G3060" s="297"/>
      <c r="H3060" s="297"/>
    </row>
    <row r="3061" spans="1:8" x14ac:dyDescent="0.2">
      <c r="A3061" s="247"/>
      <c r="B3061" s="267"/>
      <c r="C3061" s="267"/>
      <c r="D3061" s="297"/>
      <c r="E3061" s="297"/>
      <c r="F3061" s="297"/>
      <c r="G3061" s="297"/>
      <c r="H3061" s="297"/>
    </row>
    <row r="3062" spans="1:8" x14ac:dyDescent="0.2">
      <c r="A3062" s="247"/>
      <c r="B3062" s="267"/>
      <c r="C3062" s="267"/>
      <c r="D3062" s="297"/>
      <c r="E3062" s="297"/>
      <c r="F3062" s="297"/>
      <c r="G3062" s="297"/>
      <c r="H3062" s="297"/>
    </row>
    <row r="3063" spans="1:8" x14ac:dyDescent="0.2">
      <c r="A3063" s="247"/>
      <c r="B3063" s="267"/>
      <c r="C3063" s="267"/>
      <c r="D3063" s="297"/>
      <c r="E3063" s="297"/>
      <c r="F3063" s="297"/>
      <c r="G3063" s="297"/>
      <c r="H3063" s="297"/>
    </row>
    <row r="3064" spans="1:8" x14ac:dyDescent="0.2">
      <c r="A3064" s="247"/>
      <c r="B3064" s="267"/>
      <c r="C3064" s="267"/>
      <c r="D3064" s="297"/>
      <c r="E3064" s="297"/>
      <c r="F3064" s="297"/>
      <c r="G3064" s="297"/>
      <c r="H3064" s="297"/>
    </row>
    <row r="3065" spans="1:8" x14ac:dyDescent="0.2">
      <c r="A3065" s="247"/>
      <c r="B3065" s="267"/>
      <c r="C3065" s="267"/>
      <c r="D3065" s="297"/>
      <c r="E3065" s="297"/>
      <c r="F3065" s="297"/>
      <c r="G3065" s="297"/>
      <c r="H3065" s="297"/>
    </row>
    <row r="3066" spans="1:8" x14ac:dyDescent="0.2">
      <c r="A3066" s="247"/>
      <c r="B3066" s="267"/>
      <c r="C3066" s="267"/>
      <c r="D3066" s="297"/>
      <c r="E3066" s="297"/>
      <c r="F3066" s="297"/>
      <c r="G3066" s="297"/>
      <c r="H3066" s="297"/>
    </row>
    <row r="3067" spans="1:8" x14ac:dyDescent="0.2">
      <c r="A3067" s="247"/>
      <c r="B3067" s="267"/>
      <c r="C3067" s="267"/>
      <c r="D3067" s="297"/>
      <c r="E3067" s="297"/>
      <c r="F3067" s="297"/>
      <c r="G3067" s="297"/>
      <c r="H3067" s="297"/>
    </row>
    <row r="3068" spans="1:8" x14ac:dyDescent="0.2">
      <c r="A3068" s="247"/>
      <c r="B3068" s="267"/>
      <c r="C3068" s="267"/>
      <c r="D3068" s="297"/>
      <c r="E3068" s="297"/>
      <c r="F3068" s="297"/>
      <c r="G3068" s="297"/>
      <c r="H3068" s="297"/>
    </row>
    <row r="3069" spans="1:8" x14ac:dyDescent="0.2">
      <c r="A3069" s="247"/>
      <c r="B3069" s="267"/>
      <c r="C3069" s="267"/>
      <c r="D3069" s="297"/>
      <c r="E3069" s="297"/>
      <c r="F3069" s="297"/>
      <c r="G3069" s="297"/>
      <c r="H3069" s="297"/>
    </row>
    <row r="3070" spans="1:8" x14ac:dyDescent="0.2">
      <c r="A3070" s="247"/>
      <c r="B3070" s="267"/>
      <c r="C3070" s="267"/>
      <c r="D3070" s="297"/>
      <c r="E3070" s="297"/>
      <c r="F3070" s="297"/>
      <c r="G3070" s="297"/>
      <c r="H3070" s="297"/>
    </row>
    <row r="3071" spans="1:8" x14ac:dyDescent="0.2">
      <c r="A3071" s="247"/>
      <c r="B3071" s="267"/>
      <c r="C3071" s="267"/>
      <c r="D3071" s="297"/>
      <c r="E3071" s="297"/>
      <c r="F3071" s="297"/>
      <c r="G3071" s="297"/>
      <c r="H3071" s="297"/>
    </row>
    <row r="3072" spans="1:8" x14ac:dyDescent="0.2">
      <c r="A3072" s="247"/>
      <c r="B3072" s="267"/>
      <c r="C3072" s="267"/>
      <c r="D3072" s="297"/>
      <c r="E3072" s="297"/>
      <c r="F3072" s="297"/>
      <c r="G3072" s="297"/>
      <c r="H3072" s="297"/>
    </row>
    <row r="3073" spans="1:8" x14ac:dyDescent="0.2">
      <c r="A3073" s="247"/>
      <c r="B3073" s="267"/>
      <c r="C3073" s="267"/>
      <c r="D3073" s="297"/>
      <c r="E3073" s="297"/>
      <c r="F3073" s="297"/>
      <c r="G3073" s="297"/>
      <c r="H3073" s="297"/>
    </row>
    <row r="3074" spans="1:8" x14ac:dyDescent="0.2">
      <c r="A3074" s="247"/>
      <c r="B3074" s="267"/>
      <c r="C3074" s="267"/>
      <c r="D3074" s="297"/>
      <c r="E3074" s="297"/>
      <c r="F3074" s="297"/>
      <c r="G3074" s="297"/>
      <c r="H3074" s="297"/>
    </row>
    <row r="3075" spans="1:8" x14ac:dyDescent="0.2">
      <c r="A3075" s="247"/>
      <c r="B3075" s="267"/>
      <c r="C3075" s="267"/>
      <c r="D3075" s="297"/>
      <c r="E3075" s="297"/>
      <c r="F3075" s="297"/>
      <c r="G3075" s="297"/>
      <c r="H3075" s="297"/>
    </row>
    <row r="3076" spans="1:8" x14ac:dyDescent="0.2">
      <c r="A3076" s="247"/>
      <c r="B3076" s="267"/>
      <c r="C3076" s="267"/>
      <c r="D3076" s="297"/>
      <c r="E3076" s="297"/>
      <c r="F3076" s="297"/>
      <c r="G3076" s="297"/>
      <c r="H3076" s="297"/>
    </row>
    <row r="3077" spans="1:8" x14ac:dyDescent="0.2">
      <c r="A3077" s="247"/>
      <c r="B3077" s="267"/>
      <c r="C3077" s="267"/>
      <c r="D3077" s="297"/>
      <c r="E3077" s="297"/>
      <c r="F3077" s="297"/>
      <c r="G3077" s="297"/>
      <c r="H3077" s="297"/>
    </row>
    <row r="3078" spans="1:8" x14ac:dyDescent="0.2">
      <c r="A3078" s="247"/>
      <c r="B3078" s="267"/>
      <c r="C3078" s="267"/>
      <c r="D3078" s="297"/>
      <c r="E3078" s="297"/>
      <c r="F3078" s="297"/>
      <c r="G3078" s="297"/>
      <c r="H3078" s="297"/>
    </row>
    <row r="3079" spans="1:8" x14ac:dyDescent="0.2">
      <c r="A3079" s="247"/>
      <c r="B3079" s="267"/>
      <c r="C3079" s="267"/>
      <c r="D3079" s="297"/>
      <c r="E3079" s="297"/>
      <c r="F3079" s="297"/>
      <c r="G3079" s="297"/>
      <c r="H3079" s="297"/>
    </row>
    <row r="3080" spans="1:8" x14ac:dyDescent="0.2">
      <c r="A3080" s="247"/>
      <c r="B3080" s="267"/>
      <c r="C3080" s="267"/>
      <c r="D3080" s="297"/>
      <c r="E3080" s="297"/>
      <c r="F3080" s="297"/>
      <c r="G3080" s="297"/>
      <c r="H3080" s="297"/>
    </row>
    <row r="3081" spans="1:8" x14ac:dyDescent="0.2">
      <c r="A3081" s="247"/>
      <c r="B3081" s="267"/>
      <c r="C3081" s="267"/>
      <c r="D3081" s="297"/>
      <c r="E3081" s="297"/>
      <c r="F3081" s="297"/>
      <c r="G3081" s="297"/>
      <c r="H3081" s="297"/>
    </row>
    <row r="3082" spans="1:8" x14ac:dyDescent="0.2">
      <c r="A3082" s="247"/>
      <c r="B3082" s="267"/>
      <c r="C3082" s="267"/>
      <c r="D3082" s="297"/>
      <c r="E3082" s="297"/>
      <c r="F3082" s="297"/>
      <c r="G3082" s="297"/>
      <c r="H3082" s="297"/>
    </row>
    <row r="3083" spans="1:8" x14ac:dyDescent="0.2">
      <c r="A3083" s="247"/>
      <c r="B3083" s="267"/>
      <c r="C3083" s="267"/>
      <c r="D3083" s="297"/>
      <c r="E3083" s="297"/>
      <c r="F3083" s="297"/>
      <c r="G3083" s="297"/>
      <c r="H3083" s="297"/>
    </row>
    <row r="3084" spans="1:8" x14ac:dyDescent="0.2">
      <c r="A3084" s="247"/>
      <c r="B3084" s="267"/>
      <c r="C3084" s="267"/>
      <c r="D3084" s="297"/>
      <c r="E3084" s="297"/>
      <c r="F3084" s="297"/>
      <c r="G3084" s="297"/>
      <c r="H3084" s="297"/>
    </row>
    <row r="3085" spans="1:8" x14ac:dyDescent="0.2">
      <c r="A3085" s="247"/>
      <c r="B3085" s="267"/>
      <c r="C3085" s="267"/>
      <c r="D3085" s="297"/>
      <c r="E3085" s="297"/>
      <c r="F3085" s="297"/>
      <c r="G3085" s="297"/>
      <c r="H3085" s="297"/>
    </row>
    <row r="3086" spans="1:8" x14ac:dyDescent="0.2">
      <c r="A3086" s="247"/>
      <c r="B3086" s="267"/>
      <c r="C3086" s="267"/>
      <c r="D3086" s="297"/>
      <c r="E3086" s="297"/>
      <c r="F3086" s="297"/>
      <c r="G3086" s="297"/>
      <c r="H3086" s="297"/>
    </row>
    <row r="3087" spans="1:8" x14ac:dyDescent="0.2">
      <c r="A3087" s="247"/>
      <c r="B3087" s="267"/>
      <c r="C3087" s="267"/>
      <c r="D3087" s="297"/>
      <c r="E3087" s="297"/>
      <c r="F3087" s="297"/>
      <c r="G3087" s="297"/>
      <c r="H3087" s="297"/>
    </row>
    <row r="3088" spans="1:8" x14ac:dyDescent="0.2">
      <c r="A3088" s="247"/>
      <c r="B3088" s="267"/>
      <c r="C3088" s="267"/>
      <c r="D3088" s="297"/>
      <c r="E3088" s="297"/>
      <c r="F3088" s="297"/>
      <c r="G3088" s="297"/>
      <c r="H3088" s="297"/>
    </row>
    <row r="3089" spans="1:8" x14ac:dyDescent="0.2">
      <c r="A3089" s="247"/>
      <c r="B3089" s="267"/>
      <c r="C3089" s="267"/>
      <c r="D3089" s="297"/>
      <c r="E3089" s="297"/>
      <c r="F3089" s="297"/>
      <c r="G3089" s="297"/>
      <c r="H3089" s="297"/>
    </row>
    <row r="3090" spans="1:8" x14ac:dyDescent="0.2">
      <c r="A3090" s="247"/>
      <c r="B3090" s="267"/>
      <c r="C3090" s="267"/>
      <c r="D3090" s="297"/>
      <c r="E3090" s="297"/>
      <c r="F3090" s="297"/>
      <c r="G3090" s="297"/>
      <c r="H3090" s="297"/>
    </row>
    <row r="3091" spans="1:8" x14ac:dyDescent="0.2">
      <c r="A3091" s="247"/>
      <c r="B3091" s="267"/>
      <c r="C3091" s="267"/>
      <c r="D3091" s="297"/>
      <c r="E3091" s="297"/>
      <c r="F3091" s="297"/>
      <c r="G3091" s="297"/>
      <c r="H3091" s="297"/>
    </row>
    <row r="3092" spans="1:8" x14ac:dyDescent="0.2">
      <c r="A3092" s="247"/>
      <c r="B3092" s="267"/>
      <c r="C3092" s="267"/>
      <c r="D3092" s="297"/>
      <c r="E3092" s="297"/>
      <c r="F3092" s="297"/>
      <c r="G3092" s="297"/>
      <c r="H3092" s="297"/>
    </row>
    <row r="3093" spans="1:8" x14ac:dyDescent="0.2">
      <c r="A3093" s="247"/>
      <c r="B3093" s="267"/>
      <c r="C3093" s="267"/>
      <c r="D3093" s="297"/>
      <c r="E3093" s="297"/>
      <c r="F3093" s="297"/>
      <c r="G3093" s="297"/>
      <c r="H3093" s="297"/>
    </row>
    <row r="3094" spans="1:8" x14ac:dyDescent="0.2">
      <c r="A3094" s="247"/>
      <c r="B3094" s="267"/>
      <c r="C3094" s="267"/>
      <c r="D3094" s="297"/>
      <c r="E3094" s="297"/>
      <c r="F3094" s="297"/>
      <c r="G3094" s="297"/>
      <c r="H3094" s="297"/>
    </row>
    <row r="3095" spans="1:8" x14ac:dyDescent="0.2">
      <c r="A3095" s="247"/>
      <c r="B3095" s="267"/>
      <c r="C3095" s="267"/>
      <c r="D3095" s="297"/>
      <c r="E3095" s="297"/>
      <c r="F3095" s="297"/>
      <c r="G3095" s="297"/>
      <c r="H3095" s="297"/>
    </row>
    <row r="3096" spans="1:8" x14ac:dyDescent="0.2">
      <c r="A3096" s="247"/>
      <c r="B3096" s="267"/>
      <c r="C3096" s="267"/>
      <c r="D3096" s="297"/>
      <c r="E3096" s="297"/>
      <c r="F3096" s="297"/>
      <c r="G3096" s="297"/>
      <c r="H3096" s="297"/>
    </row>
    <row r="3097" spans="1:8" x14ac:dyDescent="0.2">
      <c r="A3097" s="247"/>
      <c r="B3097" s="267"/>
      <c r="C3097" s="267"/>
      <c r="D3097" s="297"/>
      <c r="E3097" s="297"/>
      <c r="F3097" s="297"/>
      <c r="G3097" s="297"/>
      <c r="H3097" s="297"/>
    </row>
    <row r="3098" spans="1:8" x14ac:dyDescent="0.2">
      <c r="A3098" s="247"/>
      <c r="B3098" s="267"/>
      <c r="C3098" s="267"/>
      <c r="D3098" s="297"/>
      <c r="E3098" s="297"/>
      <c r="F3098" s="297"/>
      <c r="G3098" s="297"/>
      <c r="H3098" s="297"/>
    </row>
    <row r="3099" spans="1:8" x14ac:dyDescent="0.2">
      <c r="A3099" s="247"/>
      <c r="B3099" s="267"/>
      <c r="C3099" s="267"/>
      <c r="D3099" s="297"/>
      <c r="E3099" s="297"/>
      <c r="F3099" s="297"/>
      <c r="G3099" s="297"/>
      <c r="H3099" s="297"/>
    </row>
    <row r="3100" spans="1:8" x14ac:dyDescent="0.2">
      <c r="A3100" s="247"/>
      <c r="B3100" s="267"/>
      <c r="C3100" s="267"/>
      <c r="D3100" s="297"/>
      <c r="E3100" s="297"/>
      <c r="F3100" s="297"/>
      <c r="G3100" s="297"/>
      <c r="H3100" s="297"/>
    </row>
    <row r="3101" spans="1:8" x14ac:dyDescent="0.2">
      <c r="A3101" s="247"/>
      <c r="B3101" s="267"/>
      <c r="C3101" s="267"/>
      <c r="D3101" s="297"/>
      <c r="E3101" s="297"/>
      <c r="F3101" s="297"/>
      <c r="G3101" s="297"/>
      <c r="H3101" s="297"/>
    </row>
    <row r="3102" spans="1:8" x14ac:dyDescent="0.2">
      <c r="A3102" s="247"/>
      <c r="B3102" s="267"/>
      <c r="C3102" s="267"/>
      <c r="D3102" s="297"/>
      <c r="E3102" s="297"/>
      <c r="F3102" s="297"/>
      <c r="G3102" s="297"/>
      <c r="H3102" s="297"/>
    </row>
    <row r="3103" spans="1:8" x14ac:dyDescent="0.2">
      <c r="A3103" s="247"/>
      <c r="B3103" s="267"/>
      <c r="C3103" s="267"/>
      <c r="D3103" s="297"/>
      <c r="E3103" s="297"/>
      <c r="F3103" s="297"/>
      <c r="G3103" s="297"/>
      <c r="H3103" s="297"/>
    </row>
    <row r="3104" spans="1:8" x14ac:dyDescent="0.2">
      <c r="A3104" s="247"/>
      <c r="B3104" s="267"/>
      <c r="C3104" s="267"/>
      <c r="D3104" s="297"/>
      <c r="E3104" s="297"/>
      <c r="F3104" s="297"/>
      <c r="G3104" s="297"/>
      <c r="H3104" s="297"/>
    </row>
    <row r="3105" spans="1:8" x14ac:dyDescent="0.2">
      <c r="A3105" s="247"/>
      <c r="B3105" s="267"/>
      <c r="C3105" s="267"/>
      <c r="D3105" s="297"/>
      <c r="E3105" s="297"/>
      <c r="F3105" s="297"/>
      <c r="G3105" s="297"/>
      <c r="H3105" s="297"/>
    </row>
    <row r="3106" spans="1:8" x14ac:dyDescent="0.2">
      <c r="A3106" s="247"/>
      <c r="B3106" s="267"/>
      <c r="C3106" s="267"/>
      <c r="D3106" s="297"/>
      <c r="E3106" s="297"/>
      <c r="F3106" s="297"/>
      <c r="G3106" s="297"/>
      <c r="H3106" s="297"/>
    </row>
    <row r="3107" spans="1:8" x14ac:dyDescent="0.2">
      <c r="A3107" s="247"/>
      <c r="B3107" s="267"/>
      <c r="C3107" s="267"/>
      <c r="D3107" s="297"/>
      <c r="E3107" s="297"/>
      <c r="F3107" s="297"/>
      <c r="G3107" s="297"/>
      <c r="H3107" s="297"/>
    </row>
    <row r="3108" spans="1:8" x14ac:dyDescent="0.2">
      <c r="A3108" s="247"/>
      <c r="B3108" s="267"/>
      <c r="C3108" s="267"/>
      <c r="D3108" s="297"/>
      <c r="E3108" s="297"/>
      <c r="F3108" s="297"/>
      <c r="G3108" s="297"/>
      <c r="H3108" s="297"/>
    </row>
    <row r="3109" spans="1:8" x14ac:dyDescent="0.2">
      <c r="A3109" s="247"/>
      <c r="B3109" s="267"/>
      <c r="C3109" s="267"/>
      <c r="D3109" s="297"/>
      <c r="E3109" s="297"/>
      <c r="F3109" s="297"/>
      <c r="G3109" s="297"/>
      <c r="H3109" s="297"/>
    </row>
    <row r="3110" spans="1:8" x14ac:dyDescent="0.2">
      <c r="A3110" s="247"/>
      <c r="B3110" s="267"/>
      <c r="C3110" s="267"/>
      <c r="D3110" s="297"/>
      <c r="E3110" s="297"/>
      <c r="F3110" s="297"/>
      <c r="G3110" s="297"/>
      <c r="H3110" s="297"/>
    </row>
    <row r="3111" spans="1:8" x14ac:dyDescent="0.2">
      <c r="A3111" s="247"/>
      <c r="B3111" s="267"/>
      <c r="C3111" s="267"/>
      <c r="D3111" s="297"/>
      <c r="E3111" s="297"/>
      <c r="F3111" s="297"/>
      <c r="G3111" s="297"/>
      <c r="H3111" s="297"/>
    </row>
    <row r="3112" spans="1:8" x14ac:dyDescent="0.2">
      <c r="A3112" s="247"/>
      <c r="B3112" s="267"/>
      <c r="C3112" s="267"/>
      <c r="D3112" s="297"/>
      <c r="E3112" s="297"/>
      <c r="F3112" s="297"/>
      <c r="G3112" s="297"/>
      <c r="H3112" s="297"/>
    </row>
    <row r="3113" spans="1:8" x14ac:dyDescent="0.2">
      <c r="A3113" s="247"/>
      <c r="B3113" s="267"/>
      <c r="C3113" s="267"/>
      <c r="D3113" s="297"/>
      <c r="E3113" s="297"/>
      <c r="F3113" s="297"/>
      <c r="G3113" s="297"/>
      <c r="H3113" s="297"/>
    </row>
    <row r="3114" spans="1:8" x14ac:dyDescent="0.2">
      <c r="A3114" s="247"/>
      <c r="B3114" s="267"/>
      <c r="C3114" s="267"/>
      <c r="D3114" s="297"/>
      <c r="E3114" s="297"/>
      <c r="F3114" s="297"/>
      <c r="G3114" s="297"/>
      <c r="H3114" s="297"/>
    </row>
    <row r="3115" spans="1:8" x14ac:dyDescent="0.2">
      <c r="A3115" s="247"/>
      <c r="B3115" s="267"/>
      <c r="C3115" s="267"/>
      <c r="D3115" s="297"/>
      <c r="E3115" s="297"/>
      <c r="F3115" s="297"/>
      <c r="G3115" s="297"/>
      <c r="H3115" s="297"/>
    </row>
    <row r="3116" spans="1:8" x14ac:dyDescent="0.2">
      <c r="A3116" s="247"/>
      <c r="B3116" s="267"/>
      <c r="C3116" s="267"/>
      <c r="D3116" s="297"/>
      <c r="E3116" s="297"/>
      <c r="F3116" s="297"/>
      <c r="G3116" s="297"/>
      <c r="H3116" s="297"/>
    </row>
    <row r="3117" spans="1:8" x14ac:dyDescent="0.2">
      <c r="A3117" s="247"/>
      <c r="B3117" s="267"/>
      <c r="C3117" s="267"/>
      <c r="D3117" s="297"/>
      <c r="E3117" s="297"/>
      <c r="F3117" s="297"/>
      <c r="G3117" s="297"/>
      <c r="H3117" s="297"/>
    </row>
    <row r="3118" spans="1:8" x14ac:dyDescent="0.2">
      <c r="A3118" s="247"/>
      <c r="B3118" s="267"/>
      <c r="C3118" s="267"/>
      <c r="D3118" s="297"/>
      <c r="E3118" s="297"/>
      <c r="F3118" s="297"/>
      <c r="G3118" s="297"/>
      <c r="H3118" s="297"/>
    </row>
    <row r="3119" spans="1:8" x14ac:dyDescent="0.2">
      <c r="A3119" s="247"/>
      <c r="B3119" s="267"/>
      <c r="C3119" s="267"/>
      <c r="D3119" s="297"/>
      <c r="E3119" s="297"/>
      <c r="F3119" s="297"/>
      <c r="G3119" s="297"/>
      <c r="H3119" s="297"/>
    </row>
    <row r="3120" spans="1:8" x14ac:dyDescent="0.2">
      <c r="A3120" s="247"/>
      <c r="B3120" s="267"/>
      <c r="C3120" s="267"/>
      <c r="D3120" s="297"/>
      <c r="E3120" s="297"/>
      <c r="F3120" s="297"/>
      <c r="G3120" s="297"/>
      <c r="H3120" s="297"/>
    </row>
    <row r="3121" spans="1:8" x14ac:dyDescent="0.2">
      <c r="A3121" s="247"/>
      <c r="B3121" s="267"/>
      <c r="C3121" s="267"/>
      <c r="D3121" s="297"/>
      <c r="E3121" s="297"/>
      <c r="F3121" s="297"/>
      <c r="G3121" s="297"/>
      <c r="H3121" s="297"/>
    </row>
    <row r="3122" spans="1:8" x14ac:dyDescent="0.2">
      <c r="A3122" s="247"/>
      <c r="B3122" s="267"/>
      <c r="C3122" s="267"/>
      <c r="D3122" s="297"/>
      <c r="E3122" s="297"/>
      <c r="F3122" s="297"/>
      <c r="G3122" s="297"/>
      <c r="H3122" s="297"/>
    </row>
    <row r="3123" spans="1:8" x14ac:dyDescent="0.2">
      <c r="A3123" s="247"/>
      <c r="B3123" s="267"/>
      <c r="C3123" s="267"/>
      <c r="D3123" s="297"/>
      <c r="E3123" s="297"/>
      <c r="F3123" s="297"/>
      <c r="G3123" s="297"/>
      <c r="H3123" s="297"/>
    </row>
    <row r="3124" spans="1:8" x14ac:dyDescent="0.2">
      <c r="A3124" s="247"/>
      <c r="B3124" s="267"/>
      <c r="C3124" s="267"/>
      <c r="D3124" s="297"/>
      <c r="E3124" s="297"/>
      <c r="F3124" s="297"/>
      <c r="G3124" s="297"/>
      <c r="H3124" s="297"/>
    </row>
    <row r="3125" spans="1:8" x14ac:dyDescent="0.2">
      <c r="A3125" s="247"/>
      <c r="B3125" s="267"/>
      <c r="C3125" s="267"/>
      <c r="D3125" s="297"/>
      <c r="E3125" s="297"/>
      <c r="F3125" s="297"/>
      <c r="G3125" s="297"/>
      <c r="H3125" s="297"/>
    </row>
    <row r="3126" spans="1:8" x14ac:dyDescent="0.2">
      <c r="A3126" s="247"/>
      <c r="B3126" s="267"/>
      <c r="C3126" s="267"/>
      <c r="D3126" s="297"/>
      <c r="E3126" s="297"/>
      <c r="F3126" s="297"/>
      <c r="G3126" s="297"/>
      <c r="H3126" s="297"/>
    </row>
    <row r="3127" spans="1:8" x14ac:dyDescent="0.2">
      <c r="A3127" s="247"/>
      <c r="B3127" s="267"/>
      <c r="C3127" s="267"/>
      <c r="D3127" s="297"/>
      <c r="E3127" s="297"/>
      <c r="F3127" s="297"/>
      <c r="G3127" s="297"/>
      <c r="H3127" s="297"/>
    </row>
    <row r="3128" spans="1:8" x14ac:dyDescent="0.2">
      <c r="A3128" s="247"/>
      <c r="B3128" s="267"/>
      <c r="C3128" s="267"/>
      <c r="D3128" s="297"/>
      <c r="E3128" s="297"/>
      <c r="F3128" s="297"/>
      <c r="G3128" s="297"/>
      <c r="H3128" s="297"/>
    </row>
    <row r="3129" spans="1:8" x14ac:dyDescent="0.2">
      <c r="A3129" s="247"/>
      <c r="B3129" s="267"/>
      <c r="C3129" s="267"/>
      <c r="D3129" s="297"/>
      <c r="E3129" s="297"/>
      <c r="F3129" s="297"/>
      <c r="G3129" s="297"/>
      <c r="H3129" s="297"/>
    </row>
    <row r="3130" spans="1:8" x14ac:dyDescent="0.2">
      <c r="A3130" s="247"/>
      <c r="B3130" s="267"/>
      <c r="C3130" s="267"/>
      <c r="D3130" s="297"/>
      <c r="E3130" s="297"/>
      <c r="F3130" s="297"/>
      <c r="G3130" s="297"/>
      <c r="H3130" s="297"/>
    </row>
    <row r="3131" spans="1:8" x14ac:dyDescent="0.2">
      <c r="A3131" s="247"/>
      <c r="B3131" s="267"/>
      <c r="C3131" s="267"/>
      <c r="D3131" s="297"/>
      <c r="E3131" s="297"/>
      <c r="F3131" s="297"/>
      <c r="G3131" s="297"/>
      <c r="H3131" s="297"/>
    </row>
    <row r="3132" spans="1:8" x14ac:dyDescent="0.2">
      <c r="A3132" s="247"/>
      <c r="B3132" s="267"/>
      <c r="C3132" s="267"/>
      <c r="D3132" s="297"/>
      <c r="E3132" s="297"/>
      <c r="F3132" s="297"/>
      <c r="G3132" s="297"/>
      <c r="H3132" s="297"/>
    </row>
    <row r="3133" spans="1:8" x14ac:dyDescent="0.2">
      <c r="A3133" s="247"/>
      <c r="B3133" s="267"/>
      <c r="C3133" s="267"/>
      <c r="D3133" s="297"/>
      <c r="E3133" s="297"/>
      <c r="F3133" s="297"/>
      <c r="G3133" s="297"/>
      <c r="H3133" s="297"/>
    </row>
    <row r="3134" spans="1:8" x14ac:dyDescent="0.2">
      <c r="A3134" s="247"/>
      <c r="B3134" s="267"/>
      <c r="C3134" s="267"/>
      <c r="D3134" s="297"/>
      <c r="E3134" s="297"/>
      <c r="F3134" s="297"/>
      <c r="G3134" s="297"/>
      <c r="H3134" s="297"/>
    </row>
    <row r="3135" spans="1:8" x14ac:dyDescent="0.2">
      <c r="A3135" s="247"/>
      <c r="B3135" s="267"/>
      <c r="C3135" s="267"/>
      <c r="D3135" s="297"/>
      <c r="E3135" s="297"/>
      <c r="F3135" s="297"/>
      <c r="G3135" s="297"/>
      <c r="H3135" s="297"/>
    </row>
    <row r="3136" spans="1:8" x14ac:dyDescent="0.2">
      <c r="A3136" s="247"/>
      <c r="B3136" s="267"/>
      <c r="C3136" s="267"/>
      <c r="D3136" s="297"/>
      <c r="E3136" s="297"/>
      <c r="F3136" s="297"/>
      <c r="G3136" s="297"/>
      <c r="H3136" s="297"/>
    </row>
    <row r="3137" spans="1:8" x14ac:dyDescent="0.2">
      <c r="A3137" s="247"/>
      <c r="B3137" s="267"/>
      <c r="C3137" s="267"/>
      <c r="D3137" s="297"/>
      <c r="E3137" s="297"/>
      <c r="F3137" s="297"/>
      <c r="G3137" s="297"/>
      <c r="H3137" s="297"/>
    </row>
    <row r="3138" spans="1:8" x14ac:dyDescent="0.2">
      <c r="A3138" s="247"/>
      <c r="B3138" s="267"/>
      <c r="C3138" s="267"/>
      <c r="D3138" s="297"/>
      <c r="E3138" s="297"/>
      <c r="F3138" s="297"/>
      <c r="G3138" s="297"/>
      <c r="H3138" s="297"/>
    </row>
    <row r="3139" spans="1:8" x14ac:dyDescent="0.2">
      <c r="A3139" s="247"/>
      <c r="B3139" s="267"/>
      <c r="C3139" s="267"/>
      <c r="D3139" s="297"/>
      <c r="E3139" s="297"/>
      <c r="F3139" s="297"/>
      <c r="G3139" s="297"/>
      <c r="H3139" s="297"/>
    </row>
    <row r="3140" spans="1:8" x14ac:dyDescent="0.2">
      <c r="A3140" s="247"/>
      <c r="B3140" s="267"/>
      <c r="C3140" s="267"/>
      <c r="D3140" s="297"/>
      <c r="E3140" s="297"/>
      <c r="F3140" s="297"/>
      <c r="G3140" s="297"/>
      <c r="H3140" s="297"/>
    </row>
    <row r="3141" spans="1:8" x14ac:dyDescent="0.2">
      <c r="A3141" s="247"/>
      <c r="B3141" s="267"/>
      <c r="C3141" s="267"/>
      <c r="D3141" s="297"/>
      <c r="E3141" s="297"/>
      <c r="F3141" s="297"/>
      <c r="G3141" s="297"/>
      <c r="H3141" s="297"/>
    </row>
    <row r="3142" spans="1:8" x14ac:dyDescent="0.2">
      <c r="A3142" s="247"/>
      <c r="B3142" s="267"/>
      <c r="C3142" s="267"/>
      <c r="D3142" s="297"/>
      <c r="E3142" s="297"/>
      <c r="F3142" s="297"/>
      <c r="G3142" s="297"/>
      <c r="H3142" s="297"/>
    </row>
    <row r="3143" spans="1:8" x14ac:dyDescent="0.2">
      <c r="A3143" s="247"/>
      <c r="B3143" s="267"/>
      <c r="C3143" s="267"/>
      <c r="D3143" s="297"/>
      <c r="E3143" s="297"/>
      <c r="F3143" s="297"/>
      <c r="G3143" s="297"/>
      <c r="H3143" s="297"/>
    </row>
    <row r="3144" spans="1:8" x14ac:dyDescent="0.2">
      <c r="A3144" s="247"/>
      <c r="B3144" s="267"/>
      <c r="C3144" s="267"/>
      <c r="D3144" s="297"/>
      <c r="E3144" s="297"/>
      <c r="F3144" s="297"/>
      <c r="G3144" s="297"/>
      <c r="H3144" s="297"/>
    </row>
    <row r="3145" spans="1:8" x14ac:dyDescent="0.2">
      <c r="A3145" s="247"/>
      <c r="B3145" s="267"/>
      <c r="C3145" s="267"/>
      <c r="D3145" s="297"/>
      <c r="E3145" s="297"/>
      <c r="F3145" s="297"/>
      <c r="G3145" s="297"/>
      <c r="H3145" s="297"/>
    </row>
    <row r="3146" spans="1:8" x14ac:dyDescent="0.2">
      <c r="A3146" s="247"/>
      <c r="B3146" s="267"/>
      <c r="C3146" s="267"/>
      <c r="D3146" s="297"/>
      <c r="E3146" s="297"/>
      <c r="F3146" s="297"/>
      <c r="G3146" s="297"/>
      <c r="H3146" s="297"/>
    </row>
    <row r="3147" spans="1:8" x14ac:dyDescent="0.2">
      <c r="A3147" s="247"/>
      <c r="B3147" s="267"/>
      <c r="C3147" s="267"/>
      <c r="D3147" s="297"/>
      <c r="E3147" s="297"/>
      <c r="F3147" s="297"/>
      <c r="G3147" s="297"/>
      <c r="H3147" s="297"/>
    </row>
    <row r="3148" spans="1:8" x14ac:dyDescent="0.2">
      <c r="A3148" s="247"/>
      <c r="B3148" s="267"/>
      <c r="C3148" s="267"/>
      <c r="D3148" s="297"/>
      <c r="E3148" s="297"/>
      <c r="F3148" s="297"/>
      <c r="G3148" s="297"/>
      <c r="H3148" s="297"/>
    </row>
    <row r="3149" spans="1:8" x14ac:dyDescent="0.2">
      <c r="A3149" s="247"/>
      <c r="B3149" s="267"/>
      <c r="C3149" s="267"/>
      <c r="D3149" s="297"/>
      <c r="E3149" s="297"/>
      <c r="F3149" s="297"/>
      <c r="G3149" s="297"/>
      <c r="H3149" s="297"/>
    </row>
    <row r="3150" spans="1:8" x14ac:dyDescent="0.2">
      <c r="A3150" s="247"/>
      <c r="B3150" s="267"/>
      <c r="C3150" s="267"/>
      <c r="D3150" s="297"/>
      <c r="E3150" s="297"/>
      <c r="F3150" s="297"/>
      <c r="G3150" s="297"/>
      <c r="H3150" s="297"/>
    </row>
    <row r="3151" spans="1:8" x14ac:dyDescent="0.2">
      <c r="A3151" s="247"/>
      <c r="B3151" s="267"/>
      <c r="C3151" s="267"/>
      <c r="D3151" s="297"/>
      <c r="E3151" s="297"/>
      <c r="F3151" s="297"/>
      <c r="G3151" s="297"/>
      <c r="H3151" s="297"/>
    </row>
    <row r="3152" spans="1:8" x14ac:dyDescent="0.2">
      <c r="A3152" s="247"/>
      <c r="B3152" s="267"/>
      <c r="C3152" s="267"/>
      <c r="D3152" s="297"/>
      <c r="E3152" s="297"/>
      <c r="F3152" s="297"/>
      <c r="G3152" s="297"/>
      <c r="H3152" s="297"/>
    </row>
    <row r="3153" spans="1:8" x14ac:dyDescent="0.2">
      <c r="A3153" s="247"/>
      <c r="B3153" s="267"/>
      <c r="C3153" s="267"/>
      <c r="D3153" s="297"/>
      <c r="E3153" s="297"/>
      <c r="F3153" s="297"/>
      <c r="G3153" s="297"/>
      <c r="H3153" s="297"/>
    </row>
    <row r="3154" spans="1:8" x14ac:dyDescent="0.2">
      <c r="A3154" s="247"/>
      <c r="B3154" s="267"/>
      <c r="C3154" s="267"/>
      <c r="D3154" s="297"/>
      <c r="E3154" s="297"/>
      <c r="F3154" s="297"/>
      <c r="G3154" s="297"/>
      <c r="H3154" s="297"/>
    </row>
    <row r="3155" spans="1:8" x14ac:dyDescent="0.2">
      <c r="A3155" s="247"/>
      <c r="B3155" s="267"/>
      <c r="C3155" s="267"/>
      <c r="D3155" s="297"/>
      <c r="E3155" s="297"/>
      <c r="F3155" s="297"/>
      <c r="G3155" s="297"/>
      <c r="H3155" s="297"/>
    </row>
    <row r="3156" spans="1:8" x14ac:dyDescent="0.2">
      <c r="A3156" s="247"/>
      <c r="B3156" s="267"/>
      <c r="C3156" s="267"/>
      <c r="D3156" s="297"/>
      <c r="E3156" s="297"/>
      <c r="F3156" s="297"/>
      <c r="G3156" s="297"/>
      <c r="H3156" s="297"/>
    </row>
    <row r="3157" spans="1:8" x14ac:dyDescent="0.2">
      <c r="A3157" s="247"/>
      <c r="B3157" s="267"/>
      <c r="C3157" s="267"/>
      <c r="D3157" s="297"/>
      <c r="E3157" s="297"/>
      <c r="F3157" s="297"/>
      <c r="G3157" s="297"/>
      <c r="H3157" s="297"/>
    </row>
    <row r="3158" spans="1:8" x14ac:dyDescent="0.2">
      <c r="A3158" s="247"/>
      <c r="B3158" s="267"/>
      <c r="C3158" s="267"/>
      <c r="D3158" s="297"/>
      <c r="E3158" s="297"/>
      <c r="F3158" s="297"/>
      <c r="G3158" s="297"/>
      <c r="H3158" s="297"/>
    </row>
    <row r="3159" spans="1:8" x14ac:dyDescent="0.2">
      <c r="A3159" s="247"/>
      <c r="B3159" s="267"/>
      <c r="C3159" s="267"/>
      <c r="D3159" s="297"/>
      <c r="E3159" s="297"/>
      <c r="F3159" s="297"/>
      <c r="G3159" s="297"/>
      <c r="H3159" s="297"/>
    </row>
    <row r="3160" spans="1:8" x14ac:dyDescent="0.2">
      <c r="A3160" s="247"/>
      <c r="B3160" s="267"/>
      <c r="C3160" s="267"/>
      <c r="D3160" s="297"/>
      <c r="E3160" s="297"/>
      <c r="F3160" s="297"/>
      <c r="G3160" s="297"/>
      <c r="H3160" s="297"/>
    </row>
    <row r="3161" spans="1:8" x14ac:dyDescent="0.2">
      <c r="A3161" s="247"/>
      <c r="B3161" s="267"/>
      <c r="C3161" s="267"/>
      <c r="D3161" s="297"/>
      <c r="E3161" s="297"/>
      <c r="F3161" s="297"/>
      <c r="G3161" s="297"/>
      <c r="H3161" s="297"/>
    </row>
    <row r="3162" spans="1:8" x14ac:dyDescent="0.2">
      <c r="A3162" s="247"/>
      <c r="B3162" s="267"/>
      <c r="C3162" s="267"/>
      <c r="D3162" s="297"/>
      <c r="E3162" s="297"/>
      <c r="F3162" s="297"/>
      <c r="G3162" s="297"/>
      <c r="H3162" s="297"/>
    </row>
    <row r="3163" spans="1:8" x14ac:dyDescent="0.2">
      <c r="A3163" s="247"/>
      <c r="B3163" s="267"/>
      <c r="C3163" s="267"/>
      <c r="D3163" s="297"/>
      <c r="E3163" s="297"/>
      <c r="F3163" s="297"/>
      <c r="G3163" s="297"/>
      <c r="H3163" s="297"/>
    </row>
    <row r="3164" spans="1:8" x14ac:dyDescent="0.2">
      <c r="A3164" s="247"/>
      <c r="B3164" s="267"/>
      <c r="C3164" s="267"/>
      <c r="D3164" s="297"/>
      <c r="E3164" s="297"/>
      <c r="F3164" s="297"/>
      <c r="G3164" s="297"/>
      <c r="H3164" s="297"/>
    </row>
    <row r="3165" spans="1:8" x14ac:dyDescent="0.2">
      <c r="A3165" s="247"/>
      <c r="B3165" s="267"/>
      <c r="C3165" s="267"/>
      <c r="D3165" s="297"/>
      <c r="E3165" s="297"/>
      <c r="F3165" s="297"/>
      <c r="G3165" s="297"/>
      <c r="H3165" s="297"/>
    </row>
    <row r="3166" spans="1:8" x14ac:dyDescent="0.2">
      <c r="A3166" s="247"/>
      <c r="B3166" s="267"/>
      <c r="C3166" s="267"/>
      <c r="D3166" s="297"/>
      <c r="E3166" s="297"/>
      <c r="F3166" s="297"/>
      <c r="G3166" s="297"/>
      <c r="H3166" s="297"/>
    </row>
    <row r="3167" spans="1:8" x14ac:dyDescent="0.2">
      <c r="A3167" s="247"/>
      <c r="B3167" s="267"/>
      <c r="C3167" s="267"/>
      <c r="D3167" s="297"/>
      <c r="E3167" s="297"/>
      <c r="F3167" s="297"/>
      <c r="G3167" s="297"/>
      <c r="H3167" s="297"/>
    </row>
    <row r="3168" spans="1:8" x14ac:dyDescent="0.2">
      <c r="A3168" s="247"/>
      <c r="B3168" s="267"/>
      <c r="C3168" s="267"/>
      <c r="D3168" s="297"/>
      <c r="E3168" s="297"/>
      <c r="F3168" s="297"/>
      <c r="G3168" s="297"/>
      <c r="H3168" s="297"/>
    </row>
    <row r="3169" spans="1:8" x14ac:dyDescent="0.2">
      <c r="A3169" s="247"/>
      <c r="B3169" s="267"/>
      <c r="C3169" s="267"/>
      <c r="D3169" s="297"/>
      <c r="E3169" s="297"/>
      <c r="F3169" s="297"/>
      <c r="G3169" s="297"/>
      <c r="H3169" s="297"/>
    </row>
    <row r="3170" spans="1:8" x14ac:dyDescent="0.2">
      <c r="A3170" s="247"/>
      <c r="B3170" s="267"/>
      <c r="C3170" s="267"/>
      <c r="D3170" s="297"/>
      <c r="E3170" s="297"/>
      <c r="F3170" s="297"/>
      <c r="G3170" s="297"/>
      <c r="H3170" s="297"/>
    </row>
    <row r="3171" spans="1:8" x14ac:dyDescent="0.2">
      <c r="A3171" s="247"/>
      <c r="B3171" s="267"/>
      <c r="C3171" s="267"/>
      <c r="D3171" s="297"/>
      <c r="E3171" s="297"/>
      <c r="F3171" s="297"/>
      <c r="G3171" s="297"/>
      <c r="H3171" s="297"/>
    </row>
    <row r="3172" spans="1:8" x14ac:dyDescent="0.2">
      <c r="A3172" s="247"/>
      <c r="B3172" s="267"/>
      <c r="C3172" s="267"/>
      <c r="D3172" s="297"/>
      <c r="E3172" s="297"/>
      <c r="F3172" s="297"/>
      <c r="G3172" s="297"/>
      <c r="H3172" s="297"/>
    </row>
    <row r="3173" spans="1:8" x14ac:dyDescent="0.2">
      <c r="A3173" s="247"/>
      <c r="B3173" s="267"/>
      <c r="C3173" s="267"/>
      <c r="D3173" s="297"/>
      <c r="E3173" s="297"/>
      <c r="F3173" s="297"/>
      <c r="G3173" s="297"/>
      <c r="H3173" s="297"/>
    </row>
    <row r="3174" spans="1:8" x14ac:dyDescent="0.2">
      <c r="A3174" s="247"/>
      <c r="B3174" s="267"/>
      <c r="C3174" s="267"/>
      <c r="D3174" s="297"/>
      <c r="E3174" s="297"/>
      <c r="F3174" s="297"/>
      <c r="G3174" s="297"/>
      <c r="H3174" s="297"/>
    </row>
    <row r="3175" spans="1:8" x14ac:dyDescent="0.2">
      <c r="A3175" s="247"/>
      <c r="B3175" s="267"/>
      <c r="C3175" s="267"/>
      <c r="D3175" s="297"/>
      <c r="E3175" s="297"/>
      <c r="F3175" s="297"/>
      <c r="G3175" s="297"/>
      <c r="H3175" s="297"/>
    </row>
    <row r="3176" spans="1:8" x14ac:dyDescent="0.2">
      <c r="A3176" s="247"/>
      <c r="B3176" s="267"/>
      <c r="C3176" s="267"/>
      <c r="D3176" s="297"/>
      <c r="E3176" s="297"/>
      <c r="F3176" s="297"/>
      <c r="G3176" s="297"/>
      <c r="H3176" s="297"/>
    </row>
    <row r="3177" spans="1:8" x14ac:dyDescent="0.2">
      <c r="A3177" s="247"/>
      <c r="B3177" s="267"/>
      <c r="C3177" s="267"/>
      <c r="D3177" s="297"/>
      <c r="E3177" s="297"/>
      <c r="F3177" s="297"/>
      <c r="G3177" s="297"/>
      <c r="H3177" s="297"/>
    </row>
    <row r="3178" spans="1:8" x14ac:dyDescent="0.2">
      <c r="A3178" s="247"/>
      <c r="B3178" s="267"/>
      <c r="C3178" s="267"/>
      <c r="D3178" s="297"/>
      <c r="E3178" s="297"/>
      <c r="F3178" s="297"/>
      <c r="G3178" s="297"/>
      <c r="H3178" s="297"/>
    </row>
    <row r="3179" spans="1:8" x14ac:dyDescent="0.2">
      <c r="A3179" s="247"/>
      <c r="B3179" s="267"/>
      <c r="C3179" s="267"/>
      <c r="D3179" s="297"/>
      <c r="E3179" s="297"/>
      <c r="F3179" s="297"/>
      <c r="G3179" s="297"/>
      <c r="H3179" s="297"/>
    </row>
    <row r="3180" spans="1:8" x14ac:dyDescent="0.2">
      <c r="A3180" s="247"/>
      <c r="B3180" s="267"/>
      <c r="C3180" s="267"/>
      <c r="D3180" s="297"/>
      <c r="E3180" s="297"/>
      <c r="F3180" s="297"/>
      <c r="G3180" s="297"/>
      <c r="H3180" s="297"/>
    </row>
    <row r="3181" spans="1:8" x14ac:dyDescent="0.2">
      <c r="A3181" s="247"/>
      <c r="B3181" s="267"/>
      <c r="C3181" s="267"/>
      <c r="D3181" s="297"/>
      <c r="E3181" s="297"/>
      <c r="F3181" s="297"/>
      <c r="G3181" s="297"/>
      <c r="H3181" s="297"/>
    </row>
    <row r="3182" spans="1:8" x14ac:dyDescent="0.2">
      <c r="A3182" s="247"/>
      <c r="B3182" s="267"/>
      <c r="C3182" s="267"/>
      <c r="D3182" s="297"/>
      <c r="E3182" s="297"/>
      <c r="F3182" s="297"/>
      <c r="G3182" s="297"/>
      <c r="H3182" s="297"/>
    </row>
    <row r="3183" spans="1:8" x14ac:dyDescent="0.2">
      <c r="A3183" s="247"/>
      <c r="B3183" s="267"/>
      <c r="C3183" s="267"/>
      <c r="D3183" s="297"/>
      <c r="E3183" s="297"/>
      <c r="F3183" s="297"/>
      <c r="G3183" s="297"/>
      <c r="H3183" s="297"/>
    </row>
    <row r="3184" spans="1:8" x14ac:dyDescent="0.2">
      <c r="A3184" s="247"/>
      <c r="B3184" s="267"/>
      <c r="C3184" s="267"/>
      <c r="D3184" s="297"/>
      <c r="E3184" s="297"/>
      <c r="F3184" s="297"/>
      <c r="G3184" s="297"/>
      <c r="H3184" s="297"/>
    </row>
    <row r="3185" spans="1:8" x14ac:dyDescent="0.2">
      <c r="A3185" s="247"/>
      <c r="B3185" s="267"/>
      <c r="C3185" s="267"/>
      <c r="D3185" s="297"/>
      <c r="E3185" s="297"/>
      <c r="F3185" s="297"/>
      <c r="G3185" s="297"/>
      <c r="H3185" s="297"/>
    </row>
    <row r="3186" spans="1:8" x14ac:dyDescent="0.2">
      <c r="A3186" s="247"/>
      <c r="B3186" s="267"/>
      <c r="C3186" s="267"/>
      <c r="D3186" s="297"/>
      <c r="E3186" s="297"/>
      <c r="F3186" s="297"/>
      <c r="G3186" s="297"/>
      <c r="H3186" s="297"/>
    </row>
    <row r="3187" spans="1:8" x14ac:dyDescent="0.2">
      <c r="A3187" s="247"/>
      <c r="B3187" s="267"/>
      <c r="C3187" s="267"/>
      <c r="D3187" s="297"/>
      <c r="E3187" s="297"/>
      <c r="F3187" s="297"/>
      <c r="G3187" s="297"/>
      <c r="H3187" s="297"/>
    </row>
    <row r="3188" spans="1:8" x14ac:dyDescent="0.2">
      <c r="A3188" s="247"/>
      <c r="B3188" s="267"/>
      <c r="C3188" s="267"/>
      <c r="D3188" s="297"/>
      <c r="E3188" s="297"/>
      <c r="F3188" s="297"/>
      <c r="G3188" s="297"/>
      <c r="H3188" s="297"/>
    </row>
    <row r="3189" spans="1:8" x14ac:dyDescent="0.2">
      <c r="A3189" s="247"/>
      <c r="B3189" s="267"/>
      <c r="C3189" s="267"/>
      <c r="D3189" s="297"/>
      <c r="E3189" s="297"/>
      <c r="F3189" s="297"/>
      <c r="G3189" s="297"/>
      <c r="H3189" s="297"/>
    </row>
    <row r="3190" spans="1:8" x14ac:dyDescent="0.2">
      <c r="A3190" s="247"/>
      <c r="B3190" s="267"/>
      <c r="C3190" s="267"/>
      <c r="D3190" s="297"/>
      <c r="E3190" s="297"/>
      <c r="F3190" s="297"/>
      <c r="G3190" s="297"/>
      <c r="H3190" s="297"/>
    </row>
    <row r="3191" spans="1:8" x14ac:dyDescent="0.2">
      <c r="A3191" s="247"/>
      <c r="B3191" s="267"/>
      <c r="C3191" s="267"/>
      <c r="D3191" s="297"/>
      <c r="E3191" s="297"/>
      <c r="F3191" s="297"/>
      <c r="G3191" s="297"/>
      <c r="H3191" s="297"/>
    </row>
    <row r="3192" spans="1:8" x14ac:dyDescent="0.2">
      <c r="A3192" s="247"/>
      <c r="B3192" s="267"/>
      <c r="C3192" s="267"/>
      <c r="D3192" s="297"/>
      <c r="E3192" s="297"/>
      <c r="F3192" s="297"/>
      <c r="G3192" s="297"/>
      <c r="H3192" s="297"/>
    </row>
    <row r="3193" spans="1:8" x14ac:dyDescent="0.2">
      <c r="A3193" s="247"/>
      <c r="B3193" s="267"/>
      <c r="C3193" s="267"/>
      <c r="D3193" s="297"/>
      <c r="E3193" s="297"/>
      <c r="F3193" s="297"/>
      <c r="G3193" s="297"/>
      <c r="H3193" s="297"/>
    </row>
    <row r="3194" spans="1:8" x14ac:dyDescent="0.2">
      <c r="A3194" s="247"/>
      <c r="B3194" s="267"/>
      <c r="C3194" s="267"/>
      <c r="D3194" s="297"/>
      <c r="E3194" s="297"/>
      <c r="F3194" s="297"/>
      <c r="G3194" s="297"/>
      <c r="H3194" s="297"/>
    </row>
    <row r="3195" spans="1:8" x14ac:dyDescent="0.2">
      <c r="A3195" s="247"/>
      <c r="B3195" s="267"/>
      <c r="C3195" s="267"/>
      <c r="D3195" s="297"/>
      <c r="E3195" s="297"/>
      <c r="F3195" s="297"/>
      <c r="G3195" s="297"/>
      <c r="H3195" s="297"/>
    </row>
    <row r="3196" spans="1:8" x14ac:dyDescent="0.2">
      <c r="A3196" s="247"/>
      <c r="B3196" s="267"/>
      <c r="C3196" s="267"/>
      <c r="D3196" s="297"/>
      <c r="E3196" s="297"/>
      <c r="F3196" s="297"/>
      <c r="G3196" s="297"/>
      <c r="H3196" s="297"/>
    </row>
    <row r="3197" spans="1:8" x14ac:dyDescent="0.2">
      <c r="A3197" s="247"/>
      <c r="B3197" s="267"/>
      <c r="C3197" s="267"/>
      <c r="D3197" s="297"/>
      <c r="E3197" s="297"/>
      <c r="F3197" s="297"/>
      <c r="G3197" s="297"/>
      <c r="H3197" s="297"/>
    </row>
    <row r="3198" spans="1:8" x14ac:dyDescent="0.2">
      <c r="A3198" s="247"/>
      <c r="B3198" s="267"/>
      <c r="C3198" s="267"/>
      <c r="D3198" s="297"/>
      <c r="E3198" s="297"/>
      <c r="F3198" s="297"/>
      <c r="G3198" s="297"/>
      <c r="H3198" s="297"/>
    </row>
    <row r="3199" spans="1:8" x14ac:dyDescent="0.2">
      <c r="A3199" s="247"/>
      <c r="B3199" s="267"/>
      <c r="C3199" s="267"/>
      <c r="D3199" s="297"/>
      <c r="E3199" s="297"/>
      <c r="F3199" s="297"/>
      <c r="G3199" s="297"/>
      <c r="H3199" s="297"/>
    </row>
    <row r="3200" spans="1:8" x14ac:dyDescent="0.2">
      <c r="A3200" s="247"/>
      <c r="B3200" s="267"/>
      <c r="C3200" s="267"/>
      <c r="D3200" s="297"/>
      <c r="E3200" s="297"/>
      <c r="F3200" s="297"/>
      <c r="G3200" s="297"/>
      <c r="H3200" s="297"/>
    </row>
    <row r="3201" spans="1:8" x14ac:dyDescent="0.2">
      <c r="A3201" s="247"/>
      <c r="B3201" s="267"/>
      <c r="C3201" s="267"/>
      <c r="D3201" s="297"/>
      <c r="E3201" s="297"/>
      <c r="F3201" s="297"/>
      <c r="G3201" s="297"/>
      <c r="H3201" s="297"/>
    </row>
    <row r="3202" spans="1:8" x14ac:dyDescent="0.2">
      <c r="A3202" s="247"/>
      <c r="B3202" s="267"/>
      <c r="C3202" s="267"/>
      <c r="D3202" s="297"/>
      <c r="E3202" s="297"/>
      <c r="F3202" s="297"/>
      <c r="G3202" s="297"/>
      <c r="H3202" s="297"/>
    </row>
    <row r="3203" spans="1:8" x14ac:dyDescent="0.2">
      <c r="A3203" s="247"/>
      <c r="B3203" s="267"/>
      <c r="C3203" s="267"/>
      <c r="D3203" s="297"/>
      <c r="E3203" s="297"/>
      <c r="F3203" s="297"/>
      <c r="G3203" s="297"/>
      <c r="H3203" s="297"/>
    </row>
    <row r="3204" spans="1:8" x14ac:dyDescent="0.2">
      <c r="A3204" s="247"/>
      <c r="B3204" s="267"/>
      <c r="C3204" s="267"/>
      <c r="D3204" s="297"/>
      <c r="E3204" s="297"/>
      <c r="F3204" s="297"/>
      <c r="G3204" s="297"/>
      <c r="H3204" s="297"/>
    </row>
    <row r="3205" spans="1:8" x14ac:dyDescent="0.2">
      <c r="A3205" s="247"/>
      <c r="B3205" s="267"/>
      <c r="C3205" s="267"/>
      <c r="D3205" s="297"/>
      <c r="E3205" s="297"/>
      <c r="F3205" s="297"/>
      <c r="G3205" s="297"/>
      <c r="H3205" s="297"/>
    </row>
    <row r="3206" spans="1:8" x14ac:dyDescent="0.2">
      <c r="A3206" s="247"/>
      <c r="B3206" s="267"/>
      <c r="C3206" s="267"/>
      <c r="D3206" s="297"/>
      <c r="E3206" s="297"/>
      <c r="F3206" s="297"/>
      <c r="G3206" s="297"/>
      <c r="H3206" s="297"/>
    </row>
    <row r="3207" spans="1:8" x14ac:dyDescent="0.2">
      <c r="A3207" s="247"/>
      <c r="B3207" s="267"/>
      <c r="C3207" s="267"/>
      <c r="D3207" s="297"/>
      <c r="E3207" s="297"/>
      <c r="F3207" s="297"/>
      <c r="G3207" s="297"/>
      <c r="H3207" s="297"/>
    </row>
    <row r="3208" spans="1:8" x14ac:dyDescent="0.2">
      <c r="A3208" s="247"/>
      <c r="B3208" s="267"/>
      <c r="C3208" s="267"/>
      <c r="D3208" s="297"/>
      <c r="E3208" s="297"/>
      <c r="F3208" s="297"/>
      <c r="G3208" s="297"/>
      <c r="H3208" s="297"/>
    </row>
    <row r="3209" spans="1:8" x14ac:dyDescent="0.2">
      <c r="A3209" s="247"/>
      <c r="B3209" s="267"/>
      <c r="C3209" s="267"/>
      <c r="D3209" s="297"/>
      <c r="E3209" s="297"/>
      <c r="F3209" s="297"/>
      <c r="G3209" s="297"/>
      <c r="H3209" s="297"/>
    </row>
    <row r="3210" spans="1:8" x14ac:dyDescent="0.2">
      <c r="A3210" s="247"/>
      <c r="B3210" s="267"/>
      <c r="C3210" s="267"/>
      <c r="D3210" s="297"/>
      <c r="E3210" s="297"/>
      <c r="F3210" s="297"/>
      <c r="G3210" s="297"/>
      <c r="H3210" s="297"/>
    </row>
    <row r="3211" spans="1:8" x14ac:dyDescent="0.2">
      <c r="A3211" s="247"/>
      <c r="B3211" s="267"/>
      <c r="C3211" s="267"/>
      <c r="D3211" s="297"/>
      <c r="E3211" s="297"/>
      <c r="F3211" s="297"/>
      <c r="G3211" s="297"/>
      <c r="H3211" s="297"/>
    </row>
    <row r="3212" spans="1:8" x14ac:dyDescent="0.2">
      <c r="A3212" s="247"/>
      <c r="B3212" s="267"/>
      <c r="C3212" s="267"/>
      <c r="D3212" s="297"/>
      <c r="E3212" s="297"/>
      <c r="F3212" s="297"/>
      <c r="G3212" s="297"/>
      <c r="H3212" s="297"/>
    </row>
    <row r="3213" spans="1:8" x14ac:dyDescent="0.2">
      <c r="A3213" s="247"/>
      <c r="B3213" s="267"/>
      <c r="C3213" s="267"/>
      <c r="D3213" s="297"/>
      <c r="E3213" s="297"/>
      <c r="F3213" s="297"/>
      <c r="G3213" s="297"/>
      <c r="H3213" s="297"/>
    </row>
    <row r="3214" spans="1:8" x14ac:dyDescent="0.2">
      <c r="A3214" s="247"/>
      <c r="B3214" s="267"/>
      <c r="C3214" s="267"/>
      <c r="D3214" s="297"/>
      <c r="E3214" s="297"/>
      <c r="F3214" s="297"/>
      <c r="G3214" s="297"/>
      <c r="H3214" s="297"/>
    </row>
    <row r="3215" spans="1:8" x14ac:dyDescent="0.2">
      <c r="A3215" s="247"/>
      <c r="B3215" s="267"/>
      <c r="C3215" s="267"/>
      <c r="D3215" s="297"/>
      <c r="E3215" s="297"/>
      <c r="F3215" s="297"/>
      <c r="G3215" s="297"/>
      <c r="H3215" s="297"/>
    </row>
    <row r="3216" spans="1:8" x14ac:dyDescent="0.2">
      <c r="A3216" s="247"/>
      <c r="B3216" s="267"/>
      <c r="C3216" s="267"/>
      <c r="D3216" s="297"/>
      <c r="E3216" s="297"/>
      <c r="F3216" s="297"/>
      <c r="G3216" s="297"/>
      <c r="H3216" s="297"/>
    </row>
    <row r="3217" spans="1:8" x14ac:dyDescent="0.2">
      <c r="A3217" s="247"/>
      <c r="B3217" s="267"/>
      <c r="C3217" s="267"/>
      <c r="D3217" s="297"/>
      <c r="E3217" s="297"/>
      <c r="F3217" s="297"/>
      <c r="G3217" s="297"/>
      <c r="H3217" s="297"/>
    </row>
    <row r="3218" spans="1:8" x14ac:dyDescent="0.2">
      <c r="A3218" s="247"/>
      <c r="B3218" s="267"/>
      <c r="C3218" s="267"/>
      <c r="D3218" s="297"/>
      <c r="E3218" s="297"/>
      <c r="F3218" s="297"/>
      <c r="G3218" s="297"/>
      <c r="H3218" s="297"/>
    </row>
    <row r="3219" spans="1:8" x14ac:dyDescent="0.2">
      <c r="A3219" s="247"/>
      <c r="B3219" s="267"/>
      <c r="C3219" s="267"/>
      <c r="D3219" s="297"/>
      <c r="E3219" s="297"/>
      <c r="F3219" s="297"/>
      <c r="G3219" s="297"/>
      <c r="H3219" s="297"/>
    </row>
    <row r="3220" spans="1:8" x14ac:dyDescent="0.2">
      <c r="A3220" s="247"/>
      <c r="B3220" s="267"/>
      <c r="C3220" s="267"/>
      <c r="D3220" s="297"/>
      <c r="E3220" s="297"/>
      <c r="F3220" s="297"/>
      <c r="G3220" s="297"/>
      <c r="H3220" s="297"/>
    </row>
    <row r="3221" spans="1:8" x14ac:dyDescent="0.2">
      <c r="A3221" s="247"/>
      <c r="B3221" s="267"/>
      <c r="C3221" s="267"/>
      <c r="D3221" s="297"/>
      <c r="E3221" s="297"/>
      <c r="F3221" s="297"/>
      <c r="G3221" s="297"/>
      <c r="H3221" s="297"/>
    </row>
    <row r="3222" spans="1:8" x14ac:dyDescent="0.2">
      <c r="A3222" s="247"/>
      <c r="B3222" s="267"/>
      <c r="C3222" s="267"/>
      <c r="D3222" s="297"/>
      <c r="E3222" s="297"/>
      <c r="F3222" s="297"/>
      <c r="G3222" s="297"/>
      <c r="H3222" s="297"/>
    </row>
    <row r="3223" spans="1:8" x14ac:dyDescent="0.2">
      <c r="A3223" s="247"/>
      <c r="B3223" s="267"/>
      <c r="C3223" s="267"/>
      <c r="D3223" s="297"/>
      <c r="E3223" s="297"/>
      <c r="F3223" s="297"/>
      <c r="G3223" s="297"/>
      <c r="H3223" s="297"/>
    </row>
    <row r="3224" spans="1:8" x14ac:dyDescent="0.2">
      <c r="A3224" s="247"/>
      <c r="B3224" s="267"/>
      <c r="C3224" s="267"/>
      <c r="D3224" s="297"/>
      <c r="E3224" s="297"/>
      <c r="F3224" s="297"/>
      <c r="G3224" s="297"/>
      <c r="H3224" s="297"/>
    </row>
    <row r="3225" spans="1:8" x14ac:dyDescent="0.2">
      <c r="A3225" s="247"/>
      <c r="B3225" s="267"/>
      <c r="C3225" s="267"/>
      <c r="D3225" s="297"/>
      <c r="E3225" s="297"/>
      <c r="F3225" s="297"/>
      <c r="G3225" s="297"/>
      <c r="H3225" s="297"/>
    </row>
    <row r="3226" spans="1:8" x14ac:dyDescent="0.2">
      <c r="A3226" s="247"/>
      <c r="B3226" s="267"/>
      <c r="C3226" s="267"/>
      <c r="D3226" s="297"/>
      <c r="E3226" s="297"/>
      <c r="F3226" s="297"/>
      <c r="G3226" s="297"/>
      <c r="H3226" s="297"/>
    </row>
    <row r="3227" spans="1:8" x14ac:dyDescent="0.2">
      <c r="A3227" s="247"/>
      <c r="B3227" s="267"/>
      <c r="C3227" s="267"/>
      <c r="D3227" s="297"/>
      <c r="E3227" s="297"/>
      <c r="F3227" s="297"/>
      <c r="G3227" s="297"/>
      <c r="H3227" s="297"/>
    </row>
    <row r="3228" spans="1:8" x14ac:dyDescent="0.2">
      <c r="A3228" s="247"/>
      <c r="B3228" s="267"/>
      <c r="C3228" s="267"/>
      <c r="D3228" s="297"/>
      <c r="E3228" s="297"/>
      <c r="F3228" s="297"/>
      <c r="G3228" s="297"/>
      <c r="H3228" s="297"/>
    </row>
    <row r="3229" spans="1:8" x14ac:dyDescent="0.2">
      <c r="A3229" s="247"/>
      <c r="B3229" s="267"/>
      <c r="C3229" s="267"/>
      <c r="D3229" s="297"/>
      <c r="E3229" s="297"/>
      <c r="F3229" s="297"/>
      <c r="G3229" s="297"/>
      <c r="H3229" s="297"/>
    </row>
    <row r="3230" spans="1:8" x14ac:dyDescent="0.2">
      <c r="A3230" s="247"/>
      <c r="B3230" s="267"/>
      <c r="C3230" s="267"/>
      <c r="D3230" s="297"/>
      <c r="E3230" s="297"/>
      <c r="F3230" s="297"/>
      <c r="G3230" s="297"/>
      <c r="H3230" s="297"/>
    </row>
    <row r="3231" spans="1:8" x14ac:dyDescent="0.2">
      <c r="A3231" s="247"/>
      <c r="B3231" s="267"/>
      <c r="C3231" s="267"/>
      <c r="D3231" s="297"/>
      <c r="E3231" s="297"/>
      <c r="F3231" s="297"/>
      <c r="G3231" s="297"/>
      <c r="H3231" s="297"/>
    </row>
    <row r="3232" spans="1:8" x14ac:dyDescent="0.2">
      <c r="A3232" s="247"/>
      <c r="B3232" s="267"/>
      <c r="C3232" s="267"/>
      <c r="D3232" s="297"/>
      <c r="E3232" s="297"/>
      <c r="F3232" s="297"/>
      <c r="G3232" s="297"/>
      <c r="H3232" s="297"/>
    </row>
    <row r="3233" spans="1:8" x14ac:dyDescent="0.2">
      <c r="A3233" s="247"/>
      <c r="B3233" s="267"/>
      <c r="C3233" s="267"/>
      <c r="D3233" s="297"/>
      <c r="E3233" s="297"/>
      <c r="F3233" s="297"/>
      <c r="G3233" s="297"/>
      <c r="H3233" s="297"/>
    </row>
    <row r="3234" spans="1:8" x14ac:dyDescent="0.2">
      <c r="A3234" s="247"/>
      <c r="B3234" s="267"/>
      <c r="C3234" s="267"/>
      <c r="D3234" s="297"/>
      <c r="E3234" s="297"/>
      <c r="F3234" s="297"/>
      <c r="G3234" s="297"/>
      <c r="H3234" s="297"/>
    </row>
    <row r="3235" spans="1:8" x14ac:dyDescent="0.2">
      <c r="A3235" s="247"/>
      <c r="B3235" s="267"/>
      <c r="C3235" s="267"/>
      <c r="D3235" s="297"/>
      <c r="E3235" s="297"/>
      <c r="F3235" s="297"/>
      <c r="G3235" s="297"/>
      <c r="H3235" s="297"/>
    </row>
    <row r="3236" spans="1:8" x14ac:dyDescent="0.2">
      <c r="A3236" s="247"/>
      <c r="B3236" s="267"/>
      <c r="C3236" s="267"/>
      <c r="D3236" s="297"/>
      <c r="E3236" s="297"/>
      <c r="F3236" s="297"/>
      <c r="G3236" s="297"/>
      <c r="H3236" s="297"/>
    </row>
    <row r="3237" spans="1:8" x14ac:dyDescent="0.2">
      <c r="A3237" s="247"/>
      <c r="B3237" s="267"/>
      <c r="C3237" s="267"/>
      <c r="D3237" s="297"/>
      <c r="E3237" s="297"/>
      <c r="F3237" s="297"/>
      <c r="G3237" s="297"/>
      <c r="H3237" s="297"/>
    </row>
    <row r="3238" spans="1:8" x14ac:dyDescent="0.2">
      <c r="A3238" s="247"/>
      <c r="B3238" s="267"/>
      <c r="C3238" s="267"/>
      <c r="D3238" s="297"/>
      <c r="E3238" s="297"/>
      <c r="F3238" s="297"/>
      <c r="G3238" s="297"/>
      <c r="H3238" s="297"/>
    </row>
    <row r="3239" spans="1:8" x14ac:dyDescent="0.2">
      <c r="A3239" s="247"/>
      <c r="B3239" s="267"/>
      <c r="C3239" s="267"/>
      <c r="D3239" s="297"/>
      <c r="E3239" s="297"/>
      <c r="F3239" s="297"/>
      <c r="G3239" s="297"/>
      <c r="H3239" s="297"/>
    </row>
    <row r="3240" spans="1:8" x14ac:dyDescent="0.2">
      <c r="A3240" s="247"/>
      <c r="B3240" s="267"/>
      <c r="C3240" s="267"/>
      <c r="D3240" s="297"/>
      <c r="E3240" s="297"/>
      <c r="F3240" s="297"/>
      <c r="G3240" s="297"/>
      <c r="H3240" s="297"/>
    </row>
    <row r="3241" spans="1:8" x14ac:dyDescent="0.2">
      <c r="A3241" s="247"/>
      <c r="B3241" s="267"/>
      <c r="C3241" s="267"/>
      <c r="D3241" s="297"/>
      <c r="E3241" s="297"/>
      <c r="F3241" s="297"/>
      <c r="G3241" s="297"/>
      <c r="H3241" s="297"/>
    </row>
    <row r="3242" spans="1:8" x14ac:dyDescent="0.2">
      <c r="A3242" s="247"/>
      <c r="B3242" s="267"/>
      <c r="C3242" s="267"/>
      <c r="D3242" s="297"/>
      <c r="E3242" s="297"/>
      <c r="F3242" s="297"/>
      <c r="G3242" s="297"/>
      <c r="H3242" s="297"/>
    </row>
    <row r="3243" spans="1:8" x14ac:dyDescent="0.2">
      <c r="A3243" s="247"/>
      <c r="B3243" s="267"/>
      <c r="C3243" s="267"/>
      <c r="D3243" s="297"/>
      <c r="E3243" s="297"/>
      <c r="F3243" s="297"/>
      <c r="G3243" s="297"/>
      <c r="H3243" s="297"/>
    </row>
    <row r="3244" spans="1:8" x14ac:dyDescent="0.2">
      <c r="A3244" s="247"/>
      <c r="B3244" s="267"/>
      <c r="C3244" s="267"/>
      <c r="D3244" s="297"/>
      <c r="E3244" s="297"/>
      <c r="F3244" s="297"/>
      <c r="G3244" s="297"/>
      <c r="H3244" s="297"/>
    </row>
    <row r="3245" spans="1:8" x14ac:dyDescent="0.2">
      <c r="A3245" s="247"/>
      <c r="B3245" s="267"/>
      <c r="C3245" s="267"/>
      <c r="D3245" s="297"/>
      <c r="E3245" s="297"/>
      <c r="F3245" s="297"/>
      <c r="G3245" s="297"/>
      <c r="H3245" s="297"/>
    </row>
    <row r="3246" spans="1:8" x14ac:dyDescent="0.2">
      <c r="A3246" s="247"/>
      <c r="B3246" s="267"/>
      <c r="C3246" s="267"/>
      <c r="D3246" s="297"/>
      <c r="E3246" s="297"/>
      <c r="F3246" s="297"/>
      <c r="G3246" s="297"/>
      <c r="H3246" s="297"/>
    </row>
    <row r="3247" spans="1:8" x14ac:dyDescent="0.2">
      <c r="A3247" s="247"/>
      <c r="B3247" s="267"/>
      <c r="C3247" s="267"/>
      <c r="D3247" s="297"/>
      <c r="E3247" s="297"/>
      <c r="F3247" s="297"/>
      <c r="G3247" s="297"/>
      <c r="H3247" s="297"/>
    </row>
    <row r="3248" spans="1:8" x14ac:dyDescent="0.2">
      <c r="A3248" s="247"/>
      <c r="B3248" s="267"/>
      <c r="C3248" s="267"/>
      <c r="D3248" s="297"/>
      <c r="E3248" s="297"/>
      <c r="F3248" s="297"/>
      <c r="G3248" s="297"/>
      <c r="H3248" s="297"/>
    </row>
    <row r="3249" spans="1:8" x14ac:dyDescent="0.2">
      <c r="A3249" s="247"/>
      <c r="B3249" s="267"/>
      <c r="C3249" s="267"/>
      <c r="D3249" s="297"/>
      <c r="E3249" s="297"/>
      <c r="F3249" s="297"/>
      <c r="G3249" s="297"/>
      <c r="H3249" s="297"/>
    </row>
    <row r="3250" spans="1:8" x14ac:dyDescent="0.2">
      <c r="A3250" s="247"/>
      <c r="B3250" s="267"/>
      <c r="C3250" s="267"/>
      <c r="D3250" s="297"/>
      <c r="E3250" s="297"/>
      <c r="F3250" s="297"/>
      <c r="G3250" s="297"/>
      <c r="H3250" s="297"/>
    </row>
    <row r="3251" spans="1:8" x14ac:dyDescent="0.2">
      <c r="A3251" s="247"/>
      <c r="B3251" s="267"/>
      <c r="C3251" s="267"/>
      <c r="D3251" s="297"/>
      <c r="E3251" s="297"/>
      <c r="F3251" s="297"/>
      <c r="G3251" s="297"/>
      <c r="H3251" s="297"/>
    </row>
    <row r="3252" spans="1:8" x14ac:dyDescent="0.2">
      <c r="A3252" s="247"/>
      <c r="B3252" s="267"/>
      <c r="C3252" s="267"/>
      <c r="D3252" s="297"/>
      <c r="E3252" s="297"/>
      <c r="F3252" s="297"/>
      <c r="G3252" s="297"/>
      <c r="H3252" s="297"/>
    </row>
    <row r="3253" spans="1:8" x14ac:dyDescent="0.2">
      <c r="A3253" s="247"/>
      <c r="B3253" s="267"/>
      <c r="C3253" s="267"/>
      <c r="D3253" s="297"/>
      <c r="E3253" s="297"/>
      <c r="F3253" s="297"/>
      <c r="G3253" s="297"/>
      <c r="H3253" s="297"/>
    </row>
    <row r="3254" spans="1:8" x14ac:dyDescent="0.2">
      <c r="A3254" s="247"/>
      <c r="B3254" s="267"/>
      <c r="C3254" s="267"/>
      <c r="D3254" s="297"/>
      <c r="E3254" s="297"/>
      <c r="F3254" s="297"/>
      <c r="G3254" s="297"/>
      <c r="H3254" s="297"/>
    </row>
    <row r="3255" spans="1:8" x14ac:dyDescent="0.2">
      <c r="A3255" s="247"/>
      <c r="B3255" s="267"/>
      <c r="C3255" s="267"/>
      <c r="D3255" s="297"/>
      <c r="E3255" s="297"/>
      <c r="F3255" s="297"/>
      <c r="G3255" s="297"/>
      <c r="H3255" s="297"/>
    </row>
    <row r="3256" spans="1:8" x14ac:dyDescent="0.2">
      <c r="A3256" s="247"/>
      <c r="B3256" s="267"/>
      <c r="C3256" s="267"/>
      <c r="D3256" s="297"/>
      <c r="E3256" s="297"/>
      <c r="F3256" s="297"/>
      <c r="G3256" s="297"/>
      <c r="H3256" s="297"/>
    </row>
    <row r="3257" spans="1:8" x14ac:dyDescent="0.2">
      <c r="A3257" s="247"/>
      <c r="B3257" s="267"/>
      <c r="C3257" s="267"/>
      <c r="D3257" s="297"/>
      <c r="E3257" s="297"/>
      <c r="F3257" s="297"/>
      <c r="G3257" s="297"/>
      <c r="H3257" s="297"/>
    </row>
    <row r="3258" spans="1:8" x14ac:dyDescent="0.2">
      <c r="A3258" s="247"/>
      <c r="B3258" s="267"/>
      <c r="C3258" s="267"/>
      <c r="D3258" s="297"/>
      <c r="E3258" s="297"/>
      <c r="F3258" s="297"/>
      <c r="G3258" s="297"/>
      <c r="H3258" s="297"/>
    </row>
    <row r="3259" spans="1:8" x14ac:dyDescent="0.2">
      <c r="A3259" s="247"/>
      <c r="B3259" s="267"/>
      <c r="C3259" s="267"/>
      <c r="D3259" s="297"/>
      <c r="E3259" s="297"/>
      <c r="F3259" s="297"/>
      <c r="G3259" s="297"/>
      <c r="H3259" s="297"/>
    </row>
    <row r="3260" spans="1:8" x14ac:dyDescent="0.2">
      <c r="A3260" s="247"/>
      <c r="B3260" s="267"/>
      <c r="C3260" s="267"/>
      <c r="D3260" s="297"/>
      <c r="E3260" s="297"/>
      <c r="F3260" s="297"/>
      <c r="G3260" s="297"/>
      <c r="H3260" s="297"/>
    </row>
    <row r="3261" spans="1:8" x14ac:dyDescent="0.2">
      <c r="A3261" s="247"/>
      <c r="B3261" s="267"/>
      <c r="C3261" s="267"/>
      <c r="D3261" s="297"/>
      <c r="E3261" s="297"/>
      <c r="F3261" s="297"/>
      <c r="G3261" s="297"/>
      <c r="H3261" s="297"/>
    </row>
    <row r="3262" spans="1:8" x14ac:dyDescent="0.2">
      <c r="A3262" s="247"/>
      <c r="B3262" s="267"/>
      <c r="C3262" s="267"/>
      <c r="D3262" s="297"/>
      <c r="E3262" s="297"/>
      <c r="F3262" s="297"/>
      <c r="G3262" s="297"/>
      <c r="H3262" s="297"/>
    </row>
    <row r="3263" spans="1:8" x14ac:dyDescent="0.2">
      <c r="A3263" s="247"/>
      <c r="B3263" s="267"/>
      <c r="C3263" s="267"/>
      <c r="D3263" s="297"/>
      <c r="E3263" s="297"/>
      <c r="F3263" s="297"/>
      <c r="G3263" s="297"/>
      <c r="H3263" s="297"/>
    </row>
    <row r="3264" spans="1:8" x14ac:dyDescent="0.2">
      <c r="A3264" s="247"/>
      <c r="B3264" s="267"/>
      <c r="C3264" s="267"/>
      <c r="D3264" s="297"/>
      <c r="E3264" s="297"/>
      <c r="F3264" s="297"/>
      <c r="G3264" s="297"/>
      <c r="H3264" s="297"/>
    </row>
    <row r="3265" spans="1:8" x14ac:dyDescent="0.2">
      <c r="A3265" s="247"/>
      <c r="B3265" s="267"/>
      <c r="C3265" s="267"/>
      <c r="D3265" s="297"/>
      <c r="E3265" s="297"/>
      <c r="F3265" s="297"/>
      <c r="G3265" s="297"/>
      <c r="H3265" s="297"/>
    </row>
    <row r="3266" spans="1:8" x14ac:dyDescent="0.2">
      <c r="A3266" s="247"/>
      <c r="B3266" s="267"/>
      <c r="C3266" s="267"/>
      <c r="D3266" s="297"/>
      <c r="E3266" s="297"/>
      <c r="F3266" s="297"/>
      <c r="G3266" s="297"/>
      <c r="H3266" s="297"/>
    </row>
    <row r="3267" spans="1:8" x14ac:dyDescent="0.2">
      <c r="A3267" s="247"/>
      <c r="B3267" s="267"/>
      <c r="C3267" s="267"/>
      <c r="D3267" s="297"/>
      <c r="E3267" s="297"/>
      <c r="F3267" s="297"/>
      <c r="G3267" s="297"/>
      <c r="H3267" s="297"/>
    </row>
    <row r="3268" spans="1:8" x14ac:dyDescent="0.2">
      <c r="A3268" s="247"/>
      <c r="B3268" s="267"/>
      <c r="C3268" s="267"/>
      <c r="D3268" s="297"/>
      <c r="E3268" s="297"/>
      <c r="F3268" s="297"/>
      <c r="G3268" s="297"/>
      <c r="H3268" s="297"/>
    </row>
    <row r="3269" spans="1:8" x14ac:dyDescent="0.2">
      <c r="A3269" s="247"/>
      <c r="B3269" s="267"/>
      <c r="C3269" s="267"/>
      <c r="D3269" s="297"/>
      <c r="E3269" s="297"/>
      <c r="F3269" s="297"/>
      <c r="G3269" s="297"/>
      <c r="H3269" s="297"/>
    </row>
    <row r="3270" spans="1:8" x14ac:dyDescent="0.2">
      <c r="A3270" s="247"/>
      <c r="B3270" s="267"/>
      <c r="C3270" s="267"/>
      <c r="D3270" s="297"/>
      <c r="E3270" s="297"/>
      <c r="F3270" s="297"/>
      <c r="G3270" s="297"/>
      <c r="H3270" s="297"/>
    </row>
    <row r="3271" spans="1:8" x14ac:dyDescent="0.2">
      <c r="A3271" s="247"/>
      <c r="B3271" s="267"/>
      <c r="C3271" s="267"/>
      <c r="D3271" s="297"/>
      <c r="E3271" s="297"/>
      <c r="F3271" s="297"/>
      <c r="G3271" s="297"/>
      <c r="H3271" s="297"/>
    </row>
    <row r="3272" spans="1:8" x14ac:dyDescent="0.2">
      <c r="A3272" s="247"/>
      <c r="B3272" s="267"/>
      <c r="C3272" s="267"/>
      <c r="D3272" s="297"/>
      <c r="E3272" s="297"/>
      <c r="F3272" s="297"/>
      <c r="G3272" s="297"/>
      <c r="H3272" s="297"/>
    </row>
    <row r="3273" spans="1:8" x14ac:dyDescent="0.2">
      <c r="A3273" s="247"/>
      <c r="B3273" s="267"/>
      <c r="C3273" s="267"/>
      <c r="D3273" s="297"/>
      <c r="E3273" s="297"/>
      <c r="F3273" s="297"/>
      <c r="G3273" s="297"/>
      <c r="H3273" s="297"/>
    </row>
    <row r="3274" spans="1:8" x14ac:dyDescent="0.2">
      <c r="A3274" s="247"/>
      <c r="B3274" s="267"/>
      <c r="C3274" s="267"/>
      <c r="D3274" s="297"/>
      <c r="E3274" s="297"/>
      <c r="F3274" s="297"/>
      <c r="G3274" s="297"/>
      <c r="H3274" s="297"/>
    </row>
    <row r="3275" spans="1:8" x14ac:dyDescent="0.2">
      <c r="A3275" s="247"/>
      <c r="B3275" s="267"/>
      <c r="C3275" s="267"/>
      <c r="D3275" s="297"/>
      <c r="E3275" s="297"/>
      <c r="F3275" s="297"/>
      <c r="G3275" s="297"/>
      <c r="H3275" s="297"/>
    </row>
    <row r="3276" spans="1:8" x14ac:dyDescent="0.2">
      <c r="A3276" s="247"/>
      <c r="B3276" s="267"/>
      <c r="C3276" s="267"/>
      <c r="D3276" s="297"/>
      <c r="E3276" s="297"/>
      <c r="F3276" s="297"/>
      <c r="G3276" s="297"/>
      <c r="H3276" s="297"/>
    </row>
    <row r="3277" spans="1:8" x14ac:dyDescent="0.2">
      <c r="A3277" s="247"/>
      <c r="B3277" s="267"/>
      <c r="C3277" s="267"/>
      <c r="D3277" s="297"/>
      <c r="E3277" s="297"/>
      <c r="F3277" s="297"/>
      <c r="G3277" s="297"/>
      <c r="H3277" s="297"/>
    </row>
    <row r="3278" spans="1:8" x14ac:dyDescent="0.2">
      <c r="A3278" s="247"/>
      <c r="B3278" s="267"/>
      <c r="C3278" s="267"/>
      <c r="D3278" s="297"/>
      <c r="E3278" s="297"/>
      <c r="F3278" s="297"/>
      <c r="G3278" s="297"/>
      <c r="H3278" s="297"/>
    </row>
    <row r="3279" spans="1:8" x14ac:dyDescent="0.2">
      <c r="A3279" s="247"/>
      <c r="B3279" s="267"/>
      <c r="C3279" s="267"/>
      <c r="D3279" s="297"/>
      <c r="E3279" s="297"/>
      <c r="F3279" s="297"/>
      <c r="G3279" s="297"/>
      <c r="H3279" s="297"/>
    </row>
    <row r="3280" spans="1:8" x14ac:dyDescent="0.2">
      <c r="A3280" s="247"/>
      <c r="B3280" s="267"/>
      <c r="C3280" s="267"/>
      <c r="D3280" s="297"/>
      <c r="E3280" s="297"/>
      <c r="F3280" s="297"/>
      <c r="G3280" s="297"/>
      <c r="H3280" s="297"/>
    </row>
    <row r="3281" spans="1:8" x14ac:dyDescent="0.2">
      <c r="A3281" s="247"/>
      <c r="B3281" s="267"/>
      <c r="C3281" s="267"/>
      <c r="D3281" s="297"/>
      <c r="E3281" s="297"/>
      <c r="F3281" s="297"/>
      <c r="G3281" s="297"/>
      <c r="H3281" s="297"/>
    </row>
    <row r="3282" spans="1:8" x14ac:dyDescent="0.2">
      <c r="A3282" s="247"/>
      <c r="B3282" s="267"/>
      <c r="C3282" s="267"/>
      <c r="D3282" s="297"/>
      <c r="E3282" s="297"/>
      <c r="F3282" s="297"/>
      <c r="G3282" s="297"/>
      <c r="H3282" s="297"/>
    </row>
    <row r="3283" spans="1:8" x14ac:dyDescent="0.2">
      <c r="A3283" s="247"/>
      <c r="B3283" s="267"/>
      <c r="C3283" s="267"/>
      <c r="D3283" s="297"/>
      <c r="E3283" s="297"/>
      <c r="F3283" s="297"/>
      <c r="G3283" s="297"/>
      <c r="H3283" s="297"/>
    </row>
    <row r="3284" spans="1:8" x14ac:dyDescent="0.2">
      <c r="A3284" s="247"/>
      <c r="B3284" s="267"/>
      <c r="C3284" s="267"/>
      <c r="D3284" s="297"/>
      <c r="E3284" s="297"/>
      <c r="F3284" s="297"/>
      <c r="G3284" s="297"/>
      <c r="H3284" s="297"/>
    </row>
    <row r="3285" spans="1:8" x14ac:dyDescent="0.2">
      <c r="A3285" s="247"/>
      <c r="B3285" s="267"/>
      <c r="C3285" s="267"/>
      <c r="D3285" s="297"/>
      <c r="E3285" s="297"/>
      <c r="F3285" s="297"/>
      <c r="G3285" s="297"/>
      <c r="H3285" s="297"/>
    </row>
    <row r="3286" spans="1:8" x14ac:dyDescent="0.2">
      <c r="A3286" s="247"/>
      <c r="B3286" s="267"/>
      <c r="C3286" s="267"/>
      <c r="D3286" s="297"/>
      <c r="E3286" s="297"/>
      <c r="F3286" s="297"/>
      <c r="G3286" s="297"/>
      <c r="H3286" s="297"/>
    </row>
    <row r="3287" spans="1:8" x14ac:dyDescent="0.2">
      <c r="A3287" s="247"/>
      <c r="B3287" s="267"/>
      <c r="C3287" s="267"/>
      <c r="D3287" s="297"/>
      <c r="E3287" s="297"/>
      <c r="F3287" s="297"/>
      <c r="G3287" s="297"/>
      <c r="H3287" s="297"/>
    </row>
    <row r="3288" spans="1:8" x14ac:dyDescent="0.2">
      <c r="A3288" s="247"/>
      <c r="B3288" s="267"/>
      <c r="C3288" s="267"/>
      <c r="D3288" s="297"/>
      <c r="E3288" s="297"/>
      <c r="F3288" s="297"/>
      <c r="G3288" s="297"/>
      <c r="H3288" s="297"/>
    </row>
    <row r="3289" spans="1:8" x14ac:dyDescent="0.2">
      <c r="A3289" s="247"/>
      <c r="B3289" s="267"/>
      <c r="C3289" s="267"/>
      <c r="D3289" s="297"/>
      <c r="E3289" s="297"/>
      <c r="F3289" s="297"/>
      <c r="G3289" s="297"/>
      <c r="H3289" s="297"/>
    </row>
    <row r="3290" spans="1:8" x14ac:dyDescent="0.2">
      <c r="A3290" s="247"/>
      <c r="B3290" s="267"/>
      <c r="C3290" s="267"/>
      <c r="D3290" s="297"/>
      <c r="E3290" s="297"/>
      <c r="F3290" s="297"/>
      <c r="G3290" s="297"/>
      <c r="H3290" s="297"/>
    </row>
    <row r="3291" spans="1:8" x14ac:dyDescent="0.2">
      <c r="A3291" s="247"/>
      <c r="B3291" s="267"/>
      <c r="C3291" s="267"/>
      <c r="D3291" s="297"/>
      <c r="E3291" s="297"/>
      <c r="F3291" s="297"/>
      <c r="G3291" s="297"/>
      <c r="H3291" s="297"/>
    </row>
    <row r="3292" spans="1:8" x14ac:dyDescent="0.2">
      <c r="A3292" s="247"/>
      <c r="B3292" s="267"/>
      <c r="C3292" s="267"/>
      <c r="D3292" s="297"/>
      <c r="E3292" s="297"/>
      <c r="F3292" s="297"/>
      <c r="G3292" s="297"/>
      <c r="H3292" s="297"/>
    </row>
    <row r="3293" spans="1:8" x14ac:dyDescent="0.2">
      <c r="A3293" s="247"/>
      <c r="B3293" s="267"/>
      <c r="C3293" s="267"/>
      <c r="D3293" s="297"/>
      <c r="E3293" s="297"/>
      <c r="F3293" s="297"/>
      <c r="G3293" s="297"/>
      <c r="H3293" s="297"/>
    </row>
    <row r="3294" spans="1:8" x14ac:dyDescent="0.2">
      <c r="A3294" s="247"/>
      <c r="B3294" s="267"/>
      <c r="C3294" s="267"/>
      <c r="D3294" s="297"/>
      <c r="E3294" s="297"/>
      <c r="F3294" s="297"/>
      <c r="G3294" s="297"/>
      <c r="H3294" s="297"/>
    </row>
    <row r="3295" spans="1:8" x14ac:dyDescent="0.2">
      <c r="A3295" s="247"/>
      <c r="B3295" s="267"/>
      <c r="C3295" s="267"/>
      <c r="D3295" s="297"/>
      <c r="E3295" s="297"/>
      <c r="F3295" s="297"/>
      <c r="G3295" s="297"/>
      <c r="H3295" s="297"/>
    </row>
    <row r="3296" spans="1:8" x14ac:dyDescent="0.2">
      <c r="A3296" s="247"/>
      <c r="B3296" s="267"/>
      <c r="C3296" s="267"/>
      <c r="D3296" s="297"/>
      <c r="E3296" s="297"/>
      <c r="F3296" s="297"/>
      <c r="G3296" s="297"/>
      <c r="H3296" s="297"/>
    </row>
    <row r="3297" spans="1:8" x14ac:dyDescent="0.2">
      <c r="A3297" s="247"/>
      <c r="B3297" s="267"/>
      <c r="C3297" s="267"/>
      <c r="D3297" s="297"/>
      <c r="E3297" s="297"/>
      <c r="F3297" s="297"/>
      <c r="G3297" s="297"/>
      <c r="H3297" s="297"/>
    </row>
    <row r="3298" spans="1:8" x14ac:dyDescent="0.2">
      <c r="A3298" s="247"/>
      <c r="B3298" s="267"/>
      <c r="C3298" s="267"/>
      <c r="D3298" s="297"/>
      <c r="E3298" s="297"/>
      <c r="F3298" s="297"/>
      <c r="G3298" s="297"/>
      <c r="H3298" s="297"/>
    </row>
    <row r="3299" spans="1:8" x14ac:dyDescent="0.2">
      <c r="A3299" s="247"/>
      <c r="B3299" s="267"/>
      <c r="C3299" s="267"/>
      <c r="D3299" s="297"/>
      <c r="E3299" s="297"/>
      <c r="F3299" s="297"/>
      <c r="G3299" s="297"/>
      <c r="H3299" s="297"/>
    </row>
    <row r="3300" spans="1:8" x14ac:dyDescent="0.2">
      <c r="A3300" s="247"/>
      <c r="B3300" s="267"/>
      <c r="C3300" s="267"/>
      <c r="D3300" s="297"/>
      <c r="E3300" s="297"/>
      <c r="F3300" s="297"/>
      <c r="G3300" s="297"/>
      <c r="H3300" s="297"/>
    </row>
    <row r="3301" spans="1:8" x14ac:dyDescent="0.2">
      <c r="A3301" s="247"/>
      <c r="B3301" s="267"/>
      <c r="C3301" s="267"/>
      <c r="D3301" s="297"/>
      <c r="E3301" s="297"/>
      <c r="F3301" s="297"/>
      <c r="G3301" s="297"/>
      <c r="H3301" s="297"/>
    </row>
    <row r="3302" spans="1:8" x14ac:dyDescent="0.2">
      <c r="A3302" s="247"/>
      <c r="B3302" s="267"/>
      <c r="C3302" s="267"/>
      <c r="D3302" s="297"/>
      <c r="E3302" s="297"/>
      <c r="F3302" s="297"/>
      <c r="G3302" s="297"/>
      <c r="H3302" s="297"/>
    </row>
    <row r="3303" spans="1:8" x14ac:dyDescent="0.2">
      <c r="A3303" s="247"/>
      <c r="B3303" s="267"/>
      <c r="C3303" s="267"/>
      <c r="D3303" s="297"/>
      <c r="E3303" s="297"/>
      <c r="F3303" s="297"/>
      <c r="G3303" s="297"/>
      <c r="H3303" s="297"/>
    </row>
    <row r="3304" spans="1:8" x14ac:dyDescent="0.2">
      <c r="A3304" s="247"/>
      <c r="B3304" s="267"/>
      <c r="C3304" s="267"/>
      <c r="D3304" s="297"/>
      <c r="E3304" s="297"/>
      <c r="F3304" s="297"/>
      <c r="G3304" s="297"/>
      <c r="H3304" s="297"/>
    </row>
    <row r="3305" spans="1:8" x14ac:dyDescent="0.2">
      <c r="A3305" s="247"/>
      <c r="B3305" s="267"/>
      <c r="C3305" s="267"/>
      <c r="D3305" s="297"/>
      <c r="E3305" s="297"/>
      <c r="F3305" s="297"/>
      <c r="G3305" s="297"/>
      <c r="H3305" s="297"/>
    </row>
    <row r="3306" spans="1:8" x14ac:dyDescent="0.2">
      <c r="A3306" s="247"/>
      <c r="B3306" s="267"/>
      <c r="C3306" s="267"/>
      <c r="D3306" s="297"/>
      <c r="E3306" s="297"/>
      <c r="F3306" s="297"/>
      <c r="G3306" s="297"/>
      <c r="H3306" s="297"/>
    </row>
    <row r="3307" spans="1:8" x14ac:dyDescent="0.2">
      <c r="A3307" s="247"/>
      <c r="B3307" s="267"/>
      <c r="C3307" s="267"/>
      <c r="D3307" s="297"/>
      <c r="E3307" s="297"/>
      <c r="F3307" s="297"/>
      <c r="G3307" s="297"/>
      <c r="H3307" s="297"/>
    </row>
    <row r="3308" spans="1:8" x14ac:dyDescent="0.2">
      <c r="A3308" s="247"/>
      <c r="B3308" s="267"/>
      <c r="C3308" s="267"/>
      <c r="D3308" s="297"/>
      <c r="E3308" s="297"/>
      <c r="F3308" s="297"/>
      <c r="G3308" s="297"/>
      <c r="H3308" s="297"/>
    </row>
    <row r="3309" spans="1:8" x14ac:dyDescent="0.2">
      <c r="A3309" s="247"/>
      <c r="B3309" s="267"/>
      <c r="C3309" s="267"/>
      <c r="D3309" s="297"/>
      <c r="E3309" s="297"/>
      <c r="F3309" s="297"/>
      <c r="G3309" s="297"/>
      <c r="H3309" s="297"/>
    </row>
    <row r="3310" spans="1:8" x14ac:dyDescent="0.2">
      <c r="A3310" s="247"/>
      <c r="B3310" s="267"/>
      <c r="C3310" s="267"/>
      <c r="D3310" s="297"/>
      <c r="E3310" s="297"/>
      <c r="F3310" s="297"/>
      <c r="G3310" s="297"/>
      <c r="H3310" s="297"/>
    </row>
    <row r="3311" spans="1:8" x14ac:dyDescent="0.2">
      <c r="A3311" s="247"/>
      <c r="B3311" s="267"/>
      <c r="C3311" s="267"/>
      <c r="D3311" s="297"/>
      <c r="E3311" s="297"/>
      <c r="F3311" s="297"/>
      <c r="G3311" s="297"/>
      <c r="H3311" s="297"/>
    </row>
    <row r="3312" spans="1:8" x14ac:dyDescent="0.2">
      <c r="A3312" s="247"/>
      <c r="B3312" s="267"/>
      <c r="C3312" s="267"/>
      <c r="D3312" s="297"/>
      <c r="E3312" s="297"/>
      <c r="F3312" s="297"/>
      <c r="G3312" s="297"/>
      <c r="H3312" s="297"/>
    </row>
    <row r="3313" spans="1:8" x14ac:dyDescent="0.2">
      <c r="A3313" s="247"/>
      <c r="B3313" s="267"/>
      <c r="C3313" s="267"/>
      <c r="D3313" s="297"/>
      <c r="E3313" s="297"/>
      <c r="F3313" s="297"/>
      <c r="G3313" s="297"/>
      <c r="H3313" s="297"/>
    </row>
    <row r="3314" spans="1:8" x14ac:dyDescent="0.2">
      <c r="A3314" s="247"/>
      <c r="B3314" s="267"/>
      <c r="C3314" s="267"/>
      <c r="D3314" s="297"/>
      <c r="E3314" s="297"/>
      <c r="F3314" s="297"/>
      <c r="G3314" s="297"/>
      <c r="H3314" s="297"/>
    </row>
    <row r="3315" spans="1:8" x14ac:dyDescent="0.2">
      <c r="A3315" s="247"/>
      <c r="B3315" s="267"/>
      <c r="C3315" s="267"/>
      <c r="D3315" s="297"/>
      <c r="E3315" s="297"/>
      <c r="F3315" s="297"/>
      <c r="G3315" s="297"/>
      <c r="H3315" s="297"/>
    </row>
    <row r="3316" spans="1:8" x14ac:dyDescent="0.2">
      <c r="A3316" s="247"/>
      <c r="B3316" s="267"/>
      <c r="C3316" s="267"/>
      <c r="D3316" s="297"/>
      <c r="E3316" s="297"/>
      <c r="F3316" s="297"/>
      <c r="G3316" s="297"/>
      <c r="H3316" s="297"/>
    </row>
    <row r="3317" spans="1:8" x14ac:dyDescent="0.2">
      <c r="A3317" s="247"/>
      <c r="B3317" s="267"/>
      <c r="C3317" s="267"/>
      <c r="D3317" s="297"/>
      <c r="E3317" s="297"/>
      <c r="F3317" s="297"/>
      <c r="G3317" s="297"/>
      <c r="H3317" s="297"/>
    </row>
    <row r="3318" spans="1:8" x14ac:dyDescent="0.2">
      <c r="A3318" s="247"/>
      <c r="B3318" s="267"/>
      <c r="C3318" s="267"/>
      <c r="D3318" s="297"/>
      <c r="E3318" s="297"/>
      <c r="F3318" s="297"/>
      <c r="G3318" s="297"/>
      <c r="H3318" s="297"/>
    </row>
    <row r="3319" spans="1:8" x14ac:dyDescent="0.2">
      <c r="A3319" s="247"/>
      <c r="B3319" s="267"/>
      <c r="C3319" s="267"/>
      <c r="D3319" s="297"/>
      <c r="E3319" s="297"/>
      <c r="F3319" s="297"/>
      <c r="G3319" s="297"/>
      <c r="H3319" s="297"/>
    </row>
    <row r="3320" spans="1:8" x14ac:dyDescent="0.2">
      <c r="A3320" s="247"/>
      <c r="B3320" s="267"/>
      <c r="C3320" s="267"/>
      <c r="D3320" s="297"/>
      <c r="E3320" s="297"/>
      <c r="F3320" s="297"/>
      <c r="G3320" s="297"/>
      <c r="H3320" s="297"/>
    </row>
    <row r="3321" spans="1:8" x14ac:dyDescent="0.2">
      <c r="A3321" s="247"/>
      <c r="B3321" s="267"/>
      <c r="C3321" s="267"/>
      <c r="D3321" s="297"/>
      <c r="E3321" s="297"/>
      <c r="F3321" s="297"/>
      <c r="G3321" s="297"/>
      <c r="H3321" s="297"/>
    </row>
    <row r="3322" spans="1:8" x14ac:dyDescent="0.2">
      <c r="A3322" s="247"/>
      <c r="B3322" s="267"/>
      <c r="C3322" s="267"/>
      <c r="D3322" s="297"/>
      <c r="E3322" s="297"/>
      <c r="F3322" s="297"/>
      <c r="G3322" s="297"/>
      <c r="H3322" s="297"/>
    </row>
    <row r="3323" spans="1:8" x14ac:dyDescent="0.2">
      <c r="A3323" s="247"/>
      <c r="B3323" s="267"/>
      <c r="C3323" s="267"/>
      <c r="D3323" s="297"/>
      <c r="E3323" s="297"/>
      <c r="F3323" s="297"/>
      <c r="G3323" s="297"/>
      <c r="H3323" s="297"/>
    </row>
    <row r="3324" spans="1:8" x14ac:dyDescent="0.2">
      <c r="A3324" s="247"/>
      <c r="B3324" s="267"/>
      <c r="C3324" s="267"/>
      <c r="D3324" s="297"/>
      <c r="E3324" s="297"/>
      <c r="F3324" s="297"/>
      <c r="G3324" s="297"/>
      <c r="H3324" s="297"/>
    </row>
    <row r="3325" spans="1:8" x14ac:dyDescent="0.2">
      <c r="A3325" s="247"/>
      <c r="B3325" s="267"/>
      <c r="C3325" s="267"/>
      <c r="D3325" s="297"/>
      <c r="E3325" s="297"/>
      <c r="F3325" s="297"/>
      <c r="G3325" s="297"/>
      <c r="H3325" s="297"/>
    </row>
    <row r="3326" spans="1:8" x14ac:dyDescent="0.2">
      <c r="A3326" s="247"/>
      <c r="B3326" s="267"/>
      <c r="C3326" s="267"/>
      <c r="D3326" s="297"/>
      <c r="E3326" s="297"/>
      <c r="F3326" s="297"/>
      <c r="G3326" s="297"/>
      <c r="H3326" s="297"/>
    </row>
    <row r="3327" spans="1:8" x14ac:dyDescent="0.2">
      <c r="A3327" s="247"/>
      <c r="B3327" s="267"/>
      <c r="C3327" s="267"/>
      <c r="D3327" s="297"/>
      <c r="E3327" s="297"/>
      <c r="F3327" s="297"/>
      <c r="G3327" s="297"/>
      <c r="H3327" s="297"/>
    </row>
    <row r="3328" spans="1:8" x14ac:dyDescent="0.2">
      <c r="A3328" s="247"/>
      <c r="B3328" s="267"/>
      <c r="C3328" s="267"/>
      <c r="D3328" s="297"/>
      <c r="E3328" s="297"/>
      <c r="F3328" s="297"/>
      <c r="G3328" s="297"/>
      <c r="H3328" s="297"/>
    </row>
    <row r="3329" spans="1:8" x14ac:dyDescent="0.2">
      <c r="A3329" s="247"/>
      <c r="B3329" s="267"/>
      <c r="C3329" s="267"/>
      <c r="D3329" s="297"/>
      <c r="E3329" s="297"/>
      <c r="F3329" s="297"/>
      <c r="G3329" s="297"/>
      <c r="H3329" s="297"/>
    </row>
    <row r="3330" spans="1:8" x14ac:dyDescent="0.2">
      <c r="A3330" s="247"/>
      <c r="B3330" s="267"/>
      <c r="C3330" s="267"/>
      <c r="D3330" s="297"/>
      <c r="E3330" s="297"/>
      <c r="F3330" s="297"/>
      <c r="G3330" s="297"/>
      <c r="H3330" s="297"/>
    </row>
    <row r="3331" spans="1:8" x14ac:dyDescent="0.2">
      <c r="A3331" s="247"/>
      <c r="B3331" s="267"/>
      <c r="C3331" s="267"/>
      <c r="D3331" s="297"/>
      <c r="E3331" s="297"/>
      <c r="F3331" s="297"/>
      <c r="G3331" s="297"/>
      <c r="H3331" s="297"/>
    </row>
    <row r="3332" spans="1:8" x14ac:dyDescent="0.2">
      <c r="A3332" s="247"/>
      <c r="B3332" s="267"/>
      <c r="C3332" s="267"/>
      <c r="D3332" s="297"/>
      <c r="E3332" s="297"/>
      <c r="F3332" s="297"/>
      <c r="G3332" s="297"/>
      <c r="H3332" s="297"/>
    </row>
    <row r="3333" spans="1:8" x14ac:dyDescent="0.2">
      <c r="A3333" s="247"/>
      <c r="B3333" s="267"/>
      <c r="C3333" s="267"/>
      <c r="D3333" s="297"/>
      <c r="E3333" s="297"/>
      <c r="F3333" s="297"/>
      <c r="G3333" s="297"/>
      <c r="H3333" s="297"/>
    </row>
    <row r="3334" spans="1:8" x14ac:dyDescent="0.2">
      <c r="A3334" s="247"/>
      <c r="B3334" s="267"/>
      <c r="C3334" s="267"/>
      <c r="D3334" s="297"/>
      <c r="E3334" s="297"/>
      <c r="F3334" s="297"/>
      <c r="G3334" s="297"/>
      <c r="H3334" s="297"/>
    </row>
    <row r="3335" spans="1:8" x14ac:dyDescent="0.2">
      <c r="A3335" s="247"/>
      <c r="B3335" s="267"/>
      <c r="C3335" s="267"/>
      <c r="D3335" s="297"/>
      <c r="E3335" s="297"/>
      <c r="F3335" s="297"/>
      <c r="G3335" s="297"/>
      <c r="H3335" s="297"/>
    </row>
    <row r="3336" spans="1:8" x14ac:dyDescent="0.2">
      <c r="A3336" s="247"/>
      <c r="B3336" s="267"/>
      <c r="C3336" s="267"/>
      <c r="D3336" s="297"/>
      <c r="E3336" s="297"/>
      <c r="F3336" s="297"/>
      <c r="G3336" s="297"/>
      <c r="H3336" s="297"/>
    </row>
    <row r="3337" spans="1:8" x14ac:dyDescent="0.2">
      <c r="A3337" s="247"/>
      <c r="B3337" s="267"/>
      <c r="C3337" s="267"/>
      <c r="D3337" s="297"/>
      <c r="E3337" s="297"/>
      <c r="F3337" s="297"/>
      <c r="G3337" s="297"/>
      <c r="H3337" s="297"/>
    </row>
    <row r="3338" spans="1:8" x14ac:dyDescent="0.2">
      <c r="A3338" s="247"/>
      <c r="B3338" s="267"/>
      <c r="C3338" s="267"/>
      <c r="D3338" s="297"/>
      <c r="E3338" s="297"/>
      <c r="F3338" s="297"/>
      <c r="G3338" s="297"/>
      <c r="H3338" s="297"/>
    </row>
    <row r="3339" spans="1:8" x14ac:dyDescent="0.2">
      <c r="A3339" s="247"/>
      <c r="B3339" s="267"/>
      <c r="C3339" s="267"/>
      <c r="D3339" s="297"/>
      <c r="E3339" s="297"/>
      <c r="F3339" s="297"/>
      <c r="G3339" s="297"/>
      <c r="H3339" s="297"/>
    </row>
    <row r="3340" spans="1:8" x14ac:dyDescent="0.2">
      <c r="A3340" s="247"/>
      <c r="B3340" s="267"/>
      <c r="C3340" s="267"/>
      <c r="D3340" s="297"/>
      <c r="E3340" s="297"/>
      <c r="F3340" s="297"/>
      <c r="G3340" s="297"/>
      <c r="H3340" s="297"/>
    </row>
    <row r="3341" spans="1:8" x14ac:dyDescent="0.2">
      <c r="A3341" s="247"/>
      <c r="B3341" s="267"/>
      <c r="C3341" s="267"/>
      <c r="D3341" s="297"/>
      <c r="E3341" s="297"/>
      <c r="F3341" s="297"/>
      <c r="G3341" s="297"/>
      <c r="H3341" s="297"/>
    </row>
    <row r="3342" spans="1:8" x14ac:dyDescent="0.2">
      <c r="A3342" s="247"/>
      <c r="B3342" s="267"/>
      <c r="C3342" s="267"/>
      <c r="D3342" s="297"/>
      <c r="E3342" s="297"/>
      <c r="F3342" s="297"/>
      <c r="G3342" s="297"/>
      <c r="H3342" s="297"/>
    </row>
    <row r="3343" spans="1:8" x14ac:dyDescent="0.2">
      <c r="A3343" s="247"/>
      <c r="B3343" s="267"/>
      <c r="C3343" s="267"/>
      <c r="D3343" s="297"/>
      <c r="E3343" s="297"/>
      <c r="F3343" s="297"/>
      <c r="G3343" s="297"/>
      <c r="H3343" s="297"/>
    </row>
    <row r="3344" spans="1:8" x14ac:dyDescent="0.2">
      <c r="A3344" s="247"/>
      <c r="B3344" s="267"/>
      <c r="C3344" s="267"/>
      <c r="D3344" s="297"/>
      <c r="E3344" s="297"/>
      <c r="F3344" s="297"/>
      <c r="G3344" s="297"/>
      <c r="H3344" s="297"/>
    </row>
    <row r="3345" spans="1:8" x14ac:dyDescent="0.2">
      <c r="A3345" s="247"/>
      <c r="B3345" s="267"/>
      <c r="C3345" s="267"/>
      <c r="D3345" s="297"/>
      <c r="E3345" s="297"/>
      <c r="F3345" s="297"/>
      <c r="G3345" s="297"/>
      <c r="H3345" s="297"/>
    </row>
    <row r="3346" spans="1:8" x14ac:dyDescent="0.2">
      <c r="A3346" s="247"/>
      <c r="B3346" s="267"/>
      <c r="C3346" s="267"/>
      <c r="D3346" s="297"/>
      <c r="E3346" s="297"/>
      <c r="F3346" s="297"/>
      <c r="G3346" s="297"/>
      <c r="H3346" s="297"/>
    </row>
    <row r="3347" spans="1:8" x14ac:dyDescent="0.2">
      <c r="A3347" s="247"/>
      <c r="B3347" s="267"/>
      <c r="C3347" s="267"/>
      <c r="D3347" s="297"/>
      <c r="E3347" s="297"/>
      <c r="F3347" s="297"/>
      <c r="G3347" s="297"/>
      <c r="H3347" s="297"/>
    </row>
    <row r="3348" spans="1:8" x14ac:dyDescent="0.2">
      <c r="A3348" s="247"/>
      <c r="B3348" s="267"/>
      <c r="C3348" s="267"/>
      <c r="D3348" s="297"/>
      <c r="E3348" s="297"/>
      <c r="F3348" s="297"/>
      <c r="G3348" s="297"/>
      <c r="H3348" s="297"/>
    </row>
    <row r="3349" spans="1:8" x14ac:dyDescent="0.2">
      <c r="A3349" s="247"/>
      <c r="B3349" s="267"/>
      <c r="C3349" s="267"/>
      <c r="D3349" s="297"/>
      <c r="E3349" s="297"/>
      <c r="F3349" s="297"/>
      <c r="G3349" s="297"/>
      <c r="H3349" s="297"/>
    </row>
    <row r="3350" spans="1:8" x14ac:dyDescent="0.2">
      <c r="A3350" s="247"/>
      <c r="B3350" s="267"/>
      <c r="C3350" s="267"/>
      <c r="D3350" s="297"/>
      <c r="E3350" s="297"/>
      <c r="F3350" s="297"/>
      <c r="G3350" s="297"/>
      <c r="H3350" s="297"/>
    </row>
    <row r="3351" spans="1:8" x14ac:dyDescent="0.2">
      <c r="A3351" s="247"/>
      <c r="B3351" s="267"/>
      <c r="C3351" s="267"/>
      <c r="D3351" s="297"/>
      <c r="E3351" s="297"/>
      <c r="F3351" s="297"/>
      <c r="G3351" s="297"/>
      <c r="H3351" s="297"/>
    </row>
    <row r="3352" spans="1:8" x14ac:dyDescent="0.2">
      <c r="A3352" s="247"/>
      <c r="B3352" s="267"/>
      <c r="C3352" s="267"/>
      <c r="D3352" s="297"/>
      <c r="E3352" s="297"/>
      <c r="F3352" s="297"/>
      <c r="G3352" s="297"/>
      <c r="H3352" s="297"/>
    </row>
    <row r="3353" spans="1:8" x14ac:dyDescent="0.2">
      <c r="A3353" s="247"/>
      <c r="B3353" s="267"/>
      <c r="C3353" s="267"/>
      <c r="D3353" s="297"/>
      <c r="E3353" s="297"/>
      <c r="F3353" s="297"/>
      <c r="G3353" s="297"/>
      <c r="H3353" s="297"/>
    </row>
    <row r="3354" spans="1:8" x14ac:dyDescent="0.2">
      <c r="A3354" s="247"/>
      <c r="B3354" s="267"/>
      <c r="C3354" s="267"/>
      <c r="D3354" s="297"/>
      <c r="E3354" s="297"/>
      <c r="F3354" s="297"/>
      <c r="G3354" s="297"/>
      <c r="H3354" s="297"/>
    </row>
    <row r="3355" spans="1:8" x14ac:dyDescent="0.2">
      <c r="A3355" s="247"/>
      <c r="B3355" s="267"/>
      <c r="C3355" s="267"/>
      <c r="D3355" s="297"/>
      <c r="E3355" s="297"/>
      <c r="F3355" s="297"/>
      <c r="G3355" s="297"/>
      <c r="H3355" s="297"/>
    </row>
    <row r="3356" spans="1:8" x14ac:dyDescent="0.2">
      <c r="A3356" s="247"/>
      <c r="B3356" s="267"/>
      <c r="C3356" s="267"/>
      <c r="D3356" s="297"/>
      <c r="E3356" s="297"/>
      <c r="F3356" s="297"/>
      <c r="G3356" s="297"/>
      <c r="H3356" s="297"/>
    </row>
    <row r="3357" spans="1:8" x14ac:dyDescent="0.2">
      <c r="A3357" s="247"/>
      <c r="B3357" s="267"/>
      <c r="C3357" s="267"/>
      <c r="D3357" s="297"/>
      <c r="E3357" s="297"/>
      <c r="F3357" s="297"/>
      <c r="G3357" s="297"/>
      <c r="H3357" s="297"/>
    </row>
    <row r="3358" spans="1:8" x14ac:dyDescent="0.2">
      <c r="A3358" s="247"/>
      <c r="B3358" s="267"/>
      <c r="C3358" s="267"/>
      <c r="D3358" s="297"/>
      <c r="E3358" s="297"/>
      <c r="F3358" s="297"/>
      <c r="G3358" s="297"/>
      <c r="H3358" s="297"/>
    </row>
    <row r="3359" spans="1:8" x14ac:dyDescent="0.2">
      <c r="A3359" s="247"/>
      <c r="B3359" s="267"/>
      <c r="C3359" s="267"/>
      <c r="D3359" s="297"/>
      <c r="E3359" s="297"/>
      <c r="F3359" s="297"/>
      <c r="G3359" s="297"/>
      <c r="H3359" s="297"/>
    </row>
    <row r="3360" spans="1:8" x14ac:dyDescent="0.2">
      <c r="A3360" s="247"/>
      <c r="B3360" s="267"/>
      <c r="C3360" s="267"/>
      <c r="D3360" s="297"/>
      <c r="E3360" s="297"/>
      <c r="F3360" s="297"/>
      <c r="G3360" s="297"/>
      <c r="H3360" s="297"/>
    </row>
    <row r="3361" spans="1:8" x14ac:dyDescent="0.2">
      <c r="A3361" s="247"/>
      <c r="B3361" s="267"/>
      <c r="C3361" s="267"/>
      <c r="D3361" s="297"/>
      <c r="E3361" s="297"/>
      <c r="F3361" s="297"/>
      <c r="G3361" s="297"/>
      <c r="H3361" s="297"/>
    </row>
    <row r="3362" spans="1:8" x14ac:dyDescent="0.2">
      <c r="A3362" s="247"/>
      <c r="B3362" s="267"/>
      <c r="C3362" s="267"/>
      <c r="D3362" s="297"/>
      <c r="E3362" s="297"/>
      <c r="F3362" s="297"/>
      <c r="G3362" s="297"/>
      <c r="H3362" s="297"/>
    </row>
    <row r="3363" spans="1:8" x14ac:dyDescent="0.2">
      <c r="A3363" s="247"/>
      <c r="B3363" s="267"/>
      <c r="C3363" s="267"/>
      <c r="D3363" s="297"/>
      <c r="E3363" s="297"/>
      <c r="F3363" s="297"/>
      <c r="G3363" s="297"/>
      <c r="H3363" s="297"/>
    </row>
    <row r="3364" spans="1:8" x14ac:dyDescent="0.2">
      <c r="A3364" s="247"/>
      <c r="B3364" s="267"/>
      <c r="C3364" s="267"/>
      <c r="D3364" s="297"/>
      <c r="E3364" s="297"/>
      <c r="F3364" s="297"/>
      <c r="G3364" s="297"/>
      <c r="H3364" s="297"/>
    </row>
    <row r="3365" spans="1:8" x14ac:dyDescent="0.2">
      <c r="A3365" s="247"/>
      <c r="B3365" s="267"/>
      <c r="C3365" s="267"/>
      <c r="D3365" s="297"/>
      <c r="E3365" s="297"/>
      <c r="F3365" s="297"/>
      <c r="G3365" s="297"/>
      <c r="H3365" s="297"/>
    </row>
    <row r="3366" spans="1:8" x14ac:dyDescent="0.2">
      <c r="A3366" s="247"/>
      <c r="B3366" s="267"/>
      <c r="C3366" s="267"/>
      <c r="D3366" s="297"/>
      <c r="E3366" s="297"/>
      <c r="F3366" s="297"/>
      <c r="G3366" s="297"/>
      <c r="H3366" s="297"/>
    </row>
    <row r="3367" spans="1:8" x14ac:dyDescent="0.2">
      <c r="A3367" s="247"/>
      <c r="B3367" s="267"/>
      <c r="C3367" s="267"/>
      <c r="D3367" s="297"/>
      <c r="E3367" s="297"/>
      <c r="F3367" s="297"/>
      <c r="G3367" s="297"/>
      <c r="H3367" s="297"/>
    </row>
    <row r="3368" spans="1:8" x14ac:dyDescent="0.2">
      <c r="A3368" s="247"/>
      <c r="B3368" s="267"/>
      <c r="C3368" s="267"/>
      <c r="D3368" s="297"/>
      <c r="E3368" s="297"/>
      <c r="F3368" s="297"/>
      <c r="G3368" s="297"/>
      <c r="H3368" s="297"/>
    </row>
    <row r="3369" spans="1:8" x14ac:dyDescent="0.2">
      <c r="A3369" s="247"/>
      <c r="B3369" s="267"/>
      <c r="C3369" s="267"/>
      <c r="D3369" s="297"/>
      <c r="E3369" s="297"/>
      <c r="F3369" s="297"/>
      <c r="G3369" s="297"/>
      <c r="H3369" s="297"/>
    </row>
    <row r="3370" spans="1:8" x14ac:dyDescent="0.2">
      <c r="A3370" s="247"/>
      <c r="B3370" s="267"/>
      <c r="C3370" s="267"/>
      <c r="D3370" s="297"/>
      <c r="E3370" s="297"/>
      <c r="F3370" s="297"/>
      <c r="G3370" s="297"/>
      <c r="H3370" s="297"/>
    </row>
    <row r="3371" spans="1:8" x14ac:dyDescent="0.2">
      <c r="A3371" s="247"/>
      <c r="B3371" s="267"/>
      <c r="C3371" s="267"/>
      <c r="D3371" s="297"/>
      <c r="E3371" s="297"/>
      <c r="F3371" s="297"/>
      <c r="G3371" s="297"/>
      <c r="H3371" s="297"/>
    </row>
    <row r="3372" spans="1:8" x14ac:dyDescent="0.2">
      <c r="A3372" s="247"/>
      <c r="B3372" s="267"/>
      <c r="C3372" s="267"/>
      <c r="D3372" s="297"/>
      <c r="E3372" s="297"/>
      <c r="F3372" s="297"/>
      <c r="G3372" s="297"/>
      <c r="H3372" s="297"/>
    </row>
    <row r="3373" spans="1:8" x14ac:dyDescent="0.2">
      <c r="A3373" s="247"/>
      <c r="B3373" s="267"/>
      <c r="C3373" s="267"/>
      <c r="D3373" s="297"/>
      <c r="E3373" s="297"/>
      <c r="F3373" s="297"/>
      <c r="G3373" s="297"/>
      <c r="H3373" s="297"/>
    </row>
    <row r="3374" spans="1:8" x14ac:dyDescent="0.2">
      <c r="A3374" s="247"/>
      <c r="B3374" s="267"/>
      <c r="C3374" s="267"/>
      <c r="D3374" s="297"/>
      <c r="E3374" s="297"/>
      <c r="F3374" s="297"/>
      <c r="G3374" s="297"/>
      <c r="H3374" s="297"/>
    </row>
    <row r="3375" spans="1:8" x14ac:dyDescent="0.2">
      <c r="A3375" s="247"/>
      <c r="B3375" s="267"/>
      <c r="C3375" s="267"/>
      <c r="D3375" s="297"/>
      <c r="E3375" s="297"/>
      <c r="F3375" s="297"/>
      <c r="G3375" s="297"/>
      <c r="H3375" s="297"/>
    </row>
    <row r="3376" spans="1:8" x14ac:dyDescent="0.2">
      <c r="A3376" s="247"/>
      <c r="B3376" s="267"/>
      <c r="C3376" s="267"/>
      <c r="D3376" s="297"/>
      <c r="E3376" s="297"/>
      <c r="F3376" s="297"/>
      <c r="G3376" s="297"/>
      <c r="H3376" s="297"/>
    </row>
    <row r="3377" spans="1:8" x14ac:dyDescent="0.2">
      <c r="A3377" s="247"/>
      <c r="B3377" s="267"/>
      <c r="C3377" s="267"/>
      <c r="D3377" s="297"/>
      <c r="E3377" s="297"/>
      <c r="F3377" s="297"/>
      <c r="G3377" s="297"/>
      <c r="H3377" s="297"/>
    </row>
    <row r="3378" spans="1:8" x14ac:dyDescent="0.2">
      <c r="A3378" s="247"/>
      <c r="B3378" s="267"/>
      <c r="C3378" s="267"/>
      <c r="D3378" s="297"/>
      <c r="E3378" s="297"/>
      <c r="F3378" s="297"/>
      <c r="G3378" s="297"/>
      <c r="H3378" s="297"/>
    </row>
    <row r="3379" spans="1:8" x14ac:dyDescent="0.2">
      <c r="A3379" s="247"/>
      <c r="B3379" s="267"/>
      <c r="C3379" s="267"/>
      <c r="D3379" s="297"/>
      <c r="E3379" s="297"/>
      <c r="F3379" s="297"/>
      <c r="G3379" s="297"/>
      <c r="H3379" s="297"/>
    </row>
    <row r="3380" spans="1:8" x14ac:dyDescent="0.2">
      <c r="A3380" s="247"/>
      <c r="B3380" s="267"/>
      <c r="C3380" s="267"/>
      <c r="D3380" s="297"/>
      <c r="E3380" s="297"/>
      <c r="F3380" s="297"/>
      <c r="G3380" s="297"/>
      <c r="H3380" s="297"/>
    </row>
    <row r="3381" spans="1:8" x14ac:dyDescent="0.2">
      <c r="A3381" s="247"/>
      <c r="B3381" s="267"/>
      <c r="C3381" s="267"/>
      <c r="D3381" s="297"/>
      <c r="E3381" s="297"/>
      <c r="F3381" s="297"/>
      <c r="G3381" s="297"/>
      <c r="H3381" s="297"/>
    </row>
    <row r="3382" spans="1:8" x14ac:dyDescent="0.2">
      <c r="A3382" s="247"/>
      <c r="B3382" s="267"/>
      <c r="C3382" s="267"/>
      <c r="D3382" s="297"/>
      <c r="E3382" s="297"/>
      <c r="F3382" s="297"/>
      <c r="G3382" s="297"/>
      <c r="H3382" s="297"/>
    </row>
    <row r="3383" spans="1:8" x14ac:dyDescent="0.2">
      <c r="A3383" s="247"/>
      <c r="B3383" s="267"/>
      <c r="C3383" s="267"/>
      <c r="D3383" s="297"/>
      <c r="E3383" s="297"/>
      <c r="F3383" s="297"/>
      <c r="G3383" s="297"/>
      <c r="H3383" s="297"/>
    </row>
    <row r="3384" spans="1:8" x14ac:dyDescent="0.2">
      <c r="A3384" s="247"/>
      <c r="B3384" s="267"/>
      <c r="C3384" s="267"/>
      <c r="D3384" s="297"/>
      <c r="E3384" s="297"/>
      <c r="F3384" s="297"/>
      <c r="G3384" s="297"/>
      <c r="H3384" s="297"/>
    </row>
    <row r="3385" spans="1:8" x14ac:dyDescent="0.2">
      <c r="A3385" s="247"/>
      <c r="B3385" s="267"/>
      <c r="C3385" s="267"/>
      <c r="D3385" s="297"/>
      <c r="E3385" s="297"/>
      <c r="F3385" s="297"/>
      <c r="G3385" s="297"/>
      <c r="H3385" s="297"/>
    </row>
    <row r="3386" spans="1:8" x14ac:dyDescent="0.2">
      <c r="A3386" s="247"/>
      <c r="B3386" s="267"/>
      <c r="C3386" s="267"/>
      <c r="D3386" s="297"/>
      <c r="E3386" s="297"/>
      <c r="F3386" s="297"/>
      <c r="G3386" s="297"/>
      <c r="H3386" s="297"/>
    </row>
    <row r="3387" spans="1:8" x14ac:dyDescent="0.2">
      <c r="A3387" s="247"/>
      <c r="B3387" s="267"/>
      <c r="C3387" s="267"/>
      <c r="D3387" s="297"/>
      <c r="E3387" s="297"/>
      <c r="F3387" s="297"/>
      <c r="G3387" s="297"/>
      <c r="H3387" s="297"/>
    </row>
    <row r="3388" spans="1:8" x14ac:dyDescent="0.2">
      <c r="A3388" s="247"/>
      <c r="B3388" s="267"/>
      <c r="C3388" s="267"/>
      <c r="D3388" s="297"/>
      <c r="E3388" s="297"/>
      <c r="F3388" s="297"/>
      <c r="G3388" s="297"/>
      <c r="H3388" s="297"/>
    </row>
    <row r="3389" spans="1:8" x14ac:dyDescent="0.2">
      <c r="A3389" s="247"/>
      <c r="B3389" s="267"/>
      <c r="C3389" s="267"/>
      <c r="D3389" s="297"/>
      <c r="E3389" s="297"/>
      <c r="F3389" s="297"/>
      <c r="G3389" s="297"/>
      <c r="H3389" s="297"/>
    </row>
    <row r="3390" spans="1:8" x14ac:dyDescent="0.2">
      <c r="A3390" s="247"/>
      <c r="B3390" s="267"/>
      <c r="C3390" s="267"/>
      <c r="D3390" s="297"/>
      <c r="E3390" s="297"/>
      <c r="F3390" s="297"/>
      <c r="G3390" s="297"/>
      <c r="H3390" s="297"/>
    </row>
    <row r="3391" spans="1:8" x14ac:dyDescent="0.2">
      <c r="A3391" s="247"/>
      <c r="B3391" s="267"/>
      <c r="C3391" s="267"/>
      <c r="D3391" s="297"/>
      <c r="E3391" s="297"/>
      <c r="F3391" s="297"/>
      <c r="G3391" s="297"/>
      <c r="H3391" s="297"/>
    </row>
    <row r="3392" spans="1:8" x14ac:dyDescent="0.2">
      <c r="A3392" s="247"/>
      <c r="B3392" s="267"/>
      <c r="C3392" s="267"/>
      <c r="D3392" s="297"/>
      <c r="E3392" s="297"/>
      <c r="F3392" s="297"/>
      <c r="G3392" s="297"/>
      <c r="H3392" s="297"/>
    </row>
    <row r="3393" spans="1:8" x14ac:dyDescent="0.2">
      <c r="A3393" s="247"/>
      <c r="B3393" s="267"/>
      <c r="C3393" s="267"/>
      <c r="D3393" s="297"/>
      <c r="E3393" s="297"/>
      <c r="F3393" s="297"/>
      <c r="G3393" s="297"/>
      <c r="H3393" s="297"/>
    </row>
    <row r="3394" spans="1:8" x14ac:dyDescent="0.2">
      <c r="A3394" s="247"/>
      <c r="B3394" s="267"/>
      <c r="C3394" s="267"/>
      <c r="D3394" s="297"/>
      <c r="E3394" s="297"/>
      <c r="F3394" s="297"/>
      <c r="G3394" s="297"/>
      <c r="H3394" s="297"/>
    </row>
    <row r="3395" spans="1:8" x14ac:dyDescent="0.2">
      <c r="A3395" s="247"/>
      <c r="B3395" s="267"/>
      <c r="C3395" s="267"/>
      <c r="D3395" s="297"/>
      <c r="E3395" s="297"/>
      <c r="F3395" s="297"/>
      <c r="G3395" s="297"/>
      <c r="H3395" s="297"/>
    </row>
    <row r="3396" spans="1:8" x14ac:dyDescent="0.2">
      <c r="A3396" s="247"/>
      <c r="B3396" s="267"/>
      <c r="C3396" s="267"/>
      <c r="D3396" s="297"/>
      <c r="E3396" s="297"/>
      <c r="F3396" s="297"/>
      <c r="G3396" s="297"/>
      <c r="H3396" s="297"/>
    </row>
    <row r="3397" spans="1:8" x14ac:dyDescent="0.2">
      <c r="A3397" s="247"/>
      <c r="B3397" s="267"/>
      <c r="C3397" s="267"/>
      <c r="D3397" s="297"/>
      <c r="E3397" s="297"/>
      <c r="F3397" s="297"/>
      <c r="G3397" s="297"/>
      <c r="H3397" s="297"/>
    </row>
    <row r="3398" spans="1:8" x14ac:dyDescent="0.2">
      <c r="A3398" s="247"/>
      <c r="B3398" s="267"/>
      <c r="C3398" s="267"/>
      <c r="D3398" s="297"/>
      <c r="E3398" s="297"/>
      <c r="F3398" s="297"/>
      <c r="G3398" s="297"/>
      <c r="H3398" s="297"/>
    </row>
    <row r="3399" spans="1:8" x14ac:dyDescent="0.2">
      <c r="A3399" s="247"/>
      <c r="B3399" s="267"/>
      <c r="C3399" s="267"/>
      <c r="D3399" s="297"/>
      <c r="E3399" s="297"/>
      <c r="F3399" s="297"/>
      <c r="G3399" s="297"/>
      <c r="H3399" s="297"/>
    </row>
    <row r="3400" spans="1:8" x14ac:dyDescent="0.2">
      <c r="A3400" s="247"/>
      <c r="B3400" s="267"/>
      <c r="C3400" s="267"/>
      <c r="D3400" s="297"/>
      <c r="E3400" s="297"/>
      <c r="F3400" s="297"/>
      <c r="G3400" s="297"/>
      <c r="H3400" s="297"/>
    </row>
    <row r="3401" spans="1:8" x14ac:dyDescent="0.2">
      <c r="A3401" s="247"/>
      <c r="B3401" s="267"/>
      <c r="C3401" s="267"/>
      <c r="D3401" s="297"/>
      <c r="E3401" s="297"/>
      <c r="F3401" s="297"/>
      <c r="G3401" s="297"/>
      <c r="H3401" s="297"/>
    </row>
    <row r="3402" spans="1:8" x14ac:dyDescent="0.2">
      <c r="A3402" s="247"/>
      <c r="B3402" s="267"/>
      <c r="C3402" s="267"/>
      <c r="D3402" s="297"/>
      <c r="E3402" s="297"/>
      <c r="F3402" s="297"/>
      <c r="G3402" s="297"/>
      <c r="H3402" s="297"/>
    </row>
    <row r="3403" spans="1:8" x14ac:dyDescent="0.2">
      <c r="A3403" s="247"/>
      <c r="B3403" s="267"/>
      <c r="C3403" s="267"/>
      <c r="D3403" s="297"/>
      <c r="E3403" s="297"/>
      <c r="F3403" s="297"/>
      <c r="G3403" s="297"/>
      <c r="H3403" s="297"/>
    </row>
    <row r="3404" spans="1:8" x14ac:dyDescent="0.2">
      <c r="A3404" s="247"/>
      <c r="B3404" s="267"/>
      <c r="C3404" s="267"/>
      <c r="D3404" s="297"/>
      <c r="E3404" s="297"/>
      <c r="F3404" s="297"/>
      <c r="G3404" s="297"/>
      <c r="H3404" s="297"/>
    </row>
    <row r="3405" spans="1:8" x14ac:dyDescent="0.2">
      <c r="A3405" s="247"/>
      <c r="B3405" s="267"/>
      <c r="C3405" s="267"/>
      <c r="D3405" s="297"/>
      <c r="E3405" s="297"/>
      <c r="F3405" s="297"/>
      <c r="G3405" s="297"/>
      <c r="H3405" s="297"/>
    </row>
    <row r="3406" spans="1:8" x14ac:dyDescent="0.2">
      <c r="A3406" s="247"/>
      <c r="B3406" s="267"/>
      <c r="C3406" s="267"/>
      <c r="D3406" s="297"/>
      <c r="E3406" s="297"/>
      <c r="F3406" s="297"/>
      <c r="G3406" s="297"/>
      <c r="H3406" s="297"/>
    </row>
    <row r="3407" spans="1:8" x14ac:dyDescent="0.2">
      <c r="A3407" s="247"/>
      <c r="B3407" s="267"/>
      <c r="C3407" s="267"/>
      <c r="D3407" s="297"/>
      <c r="E3407" s="297"/>
      <c r="F3407" s="297"/>
      <c r="G3407" s="297"/>
      <c r="H3407" s="297"/>
    </row>
    <row r="3408" spans="1:8" x14ac:dyDescent="0.2">
      <c r="A3408" s="247"/>
      <c r="B3408" s="267"/>
      <c r="C3408" s="267"/>
      <c r="D3408" s="297"/>
      <c r="E3408" s="297"/>
      <c r="F3408" s="297"/>
      <c r="G3408" s="297"/>
      <c r="H3408" s="297"/>
    </row>
    <row r="3409" spans="1:8" x14ac:dyDescent="0.2">
      <c r="A3409" s="247"/>
      <c r="B3409" s="267"/>
      <c r="C3409" s="267"/>
      <c r="D3409" s="297"/>
      <c r="E3409" s="297"/>
      <c r="F3409" s="297"/>
      <c r="G3409" s="297"/>
      <c r="H3409" s="297"/>
    </row>
    <row r="3410" spans="1:8" x14ac:dyDescent="0.2">
      <c r="A3410" s="247"/>
      <c r="B3410" s="267"/>
      <c r="C3410" s="267"/>
      <c r="D3410" s="297"/>
      <c r="E3410" s="297"/>
      <c r="F3410" s="297"/>
      <c r="G3410" s="297"/>
      <c r="H3410" s="297"/>
    </row>
    <row r="3411" spans="1:8" x14ac:dyDescent="0.2">
      <c r="A3411" s="247"/>
      <c r="B3411" s="267"/>
      <c r="C3411" s="267"/>
      <c r="D3411" s="297"/>
      <c r="E3411" s="297"/>
      <c r="F3411" s="297"/>
      <c r="G3411" s="297"/>
      <c r="H3411" s="297"/>
    </row>
    <row r="3412" spans="1:8" x14ac:dyDescent="0.2">
      <c r="A3412" s="247"/>
      <c r="B3412" s="267"/>
      <c r="C3412" s="267"/>
      <c r="D3412" s="297"/>
      <c r="E3412" s="297"/>
      <c r="F3412" s="297"/>
      <c r="G3412" s="297"/>
      <c r="H3412" s="297"/>
    </row>
    <row r="3413" spans="1:8" x14ac:dyDescent="0.2">
      <c r="A3413" s="247"/>
      <c r="B3413" s="267"/>
      <c r="C3413" s="267"/>
      <c r="D3413" s="297"/>
      <c r="E3413" s="297"/>
      <c r="F3413" s="297"/>
      <c r="G3413" s="297"/>
      <c r="H3413" s="297"/>
    </row>
    <row r="3414" spans="1:8" x14ac:dyDescent="0.2">
      <c r="A3414" s="247"/>
      <c r="B3414" s="267"/>
      <c r="C3414" s="267"/>
      <c r="D3414" s="297"/>
      <c r="E3414" s="297"/>
      <c r="F3414" s="297"/>
      <c r="G3414" s="297"/>
      <c r="H3414" s="297"/>
    </row>
    <row r="3415" spans="1:8" x14ac:dyDescent="0.2">
      <c r="A3415" s="247"/>
      <c r="B3415" s="267"/>
      <c r="C3415" s="267"/>
      <c r="D3415" s="297"/>
      <c r="E3415" s="297"/>
      <c r="F3415" s="297"/>
      <c r="G3415" s="297"/>
      <c r="H3415" s="297"/>
    </row>
    <row r="3416" spans="1:8" x14ac:dyDescent="0.2">
      <c r="A3416" s="247"/>
      <c r="B3416" s="267"/>
      <c r="C3416" s="267"/>
      <c r="D3416" s="297"/>
      <c r="E3416" s="297"/>
      <c r="F3416" s="297"/>
      <c r="G3416" s="297"/>
      <c r="H3416" s="297"/>
    </row>
    <row r="3417" spans="1:8" x14ac:dyDescent="0.2">
      <c r="A3417" s="247"/>
      <c r="B3417" s="267"/>
      <c r="C3417" s="267"/>
      <c r="D3417" s="297"/>
      <c r="E3417" s="297"/>
      <c r="F3417" s="297"/>
      <c r="G3417" s="297"/>
      <c r="H3417" s="297"/>
    </row>
    <row r="3418" spans="1:8" x14ac:dyDescent="0.2">
      <c r="A3418" s="247"/>
      <c r="B3418" s="267"/>
      <c r="C3418" s="267"/>
      <c r="D3418" s="297"/>
      <c r="E3418" s="297"/>
      <c r="F3418" s="297"/>
      <c r="G3418" s="297"/>
      <c r="H3418" s="297"/>
    </row>
    <row r="3419" spans="1:8" x14ac:dyDescent="0.2">
      <c r="A3419" s="247"/>
      <c r="B3419" s="267"/>
      <c r="C3419" s="267"/>
      <c r="D3419" s="297"/>
      <c r="E3419" s="297"/>
      <c r="F3419" s="297"/>
      <c r="G3419" s="297"/>
      <c r="H3419" s="297"/>
    </row>
    <row r="3420" spans="1:8" x14ac:dyDescent="0.2">
      <c r="A3420" s="247"/>
      <c r="B3420" s="267"/>
      <c r="C3420" s="267"/>
      <c r="D3420" s="297"/>
      <c r="E3420" s="297"/>
      <c r="F3420" s="297"/>
      <c r="G3420" s="297"/>
      <c r="H3420" s="297"/>
    </row>
    <row r="3421" spans="1:8" x14ac:dyDescent="0.2">
      <c r="A3421" s="247"/>
      <c r="B3421" s="267"/>
      <c r="C3421" s="267"/>
      <c r="D3421" s="297"/>
      <c r="E3421" s="297"/>
      <c r="F3421" s="297"/>
      <c r="G3421" s="297"/>
      <c r="H3421" s="297"/>
    </row>
    <row r="3422" spans="1:8" x14ac:dyDescent="0.2">
      <c r="A3422" s="247"/>
      <c r="B3422" s="267"/>
      <c r="C3422" s="267"/>
      <c r="D3422" s="297"/>
      <c r="E3422" s="297"/>
      <c r="F3422" s="297"/>
      <c r="G3422" s="297"/>
      <c r="H3422" s="297"/>
    </row>
    <row r="3423" spans="1:8" x14ac:dyDescent="0.2">
      <c r="A3423" s="247"/>
      <c r="B3423" s="267"/>
      <c r="C3423" s="267"/>
      <c r="D3423" s="297"/>
      <c r="E3423" s="297"/>
      <c r="F3423" s="297"/>
      <c r="G3423" s="297"/>
      <c r="H3423" s="297"/>
    </row>
    <row r="3424" spans="1:8" x14ac:dyDescent="0.2">
      <c r="A3424" s="247"/>
      <c r="B3424" s="267"/>
      <c r="C3424" s="267"/>
      <c r="D3424" s="297"/>
      <c r="E3424" s="297"/>
      <c r="F3424" s="297"/>
      <c r="G3424" s="297"/>
      <c r="H3424" s="297"/>
    </row>
    <row r="3425" spans="1:8" x14ac:dyDescent="0.2">
      <c r="A3425" s="247"/>
      <c r="B3425" s="267"/>
      <c r="C3425" s="267"/>
      <c r="D3425" s="297"/>
      <c r="E3425" s="297"/>
      <c r="F3425" s="297"/>
      <c r="G3425" s="297"/>
      <c r="H3425" s="297"/>
    </row>
    <row r="3426" spans="1:8" x14ac:dyDescent="0.2">
      <c r="A3426" s="247"/>
      <c r="B3426" s="267"/>
      <c r="C3426" s="267"/>
      <c r="D3426" s="297"/>
      <c r="E3426" s="297"/>
      <c r="F3426" s="297"/>
      <c r="G3426" s="297"/>
      <c r="H3426" s="297"/>
    </row>
    <row r="3427" spans="1:8" x14ac:dyDescent="0.2">
      <c r="A3427" s="247"/>
      <c r="B3427" s="267"/>
      <c r="C3427" s="267"/>
      <c r="D3427" s="297"/>
      <c r="E3427" s="297"/>
      <c r="F3427" s="297"/>
      <c r="G3427" s="297"/>
      <c r="H3427" s="297"/>
    </row>
    <row r="3428" spans="1:8" x14ac:dyDescent="0.2">
      <c r="A3428" s="247"/>
      <c r="B3428" s="267"/>
      <c r="C3428" s="267"/>
      <c r="D3428" s="297"/>
      <c r="E3428" s="297"/>
      <c r="F3428" s="297"/>
      <c r="G3428" s="297"/>
      <c r="H3428" s="297"/>
    </row>
    <row r="3429" spans="1:8" x14ac:dyDescent="0.2">
      <c r="A3429" s="247"/>
      <c r="B3429" s="267"/>
      <c r="C3429" s="267"/>
      <c r="D3429" s="297"/>
      <c r="E3429" s="297"/>
      <c r="F3429" s="297"/>
      <c r="G3429" s="297"/>
      <c r="H3429" s="297"/>
    </row>
    <row r="3430" spans="1:8" x14ac:dyDescent="0.2">
      <c r="A3430" s="247"/>
      <c r="B3430" s="267"/>
      <c r="C3430" s="267"/>
      <c r="D3430" s="297"/>
      <c r="E3430" s="297"/>
      <c r="F3430" s="297"/>
      <c r="G3430" s="297"/>
      <c r="H3430" s="297"/>
    </row>
    <row r="3431" spans="1:8" x14ac:dyDescent="0.2">
      <c r="A3431" s="247"/>
      <c r="B3431" s="267"/>
      <c r="C3431" s="267"/>
      <c r="D3431" s="297"/>
      <c r="E3431" s="297"/>
      <c r="F3431" s="297"/>
      <c r="G3431" s="297"/>
      <c r="H3431" s="297"/>
    </row>
    <row r="3432" spans="1:8" x14ac:dyDescent="0.2">
      <c r="A3432" s="247"/>
      <c r="B3432" s="267"/>
      <c r="C3432" s="267"/>
      <c r="D3432" s="297"/>
      <c r="E3432" s="297"/>
      <c r="F3432" s="297"/>
      <c r="G3432" s="297"/>
      <c r="H3432" s="297"/>
    </row>
    <row r="3433" spans="1:8" x14ac:dyDescent="0.2">
      <c r="A3433" s="247"/>
      <c r="B3433" s="267"/>
      <c r="C3433" s="267"/>
      <c r="D3433" s="297"/>
      <c r="E3433" s="297"/>
      <c r="F3433" s="297"/>
      <c r="G3433" s="297"/>
      <c r="H3433" s="297"/>
    </row>
    <row r="3434" spans="1:8" x14ac:dyDescent="0.2">
      <c r="A3434" s="247"/>
      <c r="B3434" s="267"/>
      <c r="C3434" s="267"/>
      <c r="D3434" s="297"/>
      <c r="E3434" s="297"/>
      <c r="F3434" s="297"/>
      <c r="G3434" s="297"/>
      <c r="H3434" s="297"/>
    </row>
    <row r="3435" spans="1:8" x14ac:dyDescent="0.2">
      <c r="A3435" s="247"/>
      <c r="B3435" s="267"/>
      <c r="C3435" s="267"/>
      <c r="D3435" s="297"/>
      <c r="E3435" s="297"/>
      <c r="F3435" s="297"/>
      <c r="G3435" s="297"/>
      <c r="H3435" s="297"/>
    </row>
    <row r="3436" spans="1:8" x14ac:dyDescent="0.2">
      <c r="A3436" s="247"/>
      <c r="B3436" s="267"/>
      <c r="C3436" s="267"/>
      <c r="D3436" s="297"/>
      <c r="E3436" s="297"/>
      <c r="F3436" s="297"/>
      <c r="G3436" s="297"/>
      <c r="H3436" s="297"/>
    </row>
    <row r="3437" spans="1:8" x14ac:dyDescent="0.2">
      <c r="A3437" s="247"/>
      <c r="B3437" s="267"/>
      <c r="C3437" s="267"/>
      <c r="D3437" s="297"/>
      <c r="E3437" s="297"/>
      <c r="F3437" s="297"/>
      <c r="G3437" s="297"/>
      <c r="H3437" s="297"/>
    </row>
    <row r="3438" spans="1:8" x14ac:dyDescent="0.2">
      <c r="A3438" s="247"/>
      <c r="B3438" s="267"/>
      <c r="C3438" s="267"/>
      <c r="D3438" s="297"/>
      <c r="E3438" s="297"/>
      <c r="F3438" s="297"/>
      <c r="G3438" s="297"/>
      <c r="H3438" s="297"/>
    </row>
    <row r="3439" spans="1:8" x14ac:dyDescent="0.2">
      <c r="A3439" s="247"/>
      <c r="B3439" s="267"/>
      <c r="C3439" s="267"/>
      <c r="D3439" s="297"/>
      <c r="E3439" s="297"/>
      <c r="F3439" s="297"/>
      <c r="G3439" s="297"/>
      <c r="H3439" s="297"/>
    </row>
    <row r="3440" spans="1:8" x14ac:dyDescent="0.2">
      <c r="A3440" s="247"/>
      <c r="B3440" s="267"/>
      <c r="C3440" s="267"/>
      <c r="D3440" s="297"/>
      <c r="E3440" s="297"/>
      <c r="F3440" s="297"/>
      <c r="G3440" s="297"/>
      <c r="H3440" s="297"/>
    </row>
    <row r="3441" spans="1:8" x14ac:dyDescent="0.2">
      <c r="A3441" s="247"/>
      <c r="B3441" s="267"/>
      <c r="C3441" s="267"/>
      <c r="D3441" s="297"/>
      <c r="E3441" s="297"/>
      <c r="F3441" s="297"/>
      <c r="G3441" s="297"/>
      <c r="H3441" s="297"/>
    </row>
    <row r="3442" spans="1:8" x14ac:dyDescent="0.2">
      <c r="A3442" s="247"/>
      <c r="B3442" s="267"/>
      <c r="C3442" s="267"/>
      <c r="D3442" s="297"/>
      <c r="E3442" s="297"/>
      <c r="F3442" s="297"/>
      <c r="G3442" s="297"/>
      <c r="H3442" s="297"/>
    </row>
    <row r="3443" spans="1:8" x14ac:dyDescent="0.2">
      <c r="A3443" s="247"/>
      <c r="B3443" s="267"/>
      <c r="C3443" s="267"/>
      <c r="D3443" s="297"/>
      <c r="E3443" s="297"/>
      <c r="F3443" s="297"/>
      <c r="G3443" s="297"/>
      <c r="H3443" s="297"/>
    </row>
    <row r="3444" spans="1:8" x14ac:dyDescent="0.2">
      <c r="A3444" s="247"/>
      <c r="B3444" s="267"/>
      <c r="C3444" s="267"/>
      <c r="D3444" s="297"/>
      <c r="E3444" s="297"/>
      <c r="F3444" s="297"/>
      <c r="G3444" s="297"/>
      <c r="H3444" s="297"/>
    </row>
    <row r="3445" spans="1:8" x14ac:dyDescent="0.2">
      <c r="A3445" s="247"/>
      <c r="B3445" s="267"/>
      <c r="C3445" s="267"/>
      <c r="D3445" s="297"/>
      <c r="E3445" s="297"/>
      <c r="F3445" s="297"/>
      <c r="G3445" s="297"/>
      <c r="H3445" s="297"/>
    </row>
    <row r="3446" spans="1:8" x14ac:dyDescent="0.2">
      <c r="A3446" s="247"/>
      <c r="B3446" s="267"/>
      <c r="C3446" s="267"/>
      <c r="D3446" s="297"/>
      <c r="E3446" s="297"/>
      <c r="F3446" s="297"/>
      <c r="G3446" s="297"/>
      <c r="H3446" s="297"/>
    </row>
    <row r="3447" spans="1:8" x14ac:dyDescent="0.2">
      <c r="A3447" s="247"/>
      <c r="B3447" s="267"/>
      <c r="C3447" s="267"/>
      <c r="D3447" s="297"/>
      <c r="E3447" s="297"/>
      <c r="F3447" s="297"/>
      <c r="G3447" s="297"/>
      <c r="H3447" s="297"/>
    </row>
    <row r="3448" spans="1:8" x14ac:dyDescent="0.2">
      <c r="A3448" s="247"/>
      <c r="B3448" s="267"/>
      <c r="C3448" s="267"/>
      <c r="D3448" s="297"/>
      <c r="E3448" s="297"/>
      <c r="F3448" s="297"/>
      <c r="G3448" s="297"/>
      <c r="H3448" s="297"/>
    </row>
    <row r="3449" spans="1:8" x14ac:dyDescent="0.2">
      <c r="A3449" s="247"/>
      <c r="B3449" s="267"/>
      <c r="C3449" s="267"/>
      <c r="D3449" s="297"/>
      <c r="E3449" s="297"/>
      <c r="F3449" s="297"/>
      <c r="G3449" s="297"/>
      <c r="H3449" s="297"/>
    </row>
    <row r="3450" spans="1:8" x14ac:dyDescent="0.2">
      <c r="A3450" s="247"/>
      <c r="B3450" s="267"/>
      <c r="C3450" s="267"/>
      <c r="D3450" s="297"/>
      <c r="E3450" s="297"/>
      <c r="F3450" s="297"/>
      <c r="G3450" s="297"/>
      <c r="H3450" s="297"/>
    </row>
    <row r="3451" spans="1:8" x14ac:dyDescent="0.2">
      <c r="A3451" s="247"/>
      <c r="B3451" s="267"/>
      <c r="C3451" s="267"/>
      <c r="D3451" s="297"/>
      <c r="E3451" s="297"/>
      <c r="F3451" s="297"/>
      <c r="G3451" s="297"/>
      <c r="H3451" s="297"/>
    </row>
    <row r="3452" spans="1:8" x14ac:dyDescent="0.2">
      <c r="A3452" s="247"/>
      <c r="B3452" s="267"/>
      <c r="C3452" s="267"/>
      <c r="D3452" s="297"/>
      <c r="E3452" s="297"/>
      <c r="F3452" s="297"/>
      <c r="G3452" s="297"/>
      <c r="H3452" s="297"/>
    </row>
    <row r="3453" spans="1:8" x14ac:dyDescent="0.2">
      <c r="A3453" s="247"/>
      <c r="B3453" s="267"/>
      <c r="C3453" s="267"/>
      <c r="D3453" s="297"/>
      <c r="E3453" s="297"/>
      <c r="F3453" s="297"/>
      <c r="G3453" s="297"/>
      <c r="H3453" s="297"/>
    </row>
    <row r="3454" spans="1:8" x14ac:dyDescent="0.2">
      <c r="A3454" s="247"/>
      <c r="B3454" s="267"/>
      <c r="C3454" s="267"/>
      <c r="D3454" s="297"/>
      <c r="E3454" s="297"/>
      <c r="F3454" s="297"/>
      <c r="G3454" s="297"/>
      <c r="H3454" s="297"/>
    </row>
    <row r="3455" spans="1:8" x14ac:dyDescent="0.2">
      <c r="A3455" s="247"/>
      <c r="B3455" s="267"/>
      <c r="C3455" s="267"/>
      <c r="D3455" s="297"/>
      <c r="E3455" s="297"/>
      <c r="F3455" s="297"/>
      <c r="G3455" s="297"/>
      <c r="H3455" s="297"/>
    </row>
    <row r="3456" spans="1:8" x14ac:dyDescent="0.2">
      <c r="A3456" s="247"/>
      <c r="B3456" s="267"/>
      <c r="C3456" s="267"/>
      <c r="D3456" s="297"/>
      <c r="E3456" s="297"/>
      <c r="F3456" s="297"/>
      <c r="G3456" s="297"/>
      <c r="H3456" s="297"/>
    </row>
    <row r="3457" spans="1:8" x14ac:dyDescent="0.2">
      <c r="A3457" s="247"/>
      <c r="B3457" s="267"/>
      <c r="C3457" s="267"/>
      <c r="D3457" s="297"/>
      <c r="E3457" s="297"/>
      <c r="F3457" s="297"/>
      <c r="G3457" s="297"/>
      <c r="H3457" s="297"/>
    </row>
    <row r="3458" spans="1:8" x14ac:dyDescent="0.2">
      <c r="A3458" s="247"/>
      <c r="B3458" s="267"/>
      <c r="C3458" s="267"/>
      <c r="D3458" s="297"/>
      <c r="E3458" s="297"/>
      <c r="F3458" s="297"/>
      <c r="G3458" s="297"/>
      <c r="H3458" s="297"/>
    </row>
    <row r="3459" spans="1:8" x14ac:dyDescent="0.2">
      <c r="A3459" s="247"/>
      <c r="B3459" s="267"/>
      <c r="C3459" s="267"/>
      <c r="D3459" s="297"/>
      <c r="E3459" s="297"/>
      <c r="F3459" s="297"/>
      <c r="G3459" s="297"/>
      <c r="H3459" s="297"/>
    </row>
    <row r="3460" spans="1:8" x14ac:dyDescent="0.2">
      <c r="A3460" s="247"/>
      <c r="B3460" s="267"/>
      <c r="C3460" s="267"/>
      <c r="D3460" s="297"/>
      <c r="E3460" s="297"/>
      <c r="F3460" s="297"/>
      <c r="G3460" s="297"/>
      <c r="H3460" s="297"/>
    </row>
    <row r="3461" spans="1:8" x14ac:dyDescent="0.2">
      <c r="A3461" s="247"/>
      <c r="B3461" s="267"/>
      <c r="C3461" s="267"/>
      <c r="D3461" s="297"/>
      <c r="E3461" s="297"/>
      <c r="F3461" s="297"/>
      <c r="G3461" s="297"/>
      <c r="H3461" s="297"/>
    </row>
    <row r="3462" spans="1:8" x14ac:dyDescent="0.2">
      <c r="A3462" s="247"/>
      <c r="B3462" s="267"/>
      <c r="C3462" s="267"/>
      <c r="D3462" s="297"/>
      <c r="E3462" s="297"/>
      <c r="F3462" s="297"/>
      <c r="G3462" s="297"/>
      <c r="H3462" s="297"/>
    </row>
    <row r="3463" spans="1:8" x14ac:dyDescent="0.2">
      <c r="A3463" s="247"/>
      <c r="B3463" s="267"/>
      <c r="C3463" s="267"/>
      <c r="D3463" s="297"/>
      <c r="E3463" s="297"/>
      <c r="F3463" s="297"/>
      <c r="G3463" s="297"/>
      <c r="H3463" s="297"/>
    </row>
    <row r="3464" spans="1:8" x14ac:dyDescent="0.2">
      <c r="A3464" s="247"/>
      <c r="B3464" s="267"/>
      <c r="C3464" s="267"/>
      <c r="D3464" s="297"/>
      <c r="E3464" s="297"/>
      <c r="F3464" s="297"/>
      <c r="G3464" s="297"/>
      <c r="H3464" s="297"/>
    </row>
    <row r="3465" spans="1:8" x14ac:dyDescent="0.2">
      <c r="A3465" s="247"/>
      <c r="B3465" s="267"/>
      <c r="C3465" s="267"/>
      <c r="D3465" s="297"/>
      <c r="E3465" s="297"/>
      <c r="F3465" s="297"/>
      <c r="G3465" s="297"/>
      <c r="H3465" s="297"/>
    </row>
    <row r="3466" spans="1:8" x14ac:dyDescent="0.2">
      <c r="A3466" s="247"/>
      <c r="B3466" s="267"/>
      <c r="C3466" s="267"/>
      <c r="D3466" s="297"/>
      <c r="E3466" s="297"/>
      <c r="F3466" s="297"/>
      <c r="G3466" s="297"/>
      <c r="H3466" s="297"/>
    </row>
    <row r="3467" spans="1:8" x14ac:dyDescent="0.2">
      <c r="A3467" s="247"/>
      <c r="B3467" s="267"/>
      <c r="C3467" s="267"/>
      <c r="D3467" s="297"/>
      <c r="E3467" s="297"/>
      <c r="F3467" s="297"/>
      <c r="G3467" s="297"/>
      <c r="H3467" s="297"/>
    </row>
    <row r="3468" spans="1:8" x14ac:dyDescent="0.2">
      <c r="A3468" s="247"/>
      <c r="B3468" s="267"/>
      <c r="C3468" s="267"/>
      <c r="D3468" s="297"/>
      <c r="E3468" s="297"/>
      <c r="F3468" s="297"/>
      <c r="G3468" s="297"/>
      <c r="H3468" s="297"/>
    </row>
    <row r="3469" spans="1:8" x14ac:dyDescent="0.2">
      <c r="A3469" s="247"/>
      <c r="B3469" s="267"/>
      <c r="C3469" s="267"/>
      <c r="D3469" s="297"/>
      <c r="E3469" s="297"/>
      <c r="F3469" s="297"/>
      <c r="G3469" s="297"/>
      <c r="H3469" s="297"/>
    </row>
    <row r="3470" spans="1:8" x14ac:dyDescent="0.2">
      <c r="A3470" s="247"/>
      <c r="B3470" s="267"/>
      <c r="C3470" s="267"/>
      <c r="D3470" s="297"/>
      <c r="E3470" s="297"/>
      <c r="F3470" s="297"/>
      <c r="G3470" s="297"/>
      <c r="H3470" s="297"/>
    </row>
    <row r="3471" spans="1:8" x14ac:dyDescent="0.2">
      <c r="A3471" s="247"/>
      <c r="B3471" s="267"/>
      <c r="C3471" s="267"/>
      <c r="D3471" s="297"/>
      <c r="E3471" s="297"/>
      <c r="F3471" s="297"/>
      <c r="G3471" s="297"/>
      <c r="H3471" s="297"/>
    </row>
    <row r="3472" spans="1:8" x14ac:dyDescent="0.2">
      <c r="A3472" s="247"/>
      <c r="B3472" s="267"/>
      <c r="C3472" s="267"/>
      <c r="D3472" s="297"/>
      <c r="E3472" s="297"/>
      <c r="F3472" s="297"/>
      <c r="G3472" s="297"/>
      <c r="H3472" s="297"/>
    </row>
    <row r="3473" spans="1:8" x14ac:dyDescent="0.2">
      <c r="A3473" s="247"/>
      <c r="B3473" s="267"/>
      <c r="C3473" s="267"/>
      <c r="D3473" s="297"/>
      <c r="E3473" s="297"/>
      <c r="F3473" s="297"/>
      <c r="G3473" s="297"/>
      <c r="H3473" s="297"/>
    </row>
    <row r="3474" spans="1:8" x14ac:dyDescent="0.2">
      <c r="A3474" s="247"/>
      <c r="B3474" s="267"/>
      <c r="C3474" s="267"/>
      <c r="D3474" s="297"/>
      <c r="E3474" s="297"/>
      <c r="F3474" s="297"/>
      <c r="G3474" s="297"/>
      <c r="H3474" s="297"/>
    </row>
    <row r="3475" spans="1:8" x14ac:dyDescent="0.2">
      <c r="A3475" s="247"/>
      <c r="B3475" s="267"/>
      <c r="C3475" s="267"/>
      <c r="D3475" s="297"/>
      <c r="E3475" s="297"/>
      <c r="F3475" s="297"/>
      <c r="G3475" s="297"/>
      <c r="H3475" s="297"/>
    </row>
    <row r="3476" spans="1:8" x14ac:dyDescent="0.2">
      <c r="A3476" s="247"/>
      <c r="B3476" s="267"/>
      <c r="C3476" s="267"/>
      <c r="D3476" s="297"/>
      <c r="E3476" s="297"/>
      <c r="F3476" s="297"/>
      <c r="G3476" s="297"/>
      <c r="H3476" s="297"/>
    </row>
    <row r="3477" spans="1:8" x14ac:dyDescent="0.2">
      <c r="A3477" s="247"/>
      <c r="B3477" s="267"/>
      <c r="C3477" s="267"/>
      <c r="D3477" s="297"/>
      <c r="E3477" s="297"/>
      <c r="F3477" s="297"/>
      <c r="G3477" s="297"/>
      <c r="H3477" s="297"/>
    </row>
    <row r="3478" spans="1:8" x14ac:dyDescent="0.2">
      <c r="A3478" s="247"/>
      <c r="B3478" s="267"/>
      <c r="C3478" s="267"/>
      <c r="D3478" s="297"/>
      <c r="E3478" s="297"/>
      <c r="F3478" s="297"/>
      <c r="G3478" s="297"/>
      <c r="H3478" s="297"/>
    </row>
    <row r="3479" spans="1:8" x14ac:dyDescent="0.2">
      <c r="A3479" s="247"/>
      <c r="B3479" s="267"/>
      <c r="C3479" s="267"/>
      <c r="D3479" s="297"/>
      <c r="E3479" s="297"/>
      <c r="F3479" s="297"/>
      <c r="G3479" s="297"/>
      <c r="H3479" s="297"/>
    </row>
    <row r="3480" spans="1:8" x14ac:dyDescent="0.2">
      <c r="A3480" s="247"/>
      <c r="B3480" s="267"/>
      <c r="C3480" s="267"/>
      <c r="D3480" s="297"/>
      <c r="E3480" s="297"/>
      <c r="F3480" s="297"/>
      <c r="G3480" s="297"/>
      <c r="H3480" s="297"/>
    </row>
    <row r="3481" spans="1:8" x14ac:dyDescent="0.2">
      <c r="A3481" s="247"/>
      <c r="B3481" s="267"/>
      <c r="C3481" s="267"/>
      <c r="D3481" s="297"/>
      <c r="E3481" s="297"/>
      <c r="F3481" s="297"/>
      <c r="G3481" s="297"/>
      <c r="H3481" s="297"/>
    </row>
    <row r="3482" spans="1:8" x14ac:dyDescent="0.2">
      <c r="A3482" s="247"/>
      <c r="B3482" s="267"/>
      <c r="C3482" s="267"/>
      <c r="D3482" s="297"/>
      <c r="E3482" s="297"/>
      <c r="F3482" s="297"/>
      <c r="G3482" s="297"/>
      <c r="H3482" s="297"/>
    </row>
    <row r="3483" spans="1:8" x14ac:dyDescent="0.2">
      <c r="A3483" s="247"/>
      <c r="B3483" s="267"/>
      <c r="C3483" s="267"/>
      <c r="D3483" s="297"/>
      <c r="E3483" s="297"/>
      <c r="F3483" s="297"/>
      <c r="G3483" s="297"/>
      <c r="H3483" s="297"/>
    </row>
    <row r="3484" spans="1:8" x14ac:dyDescent="0.2">
      <c r="A3484" s="247"/>
      <c r="B3484" s="267"/>
      <c r="C3484" s="267"/>
      <c r="D3484" s="297"/>
      <c r="E3484" s="297"/>
      <c r="F3484" s="297"/>
      <c r="G3484" s="297"/>
      <c r="H3484" s="297"/>
    </row>
    <row r="3485" spans="1:8" x14ac:dyDescent="0.2">
      <c r="A3485" s="247"/>
      <c r="B3485" s="267"/>
      <c r="C3485" s="267"/>
      <c r="D3485" s="297"/>
      <c r="E3485" s="297"/>
      <c r="F3485" s="297"/>
      <c r="G3485" s="297"/>
      <c r="H3485" s="297"/>
    </row>
    <row r="3486" spans="1:8" x14ac:dyDescent="0.2">
      <c r="A3486" s="247"/>
      <c r="B3486" s="267"/>
      <c r="C3486" s="267"/>
      <c r="D3486" s="297"/>
      <c r="E3486" s="297"/>
      <c r="F3486" s="297"/>
      <c r="G3486" s="297"/>
      <c r="H3486" s="297"/>
    </row>
    <row r="3487" spans="1:8" x14ac:dyDescent="0.2">
      <c r="A3487" s="247"/>
      <c r="B3487" s="267"/>
      <c r="C3487" s="267"/>
      <c r="D3487" s="297"/>
      <c r="E3487" s="297"/>
      <c r="F3487" s="297"/>
      <c r="G3487" s="297"/>
      <c r="H3487" s="297"/>
    </row>
    <row r="3488" spans="1:8" x14ac:dyDescent="0.2">
      <c r="A3488" s="247"/>
      <c r="B3488" s="267"/>
      <c r="C3488" s="267"/>
      <c r="D3488" s="297"/>
      <c r="E3488" s="297"/>
      <c r="F3488" s="297"/>
      <c r="G3488" s="297"/>
      <c r="H3488" s="297"/>
    </row>
    <row r="3489" spans="1:8" x14ac:dyDescent="0.2">
      <c r="A3489" s="247"/>
      <c r="B3489" s="267"/>
      <c r="C3489" s="267"/>
      <c r="D3489" s="297"/>
      <c r="E3489" s="297"/>
      <c r="F3489" s="297"/>
      <c r="G3489" s="297"/>
      <c r="H3489" s="297"/>
    </row>
    <row r="3490" spans="1:8" x14ac:dyDescent="0.2">
      <c r="A3490" s="247"/>
      <c r="B3490" s="267"/>
      <c r="C3490" s="267"/>
      <c r="D3490" s="297"/>
      <c r="E3490" s="297"/>
      <c r="F3490" s="297"/>
      <c r="G3490" s="297"/>
      <c r="H3490" s="297"/>
    </row>
    <row r="3491" spans="1:8" x14ac:dyDescent="0.2">
      <c r="A3491" s="247"/>
      <c r="B3491" s="267"/>
      <c r="C3491" s="267"/>
      <c r="D3491" s="297"/>
      <c r="E3491" s="297"/>
      <c r="F3491" s="297"/>
      <c r="G3491" s="297"/>
      <c r="H3491" s="297"/>
    </row>
    <row r="3492" spans="1:8" x14ac:dyDescent="0.2">
      <c r="A3492" s="247"/>
      <c r="B3492" s="267"/>
      <c r="C3492" s="267"/>
      <c r="D3492" s="297"/>
      <c r="E3492" s="297"/>
      <c r="F3492" s="297"/>
      <c r="G3492" s="297"/>
      <c r="H3492" s="297"/>
    </row>
    <row r="3493" spans="1:8" x14ac:dyDescent="0.2">
      <c r="A3493" s="247"/>
      <c r="B3493" s="267"/>
      <c r="C3493" s="267"/>
      <c r="D3493" s="297"/>
      <c r="E3493" s="297"/>
      <c r="F3493" s="297"/>
      <c r="G3493" s="297"/>
      <c r="H3493" s="297"/>
    </row>
    <row r="3494" spans="1:8" x14ac:dyDescent="0.2">
      <c r="A3494" s="247"/>
      <c r="B3494" s="267"/>
      <c r="C3494" s="267"/>
      <c r="D3494" s="297"/>
      <c r="E3494" s="297"/>
      <c r="F3494" s="297"/>
      <c r="G3494" s="297"/>
      <c r="H3494" s="297"/>
    </row>
    <row r="3495" spans="1:8" x14ac:dyDescent="0.2">
      <c r="A3495" s="247"/>
      <c r="B3495" s="267"/>
      <c r="C3495" s="267"/>
      <c r="D3495" s="297"/>
      <c r="E3495" s="297"/>
      <c r="F3495" s="297"/>
      <c r="G3495" s="297"/>
      <c r="H3495" s="297"/>
    </row>
    <row r="3496" spans="1:8" x14ac:dyDescent="0.2">
      <c r="A3496" s="247"/>
      <c r="B3496" s="267"/>
      <c r="C3496" s="267"/>
      <c r="D3496" s="297"/>
      <c r="E3496" s="297"/>
      <c r="F3496" s="297"/>
      <c r="G3496" s="297"/>
      <c r="H3496" s="297"/>
    </row>
    <row r="3497" spans="1:8" x14ac:dyDescent="0.2">
      <c r="A3497" s="247"/>
      <c r="B3497" s="267"/>
      <c r="C3497" s="267"/>
      <c r="D3497" s="297"/>
      <c r="E3497" s="297"/>
      <c r="F3497" s="297"/>
      <c r="G3497" s="297"/>
      <c r="H3497" s="297"/>
    </row>
  </sheetData>
  <mergeCells count="12">
    <mergeCell ref="A1:H1"/>
    <mergeCell ref="A3:H4"/>
    <mergeCell ref="A7:A8"/>
    <mergeCell ref="B7:B8"/>
    <mergeCell ref="C7:C8"/>
    <mergeCell ref="D7:H7"/>
    <mergeCell ref="A1253:G1253"/>
    <mergeCell ref="A1254:G1254"/>
    <mergeCell ref="A1256:H1257"/>
    <mergeCell ref="A1258:H1258"/>
    <mergeCell ref="A1260:F1260"/>
    <mergeCell ref="A1259:H1259"/>
  </mergeCells>
  <phoneticPr fontId="57" type="noConversion"/>
  <hyperlinks>
    <hyperlink ref="H1260" location="Índice!A1" display="Volver " xr:uid="{00000000-0004-0000-09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2A74-7329-4911-B1B5-A2374A55C246}">
  <dimension ref="A1:AHU2561"/>
  <sheetViews>
    <sheetView showGridLines="0" zoomScale="98" zoomScaleNormal="98" workbookViewId="0">
      <pane ySplit="8" topLeftCell="A307" activePane="bottomLeft" state="frozen"/>
      <selection pane="bottomLeft" activeCell="D324" sqref="D324"/>
    </sheetView>
  </sheetViews>
  <sheetFormatPr baseColWidth="10" defaultColWidth="11.42578125" defaultRowHeight="12.75" x14ac:dyDescent="0.2"/>
  <cols>
    <col min="1" max="2" width="14.28515625" style="393" customWidth="1"/>
    <col min="3" max="3" width="27.28515625" style="393" customWidth="1"/>
    <col min="4" max="4" width="20.140625" style="393" customWidth="1"/>
    <col min="5" max="16384" width="11.42578125" style="393"/>
  </cols>
  <sheetData>
    <row r="1" spans="1:4" ht="61.5" customHeight="1" x14ac:dyDescent="0.2">
      <c r="A1" s="629"/>
      <c r="B1" s="629"/>
      <c r="C1" s="629"/>
      <c r="D1" s="629"/>
    </row>
    <row r="2" spans="1:4" ht="11.25" customHeight="1" x14ac:dyDescent="0.2">
      <c r="A2" s="392"/>
      <c r="B2" s="392"/>
      <c r="C2" s="392"/>
      <c r="D2" s="392"/>
    </row>
    <row r="3" spans="1:4" x14ac:dyDescent="0.2">
      <c r="A3" s="630" t="s">
        <v>27</v>
      </c>
      <c r="B3" s="630"/>
      <c r="C3" s="630"/>
      <c r="D3" s="630"/>
    </row>
    <row r="4" spans="1:4" x14ac:dyDescent="0.2">
      <c r="A4" s="630"/>
      <c r="B4" s="630"/>
      <c r="C4" s="630"/>
      <c r="D4" s="630"/>
    </row>
    <row r="5" spans="1:4" ht="26.25" customHeight="1" x14ac:dyDescent="0.2">
      <c r="A5" s="631" t="s">
        <v>156</v>
      </c>
      <c r="B5" s="632"/>
      <c r="C5" s="632"/>
      <c r="D5" s="632"/>
    </row>
    <row r="6" spans="1:4" ht="14.25" x14ac:dyDescent="0.2">
      <c r="A6" s="394" t="s">
        <v>178</v>
      </c>
      <c r="B6" s="395"/>
      <c r="C6" s="395"/>
      <c r="D6" s="396"/>
    </row>
    <row r="7" spans="1:4" ht="18" customHeight="1" x14ac:dyDescent="0.2">
      <c r="A7" s="633" t="s">
        <v>30</v>
      </c>
      <c r="B7" s="635" t="s">
        <v>31</v>
      </c>
      <c r="C7" s="637" t="s">
        <v>140</v>
      </c>
      <c r="D7" s="397" t="s">
        <v>32</v>
      </c>
    </row>
    <row r="8" spans="1:4" x14ac:dyDescent="0.2">
      <c r="A8" s="634"/>
      <c r="B8" s="636"/>
      <c r="C8" s="638"/>
      <c r="D8" s="429" t="s">
        <v>157</v>
      </c>
    </row>
    <row r="9" spans="1:4" x14ac:dyDescent="0.2">
      <c r="A9" s="427">
        <v>2018</v>
      </c>
      <c r="B9" s="428" t="s">
        <v>50</v>
      </c>
      <c r="C9" s="428" t="s">
        <v>158</v>
      </c>
      <c r="D9" s="400">
        <v>18624.122500000001</v>
      </c>
    </row>
    <row r="10" spans="1:4" x14ac:dyDescent="0.2">
      <c r="A10" s="425">
        <v>2018</v>
      </c>
      <c r="B10" s="399" t="s">
        <v>51</v>
      </c>
      <c r="C10" s="399" t="s">
        <v>158</v>
      </c>
      <c r="D10" s="400">
        <v>16176.014999999999</v>
      </c>
    </row>
    <row r="11" spans="1:4" x14ac:dyDescent="0.2">
      <c r="A11" s="425">
        <v>2018</v>
      </c>
      <c r="B11" s="399" t="s">
        <v>52</v>
      </c>
      <c r="C11" s="399" t="s">
        <v>158</v>
      </c>
      <c r="D11" s="400">
        <v>16567</v>
      </c>
    </row>
    <row r="12" spans="1:4" x14ac:dyDescent="0.2">
      <c r="A12" s="425">
        <v>2018</v>
      </c>
      <c r="B12" s="399" t="s">
        <v>40</v>
      </c>
      <c r="C12" s="399" t="s">
        <v>158</v>
      </c>
      <c r="D12" s="400">
        <v>16285.829000000002</v>
      </c>
    </row>
    <row r="13" spans="1:4" x14ac:dyDescent="0.2">
      <c r="A13" s="425">
        <v>2018</v>
      </c>
      <c r="B13" s="399" t="s">
        <v>42</v>
      </c>
      <c r="C13" s="399" t="s">
        <v>158</v>
      </c>
      <c r="D13" s="400">
        <v>16202.077000000001</v>
      </c>
    </row>
    <row r="14" spans="1:4" x14ac:dyDescent="0.2">
      <c r="A14" s="425">
        <v>2018</v>
      </c>
      <c r="B14" s="399" t="s">
        <v>43</v>
      </c>
      <c r="C14" s="399" t="s">
        <v>158</v>
      </c>
      <c r="D14" s="400">
        <v>15791.715</v>
      </c>
    </row>
    <row r="15" spans="1:4" x14ac:dyDescent="0.2">
      <c r="A15" s="425">
        <v>2018</v>
      </c>
      <c r="B15" s="399" t="s">
        <v>44</v>
      </c>
      <c r="C15" s="399" t="s">
        <v>158</v>
      </c>
      <c r="D15" s="400">
        <v>16580.235000000001</v>
      </c>
    </row>
    <row r="16" spans="1:4" x14ac:dyDescent="0.2">
      <c r="A16" s="425">
        <v>2018</v>
      </c>
      <c r="B16" s="399" t="s">
        <v>45</v>
      </c>
      <c r="C16" s="399" t="s">
        <v>158</v>
      </c>
      <c r="D16" s="400">
        <v>15114.799000000001</v>
      </c>
    </row>
    <row r="17" spans="1:4" x14ac:dyDescent="0.2">
      <c r="A17" s="425">
        <v>2018</v>
      </c>
      <c r="B17" s="399" t="s">
        <v>46</v>
      </c>
      <c r="C17" s="399" t="s">
        <v>158</v>
      </c>
      <c r="D17" s="400">
        <v>15967.297500000004</v>
      </c>
    </row>
    <row r="18" spans="1:4" x14ac:dyDescent="0.2">
      <c r="A18" s="425">
        <v>2018</v>
      </c>
      <c r="B18" s="399" t="s">
        <v>47</v>
      </c>
      <c r="C18" s="399" t="s">
        <v>158</v>
      </c>
      <c r="D18" s="400">
        <v>13301.4125</v>
      </c>
    </row>
    <row r="19" spans="1:4" x14ac:dyDescent="0.2">
      <c r="A19" s="425">
        <v>2018</v>
      </c>
      <c r="B19" s="399" t="s">
        <v>48</v>
      </c>
      <c r="C19" s="399" t="s">
        <v>158</v>
      </c>
      <c r="D19" s="400">
        <v>13666.37</v>
      </c>
    </row>
    <row r="20" spans="1:4" x14ac:dyDescent="0.2">
      <c r="A20" s="425">
        <v>2018</v>
      </c>
      <c r="B20" s="399" t="s">
        <v>49</v>
      </c>
      <c r="C20" s="399" t="s">
        <v>158</v>
      </c>
      <c r="D20" s="400">
        <v>13805.105000000001</v>
      </c>
    </row>
    <row r="21" spans="1:4" x14ac:dyDescent="0.2">
      <c r="A21" s="425">
        <v>2019</v>
      </c>
      <c r="B21" s="399" t="s">
        <v>50</v>
      </c>
      <c r="C21" s="399" t="s">
        <v>158</v>
      </c>
      <c r="D21" s="400">
        <v>16797.199999999997</v>
      </c>
    </row>
    <row r="22" spans="1:4" x14ac:dyDescent="0.2">
      <c r="A22" s="425">
        <v>2019</v>
      </c>
      <c r="B22" s="399" t="s">
        <v>51</v>
      </c>
      <c r="C22" s="399" t="s">
        <v>158</v>
      </c>
      <c r="D22" s="400">
        <v>17467.942500000001</v>
      </c>
    </row>
    <row r="23" spans="1:4" x14ac:dyDescent="0.2">
      <c r="A23" s="425">
        <v>2019</v>
      </c>
      <c r="B23" s="399" t="s">
        <v>52</v>
      </c>
      <c r="C23" s="399" t="s">
        <v>158</v>
      </c>
      <c r="D23" s="400">
        <v>18272.848500000004</v>
      </c>
    </row>
    <row r="24" spans="1:4" x14ac:dyDescent="0.2">
      <c r="A24" s="425">
        <v>2019</v>
      </c>
      <c r="B24" s="399" t="s">
        <v>40</v>
      </c>
      <c r="C24" s="399" t="s">
        <v>158</v>
      </c>
      <c r="D24" s="400">
        <v>15517.038</v>
      </c>
    </row>
    <row r="25" spans="1:4" x14ac:dyDescent="0.2">
      <c r="A25" s="425">
        <v>2019</v>
      </c>
      <c r="B25" s="399" t="s">
        <v>42</v>
      </c>
      <c r="C25" s="399" t="s">
        <v>158</v>
      </c>
      <c r="D25" s="400">
        <v>18305.655999999999</v>
      </c>
    </row>
    <row r="26" spans="1:4" x14ac:dyDescent="0.2">
      <c r="A26" s="425">
        <v>2019</v>
      </c>
      <c r="B26" s="399" t="s">
        <v>43</v>
      </c>
      <c r="C26" s="399" t="s">
        <v>158</v>
      </c>
      <c r="D26" s="400">
        <v>16575.12</v>
      </c>
    </row>
    <row r="27" spans="1:4" x14ac:dyDescent="0.2">
      <c r="A27" s="425">
        <v>2019</v>
      </c>
      <c r="B27" s="399" t="s">
        <v>44</v>
      </c>
      <c r="C27" s="399" t="s">
        <v>158</v>
      </c>
      <c r="D27" s="400">
        <v>17555.220499999999</v>
      </c>
    </row>
    <row r="28" spans="1:4" x14ac:dyDescent="0.2">
      <c r="A28" s="425">
        <v>2019</v>
      </c>
      <c r="B28" s="399" t="s">
        <v>45</v>
      </c>
      <c r="C28" s="399" t="s">
        <v>158</v>
      </c>
      <c r="D28" s="400">
        <v>17982.985999999997</v>
      </c>
    </row>
    <row r="29" spans="1:4" x14ac:dyDescent="0.2">
      <c r="A29" s="425">
        <v>2019</v>
      </c>
      <c r="B29" s="399" t="s">
        <v>46</v>
      </c>
      <c r="C29" s="399" t="s">
        <v>158</v>
      </c>
      <c r="D29" s="400">
        <v>17455.637999999999</v>
      </c>
    </row>
    <row r="30" spans="1:4" x14ac:dyDescent="0.2">
      <c r="A30" s="425">
        <v>2019</v>
      </c>
      <c r="B30" s="399" t="s">
        <v>47</v>
      </c>
      <c r="C30" s="399" t="s">
        <v>158</v>
      </c>
      <c r="D30" s="400">
        <v>22059.185000000001</v>
      </c>
    </row>
    <row r="31" spans="1:4" x14ac:dyDescent="0.2">
      <c r="A31" s="425">
        <v>2019</v>
      </c>
      <c r="B31" s="399" t="s">
        <v>48</v>
      </c>
      <c r="C31" s="399" t="s">
        <v>158</v>
      </c>
      <c r="D31" s="400">
        <v>19505.728000000006</v>
      </c>
    </row>
    <row r="32" spans="1:4" x14ac:dyDescent="0.2">
      <c r="A32" s="425">
        <v>2019</v>
      </c>
      <c r="B32" s="399" t="s">
        <v>49</v>
      </c>
      <c r="C32" s="399" t="s">
        <v>158</v>
      </c>
      <c r="D32" s="400">
        <v>17811.017500000002</v>
      </c>
    </row>
    <row r="33" spans="1:4" x14ac:dyDescent="0.2">
      <c r="A33" s="425">
        <v>2020</v>
      </c>
      <c r="B33" s="399" t="s">
        <v>50</v>
      </c>
      <c r="C33" s="399" t="s">
        <v>158</v>
      </c>
      <c r="D33" s="400">
        <v>17620.547500000004</v>
      </c>
    </row>
    <row r="34" spans="1:4" x14ac:dyDescent="0.2">
      <c r="A34" s="425">
        <v>2020</v>
      </c>
      <c r="B34" s="399" t="s">
        <v>51</v>
      </c>
      <c r="C34" s="399" t="s">
        <v>158</v>
      </c>
      <c r="D34" s="400">
        <v>17564.725499999997</v>
      </c>
    </row>
    <row r="35" spans="1:4" x14ac:dyDescent="0.2">
      <c r="A35" s="425">
        <v>2020</v>
      </c>
      <c r="B35" s="399" t="s">
        <v>52</v>
      </c>
      <c r="C35" s="399" t="s">
        <v>158</v>
      </c>
      <c r="D35" s="400">
        <v>12330.5875</v>
      </c>
    </row>
    <row r="36" spans="1:4" x14ac:dyDescent="0.2">
      <c r="A36" s="425">
        <v>2020</v>
      </c>
      <c r="B36" s="399" t="s">
        <v>40</v>
      </c>
      <c r="C36" s="399" t="s">
        <v>158</v>
      </c>
      <c r="D36" s="400">
        <v>3695.0349999999999</v>
      </c>
    </row>
    <row r="37" spans="1:4" x14ac:dyDescent="0.2">
      <c r="A37" s="425">
        <v>2020</v>
      </c>
      <c r="B37" s="399" t="s">
        <v>42</v>
      </c>
      <c r="C37" s="399" t="s">
        <v>158</v>
      </c>
      <c r="D37" s="400">
        <v>9540.4324969482404</v>
      </c>
    </row>
    <row r="38" spans="1:4" x14ac:dyDescent="0.2">
      <c r="A38" s="425">
        <v>2020</v>
      </c>
      <c r="B38" s="399" t="s">
        <v>43</v>
      </c>
      <c r="C38" s="399" t="s">
        <v>158</v>
      </c>
      <c r="D38" s="400">
        <v>12585.534497833254</v>
      </c>
    </row>
    <row r="39" spans="1:4" x14ac:dyDescent="0.2">
      <c r="A39" s="425">
        <v>2020</v>
      </c>
      <c r="B39" s="399" t="s">
        <v>44</v>
      </c>
      <c r="C39" s="399" t="s">
        <v>158</v>
      </c>
      <c r="D39" s="400">
        <v>15143.827487487797</v>
      </c>
    </row>
    <row r="40" spans="1:4" x14ac:dyDescent="0.2">
      <c r="A40" s="425">
        <v>2020</v>
      </c>
      <c r="B40" s="399" t="s">
        <v>45</v>
      </c>
      <c r="C40" s="399" t="s">
        <v>158</v>
      </c>
      <c r="D40" s="400">
        <v>16521.629998168944</v>
      </c>
    </row>
    <row r="41" spans="1:4" x14ac:dyDescent="0.2">
      <c r="A41" s="425">
        <v>2020</v>
      </c>
      <c r="B41" s="399" t="s">
        <v>46</v>
      </c>
      <c r="C41" s="399" t="s">
        <v>158</v>
      </c>
      <c r="D41" s="400">
        <v>17510.654989013674</v>
      </c>
    </row>
    <row r="42" spans="1:4" x14ac:dyDescent="0.2">
      <c r="A42" s="425">
        <v>2020</v>
      </c>
      <c r="B42" s="399" t="s">
        <v>47</v>
      </c>
      <c r="C42" s="399" t="s">
        <v>158</v>
      </c>
      <c r="D42" s="400">
        <v>18744.465998779298</v>
      </c>
    </row>
    <row r="43" spans="1:4" x14ac:dyDescent="0.2">
      <c r="A43" s="425">
        <v>2020</v>
      </c>
      <c r="B43" s="399" t="s">
        <v>48</v>
      </c>
      <c r="C43" s="399" t="s">
        <v>158</v>
      </c>
      <c r="D43" s="400">
        <v>18074.589981689453</v>
      </c>
    </row>
    <row r="44" spans="1:4" x14ac:dyDescent="0.2">
      <c r="A44" s="425">
        <v>2020</v>
      </c>
      <c r="B44" s="399" t="s">
        <v>49</v>
      </c>
      <c r="C44" s="399" t="s">
        <v>158</v>
      </c>
      <c r="D44" s="400">
        <v>17885.418515258789</v>
      </c>
    </row>
    <row r="45" spans="1:4" x14ac:dyDescent="0.2">
      <c r="A45" s="425">
        <v>2021</v>
      </c>
      <c r="B45" s="399" t="s">
        <v>50</v>
      </c>
      <c r="C45" s="399" t="s">
        <v>158</v>
      </c>
      <c r="D45" s="400">
        <v>15874.627495727542</v>
      </c>
    </row>
    <row r="46" spans="1:4" x14ac:dyDescent="0.2">
      <c r="A46" s="425">
        <v>2021</v>
      </c>
      <c r="B46" s="399" t="s">
        <v>51</v>
      </c>
      <c r="C46" s="399" t="s">
        <v>158</v>
      </c>
      <c r="D46" s="400">
        <v>16067.90802773</v>
      </c>
    </row>
    <row r="47" spans="1:4" x14ac:dyDescent="0.2">
      <c r="A47" s="425">
        <v>2021</v>
      </c>
      <c r="B47" s="399" t="s">
        <v>52</v>
      </c>
      <c r="C47" s="399" t="s">
        <v>158</v>
      </c>
      <c r="D47" s="400">
        <v>18076.838985582861</v>
      </c>
    </row>
    <row r="48" spans="1:4" x14ac:dyDescent="0.2">
      <c r="A48" s="425">
        <v>2021</v>
      </c>
      <c r="B48" s="399" t="s">
        <v>40</v>
      </c>
      <c r="C48" s="399" t="s">
        <v>158</v>
      </c>
      <c r="D48" s="400">
        <v>15167.541980962755</v>
      </c>
    </row>
    <row r="49" spans="1:4" x14ac:dyDescent="0.2">
      <c r="A49" s="425">
        <v>2021</v>
      </c>
      <c r="B49" s="399" t="s">
        <v>42</v>
      </c>
      <c r="C49" s="399" t="s">
        <v>158</v>
      </c>
      <c r="D49" s="400">
        <v>14570.619529304506</v>
      </c>
    </row>
    <row r="50" spans="1:4" x14ac:dyDescent="0.2">
      <c r="A50" s="425">
        <v>2021</v>
      </c>
      <c r="B50" s="399" t="s">
        <v>43</v>
      </c>
      <c r="C50" s="399" t="s">
        <v>158</v>
      </c>
      <c r="D50" s="400">
        <v>13936.964013519289</v>
      </c>
    </row>
    <row r="51" spans="1:4" x14ac:dyDescent="0.2">
      <c r="A51" s="425">
        <v>2021</v>
      </c>
      <c r="B51" s="399" t="s">
        <v>44</v>
      </c>
      <c r="C51" s="399" t="s">
        <v>158</v>
      </c>
      <c r="D51" s="400">
        <v>16633.687994720458</v>
      </c>
    </row>
    <row r="52" spans="1:4" x14ac:dyDescent="0.2">
      <c r="A52" s="425">
        <v>2021</v>
      </c>
      <c r="B52" s="399" t="s">
        <v>45</v>
      </c>
      <c r="C52" s="399" t="s">
        <v>158</v>
      </c>
      <c r="D52" s="400">
        <v>17020.425046844481</v>
      </c>
    </row>
    <row r="53" spans="1:4" x14ac:dyDescent="0.2">
      <c r="A53" s="425">
        <v>2021</v>
      </c>
      <c r="B53" s="399" t="s">
        <v>46</v>
      </c>
      <c r="C53" s="399" t="s">
        <v>158</v>
      </c>
      <c r="D53" s="400">
        <v>17624.666507398488</v>
      </c>
    </row>
    <row r="54" spans="1:4" x14ac:dyDescent="0.2">
      <c r="A54" s="425">
        <v>2021</v>
      </c>
      <c r="B54" s="399" t="s">
        <v>47</v>
      </c>
      <c r="C54" s="399" t="s">
        <v>158</v>
      </c>
      <c r="D54" s="400">
        <v>16918.794486479041</v>
      </c>
    </row>
    <row r="55" spans="1:4" x14ac:dyDescent="0.2">
      <c r="A55" s="425">
        <v>2021</v>
      </c>
      <c r="B55" s="399" t="s">
        <v>48</v>
      </c>
      <c r="C55" s="399" t="s">
        <v>158</v>
      </c>
      <c r="D55" s="400">
        <v>17864.826461421966</v>
      </c>
    </row>
    <row r="56" spans="1:4" x14ac:dyDescent="0.2">
      <c r="A56" s="425">
        <v>2021</v>
      </c>
      <c r="B56" s="399" t="s">
        <v>49</v>
      </c>
      <c r="C56" s="399" t="s">
        <v>158</v>
      </c>
      <c r="D56" s="400">
        <v>18016.548001937867</v>
      </c>
    </row>
    <row r="57" spans="1:4" x14ac:dyDescent="0.2">
      <c r="A57" s="425">
        <v>2022</v>
      </c>
      <c r="B57" s="399" t="s">
        <v>50</v>
      </c>
      <c r="C57" s="399" t="s">
        <v>158</v>
      </c>
      <c r="D57" s="400">
        <v>15532.591540298461</v>
      </c>
    </row>
    <row r="58" spans="1:4" x14ac:dyDescent="0.2">
      <c r="A58" s="425">
        <v>2022</v>
      </c>
      <c r="B58" s="399" t="s">
        <v>51</v>
      </c>
      <c r="C58" s="399" t="s">
        <v>158</v>
      </c>
      <c r="D58" s="400">
        <v>17873.875020751952</v>
      </c>
    </row>
    <row r="59" spans="1:4" x14ac:dyDescent="0.2">
      <c r="A59" s="425">
        <v>2022</v>
      </c>
      <c r="B59" s="399" t="s">
        <v>52</v>
      </c>
      <c r="C59" s="399" t="s">
        <v>158</v>
      </c>
      <c r="D59" s="400">
        <v>19786.107522159582</v>
      </c>
    </row>
    <row r="60" spans="1:4" x14ac:dyDescent="0.2">
      <c r="A60" s="425">
        <v>2022</v>
      </c>
      <c r="B60" s="399" t="s">
        <v>40</v>
      </c>
      <c r="C60" s="399" t="s">
        <v>158</v>
      </c>
      <c r="D60" s="400">
        <v>17857.227493705759</v>
      </c>
    </row>
    <row r="61" spans="1:4" x14ac:dyDescent="0.2">
      <c r="A61" s="425">
        <v>2022</v>
      </c>
      <c r="B61" s="399" t="s">
        <v>42</v>
      </c>
      <c r="C61" s="399" t="s">
        <v>158</v>
      </c>
      <c r="D61" s="400">
        <v>19113.859978591921</v>
      </c>
    </row>
    <row r="62" spans="1:4" x14ac:dyDescent="0.2">
      <c r="A62" s="425">
        <v>2022</v>
      </c>
      <c r="B62" s="399" t="s">
        <v>43</v>
      </c>
      <c r="C62" s="399" t="s">
        <v>158</v>
      </c>
      <c r="D62" s="400">
        <v>18950.213445066453</v>
      </c>
    </row>
    <row r="63" spans="1:4" x14ac:dyDescent="0.2">
      <c r="A63" s="425">
        <v>2022</v>
      </c>
      <c r="B63" s="399" t="s">
        <v>44</v>
      </c>
      <c r="C63" s="399" t="s">
        <v>158</v>
      </c>
      <c r="D63" s="400">
        <v>18151.363499999999</v>
      </c>
    </row>
    <row r="64" spans="1:4" x14ac:dyDescent="0.2">
      <c r="A64" s="425">
        <v>2022</v>
      </c>
      <c r="B64" s="399" t="s">
        <v>45</v>
      </c>
      <c r="C64" s="399" t="s">
        <v>158</v>
      </c>
      <c r="D64" s="400">
        <v>17834.222000000002</v>
      </c>
    </row>
    <row r="65" spans="1:4" x14ac:dyDescent="0.2">
      <c r="A65" s="425">
        <v>2022</v>
      </c>
      <c r="B65" s="399" t="s">
        <v>46</v>
      </c>
      <c r="C65" s="399" t="s">
        <v>158</v>
      </c>
      <c r="D65" s="400">
        <v>17378.887999999999</v>
      </c>
    </row>
    <row r="66" spans="1:4" x14ac:dyDescent="0.2">
      <c r="A66" s="425">
        <v>2022</v>
      </c>
      <c r="B66" s="399" t="s">
        <v>47</v>
      </c>
      <c r="C66" s="399" t="s">
        <v>158</v>
      </c>
      <c r="D66" s="400">
        <v>15581.989</v>
      </c>
    </row>
    <row r="67" spans="1:4" x14ac:dyDescent="0.2">
      <c r="A67" s="425">
        <v>2022</v>
      </c>
      <c r="B67" s="399" t="s">
        <v>48</v>
      </c>
      <c r="C67" s="399" t="s">
        <v>158</v>
      </c>
      <c r="D67" s="400">
        <v>16292.843999999999</v>
      </c>
    </row>
    <row r="68" spans="1:4" x14ac:dyDescent="0.2">
      <c r="A68" s="425">
        <v>2022</v>
      </c>
      <c r="B68" s="399" t="s">
        <v>49</v>
      </c>
      <c r="C68" s="399" t="s">
        <v>158</v>
      </c>
      <c r="D68" s="400">
        <v>15091.768</v>
      </c>
    </row>
    <row r="69" spans="1:4" x14ac:dyDescent="0.2">
      <c r="A69" s="425">
        <v>2023</v>
      </c>
      <c r="B69" s="399" t="s">
        <v>50</v>
      </c>
      <c r="C69" s="399" t="s">
        <v>158</v>
      </c>
      <c r="D69" s="400">
        <v>13862.674500000001</v>
      </c>
    </row>
    <row r="70" spans="1:4" x14ac:dyDescent="0.2">
      <c r="A70" s="425">
        <v>2023</v>
      </c>
      <c r="B70" s="399" t="s">
        <v>51</v>
      </c>
      <c r="C70" s="399" t="s">
        <v>158</v>
      </c>
      <c r="D70" s="400">
        <v>15060.0995</v>
      </c>
    </row>
    <row r="71" spans="1:4" x14ac:dyDescent="0.2">
      <c r="A71" s="425">
        <v>2023</v>
      </c>
      <c r="B71" s="399" t="s">
        <v>52</v>
      </c>
      <c r="C71" s="399" t="s">
        <v>158</v>
      </c>
      <c r="D71" s="400">
        <v>15663.32</v>
      </c>
    </row>
    <row r="72" spans="1:4" x14ac:dyDescent="0.2">
      <c r="A72" s="425">
        <v>2023</v>
      </c>
      <c r="B72" s="399" t="s">
        <v>40</v>
      </c>
      <c r="C72" s="399" t="s">
        <v>158</v>
      </c>
      <c r="D72" s="400">
        <v>14298.277</v>
      </c>
    </row>
    <row r="73" spans="1:4" x14ac:dyDescent="0.2">
      <c r="A73" s="425">
        <v>2023</v>
      </c>
      <c r="B73" s="399" t="s">
        <v>42</v>
      </c>
      <c r="C73" s="399" t="s">
        <v>158</v>
      </c>
      <c r="D73" s="400">
        <v>15400.569000000001</v>
      </c>
    </row>
    <row r="74" spans="1:4" x14ac:dyDescent="0.2">
      <c r="A74" s="425">
        <v>2023</v>
      </c>
      <c r="B74" s="399" t="s">
        <v>43</v>
      </c>
      <c r="C74" s="399" t="s">
        <v>158</v>
      </c>
      <c r="D74" s="400">
        <v>14710.562000000002</v>
      </c>
    </row>
    <row r="75" spans="1:4" x14ac:dyDescent="0.2">
      <c r="A75" s="425">
        <v>2023</v>
      </c>
      <c r="B75" s="399" t="s">
        <v>44</v>
      </c>
      <c r="C75" s="399" t="s">
        <v>158</v>
      </c>
      <c r="D75" s="400">
        <v>13908.252499999999</v>
      </c>
    </row>
    <row r="76" spans="1:4" x14ac:dyDescent="0.2">
      <c r="A76" s="425">
        <v>2023</v>
      </c>
      <c r="B76" s="399" t="s">
        <v>45</v>
      </c>
      <c r="C76" s="399" t="s">
        <v>158</v>
      </c>
      <c r="D76" s="400">
        <v>13421.165499999999</v>
      </c>
    </row>
    <row r="77" spans="1:4" x14ac:dyDescent="0.2">
      <c r="A77" s="425">
        <v>2023</v>
      </c>
      <c r="B77" s="399" t="s">
        <v>46</v>
      </c>
      <c r="C77" s="399" t="s">
        <v>158</v>
      </c>
      <c r="D77" s="400">
        <v>14911.458000000001</v>
      </c>
    </row>
    <row r="78" spans="1:4" x14ac:dyDescent="0.2">
      <c r="A78" s="425">
        <v>2023</v>
      </c>
      <c r="B78" s="399" t="s">
        <v>47</v>
      </c>
      <c r="C78" s="399" t="s">
        <v>158</v>
      </c>
      <c r="D78" s="400">
        <v>14853.130499999999</v>
      </c>
    </row>
    <row r="79" spans="1:4" x14ac:dyDescent="0.2">
      <c r="A79" s="425">
        <v>2023</v>
      </c>
      <c r="B79" s="399" t="s">
        <v>48</v>
      </c>
      <c r="C79" s="399" t="s">
        <v>158</v>
      </c>
      <c r="D79" s="400">
        <v>13545.057500000001</v>
      </c>
    </row>
    <row r="80" spans="1:4" x14ac:dyDescent="0.2">
      <c r="A80" s="425">
        <v>2023</v>
      </c>
      <c r="B80" s="399" t="s">
        <v>49</v>
      </c>
      <c r="C80" s="399" t="s">
        <v>158</v>
      </c>
      <c r="D80" s="400">
        <v>13740.0275</v>
      </c>
    </row>
    <row r="81" spans="1:4" x14ac:dyDescent="0.2">
      <c r="A81" s="425">
        <v>2024</v>
      </c>
      <c r="B81" s="399" t="s">
        <v>50</v>
      </c>
      <c r="C81" s="399" t="s">
        <v>158</v>
      </c>
      <c r="D81" s="400">
        <v>14542.867499999998</v>
      </c>
    </row>
    <row r="82" spans="1:4" x14ac:dyDescent="0.2">
      <c r="A82" s="425">
        <v>2024</v>
      </c>
      <c r="B82" s="399" t="s">
        <v>51</v>
      </c>
      <c r="C82" s="399" t="s">
        <v>158</v>
      </c>
      <c r="D82" s="400">
        <v>14196.218499999999</v>
      </c>
    </row>
    <row r="83" spans="1:4" x14ac:dyDescent="0.2">
      <c r="A83" s="425">
        <v>2024</v>
      </c>
      <c r="B83" s="399" t="s">
        <v>52</v>
      </c>
      <c r="C83" s="399" t="s">
        <v>158</v>
      </c>
      <c r="D83" s="400">
        <v>11551.7075</v>
      </c>
    </row>
    <row r="84" spans="1:4" x14ac:dyDescent="0.2">
      <c r="A84" s="425">
        <v>2024</v>
      </c>
      <c r="B84" s="399" t="s">
        <v>40</v>
      </c>
      <c r="C84" s="399" t="s">
        <v>158</v>
      </c>
      <c r="D84" s="400">
        <v>11629.873500000002</v>
      </c>
    </row>
    <row r="85" spans="1:4" x14ac:dyDescent="0.2">
      <c r="A85" s="425">
        <v>2024</v>
      </c>
      <c r="B85" s="399" t="s">
        <v>42</v>
      </c>
      <c r="C85" s="399" t="s">
        <v>158</v>
      </c>
      <c r="D85" s="400">
        <v>11086.753500000003</v>
      </c>
    </row>
    <row r="86" spans="1:4" x14ac:dyDescent="0.2">
      <c r="A86" s="425">
        <v>2024</v>
      </c>
      <c r="B86" s="399" t="s">
        <v>43</v>
      </c>
      <c r="C86" s="399" t="s">
        <v>158</v>
      </c>
      <c r="D86" s="400">
        <v>9953.9755000000005</v>
      </c>
    </row>
    <row r="87" spans="1:4" x14ac:dyDescent="0.2">
      <c r="A87" s="425">
        <v>2024</v>
      </c>
      <c r="B87" s="399" t="s">
        <v>44</v>
      </c>
      <c r="C87" s="399" t="s">
        <v>158</v>
      </c>
      <c r="D87" s="400">
        <v>10013.189999999999</v>
      </c>
    </row>
    <row r="88" spans="1:4" x14ac:dyDescent="0.2">
      <c r="A88" s="425">
        <v>2024</v>
      </c>
      <c r="B88" s="399" t="s">
        <v>45</v>
      </c>
      <c r="C88" s="399" t="s">
        <v>158</v>
      </c>
      <c r="D88" s="400">
        <v>11115.456999999999</v>
      </c>
    </row>
    <row r="89" spans="1:4" x14ac:dyDescent="0.2">
      <c r="A89" s="425">
        <v>2024</v>
      </c>
      <c r="B89" s="399" t="s">
        <v>46</v>
      </c>
      <c r="C89" s="399" t="s">
        <v>158</v>
      </c>
      <c r="D89" s="400">
        <v>10100.721499999998</v>
      </c>
    </row>
    <row r="90" spans="1:4" x14ac:dyDescent="0.2">
      <c r="A90" s="425">
        <v>2024</v>
      </c>
      <c r="B90" s="399" t="s">
        <v>47</v>
      </c>
      <c r="C90" s="399" t="s">
        <v>158</v>
      </c>
      <c r="D90" s="400">
        <v>10962.0625</v>
      </c>
    </row>
    <row r="91" spans="1:4" x14ac:dyDescent="0.2">
      <c r="A91" s="425">
        <v>2024</v>
      </c>
      <c r="B91" s="399" t="s">
        <v>48</v>
      </c>
      <c r="C91" s="399" t="s">
        <v>158</v>
      </c>
      <c r="D91" s="400">
        <v>10599.218500000003</v>
      </c>
    </row>
    <row r="92" spans="1:4" x14ac:dyDescent="0.2">
      <c r="A92" s="425">
        <v>2024</v>
      </c>
      <c r="B92" s="399" t="s">
        <v>49</v>
      </c>
      <c r="C92" s="399" t="s">
        <v>158</v>
      </c>
      <c r="D92" s="400">
        <v>9708.789499999999</v>
      </c>
    </row>
    <row r="93" spans="1:4" x14ac:dyDescent="0.2">
      <c r="A93" s="425">
        <v>2025</v>
      </c>
      <c r="B93" s="399" t="s">
        <v>50</v>
      </c>
      <c r="C93" s="399" t="s">
        <v>158</v>
      </c>
      <c r="D93" s="400">
        <v>10020.058000000003</v>
      </c>
    </row>
    <row r="94" spans="1:4" x14ac:dyDescent="0.2">
      <c r="A94" s="425">
        <v>2025</v>
      </c>
      <c r="B94" s="399" t="s">
        <v>51</v>
      </c>
      <c r="C94" s="399" t="s">
        <v>158</v>
      </c>
      <c r="D94" s="400">
        <v>10015.770499999999</v>
      </c>
    </row>
    <row r="95" spans="1:4" x14ac:dyDescent="0.2">
      <c r="A95" s="425">
        <v>2025</v>
      </c>
      <c r="B95" s="399" t="s">
        <v>52</v>
      </c>
      <c r="C95" s="399" t="s">
        <v>158</v>
      </c>
      <c r="D95" s="400">
        <v>9907.4315000000006</v>
      </c>
    </row>
    <row r="96" spans="1:4" x14ac:dyDescent="0.2">
      <c r="A96" s="425">
        <v>2025</v>
      </c>
      <c r="B96" s="399" t="s">
        <v>40</v>
      </c>
      <c r="C96" s="399" t="s">
        <v>158</v>
      </c>
      <c r="D96" s="400">
        <v>9344.5770000000011</v>
      </c>
    </row>
    <row r="97" spans="1:4" x14ac:dyDescent="0.2">
      <c r="A97" s="425">
        <v>2025</v>
      </c>
      <c r="B97" s="399" t="s">
        <v>42</v>
      </c>
      <c r="C97" s="399" t="s">
        <v>158</v>
      </c>
      <c r="D97" s="400">
        <v>11231.717000000001</v>
      </c>
    </row>
    <row r="98" spans="1:4" x14ac:dyDescent="0.2">
      <c r="A98" s="425">
        <v>2025</v>
      </c>
      <c r="B98" s="399" t="s">
        <v>43</v>
      </c>
      <c r="C98" s="399" t="s">
        <v>158</v>
      </c>
      <c r="D98" s="400">
        <v>9741.9125000000004</v>
      </c>
    </row>
    <row r="99" spans="1:4" x14ac:dyDescent="0.2">
      <c r="A99" s="425">
        <v>2025</v>
      </c>
      <c r="B99" s="399" t="s">
        <v>44</v>
      </c>
      <c r="C99" s="399" t="s">
        <v>158</v>
      </c>
      <c r="D99" s="400">
        <v>12952.506500000001</v>
      </c>
    </row>
    <row r="100" spans="1:4" x14ac:dyDescent="0.2">
      <c r="A100" s="425">
        <v>2025</v>
      </c>
      <c r="B100" s="399" t="s">
        <v>45</v>
      </c>
      <c r="C100" s="399" t="s">
        <v>158</v>
      </c>
      <c r="D100" s="400">
        <v>11795.281000000003</v>
      </c>
    </row>
    <row r="101" spans="1:4" x14ac:dyDescent="0.2">
      <c r="A101" s="425">
        <v>2025</v>
      </c>
      <c r="B101" s="399" t="s">
        <v>46</v>
      </c>
      <c r="C101" s="399" t="s">
        <v>158</v>
      </c>
      <c r="D101" s="400">
        <v>12284.98</v>
      </c>
    </row>
    <row r="102" spans="1:4" x14ac:dyDescent="0.2">
      <c r="A102" s="425">
        <v>2025</v>
      </c>
      <c r="B102" s="399" t="s">
        <v>47</v>
      </c>
      <c r="C102" s="399" t="s">
        <v>158</v>
      </c>
      <c r="D102" s="400">
        <v>11990.900000000001</v>
      </c>
    </row>
    <row r="103" spans="1:4" x14ac:dyDescent="0.2">
      <c r="A103" s="425">
        <v>2025</v>
      </c>
      <c r="B103" s="399" t="s">
        <v>48</v>
      </c>
      <c r="C103" s="399" t="s">
        <v>158</v>
      </c>
      <c r="D103" s="400">
        <v>11773.77</v>
      </c>
    </row>
    <row r="104" spans="1:4" x14ac:dyDescent="0.2">
      <c r="A104" s="425">
        <v>2025</v>
      </c>
      <c r="B104" s="399" t="s">
        <v>49</v>
      </c>
      <c r="C104" s="399" t="s">
        <v>158</v>
      </c>
      <c r="D104" s="400">
        <v>10625.16</v>
      </c>
    </row>
    <row r="105" spans="1:4" x14ac:dyDescent="0.2">
      <c r="A105" s="425">
        <v>2026</v>
      </c>
      <c r="B105" s="399" t="s">
        <v>50</v>
      </c>
      <c r="C105" s="399" t="s">
        <v>158</v>
      </c>
      <c r="D105" s="400">
        <v>11626.430000000002</v>
      </c>
    </row>
    <row r="106" spans="1:4" x14ac:dyDescent="0.2">
      <c r="A106" s="425">
        <v>2026</v>
      </c>
      <c r="B106" s="399" t="s">
        <v>51</v>
      </c>
      <c r="C106" s="399" t="s">
        <v>158</v>
      </c>
      <c r="D106" s="400">
        <v>9528.99</v>
      </c>
    </row>
    <row r="107" spans="1:4" x14ac:dyDescent="0.2">
      <c r="A107" s="425">
        <v>2026</v>
      </c>
      <c r="B107" s="399" t="s">
        <v>52</v>
      </c>
      <c r="C107" s="399" t="s">
        <v>158</v>
      </c>
      <c r="D107" s="400">
        <v>10476.220000000001</v>
      </c>
    </row>
    <row r="108" spans="1:4" x14ac:dyDescent="0.2">
      <c r="A108" s="425">
        <v>2026</v>
      </c>
      <c r="B108" s="399" t="s">
        <v>40</v>
      </c>
      <c r="C108" s="399" t="s">
        <v>158</v>
      </c>
      <c r="D108" s="400">
        <v>10540.73</v>
      </c>
    </row>
    <row r="109" spans="1:4" x14ac:dyDescent="0.2">
      <c r="A109" s="425">
        <v>2026</v>
      </c>
      <c r="B109" s="399" t="s">
        <v>42</v>
      </c>
      <c r="C109" s="399" t="s">
        <v>158</v>
      </c>
      <c r="D109" s="400">
        <v>11061.66</v>
      </c>
    </row>
    <row r="110" spans="1:4" x14ac:dyDescent="0.2">
      <c r="A110" s="425">
        <v>2026</v>
      </c>
      <c r="B110" s="399" t="s">
        <v>43</v>
      </c>
      <c r="C110" s="399" t="s">
        <v>158</v>
      </c>
      <c r="D110" s="400">
        <v>10434.959999999999</v>
      </c>
    </row>
    <row r="111" spans="1:4" x14ac:dyDescent="0.2">
      <c r="A111" s="425">
        <v>2018</v>
      </c>
      <c r="B111" s="399" t="s">
        <v>50</v>
      </c>
      <c r="C111" s="399" t="s">
        <v>142</v>
      </c>
      <c r="D111" s="400">
        <v>5774.1624999999995</v>
      </c>
    </row>
    <row r="112" spans="1:4" x14ac:dyDescent="0.2">
      <c r="A112" s="425">
        <v>2018</v>
      </c>
      <c r="B112" s="399" t="s">
        <v>51</v>
      </c>
      <c r="C112" s="399" t="s">
        <v>142</v>
      </c>
      <c r="D112" s="400">
        <v>5924.0875000000005</v>
      </c>
    </row>
    <row r="113" spans="1:4" x14ac:dyDescent="0.2">
      <c r="A113" s="425">
        <v>2018</v>
      </c>
      <c r="B113" s="399" t="s">
        <v>52</v>
      </c>
      <c r="C113" s="399" t="s">
        <v>142</v>
      </c>
      <c r="D113" s="400">
        <v>5886.2530000000006</v>
      </c>
    </row>
    <row r="114" spans="1:4" x14ac:dyDescent="0.2">
      <c r="A114" s="425">
        <v>2018</v>
      </c>
      <c r="B114" s="399" t="s">
        <v>40</v>
      </c>
      <c r="C114" s="399" t="s">
        <v>142</v>
      </c>
      <c r="D114" s="400">
        <v>6667.4854999999998</v>
      </c>
    </row>
    <row r="115" spans="1:4" x14ac:dyDescent="0.2">
      <c r="A115" s="425">
        <v>2018</v>
      </c>
      <c r="B115" s="399" t="s">
        <v>42</v>
      </c>
      <c r="C115" s="399" t="s">
        <v>142</v>
      </c>
      <c r="D115" s="400">
        <v>6489.6399999999994</v>
      </c>
    </row>
    <row r="116" spans="1:4" x14ac:dyDescent="0.2">
      <c r="A116" s="425">
        <v>2018</v>
      </c>
      <c r="B116" s="399" t="s">
        <v>43</v>
      </c>
      <c r="C116" s="399" t="s">
        <v>142</v>
      </c>
      <c r="D116" s="400">
        <v>5904.3549999999996</v>
      </c>
    </row>
    <row r="117" spans="1:4" x14ac:dyDescent="0.2">
      <c r="A117" s="425">
        <v>2018</v>
      </c>
      <c r="B117" s="399" t="s">
        <v>44</v>
      </c>
      <c r="C117" s="399" t="s">
        <v>142</v>
      </c>
      <c r="D117" s="400">
        <v>6319.1574999999993</v>
      </c>
    </row>
    <row r="118" spans="1:4" x14ac:dyDescent="0.2">
      <c r="A118" s="425">
        <v>2018</v>
      </c>
      <c r="B118" s="399" t="s">
        <v>45</v>
      </c>
      <c r="C118" s="399" t="s">
        <v>142</v>
      </c>
      <c r="D118" s="400">
        <v>6891.1525000000001</v>
      </c>
    </row>
    <row r="119" spans="1:4" x14ac:dyDescent="0.2">
      <c r="A119" s="425">
        <v>2018</v>
      </c>
      <c r="B119" s="399" t="s">
        <v>46</v>
      </c>
      <c r="C119" s="399" t="s">
        <v>142</v>
      </c>
      <c r="D119" s="400">
        <v>6350.0049999999992</v>
      </c>
    </row>
    <row r="120" spans="1:4" x14ac:dyDescent="0.2">
      <c r="A120" s="425">
        <v>2018</v>
      </c>
      <c r="B120" s="399" t="s">
        <v>47</v>
      </c>
      <c r="C120" s="399" t="s">
        <v>142</v>
      </c>
      <c r="D120" s="400">
        <v>7577.5955000000004</v>
      </c>
    </row>
    <row r="121" spans="1:4" x14ac:dyDescent="0.2">
      <c r="A121" s="425">
        <v>2018</v>
      </c>
      <c r="B121" s="399" t="s">
        <v>48</v>
      </c>
      <c r="C121" s="399" t="s">
        <v>142</v>
      </c>
      <c r="D121" s="400">
        <v>6806.0825000000004</v>
      </c>
    </row>
    <row r="122" spans="1:4" x14ac:dyDescent="0.2">
      <c r="A122" s="425">
        <v>2018</v>
      </c>
      <c r="B122" s="399" t="s">
        <v>49</v>
      </c>
      <c r="C122" s="399" t="s">
        <v>142</v>
      </c>
      <c r="D122" s="400">
        <v>6247.9664999999995</v>
      </c>
    </row>
    <row r="123" spans="1:4" x14ac:dyDescent="0.2">
      <c r="A123" s="425">
        <v>2019</v>
      </c>
      <c r="B123" s="399" t="s">
        <v>50</v>
      </c>
      <c r="C123" s="399" t="s">
        <v>142</v>
      </c>
      <c r="D123" s="400">
        <v>6282.8600000000006</v>
      </c>
    </row>
    <row r="124" spans="1:4" x14ac:dyDescent="0.2">
      <c r="A124" s="425">
        <v>2019</v>
      </c>
      <c r="B124" s="399" t="s">
        <v>51</v>
      </c>
      <c r="C124" s="399" t="s">
        <v>142</v>
      </c>
      <c r="D124" s="400">
        <v>7248.2150000000001</v>
      </c>
    </row>
    <row r="125" spans="1:4" x14ac:dyDescent="0.2">
      <c r="A125" s="425">
        <v>2019</v>
      </c>
      <c r="B125" s="399" t="s">
        <v>52</v>
      </c>
      <c r="C125" s="399" t="s">
        <v>142</v>
      </c>
      <c r="D125" s="400">
        <v>8179.5365000000002</v>
      </c>
    </row>
    <row r="126" spans="1:4" x14ac:dyDescent="0.2">
      <c r="A126" s="425">
        <v>2019</v>
      </c>
      <c r="B126" s="399" t="s">
        <v>40</v>
      </c>
      <c r="C126" s="399" t="s">
        <v>142</v>
      </c>
      <c r="D126" s="400">
        <v>6820.5580000000009</v>
      </c>
    </row>
    <row r="127" spans="1:4" x14ac:dyDescent="0.2">
      <c r="A127" s="425">
        <v>2019</v>
      </c>
      <c r="B127" s="399" t="s">
        <v>42</v>
      </c>
      <c r="C127" s="399" t="s">
        <v>142</v>
      </c>
      <c r="D127" s="400">
        <v>7813.6525000000001</v>
      </c>
    </row>
    <row r="128" spans="1:4" x14ac:dyDescent="0.2">
      <c r="A128" s="425">
        <v>2019</v>
      </c>
      <c r="B128" s="399" t="s">
        <v>43</v>
      </c>
      <c r="C128" s="399" t="s">
        <v>142</v>
      </c>
      <c r="D128" s="400">
        <v>8483.7685000000019</v>
      </c>
    </row>
    <row r="129" spans="1:4" x14ac:dyDescent="0.2">
      <c r="A129" s="425">
        <v>2019</v>
      </c>
      <c r="B129" s="399" t="s">
        <v>44</v>
      </c>
      <c r="C129" s="399" t="s">
        <v>142</v>
      </c>
      <c r="D129" s="400">
        <v>8781.1615000000002</v>
      </c>
    </row>
    <row r="130" spans="1:4" ht="13.5" customHeight="1" x14ac:dyDescent="0.2">
      <c r="A130" s="425">
        <v>2019</v>
      </c>
      <c r="B130" s="399" t="s">
        <v>45</v>
      </c>
      <c r="C130" s="399" t="s">
        <v>142</v>
      </c>
      <c r="D130" s="400">
        <v>8424.8429999999989</v>
      </c>
    </row>
    <row r="131" spans="1:4" x14ac:dyDescent="0.2">
      <c r="A131" s="425">
        <v>2019</v>
      </c>
      <c r="B131" s="399" t="s">
        <v>46</v>
      </c>
      <c r="C131" s="399" t="s">
        <v>142</v>
      </c>
      <c r="D131" s="400">
        <v>7472.585</v>
      </c>
    </row>
    <row r="132" spans="1:4" x14ac:dyDescent="0.2">
      <c r="A132" s="425">
        <v>2019</v>
      </c>
      <c r="B132" s="399" t="s">
        <v>47</v>
      </c>
      <c r="C132" s="399" t="s">
        <v>142</v>
      </c>
      <c r="D132" s="400">
        <v>7387.3755000000001</v>
      </c>
    </row>
    <row r="133" spans="1:4" x14ac:dyDescent="0.2">
      <c r="A133" s="425">
        <v>2019</v>
      </c>
      <c r="B133" s="399" t="s">
        <v>48</v>
      </c>
      <c r="C133" s="399" t="s">
        <v>142</v>
      </c>
      <c r="D133" s="400">
        <v>8167.2024999999985</v>
      </c>
    </row>
    <row r="134" spans="1:4" x14ac:dyDescent="0.2">
      <c r="A134" s="425">
        <v>2019</v>
      </c>
      <c r="B134" s="399" t="s">
        <v>49</v>
      </c>
      <c r="C134" s="399" t="s">
        <v>142</v>
      </c>
      <c r="D134" s="400">
        <v>7634.2725</v>
      </c>
    </row>
    <row r="135" spans="1:4" x14ac:dyDescent="0.2">
      <c r="A135" s="425">
        <v>2020</v>
      </c>
      <c r="B135" s="399" t="s">
        <v>50</v>
      </c>
      <c r="C135" s="399" t="s">
        <v>142</v>
      </c>
      <c r="D135" s="400">
        <v>5874.4349999999995</v>
      </c>
    </row>
    <row r="136" spans="1:4" x14ac:dyDescent="0.2">
      <c r="A136" s="425">
        <v>2020</v>
      </c>
      <c r="B136" s="399" t="s">
        <v>51</v>
      </c>
      <c r="C136" s="399" t="s">
        <v>142</v>
      </c>
      <c r="D136" s="400">
        <v>7212.3374999999987</v>
      </c>
    </row>
    <row r="137" spans="1:4" x14ac:dyDescent="0.2">
      <c r="A137" s="425">
        <v>2020</v>
      </c>
      <c r="B137" s="399" t="s">
        <v>52</v>
      </c>
      <c r="C137" s="399" t="s">
        <v>142</v>
      </c>
      <c r="D137" s="400">
        <v>4721.2524999999996</v>
      </c>
    </row>
    <row r="138" spans="1:4" x14ac:dyDescent="0.2">
      <c r="A138" s="425">
        <v>2020</v>
      </c>
      <c r="B138" s="399" t="s">
        <v>40</v>
      </c>
      <c r="C138" s="399" t="s">
        <v>142</v>
      </c>
      <c r="D138" s="400">
        <v>714.62750000000005</v>
      </c>
    </row>
    <row r="139" spans="1:4" x14ac:dyDescent="0.2">
      <c r="A139" s="425">
        <v>2020</v>
      </c>
      <c r="B139" s="399" t="s">
        <v>42</v>
      </c>
      <c r="C139" s="399" t="s">
        <v>142</v>
      </c>
      <c r="D139" s="400">
        <v>5241.7580024414056</v>
      </c>
    </row>
    <row r="140" spans="1:4" x14ac:dyDescent="0.2">
      <c r="A140" s="425">
        <v>2020</v>
      </c>
      <c r="B140" s="399" t="s">
        <v>43</v>
      </c>
      <c r="C140" s="399" t="s">
        <v>142</v>
      </c>
      <c r="D140" s="400">
        <v>5246.4399993896477</v>
      </c>
    </row>
    <row r="141" spans="1:4" x14ac:dyDescent="0.2">
      <c r="A141" s="425">
        <v>2020</v>
      </c>
      <c r="B141" s="399" t="s">
        <v>44</v>
      </c>
      <c r="C141" s="399" t="s">
        <v>142</v>
      </c>
      <c r="D141" s="400">
        <v>6118.4309938964834</v>
      </c>
    </row>
    <row r="142" spans="1:4" x14ac:dyDescent="0.2">
      <c r="A142" s="425">
        <v>2020</v>
      </c>
      <c r="B142" s="399" t="s">
        <v>45</v>
      </c>
      <c r="C142" s="399" t="s">
        <v>142</v>
      </c>
      <c r="D142" s="400">
        <v>5825.2775073242192</v>
      </c>
    </row>
    <row r="143" spans="1:4" x14ac:dyDescent="0.2">
      <c r="A143" s="425">
        <v>2020</v>
      </c>
      <c r="B143" s="399" t="s">
        <v>46</v>
      </c>
      <c r="C143" s="399" t="s">
        <v>142</v>
      </c>
      <c r="D143" s="400">
        <v>6428.4699993896475</v>
      </c>
    </row>
    <row r="144" spans="1:4" x14ac:dyDescent="0.2">
      <c r="A144" s="425">
        <v>2020</v>
      </c>
      <c r="B144" s="399" t="s">
        <v>47</v>
      </c>
      <c r="C144" s="399" t="s">
        <v>142</v>
      </c>
      <c r="D144" s="400">
        <v>6051.0525024414055</v>
      </c>
    </row>
    <row r="145" spans="1:4" x14ac:dyDescent="0.2">
      <c r="A145" s="425">
        <v>2020</v>
      </c>
      <c r="B145" s="399" t="s">
        <v>48</v>
      </c>
      <c r="C145" s="399" t="s">
        <v>142</v>
      </c>
      <c r="D145" s="400">
        <v>8857.5774938964842</v>
      </c>
    </row>
    <row r="146" spans="1:4" x14ac:dyDescent="0.2">
      <c r="A146" s="425">
        <v>2020</v>
      </c>
      <c r="B146" s="399" t="s">
        <v>49</v>
      </c>
      <c r="C146" s="399" t="s">
        <v>142</v>
      </c>
      <c r="D146" s="400">
        <v>5261.1525000000001</v>
      </c>
    </row>
    <row r="147" spans="1:4" x14ac:dyDescent="0.2">
      <c r="A147" s="425">
        <v>2021</v>
      </c>
      <c r="B147" s="399" t="s">
        <v>50</v>
      </c>
      <c r="C147" s="399" t="s">
        <v>142</v>
      </c>
      <c r="D147" s="400">
        <v>4735.125</v>
      </c>
    </row>
    <row r="148" spans="1:4" x14ac:dyDescent="0.2">
      <c r="A148" s="425">
        <v>2021</v>
      </c>
      <c r="B148" s="399" t="s">
        <v>51</v>
      </c>
      <c r="C148" s="399" t="s">
        <v>142</v>
      </c>
      <c r="D148" s="400">
        <v>5734.7374999999993</v>
      </c>
    </row>
    <row r="149" spans="1:4" x14ac:dyDescent="0.2">
      <c r="A149" s="425">
        <v>2021</v>
      </c>
      <c r="B149" s="399" t="s">
        <v>52</v>
      </c>
      <c r="C149" s="399" t="s">
        <v>142</v>
      </c>
      <c r="D149" s="400">
        <v>5927.4319999999989</v>
      </c>
    </row>
    <row r="150" spans="1:4" x14ac:dyDescent="0.2">
      <c r="A150" s="425">
        <v>2021</v>
      </c>
      <c r="B150" s="399" t="s">
        <v>40</v>
      </c>
      <c r="C150" s="399" t="s">
        <v>142</v>
      </c>
      <c r="D150" s="400">
        <v>11450.482500000002</v>
      </c>
    </row>
    <row r="151" spans="1:4" x14ac:dyDescent="0.2">
      <c r="A151" s="425">
        <v>2021</v>
      </c>
      <c r="B151" s="399" t="s">
        <v>42</v>
      </c>
      <c r="C151" s="399" t="s">
        <v>142</v>
      </c>
      <c r="D151" s="400">
        <v>4222.5874999999996</v>
      </c>
    </row>
    <row r="152" spans="1:4" x14ac:dyDescent="0.2">
      <c r="A152" s="425">
        <v>2021</v>
      </c>
      <c r="B152" s="399" t="s">
        <v>43</v>
      </c>
      <c r="C152" s="399" t="s">
        <v>142</v>
      </c>
      <c r="D152" s="400">
        <v>4636.2849999999999</v>
      </c>
    </row>
    <row r="153" spans="1:4" x14ac:dyDescent="0.2">
      <c r="A153" s="425">
        <v>2021</v>
      </c>
      <c r="B153" s="399" t="s">
        <v>44</v>
      </c>
      <c r="C153" s="399" t="s">
        <v>142</v>
      </c>
      <c r="D153" s="400">
        <v>5208.3025000000007</v>
      </c>
    </row>
    <row r="154" spans="1:4" x14ac:dyDescent="0.2">
      <c r="A154" s="425">
        <v>2021</v>
      </c>
      <c r="B154" s="399" t="s">
        <v>45</v>
      </c>
      <c r="C154" s="399" t="s">
        <v>142</v>
      </c>
      <c r="D154" s="400">
        <v>5179.0249999999996</v>
      </c>
    </row>
    <row r="155" spans="1:4" x14ac:dyDescent="0.2">
      <c r="A155" s="425">
        <v>2021</v>
      </c>
      <c r="B155" s="399" t="s">
        <v>46</v>
      </c>
      <c r="C155" s="399" t="s">
        <v>142</v>
      </c>
      <c r="D155" s="400">
        <v>5432.3549999999996</v>
      </c>
    </row>
    <row r="156" spans="1:4" x14ac:dyDescent="0.2">
      <c r="A156" s="425">
        <v>2021</v>
      </c>
      <c r="B156" s="399" t="s">
        <v>47</v>
      </c>
      <c r="C156" s="399" t="s">
        <v>142</v>
      </c>
      <c r="D156" s="400">
        <v>5360.68</v>
      </c>
    </row>
    <row r="157" spans="1:4" x14ac:dyDescent="0.2">
      <c r="A157" s="425">
        <v>2021</v>
      </c>
      <c r="B157" s="399" t="s">
        <v>48</v>
      </c>
      <c r="C157" s="399" t="s">
        <v>142</v>
      </c>
      <c r="D157" s="400">
        <v>5302.24</v>
      </c>
    </row>
    <row r="158" spans="1:4" x14ac:dyDescent="0.2">
      <c r="A158" s="425">
        <v>2021</v>
      </c>
      <c r="B158" s="399" t="s">
        <v>49</v>
      </c>
      <c r="C158" s="399" t="s">
        <v>142</v>
      </c>
      <c r="D158" s="400">
        <v>4592.4224999999997</v>
      </c>
    </row>
    <row r="159" spans="1:4" x14ac:dyDescent="0.2">
      <c r="A159" s="425">
        <v>2022</v>
      </c>
      <c r="B159" s="399" t="s">
        <v>50</v>
      </c>
      <c r="C159" s="399" t="s">
        <v>142</v>
      </c>
      <c r="D159" s="400">
        <v>4072.2614999999996</v>
      </c>
    </row>
    <row r="160" spans="1:4" x14ac:dyDescent="0.2">
      <c r="A160" s="425">
        <v>2022</v>
      </c>
      <c r="B160" s="399" t="s">
        <v>51</v>
      </c>
      <c r="C160" s="399" t="s">
        <v>142</v>
      </c>
      <c r="D160" s="400">
        <v>5792.0174999999999</v>
      </c>
    </row>
    <row r="161" spans="1:4" x14ac:dyDescent="0.2">
      <c r="A161" s="425">
        <v>2022</v>
      </c>
      <c r="B161" s="399" t="s">
        <v>52</v>
      </c>
      <c r="C161" s="399" t="s">
        <v>142</v>
      </c>
      <c r="D161" s="400">
        <v>6051.6854999999987</v>
      </c>
    </row>
    <row r="162" spans="1:4" x14ac:dyDescent="0.2">
      <c r="A162" s="425">
        <v>2022</v>
      </c>
      <c r="B162" s="399" t="s">
        <v>40</v>
      </c>
      <c r="C162" s="399" t="s">
        <v>142</v>
      </c>
      <c r="D162" s="400">
        <v>5032.3024999999998</v>
      </c>
    </row>
    <row r="163" spans="1:4" x14ac:dyDescent="0.2">
      <c r="A163" s="425">
        <v>2022</v>
      </c>
      <c r="B163" s="399" t="s">
        <v>42</v>
      </c>
      <c r="C163" s="399" t="s">
        <v>142</v>
      </c>
      <c r="D163" s="400">
        <v>4157.5449999999983</v>
      </c>
    </row>
    <row r="164" spans="1:4" x14ac:dyDescent="0.2">
      <c r="A164" s="425">
        <v>2022</v>
      </c>
      <c r="B164" s="399" t="s">
        <v>43</v>
      </c>
      <c r="C164" s="399" t="s">
        <v>142</v>
      </c>
      <c r="D164" s="400">
        <v>5716.3029999999999</v>
      </c>
    </row>
    <row r="165" spans="1:4" x14ac:dyDescent="0.2">
      <c r="A165" s="425">
        <v>2022</v>
      </c>
      <c r="B165" s="399" t="s">
        <v>44</v>
      </c>
      <c r="C165" s="399" t="s">
        <v>142</v>
      </c>
      <c r="D165" s="400">
        <v>5707.3434999999999</v>
      </c>
    </row>
    <row r="166" spans="1:4" x14ac:dyDescent="0.2">
      <c r="A166" s="425">
        <v>2022</v>
      </c>
      <c r="B166" s="399" t="s">
        <v>45</v>
      </c>
      <c r="C166" s="399" t="s">
        <v>142</v>
      </c>
      <c r="D166" s="400">
        <v>6256.3169999999991</v>
      </c>
    </row>
    <row r="167" spans="1:4" x14ac:dyDescent="0.2">
      <c r="A167" s="425">
        <v>2022</v>
      </c>
      <c r="B167" s="399" t="s">
        <v>46</v>
      </c>
      <c r="C167" s="399" t="s">
        <v>142</v>
      </c>
      <c r="D167" s="400">
        <v>6803.3424999999988</v>
      </c>
    </row>
    <row r="168" spans="1:4" x14ac:dyDescent="0.2">
      <c r="A168" s="425">
        <v>2022</v>
      </c>
      <c r="B168" s="399" t="s">
        <v>47</v>
      </c>
      <c r="C168" s="399" t="s">
        <v>142</v>
      </c>
      <c r="D168" s="400">
        <v>5932.6744999999992</v>
      </c>
    </row>
    <row r="169" spans="1:4" x14ac:dyDescent="0.2">
      <c r="A169" s="425">
        <v>2022</v>
      </c>
      <c r="B169" s="399" t="s">
        <v>48</v>
      </c>
      <c r="C169" s="399" t="s">
        <v>142</v>
      </c>
      <c r="D169" s="400">
        <v>6777.34</v>
      </c>
    </row>
    <row r="170" spans="1:4" x14ac:dyDescent="0.2">
      <c r="A170" s="425">
        <v>2022</v>
      </c>
      <c r="B170" s="399" t="s">
        <v>49</v>
      </c>
      <c r="C170" s="399" t="s">
        <v>142</v>
      </c>
      <c r="D170" s="400">
        <v>5349.5624999999991</v>
      </c>
    </row>
    <row r="171" spans="1:4" x14ac:dyDescent="0.2">
      <c r="A171" s="425">
        <v>2023</v>
      </c>
      <c r="B171" s="399" t="s">
        <v>50</v>
      </c>
      <c r="C171" s="399" t="s">
        <v>142</v>
      </c>
      <c r="D171" s="400">
        <v>4679.5529999999999</v>
      </c>
    </row>
    <row r="172" spans="1:4" x14ac:dyDescent="0.2">
      <c r="A172" s="425">
        <v>2023</v>
      </c>
      <c r="B172" s="399" t="s">
        <v>51</v>
      </c>
      <c r="C172" s="399" t="s">
        <v>142</v>
      </c>
      <c r="D172" s="400">
        <v>6042.1414999999997</v>
      </c>
    </row>
    <row r="173" spans="1:4" x14ac:dyDescent="0.2">
      <c r="A173" s="425">
        <v>2023</v>
      </c>
      <c r="B173" s="399" t="s">
        <v>52</v>
      </c>
      <c r="C173" s="399" t="s">
        <v>142</v>
      </c>
      <c r="D173" s="400">
        <v>6543.3935000000001</v>
      </c>
    </row>
    <row r="174" spans="1:4" x14ac:dyDescent="0.2">
      <c r="A174" s="425">
        <v>2023</v>
      </c>
      <c r="B174" s="399" t="s">
        <v>40</v>
      </c>
      <c r="C174" s="399" t="s">
        <v>142</v>
      </c>
      <c r="D174" s="400">
        <v>5275.6835000000001</v>
      </c>
    </row>
    <row r="175" spans="1:4" x14ac:dyDescent="0.2">
      <c r="A175" s="425">
        <v>2023</v>
      </c>
      <c r="B175" s="399" t="s">
        <v>42</v>
      </c>
      <c r="C175" s="399" t="s">
        <v>142</v>
      </c>
      <c r="D175" s="400">
        <v>5498.8149999999987</v>
      </c>
    </row>
    <row r="176" spans="1:4" x14ac:dyDescent="0.2">
      <c r="A176" s="425">
        <v>2023</v>
      </c>
      <c r="B176" s="399" t="s">
        <v>43</v>
      </c>
      <c r="C176" s="399" t="s">
        <v>142</v>
      </c>
      <c r="D176" s="400">
        <v>5002.5954999999994</v>
      </c>
    </row>
    <row r="177" spans="1:4" x14ac:dyDescent="0.2">
      <c r="A177" s="425">
        <v>2023</v>
      </c>
      <c r="B177" s="399" t="s">
        <v>44</v>
      </c>
      <c r="C177" s="399" t="s">
        <v>142</v>
      </c>
      <c r="D177" s="400">
        <v>5544.7464999999993</v>
      </c>
    </row>
    <row r="178" spans="1:4" x14ac:dyDescent="0.2">
      <c r="A178" s="425">
        <v>2023</v>
      </c>
      <c r="B178" s="399" t="s">
        <v>45</v>
      </c>
      <c r="C178" s="399" t="s">
        <v>142</v>
      </c>
      <c r="D178" s="400">
        <v>5395.4229999999989</v>
      </c>
    </row>
    <row r="179" spans="1:4" x14ac:dyDescent="0.2">
      <c r="A179" s="408">
        <v>2023</v>
      </c>
      <c r="B179" s="399" t="s">
        <v>46</v>
      </c>
      <c r="C179" s="399" t="s">
        <v>142</v>
      </c>
      <c r="D179" s="400">
        <v>6431.2364999999991</v>
      </c>
    </row>
    <row r="180" spans="1:4" x14ac:dyDescent="0.2">
      <c r="A180" s="425">
        <v>2023</v>
      </c>
      <c r="B180" s="399" t="s">
        <v>47</v>
      </c>
      <c r="C180" s="399" t="s">
        <v>142</v>
      </c>
      <c r="D180" s="400">
        <v>6724.7489999999998</v>
      </c>
    </row>
    <row r="181" spans="1:4" x14ac:dyDescent="0.2">
      <c r="A181" s="425">
        <v>2023</v>
      </c>
      <c r="B181" s="399" t="s">
        <v>48</v>
      </c>
      <c r="C181" s="399" t="s">
        <v>142</v>
      </c>
      <c r="D181" s="400">
        <v>6074.137999999999</v>
      </c>
    </row>
    <row r="182" spans="1:4" x14ac:dyDescent="0.2">
      <c r="A182" s="408">
        <v>2023</v>
      </c>
      <c r="B182" s="399" t="s">
        <v>49</v>
      </c>
      <c r="C182" s="399" t="s">
        <v>142</v>
      </c>
      <c r="D182" s="400">
        <v>5277.3674999999994</v>
      </c>
    </row>
    <row r="183" spans="1:4" x14ac:dyDescent="0.2">
      <c r="A183" s="408">
        <v>2024</v>
      </c>
      <c r="B183" s="399" t="s">
        <v>50</v>
      </c>
      <c r="C183" s="399" t="s">
        <v>142</v>
      </c>
      <c r="D183" s="400">
        <v>4269.5465000000004</v>
      </c>
    </row>
    <row r="184" spans="1:4" x14ac:dyDescent="0.2">
      <c r="A184" s="408">
        <v>2024</v>
      </c>
      <c r="B184" s="399" t="s">
        <v>51</v>
      </c>
      <c r="C184" s="399" t="s">
        <v>142</v>
      </c>
      <c r="D184" s="400">
        <v>5049.4779999999992</v>
      </c>
    </row>
    <row r="185" spans="1:4" x14ac:dyDescent="0.2">
      <c r="A185" s="408">
        <v>2024</v>
      </c>
      <c r="B185" s="399" t="s">
        <v>52</v>
      </c>
      <c r="C185" s="399" t="s">
        <v>142</v>
      </c>
      <c r="D185" s="400">
        <v>4554.4749999999995</v>
      </c>
    </row>
    <row r="186" spans="1:4" x14ac:dyDescent="0.2">
      <c r="A186" s="408">
        <v>2024</v>
      </c>
      <c r="B186" s="399" t="s">
        <v>40</v>
      </c>
      <c r="C186" s="399" t="s">
        <v>142</v>
      </c>
      <c r="D186" s="400">
        <v>4611.9064999999991</v>
      </c>
    </row>
    <row r="187" spans="1:4" x14ac:dyDescent="0.2">
      <c r="A187" s="408">
        <v>2024</v>
      </c>
      <c r="B187" s="399" t="s">
        <v>42</v>
      </c>
      <c r="C187" s="399" t="s">
        <v>142</v>
      </c>
      <c r="D187" s="400">
        <v>4245.1234999999997</v>
      </c>
    </row>
    <row r="188" spans="1:4" x14ac:dyDescent="0.2">
      <c r="A188" s="408">
        <v>2024</v>
      </c>
      <c r="B188" s="399" t="s">
        <v>43</v>
      </c>
      <c r="C188" s="399" t="s">
        <v>142</v>
      </c>
      <c r="D188" s="400">
        <v>3099.3634999999995</v>
      </c>
    </row>
    <row r="189" spans="1:4" x14ac:dyDescent="0.2">
      <c r="A189" s="408">
        <v>2024</v>
      </c>
      <c r="B189" s="399" t="s">
        <v>44</v>
      </c>
      <c r="C189" s="399" t="s">
        <v>142</v>
      </c>
      <c r="D189" s="400">
        <v>3188.7014999999997</v>
      </c>
    </row>
    <row r="190" spans="1:4" x14ac:dyDescent="0.2">
      <c r="A190" s="408">
        <v>2024</v>
      </c>
      <c r="B190" s="399" t="s">
        <v>45</v>
      </c>
      <c r="C190" s="399" t="s">
        <v>142</v>
      </c>
      <c r="D190" s="400">
        <v>4617.1554999999998</v>
      </c>
    </row>
    <row r="191" spans="1:4" x14ac:dyDescent="0.2">
      <c r="A191" s="408">
        <v>2024</v>
      </c>
      <c r="B191" s="399" t="s">
        <v>46</v>
      </c>
      <c r="C191" s="399" t="s">
        <v>142</v>
      </c>
      <c r="D191" s="400">
        <v>5254.44</v>
      </c>
    </row>
    <row r="192" spans="1:4" x14ac:dyDescent="0.2">
      <c r="A192" s="408">
        <v>2024</v>
      </c>
      <c r="B192" s="399" t="s">
        <v>47</v>
      </c>
      <c r="C192" s="399" t="s">
        <v>142</v>
      </c>
      <c r="D192" s="400">
        <v>4145.2194999999992</v>
      </c>
    </row>
    <row r="193" spans="1:4" x14ac:dyDescent="0.2">
      <c r="A193" s="408">
        <v>2024</v>
      </c>
      <c r="B193" s="399" t="s">
        <v>48</v>
      </c>
      <c r="C193" s="399" t="s">
        <v>142</v>
      </c>
      <c r="D193" s="400">
        <v>4070.6489999999999</v>
      </c>
    </row>
    <row r="194" spans="1:4" x14ac:dyDescent="0.2">
      <c r="A194" s="408">
        <v>2024</v>
      </c>
      <c r="B194" s="399" t="s">
        <v>49</v>
      </c>
      <c r="C194" s="399" t="s">
        <v>142</v>
      </c>
      <c r="D194" s="400">
        <v>5234.4245000000001</v>
      </c>
    </row>
    <row r="195" spans="1:4" x14ac:dyDescent="0.2">
      <c r="A195" s="408">
        <v>2025</v>
      </c>
      <c r="B195" s="399" t="s">
        <v>50</v>
      </c>
      <c r="C195" s="399" t="s">
        <v>142</v>
      </c>
      <c r="D195" s="400">
        <v>4733.6424999999999</v>
      </c>
    </row>
    <row r="196" spans="1:4" x14ac:dyDescent="0.2">
      <c r="A196" s="408">
        <v>2025</v>
      </c>
      <c r="B196" s="399" t="s">
        <v>51</v>
      </c>
      <c r="C196" s="399" t="s">
        <v>142</v>
      </c>
      <c r="D196" s="400">
        <v>5317.2390000000005</v>
      </c>
    </row>
    <row r="197" spans="1:4" x14ac:dyDescent="0.2">
      <c r="A197" s="408">
        <v>2025</v>
      </c>
      <c r="B197" s="399" t="s">
        <v>52</v>
      </c>
      <c r="C197" s="399" t="s">
        <v>142</v>
      </c>
      <c r="D197" s="400">
        <v>4820.7920000000004</v>
      </c>
    </row>
    <row r="198" spans="1:4" x14ac:dyDescent="0.2">
      <c r="A198" s="408">
        <v>2025</v>
      </c>
      <c r="B198" s="399" t="s">
        <v>40</v>
      </c>
      <c r="C198" s="399" t="s">
        <v>142</v>
      </c>
      <c r="D198" s="400">
        <v>4252.7474999999995</v>
      </c>
    </row>
    <row r="199" spans="1:4" x14ac:dyDescent="0.2">
      <c r="A199" s="408">
        <v>2025</v>
      </c>
      <c r="B199" s="399" t="s">
        <v>42</v>
      </c>
      <c r="C199" s="399" t="s">
        <v>142</v>
      </c>
      <c r="D199" s="400">
        <v>3911.2954999999997</v>
      </c>
    </row>
    <row r="200" spans="1:4" x14ac:dyDescent="0.2">
      <c r="A200" s="408">
        <v>2025</v>
      </c>
      <c r="B200" s="399" t="s">
        <v>43</v>
      </c>
      <c r="C200" s="399" t="s">
        <v>142</v>
      </c>
      <c r="D200" s="400">
        <v>3252.9164999999998</v>
      </c>
    </row>
    <row r="201" spans="1:4" x14ac:dyDescent="0.2">
      <c r="A201" s="408">
        <v>2025</v>
      </c>
      <c r="B201" s="399" t="s">
        <v>44</v>
      </c>
      <c r="C201" s="399" t="s">
        <v>142</v>
      </c>
      <c r="D201" s="400">
        <v>4257.2444999999998</v>
      </c>
    </row>
    <row r="202" spans="1:4" x14ac:dyDescent="0.2">
      <c r="A202" s="408">
        <v>2025</v>
      </c>
      <c r="B202" s="399" t="s">
        <v>45</v>
      </c>
      <c r="C202" s="399" t="s">
        <v>142</v>
      </c>
      <c r="D202" s="400">
        <v>4158.1094999999996</v>
      </c>
    </row>
    <row r="203" spans="1:4" x14ac:dyDescent="0.2">
      <c r="A203" s="408">
        <v>2025</v>
      </c>
      <c r="B203" s="399" t="s">
        <v>46</v>
      </c>
      <c r="C203" s="399" t="s">
        <v>142</v>
      </c>
      <c r="D203" s="400">
        <v>4052.7799999999997</v>
      </c>
    </row>
    <row r="204" spans="1:4" x14ac:dyDescent="0.2">
      <c r="A204" s="408">
        <v>2025</v>
      </c>
      <c r="B204" s="399" t="s">
        <v>47</v>
      </c>
      <c r="C204" s="399" t="s">
        <v>142</v>
      </c>
      <c r="D204" s="400">
        <v>3473.14</v>
      </c>
    </row>
    <row r="205" spans="1:4" x14ac:dyDescent="0.2">
      <c r="A205" s="408">
        <v>2025</v>
      </c>
      <c r="B205" s="399" t="s">
        <v>48</v>
      </c>
      <c r="C205" s="399" t="s">
        <v>142</v>
      </c>
      <c r="D205" s="400">
        <v>4325.7900000000009</v>
      </c>
    </row>
    <row r="206" spans="1:4" x14ac:dyDescent="0.2">
      <c r="A206" s="408">
        <v>2025</v>
      </c>
      <c r="B206" s="399" t="s">
        <v>49</v>
      </c>
      <c r="C206" s="399" t="s">
        <v>142</v>
      </c>
      <c r="D206" s="400">
        <v>4135.8500000000004</v>
      </c>
    </row>
    <row r="207" spans="1:4" x14ac:dyDescent="0.2">
      <c r="A207" s="408">
        <v>2026</v>
      </c>
      <c r="B207" s="399" t="s">
        <v>50</v>
      </c>
      <c r="C207" s="399" t="s">
        <v>142</v>
      </c>
      <c r="D207" s="400">
        <v>4239.58</v>
      </c>
    </row>
    <row r="208" spans="1:4" x14ac:dyDescent="0.2">
      <c r="A208" s="408">
        <v>2026</v>
      </c>
      <c r="B208" s="399" t="s">
        <v>51</v>
      </c>
      <c r="C208" s="399" t="s">
        <v>142</v>
      </c>
      <c r="D208" s="400">
        <v>5385.79</v>
      </c>
    </row>
    <row r="209" spans="1:4" x14ac:dyDescent="0.2">
      <c r="A209" s="408">
        <v>2026</v>
      </c>
      <c r="B209" s="399" t="s">
        <v>52</v>
      </c>
      <c r="C209" s="399" t="s">
        <v>142</v>
      </c>
      <c r="D209" s="400">
        <v>3727.63</v>
      </c>
    </row>
    <row r="210" spans="1:4" x14ac:dyDescent="0.2">
      <c r="A210" s="408">
        <v>2026</v>
      </c>
      <c r="B210" s="399" t="s">
        <v>40</v>
      </c>
      <c r="C210" s="399" t="s">
        <v>142</v>
      </c>
      <c r="D210" s="400">
        <v>4913.6099999999997</v>
      </c>
    </row>
    <row r="211" spans="1:4" x14ac:dyDescent="0.2">
      <c r="A211" s="408">
        <v>2026</v>
      </c>
      <c r="B211" s="399" t="s">
        <v>42</v>
      </c>
      <c r="C211" s="399" t="s">
        <v>142</v>
      </c>
      <c r="D211" s="400">
        <v>4745.5199999999995</v>
      </c>
    </row>
    <row r="212" spans="1:4" x14ac:dyDescent="0.2">
      <c r="A212" s="408">
        <v>2026</v>
      </c>
      <c r="B212" s="399" t="s">
        <v>43</v>
      </c>
      <c r="C212" s="399" t="s">
        <v>142</v>
      </c>
      <c r="D212" s="400">
        <v>4959.2999999999993</v>
      </c>
    </row>
    <row r="213" spans="1:4" x14ac:dyDescent="0.2">
      <c r="A213" s="425">
        <v>2018</v>
      </c>
      <c r="B213" s="399" t="s">
        <v>50</v>
      </c>
      <c r="C213" s="399" t="s">
        <v>159</v>
      </c>
      <c r="D213" s="400">
        <v>3526.4694999999997</v>
      </c>
    </row>
    <row r="214" spans="1:4" x14ac:dyDescent="0.2">
      <c r="A214" s="425">
        <v>2018</v>
      </c>
      <c r="B214" s="399" t="s">
        <v>51</v>
      </c>
      <c r="C214" s="399" t="s">
        <v>159</v>
      </c>
      <c r="D214" s="400">
        <v>3942.1574999999993</v>
      </c>
    </row>
    <row r="215" spans="1:4" x14ac:dyDescent="0.2">
      <c r="A215" s="425">
        <v>2018</v>
      </c>
      <c r="B215" s="399" t="s">
        <v>52</v>
      </c>
      <c r="C215" s="399" t="s">
        <v>159</v>
      </c>
      <c r="D215" s="400">
        <v>3951.3</v>
      </c>
    </row>
    <row r="216" spans="1:4" x14ac:dyDescent="0.2">
      <c r="A216" s="425">
        <v>2018</v>
      </c>
      <c r="B216" s="399" t="s">
        <v>40</v>
      </c>
      <c r="C216" s="399" t="s">
        <v>159</v>
      </c>
      <c r="D216" s="400">
        <v>3940.5674999999997</v>
      </c>
    </row>
    <row r="217" spans="1:4" x14ac:dyDescent="0.2">
      <c r="A217" s="425">
        <v>2018</v>
      </c>
      <c r="B217" s="399" t="s">
        <v>42</v>
      </c>
      <c r="C217" s="399" t="s">
        <v>159</v>
      </c>
      <c r="D217" s="400">
        <v>4057.8924999999999</v>
      </c>
    </row>
    <row r="218" spans="1:4" x14ac:dyDescent="0.2">
      <c r="A218" s="425">
        <v>2018</v>
      </c>
      <c r="B218" s="399" t="s">
        <v>43</v>
      </c>
      <c r="C218" s="399" t="s">
        <v>159</v>
      </c>
      <c r="D218" s="400">
        <v>4013.514000000001</v>
      </c>
    </row>
    <row r="219" spans="1:4" x14ac:dyDescent="0.2">
      <c r="A219" s="425">
        <v>2018</v>
      </c>
      <c r="B219" s="399" t="s">
        <v>44</v>
      </c>
      <c r="C219" s="399" t="s">
        <v>159</v>
      </c>
      <c r="D219" s="400">
        <v>4370.6799999999994</v>
      </c>
    </row>
    <row r="220" spans="1:4" x14ac:dyDescent="0.2">
      <c r="A220" s="425">
        <v>2018</v>
      </c>
      <c r="B220" s="399" t="s">
        <v>45</v>
      </c>
      <c r="C220" s="399" t="s">
        <v>159</v>
      </c>
      <c r="D220" s="400">
        <v>4730.9625000000005</v>
      </c>
    </row>
    <row r="221" spans="1:4" x14ac:dyDescent="0.2">
      <c r="A221" s="425">
        <v>2018</v>
      </c>
      <c r="B221" s="399" t="s">
        <v>46</v>
      </c>
      <c r="C221" s="399" t="s">
        <v>159</v>
      </c>
      <c r="D221" s="400">
        <v>4256.875</v>
      </c>
    </row>
    <row r="222" spans="1:4" x14ac:dyDescent="0.2">
      <c r="A222" s="425">
        <v>2018</v>
      </c>
      <c r="B222" s="399" t="s">
        <v>47</v>
      </c>
      <c r="C222" s="399" t="s">
        <v>159</v>
      </c>
      <c r="D222" s="400">
        <v>4686.3500000000004</v>
      </c>
    </row>
    <row r="223" spans="1:4" x14ac:dyDescent="0.2">
      <c r="A223" s="425">
        <v>2018</v>
      </c>
      <c r="B223" s="399" t="s">
        <v>48</v>
      </c>
      <c r="C223" s="399" t="s">
        <v>159</v>
      </c>
      <c r="D223" s="400">
        <v>4912.1649999999991</v>
      </c>
    </row>
    <row r="224" spans="1:4" x14ac:dyDescent="0.2">
      <c r="A224" s="425">
        <v>2018</v>
      </c>
      <c r="B224" s="399" t="s">
        <v>49</v>
      </c>
      <c r="C224" s="399" t="s">
        <v>159</v>
      </c>
      <c r="D224" s="400">
        <v>4054.1049999999996</v>
      </c>
    </row>
    <row r="225" spans="1:905" x14ac:dyDescent="0.2">
      <c r="A225" s="425">
        <v>2019</v>
      </c>
      <c r="B225" s="399" t="s">
        <v>50</v>
      </c>
      <c r="C225" s="399" t="s">
        <v>159</v>
      </c>
      <c r="D225" s="400">
        <v>3913.9700000000003</v>
      </c>
    </row>
    <row r="226" spans="1:905" s="403" customFormat="1" x14ac:dyDescent="0.2">
      <c r="A226" s="425">
        <v>2019</v>
      </c>
      <c r="B226" s="399" t="s">
        <v>51</v>
      </c>
      <c r="C226" s="399" t="s">
        <v>159</v>
      </c>
      <c r="D226" s="400">
        <v>3684.4429999999998</v>
      </c>
      <c r="E226" s="393"/>
      <c r="F226" s="393"/>
      <c r="G226" s="393"/>
      <c r="H226" s="393"/>
      <c r="I226" s="393"/>
      <c r="J226" s="393"/>
      <c r="K226" s="393"/>
      <c r="L226" s="393"/>
      <c r="M226" s="393"/>
      <c r="N226" s="393"/>
      <c r="O226" s="393"/>
      <c r="P226" s="393"/>
      <c r="Q226" s="393"/>
      <c r="R226" s="393"/>
      <c r="S226" s="393"/>
      <c r="T226" s="393"/>
      <c r="U226" s="393"/>
      <c r="V226" s="393"/>
      <c r="W226" s="393"/>
      <c r="X226" s="393"/>
      <c r="Y226" s="393"/>
      <c r="Z226" s="393"/>
      <c r="AA226" s="393"/>
      <c r="AB226" s="393"/>
      <c r="AC226" s="393"/>
      <c r="AD226" s="393"/>
      <c r="AE226" s="393"/>
      <c r="AF226" s="393"/>
      <c r="AG226" s="393"/>
      <c r="AH226" s="393"/>
      <c r="AI226" s="393"/>
      <c r="AJ226" s="393"/>
      <c r="AK226" s="393"/>
      <c r="AL226" s="393"/>
      <c r="AM226" s="393"/>
      <c r="AN226" s="393"/>
      <c r="AO226" s="393"/>
      <c r="AP226" s="393"/>
      <c r="AQ226" s="393"/>
      <c r="AR226" s="393"/>
      <c r="AS226" s="393"/>
      <c r="AT226" s="393"/>
      <c r="AU226" s="393"/>
      <c r="AV226" s="393"/>
      <c r="AW226" s="393"/>
      <c r="AX226" s="393"/>
      <c r="AY226" s="393"/>
      <c r="AZ226" s="393"/>
      <c r="BA226" s="393"/>
      <c r="BB226" s="393"/>
      <c r="BC226" s="393"/>
      <c r="BD226" s="393"/>
      <c r="BE226" s="393"/>
      <c r="BF226" s="393"/>
      <c r="BG226" s="393"/>
      <c r="BH226" s="393"/>
      <c r="BI226" s="393"/>
      <c r="BJ226" s="393"/>
      <c r="BK226" s="393"/>
      <c r="BL226" s="393"/>
      <c r="BM226" s="393"/>
      <c r="BN226" s="393"/>
      <c r="BO226" s="393"/>
      <c r="BP226" s="393"/>
      <c r="BQ226" s="393"/>
      <c r="BR226" s="393"/>
      <c r="BS226" s="393"/>
      <c r="BT226" s="393"/>
      <c r="BU226" s="393"/>
      <c r="BV226" s="393"/>
      <c r="BW226" s="393"/>
      <c r="BX226" s="393"/>
      <c r="BY226" s="393"/>
      <c r="BZ226" s="393"/>
      <c r="CA226" s="393"/>
      <c r="CB226" s="393"/>
      <c r="CC226" s="393"/>
      <c r="CD226" s="393"/>
      <c r="CE226" s="393"/>
      <c r="CF226" s="393"/>
      <c r="CG226" s="393"/>
      <c r="CH226" s="393"/>
      <c r="CI226" s="393"/>
      <c r="CJ226" s="393"/>
      <c r="CK226" s="393"/>
      <c r="CL226" s="393"/>
      <c r="CM226" s="393"/>
      <c r="CN226" s="393"/>
      <c r="CO226" s="393"/>
      <c r="CP226" s="393"/>
      <c r="CQ226" s="393"/>
      <c r="CR226" s="393"/>
      <c r="CS226" s="393"/>
      <c r="CT226" s="393"/>
      <c r="CU226" s="393"/>
      <c r="CV226" s="393"/>
      <c r="CW226" s="393"/>
      <c r="CX226" s="393"/>
      <c r="CY226" s="393"/>
      <c r="CZ226" s="393"/>
      <c r="DA226" s="393"/>
      <c r="DB226" s="393"/>
      <c r="DC226" s="393"/>
      <c r="DD226" s="393"/>
      <c r="DE226" s="393"/>
      <c r="DF226" s="393"/>
      <c r="DG226" s="393"/>
      <c r="DH226" s="393"/>
      <c r="DI226" s="393"/>
      <c r="DJ226" s="393"/>
      <c r="DK226" s="393"/>
      <c r="DL226" s="393"/>
      <c r="DM226" s="393"/>
      <c r="DN226" s="393"/>
      <c r="DO226" s="393"/>
      <c r="DP226" s="393"/>
      <c r="DQ226" s="393"/>
      <c r="DR226" s="393"/>
      <c r="DS226" s="393"/>
      <c r="DT226" s="393"/>
      <c r="DU226" s="393"/>
      <c r="DV226" s="393"/>
      <c r="DW226" s="393"/>
      <c r="DX226" s="393"/>
      <c r="DY226" s="393"/>
      <c r="DZ226" s="393"/>
      <c r="EA226" s="393"/>
      <c r="EB226" s="393"/>
      <c r="EC226" s="393"/>
      <c r="ED226" s="393"/>
      <c r="EE226" s="393"/>
      <c r="EF226" s="393"/>
      <c r="EG226" s="393"/>
      <c r="EH226" s="393"/>
      <c r="EI226" s="393"/>
      <c r="EJ226" s="393"/>
      <c r="EK226" s="393"/>
      <c r="EL226" s="393"/>
      <c r="EM226" s="393"/>
      <c r="EN226" s="393"/>
      <c r="EO226" s="393"/>
      <c r="EP226" s="393"/>
      <c r="EQ226" s="393"/>
      <c r="ER226" s="393"/>
      <c r="ES226" s="393"/>
      <c r="ET226" s="393"/>
      <c r="EU226" s="393"/>
      <c r="EV226" s="393"/>
      <c r="EW226" s="393"/>
      <c r="EX226" s="393"/>
      <c r="EY226" s="393"/>
      <c r="EZ226" s="393"/>
      <c r="FA226" s="393"/>
      <c r="FB226" s="393"/>
      <c r="FC226" s="393"/>
      <c r="FD226" s="393"/>
      <c r="FE226" s="393"/>
      <c r="FF226" s="393"/>
      <c r="FG226" s="393"/>
      <c r="FH226" s="393"/>
      <c r="FI226" s="393"/>
      <c r="FJ226" s="393"/>
      <c r="FK226" s="393"/>
      <c r="FL226" s="393"/>
      <c r="FM226" s="393"/>
      <c r="FN226" s="393"/>
      <c r="FO226" s="393"/>
      <c r="FP226" s="393"/>
      <c r="FQ226" s="393"/>
      <c r="FR226" s="393"/>
      <c r="FS226" s="393"/>
      <c r="FT226" s="393"/>
      <c r="FU226" s="393"/>
      <c r="FV226" s="393"/>
      <c r="FW226" s="393"/>
      <c r="FX226" s="393"/>
      <c r="FY226" s="393"/>
      <c r="FZ226" s="393"/>
      <c r="GA226" s="393"/>
      <c r="GB226" s="393"/>
      <c r="GC226" s="393"/>
      <c r="GD226" s="393"/>
      <c r="GE226" s="393"/>
      <c r="GF226" s="393"/>
      <c r="GG226" s="393"/>
      <c r="GH226" s="393"/>
      <c r="GI226" s="393"/>
      <c r="GJ226" s="393"/>
      <c r="GK226" s="393"/>
      <c r="GL226" s="393"/>
      <c r="GM226" s="393"/>
      <c r="GN226" s="393"/>
      <c r="GO226" s="393"/>
      <c r="GP226" s="393"/>
      <c r="GQ226" s="393"/>
      <c r="GR226" s="393"/>
      <c r="GS226" s="393"/>
      <c r="GT226" s="393"/>
      <c r="GU226" s="393"/>
      <c r="GV226" s="393"/>
      <c r="GW226" s="393"/>
      <c r="GX226" s="393"/>
      <c r="GY226" s="393"/>
      <c r="GZ226" s="393"/>
      <c r="HA226" s="393"/>
      <c r="HB226" s="393"/>
      <c r="HC226" s="393"/>
      <c r="HD226" s="393"/>
      <c r="HE226" s="393"/>
      <c r="HF226" s="393"/>
      <c r="HG226" s="393"/>
      <c r="HH226" s="393"/>
      <c r="HI226" s="393"/>
      <c r="HJ226" s="393"/>
      <c r="HK226" s="393"/>
      <c r="HL226" s="393"/>
      <c r="HM226" s="393"/>
      <c r="HN226" s="393"/>
      <c r="HO226" s="393"/>
      <c r="HP226" s="393"/>
      <c r="HQ226" s="393"/>
      <c r="HR226" s="393"/>
      <c r="HS226" s="393"/>
      <c r="HT226" s="393"/>
      <c r="HU226" s="393"/>
      <c r="HV226" s="393"/>
      <c r="HW226" s="393"/>
      <c r="HX226" s="393"/>
      <c r="HY226" s="393"/>
      <c r="HZ226" s="393"/>
      <c r="IA226" s="393"/>
      <c r="IB226" s="393"/>
      <c r="IC226" s="393"/>
      <c r="ID226" s="393"/>
      <c r="IE226" s="393"/>
      <c r="IF226" s="393"/>
      <c r="IG226" s="393"/>
      <c r="IH226" s="393"/>
      <c r="II226" s="393"/>
      <c r="IJ226" s="393"/>
      <c r="IK226" s="393"/>
      <c r="IL226" s="393"/>
      <c r="IM226" s="393"/>
      <c r="IN226" s="393"/>
      <c r="IO226" s="393"/>
      <c r="IP226" s="393"/>
      <c r="IQ226" s="393"/>
      <c r="IR226" s="393"/>
      <c r="IS226" s="393"/>
      <c r="IT226" s="393"/>
      <c r="IU226" s="393"/>
      <c r="IV226" s="393"/>
      <c r="IW226" s="393"/>
      <c r="IX226" s="393"/>
      <c r="IY226" s="393"/>
      <c r="IZ226" s="393"/>
      <c r="JA226" s="393"/>
      <c r="JB226" s="393"/>
      <c r="JC226" s="393"/>
      <c r="JD226" s="393"/>
      <c r="JE226" s="393"/>
      <c r="JF226" s="393"/>
      <c r="JG226" s="393"/>
      <c r="JH226" s="393"/>
      <c r="JI226" s="393"/>
      <c r="JJ226" s="393"/>
      <c r="JK226" s="393"/>
      <c r="JL226" s="393"/>
      <c r="JM226" s="393"/>
      <c r="JN226" s="393"/>
      <c r="JO226" s="393"/>
      <c r="JP226" s="393"/>
      <c r="JQ226" s="393"/>
      <c r="JR226" s="393"/>
      <c r="JS226" s="393"/>
      <c r="JT226" s="393"/>
      <c r="JU226" s="393"/>
      <c r="JV226" s="393"/>
      <c r="JW226" s="393"/>
      <c r="JX226" s="393"/>
      <c r="JY226" s="393"/>
      <c r="JZ226" s="393"/>
      <c r="KA226" s="393"/>
      <c r="KB226" s="393"/>
      <c r="KC226" s="393"/>
      <c r="KD226" s="393"/>
      <c r="KE226" s="393"/>
      <c r="KF226" s="393"/>
      <c r="KG226" s="393"/>
      <c r="KH226" s="393"/>
      <c r="KI226" s="393"/>
      <c r="KJ226" s="393"/>
      <c r="KK226" s="393"/>
      <c r="KL226" s="393"/>
      <c r="KM226" s="393"/>
      <c r="KN226" s="393"/>
      <c r="KO226" s="393"/>
      <c r="KP226" s="393"/>
      <c r="KQ226" s="393"/>
      <c r="KR226" s="393"/>
      <c r="KS226" s="393"/>
      <c r="KT226" s="393"/>
      <c r="KU226" s="393"/>
      <c r="KV226" s="393"/>
      <c r="KW226" s="393"/>
      <c r="KX226" s="393"/>
      <c r="KY226" s="393"/>
      <c r="KZ226" s="393"/>
      <c r="LA226" s="393"/>
      <c r="LB226" s="393"/>
      <c r="LC226" s="393"/>
      <c r="LD226" s="393"/>
      <c r="LE226" s="393"/>
      <c r="LF226" s="393"/>
      <c r="LG226" s="393"/>
      <c r="LH226" s="393"/>
      <c r="LI226" s="393"/>
      <c r="LJ226" s="393"/>
      <c r="LK226" s="393"/>
      <c r="LL226" s="393"/>
      <c r="LM226" s="393"/>
      <c r="LN226" s="393"/>
      <c r="LO226" s="393"/>
      <c r="LP226" s="393"/>
      <c r="LQ226" s="393"/>
      <c r="LR226" s="393"/>
      <c r="LS226" s="393"/>
      <c r="LT226" s="393"/>
      <c r="LU226" s="393"/>
      <c r="LV226" s="393"/>
      <c r="LW226" s="393"/>
      <c r="LX226" s="393"/>
      <c r="LY226" s="393"/>
      <c r="LZ226" s="393"/>
      <c r="MA226" s="393"/>
      <c r="MB226" s="393"/>
      <c r="MC226" s="393"/>
      <c r="MD226" s="393"/>
      <c r="ME226" s="393"/>
      <c r="MF226" s="393"/>
      <c r="MG226" s="393"/>
      <c r="MH226" s="393"/>
      <c r="MI226" s="393"/>
      <c r="MJ226" s="393"/>
      <c r="MK226" s="393"/>
      <c r="ML226" s="393"/>
      <c r="MM226" s="393"/>
      <c r="MN226" s="393"/>
      <c r="MO226" s="393"/>
      <c r="MP226" s="393"/>
      <c r="MQ226" s="393"/>
      <c r="MR226" s="393"/>
      <c r="MS226" s="393"/>
      <c r="MT226" s="393"/>
      <c r="MU226" s="393"/>
      <c r="MV226" s="393"/>
      <c r="MW226" s="393"/>
      <c r="MX226" s="393"/>
      <c r="MY226" s="393"/>
      <c r="MZ226" s="393"/>
      <c r="NA226" s="393"/>
      <c r="NB226" s="393"/>
      <c r="NC226" s="393"/>
      <c r="ND226" s="393"/>
      <c r="NE226" s="393"/>
      <c r="NF226" s="393"/>
      <c r="NG226" s="393"/>
      <c r="NH226" s="393"/>
      <c r="NI226" s="393"/>
      <c r="NJ226" s="393"/>
      <c r="NK226" s="393"/>
      <c r="NL226" s="393"/>
      <c r="NM226" s="393"/>
      <c r="NN226" s="393"/>
      <c r="NO226" s="393"/>
      <c r="NP226" s="393"/>
      <c r="NQ226" s="393"/>
      <c r="NR226" s="393"/>
      <c r="NS226" s="393"/>
      <c r="NT226" s="393"/>
      <c r="NU226" s="393"/>
      <c r="NV226" s="393"/>
      <c r="NW226" s="393"/>
      <c r="NX226" s="393"/>
      <c r="NY226" s="393"/>
      <c r="NZ226" s="393"/>
      <c r="OA226" s="393"/>
      <c r="OB226" s="393"/>
      <c r="OC226" s="393"/>
      <c r="OD226" s="393"/>
      <c r="OE226" s="393"/>
      <c r="OF226" s="393"/>
      <c r="OG226" s="393"/>
      <c r="OH226" s="393"/>
      <c r="OI226" s="393"/>
      <c r="OJ226" s="393"/>
      <c r="OK226" s="393"/>
      <c r="OL226" s="393"/>
      <c r="OM226" s="393"/>
      <c r="ON226" s="393"/>
      <c r="OO226" s="393"/>
      <c r="OP226" s="393"/>
      <c r="OQ226" s="393"/>
      <c r="OR226" s="393"/>
      <c r="OS226" s="393"/>
      <c r="OT226" s="393"/>
      <c r="OU226" s="393"/>
      <c r="OV226" s="393"/>
      <c r="OW226" s="393"/>
      <c r="OX226" s="393"/>
      <c r="OY226" s="393"/>
      <c r="OZ226" s="393"/>
      <c r="PA226" s="393"/>
      <c r="PB226" s="393"/>
      <c r="PC226" s="393"/>
      <c r="PD226" s="393"/>
      <c r="PE226" s="393"/>
      <c r="PF226" s="393"/>
      <c r="PG226" s="393"/>
      <c r="PH226" s="393"/>
      <c r="PI226" s="393"/>
      <c r="PJ226" s="393"/>
      <c r="PK226" s="393"/>
      <c r="PL226" s="393"/>
      <c r="PM226" s="393"/>
      <c r="PN226" s="393"/>
      <c r="PO226" s="393"/>
      <c r="PP226" s="393"/>
      <c r="PQ226" s="393"/>
      <c r="PR226" s="393"/>
      <c r="PS226" s="393"/>
      <c r="PT226" s="393"/>
      <c r="PU226" s="393"/>
      <c r="PV226" s="393"/>
      <c r="PW226" s="393"/>
      <c r="PX226" s="393"/>
      <c r="PY226" s="393"/>
      <c r="PZ226" s="393"/>
      <c r="QA226" s="393"/>
      <c r="QB226" s="393"/>
      <c r="QC226" s="393"/>
      <c r="QD226" s="393"/>
      <c r="QE226" s="393"/>
      <c r="QF226" s="393"/>
      <c r="QG226" s="393"/>
      <c r="QH226" s="393"/>
      <c r="QI226" s="393"/>
      <c r="QJ226" s="393"/>
      <c r="QK226" s="393"/>
      <c r="QL226" s="393"/>
      <c r="QM226" s="393"/>
      <c r="QN226" s="393"/>
      <c r="QO226" s="393"/>
      <c r="QP226" s="393"/>
      <c r="QQ226" s="393"/>
      <c r="QR226" s="393"/>
      <c r="QS226" s="393"/>
      <c r="QT226" s="393"/>
      <c r="QU226" s="393"/>
      <c r="QV226" s="393"/>
      <c r="QW226" s="393"/>
      <c r="QX226" s="393"/>
      <c r="QY226" s="393"/>
      <c r="QZ226" s="393"/>
      <c r="RA226" s="393"/>
      <c r="RB226" s="393"/>
      <c r="RC226" s="393"/>
      <c r="RD226" s="393"/>
      <c r="RE226" s="393"/>
      <c r="RF226" s="393"/>
      <c r="RG226" s="393"/>
      <c r="RH226" s="393"/>
      <c r="RI226" s="393"/>
      <c r="RJ226" s="393"/>
      <c r="RK226" s="393"/>
      <c r="RL226" s="393"/>
      <c r="RM226" s="393"/>
      <c r="RN226" s="393"/>
      <c r="RO226" s="393"/>
      <c r="RP226" s="393"/>
      <c r="RQ226" s="393"/>
      <c r="RR226" s="393"/>
      <c r="RS226" s="393"/>
      <c r="RT226" s="393"/>
      <c r="RU226" s="393"/>
      <c r="RV226" s="393"/>
      <c r="RW226" s="393"/>
      <c r="RX226" s="393"/>
      <c r="RY226" s="393"/>
      <c r="RZ226" s="393"/>
      <c r="SA226" s="393"/>
      <c r="SB226" s="393"/>
      <c r="SC226" s="393"/>
      <c r="SD226" s="393"/>
      <c r="SE226" s="393"/>
      <c r="SF226" s="393"/>
      <c r="SG226" s="393"/>
      <c r="SH226" s="393"/>
      <c r="SI226" s="393"/>
      <c r="SJ226" s="393"/>
      <c r="SK226" s="393"/>
      <c r="SL226" s="393"/>
      <c r="SM226" s="393"/>
      <c r="SN226" s="393"/>
      <c r="SO226" s="393"/>
      <c r="SP226" s="393"/>
      <c r="SQ226" s="393"/>
      <c r="SR226" s="393"/>
      <c r="SS226" s="393"/>
      <c r="ST226" s="393"/>
      <c r="SU226" s="393"/>
      <c r="SV226" s="393"/>
      <c r="SW226" s="393"/>
      <c r="SX226" s="393"/>
      <c r="SY226" s="393"/>
      <c r="SZ226" s="393"/>
      <c r="TA226" s="393"/>
      <c r="TB226" s="393"/>
      <c r="TC226" s="393"/>
      <c r="TD226" s="393"/>
      <c r="TE226" s="393"/>
      <c r="TF226" s="393"/>
      <c r="TG226" s="393"/>
      <c r="TH226" s="393"/>
      <c r="TI226" s="393"/>
      <c r="TJ226" s="393"/>
      <c r="TK226" s="393"/>
      <c r="TL226" s="393"/>
      <c r="TM226" s="393"/>
      <c r="TN226" s="393"/>
      <c r="TO226" s="393"/>
      <c r="TP226" s="393"/>
      <c r="TQ226" s="393"/>
      <c r="TR226" s="393"/>
      <c r="TS226" s="393"/>
      <c r="TT226" s="393"/>
      <c r="TU226" s="393"/>
      <c r="TV226" s="393"/>
      <c r="TW226" s="393"/>
      <c r="TX226" s="393"/>
      <c r="TY226" s="393"/>
      <c r="TZ226" s="393"/>
      <c r="UA226" s="393"/>
      <c r="UB226" s="393"/>
      <c r="UC226" s="393"/>
      <c r="UD226" s="393"/>
      <c r="UE226" s="393"/>
      <c r="UF226" s="393"/>
      <c r="UG226" s="393"/>
      <c r="UH226" s="393"/>
      <c r="UI226" s="393"/>
      <c r="UJ226" s="393"/>
      <c r="UK226" s="393"/>
      <c r="UL226" s="393"/>
      <c r="UM226" s="393"/>
      <c r="UN226" s="393"/>
      <c r="UO226" s="393"/>
      <c r="UP226" s="393"/>
      <c r="UQ226" s="393"/>
      <c r="UR226" s="393"/>
      <c r="US226" s="393"/>
      <c r="UT226" s="393"/>
      <c r="UU226" s="393"/>
      <c r="UV226" s="393"/>
      <c r="UW226" s="393"/>
      <c r="UX226" s="393"/>
      <c r="UY226" s="393"/>
      <c r="UZ226" s="393"/>
      <c r="VA226" s="393"/>
      <c r="VB226" s="393"/>
      <c r="VC226" s="393"/>
      <c r="VD226" s="393"/>
      <c r="VE226" s="393"/>
      <c r="VF226" s="393"/>
      <c r="VG226" s="393"/>
      <c r="VH226" s="393"/>
      <c r="VI226" s="393"/>
      <c r="VJ226" s="393"/>
      <c r="VK226" s="393"/>
      <c r="VL226" s="393"/>
      <c r="VM226" s="393"/>
      <c r="VN226" s="393"/>
      <c r="VO226" s="393"/>
      <c r="VP226" s="393"/>
      <c r="VQ226" s="393"/>
      <c r="VR226" s="393"/>
      <c r="VS226" s="393"/>
      <c r="VT226" s="393"/>
      <c r="VU226" s="393"/>
      <c r="VV226" s="393"/>
      <c r="VW226" s="393"/>
      <c r="VX226" s="393"/>
      <c r="VY226" s="393"/>
      <c r="VZ226" s="393"/>
      <c r="WA226" s="393"/>
      <c r="WB226" s="393"/>
      <c r="WC226" s="393"/>
      <c r="WD226" s="393"/>
      <c r="WE226" s="393"/>
      <c r="WF226" s="393"/>
      <c r="WG226" s="393"/>
      <c r="WH226" s="393"/>
      <c r="WI226" s="393"/>
      <c r="WJ226" s="393"/>
      <c r="WK226" s="393"/>
      <c r="WL226" s="393"/>
      <c r="WM226" s="393"/>
      <c r="WN226" s="393"/>
      <c r="WO226" s="393"/>
      <c r="WP226" s="393"/>
      <c r="WQ226" s="393"/>
      <c r="WR226" s="393"/>
      <c r="WS226" s="393"/>
      <c r="WT226" s="393"/>
      <c r="WU226" s="393"/>
      <c r="WV226" s="393"/>
      <c r="WW226" s="393"/>
      <c r="WX226" s="393"/>
      <c r="WY226" s="393"/>
      <c r="WZ226" s="393"/>
      <c r="XA226" s="393"/>
      <c r="XB226" s="393"/>
      <c r="XC226" s="393"/>
      <c r="XD226" s="393"/>
      <c r="XE226" s="393"/>
      <c r="XF226" s="393"/>
      <c r="XG226" s="393"/>
      <c r="XH226" s="393"/>
      <c r="XI226" s="393"/>
      <c r="XJ226" s="393"/>
      <c r="XK226" s="393"/>
      <c r="XL226" s="393"/>
      <c r="XM226" s="393"/>
      <c r="XN226" s="393"/>
      <c r="XO226" s="393"/>
      <c r="XP226" s="393"/>
      <c r="XQ226" s="393"/>
      <c r="XR226" s="393"/>
      <c r="XS226" s="393"/>
      <c r="XT226" s="393"/>
      <c r="XU226" s="393"/>
      <c r="XV226" s="393"/>
      <c r="XW226" s="393"/>
      <c r="XX226" s="393"/>
      <c r="XY226" s="393"/>
      <c r="XZ226" s="393"/>
      <c r="YA226" s="393"/>
      <c r="YB226" s="393"/>
      <c r="YC226" s="393"/>
      <c r="YD226" s="393"/>
      <c r="YE226" s="393"/>
      <c r="YF226" s="393"/>
      <c r="YG226" s="393"/>
      <c r="YH226" s="393"/>
      <c r="YI226" s="393"/>
      <c r="YJ226" s="393"/>
      <c r="YK226" s="393"/>
      <c r="YL226" s="393"/>
      <c r="YM226" s="393"/>
      <c r="YN226" s="393"/>
      <c r="YO226" s="393"/>
      <c r="YP226" s="393"/>
      <c r="YQ226" s="393"/>
      <c r="YR226" s="393"/>
      <c r="YS226" s="393"/>
      <c r="YT226" s="393"/>
      <c r="YU226" s="393"/>
      <c r="YV226" s="393"/>
      <c r="YW226" s="393"/>
      <c r="YX226" s="393"/>
      <c r="YY226" s="393"/>
      <c r="YZ226" s="393"/>
      <c r="ZA226" s="393"/>
      <c r="ZB226" s="393"/>
      <c r="ZC226" s="393"/>
      <c r="ZD226" s="393"/>
      <c r="ZE226" s="393"/>
      <c r="ZF226" s="393"/>
      <c r="ZG226" s="393"/>
      <c r="ZH226" s="393"/>
      <c r="ZI226" s="393"/>
      <c r="ZJ226" s="393"/>
      <c r="ZK226" s="393"/>
      <c r="ZL226" s="393"/>
      <c r="ZM226" s="393"/>
      <c r="ZN226" s="393"/>
      <c r="ZO226" s="393"/>
      <c r="ZP226" s="393"/>
      <c r="ZQ226" s="393"/>
      <c r="ZR226" s="393"/>
      <c r="ZS226" s="393"/>
      <c r="ZT226" s="393"/>
      <c r="ZU226" s="393"/>
      <c r="ZV226" s="393"/>
      <c r="ZW226" s="393"/>
      <c r="ZX226" s="393"/>
      <c r="ZY226" s="393"/>
      <c r="ZZ226" s="393"/>
      <c r="AAA226" s="393"/>
      <c r="AAB226" s="393"/>
      <c r="AAC226" s="393"/>
      <c r="AAD226" s="393"/>
      <c r="AAE226" s="393"/>
      <c r="AAF226" s="393"/>
      <c r="AAG226" s="393"/>
      <c r="AAH226" s="393"/>
      <c r="AAI226" s="393"/>
      <c r="AAJ226" s="393"/>
      <c r="AAK226" s="393"/>
      <c r="AAL226" s="393"/>
      <c r="AAM226" s="393"/>
      <c r="AAN226" s="393"/>
      <c r="AAO226" s="393"/>
      <c r="AAP226" s="393"/>
      <c r="AAQ226" s="393"/>
      <c r="AAR226" s="393"/>
      <c r="AAS226" s="393"/>
      <c r="AAT226" s="393"/>
      <c r="AAU226" s="393"/>
      <c r="AAV226" s="393"/>
      <c r="AAW226" s="393"/>
      <c r="AAX226" s="393"/>
      <c r="AAY226" s="393"/>
      <c r="AAZ226" s="393"/>
      <c r="ABA226" s="393"/>
      <c r="ABB226" s="393"/>
      <c r="ABC226" s="393"/>
      <c r="ABD226" s="393"/>
      <c r="ABE226" s="393"/>
      <c r="ABF226" s="393"/>
      <c r="ABG226" s="393"/>
      <c r="ABH226" s="393"/>
      <c r="ABI226" s="393"/>
      <c r="ABJ226" s="393"/>
      <c r="ABK226" s="393"/>
      <c r="ABL226" s="393"/>
      <c r="ABM226" s="393"/>
      <c r="ABN226" s="393"/>
      <c r="ABO226" s="393"/>
      <c r="ABP226" s="393"/>
      <c r="ABQ226" s="393"/>
      <c r="ABR226" s="393"/>
      <c r="ABS226" s="393"/>
      <c r="ABT226" s="393"/>
      <c r="ABU226" s="393"/>
      <c r="ABV226" s="393"/>
      <c r="ABW226" s="393"/>
      <c r="ABX226" s="393"/>
      <c r="ABY226" s="393"/>
      <c r="ABZ226" s="393"/>
      <c r="ACA226" s="393"/>
      <c r="ACB226" s="393"/>
      <c r="ACC226" s="393"/>
      <c r="ACD226" s="393"/>
      <c r="ACE226" s="393"/>
      <c r="ACF226" s="393"/>
      <c r="ACG226" s="393"/>
      <c r="ACH226" s="393"/>
      <c r="ACI226" s="393"/>
      <c r="ACJ226" s="393"/>
      <c r="ACK226" s="393"/>
      <c r="ACL226" s="393"/>
      <c r="ACM226" s="393"/>
      <c r="ACN226" s="393"/>
      <c r="ACO226" s="393"/>
      <c r="ACP226" s="393"/>
      <c r="ACQ226" s="393"/>
      <c r="ACR226" s="393"/>
      <c r="ACS226" s="393"/>
      <c r="ACT226" s="393"/>
      <c r="ACU226" s="393"/>
      <c r="ACV226" s="393"/>
      <c r="ACW226" s="393"/>
      <c r="ACX226" s="393"/>
      <c r="ACY226" s="393"/>
      <c r="ACZ226" s="393"/>
      <c r="ADA226" s="393"/>
      <c r="ADB226" s="393"/>
      <c r="ADC226" s="393"/>
      <c r="ADD226" s="393"/>
      <c r="ADE226" s="393"/>
      <c r="ADF226" s="393"/>
      <c r="ADG226" s="393"/>
      <c r="ADH226" s="393"/>
      <c r="ADI226" s="393"/>
      <c r="ADJ226" s="393"/>
      <c r="ADK226" s="393"/>
      <c r="ADL226" s="393"/>
      <c r="ADM226" s="393"/>
      <c r="ADN226" s="393"/>
      <c r="ADO226" s="393"/>
      <c r="ADP226" s="393"/>
      <c r="ADQ226" s="393"/>
      <c r="ADR226" s="393"/>
      <c r="ADS226" s="393"/>
      <c r="ADT226" s="393"/>
      <c r="ADU226" s="393"/>
      <c r="ADV226" s="393"/>
      <c r="ADW226" s="393"/>
      <c r="ADX226" s="393"/>
      <c r="ADY226" s="393"/>
      <c r="ADZ226" s="393"/>
      <c r="AEA226" s="393"/>
      <c r="AEB226" s="393"/>
      <c r="AEC226" s="393"/>
      <c r="AED226" s="393"/>
      <c r="AEE226" s="393"/>
      <c r="AEF226" s="393"/>
      <c r="AEG226" s="393"/>
      <c r="AEH226" s="393"/>
      <c r="AEI226" s="393"/>
      <c r="AEJ226" s="393"/>
      <c r="AEK226" s="393"/>
      <c r="AEL226" s="393"/>
      <c r="AEM226" s="393"/>
      <c r="AEN226" s="393"/>
      <c r="AEO226" s="393"/>
      <c r="AEP226" s="393"/>
      <c r="AEQ226" s="393"/>
      <c r="AER226" s="393"/>
      <c r="AES226" s="393"/>
      <c r="AET226" s="393"/>
      <c r="AEU226" s="393"/>
      <c r="AEV226" s="393"/>
      <c r="AEW226" s="393"/>
      <c r="AEX226" s="393"/>
      <c r="AEY226" s="393"/>
      <c r="AEZ226" s="393"/>
      <c r="AFA226" s="393"/>
      <c r="AFB226" s="393"/>
      <c r="AFC226" s="393"/>
      <c r="AFD226" s="393"/>
      <c r="AFE226" s="393"/>
      <c r="AFF226" s="393"/>
      <c r="AFG226" s="393"/>
      <c r="AFH226" s="393"/>
      <c r="AFI226" s="393"/>
      <c r="AFJ226" s="393"/>
      <c r="AFK226" s="393"/>
      <c r="AFL226" s="393"/>
      <c r="AFM226" s="393"/>
      <c r="AFN226" s="393"/>
      <c r="AFO226" s="393"/>
      <c r="AFP226" s="393"/>
      <c r="AFQ226" s="393"/>
      <c r="AFR226" s="393"/>
      <c r="AFS226" s="393"/>
      <c r="AFT226" s="393"/>
      <c r="AFU226" s="393"/>
      <c r="AFV226" s="393"/>
      <c r="AFW226" s="393"/>
      <c r="AFX226" s="393"/>
      <c r="AFY226" s="393"/>
      <c r="AFZ226" s="393"/>
      <c r="AGA226" s="393"/>
      <c r="AGB226" s="393"/>
      <c r="AGC226" s="393"/>
      <c r="AGD226" s="393"/>
      <c r="AGE226" s="393"/>
      <c r="AGF226" s="393"/>
      <c r="AGG226" s="393"/>
      <c r="AGH226" s="393"/>
      <c r="AGI226" s="393"/>
      <c r="AGJ226" s="393"/>
      <c r="AGK226" s="393"/>
      <c r="AGL226" s="393"/>
      <c r="AGM226" s="393"/>
      <c r="AGN226" s="393"/>
      <c r="AGO226" s="393"/>
      <c r="AGP226" s="393"/>
      <c r="AGQ226" s="393"/>
      <c r="AGR226" s="393"/>
      <c r="AGS226" s="393"/>
      <c r="AGT226" s="393"/>
      <c r="AGU226" s="393"/>
      <c r="AGV226" s="393"/>
      <c r="AGW226" s="393"/>
      <c r="AGX226" s="393"/>
      <c r="AGY226" s="393"/>
      <c r="AGZ226" s="393"/>
      <c r="AHA226" s="393"/>
      <c r="AHB226" s="393"/>
      <c r="AHC226" s="393"/>
      <c r="AHD226" s="393"/>
      <c r="AHE226" s="393"/>
      <c r="AHF226" s="393"/>
      <c r="AHG226" s="393"/>
      <c r="AHH226" s="393"/>
      <c r="AHI226" s="393"/>
      <c r="AHJ226" s="393"/>
      <c r="AHK226" s="393"/>
      <c r="AHL226" s="393"/>
      <c r="AHM226" s="393"/>
      <c r="AHN226" s="393"/>
      <c r="AHO226" s="393"/>
      <c r="AHP226" s="393"/>
      <c r="AHQ226" s="393"/>
      <c r="AHR226" s="393"/>
      <c r="AHS226" s="393"/>
      <c r="AHT226" s="393"/>
      <c r="AHU226" s="393"/>
    </row>
    <row r="227" spans="1:905" x14ac:dyDescent="0.2">
      <c r="A227" s="425">
        <v>2019</v>
      </c>
      <c r="B227" s="399" t="s">
        <v>52</v>
      </c>
      <c r="C227" s="399" t="s">
        <v>159</v>
      </c>
      <c r="D227" s="400">
        <v>4433.4480000000003</v>
      </c>
    </row>
    <row r="228" spans="1:905" x14ac:dyDescent="0.2">
      <c r="A228" s="425">
        <v>2019</v>
      </c>
      <c r="B228" s="399" t="s">
        <v>40</v>
      </c>
      <c r="C228" s="399" t="s">
        <v>159</v>
      </c>
      <c r="D228" s="400">
        <v>4260.7025000000003</v>
      </c>
    </row>
    <row r="229" spans="1:905" x14ac:dyDescent="0.2">
      <c r="A229" s="425">
        <v>2019</v>
      </c>
      <c r="B229" s="399" t="s">
        <v>42</v>
      </c>
      <c r="C229" s="399" t="s">
        <v>159</v>
      </c>
      <c r="D229" s="400">
        <v>5460.85</v>
      </c>
    </row>
    <row r="230" spans="1:905" x14ac:dyDescent="0.2">
      <c r="A230" s="425">
        <v>2019</v>
      </c>
      <c r="B230" s="399" t="s">
        <v>43</v>
      </c>
      <c r="C230" s="399" t="s">
        <v>159</v>
      </c>
      <c r="D230" s="400">
        <v>4295.3549999999996</v>
      </c>
    </row>
    <row r="231" spans="1:905" x14ac:dyDescent="0.2">
      <c r="A231" s="425">
        <v>2019</v>
      </c>
      <c r="B231" s="399" t="s">
        <v>44</v>
      </c>
      <c r="C231" s="399" t="s">
        <v>159</v>
      </c>
      <c r="D231" s="400">
        <v>4692.3599999999997</v>
      </c>
    </row>
    <row r="232" spans="1:905" x14ac:dyDescent="0.2">
      <c r="A232" s="425">
        <v>2019</v>
      </c>
      <c r="B232" s="399" t="s">
        <v>45</v>
      </c>
      <c r="C232" s="399" t="s">
        <v>159</v>
      </c>
      <c r="D232" s="400">
        <v>4644.9974999999995</v>
      </c>
    </row>
    <row r="233" spans="1:905" x14ac:dyDescent="0.2">
      <c r="A233" s="425">
        <v>2019</v>
      </c>
      <c r="B233" s="399" t="s">
        <v>46</v>
      </c>
      <c r="C233" s="399" t="s">
        <v>159</v>
      </c>
      <c r="D233" s="400">
        <v>5233.4624999999996</v>
      </c>
    </row>
    <row r="234" spans="1:905" x14ac:dyDescent="0.2">
      <c r="A234" s="425">
        <v>2019</v>
      </c>
      <c r="B234" s="399" t="s">
        <v>47</v>
      </c>
      <c r="C234" s="399" t="s">
        <v>159</v>
      </c>
      <c r="D234" s="400">
        <v>4821.9575000000004</v>
      </c>
    </row>
    <row r="235" spans="1:905" x14ac:dyDescent="0.2">
      <c r="A235" s="425">
        <v>2019</v>
      </c>
      <c r="B235" s="399" t="s">
        <v>48</v>
      </c>
      <c r="C235" s="399" t="s">
        <v>159</v>
      </c>
      <c r="D235" s="400">
        <v>4937.6149999999998</v>
      </c>
    </row>
    <row r="236" spans="1:905" x14ac:dyDescent="0.2">
      <c r="A236" s="425">
        <v>2019</v>
      </c>
      <c r="B236" s="399" t="s">
        <v>49</v>
      </c>
      <c r="C236" s="399" t="s">
        <v>159</v>
      </c>
      <c r="D236" s="400">
        <v>3894.6750000000002</v>
      </c>
    </row>
    <row r="237" spans="1:905" x14ac:dyDescent="0.2">
      <c r="A237" s="425">
        <v>2020</v>
      </c>
      <c r="B237" s="399" t="s">
        <v>50</v>
      </c>
      <c r="C237" s="399" t="s">
        <v>159</v>
      </c>
      <c r="D237" s="400">
        <v>3701.9205000000002</v>
      </c>
    </row>
    <row r="238" spans="1:905" x14ac:dyDescent="0.2">
      <c r="A238" s="425">
        <v>2020</v>
      </c>
      <c r="B238" s="399" t="s">
        <v>51</v>
      </c>
      <c r="C238" s="399" t="s">
        <v>159</v>
      </c>
      <c r="D238" s="400">
        <v>3520.61</v>
      </c>
    </row>
    <row r="239" spans="1:905" x14ac:dyDescent="0.2">
      <c r="A239" s="425">
        <v>2020</v>
      </c>
      <c r="B239" s="399" t="s">
        <v>52</v>
      </c>
      <c r="C239" s="399" t="s">
        <v>159</v>
      </c>
      <c r="D239" s="400">
        <v>2530.6550000000002</v>
      </c>
    </row>
    <row r="240" spans="1:905" x14ac:dyDescent="0.2">
      <c r="A240" s="425">
        <v>2020</v>
      </c>
      <c r="B240" s="399" t="s">
        <v>40</v>
      </c>
      <c r="C240" s="399" t="s">
        <v>159</v>
      </c>
      <c r="D240" s="400">
        <v>987.69499999999994</v>
      </c>
    </row>
    <row r="241" spans="1:4" x14ac:dyDescent="0.2">
      <c r="A241" s="425">
        <v>2020</v>
      </c>
      <c r="B241" s="399" t="s">
        <v>42</v>
      </c>
      <c r="C241" s="399" t="s">
        <v>159</v>
      </c>
      <c r="D241" s="400">
        <v>2077.9549999999999</v>
      </c>
    </row>
    <row r="242" spans="1:4" x14ac:dyDescent="0.2">
      <c r="A242" s="425">
        <v>2020</v>
      </c>
      <c r="B242" s="399" t="s">
        <v>43</v>
      </c>
      <c r="C242" s="399" t="s">
        <v>159</v>
      </c>
      <c r="D242" s="400">
        <v>2510.1749999999997</v>
      </c>
    </row>
    <row r="243" spans="1:4" x14ac:dyDescent="0.2">
      <c r="A243" s="425">
        <v>2020</v>
      </c>
      <c r="B243" s="399" t="s">
        <v>44</v>
      </c>
      <c r="C243" s="399" t="s">
        <v>159</v>
      </c>
      <c r="D243" s="400">
        <v>3390.1999999999994</v>
      </c>
    </row>
    <row r="244" spans="1:4" x14ac:dyDescent="0.2">
      <c r="A244" s="425">
        <v>2020</v>
      </c>
      <c r="B244" s="399" t="s">
        <v>45</v>
      </c>
      <c r="C244" s="399" t="s">
        <v>159</v>
      </c>
      <c r="D244" s="400">
        <v>3388.7425000000003</v>
      </c>
    </row>
    <row r="245" spans="1:4" x14ac:dyDescent="0.2">
      <c r="A245" s="425">
        <v>2020</v>
      </c>
      <c r="B245" s="399" t="s">
        <v>46</v>
      </c>
      <c r="C245" s="399" t="s">
        <v>159</v>
      </c>
      <c r="D245" s="400">
        <v>3522.0420000000004</v>
      </c>
    </row>
    <row r="246" spans="1:4" x14ac:dyDescent="0.2">
      <c r="A246" s="425">
        <v>2020</v>
      </c>
      <c r="B246" s="399" t="s">
        <v>47</v>
      </c>
      <c r="C246" s="399" t="s">
        <v>159</v>
      </c>
      <c r="D246" s="400">
        <v>3793.0249999999996</v>
      </c>
    </row>
    <row r="247" spans="1:4" x14ac:dyDescent="0.2">
      <c r="A247" s="425">
        <v>2020</v>
      </c>
      <c r="B247" s="399" t="s">
        <v>48</v>
      </c>
      <c r="C247" s="399" t="s">
        <v>159</v>
      </c>
      <c r="D247" s="400">
        <v>3509.8434999999995</v>
      </c>
    </row>
    <row r="248" spans="1:4" x14ac:dyDescent="0.2">
      <c r="A248" s="425">
        <v>2020</v>
      </c>
      <c r="B248" s="399" t="s">
        <v>49</v>
      </c>
      <c r="C248" s="399" t="s">
        <v>159</v>
      </c>
      <c r="D248" s="400">
        <v>3647.3325000000004</v>
      </c>
    </row>
    <row r="249" spans="1:4" x14ac:dyDescent="0.2">
      <c r="A249" s="425">
        <v>2021</v>
      </c>
      <c r="B249" s="399" t="s">
        <v>50</v>
      </c>
      <c r="C249" s="399" t="s">
        <v>159</v>
      </c>
      <c r="D249" s="400">
        <v>3465.2225000000003</v>
      </c>
    </row>
    <row r="250" spans="1:4" x14ac:dyDescent="0.2">
      <c r="A250" s="425">
        <v>2021</v>
      </c>
      <c r="B250" s="399" t="s">
        <v>51</v>
      </c>
      <c r="C250" s="399" t="s">
        <v>159</v>
      </c>
      <c r="D250" s="400">
        <v>3898.2015000819993</v>
      </c>
    </row>
    <row r="251" spans="1:4" x14ac:dyDescent="0.2">
      <c r="A251" s="425">
        <v>2021</v>
      </c>
      <c r="B251" s="399" t="s">
        <v>52</v>
      </c>
      <c r="C251" s="399" t="s">
        <v>159</v>
      </c>
      <c r="D251" s="400">
        <v>4822.5830000114429</v>
      </c>
    </row>
    <row r="252" spans="1:4" x14ac:dyDescent="0.2">
      <c r="A252" s="425">
        <v>2021</v>
      </c>
      <c r="B252" s="399" t="s">
        <v>40</v>
      </c>
      <c r="C252" s="399" t="s">
        <v>159</v>
      </c>
      <c r="D252" s="400">
        <v>3347.8075000000003</v>
      </c>
    </row>
    <row r="253" spans="1:4" x14ac:dyDescent="0.2">
      <c r="A253" s="425">
        <v>2021</v>
      </c>
      <c r="B253" s="399" t="s">
        <v>42</v>
      </c>
      <c r="C253" s="399" t="s">
        <v>159</v>
      </c>
      <c r="D253" s="400">
        <v>2268.7149991531373</v>
      </c>
    </row>
    <row r="254" spans="1:4" x14ac:dyDescent="0.2">
      <c r="A254" s="425">
        <v>2021</v>
      </c>
      <c r="B254" s="399" t="s">
        <v>43</v>
      </c>
      <c r="C254" s="399" t="s">
        <v>159</v>
      </c>
      <c r="D254" s="400">
        <v>6032.5949999999993</v>
      </c>
    </row>
    <row r="255" spans="1:4" x14ac:dyDescent="0.2">
      <c r="A255" s="425">
        <v>2021</v>
      </c>
      <c r="B255" s="399" t="s">
        <v>44</v>
      </c>
      <c r="C255" s="399" t="s">
        <v>159</v>
      </c>
      <c r="D255" s="400">
        <v>5656.9950024414047</v>
      </c>
    </row>
    <row r="256" spans="1:4" x14ac:dyDescent="0.2">
      <c r="A256" s="425">
        <v>2021</v>
      </c>
      <c r="B256" s="399" t="s">
        <v>45</v>
      </c>
      <c r="C256" s="399" t="s">
        <v>159</v>
      </c>
      <c r="D256" s="400">
        <v>6068.3650146484379</v>
      </c>
    </row>
    <row r="257" spans="1:4" x14ac:dyDescent="0.2">
      <c r="A257" s="425">
        <v>2021</v>
      </c>
      <c r="B257" s="399" t="s">
        <v>46</v>
      </c>
      <c r="C257" s="399" t="s">
        <v>159</v>
      </c>
      <c r="D257" s="400">
        <v>5393.6824652099594</v>
      </c>
    </row>
    <row r="258" spans="1:4" x14ac:dyDescent="0.2">
      <c r="A258" s="425">
        <v>2021</v>
      </c>
      <c r="B258" s="399" t="s">
        <v>47</v>
      </c>
      <c r="C258" s="399" t="s">
        <v>159</v>
      </c>
      <c r="D258" s="400">
        <v>6434.4999963378905</v>
      </c>
    </row>
    <row r="259" spans="1:4" x14ac:dyDescent="0.2">
      <c r="A259" s="425">
        <v>2021</v>
      </c>
      <c r="B259" s="399" t="s">
        <v>48</v>
      </c>
      <c r="C259" s="399" t="s">
        <v>159</v>
      </c>
      <c r="D259" s="400">
        <v>6020.2779925918576</v>
      </c>
    </row>
    <row r="260" spans="1:4" x14ac:dyDescent="0.2">
      <c r="A260" s="425">
        <v>2021</v>
      </c>
      <c r="B260" s="399" t="s">
        <v>49</v>
      </c>
      <c r="C260" s="399" t="s">
        <v>159</v>
      </c>
      <c r="D260" s="400">
        <v>5460.4124948120107</v>
      </c>
    </row>
    <row r="261" spans="1:4" x14ac:dyDescent="0.2">
      <c r="A261" s="425">
        <v>2022</v>
      </c>
      <c r="B261" s="399" t="s">
        <v>50</v>
      </c>
      <c r="C261" s="399" t="s">
        <v>159</v>
      </c>
      <c r="D261" s="400">
        <v>6113.3704755020153</v>
      </c>
    </row>
    <row r="262" spans="1:4" x14ac:dyDescent="0.2">
      <c r="A262" s="425">
        <v>2022</v>
      </c>
      <c r="B262" s="399" t="s">
        <v>51</v>
      </c>
      <c r="C262" s="399" t="s">
        <v>159</v>
      </c>
      <c r="D262" s="400">
        <v>5728.1155054473875</v>
      </c>
    </row>
    <row r="263" spans="1:4" x14ac:dyDescent="0.2">
      <c r="A263" s="425">
        <v>2022</v>
      </c>
      <c r="B263" s="399" t="s">
        <v>52</v>
      </c>
      <c r="C263" s="399" t="s">
        <v>159</v>
      </c>
      <c r="D263" s="400">
        <v>6337.3605096817028</v>
      </c>
    </row>
    <row r="264" spans="1:4" x14ac:dyDescent="0.2">
      <c r="A264" s="425">
        <v>2022</v>
      </c>
      <c r="B264" s="399" t="s">
        <v>40</v>
      </c>
      <c r="C264" s="399" t="s">
        <v>159</v>
      </c>
      <c r="D264" s="400">
        <v>6095.8460289001459</v>
      </c>
    </row>
    <row r="265" spans="1:4" x14ac:dyDescent="0.2">
      <c r="A265" s="425">
        <v>2022</v>
      </c>
      <c r="B265" s="399" t="s">
        <v>42</v>
      </c>
      <c r="C265" s="399" t="s">
        <v>159</v>
      </c>
      <c r="D265" s="400">
        <v>6749.2329852676385</v>
      </c>
    </row>
    <row r="266" spans="1:4" x14ac:dyDescent="0.2">
      <c r="A266" s="425">
        <v>2022</v>
      </c>
      <c r="B266" s="399" t="s">
        <v>43</v>
      </c>
      <c r="C266" s="399" t="s">
        <v>159</v>
      </c>
      <c r="D266" s="400">
        <v>7576.5200062942513</v>
      </c>
    </row>
    <row r="267" spans="1:4" x14ac:dyDescent="0.2">
      <c r="A267" s="425">
        <v>2022</v>
      </c>
      <c r="B267" s="399" t="s">
        <v>44</v>
      </c>
      <c r="C267" s="399" t="s">
        <v>159</v>
      </c>
      <c r="D267" s="400">
        <v>6031.7880000000005</v>
      </c>
    </row>
    <row r="268" spans="1:4" x14ac:dyDescent="0.2">
      <c r="A268" s="425">
        <v>2022</v>
      </c>
      <c r="B268" s="399" t="s">
        <v>45</v>
      </c>
      <c r="C268" s="399" t="s">
        <v>159</v>
      </c>
      <c r="D268" s="400">
        <v>5609.5624999999991</v>
      </c>
    </row>
    <row r="269" spans="1:4" x14ac:dyDescent="0.2">
      <c r="A269" s="425">
        <v>2022</v>
      </c>
      <c r="B269" s="399" t="s">
        <v>46</v>
      </c>
      <c r="C269" s="399" t="s">
        <v>159</v>
      </c>
      <c r="D269" s="400">
        <v>6003.8574999999992</v>
      </c>
    </row>
    <row r="270" spans="1:4" x14ac:dyDescent="0.2">
      <c r="A270" s="425">
        <v>2022</v>
      </c>
      <c r="B270" s="399" t="s">
        <v>47</v>
      </c>
      <c r="C270" s="399" t="s">
        <v>159</v>
      </c>
      <c r="D270" s="400">
        <v>5532.1395000000002</v>
      </c>
    </row>
    <row r="271" spans="1:4" x14ac:dyDescent="0.2">
      <c r="A271" s="425">
        <v>2022</v>
      </c>
      <c r="B271" s="399" t="s">
        <v>48</v>
      </c>
      <c r="C271" s="399" t="s">
        <v>159</v>
      </c>
      <c r="D271" s="400">
        <v>5309.7549999999992</v>
      </c>
    </row>
    <row r="272" spans="1:4" x14ac:dyDescent="0.2">
      <c r="A272" s="425">
        <v>2022</v>
      </c>
      <c r="B272" s="399" t="s">
        <v>49</v>
      </c>
      <c r="C272" s="399" t="s">
        <v>159</v>
      </c>
      <c r="D272" s="400">
        <v>4620.8925000000008</v>
      </c>
    </row>
    <row r="273" spans="1:5" x14ac:dyDescent="0.2">
      <c r="A273" s="425">
        <v>2023</v>
      </c>
      <c r="B273" s="399" t="s">
        <v>50</v>
      </c>
      <c r="C273" s="399" t="s">
        <v>159</v>
      </c>
      <c r="D273" s="400">
        <v>5002.9750000000004</v>
      </c>
    </row>
    <row r="274" spans="1:5" x14ac:dyDescent="0.2">
      <c r="A274" s="425">
        <v>2023</v>
      </c>
      <c r="B274" s="399" t="s">
        <v>51</v>
      </c>
      <c r="C274" s="399" t="s">
        <v>159</v>
      </c>
      <c r="D274" s="400">
        <v>5708.1725000000006</v>
      </c>
    </row>
    <row r="275" spans="1:5" ht="12" customHeight="1" x14ac:dyDescent="0.2">
      <c r="A275" s="425">
        <v>2023</v>
      </c>
      <c r="B275" s="399" t="s">
        <v>52</v>
      </c>
      <c r="C275" s="399" t="s">
        <v>159</v>
      </c>
      <c r="D275" s="400">
        <v>6069.42</v>
      </c>
    </row>
    <row r="276" spans="1:5" ht="12" customHeight="1" x14ac:dyDescent="0.2">
      <c r="A276" s="425">
        <v>2023</v>
      </c>
      <c r="B276" s="399" t="s">
        <v>40</v>
      </c>
      <c r="C276" s="399" t="s">
        <v>159</v>
      </c>
      <c r="D276" s="400">
        <v>4693.8650000000007</v>
      </c>
    </row>
    <row r="277" spans="1:5" ht="12.75" customHeight="1" x14ac:dyDescent="0.2">
      <c r="A277" s="425">
        <v>2023</v>
      </c>
      <c r="B277" s="399" t="s">
        <v>42</v>
      </c>
      <c r="C277" s="399" t="s">
        <v>159</v>
      </c>
      <c r="D277" s="400">
        <v>4991.5174999999999</v>
      </c>
    </row>
    <row r="278" spans="1:5" ht="12.75" customHeight="1" x14ac:dyDescent="0.2">
      <c r="A278" s="425">
        <v>2023</v>
      </c>
      <c r="B278" s="399" t="s">
        <v>43</v>
      </c>
      <c r="C278" s="399" t="s">
        <v>159</v>
      </c>
      <c r="D278" s="404">
        <v>5346.6125000000002</v>
      </c>
      <c r="E278" s="426"/>
    </row>
    <row r="279" spans="1:5" ht="12.75" customHeight="1" x14ac:dyDescent="0.2">
      <c r="A279" s="425">
        <v>2023</v>
      </c>
      <c r="B279" s="399" t="s">
        <v>44</v>
      </c>
      <c r="C279" s="399" t="s">
        <v>159</v>
      </c>
      <c r="D279" s="400">
        <v>5650.8274999999994</v>
      </c>
    </row>
    <row r="280" spans="1:5" ht="12.75" customHeight="1" x14ac:dyDescent="0.2">
      <c r="A280" s="408">
        <v>2023</v>
      </c>
      <c r="B280" s="399" t="s">
        <v>45</v>
      </c>
      <c r="C280" s="399" t="s">
        <v>159</v>
      </c>
      <c r="D280" s="400">
        <v>6515.96</v>
      </c>
    </row>
    <row r="281" spans="1:5" ht="12.75" customHeight="1" x14ac:dyDescent="0.2">
      <c r="A281" s="408">
        <v>2023</v>
      </c>
      <c r="B281" s="399" t="s">
        <v>46</v>
      </c>
      <c r="C281" s="399" t="s">
        <v>159</v>
      </c>
      <c r="D281" s="400">
        <v>5925.1049999999996</v>
      </c>
    </row>
    <row r="282" spans="1:5" ht="12.75" customHeight="1" x14ac:dyDescent="0.2">
      <c r="A282" s="425">
        <v>2023</v>
      </c>
      <c r="B282" s="399" t="s">
        <v>47</v>
      </c>
      <c r="C282" s="399" t="s">
        <v>159</v>
      </c>
      <c r="D282" s="400">
        <v>6837.0149999999994</v>
      </c>
    </row>
    <row r="283" spans="1:5" ht="12.75" customHeight="1" x14ac:dyDescent="0.2">
      <c r="A283" s="408">
        <v>2023</v>
      </c>
      <c r="B283" s="399" t="s">
        <v>48</v>
      </c>
      <c r="C283" s="399" t="s">
        <v>159</v>
      </c>
      <c r="D283" s="400">
        <v>6049.3370000000014</v>
      </c>
    </row>
    <row r="284" spans="1:5" ht="12.75" customHeight="1" x14ac:dyDescent="0.2">
      <c r="A284" s="408">
        <v>2023</v>
      </c>
      <c r="B284" s="399" t="s">
        <v>49</v>
      </c>
      <c r="C284" s="399" t="s">
        <v>159</v>
      </c>
      <c r="D284" s="400">
        <v>5499.085</v>
      </c>
    </row>
    <row r="285" spans="1:5" ht="12.75" customHeight="1" x14ac:dyDescent="0.2">
      <c r="A285" s="408">
        <v>2024</v>
      </c>
      <c r="B285" s="399" t="s">
        <v>50</v>
      </c>
      <c r="C285" s="399" t="s">
        <v>159</v>
      </c>
      <c r="D285" s="400">
        <v>5470.6099999999988</v>
      </c>
    </row>
    <row r="286" spans="1:5" ht="12.75" customHeight="1" x14ac:dyDescent="0.2">
      <c r="A286" s="408">
        <v>2024</v>
      </c>
      <c r="B286" s="399" t="s">
        <v>51</v>
      </c>
      <c r="C286" s="399" t="s">
        <v>159</v>
      </c>
      <c r="D286" s="400">
        <v>5205.5950000000012</v>
      </c>
    </row>
    <row r="287" spans="1:5" ht="12.75" customHeight="1" x14ac:dyDescent="0.2">
      <c r="A287" s="408">
        <v>2024</v>
      </c>
      <c r="B287" s="399" t="s">
        <v>52</v>
      </c>
      <c r="C287" s="399" t="s">
        <v>159</v>
      </c>
      <c r="D287" s="400">
        <v>3701.4949999999999</v>
      </c>
    </row>
    <row r="288" spans="1:5" ht="12.75" customHeight="1" x14ac:dyDescent="0.2">
      <c r="A288" s="408">
        <v>2024</v>
      </c>
      <c r="B288" s="399" t="s">
        <v>40</v>
      </c>
      <c r="C288" s="399" t="s">
        <v>159</v>
      </c>
      <c r="D288" s="400">
        <v>5087.8755000000001</v>
      </c>
    </row>
    <row r="289" spans="1:4" ht="12.75" customHeight="1" x14ac:dyDescent="0.2">
      <c r="A289" s="408">
        <v>2024</v>
      </c>
      <c r="B289" s="399" t="s">
        <v>42</v>
      </c>
      <c r="C289" s="399" t="s">
        <v>159</v>
      </c>
      <c r="D289" s="400">
        <v>3392.2400000000007</v>
      </c>
    </row>
    <row r="290" spans="1:4" ht="12.75" customHeight="1" x14ac:dyDescent="0.2">
      <c r="A290" s="408">
        <v>2024</v>
      </c>
      <c r="B290" s="399" t="s">
        <v>43</v>
      </c>
      <c r="C290" s="399" t="s">
        <v>159</v>
      </c>
      <c r="D290" s="400">
        <v>3314.8415000000005</v>
      </c>
    </row>
    <row r="291" spans="1:4" ht="12.75" customHeight="1" x14ac:dyDescent="0.2">
      <c r="A291" s="408">
        <v>2024</v>
      </c>
      <c r="B291" s="399" t="s">
        <v>44</v>
      </c>
      <c r="C291" s="399" t="s">
        <v>159</v>
      </c>
      <c r="D291" s="400">
        <v>4003.8325000000004</v>
      </c>
    </row>
    <row r="292" spans="1:4" ht="12.75" customHeight="1" x14ac:dyDescent="0.2">
      <c r="A292" s="408">
        <v>2024</v>
      </c>
      <c r="B292" s="399" t="s">
        <v>45</v>
      </c>
      <c r="C292" s="399" t="s">
        <v>159</v>
      </c>
      <c r="D292" s="400">
        <v>3545.5225</v>
      </c>
    </row>
    <row r="293" spans="1:4" ht="12.75" customHeight="1" x14ac:dyDescent="0.2">
      <c r="A293" s="408">
        <v>2024</v>
      </c>
      <c r="B293" s="399" t="s">
        <v>46</v>
      </c>
      <c r="C293" s="399" t="s">
        <v>159</v>
      </c>
      <c r="D293" s="400">
        <v>3943.2749999999996</v>
      </c>
    </row>
    <row r="294" spans="1:4" ht="12.75" customHeight="1" x14ac:dyDescent="0.2">
      <c r="A294" s="408">
        <v>2024</v>
      </c>
      <c r="B294" s="399" t="s">
        <v>47</v>
      </c>
      <c r="C294" s="399" t="s">
        <v>159</v>
      </c>
      <c r="D294" s="400">
        <v>4370.0895</v>
      </c>
    </row>
    <row r="295" spans="1:4" ht="12.75" customHeight="1" x14ac:dyDescent="0.2">
      <c r="A295" s="408">
        <v>2024</v>
      </c>
      <c r="B295" s="399" t="s">
        <v>48</v>
      </c>
      <c r="C295" s="399" t="s">
        <v>159</v>
      </c>
      <c r="D295" s="400">
        <v>5004.1149999999998</v>
      </c>
    </row>
    <row r="296" spans="1:4" ht="12.75" customHeight="1" x14ac:dyDescent="0.2">
      <c r="A296" s="408">
        <v>2024</v>
      </c>
      <c r="B296" s="399" t="s">
        <v>49</v>
      </c>
      <c r="C296" s="399" t="s">
        <v>159</v>
      </c>
      <c r="D296" s="400">
        <v>4684.9850000000006</v>
      </c>
    </row>
    <row r="297" spans="1:4" ht="12.75" customHeight="1" x14ac:dyDescent="0.2">
      <c r="A297" s="408">
        <v>2025</v>
      </c>
      <c r="B297" s="399" t="s">
        <v>50</v>
      </c>
      <c r="C297" s="399" t="s">
        <v>159</v>
      </c>
      <c r="D297" s="400">
        <v>4502.1124999999993</v>
      </c>
    </row>
    <row r="298" spans="1:4" ht="12.75" customHeight="1" x14ac:dyDescent="0.2">
      <c r="A298" s="408">
        <v>2025</v>
      </c>
      <c r="B298" s="399" t="s">
        <v>51</v>
      </c>
      <c r="C298" s="399" t="s">
        <v>159</v>
      </c>
      <c r="D298" s="400">
        <v>3747.7275</v>
      </c>
    </row>
    <row r="299" spans="1:4" ht="12.75" customHeight="1" x14ac:dyDescent="0.2">
      <c r="A299" s="408">
        <v>2025</v>
      </c>
      <c r="B299" s="399" t="s">
        <v>52</v>
      </c>
      <c r="C299" s="399" t="s">
        <v>159</v>
      </c>
      <c r="D299" s="400">
        <v>4536.32</v>
      </c>
    </row>
    <row r="300" spans="1:4" ht="12.75" customHeight="1" x14ac:dyDescent="0.2">
      <c r="A300" s="408">
        <v>2025</v>
      </c>
      <c r="B300" s="399" t="s">
        <v>40</v>
      </c>
      <c r="C300" s="399" t="s">
        <v>159</v>
      </c>
      <c r="D300" s="400">
        <v>3294.9425000000001</v>
      </c>
    </row>
    <row r="301" spans="1:4" ht="12.75" customHeight="1" x14ac:dyDescent="0.2">
      <c r="A301" s="408">
        <v>2025</v>
      </c>
      <c r="B301" s="399" t="s">
        <v>42</v>
      </c>
      <c r="C301" s="399" t="s">
        <v>159</v>
      </c>
      <c r="D301" s="400">
        <v>3773.94</v>
      </c>
    </row>
    <row r="302" spans="1:4" ht="12.75" customHeight="1" x14ac:dyDescent="0.2">
      <c r="A302" s="408">
        <v>2025</v>
      </c>
      <c r="B302" s="399" t="s">
        <v>43</v>
      </c>
      <c r="C302" s="399" t="s">
        <v>159</v>
      </c>
      <c r="D302" s="400">
        <v>4212.7275000000009</v>
      </c>
    </row>
    <row r="303" spans="1:4" ht="12.75" customHeight="1" x14ac:dyDescent="0.2">
      <c r="A303" s="408">
        <v>2025</v>
      </c>
      <c r="B303" s="399" t="s">
        <v>44</v>
      </c>
      <c r="C303" s="399" t="s">
        <v>159</v>
      </c>
      <c r="D303" s="400">
        <v>5936.7374999999993</v>
      </c>
    </row>
    <row r="304" spans="1:4" ht="12.75" customHeight="1" x14ac:dyDescent="0.2">
      <c r="A304" s="408">
        <v>2025</v>
      </c>
      <c r="B304" s="399" t="s">
        <v>45</v>
      </c>
      <c r="C304" s="399" t="s">
        <v>159</v>
      </c>
      <c r="D304" s="400">
        <v>4332.6149999999998</v>
      </c>
    </row>
    <row r="305" spans="1:4" ht="12.75" customHeight="1" x14ac:dyDescent="0.2">
      <c r="A305" s="408">
        <v>2025</v>
      </c>
      <c r="B305" s="399" t="s">
        <v>46</v>
      </c>
      <c r="C305" s="399" t="s">
        <v>159</v>
      </c>
      <c r="D305" s="400">
        <v>4142.8900000000003</v>
      </c>
    </row>
    <row r="306" spans="1:4" ht="12.75" customHeight="1" x14ac:dyDescent="0.2">
      <c r="A306" s="408">
        <v>2025</v>
      </c>
      <c r="B306" s="399" t="s">
        <v>47</v>
      </c>
      <c r="C306" s="399" t="s">
        <v>159</v>
      </c>
      <c r="D306" s="400">
        <v>5271.9800000000005</v>
      </c>
    </row>
    <row r="307" spans="1:4" ht="12.75" customHeight="1" x14ac:dyDescent="0.2">
      <c r="A307" s="408">
        <v>2025</v>
      </c>
      <c r="B307" s="399" t="s">
        <v>48</v>
      </c>
      <c r="C307" s="399" t="s">
        <v>159</v>
      </c>
      <c r="D307" s="400">
        <v>5527.39</v>
      </c>
    </row>
    <row r="308" spans="1:4" ht="12.75" customHeight="1" x14ac:dyDescent="0.2">
      <c r="A308" s="408">
        <v>2025</v>
      </c>
      <c r="B308" s="399" t="s">
        <v>49</v>
      </c>
      <c r="C308" s="399" t="s">
        <v>159</v>
      </c>
      <c r="D308" s="400">
        <v>4674.630000000001</v>
      </c>
    </row>
    <row r="309" spans="1:4" ht="12.75" customHeight="1" x14ac:dyDescent="0.2">
      <c r="A309" s="408">
        <v>2026</v>
      </c>
      <c r="B309" s="399" t="s">
        <v>50</v>
      </c>
      <c r="C309" s="399" t="s">
        <v>159</v>
      </c>
      <c r="D309" s="400">
        <v>4563.5499999999993</v>
      </c>
    </row>
    <row r="310" spans="1:4" ht="12.75" customHeight="1" x14ac:dyDescent="0.2">
      <c r="A310" s="408">
        <v>2026</v>
      </c>
      <c r="B310" s="399" t="s">
        <v>51</v>
      </c>
      <c r="C310" s="399" t="s">
        <v>159</v>
      </c>
      <c r="D310" s="400">
        <v>5113.2299999999996</v>
      </c>
    </row>
    <row r="311" spans="1:4" ht="12.75" customHeight="1" x14ac:dyDescent="0.2">
      <c r="A311" s="408">
        <v>2026</v>
      </c>
      <c r="B311" s="399" t="s">
        <v>52</v>
      </c>
      <c r="C311" s="399" t="s">
        <v>159</v>
      </c>
      <c r="D311" s="400">
        <v>5095.4099999999989</v>
      </c>
    </row>
    <row r="312" spans="1:4" ht="12.75" customHeight="1" x14ac:dyDescent="0.2">
      <c r="A312" s="408">
        <v>2026</v>
      </c>
      <c r="B312" s="399" t="s">
        <v>40</v>
      </c>
      <c r="C312" s="399" t="s">
        <v>159</v>
      </c>
      <c r="D312" s="400">
        <v>5244.74</v>
      </c>
    </row>
    <row r="313" spans="1:4" ht="12.75" customHeight="1" x14ac:dyDescent="0.2">
      <c r="A313" s="408">
        <v>2026</v>
      </c>
      <c r="B313" s="399" t="s">
        <v>42</v>
      </c>
      <c r="C313" s="399" t="s">
        <v>159</v>
      </c>
      <c r="D313" s="400">
        <v>5339.9</v>
      </c>
    </row>
    <row r="314" spans="1:4" ht="12.75" customHeight="1" x14ac:dyDescent="0.2">
      <c r="A314" s="430">
        <v>2026</v>
      </c>
      <c r="B314" s="401" t="s">
        <v>43</v>
      </c>
      <c r="C314" s="401" t="s">
        <v>159</v>
      </c>
      <c r="D314" s="402">
        <v>6007.28</v>
      </c>
    </row>
    <row r="315" spans="1:4" ht="12.75" customHeight="1" x14ac:dyDescent="0.2">
      <c r="A315" s="408"/>
      <c r="B315" s="399"/>
      <c r="C315" s="399"/>
      <c r="D315" s="404"/>
    </row>
    <row r="316" spans="1:4" ht="12.75" customHeight="1" x14ac:dyDescent="0.2">
      <c r="A316" s="408"/>
      <c r="B316" s="399"/>
      <c r="C316" s="399"/>
      <c r="D316" s="404"/>
    </row>
    <row r="317" spans="1:4" ht="18.75" customHeight="1" x14ac:dyDescent="0.2">
      <c r="A317" s="398"/>
      <c r="B317" s="399"/>
      <c r="C317" s="399"/>
      <c r="D317" s="404"/>
    </row>
    <row r="318" spans="1:4" ht="21" customHeight="1" x14ac:dyDescent="0.2">
      <c r="A318" s="617" t="s">
        <v>151</v>
      </c>
      <c r="B318" s="618"/>
      <c r="C318" s="618"/>
      <c r="D318" s="619"/>
    </row>
    <row r="319" spans="1:4" ht="15" customHeight="1" x14ac:dyDescent="0.2">
      <c r="A319" s="620" t="s">
        <v>152</v>
      </c>
      <c r="B319" s="621"/>
      <c r="C319" s="621"/>
      <c r="D319" s="622"/>
    </row>
    <row r="320" spans="1:4" ht="18" customHeight="1" x14ac:dyDescent="0.2">
      <c r="A320" s="407" t="s">
        <v>160</v>
      </c>
      <c r="B320" s="405"/>
      <c r="C320" s="405"/>
      <c r="D320" s="406"/>
    </row>
    <row r="321" spans="1:4" ht="24" customHeight="1" x14ac:dyDescent="0.2">
      <c r="A321" s="623" t="s">
        <v>161</v>
      </c>
      <c r="B321" s="624"/>
      <c r="C321" s="624"/>
      <c r="D321" s="625"/>
    </row>
    <row r="322" spans="1:4" ht="57.75" customHeight="1" x14ac:dyDescent="0.2">
      <c r="A322" s="626"/>
      <c r="B322" s="624"/>
      <c r="C322" s="624"/>
      <c r="D322" s="625"/>
    </row>
    <row r="323" spans="1:4" ht="8.25" customHeight="1" x14ac:dyDescent="0.2">
      <c r="A323" s="626"/>
      <c r="B323" s="624"/>
      <c r="C323" s="624"/>
      <c r="D323" s="625"/>
    </row>
    <row r="324" spans="1:4" ht="14.25" customHeight="1" x14ac:dyDescent="0.2">
      <c r="A324" s="627" t="str">
        <f>'Anexo 9'!A1260:F1260</f>
        <v>Actualizado el  31 de julio de 2026</v>
      </c>
      <c r="B324" s="628"/>
      <c r="C324" s="628"/>
      <c r="D324" s="641" t="s">
        <v>69</v>
      </c>
    </row>
    <row r="325" spans="1:4" x14ac:dyDescent="0.2">
      <c r="A325" s="408"/>
      <c r="B325" s="399"/>
      <c r="C325" s="399"/>
      <c r="D325" s="409"/>
    </row>
    <row r="326" spans="1:4" x14ac:dyDescent="0.2">
      <c r="A326" s="408"/>
      <c r="B326" s="399"/>
      <c r="C326" s="399"/>
      <c r="D326" s="409"/>
    </row>
    <row r="327" spans="1:4" x14ac:dyDescent="0.2">
      <c r="A327" s="408"/>
      <c r="B327" s="399"/>
      <c r="C327" s="399"/>
      <c r="D327" s="409"/>
    </row>
    <row r="328" spans="1:4" x14ac:dyDescent="0.2">
      <c r="A328" s="408"/>
      <c r="B328" s="399"/>
      <c r="C328" s="399"/>
      <c r="D328" s="409"/>
    </row>
    <row r="329" spans="1:4" x14ac:dyDescent="0.2">
      <c r="A329" s="408"/>
      <c r="B329" s="399"/>
      <c r="C329" s="399"/>
      <c r="D329" s="409"/>
    </row>
    <row r="330" spans="1:4" x14ac:dyDescent="0.2">
      <c r="A330" s="408"/>
      <c r="B330" s="399"/>
      <c r="C330" s="399"/>
      <c r="D330" s="409"/>
    </row>
    <row r="331" spans="1:4" x14ac:dyDescent="0.2">
      <c r="A331" s="408"/>
      <c r="B331" s="399"/>
      <c r="C331" s="399"/>
      <c r="D331" s="409"/>
    </row>
    <row r="332" spans="1:4" x14ac:dyDescent="0.2">
      <c r="A332" s="408"/>
      <c r="B332" s="399"/>
      <c r="C332" s="399"/>
      <c r="D332" s="409"/>
    </row>
    <row r="333" spans="1:4" x14ac:dyDescent="0.2">
      <c r="A333" s="408"/>
      <c r="B333" s="399"/>
      <c r="C333" s="399"/>
      <c r="D333" s="409"/>
    </row>
    <row r="334" spans="1:4" x14ac:dyDescent="0.2">
      <c r="A334" s="408"/>
      <c r="B334" s="399"/>
      <c r="C334" s="399"/>
      <c r="D334" s="409"/>
    </row>
    <row r="335" spans="1:4" x14ac:dyDescent="0.2">
      <c r="A335" s="408"/>
      <c r="B335" s="399"/>
      <c r="C335" s="399"/>
      <c r="D335" s="409"/>
    </row>
    <row r="336" spans="1:4" x14ac:dyDescent="0.2">
      <c r="A336" s="408"/>
      <c r="B336" s="399"/>
      <c r="C336" s="399"/>
      <c r="D336" s="409"/>
    </row>
    <row r="337" spans="1:4" x14ac:dyDescent="0.2">
      <c r="A337" s="408"/>
      <c r="B337" s="399"/>
      <c r="C337" s="399"/>
      <c r="D337" s="409"/>
    </row>
    <row r="338" spans="1:4" x14ac:dyDescent="0.2">
      <c r="A338" s="408"/>
      <c r="B338" s="399"/>
      <c r="C338" s="399"/>
      <c r="D338" s="409"/>
    </row>
    <row r="339" spans="1:4" x14ac:dyDescent="0.2">
      <c r="A339" s="408"/>
      <c r="B339" s="399"/>
      <c r="C339" s="399"/>
      <c r="D339" s="409"/>
    </row>
    <row r="340" spans="1:4" x14ac:dyDescent="0.2">
      <c r="A340" s="408"/>
      <c r="B340" s="399"/>
      <c r="C340" s="399"/>
      <c r="D340" s="409"/>
    </row>
    <row r="341" spans="1:4" x14ac:dyDescent="0.2">
      <c r="A341" s="408"/>
      <c r="B341" s="399"/>
      <c r="C341" s="399"/>
      <c r="D341" s="409"/>
    </row>
    <row r="342" spans="1:4" x14ac:dyDescent="0.2">
      <c r="A342" s="408"/>
      <c r="B342" s="399"/>
      <c r="C342" s="399"/>
      <c r="D342" s="409"/>
    </row>
    <row r="343" spans="1:4" x14ac:dyDescent="0.2">
      <c r="A343" s="408"/>
      <c r="B343" s="399"/>
      <c r="C343" s="399"/>
      <c r="D343" s="409"/>
    </row>
    <row r="344" spans="1:4" x14ac:dyDescent="0.2">
      <c r="A344" s="408"/>
      <c r="B344" s="399"/>
      <c r="C344" s="399"/>
      <c r="D344" s="409"/>
    </row>
    <row r="345" spans="1:4" x14ac:dyDescent="0.2">
      <c r="A345" s="408"/>
      <c r="B345" s="399"/>
      <c r="C345" s="399"/>
      <c r="D345" s="409"/>
    </row>
    <row r="346" spans="1:4" x14ac:dyDescent="0.2">
      <c r="A346" s="408"/>
      <c r="B346" s="399"/>
      <c r="C346" s="399"/>
      <c r="D346" s="409"/>
    </row>
    <row r="347" spans="1:4" x14ac:dyDescent="0.2">
      <c r="A347" s="408"/>
      <c r="B347" s="399"/>
      <c r="C347" s="399"/>
      <c r="D347" s="409"/>
    </row>
    <row r="348" spans="1:4" x14ac:dyDescent="0.2">
      <c r="A348" s="408"/>
      <c r="B348" s="399"/>
      <c r="C348" s="399"/>
      <c r="D348" s="409"/>
    </row>
    <row r="349" spans="1:4" x14ac:dyDescent="0.2">
      <c r="A349" s="408"/>
      <c r="B349" s="399"/>
      <c r="C349" s="399"/>
      <c r="D349" s="409"/>
    </row>
    <row r="350" spans="1:4" x14ac:dyDescent="0.2">
      <c r="A350" s="408"/>
      <c r="B350" s="399"/>
      <c r="C350" s="399"/>
      <c r="D350" s="409"/>
    </row>
    <row r="351" spans="1:4" x14ac:dyDescent="0.2">
      <c r="A351" s="408"/>
      <c r="B351" s="399"/>
      <c r="C351" s="399"/>
      <c r="D351" s="409"/>
    </row>
    <row r="352" spans="1:4" x14ac:dyDescent="0.2">
      <c r="A352" s="408"/>
      <c r="B352" s="399"/>
      <c r="C352" s="399"/>
      <c r="D352" s="409"/>
    </row>
    <row r="353" spans="1:4" x14ac:dyDescent="0.2">
      <c r="A353" s="408"/>
      <c r="B353" s="399"/>
      <c r="C353" s="399"/>
      <c r="D353" s="409"/>
    </row>
    <row r="354" spans="1:4" x14ac:dyDescent="0.2">
      <c r="A354" s="408"/>
      <c r="B354" s="399"/>
      <c r="C354" s="399"/>
      <c r="D354" s="409"/>
    </row>
    <row r="355" spans="1:4" x14ac:dyDescent="0.2">
      <c r="A355" s="408"/>
      <c r="B355" s="399"/>
      <c r="C355" s="399"/>
      <c r="D355" s="409"/>
    </row>
    <row r="356" spans="1:4" x14ac:dyDescent="0.2">
      <c r="A356" s="408"/>
      <c r="B356" s="399"/>
      <c r="C356" s="399"/>
      <c r="D356" s="409"/>
    </row>
    <row r="357" spans="1:4" x14ac:dyDescent="0.2">
      <c r="A357" s="408"/>
      <c r="B357" s="399"/>
      <c r="C357" s="399"/>
      <c r="D357" s="409"/>
    </row>
    <row r="358" spans="1:4" x14ac:dyDescent="0.2">
      <c r="A358" s="408"/>
      <c r="B358" s="399"/>
      <c r="C358" s="399"/>
      <c r="D358" s="409"/>
    </row>
    <row r="359" spans="1:4" x14ac:dyDescent="0.2">
      <c r="A359" s="408"/>
      <c r="B359" s="399"/>
      <c r="C359" s="399"/>
      <c r="D359" s="409"/>
    </row>
    <row r="360" spans="1:4" x14ac:dyDescent="0.2">
      <c r="A360" s="408"/>
      <c r="B360" s="399"/>
      <c r="C360" s="399"/>
      <c r="D360" s="409"/>
    </row>
    <row r="361" spans="1:4" x14ac:dyDescent="0.2">
      <c r="A361" s="408"/>
      <c r="B361" s="399"/>
      <c r="C361" s="399"/>
      <c r="D361" s="409"/>
    </row>
    <row r="362" spans="1:4" x14ac:dyDescent="0.2">
      <c r="A362" s="408"/>
      <c r="B362" s="399"/>
      <c r="C362" s="399"/>
      <c r="D362" s="409"/>
    </row>
    <row r="363" spans="1:4" x14ac:dyDescent="0.2">
      <c r="A363" s="408"/>
      <c r="B363" s="399"/>
      <c r="C363" s="399"/>
      <c r="D363" s="409"/>
    </row>
    <row r="364" spans="1:4" x14ac:dyDescent="0.2">
      <c r="A364" s="408"/>
      <c r="B364" s="399"/>
      <c r="C364" s="399"/>
      <c r="D364" s="409"/>
    </row>
    <row r="365" spans="1:4" x14ac:dyDescent="0.2">
      <c r="A365" s="408"/>
      <c r="B365" s="399"/>
      <c r="C365" s="399"/>
      <c r="D365" s="409"/>
    </row>
    <row r="366" spans="1:4" x14ac:dyDescent="0.2">
      <c r="A366" s="408"/>
      <c r="B366" s="399"/>
      <c r="C366" s="399"/>
      <c r="D366" s="409"/>
    </row>
    <row r="367" spans="1:4" x14ac:dyDescent="0.2">
      <c r="A367" s="408"/>
      <c r="B367" s="399"/>
      <c r="C367" s="399"/>
      <c r="D367" s="409"/>
    </row>
    <row r="368" spans="1:4" x14ac:dyDescent="0.2">
      <c r="A368" s="408"/>
      <c r="B368" s="399"/>
      <c r="C368" s="399"/>
      <c r="D368" s="409"/>
    </row>
    <row r="369" spans="1:4" x14ac:dyDescent="0.2">
      <c r="A369" s="408"/>
      <c r="B369" s="399"/>
      <c r="C369" s="399"/>
      <c r="D369" s="409"/>
    </row>
    <row r="370" spans="1:4" x14ac:dyDescent="0.2">
      <c r="A370" s="408"/>
      <c r="B370" s="399"/>
      <c r="C370" s="399"/>
      <c r="D370" s="409"/>
    </row>
    <row r="371" spans="1:4" x14ac:dyDescent="0.2">
      <c r="A371" s="408"/>
      <c r="B371" s="399"/>
      <c r="C371" s="399"/>
      <c r="D371" s="409"/>
    </row>
    <row r="372" spans="1:4" x14ac:dyDescent="0.2">
      <c r="A372" s="408"/>
      <c r="B372" s="399"/>
      <c r="C372" s="399"/>
      <c r="D372" s="409"/>
    </row>
    <row r="373" spans="1:4" x14ac:dyDescent="0.2">
      <c r="A373" s="408"/>
      <c r="B373" s="399"/>
      <c r="C373" s="399"/>
      <c r="D373" s="409"/>
    </row>
    <row r="374" spans="1:4" x14ac:dyDescent="0.2">
      <c r="A374" s="408"/>
      <c r="B374" s="399"/>
      <c r="C374" s="399"/>
      <c r="D374" s="409"/>
    </row>
    <row r="375" spans="1:4" x14ac:dyDescent="0.2">
      <c r="A375" s="408"/>
      <c r="B375" s="399"/>
      <c r="C375" s="399"/>
      <c r="D375" s="409"/>
    </row>
    <row r="376" spans="1:4" x14ac:dyDescent="0.2">
      <c r="A376" s="408"/>
      <c r="B376" s="399"/>
      <c r="C376" s="399"/>
      <c r="D376" s="409"/>
    </row>
    <row r="377" spans="1:4" x14ac:dyDescent="0.2">
      <c r="A377" s="408"/>
      <c r="B377" s="399"/>
      <c r="C377" s="399"/>
      <c r="D377" s="409"/>
    </row>
    <row r="378" spans="1:4" x14ac:dyDescent="0.2">
      <c r="A378" s="408"/>
      <c r="B378" s="399"/>
      <c r="C378" s="399"/>
      <c r="D378" s="409"/>
    </row>
    <row r="379" spans="1:4" x14ac:dyDescent="0.2">
      <c r="A379" s="408"/>
      <c r="B379" s="399"/>
      <c r="C379" s="399"/>
      <c r="D379" s="409"/>
    </row>
    <row r="380" spans="1:4" x14ac:dyDescent="0.2">
      <c r="A380" s="408"/>
      <c r="B380" s="399"/>
      <c r="C380" s="399"/>
      <c r="D380" s="409"/>
    </row>
    <row r="381" spans="1:4" x14ac:dyDescent="0.2">
      <c r="A381" s="408"/>
      <c r="B381" s="399"/>
      <c r="C381" s="399"/>
      <c r="D381" s="409"/>
    </row>
    <row r="382" spans="1:4" x14ac:dyDescent="0.2">
      <c r="A382" s="408"/>
      <c r="B382" s="399"/>
      <c r="C382" s="399"/>
      <c r="D382" s="409"/>
    </row>
    <row r="383" spans="1:4" x14ac:dyDescent="0.2">
      <c r="A383" s="408"/>
      <c r="B383" s="399"/>
      <c r="C383" s="399"/>
      <c r="D383" s="409"/>
    </row>
    <row r="384" spans="1:4" x14ac:dyDescent="0.2">
      <c r="A384" s="408"/>
      <c r="B384" s="399"/>
      <c r="C384" s="399"/>
      <c r="D384" s="409"/>
    </row>
    <row r="385" spans="1:4" x14ac:dyDescent="0.2">
      <c r="A385" s="408"/>
      <c r="B385" s="399"/>
      <c r="C385" s="399"/>
      <c r="D385" s="409"/>
    </row>
    <row r="386" spans="1:4" x14ac:dyDescent="0.2">
      <c r="A386" s="408"/>
      <c r="B386" s="399"/>
      <c r="C386" s="399"/>
      <c r="D386" s="409"/>
    </row>
    <row r="387" spans="1:4" x14ac:dyDescent="0.2">
      <c r="A387" s="408"/>
      <c r="B387" s="399"/>
      <c r="C387" s="399"/>
      <c r="D387" s="409"/>
    </row>
    <row r="388" spans="1:4" x14ac:dyDescent="0.2">
      <c r="A388" s="408"/>
      <c r="B388" s="399"/>
      <c r="C388" s="399"/>
      <c r="D388" s="409"/>
    </row>
    <row r="389" spans="1:4" x14ac:dyDescent="0.2">
      <c r="A389" s="408"/>
      <c r="B389" s="399"/>
      <c r="C389" s="399"/>
      <c r="D389" s="409"/>
    </row>
    <row r="390" spans="1:4" x14ac:dyDescent="0.2">
      <c r="A390" s="408"/>
      <c r="B390" s="399"/>
      <c r="C390" s="399"/>
      <c r="D390" s="409"/>
    </row>
    <row r="391" spans="1:4" x14ac:dyDescent="0.2">
      <c r="A391" s="408"/>
      <c r="B391" s="399"/>
      <c r="C391" s="399"/>
      <c r="D391" s="409"/>
    </row>
    <row r="392" spans="1:4" x14ac:dyDescent="0.2">
      <c r="A392" s="408"/>
      <c r="B392" s="399"/>
      <c r="C392" s="399"/>
      <c r="D392" s="409"/>
    </row>
    <row r="393" spans="1:4" x14ac:dyDescent="0.2">
      <c r="A393" s="408"/>
      <c r="B393" s="399"/>
      <c r="C393" s="399"/>
      <c r="D393" s="409"/>
    </row>
    <row r="394" spans="1:4" x14ac:dyDescent="0.2">
      <c r="A394" s="408"/>
      <c r="B394" s="399"/>
      <c r="C394" s="399"/>
      <c r="D394" s="409"/>
    </row>
    <row r="395" spans="1:4" x14ac:dyDescent="0.2">
      <c r="A395" s="408"/>
      <c r="B395" s="399"/>
      <c r="C395" s="399"/>
      <c r="D395" s="409"/>
    </row>
    <row r="396" spans="1:4" x14ac:dyDescent="0.2">
      <c r="A396" s="408"/>
      <c r="B396" s="399"/>
      <c r="C396" s="399"/>
      <c r="D396" s="409"/>
    </row>
    <row r="397" spans="1:4" x14ac:dyDescent="0.2">
      <c r="A397" s="408"/>
      <c r="B397" s="399"/>
      <c r="C397" s="399"/>
      <c r="D397" s="409"/>
    </row>
    <row r="398" spans="1:4" x14ac:dyDescent="0.2">
      <c r="A398" s="408"/>
      <c r="B398" s="399"/>
      <c r="C398" s="399"/>
      <c r="D398" s="409"/>
    </row>
    <row r="399" spans="1:4" x14ac:dyDescent="0.2">
      <c r="A399" s="408"/>
      <c r="B399" s="399"/>
      <c r="C399" s="399"/>
      <c r="D399" s="409"/>
    </row>
    <row r="400" spans="1:4" x14ac:dyDescent="0.2">
      <c r="A400" s="408"/>
      <c r="B400" s="399"/>
      <c r="C400" s="399"/>
      <c r="D400" s="409"/>
    </row>
    <row r="401" spans="1:4" x14ac:dyDescent="0.2">
      <c r="A401" s="408"/>
      <c r="B401" s="399"/>
      <c r="C401" s="399"/>
      <c r="D401" s="409"/>
    </row>
    <row r="402" spans="1:4" x14ac:dyDescent="0.2">
      <c r="A402" s="408"/>
      <c r="B402" s="399"/>
      <c r="C402" s="399"/>
      <c r="D402" s="409"/>
    </row>
    <row r="403" spans="1:4" x14ac:dyDescent="0.2">
      <c r="A403" s="408"/>
      <c r="B403" s="399"/>
      <c r="C403" s="399"/>
      <c r="D403" s="409"/>
    </row>
    <row r="404" spans="1:4" x14ac:dyDescent="0.2">
      <c r="A404" s="408"/>
      <c r="B404" s="399"/>
      <c r="C404" s="399"/>
      <c r="D404" s="409"/>
    </row>
    <row r="405" spans="1:4" x14ac:dyDescent="0.2">
      <c r="A405" s="408"/>
      <c r="B405" s="399"/>
      <c r="C405" s="399"/>
      <c r="D405" s="409"/>
    </row>
    <row r="406" spans="1:4" x14ac:dyDescent="0.2">
      <c r="A406" s="408"/>
      <c r="B406" s="399"/>
      <c r="C406" s="399"/>
      <c r="D406" s="409"/>
    </row>
    <row r="407" spans="1:4" x14ac:dyDescent="0.2">
      <c r="A407" s="408"/>
      <c r="B407" s="399"/>
      <c r="C407" s="399"/>
      <c r="D407" s="409"/>
    </row>
    <row r="408" spans="1:4" x14ac:dyDescent="0.2">
      <c r="A408" s="408"/>
      <c r="B408" s="399"/>
      <c r="C408" s="399"/>
      <c r="D408" s="409"/>
    </row>
    <row r="409" spans="1:4" x14ac:dyDescent="0.2">
      <c r="A409" s="408"/>
      <c r="B409" s="399"/>
      <c r="C409" s="399"/>
      <c r="D409" s="409"/>
    </row>
    <row r="410" spans="1:4" x14ac:dyDescent="0.2">
      <c r="A410" s="408"/>
      <c r="B410" s="399"/>
      <c r="C410" s="399"/>
      <c r="D410" s="409"/>
    </row>
    <row r="411" spans="1:4" x14ac:dyDescent="0.2">
      <c r="A411" s="408"/>
      <c r="B411" s="399"/>
      <c r="C411" s="399"/>
      <c r="D411" s="409"/>
    </row>
    <row r="412" spans="1:4" x14ac:dyDescent="0.2">
      <c r="A412" s="408"/>
      <c r="B412" s="399"/>
      <c r="C412" s="399"/>
      <c r="D412" s="409"/>
    </row>
    <row r="413" spans="1:4" x14ac:dyDescent="0.2">
      <c r="A413" s="408"/>
      <c r="B413" s="399"/>
      <c r="C413" s="399"/>
      <c r="D413" s="409"/>
    </row>
    <row r="414" spans="1:4" x14ac:dyDescent="0.2">
      <c r="A414" s="408"/>
      <c r="B414" s="399"/>
      <c r="C414" s="399"/>
      <c r="D414" s="409"/>
    </row>
    <row r="415" spans="1:4" x14ac:dyDescent="0.2">
      <c r="A415" s="408"/>
      <c r="B415" s="399"/>
      <c r="C415" s="399"/>
      <c r="D415" s="409"/>
    </row>
    <row r="416" spans="1:4" x14ac:dyDescent="0.2">
      <c r="A416" s="408"/>
      <c r="B416" s="399"/>
      <c r="C416" s="399"/>
      <c r="D416" s="409"/>
    </row>
    <row r="417" spans="1:4" x14ac:dyDescent="0.2">
      <c r="A417" s="408"/>
      <c r="B417" s="399"/>
      <c r="C417" s="399"/>
      <c r="D417" s="409"/>
    </row>
    <row r="418" spans="1:4" x14ac:dyDescent="0.2">
      <c r="A418" s="408"/>
      <c r="B418" s="399"/>
      <c r="C418" s="399"/>
      <c r="D418" s="409"/>
    </row>
    <row r="419" spans="1:4" x14ac:dyDescent="0.2">
      <c r="A419" s="408"/>
      <c r="B419" s="399"/>
      <c r="C419" s="399"/>
      <c r="D419" s="409"/>
    </row>
    <row r="420" spans="1:4" x14ac:dyDescent="0.2">
      <c r="A420" s="408"/>
      <c r="B420" s="399"/>
      <c r="C420" s="399"/>
      <c r="D420" s="409"/>
    </row>
    <row r="421" spans="1:4" x14ac:dyDescent="0.2">
      <c r="A421" s="408"/>
      <c r="B421" s="399"/>
      <c r="C421" s="399"/>
      <c r="D421" s="409"/>
    </row>
    <row r="422" spans="1:4" x14ac:dyDescent="0.2">
      <c r="A422" s="408"/>
      <c r="B422" s="399"/>
      <c r="C422" s="399"/>
      <c r="D422" s="409"/>
    </row>
    <row r="423" spans="1:4" x14ac:dyDescent="0.2">
      <c r="A423" s="408"/>
      <c r="B423" s="399"/>
      <c r="C423" s="399"/>
      <c r="D423" s="409"/>
    </row>
    <row r="424" spans="1:4" x14ac:dyDescent="0.2">
      <c r="A424" s="408"/>
      <c r="B424" s="399"/>
      <c r="C424" s="399"/>
      <c r="D424" s="409"/>
    </row>
    <row r="425" spans="1:4" x14ac:dyDescent="0.2">
      <c r="A425" s="408"/>
      <c r="B425" s="399"/>
      <c r="C425" s="399"/>
      <c r="D425" s="409"/>
    </row>
    <row r="426" spans="1:4" x14ac:dyDescent="0.2">
      <c r="A426" s="408"/>
      <c r="B426" s="399"/>
      <c r="C426" s="399"/>
      <c r="D426" s="409"/>
    </row>
    <row r="427" spans="1:4" x14ac:dyDescent="0.2">
      <c r="A427" s="408"/>
      <c r="B427" s="399"/>
      <c r="C427" s="399"/>
      <c r="D427" s="409"/>
    </row>
    <row r="428" spans="1:4" x14ac:dyDescent="0.2">
      <c r="A428" s="408"/>
      <c r="B428" s="399"/>
      <c r="C428" s="399"/>
      <c r="D428" s="409"/>
    </row>
    <row r="429" spans="1:4" x14ac:dyDescent="0.2">
      <c r="A429" s="408"/>
      <c r="B429" s="399"/>
      <c r="C429" s="399"/>
      <c r="D429" s="409"/>
    </row>
    <row r="430" spans="1:4" x14ac:dyDescent="0.2">
      <c r="A430" s="408"/>
      <c r="B430" s="399"/>
      <c r="C430" s="399"/>
      <c r="D430" s="409"/>
    </row>
    <row r="431" spans="1:4" x14ac:dyDescent="0.2">
      <c r="A431" s="408"/>
      <c r="B431" s="399"/>
      <c r="C431" s="399"/>
      <c r="D431" s="409"/>
    </row>
    <row r="432" spans="1:4" x14ac:dyDescent="0.2">
      <c r="A432" s="408"/>
      <c r="B432" s="399"/>
      <c r="C432" s="399"/>
      <c r="D432" s="409"/>
    </row>
    <row r="433" spans="1:4" x14ac:dyDescent="0.2">
      <c r="A433" s="408"/>
      <c r="B433" s="399"/>
      <c r="C433" s="399"/>
      <c r="D433" s="409"/>
    </row>
    <row r="434" spans="1:4" x14ac:dyDescent="0.2">
      <c r="A434" s="408"/>
      <c r="B434" s="399"/>
      <c r="C434" s="399"/>
      <c r="D434" s="409"/>
    </row>
    <row r="435" spans="1:4" x14ac:dyDescent="0.2">
      <c r="A435" s="408"/>
      <c r="B435" s="399"/>
      <c r="C435" s="399"/>
      <c r="D435" s="409"/>
    </row>
    <row r="436" spans="1:4" x14ac:dyDescent="0.2">
      <c r="A436" s="408"/>
      <c r="B436" s="399"/>
      <c r="C436" s="399"/>
      <c r="D436" s="409"/>
    </row>
    <row r="437" spans="1:4" x14ac:dyDescent="0.2">
      <c r="A437" s="408"/>
      <c r="B437" s="399"/>
      <c r="C437" s="399"/>
      <c r="D437" s="409"/>
    </row>
    <row r="438" spans="1:4" x14ac:dyDescent="0.2">
      <c r="A438" s="408"/>
      <c r="B438" s="399"/>
      <c r="C438" s="399"/>
      <c r="D438" s="409"/>
    </row>
    <row r="439" spans="1:4" x14ac:dyDescent="0.2">
      <c r="A439" s="408"/>
      <c r="B439" s="399"/>
      <c r="C439" s="399"/>
      <c r="D439" s="409"/>
    </row>
    <row r="440" spans="1:4" x14ac:dyDescent="0.2">
      <c r="A440" s="408"/>
      <c r="B440" s="399"/>
      <c r="C440" s="399"/>
      <c r="D440" s="409"/>
    </row>
    <row r="441" spans="1:4" x14ac:dyDescent="0.2">
      <c r="A441" s="408"/>
      <c r="B441" s="399"/>
      <c r="C441" s="399"/>
      <c r="D441" s="409"/>
    </row>
    <row r="442" spans="1:4" x14ac:dyDescent="0.2">
      <c r="A442" s="408"/>
      <c r="B442" s="399"/>
      <c r="C442" s="399"/>
      <c r="D442" s="409"/>
    </row>
    <row r="443" spans="1:4" x14ac:dyDescent="0.2">
      <c r="A443" s="408"/>
      <c r="B443" s="399"/>
      <c r="C443" s="399"/>
      <c r="D443" s="409"/>
    </row>
    <row r="444" spans="1:4" x14ac:dyDescent="0.2">
      <c r="A444" s="408"/>
      <c r="B444" s="399"/>
      <c r="C444" s="399"/>
      <c r="D444" s="409"/>
    </row>
    <row r="445" spans="1:4" x14ac:dyDescent="0.2">
      <c r="A445" s="408"/>
      <c r="B445" s="399"/>
      <c r="C445" s="399"/>
      <c r="D445" s="409"/>
    </row>
    <row r="446" spans="1:4" x14ac:dyDescent="0.2">
      <c r="A446" s="408"/>
      <c r="B446" s="399"/>
      <c r="C446" s="399"/>
      <c r="D446" s="409"/>
    </row>
    <row r="447" spans="1:4" x14ac:dyDescent="0.2">
      <c r="A447" s="408"/>
      <c r="B447" s="399"/>
      <c r="C447" s="399"/>
      <c r="D447" s="409"/>
    </row>
    <row r="448" spans="1:4" x14ac:dyDescent="0.2">
      <c r="A448" s="408"/>
      <c r="B448" s="399"/>
      <c r="C448" s="399"/>
      <c r="D448" s="409"/>
    </row>
    <row r="449" spans="1:4" x14ac:dyDescent="0.2">
      <c r="A449" s="408"/>
      <c r="B449" s="399"/>
      <c r="C449" s="399"/>
      <c r="D449" s="409"/>
    </row>
    <row r="450" spans="1:4" x14ac:dyDescent="0.2">
      <c r="A450" s="408"/>
      <c r="B450" s="399"/>
      <c r="C450" s="399"/>
      <c r="D450" s="409"/>
    </row>
    <row r="451" spans="1:4" x14ac:dyDescent="0.2">
      <c r="A451" s="408"/>
      <c r="B451" s="399"/>
      <c r="C451" s="399"/>
      <c r="D451" s="409"/>
    </row>
    <row r="452" spans="1:4" x14ac:dyDescent="0.2">
      <c r="A452" s="408"/>
      <c r="B452" s="399"/>
      <c r="C452" s="399"/>
      <c r="D452" s="409"/>
    </row>
    <row r="453" spans="1:4" x14ac:dyDescent="0.2">
      <c r="A453" s="408"/>
      <c r="B453" s="399"/>
      <c r="C453" s="399"/>
      <c r="D453" s="409"/>
    </row>
    <row r="454" spans="1:4" x14ac:dyDescent="0.2">
      <c r="A454" s="408"/>
      <c r="B454" s="399"/>
      <c r="C454" s="399"/>
      <c r="D454" s="409"/>
    </row>
    <row r="455" spans="1:4" x14ac:dyDescent="0.2">
      <c r="A455" s="408"/>
      <c r="B455" s="399"/>
      <c r="C455" s="399"/>
      <c r="D455" s="409"/>
    </row>
    <row r="456" spans="1:4" x14ac:dyDescent="0.2">
      <c r="A456" s="408"/>
      <c r="B456" s="399"/>
      <c r="C456" s="399"/>
      <c r="D456" s="409"/>
    </row>
    <row r="457" spans="1:4" x14ac:dyDescent="0.2">
      <c r="A457" s="408"/>
      <c r="B457" s="399"/>
      <c r="C457" s="399"/>
      <c r="D457" s="409"/>
    </row>
    <row r="458" spans="1:4" x14ac:dyDescent="0.2">
      <c r="A458" s="408"/>
      <c r="B458" s="399"/>
      <c r="C458" s="399"/>
      <c r="D458" s="409"/>
    </row>
    <row r="459" spans="1:4" x14ac:dyDescent="0.2">
      <c r="A459" s="408"/>
      <c r="B459" s="399"/>
      <c r="C459" s="399"/>
      <c r="D459" s="409"/>
    </row>
    <row r="460" spans="1:4" x14ac:dyDescent="0.2">
      <c r="A460" s="408"/>
      <c r="B460" s="399"/>
      <c r="C460" s="399"/>
      <c r="D460" s="409"/>
    </row>
    <row r="461" spans="1:4" x14ac:dyDescent="0.2">
      <c r="A461" s="408"/>
      <c r="B461" s="399"/>
      <c r="C461" s="399"/>
      <c r="D461" s="409"/>
    </row>
    <row r="462" spans="1:4" x14ac:dyDescent="0.2">
      <c r="A462" s="408"/>
      <c r="B462" s="399"/>
      <c r="C462" s="399"/>
      <c r="D462" s="409"/>
    </row>
    <row r="463" spans="1:4" x14ac:dyDescent="0.2">
      <c r="A463" s="408"/>
      <c r="B463" s="399"/>
      <c r="C463" s="399"/>
      <c r="D463" s="409"/>
    </row>
    <row r="464" spans="1:4" x14ac:dyDescent="0.2">
      <c r="A464" s="408"/>
      <c r="B464" s="399"/>
      <c r="C464" s="399"/>
      <c r="D464" s="409"/>
    </row>
    <row r="465" spans="1:4" x14ac:dyDescent="0.2">
      <c r="A465" s="408"/>
      <c r="B465" s="399"/>
      <c r="C465" s="399"/>
      <c r="D465" s="409"/>
    </row>
    <row r="466" spans="1:4" x14ac:dyDescent="0.2">
      <c r="A466" s="408"/>
      <c r="B466" s="399"/>
      <c r="C466" s="399"/>
      <c r="D466" s="409"/>
    </row>
    <row r="467" spans="1:4" x14ac:dyDescent="0.2">
      <c r="A467" s="408"/>
      <c r="B467" s="399"/>
      <c r="C467" s="399"/>
      <c r="D467" s="409"/>
    </row>
    <row r="468" spans="1:4" x14ac:dyDescent="0.2">
      <c r="A468" s="408"/>
      <c r="B468" s="399"/>
      <c r="C468" s="399"/>
      <c r="D468" s="409"/>
    </row>
    <row r="469" spans="1:4" x14ac:dyDescent="0.2">
      <c r="A469" s="408"/>
      <c r="B469" s="399"/>
      <c r="C469" s="399"/>
      <c r="D469" s="409"/>
    </row>
    <row r="470" spans="1:4" x14ac:dyDescent="0.2">
      <c r="A470" s="408"/>
      <c r="B470" s="399"/>
      <c r="C470" s="399"/>
      <c r="D470" s="409"/>
    </row>
    <row r="471" spans="1:4" x14ac:dyDescent="0.2">
      <c r="A471" s="408"/>
      <c r="B471" s="399"/>
      <c r="C471" s="399"/>
      <c r="D471" s="409"/>
    </row>
    <row r="472" spans="1:4" x14ac:dyDescent="0.2">
      <c r="A472" s="408"/>
      <c r="B472" s="399"/>
      <c r="C472" s="399"/>
      <c r="D472" s="409"/>
    </row>
    <row r="473" spans="1:4" x14ac:dyDescent="0.2">
      <c r="A473" s="408"/>
      <c r="B473" s="399"/>
      <c r="C473" s="399"/>
      <c r="D473" s="409"/>
    </row>
    <row r="474" spans="1:4" x14ac:dyDescent="0.2">
      <c r="A474" s="408"/>
      <c r="B474" s="399"/>
      <c r="C474" s="399"/>
      <c r="D474" s="409"/>
    </row>
    <row r="475" spans="1:4" x14ac:dyDescent="0.2">
      <c r="A475" s="408"/>
      <c r="B475" s="399"/>
      <c r="C475" s="399"/>
      <c r="D475" s="409"/>
    </row>
    <row r="476" spans="1:4" x14ac:dyDescent="0.2">
      <c r="A476" s="408"/>
      <c r="B476" s="399"/>
      <c r="C476" s="399"/>
      <c r="D476" s="409"/>
    </row>
    <row r="477" spans="1:4" x14ac:dyDescent="0.2">
      <c r="A477" s="408"/>
      <c r="B477" s="399"/>
      <c r="C477" s="399"/>
      <c r="D477" s="409"/>
    </row>
    <row r="478" spans="1:4" x14ac:dyDescent="0.2">
      <c r="A478" s="408"/>
      <c r="B478" s="399"/>
      <c r="C478" s="399"/>
      <c r="D478" s="409"/>
    </row>
    <row r="479" spans="1:4" x14ac:dyDescent="0.2">
      <c r="A479" s="408"/>
      <c r="B479" s="399"/>
      <c r="C479" s="399"/>
      <c r="D479" s="409"/>
    </row>
    <row r="480" spans="1:4" x14ac:dyDescent="0.2">
      <c r="A480" s="408"/>
      <c r="B480" s="399"/>
      <c r="C480" s="399"/>
      <c r="D480" s="409"/>
    </row>
    <row r="481" spans="1:4" x14ac:dyDescent="0.2">
      <c r="A481" s="408"/>
      <c r="B481" s="399"/>
      <c r="C481" s="399"/>
      <c r="D481" s="409"/>
    </row>
    <row r="482" spans="1:4" x14ac:dyDescent="0.2">
      <c r="A482" s="408"/>
      <c r="B482" s="399"/>
      <c r="C482" s="399"/>
      <c r="D482" s="409"/>
    </row>
    <row r="483" spans="1:4" x14ac:dyDescent="0.2">
      <c r="A483" s="408"/>
      <c r="B483" s="399"/>
      <c r="C483" s="399"/>
      <c r="D483" s="409"/>
    </row>
    <row r="484" spans="1:4" x14ac:dyDescent="0.2">
      <c r="A484" s="408"/>
      <c r="B484" s="399"/>
      <c r="C484" s="399"/>
      <c r="D484" s="409"/>
    </row>
    <row r="485" spans="1:4" x14ac:dyDescent="0.2">
      <c r="A485" s="408"/>
      <c r="B485" s="399"/>
      <c r="C485" s="399"/>
      <c r="D485" s="409"/>
    </row>
    <row r="486" spans="1:4" x14ac:dyDescent="0.2">
      <c r="A486" s="408"/>
      <c r="B486" s="399"/>
      <c r="C486" s="399"/>
      <c r="D486" s="409"/>
    </row>
    <row r="487" spans="1:4" x14ac:dyDescent="0.2">
      <c r="A487" s="408"/>
      <c r="B487" s="399"/>
      <c r="C487" s="399"/>
      <c r="D487" s="409"/>
    </row>
    <row r="488" spans="1:4" x14ac:dyDescent="0.2">
      <c r="A488" s="408"/>
      <c r="B488" s="399"/>
      <c r="C488" s="399"/>
      <c r="D488" s="409"/>
    </row>
    <row r="489" spans="1:4" x14ac:dyDescent="0.2">
      <c r="A489" s="408"/>
      <c r="B489" s="399"/>
      <c r="C489" s="399"/>
      <c r="D489" s="409"/>
    </row>
    <row r="490" spans="1:4" x14ac:dyDescent="0.2">
      <c r="A490" s="408"/>
      <c r="B490" s="399"/>
      <c r="C490" s="399"/>
      <c r="D490" s="409"/>
    </row>
    <row r="491" spans="1:4" x14ac:dyDescent="0.2">
      <c r="A491" s="408"/>
      <c r="B491" s="399"/>
      <c r="C491" s="399"/>
      <c r="D491" s="409"/>
    </row>
    <row r="492" spans="1:4" x14ac:dyDescent="0.2">
      <c r="A492" s="408"/>
      <c r="B492" s="399"/>
      <c r="C492" s="399"/>
      <c r="D492" s="409"/>
    </row>
    <row r="493" spans="1:4" x14ac:dyDescent="0.2">
      <c r="A493" s="408"/>
      <c r="B493" s="399"/>
      <c r="C493" s="399"/>
      <c r="D493" s="409"/>
    </row>
    <row r="494" spans="1:4" x14ac:dyDescent="0.2">
      <c r="A494" s="408"/>
      <c r="B494" s="399"/>
      <c r="C494" s="399"/>
      <c r="D494" s="409"/>
    </row>
    <row r="495" spans="1:4" x14ac:dyDescent="0.2">
      <c r="A495" s="408"/>
      <c r="B495" s="399"/>
      <c r="C495" s="399"/>
      <c r="D495" s="409"/>
    </row>
    <row r="496" spans="1:4" x14ac:dyDescent="0.2">
      <c r="A496" s="408"/>
      <c r="B496" s="399"/>
      <c r="C496" s="399"/>
      <c r="D496" s="409"/>
    </row>
    <row r="497" spans="1:4" x14ac:dyDescent="0.2">
      <c r="A497" s="408"/>
      <c r="B497" s="399"/>
      <c r="C497" s="399"/>
      <c r="D497" s="409"/>
    </row>
    <row r="498" spans="1:4" x14ac:dyDescent="0.2">
      <c r="A498" s="408"/>
      <c r="B498" s="399"/>
      <c r="C498" s="399"/>
      <c r="D498" s="409"/>
    </row>
    <row r="499" spans="1:4" x14ac:dyDescent="0.2">
      <c r="A499" s="408"/>
      <c r="B499" s="399"/>
      <c r="C499" s="399"/>
      <c r="D499" s="409"/>
    </row>
    <row r="500" spans="1:4" x14ac:dyDescent="0.2">
      <c r="A500" s="408"/>
      <c r="B500" s="399"/>
      <c r="C500" s="399"/>
      <c r="D500" s="409"/>
    </row>
    <row r="501" spans="1:4" x14ac:dyDescent="0.2">
      <c r="A501" s="408"/>
      <c r="B501" s="399"/>
      <c r="C501" s="399"/>
      <c r="D501" s="409"/>
    </row>
    <row r="502" spans="1:4" x14ac:dyDescent="0.2">
      <c r="A502" s="408"/>
      <c r="B502" s="399"/>
      <c r="C502" s="399"/>
      <c r="D502" s="409"/>
    </row>
    <row r="503" spans="1:4" x14ac:dyDescent="0.2">
      <c r="A503" s="408"/>
      <c r="B503" s="399"/>
      <c r="C503" s="399"/>
      <c r="D503" s="409"/>
    </row>
    <row r="504" spans="1:4" x14ac:dyDescent="0.2">
      <c r="A504" s="408"/>
      <c r="B504" s="399"/>
      <c r="C504" s="399"/>
      <c r="D504" s="409"/>
    </row>
    <row r="505" spans="1:4" x14ac:dyDescent="0.2">
      <c r="A505" s="408"/>
      <c r="B505" s="399"/>
      <c r="C505" s="399"/>
      <c r="D505" s="409"/>
    </row>
    <row r="506" spans="1:4" x14ac:dyDescent="0.2">
      <c r="A506" s="408"/>
      <c r="B506" s="399"/>
      <c r="C506" s="399"/>
      <c r="D506" s="409"/>
    </row>
    <row r="507" spans="1:4" x14ac:dyDescent="0.2">
      <c r="A507" s="408"/>
      <c r="B507" s="399"/>
      <c r="C507" s="399"/>
      <c r="D507" s="409"/>
    </row>
    <row r="508" spans="1:4" x14ac:dyDescent="0.2">
      <c r="A508" s="408"/>
      <c r="B508" s="399"/>
      <c r="C508" s="399"/>
      <c r="D508" s="409"/>
    </row>
    <row r="509" spans="1:4" x14ac:dyDescent="0.2">
      <c r="A509" s="408"/>
      <c r="B509" s="399"/>
      <c r="C509" s="399"/>
      <c r="D509" s="409"/>
    </row>
    <row r="510" spans="1:4" x14ac:dyDescent="0.2">
      <c r="A510" s="408"/>
      <c r="B510" s="399"/>
      <c r="C510" s="399"/>
      <c r="D510" s="409"/>
    </row>
    <row r="511" spans="1:4" x14ac:dyDescent="0.2">
      <c r="A511" s="408"/>
      <c r="B511" s="399"/>
      <c r="C511" s="399"/>
      <c r="D511" s="409"/>
    </row>
    <row r="512" spans="1:4" x14ac:dyDescent="0.2">
      <c r="A512" s="408"/>
      <c r="B512" s="399"/>
      <c r="C512" s="399"/>
      <c r="D512" s="409"/>
    </row>
    <row r="513" spans="1:4" x14ac:dyDescent="0.2">
      <c r="A513" s="408"/>
      <c r="B513" s="399"/>
      <c r="C513" s="399"/>
      <c r="D513" s="409"/>
    </row>
    <row r="514" spans="1:4" x14ac:dyDescent="0.2">
      <c r="A514" s="408"/>
      <c r="B514" s="399"/>
      <c r="C514" s="399"/>
      <c r="D514" s="409"/>
    </row>
    <row r="515" spans="1:4" x14ac:dyDescent="0.2">
      <c r="A515" s="408"/>
      <c r="B515" s="399"/>
      <c r="C515" s="399"/>
      <c r="D515" s="409"/>
    </row>
    <row r="516" spans="1:4" x14ac:dyDescent="0.2">
      <c r="A516" s="408"/>
      <c r="B516" s="399"/>
      <c r="C516" s="399"/>
      <c r="D516" s="409"/>
    </row>
    <row r="517" spans="1:4" x14ac:dyDescent="0.2">
      <c r="A517" s="408"/>
      <c r="B517" s="399"/>
      <c r="C517" s="399"/>
      <c r="D517" s="409"/>
    </row>
    <row r="518" spans="1:4" x14ac:dyDescent="0.2">
      <c r="A518" s="408"/>
      <c r="B518" s="399"/>
      <c r="C518" s="399"/>
      <c r="D518" s="409"/>
    </row>
    <row r="519" spans="1:4" x14ac:dyDescent="0.2">
      <c r="A519" s="408"/>
      <c r="B519" s="399"/>
      <c r="C519" s="399"/>
      <c r="D519" s="409"/>
    </row>
    <row r="520" spans="1:4" x14ac:dyDescent="0.2">
      <c r="A520" s="408"/>
      <c r="B520" s="399"/>
      <c r="C520" s="399"/>
      <c r="D520" s="409"/>
    </row>
    <row r="521" spans="1:4" x14ac:dyDescent="0.2">
      <c r="A521" s="408"/>
      <c r="B521" s="399"/>
      <c r="C521" s="399"/>
      <c r="D521" s="409"/>
    </row>
    <row r="522" spans="1:4" x14ac:dyDescent="0.2">
      <c r="A522" s="408"/>
      <c r="B522" s="399"/>
      <c r="C522" s="399"/>
      <c r="D522" s="409"/>
    </row>
    <row r="523" spans="1:4" x14ac:dyDescent="0.2">
      <c r="A523" s="408"/>
      <c r="B523" s="399"/>
      <c r="C523" s="399"/>
      <c r="D523" s="409"/>
    </row>
    <row r="524" spans="1:4" x14ac:dyDescent="0.2">
      <c r="A524" s="408"/>
      <c r="B524" s="399"/>
      <c r="C524" s="399"/>
      <c r="D524" s="409"/>
    </row>
    <row r="525" spans="1:4" x14ac:dyDescent="0.2">
      <c r="A525" s="408"/>
      <c r="B525" s="399"/>
      <c r="C525" s="399"/>
      <c r="D525" s="409"/>
    </row>
    <row r="526" spans="1:4" x14ac:dyDescent="0.2">
      <c r="A526" s="408"/>
      <c r="B526" s="399"/>
      <c r="C526" s="399"/>
      <c r="D526" s="409"/>
    </row>
    <row r="527" spans="1:4" x14ac:dyDescent="0.2">
      <c r="A527" s="408"/>
      <c r="B527" s="399"/>
      <c r="C527" s="399"/>
      <c r="D527" s="409"/>
    </row>
    <row r="528" spans="1:4" x14ac:dyDescent="0.2">
      <c r="A528" s="408"/>
      <c r="B528" s="399"/>
      <c r="C528" s="399"/>
      <c r="D528" s="409"/>
    </row>
    <row r="529" spans="1:4" x14ac:dyDescent="0.2">
      <c r="A529" s="408"/>
      <c r="B529" s="399"/>
      <c r="C529" s="399"/>
      <c r="D529" s="409"/>
    </row>
    <row r="530" spans="1:4" x14ac:dyDescent="0.2">
      <c r="A530" s="408"/>
      <c r="B530" s="399"/>
      <c r="C530" s="399"/>
      <c r="D530" s="409"/>
    </row>
    <row r="531" spans="1:4" x14ac:dyDescent="0.2">
      <c r="A531" s="408"/>
      <c r="B531" s="399"/>
      <c r="C531" s="399"/>
      <c r="D531" s="409"/>
    </row>
    <row r="532" spans="1:4" x14ac:dyDescent="0.2">
      <c r="A532" s="408"/>
      <c r="B532" s="399"/>
      <c r="C532" s="399"/>
      <c r="D532" s="409"/>
    </row>
    <row r="533" spans="1:4" x14ac:dyDescent="0.2">
      <c r="A533" s="408"/>
      <c r="B533" s="399"/>
      <c r="C533" s="399"/>
      <c r="D533" s="409"/>
    </row>
    <row r="534" spans="1:4" x14ac:dyDescent="0.2">
      <c r="A534" s="408"/>
      <c r="B534" s="399"/>
      <c r="C534" s="399"/>
      <c r="D534" s="409"/>
    </row>
    <row r="535" spans="1:4" x14ac:dyDescent="0.2">
      <c r="A535" s="408"/>
      <c r="B535" s="399"/>
      <c r="C535" s="399"/>
      <c r="D535" s="409"/>
    </row>
    <row r="536" spans="1:4" x14ac:dyDescent="0.2">
      <c r="A536" s="408"/>
      <c r="B536" s="399"/>
      <c r="C536" s="399"/>
      <c r="D536" s="409"/>
    </row>
    <row r="537" spans="1:4" x14ac:dyDescent="0.2">
      <c r="A537" s="408"/>
      <c r="B537" s="399"/>
      <c r="C537" s="399"/>
      <c r="D537" s="409"/>
    </row>
    <row r="538" spans="1:4" x14ac:dyDescent="0.2">
      <c r="A538" s="408"/>
      <c r="B538" s="399"/>
      <c r="C538" s="399"/>
      <c r="D538" s="409"/>
    </row>
    <row r="539" spans="1:4" x14ac:dyDescent="0.2">
      <c r="A539" s="408"/>
      <c r="B539" s="399"/>
      <c r="C539" s="399"/>
      <c r="D539" s="409"/>
    </row>
    <row r="540" spans="1:4" x14ac:dyDescent="0.2">
      <c r="A540" s="408"/>
      <c r="B540" s="399"/>
      <c r="C540" s="399"/>
      <c r="D540" s="409"/>
    </row>
    <row r="541" spans="1:4" x14ac:dyDescent="0.2">
      <c r="A541" s="408"/>
      <c r="B541" s="399"/>
      <c r="C541" s="399"/>
      <c r="D541" s="409"/>
    </row>
    <row r="542" spans="1:4" x14ac:dyDescent="0.2">
      <c r="A542" s="408"/>
      <c r="B542" s="399"/>
      <c r="C542" s="399"/>
      <c r="D542" s="409"/>
    </row>
    <row r="543" spans="1:4" x14ac:dyDescent="0.2">
      <c r="A543" s="408"/>
      <c r="B543" s="399"/>
      <c r="C543" s="399"/>
      <c r="D543" s="409"/>
    </row>
    <row r="544" spans="1:4" x14ac:dyDescent="0.2">
      <c r="A544" s="408"/>
      <c r="B544" s="399"/>
      <c r="C544" s="399"/>
      <c r="D544" s="409"/>
    </row>
    <row r="545" spans="1:4" x14ac:dyDescent="0.2">
      <c r="A545" s="408"/>
      <c r="B545" s="399"/>
      <c r="C545" s="399"/>
      <c r="D545" s="409"/>
    </row>
    <row r="546" spans="1:4" x14ac:dyDescent="0.2">
      <c r="A546" s="408"/>
      <c r="B546" s="399"/>
      <c r="C546" s="399"/>
      <c r="D546" s="409"/>
    </row>
    <row r="547" spans="1:4" x14ac:dyDescent="0.2">
      <c r="A547" s="408"/>
      <c r="B547" s="399"/>
      <c r="C547" s="399"/>
      <c r="D547" s="409"/>
    </row>
    <row r="548" spans="1:4" x14ac:dyDescent="0.2">
      <c r="A548" s="408"/>
      <c r="B548" s="399"/>
      <c r="C548" s="399"/>
      <c r="D548" s="409"/>
    </row>
    <row r="549" spans="1:4" x14ac:dyDescent="0.2">
      <c r="A549" s="408"/>
      <c r="B549" s="399"/>
      <c r="C549" s="399"/>
      <c r="D549" s="409"/>
    </row>
    <row r="550" spans="1:4" x14ac:dyDescent="0.2">
      <c r="A550" s="408"/>
      <c r="B550" s="399"/>
      <c r="C550" s="399"/>
      <c r="D550" s="409"/>
    </row>
    <row r="551" spans="1:4" x14ac:dyDescent="0.2">
      <c r="A551" s="408"/>
      <c r="B551" s="399"/>
      <c r="C551" s="399"/>
      <c r="D551" s="409"/>
    </row>
    <row r="552" spans="1:4" x14ac:dyDescent="0.2">
      <c r="A552" s="408"/>
      <c r="B552" s="399"/>
      <c r="C552" s="399"/>
      <c r="D552" s="409"/>
    </row>
    <row r="553" spans="1:4" x14ac:dyDescent="0.2">
      <c r="A553" s="408"/>
      <c r="B553" s="399"/>
      <c r="C553" s="399"/>
      <c r="D553" s="409"/>
    </row>
    <row r="554" spans="1:4" x14ac:dyDescent="0.2">
      <c r="A554" s="408"/>
      <c r="B554" s="399"/>
      <c r="C554" s="399"/>
      <c r="D554" s="409"/>
    </row>
    <row r="555" spans="1:4" x14ac:dyDescent="0.2">
      <c r="A555" s="408"/>
      <c r="B555" s="399"/>
      <c r="C555" s="399"/>
      <c r="D555" s="409"/>
    </row>
    <row r="556" spans="1:4" x14ac:dyDescent="0.2">
      <c r="A556" s="408"/>
      <c r="B556" s="399"/>
      <c r="C556" s="399"/>
      <c r="D556" s="409"/>
    </row>
    <row r="557" spans="1:4" x14ac:dyDescent="0.2">
      <c r="A557" s="408"/>
      <c r="B557" s="399"/>
      <c r="C557" s="399"/>
      <c r="D557" s="409"/>
    </row>
    <row r="558" spans="1:4" x14ac:dyDescent="0.2">
      <c r="A558" s="408"/>
      <c r="B558" s="399"/>
      <c r="C558" s="399"/>
      <c r="D558" s="409"/>
    </row>
    <row r="559" spans="1:4" x14ac:dyDescent="0.2">
      <c r="A559" s="408"/>
      <c r="B559" s="399"/>
      <c r="C559" s="399"/>
      <c r="D559" s="409"/>
    </row>
    <row r="560" spans="1:4" x14ac:dyDescent="0.2">
      <c r="A560" s="408"/>
      <c r="B560" s="399"/>
      <c r="C560" s="399"/>
      <c r="D560" s="409"/>
    </row>
    <row r="561" spans="1:4" x14ac:dyDescent="0.2">
      <c r="A561" s="408"/>
      <c r="B561" s="399"/>
      <c r="C561" s="399"/>
      <c r="D561" s="409"/>
    </row>
    <row r="562" spans="1:4" x14ac:dyDescent="0.2">
      <c r="A562" s="408"/>
      <c r="B562" s="399"/>
      <c r="C562" s="399"/>
      <c r="D562" s="409"/>
    </row>
    <row r="563" spans="1:4" x14ac:dyDescent="0.2">
      <c r="A563" s="408"/>
      <c r="B563" s="399"/>
      <c r="C563" s="399"/>
      <c r="D563" s="409"/>
    </row>
    <row r="564" spans="1:4" x14ac:dyDescent="0.2">
      <c r="A564" s="408"/>
      <c r="B564" s="399"/>
      <c r="C564" s="399"/>
      <c r="D564" s="409"/>
    </row>
    <row r="565" spans="1:4" x14ac:dyDescent="0.2">
      <c r="A565" s="408"/>
      <c r="B565" s="399"/>
      <c r="C565" s="399"/>
      <c r="D565" s="409"/>
    </row>
    <row r="566" spans="1:4" x14ac:dyDescent="0.2">
      <c r="A566" s="408"/>
      <c r="B566" s="399"/>
      <c r="C566" s="399"/>
      <c r="D566" s="409"/>
    </row>
    <row r="567" spans="1:4" x14ac:dyDescent="0.2">
      <c r="A567" s="408"/>
      <c r="B567" s="399"/>
      <c r="C567" s="399"/>
      <c r="D567" s="409"/>
    </row>
    <row r="568" spans="1:4" x14ac:dyDescent="0.2">
      <c r="A568" s="408"/>
      <c r="B568" s="399"/>
      <c r="C568" s="399"/>
      <c r="D568" s="409"/>
    </row>
    <row r="569" spans="1:4" x14ac:dyDescent="0.2">
      <c r="A569" s="408"/>
      <c r="B569" s="399"/>
      <c r="C569" s="399"/>
      <c r="D569" s="409"/>
    </row>
    <row r="570" spans="1:4" x14ac:dyDescent="0.2">
      <c r="A570" s="408"/>
      <c r="B570" s="399"/>
      <c r="C570" s="399"/>
      <c r="D570" s="409"/>
    </row>
    <row r="571" spans="1:4" x14ac:dyDescent="0.2">
      <c r="A571" s="408"/>
      <c r="B571" s="399"/>
      <c r="C571" s="399"/>
      <c r="D571" s="409"/>
    </row>
    <row r="572" spans="1:4" x14ac:dyDescent="0.2">
      <c r="A572" s="408"/>
      <c r="B572" s="399"/>
      <c r="C572" s="399"/>
      <c r="D572" s="409"/>
    </row>
    <row r="573" spans="1:4" x14ac:dyDescent="0.2">
      <c r="A573" s="408"/>
      <c r="B573" s="399"/>
      <c r="C573" s="399"/>
      <c r="D573" s="409"/>
    </row>
    <row r="574" spans="1:4" x14ac:dyDescent="0.2">
      <c r="A574" s="408"/>
      <c r="B574" s="399"/>
      <c r="C574" s="399"/>
      <c r="D574" s="409"/>
    </row>
    <row r="575" spans="1:4" x14ac:dyDescent="0.2">
      <c r="A575" s="408"/>
      <c r="B575" s="399"/>
      <c r="C575" s="399"/>
      <c r="D575" s="409"/>
    </row>
    <row r="576" spans="1:4" x14ac:dyDescent="0.2">
      <c r="A576" s="408"/>
      <c r="B576" s="399"/>
      <c r="C576" s="399"/>
      <c r="D576" s="409"/>
    </row>
    <row r="577" spans="1:4" x14ac:dyDescent="0.2">
      <c r="A577" s="408"/>
      <c r="B577" s="399"/>
      <c r="C577" s="399"/>
      <c r="D577" s="409"/>
    </row>
    <row r="578" spans="1:4" x14ac:dyDescent="0.2">
      <c r="A578" s="408"/>
      <c r="B578" s="399"/>
      <c r="C578" s="399"/>
      <c r="D578" s="409"/>
    </row>
    <row r="579" spans="1:4" x14ac:dyDescent="0.2">
      <c r="A579" s="408"/>
      <c r="B579" s="399"/>
      <c r="C579" s="399"/>
      <c r="D579" s="409"/>
    </row>
    <row r="580" spans="1:4" x14ac:dyDescent="0.2">
      <c r="A580" s="408"/>
      <c r="B580" s="399"/>
      <c r="C580" s="399"/>
      <c r="D580" s="409"/>
    </row>
    <row r="581" spans="1:4" x14ac:dyDescent="0.2">
      <c r="A581" s="408"/>
      <c r="B581" s="399"/>
      <c r="C581" s="399"/>
      <c r="D581" s="409"/>
    </row>
    <row r="582" spans="1:4" x14ac:dyDescent="0.2">
      <c r="A582" s="408"/>
      <c r="B582" s="399"/>
      <c r="C582" s="399"/>
      <c r="D582" s="409"/>
    </row>
    <row r="583" spans="1:4" x14ac:dyDescent="0.2">
      <c r="A583" s="408"/>
      <c r="B583" s="399"/>
      <c r="C583" s="399"/>
      <c r="D583" s="409"/>
    </row>
    <row r="584" spans="1:4" x14ac:dyDescent="0.2">
      <c r="A584" s="408"/>
      <c r="B584" s="399"/>
      <c r="C584" s="399"/>
      <c r="D584" s="409"/>
    </row>
    <row r="585" spans="1:4" x14ac:dyDescent="0.2">
      <c r="A585" s="408"/>
      <c r="B585" s="399"/>
      <c r="C585" s="399"/>
      <c r="D585" s="409"/>
    </row>
    <row r="586" spans="1:4" x14ac:dyDescent="0.2">
      <c r="A586" s="408"/>
      <c r="B586" s="399"/>
      <c r="C586" s="399"/>
      <c r="D586" s="409"/>
    </row>
    <row r="587" spans="1:4" x14ac:dyDescent="0.2">
      <c r="A587" s="408"/>
      <c r="B587" s="399"/>
      <c r="C587" s="399"/>
      <c r="D587" s="409"/>
    </row>
    <row r="588" spans="1:4" x14ac:dyDescent="0.2">
      <c r="A588" s="408"/>
      <c r="B588" s="399"/>
      <c r="C588" s="399"/>
      <c r="D588" s="409"/>
    </row>
    <row r="589" spans="1:4" x14ac:dyDescent="0.2">
      <c r="A589" s="408"/>
      <c r="B589" s="399"/>
      <c r="C589" s="399"/>
      <c r="D589" s="409"/>
    </row>
    <row r="590" spans="1:4" x14ac:dyDescent="0.2">
      <c r="A590" s="408"/>
      <c r="B590" s="399"/>
      <c r="C590" s="399"/>
      <c r="D590" s="409"/>
    </row>
    <row r="591" spans="1:4" x14ac:dyDescent="0.2">
      <c r="A591" s="408"/>
      <c r="B591" s="399"/>
      <c r="C591" s="399"/>
      <c r="D591" s="409"/>
    </row>
    <row r="592" spans="1:4" x14ac:dyDescent="0.2">
      <c r="A592" s="408"/>
      <c r="B592" s="399"/>
      <c r="C592" s="399"/>
      <c r="D592" s="409"/>
    </row>
    <row r="593" spans="1:4" x14ac:dyDescent="0.2">
      <c r="A593" s="408"/>
      <c r="B593" s="399"/>
      <c r="C593" s="399"/>
      <c r="D593" s="409"/>
    </row>
    <row r="594" spans="1:4" x14ac:dyDescent="0.2">
      <c r="A594" s="408"/>
      <c r="B594" s="399"/>
      <c r="C594" s="399"/>
      <c r="D594" s="409"/>
    </row>
    <row r="595" spans="1:4" x14ac:dyDescent="0.2">
      <c r="A595" s="408"/>
      <c r="B595" s="399"/>
      <c r="C595" s="399"/>
      <c r="D595" s="409"/>
    </row>
    <row r="596" spans="1:4" x14ac:dyDescent="0.2">
      <c r="A596" s="408"/>
      <c r="B596" s="399"/>
      <c r="C596" s="399"/>
      <c r="D596" s="409"/>
    </row>
    <row r="597" spans="1:4" x14ac:dyDescent="0.2">
      <c r="A597" s="408"/>
      <c r="B597" s="399"/>
      <c r="C597" s="399"/>
      <c r="D597" s="409"/>
    </row>
    <row r="598" spans="1:4" x14ac:dyDescent="0.2">
      <c r="A598" s="408"/>
      <c r="B598" s="399"/>
      <c r="C598" s="399"/>
      <c r="D598" s="409"/>
    </row>
    <row r="599" spans="1:4" x14ac:dyDescent="0.2">
      <c r="A599" s="408"/>
      <c r="B599" s="399"/>
      <c r="C599" s="399"/>
      <c r="D599" s="409"/>
    </row>
    <row r="600" spans="1:4" x14ac:dyDescent="0.2">
      <c r="A600" s="408"/>
      <c r="B600" s="399"/>
      <c r="C600" s="399"/>
      <c r="D600" s="409"/>
    </row>
    <row r="601" spans="1:4" x14ac:dyDescent="0.2">
      <c r="A601" s="408"/>
      <c r="B601" s="399"/>
      <c r="C601" s="399"/>
      <c r="D601" s="409"/>
    </row>
    <row r="602" spans="1:4" x14ac:dyDescent="0.2">
      <c r="A602" s="408"/>
      <c r="B602" s="399"/>
      <c r="C602" s="399"/>
      <c r="D602" s="409"/>
    </row>
    <row r="603" spans="1:4" x14ac:dyDescent="0.2">
      <c r="A603" s="408"/>
      <c r="B603" s="399"/>
      <c r="C603" s="399"/>
      <c r="D603" s="409"/>
    </row>
    <row r="604" spans="1:4" x14ac:dyDescent="0.2">
      <c r="A604" s="408"/>
      <c r="B604" s="399"/>
      <c r="C604" s="399"/>
      <c r="D604" s="409"/>
    </row>
    <row r="605" spans="1:4" x14ac:dyDescent="0.2">
      <c r="A605" s="408"/>
      <c r="B605" s="399"/>
      <c r="C605" s="399"/>
      <c r="D605" s="409"/>
    </row>
    <row r="606" spans="1:4" x14ac:dyDescent="0.2">
      <c r="A606" s="408"/>
      <c r="B606" s="399"/>
      <c r="C606" s="399"/>
      <c r="D606" s="409"/>
    </row>
    <row r="607" spans="1:4" x14ac:dyDescent="0.2">
      <c r="A607" s="408"/>
      <c r="B607" s="399"/>
      <c r="C607" s="399"/>
      <c r="D607" s="409"/>
    </row>
    <row r="608" spans="1:4" x14ac:dyDescent="0.2">
      <c r="A608" s="408"/>
      <c r="B608" s="399"/>
      <c r="C608" s="399"/>
      <c r="D608" s="409"/>
    </row>
    <row r="609" spans="1:4" x14ac:dyDescent="0.2">
      <c r="A609" s="408"/>
      <c r="B609" s="399"/>
      <c r="C609" s="399"/>
      <c r="D609" s="409"/>
    </row>
    <row r="610" spans="1:4" x14ac:dyDescent="0.2">
      <c r="A610" s="408"/>
      <c r="B610" s="399"/>
      <c r="C610" s="399"/>
      <c r="D610" s="409"/>
    </row>
    <row r="611" spans="1:4" x14ac:dyDescent="0.2">
      <c r="A611" s="408"/>
      <c r="B611" s="399"/>
      <c r="C611" s="399"/>
      <c r="D611" s="409"/>
    </row>
    <row r="612" spans="1:4" x14ac:dyDescent="0.2">
      <c r="A612" s="408"/>
      <c r="B612" s="399"/>
      <c r="C612" s="399"/>
      <c r="D612" s="409"/>
    </row>
    <row r="613" spans="1:4" x14ac:dyDescent="0.2">
      <c r="A613" s="408"/>
      <c r="B613" s="399"/>
      <c r="C613" s="399"/>
      <c r="D613" s="409"/>
    </row>
    <row r="614" spans="1:4" x14ac:dyDescent="0.2">
      <c r="A614" s="408"/>
      <c r="B614" s="399"/>
      <c r="C614" s="399"/>
      <c r="D614" s="409"/>
    </row>
    <row r="615" spans="1:4" x14ac:dyDescent="0.2">
      <c r="A615" s="408"/>
      <c r="B615" s="399"/>
      <c r="C615" s="399"/>
      <c r="D615" s="409"/>
    </row>
    <row r="616" spans="1:4" x14ac:dyDescent="0.2">
      <c r="A616" s="408"/>
      <c r="B616" s="399"/>
      <c r="C616" s="399"/>
      <c r="D616" s="409"/>
    </row>
    <row r="617" spans="1:4" x14ac:dyDescent="0.2">
      <c r="A617" s="408"/>
      <c r="B617" s="399"/>
      <c r="C617" s="399"/>
      <c r="D617" s="409"/>
    </row>
    <row r="618" spans="1:4" x14ac:dyDescent="0.2">
      <c r="A618" s="408"/>
      <c r="B618" s="399"/>
      <c r="C618" s="399"/>
      <c r="D618" s="409"/>
    </row>
    <row r="619" spans="1:4" x14ac:dyDescent="0.2">
      <c r="A619" s="408"/>
      <c r="B619" s="399"/>
      <c r="C619" s="399"/>
      <c r="D619" s="409"/>
    </row>
    <row r="620" spans="1:4" x14ac:dyDescent="0.2">
      <c r="A620" s="408"/>
      <c r="B620" s="399"/>
      <c r="C620" s="399"/>
      <c r="D620" s="409"/>
    </row>
    <row r="621" spans="1:4" x14ac:dyDescent="0.2">
      <c r="A621" s="408"/>
      <c r="B621" s="399"/>
      <c r="C621" s="399"/>
      <c r="D621" s="409"/>
    </row>
    <row r="622" spans="1:4" x14ac:dyDescent="0.2">
      <c r="A622" s="408"/>
      <c r="B622" s="399"/>
      <c r="C622" s="399"/>
      <c r="D622" s="409"/>
    </row>
    <row r="623" spans="1:4" x14ac:dyDescent="0.2">
      <c r="A623" s="408"/>
      <c r="B623" s="399"/>
      <c r="C623" s="399"/>
      <c r="D623" s="409"/>
    </row>
    <row r="624" spans="1:4" x14ac:dyDescent="0.2">
      <c r="A624" s="408"/>
      <c r="B624" s="399"/>
      <c r="C624" s="399"/>
      <c r="D624" s="409"/>
    </row>
    <row r="625" spans="1:4" x14ac:dyDescent="0.2">
      <c r="A625" s="408"/>
      <c r="B625" s="399"/>
      <c r="C625" s="399"/>
      <c r="D625" s="409"/>
    </row>
    <row r="626" spans="1:4" x14ac:dyDescent="0.2">
      <c r="A626" s="408"/>
      <c r="B626" s="399"/>
      <c r="C626" s="399"/>
      <c r="D626" s="409"/>
    </row>
    <row r="627" spans="1:4" x14ac:dyDescent="0.2">
      <c r="A627" s="408"/>
      <c r="B627" s="399"/>
      <c r="C627" s="399"/>
      <c r="D627" s="409"/>
    </row>
    <row r="628" spans="1:4" x14ac:dyDescent="0.2">
      <c r="A628" s="408"/>
      <c r="B628" s="399"/>
      <c r="C628" s="399"/>
      <c r="D628" s="409"/>
    </row>
    <row r="629" spans="1:4" x14ac:dyDescent="0.2">
      <c r="A629" s="408"/>
      <c r="B629" s="399"/>
      <c r="C629" s="399"/>
      <c r="D629" s="409"/>
    </row>
    <row r="630" spans="1:4" x14ac:dyDescent="0.2">
      <c r="A630" s="408"/>
      <c r="B630" s="399"/>
      <c r="C630" s="399"/>
      <c r="D630" s="409"/>
    </row>
    <row r="631" spans="1:4" x14ac:dyDescent="0.2">
      <c r="A631" s="408"/>
      <c r="B631" s="399"/>
      <c r="C631" s="399"/>
      <c r="D631" s="409"/>
    </row>
    <row r="632" spans="1:4" x14ac:dyDescent="0.2">
      <c r="A632" s="408"/>
      <c r="B632" s="399"/>
      <c r="C632" s="399"/>
      <c r="D632" s="409"/>
    </row>
    <row r="633" spans="1:4" x14ac:dyDescent="0.2">
      <c r="A633" s="408"/>
      <c r="B633" s="399"/>
      <c r="C633" s="399"/>
      <c r="D633" s="409"/>
    </row>
    <row r="634" spans="1:4" x14ac:dyDescent="0.2">
      <c r="A634" s="408"/>
      <c r="B634" s="399"/>
      <c r="C634" s="399"/>
      <c r="D634" s="409"/>
    </row>
    <row r="635" spans="1:4" x14ac:dyDescent="0.2">
      <c r="A635" s="408"/>
      <c r="B635" s="399"/>
      <c r="C635" s="399"/>
      <c r="D635" s="409"/>
    </row>
    <row r="636" spans="1:4" x14ac:dyDescent="0.2">
      <c r="A636" s="408"/>
      <c r="B636" s="399"/>
      <c r="C636" s="399"/>
      <c r="D636" s="409"/>
    </row>
    <row r="637" spans="1:4" x14ac:dyDescent="0.2">
      <c r="A637" s="408"/>
      <c r="B637" s="399"/>
      <c r="C637" s="399"/>
      <c r="D637" s="409"/>
    </row>
    <row r="638" spans="1:4" x14ac:dyDescent="0.2">
      <c r="A638" s="408"/>
      <c r="B638" s="399"/>
      <c r="C638" s="399"/>
      <c r="D638" s="409"/>
    </row>
    <row r="639" spans="1:4" x14ac:dyDescent="0.2">
      <c r="A639" s="408"/>
      <c r="B639" s="399"/>
      <c r="C639" s="399"/>
      <c r="D639" s="409"/>
    </row>
    <row r="640" spans="1:4" x14ac:dyDescent="0.2">
      <c r="A640" s="408"/>
      <c r="B640" s="399"/>
      <c r="C640" s="399"/>
      <c r="D640" s="409"/>
    </row>
    <row r="641" spans="1:4" x14ac:dyDescent="0.2">
      <c r="A641" s="408"/>
      <c r="B641" s="399"/>
      <c r="C641" s="399"/>
      <c r="D641" s="409"/>
    </row>
    <row r="642" spans="1:4" x14ac:dyDescent="0.2">
      <c r="A642" s="408"/>
      <c r="B642" s="399"/>
      <c r="C642" s="399"/>
      <c r="D642" s="409"/>
    </row>
    <row r="643" spans="1:4" x14ac:dyDescent="0.2">
      <c r="A643" s="408"/>
      <c r="B643" s="399"/>
      <c r="C643" s="399"/>
      <c r="D643" s="409"/>
    </row>
    <row r="644" spans="1:4" x14ac:dyDescent="0.2">
      <c r="A644" s="408"/>
      <c r="B644" s="399"/>
      <c r="C644" s="399"/>
      <c r="D644" s="409"/>
    </row>
    <row r="645" spans="1:4" x14ac:dyDescent="0.2">
      <c r="A645" s="408"/>
      <c r="B645" s="399"/>
      <c r="C645" s="399"/>
      <c r="D645" s="409"/>
    </row>
    <row r="646" spans="1:4" x14ac:dyDescent="0.2">
      <c r="A646" s="408"/>
      <c r="B646" s="399"/>
      <c r="C646" s="399"/>
      <c r="D646" s="409"/>
    </row>
    <row r="647" spans="1:4" x14ac:dyDescent="0.2">
      <c r="A647" s="408"/>
      <c r="B647" s="399"/>
      <c r="C647" s="399"/>
      <c r="D647" s="409"/>
    </row>
    <row r="648" spans="1:4" x14ac:dyDescent="0.2">
      <c r="A648" s="408"/>
      <c r="B648" s="399"/>
      <c r="C648" s="399"/>
      <c r="D648" s="409"/>
    </row>
    <row r="649" spans="1:4" x14ac:dyDescent="0.2">
      <c r="A649" s="408"/>
      <c r="B649" s="399"/>
      <c r="C649" s="399"/>
      <c r="D649" s="409"/>
    </row>
    <row r="650" spans="1:4" x14ac:dyDescent="0.2">
      <c r="A650" s="408"/>
      <c r="B650" s="399"/>
      <c r="C650" s="399"/>
      <c r="D650" s="409"/>
    </row>
    <row r="651" spans="1:4" x14ac:dyDescent="0.2">
      <c r="A651" s="408"/>
      <c r="B651" s="399"/>
      <c r="C651" s="399"/>
      <c r="D651" s="409"/>
    </row>
    <row r="652" spans="1:4" x14ac:dyDescent="0.2">
      <c r="A652" s="408"/>
      <c r="B652" s="399"/>
      <c r="C652" s="399"/>
      <c r="D652" s="409"/>
    </row>
    <row r="653" spans="1:4" x14ac:dyDescent="0.2">
      <c r="A653" s="408"/>
      <c r="B653" s="399"/>
      <c r="C653" s="399"/>
      <c r="D653" s="409"/>
    </row>
    <row r="654" spans="1:4" x14ac:dyDescent="0.2">
      <c r="A654" s="408"/>
      <c r="B654" s="399"/>
      <c r="C654" s="399"/>
      <c r="D654" s="409"/>
    </row>
    <row r="655" spans="1:4" x14ac:dyDescent="0.2">
      <c r="A655" s="408"/>
      <c r="B655" s="399"/>
      <c r="C655" s="399"/>
      <c r="D655" s="409"/>
    </row>
    <row r="656" spans="1:4" x14ac:dyDescent="0.2">
      <c r="A656" s="408"/>
      <c r="B656" s="399"/>
      <c r="C656" s="399"/>
      <c r="D656" s="409"/>
    </row>
    <row r="657" spans="1:4" x14ac:dyDescent="0.2">
      <c r="A657" s="408"/>
      <c r="B657" s="399"/>
      <c r="C657" s="399"/>
      <c r="D657" s="409"/>
    </row>
    <row r="658" spans="1:4" x14ac:dyDescent="0.2">
      <c r="A658" s="408"/>
      <c r="B658" s="399"/>
      <c r="C658" s="399"/>
      <c r="D658" s="409"/>
    </row>
    <row r="659" spans="1:4" x14ac:dyDescent="0.2">
      <c r="A659" s="408"/>
      <c r="B659" s="399"/>
      <c r="C659" s="399"/>
      <c r="D659" s="409"/>
    </row>
    <row r="660" spans="1:4" x14ac:dyDescent="0.2">
      <c r="A660" s="408"/>
      <c r="B660" s="399"/>
      <c r="C660" s="399"/>
      <c r="D660" s="409"/>
    </row>
    <row r="661" spans="1:4" x14ac:dyDescent="0.2">
      <c r="A661" s="408"/>
      <c r="B661" s="399"/>
      <c r="C661" s="399"/>
      <c r="D661" s="409"/>
    </row>
    <row r="662" spans="1:4" x14ac:dyDescent="0.2">
      <c r="A662" s="408"/>
      <c r="B662" s="399"/>
      <c r="C662" s="399"/>
      <c r="D662" s="409"/>
    </row>
    <row r="663" spans="1:4" x14ac:dyDescent="0.2">
      <c r="A663" s="408"/>
      <c r="B663" s="399"/>
      <c r="C663" s="399"/>
      <c r="D663" s="409"/>
    </row>
    <row r="664" spans="1:4" x14ac:dyDescent="0.2">
      <c r="A664" s="408"/>
      <c r="B664" s="399"/>
      <c r="C664" s="399"/>
      <c r="D664" s="409"/>
    </row>
    <row r="665" spans="1:4" x14ac:dyDescent="0.2">
      <c r="A665" s="408"/>
      <c r="B665" s="399"/>
      <c r="C665" s="399"/>
      <c r="D665" s="409"/>
    </row>
    <row r="666" spans="1:4" x14ac:dyDescent="0.2">
      <c r="A666" s="408"/>
      <c r="B666" s="399"/>
      <c r="C666" s="399"/>
      <c r="D666" s="409"/>
    </row>
    <row r="667" spans="1:4" x14ac:dyDescent="0.2">
      <c r="A667" s="408"/>
      <c r="B667" s="399"/>
      <c r="C667" s="399"/>
      <c r="D667" s="409"/>
    </row>
    <row r="668" spans="1:4" x14ac:dyDescent="0.2">
      <c r="A668" s="408"/>
      <c r="B668" s="399"/>
      <c r="C668" s="399"/>
      <c r="D668" s="409"/>
    </row>
    <row r="669" spans="1:4" x14ac:dyDescent="0.2">
      <c r="A669" s="408"/>
      <c r="B669" s="399"/>
      <c r="C669" s="399"/>
      <c r="D669" s="409"/>
    </row>
    <row r="670" spans="1:4" x14ac:dyDescent="0.2">
      <c r="A670" s="408"/>
      <c r="B670" s="399"/>
      <c r="C670" s="399"/>
      <c r="D670" s="409"/>
    </row>
    <row r="671" spans="1:4" x14ac:dyDescent="0.2">
      <c r="A671" s="408"/>
      <c r="B671" s="399"/>
      <c r="C671" s="399"/>
      <c r="D671" s="409"/>
    </row>
    <row r="672" spans="1:4" x14ac:dyDescent="0.2">
      <c r="A672" s="408"/>
      <c r="B672" s="399"/>
      <c r="C672" s="399"/>
      <c r="D672" s="409"/>
    </row>
    <row r="673" spans="1:4" x14ac:dyDescent="0.2">
      <c r="A673" s="408"/>
      <c r="B673" s="399"/>
      <c r="C673" s="399"/>
      <c r="D673" s="409"/>
    </row>
    <row r="674" spans="1:4" x14ac:dyDescent="0.2">
      <c r="A674" s="408"/>
      <c r="B674" s="399"/>
      <c r="C674" s="399"/>
      <c r="D674" s="409"/>
    </row>
    <row r="675" spans="1:4" x14ac:dyDescent="0.2">
      <c r="A675" s="408"/>
      <c r="B675" s="399"/>
      <c r="C675" s="399"/>
      <c r="D675" s="409"/>
    </row>
    <row r="676" spans="1:4" x14ac:dyDescent="0.2">
      <c r="A676" s="408"/>
      <c r="B676" s="399"/>
      <c r="C676" s="399"/>
      <c r="D676" s="409"/>
    </row>
    <row r="677" spans="1:4" x14ac:dyDescent="0.2">
      <c r="A677" s="408"/>
      <c r="B677" s="399"/>
      <c r="C677" s="399"/>
      <c r="D677" s="409"/>
    </row>
    <row r="678" spans="1:4" x14ac:dyDescent="0.2">
      <c r="A678" s="408"/>
      <c r="B678" s="399"/>
      <c r="C678" s="399"/>
      <c r="D678" s="409"/>
    </row>
    <row r="679" spans="1:4" x14ac:dyDescent="0.2">
      <c r="A679" s="408"/>
      <c r="B679" s="399"/>
      <c r="C679" s="399"/>
      <c r="D679" s="409"/>
    </row>
    <row r="680" spans="1:4" x14ac:dyDescent="0.2">
      <c r="A680" s="408"/>
      <c r="B680" s="399"/>
      <c r="C680" s="399"/>
      <c r="D680" s="409"/>
    </row>
    <row r="681" spans="1:4" x14ac:dyDescent="0.2">
      <c r="A681" s="408"/>
      <c r="B681" s="399"/>
      <c r="C681" s="399"/>
      <c r="D681" s="409"/>
    </row>
    <row r="682" spans="1:4" x14ac:dyDescent="0.2">
      <c r="A682" s="408"/>
      <c r="B682" s="399"/>
      <c r="C682" s="399"/>
      <c r="D682" s="409"/>
    </row>
    <row r="683" spans="1:4" x14ac:dyDescent="0.2">
      <c r="A683" s="408"/>
      <c r="B683" s="399"/>
      <c r="C683" s="399"/>
      <c r="D683" s="409"/>
    </row>
    <row r="684" spans="1:4" x14ac:dyDescent="0.2">
      <c r="A684" s="408"/>
      <c r="B684" s="399"/>
      <c r="C684" s="399"/>
      <c r="D684" s="409"/>
    </row>
    <row r="685" spans="1:4" x14ac:dyDescent="0.2">
      <c r="A685" s="408"/>
      <c r="B685" s="399"/>
      <c r="C685" s="399"/>
      <c r="D685" s="409"/>
    </row>
    <row r="686" spans="1:4" x14ac:dyDescent="0.2">
      <c r="A686" s="408"/>
      <c r="B686" s="399"/>
      <c r="C686" s="399"/>
      <c r="D686" s="409"/>
    </row>
    <row r="687" spans="1:4" x14ac:dyDescent="0.2">
      <c r="A687" s="408"/>
      <c r="B687" s="399"/>
      <c r="C687" s="399"/>
      <c r="D687" s="409"/>
    </row>
    <row r="688" spans="1:4" x14ac:dyDescent="0.2">
      <c r="A688" s="408"/>
      <c r="B688" s="399"/>
      <c r="C688" s="399"/>
      <c r="D688" s="409"/>
    </row>
    <row r="689" spans="1:4" x14ac:dyDescent="0.2">
      <c r="A689" s="408"/>
      <c r="B689" s="399"/>
      <c r="C689" s="399"/>
      <c r="D689" s="409"/>
    </row>
    <row r="690" spans="1:4" x14ac:dyDescent="0.2">
      <c r="A690" s="408"/>
      <c r="B690" s="399"/>
      <c r="C690" s="399"/>
      <c r="D690" s="409"/>
    </row>
    <row r="691" spans="1:4" x14ac:dyDescent="0.2">
      <c r="A691" s="408"/>
      <c r="B691" s="399"/>
      <c r="C691" s="399"/>
      <c r="D691" s="409"/>
    </row>
    <row r="692" spans="1:4" x14ac:dyDescent="0.2">
      <c r="A692" s="408"/>
      <c r="B692" s="399"/>
      <c r="C692" s="399"/>
      <c r="D692" s="409"/>
    </row>
    <row r="693" spans="1:4" x14ac:dyDescent="0.2">
      <c r="A693" s="408"/>
      <c r="B693" s="399"/>
      <c r="C693" s="399"/>
      <c r="D693" s="409"/>
    </row>
    <row r="694" spans="1:4" x14ac:dyDescent="0.2">
      <c r="A694" s="408"/>
      <c r="B694" s="399"/>
      <c r="C694" s="399"/>
      <c r="D694" s="409"/>
    </row>
    <row r="695" spans="1:4" x14ac:dyDescent="0.2">
      <c r="A695" s="408"/>
      <c r="B695" s="399"/>
      <c r="C695" s="399"/>
      <c r="D695" s="409"/>
    </row>
    <row r="696" spans="1:4" x14ac:dyDescent="0.2">
      <c r="A696" s="408"/>
      <c r="B696" s="399"/>
      <c r="C696" s="399"/>
      <c r="D696" s="409"/>
    </row>
    <row r="697" spans="1:4" x14ac:dyDescent="0.2">
      <c r="A697" s="408"/>
      <c r="B697" s="399"/>
      <c r="C697" s="399"/>
      <c r="D697" s="409"/>
    </row>
    <row r="698" spans="1:4" x14ac:dyDescent="0.2">
      <c r="A698" s="408"/>
      <c r="B698" s="399"/>
      <c r="C698" s="399"/>
      <c r="D698" s="409"/>
    </row>
    <row r="699" spans="1:4" x14ac:dyDescent="0.2">
      <c r="A699" s="408"/>
      <c r="B699" s="399"/>
      <c r="C699" s="399"/>
      <c r="D699" s="409"/>
    </row>
    <row r="700" spans="1:4" x14ac:dyDescent="0.2">
      <c r="A700" s="408"/>
      <c r="B700" s="399"/>
      <c r="C700" s="399"/>
      <c r="D700" s="409"/>
    </row>
    <row r="701" spans="1:4" x14ac:dyDescent="0.2">
      <c r="A701" s="408"/>
      <c r="B701" s="399"/>
      <c r="C701" s="399"/>
      <c r="D701" s="409"/>
    </row>
    <row r="702" spans="1:4" x14ac:dyDescent="0.2">
      <c r="A702" s="408"/>
      <c r="B702" s="399"/>
      <c r="C702" s="399"/>
      <c r="D702" s="409"/>
    </row>
    <row r="703" spans="1:4" x14ac:dyDescent="0.2">
      <c r="A703" s="408"/>
      <c r="B703" s="399"/>
      <c r="C703" s="399"/>
      <c r="D703" s="409"/>
    </row>
    <row r="704" spans="1:4" x14ac:dyDescent="0.2">
      <c r="A704" s="408"/>
      <c r="B704" s="399"/>
      <c r="C704" s="399"/>
      <c r="D704" s="409"/>
    </row>
    <row r="705" spans="1:4" x14ac:dyDescent="0.2">
      <c r="A705" s="408"/>
      <c r="B705" s="399"/>
      <c r="C705" s="399"/>
      <c r="D705" s="409"/>
    </row>
    <row r="706" spans="1:4" x14ac:dyDescent="0.2">
      <c r="A706" s="408"/>
      <c r="B706" s="399"/>
      <c r="C706" s="399"/>
      <c r="D706" s="409"/>
    </row>
    <row r="707" spans="1:4" x14ac:dyDescent="0.2">
      <c r="A707" s="408"/>
      <c r="B707" s="399"/>
      <c r="C707" s="399"/>
      <c r="D707" s="409"/>
    </row>
    <row r="708" spans="1:4" x14ac:dyDescent="0.2">
      <c r="A708" s="408"/>
      <c r="B708" s="399"/>
      <c r="C708" s="399"/>
      <c r="D708" s="409"/>
    </row>
    <row r="709" spans="1:4" x14ac:dyDescent="0.2">
      <c r="A709" s="408"/>
      <c r="B709" s="399"/>
      <c r="C709" s="399"/>
      <c r="D709" s="409"/>
    </row>
    <row r="710" spans="1:4" x14ac:dyDescent="0.2">
      <c r="A710" s="408"/>
      <c r="B710" s="399"/>
      <c r="C710" s="399"/>
      <c r="D710" s="409"/>
    </row>
    <row r="711" spans="1:4" x14ac:dyDescent="0.2">
      <c r="A711" s="408"/>
      <c r="B711" s="399"/>
      <c r="C711" s="399"/>
      <c r="D711" s="409"/>
    </row>
    <row r="712" spans="1:4" x14ac:dyDescent="0.2">
      <c r="A712" s="408"/>
      <c r="B712" s="399"/>
      <c r="C712" s="399"/>
      <c r="D712" s="409"/>
    </row>
    <row r="713" spans="1:4" x14ac:dyDescent="0.2">
      <c r="A713" s="408"/>
      <c r="B713" s="399"/>
      <c r="C713" s="399"/>
      <c r="D713" s="409"/>
    </row>
    <row r="714" spans="1:4" x14ac:dyDescent="0.2">
      <c r="A714" s="408"/>
      <c r="B714" s="399"/>
      <c r="C714" s="399"/>
      <c r="D714" s="409"/>
    </row>
    <row r="715" spans="1:4" x14ac:dyDescent="0.2">
      <c r="A715" s="408"/>
      <c r="B715" s="399"/>
      <c r="C715" s="399"/>
      <c r="D715" s="409"/>
    </row>
    <row r="716" spans="1:4" x14ac:dyDescent="0.2">
      <c r="A716" s="408"/>
      <c r="B716" s="399"/>
      <c r="C716" s="399"/>
      <c r="D716" s="409"/>
    </row>
    <row r="717" spans="1:4" x14ac:dyDescent="0.2">
      <c r="A717" s="408"/>
      <c r="B717" s="399"/>
      <c r="C717" s="399"/>
      <c r="D717" s="409"/>
    </row>
    <row r="718" spans="1:4" x14ac:dyDescent="0.2">
      <c r="A718" s="408"/>
      <c r="B718" s="399"/>
      <c r="C718" s="399"/>
      <c r="D718" s="409"/>
    </row>
    <row r="719" spans="1:4" x14ac:dyDescent="0.2">
      <c r="A719" s="408"/>
      <c r="B719" s="399"/>
      <c r="C719" s="399"/>
      <c r="D719" s="409"/>
    </row>
    <row r="720" spans="1:4" x14ac:dyDescent="0.2">
      <c r="A720" s="408"/>
      <c r="B720" s="399"/>
      <c r="C720" s="399"/>
      <c r="D720" s="409"/>
    </row>
    <row r="721" spans="1:4" x14ac:dyDescent="0.2">
      <c r="A721" s="408"/>
      <c r="B721" s="399"/>
      <c r="C721" s="399"/>
      <c r="D721" s="409"/>
    </row>
    <row r="722" spans="1:4" x14ac:dyDescent="0.2">
      <c r="A722" s="408"/>
      <c r="B722" s="399"/>
      <c r="C722" s="399"/>
      <c r="D722" s="409"/>
    </row>
    <row r="723" spans="1:4" x14ac:dyDescent="0.2">
      <c r="A723" s="408"/>
      <c r="B723" s="399"/>
      <c r="C723" s="399"/>
      <c r="D723" s="409"/>
    </row>
    <row r="724" spans="1:4" x14ac:dyDescent="0.2">
      <c r="A724" s="408"/>
      <c r="B724" s="399"/>
      <c r="C724" s="399"/>
      <c r="D724" s="409"/>
    </row>
    <row r="725" spans="1:4" x14ac:dyDescent="0.2">
      <c r="A725" s="408"/>
      <c r="B725" s="399"/>
      <c r="C725" s="399"/>
      <c r="D725" s="409"/>
    </row>
    <row r="726" spans="1:4" x14ac:dyDescent="0.2">
      <c r="A726" s="408"/>
      <c r="B726" s="399"/>
      <c r="C726" s="399"/>
      <c r="D726" s="409"/>
    </row>
    <row r="727" spans="1:4" x14ac:dyDescent="0.2">
      <c r="A727" s="408"/>
      <c r="B727" s="399"/>
      <c r="C727" s="399"/>
      <c r="D727" s="409"/>
    </row>
    <row r="728" spans="1:4" x14ac:dyDescent="0.2">
      <c r="A728" s="408"/>
      <c r="B728" s="399"/>
      <c r="C728" s="399"/>
      <c r="D728" s="409"/>
    </row>
    <row r="729" spans="1:4" x14ac:dyDescent="0.2">
      <c r="A729" s="408"/>
      <c r="B729" s="399"/>
      <c r="C729" s="399"/>
      <c r="D729" s="409"/>
    </row>
    <row r="730" spans="1:4" x14ac:dyDescent="0.2">
      <c r="A730" s="408"/>
      <c r="B730" s="399"/>
      <c r="C730" s="399"/>
      <c r="D730" s="409"/>
    </row>
    <row r="731" spans="1:4" x14ac:dyDescent="0.2">
      <c r="A731" s="408"/>
      <c r="B731" s="399"/>
      <c r="C731" s="399"/>
      <c r="D731" s="409"/>
    </row>
    <row r="732" spans="1:4" x14ac:dyDescent="0.2">
      <c r="A732" s="408"/>
      <c r="B732" s="399"/>
      <c r="C732" s="399"/>
      <c r="D732" s="409"/>
    </row>
    <row r="733" spans="1:4" x14ac:dyDescent="0.2">
      <c r="A733" s="408"/>
      <c r="B733" s="399"/>
      <c r="C733" s="399"/>
      <c r="D733" s="409"/>
    </row>
    <row r="734" spans="1:4" x14ac:dyDescent="0.2">
      <c r="A734" s="408"/>
      <c r="B734" s="399"/>
      <c r="C734" s="399"/>
      <c r="D734" s="409"/>
    </row>
    <row r="735" spans="1:4" x14ac:dyDescent="0.2">
      <c r="A735" s="408"/>
      <c r="B735" s="399"/>
      <c r="C735" s="399"/>
      <c r="D735" s="409"/>
    </row>
    <row r="736" spans="1:4" x14ac:dyDescent="0.2">
      <c r="A736" s="408"/>
      <c r="B736" s="399"/>
      <c r="C736" s="399"/>
      <c r="D736" s="409"/>
    </row>
    <row r="737" spans="1:4" x14ac:dyDescent="0.2">
      <c r="A737" s="408"/>
      <c r="B737" s="399"/>
      <c r="C737" s="399"/>
      <c r="D737" s="409"/>
    </row>
    <row r="738" spans="1:4" x14ac:dyDescent="0.2">
      <c r="A738" s="408"/>
      <c r="B738" s="399"/>
      <c r="C738" s="399"/>
      <c r="D738" s="409"/>
    </row>
    <row r="739" spans="1:4" x14ac:dyDescent="0.2">
      <c r="A739" s="408"/>
      <c r="B739" s="399"/>
      <c r="C739" s="399"/>
      <c r="D739" s="409"/>
    </row>
    <row r="740" spans="1:4" x14ac:dyDescent="0.2">
      <c r="A740" s="408"/>
      <c r="B740" s="399"/>
      <c r="C740" s="399"/>
      <c r="D740" s="409"/>
    </row>
    <row r="741" spans="1:4" x14ac:dyDescent="0.2">
      <c r="A741" s="408"/>
      <c r="B741" s="399"/>
      <c r="C741" s="399"/>
      <c r="D741" s="409"/>
    </row>
    <row r="742" spans="1:4" x14ac:dyDescent="0.2">
      <c r="A742" s="408"/>
      <c r="B742" s="399"/>
      <c r="C742" s="399"/>
      <c r="D742" s="409"/>
    </row>
    <row r="743" spans="1:4" x14ac:dyDescent="0.2">
      <c r="A743" s="408"/>
      <c r="B743" s="399"/>
      <c r="C743" s="399"/>
      <c r="D743" s="409"/>
    </row>
    <row r="744" spans="1:4" x14ac:dyDescent="0.2">
      <c r="A744" s="408"/>
      <c r="B744" s="399"/>
      <c r="C744" s="399"/>
      <c r="D744" s="409"/>
    </row>
    <row r="745" spans="1:4" x14ac:dyDescent="0.2">
      <c r="A745" s="408"/>
      <c r="B745" s="399"/>
      <c r="C745" s="399"/>
      <c r="D745" s="409"/>
    </row>
    <row r="746" spans="1:4" x14ac:dyDescent="0.2">
      <c r="A746" s="408"/>
      <c r="B746" s="399"/>
      <c r="C746" s="399"/>
      <c r="D746" s="409"/>
    </row>
    <row r="747" spans="1:4" x14ac:dyDescent="0.2">
      <c r="A747" s="408"/>
      <c r="B747" s="399"/>
      <c r="C747" s="399"/>
      <c r="D747" s="409"/>
    </row>
    <row r="748" spans="1:4" x14ac:dyDescent="0.2">
      <c r="A748" s="408"/>
      <c r="B748" s="399"/>
      <c r="C748" s="399"/>
      <c r="D748" s="409"/>
    </row>
    <row r="749" spans="1:4" x14ac:dyDescent="0.2">
      <c r="A749" s="408"/>
      <c r="B749" s="399"/>
      <c r="C749" s="399"/>
      <c r="D749" s="409"/>
    </row>
    <row r="750" spans="1:4" x14ac:dyDescent="0.2">
      <c r="A750" s="408"/>
      <c r="B750" s="399"/>
      <c r="C750" s="399"/>
      <c r="D750" s="409"/>
    </row>
    <row r="751" spans="1:4" x14ac:dyDescent="0.2">
      <c r="A751" s="408"/>
      <c r="B751" s="399"/>
      <c r="C751" s="399"/>
      <c r="D751" s="409"/>
    </row>
    <row r="752" spans="1:4" x14ac:dyDescent="0.2">
      <c r="A752" s="408"/>
      <c r="B752" s="399"/>
      <c r="C752" s="399"/>
      <c r="D752" s="409"/>
    </row>
    <row r="753" spans="1:4" x14ac:dyDescent="0.2">
      <c r="A753" s="408"/>
      <c r="B753" s="399"/>
      <c r="C753" s="399"/>
      <c r="D753" s="409"/>
    </row>
    <row r="754" spans="1:4" x14ac:dyDescent="0.2">
      <c r="A754" s="408"/>
      <c r="B754" s="399"/>
      <c r="C754" s="399"/>
      <c r="D754" s="409"/>
    </row>
    <row r="755" spans="1:4" x14ac:dyDescent="0.2">
      <c r="A755" s="408"/>
      <c r="B755" s="399"/>
      <c r="C755" s="399"/>
      <c r="D755" s="409"/>
    </row>
    <row r="756" spans="1:4" x14ac:dyDescent="0.2">
      <c r="A756" s="408"/>
      <c r="B756" s="399"/>
      <c r="C756" s="399"/>
      <c r="D756" s="409"/>
    </row>
    <row r="757" spans="1:4" x14ac:dyDescent="0.2">
      <c r="A757" s="408"/>
      <c r="B757" s="399"/>
      <c r="C757" s="399"/>
      <c r="D757" s="409"/>
    </row>
    <row r="758" spans="1:4" x14ac:dyDescent="0.2">
      <c r="A758" s="408"/>
      <c r="B758" s="399"/>
      <c r="C758" s="399"/>
      <c r="D758" s="409"/>
    </row>
    <row r="759" spans="1:4" x14ac:dyDescent="0.2">
      <c r="A759" s="408"/>
      <c r="B759" s="399"/>
      <c r="C759" s="399"/>
      <c r="D759" s="409"/>
    </row>
    <row r="760" spans="1:4" x14ac:dyDescent="0.2">
      <c r="A760" s="408"/>
      <c r="B760" s="399"/>
      <c r="C760" s="399"/>
      <c r="D760" s="409"/>
    </row>
    <row r="761" spans="1:4" x14ac:dyDescent="0.2">
      <c r="A761" s="408"/>
      <c r="B761" s="399"/>
      <c r="C761" s="399"/>
      <c r="D761" s="409"/>
    </row>
    <row r="762" spans="1:4" x14ac:dyDescent="0.2">
      <c r="A762" s="408"/>
      <c r="B762" s="399"/>
      <c r="C762" s="399"/>
      <c r="D762" s="409"/>
    </row>
    <row r="763" spans="1:4" x14ac:dyDescent="0.2">
      <c r="A763" s="408"/>
      <c r="B763" s="399"/>
      <c r="C763" s="399"/>
      <c r="D763" s="409"/>
    </row>
    <row r="764" spans="1:4" x14ac:dyDescent="0.2">
      <c r="A764" s="408"/>
      <c r="B764" s="399"/>
      <c r="C764" s="399"/>
      <c r="D764" s="409"/>
    </row>
    <row r="765" spans="1:4" x14ac:dyDescent="0.2">
      <c r="A765" s="408"/>
      <c r="B765" s="399"/>
      <c r="C765" s="399"/>
      <c r="D765" s="409"/>
    </row>
    <row r="766" spans="1:4" x14ac:dyDescent="0.2">
      <c r="A766" s="408"/>
      <c r="B766" s="399"/>
      <c r="C766" s="399"/>
      <c r="D766" s="409"/>
    </row>
    <row r="767" spans="1:4" x14ac:dyDescent="0.2">
      <c r="A767" s="408"/>
      <c r="B767" s="399"/>
      <c r="C767" s="399"/>
      <c r="D767" s="409"/>
    </row>
    <row r="768" spans="1:4" x14ac:dyDescent="0.2">
      <c r="A768" s="408"/>
      <c r="B768" s="399"/>
      <c r="C768" s="399"/>
      <c r="D768" s="409"/>
    </row>
    <row r="769" spans="1:4" x14ac:dyDescent="0.2">
      <c r="A769" s="408"/>
      <c r="B769" s="399"/>
      <c r="C769" s="399"/>
      <c r="D769" s="409"/>
    </row>
    <row r="770" spans="1:4" x14ac:dyDescent="0.2">
      <c r="A770" s="408"/>
      <c r="B770" s="399"/>
      <c r="C770" s="399"/>
      <c r="D770" s="409"/>
    </row>
    <row r="771" spans="1:4" x14ac:dyDescent="0.2">
      <c r="A771" s="408"/>
      <c r="B771" s="399"/>
      <c r="C771" s="399"/>
      <c r="D771" s="409"/>
    </row>
    <row r="772" spans="1:4" x14ac:dyDescent="0.2">
      <c r="A772" s="408"/>
      <c r="B772" s="399"/>
      <c r="C772" s="399"/>
      <c r="D772" s="409"/>
    </row>
    <row r="773" spans="1:4" x14ac:dyDescent="0.2">
      <c r="A773" s="408"/>
      <c r="B773" s="399"/>
      <c r="C773" s="399"/>
      <c r="D773" s="409"/>
    </row>
    <row r="774" spans="1:4" x14ac:dyDescent="0.2">
      <c r="A774" s="408"/>
      <c r="B774" s="399"/>
      <c r="C774" s="399"/>
      <c r="D774" s="409"/>
    </row>
    <row r="775" spans="1:4" x14ac:dyDescent="0.2">
      <c r="A775" s="408"/>
      <c r="B775" s="399"/>
      <c r="C775" s="399"/>
      <c r="D775" s="409"/>
    </row>
    <row r="776" spans="1:4" x14ac:dyDescent="0.2">
      <c r="A776" s="408"/>
      <c r="B776" s="399"/>
      <c r="C776" s="399"/>
      <c r="D776" s="409"/>
    </row>
    <row r="777" spans="1:4" x14ac:dyDescent="0.2">
      <c r="A777" s="408"/>
      <c r="B777" s="399"/>
      <c r="C777" s="399"/>
      <c r="D777" s="409"/>
    </row>
    <row r="778" spans="1:4" x14ac:dyDescent="0.2">
      <c r="A778" s="408"/>
      <c r="B778" s="399"/>
      <c r="C778" s="399"/>
      <c r="D778" s="409"/>
    </row>
    <row r="779" spans="1:4" x14ac:dyDescent="0.2">
      <c r="A779" s="408"/>
      <c r="B779" s="399"/>
      <c r="C779" s="399"/>
      <c r="D779" s="409"/>
    </row>
    <row r="780" spans="1:4" x14ac:dyDescent="0.2">
      <c r="A780" s="408"/>
      <c r="B780" s="399"/>
      <c r="C780" s="399"/>
      <c r="D780" s="409"/>
    </row>
    <row r="781" spans="1:4" x14ac:dyDescent="0.2">
      <c r="A781" s="408"/>
      <c r="B781" s="399"/>
      <c r="C781" s="399"/>
      <c r="D781" s="409"/>
    </row>
    <row r="782" spans="1:4" x14ac:dyDescent="0.2">
      <c r="A782" s="408"/>
      <c r="B782" s="399"/>
      <c r="C782" s="399"/>
      <c r="D782" s="409"/>
    </row>
    <row r="783" spans="1:4" x14ac:dyDescent="0.2">
      <c r="A783" s="408"/>
      <c r="B783" s="399"/>
      <c r="C783" s="399"/>
      <c r="D783" s="409"/>
    </row>
    <row r="784" spans="1:4" x14ac:dyDescent="0.2">
      <c r="A784" s="408"/>
      <c r="B784" s="399"/>
      <c r="C784" s="399"/>
      <c r="D784" s="409"/>
    </row>
    <row r="785" spans="1:4" x14ac:dyDescent="0.2">
      <c r="A785" s="408"/>
      <c r="B785" s="399"/>
      <c r="C785" s="399"/>
      <c r="D785" s="409"/>
    </row>
    <row r="786" spans="1:4" x14ac:dyDescent="0.2">
      <c r="A786" s="408"/>
      <c r="B786" s="399"/>
      <c r="C786" s="399"/>
      <c r="D786" s="409"/>
    </row>
    <row r="787" spans="1:4" x14ac:dyDescent="0.2">
      <c r="A787" s="408"/>
      <c r="B787" s="399"/>
      <c r="C787" s="399"/>
      <c r="D787" s="409"/>
    </row>
    <row r="788" spans="1:4" x14ac:dyDescent="0.2">
      <c r="A788" s="408"/>
      <c r="B788" s="399"/>
      <c r="C788" s="399"/>
      <c r="D788" s="409"/>
    </row>
    <row r="789" spans="1:4" x14ac:dyDescent="0.2">
      <c r="A789" s="408"/>
      <c r="B789" s="399"/>
      <c r="C789" s="399"/>
      <c r="D789" s="409"/>
    </row>
    <row r="790" spans="1:4" x14ac:dyDescent="0.2">
      <c r="A790" s="408"/>
      <c r="B790" s="399"/>
      <c r="C790" s="399"/>
      <c r="D790" s="409"/>
    </row>
    <row r="791" spans="1:4" x14ac:dyDescent="0.2">
      <c r="A791" s="408"/>
      <c r="B791" s="399"/>
      <c r="C791" s="399"/>
      <c r="D791" s="409"/>
    </row>
    <row r="792" spans="1:4" x14ac:dyDescent="0.2">
      <c r="A792" s="408"/>
      <c r="B792" s="399"/>
      <c r="C792" s="399"/>
      <c r="D792" s="409"/>
    </row>
    <row r="793" spans="1:4" x14ac:dyDescent="0.2">
      <c r="A793" s="408"/>
      <c r="B793" s="399"/>
      <c r="C793" s="399"/>
      <c r="D793" s="409"/>
    </row>
    <row r="794" spans="1:4" x14ac:dyDescent="0.2">
      <c r="A794" s="408"/>
      <c r="B794" s="399"/>
      <c r="C794" s="399"/>
      <c r="D794" s="409"/>
    </row>
    <row r="795" spans="1:4" x14ac:dyDescent="0.2">
      <c r="A795" s="408"/>
      <c r="B795" s="399"/>
      <c r="C795" s="399"/>
      <c r="D795" s="409"/>
    </row>
    <row r="796" spans="1:4" x14ac:dyDescent="0.2">
      <c r="A796" s="408"/>
      <c r="B796" s="399"/>
      <c r="C796" s="399"/>
      <c r="D796" s="409"/>
    </row>
    <row r="797" spans="1:4" x14ac:dyDescent="0.2">
      <c r="A797" s="408"/>
      <c r="B797" s="399"/>
      <c r="C797" s="399"/>
      <c r="D797" s="409"/>
    </row>
    <row r="798" spans="1:4" x14ac:dyDescent="0.2">
      <c r="A798" s="408"/>
      <c r="B798" s="399"/>
      <c r="C798" s="399"/>
      <c r="D798" s="409"/>
    </row>
    <row r="799" spans="1:4" x14ac:dyDescent="0.2">
      <c r="A799" s="408"/>
      <c r="B799" s="399"/>
      <c r="C799" s="399"/>
      <c r="D799" s="409"/>
    </row>
    <row r="800" spans="1:4" x14ac:dyDescent="0.2">
      <c r="A800" s="408"/>
      <c r="B800" s="399"/>
      <c r="C800" s="399"/>
      <c r="D800" s="409"/>
    </row>
    <row r="801" spans="1:4" x14ac:dyDescent="0.2">
      <c r="A801" s="408"/>
      <c r="B801" s="399"/>
      <c r="C801" s="399"/>
      <c r="D801" s="409"/>
    </row>
    <row r="802" spans="1:4" x14ac:dyDescent="0.2">
      <c r="A802" s="408"/>
      <c r="B802" s="399"/>
      <c r="C802" s="399"/>
      <c r="D802" s="409"/>
    </row>
    <row r="803" spans="1:4" x14ac:dyDescent="0.2">
      <c r="A803" s="408"/>
      <c r="B803" s="399"/>
      <c r="C803" s="399"/>
      <c r="D803" s="409"/>
    </row>
    <row r="804" spans="1:4" x14ac:dyDescent="0.2">
      <c r="A804" s="408"/>
      <c r="B804" s="399"/>
      <c r="C804" s="399"/>
      <c r="D804" s="409"/>
    </row>
    <row r="805" spans="1:4" x14ac:dyDescent="0.2">
      <c r="A805" s="408"/>
      <c r="B805" s="399"/>
      <c r="C805" s="399"/>
      <c r="D805" s="409"/>
    </row>
    <row r="806" spans="1:4" x14ac:dyDescent="0.2">
      <c r="A806" s="408"/>
      <c r="B806" s="399"/>
      <c r="C806" s="399"/>
      <c r="D806" s="409"/>
    </row>
    <row r="807" spans="1:4" x14ac:dyDescent="0.2">
      <c r="A807" s="408"/>
      <c r="B807" s="399"/>
      <c r="C807" s="399"/>
      <c r="D807" s="409"/>
    </row>
    <row r="808" spans="1:4" x14ac:dyDescent="0.2">
      <c r="A808" s="408"/>
      <c r="B808" s="399"/>
      <c r="C808" s="399"/>
      <c r="D808" s="409"/>
    </row>
    <row r="809" spans="1:4" x14ac:dyDescent="0.2">
      <c r="A809" s="408"/>
      <c r="B809" s="399"/>
      <c r="C809" s="399"/>
      <c r="D809" s="409"/>
    </row>
    <row r="810" spans="1:4" x14ac:dyDescent="0.2">
      <c r="A810" s="408"/>
      <c r="B810" s="399"/>
      <c r="C810" s="399"/>
      <c r="D810" s="409"/>
    </row>
    <row r="811" spans="1:4" x14ac:dyDescent="0.2">
      <c r="A811" s="408"/>
      <c r="B811" s="399"/>
      <c r="C811" s="399"/>
      <c r="D811" s="409"/>
    </row>
    <row r="812" spans="1:4" x14ac:dyDescent="0.2">
      <c r="A812" s="408"/>
      <c r="B812" s="399"/>
      <c r="C812" s="399"/>
      <c r="D812" s="409"/>
    </row>
    <row r="813" spans="1:4" x14ac:dyDescent="0.2">
      <c r="A813" s="408"/>
      <c r="B813" s="399"/>
      <c r="C813" s="399"/>
      <c r="D813" s="409"/>
    </row>
    <row r="814" spans="1:4" x14ac:dyDescent="0.2">
      <c r="A814" s="408"/>
      <c r="B814" s="399"/>
      <c r="C814" s="399"/>
      <c r="D814" s="409"/>
    </row>
    <row r="815" spans="1:4" x14ac:dyDescent="0.2">
      <c r="A815" s="408"/>
      <c r="B815" s="399"/>
      <c r="C815" s="399"/>
      <c r="D815" s="409"/>
    </row>
    <row r="816" spans="1:4" x14ac:dyDescent="0.2">
      <c r="A816" s="408"/>
      <c r="B816" s="399"/>
      <c r="C816" s="399"/>
      <c r="D816" s="409"/>
    </row>
    <row r="817" spans="1:4" x14ac:dyDescent="0.2">
      <c r="A817" s="408"/>
      <c r="B817" s="399"/>
      <c r="C817" s="399"/>
      <c r="D817" s="409"/>
    </row>
    <row r="818" spans="1:4" x14ac:dyDescent="0.2">
      <c r="A818" s="408"/>
      <c r="B818" s="399"/>
      <c r="C818" s="399"/>
      <c r="D818" s="409"/>
    </row>
    <row r="819" spans="1:4" x14ac:dyDescent="0.2">
      <c r="A819" s="408"/>
      <c r="B819" s="399"/>
      <c r="C819" s="399"/>
      <c r="D819" s="409"/>
    </row>
    <row r="820" spans="1:4" x14ac:dyDescent="0.2">
      <c r="A820" s="408"/>
      <c r="B820" s="399"/>
      <c r="C820" s="399"/>
      <c r="D820" s="409"/>
    </row>
    <row r="821" spans="1:4" x14ac:dyDescent="0.2">
      <c r="A821" s="408"/>
      <c r="B821" s="399"/>
      <c r="C821" s="399"/>
      <c r="D821" s="409"/>
    </row>
    <row r="822" spans="1:4" x14ac:dyDescent="0.2">
      <c r="A822" s="408"/>
      <c r="B822" s="399"/>
      <c r="C822" s="399"/>
      <c r="D822" s="409"/>
    </row>
    <row r="823" spans="1:4" x14ac:dyDescent="0.2">
      <c r="A823" s="408"/>
      <c r="B823" s="399"/>
      <c r="C823" s="399"/>
      <c r="D823" s="409"/>
    </row>
    <row r="824" spans="1:4" x14ac:dyDescent="0.2">
      <c r="A824" s="408"/>
      <c r="B824" s="399"/>
      <c r="C824" s="399"/>
      <c r="D824" s="409"/>
    </row>
    <row r="825" spans="1:4" x14ac:dyDescent="0.2">
      <c r="A825" s="408"/>
      <c r="B825" s="399"/>
      <c r="C825" s="399"/>
      <c r="D825" s="409"/>
    </row>
    <row r="826" spans="1:4" x14ac:dyDescent="0.2">
      <c r="A826" s="408"/>
      <c r="B826" s="399"/>
      <c r="C826" s="399"/>
      <c r="D826" s="409"/>
    </row>
    <row r="827" spans="1:4" x14ac:dyDescent="0.2">
      <c r="A827" s="408"/>
      <c r="B827" s="399"/>
      <c r="C827" s="399"/>
      <c r="D827" s="409"/>
    </row>
    <row r="828" spans="1:4" x14ac:dyDescent="0.2">
      <c r="A828" s="408"/>
      <c r="B828" s="399"/>
      <c r="C828" s="399"/>
      <c r="D828" s="409"/>
    </row>
    <row r="829" spans="1:4" x14ac:dyDescent="0.2">
      <c r="A829" s="408"/>
      <c r="B829" s="399"/>
      <c r="C829" s="399"/>
      <c r="D829" s="409"/>
    </row>
    <row r="830" spans="1:4" x14ac:dyDescent="0.2">
      <c r="A830" s="408"/>
      <c r="B830" s="399"/>
      <c r="C830" s="399"/>
      <c r="D830" s="409"/>
    </row>
    <row r="831" spans="1:4" x14ac:dyDescent="0.2">
      <c r="A831" s="408"/>
      <c r="B831" s="399"/>
      <c r="C831" s="399"/>
      <c r="D831" s="409"/>
    </row>
    <row r="832" spans="1:4" x14ac:dyDescent="0.2">
      <c r="A832" s="408"/>
      <c r="B832" s="399"/>
      <c r="C832" s="399"/>
      <c r="D832" s="409"/>
    </row>
    <row r="833" spans="1:4" x14ac:dyDescent="0.2">
      <c r="A833" s="408"/>
      <c r="B833" s="399"/>
      <c r="C833" s="399"/>
      <c r="D833" s="409"/>
    </row>
    <row r="834" spans="1:4" x14ac:dyDescent="0.2">
      <c r="A834" s="408"/>
      <c r="B834" s="399"/>
      <c r="C834" s="399"/>
      <c r="D834" s="409"/>
    </row>
    <row r="835" spans="1:4" x14ac:dyDescent="0.2">
      <c r="A835" s="408"/>
      <c r="B835" s="399"/>
      <c r="C835" s="399"/>
      <c r="D835" s="409"/>
    </row>
    <row r="836" spans="1:4" x14ac:dyDescent="0.2">
      <c r="A836" s="408"/>
      <c r="B836" s="399"/>
      <c r="C836" s="399"/>
      <c r="D836" s="409"/>
    </row>
    <row r="837" spans="1:4" x14ac:dyDescent="0.2">
      <c r="A837" s="408"/>
      <c r="B837" s="399"/>
      <c r="C837" s="399"/>
      <c r="D837" s="409"/>
    </row>
    <row r="838" spans="1:4" x14ac:dyDescent="0.2">
      <c r="A838" s="408"/>
      <c r="B838" s="399"/>
      <c r="C838" s="399"/>
      <c r="D838" s="409"/>
    </row>
    <row r="839" spans="1:4" x14ac:dyDescent="0.2">
      <c r="A839" s="408"/>
      <c r="B839" s="399"/>
      <c r="C839" s="399"/>
      <c r="D839" s="409"/>
    </row>
    <row r="840" spans="1:4" x14ac:dyDescent="0.2">
      <c r="A840" s="408"/>
      <c r="B840" s="399"/>
      <c r="C840" s="399"/>
      <c r="D840" s="409"/>
    </row>
    <row r="841" spans="1:4" x14ac:dyDescent="0.2">
      <c r="A841" s="408"/>
      <c r="B841" s="399"/>
      <c r="C841" s="399"/>
      <c r="D841" s="409"/>
    </row>
    <row r="842" spans="1:4" x14ac:dyDescent="0.2">
      <c r="A842" s="408"/>
      <c r="B842" s="399"/>
      <c r="C842" s="399"/>
      <c r="D842" s="409"/>
    </row>
    <row r="843" spans="1:4" x14ac:dyDescent="0.2">
      <c r="A843" s="408"/>
      <c r="B843" s="399"/>
      <c r="C843" s="399"/>
      <c r="D843" s="409"/>
    </row>
    <row r="844" spans="1:4" x14ac:dyDescent="0.2">
      <c r="A844" s="408"/>
      <c r="B844" s="399"/>
      <c r="C844" s="399"/>
      <c r="D844" s="409"/>
    </row>
    <row r="845" spans="1:4" x14ac:dyDescent="0.2">
      <c r="A845" s="408"/>
      <c r="B845" s="399"/>
      <c r="C845" s="399"/>
      <c r="D845" s="409"/>
    </row>
    <row r="846" spans="1:4" x14ac:dyDescent="0.2">
      <c r="A846" s="408"/>
      <c r="B846" s="399"/>
      <c r="C846" s="399"/>
      <c r="D846" s="409"/>
    </row>
    <row r="847" spans="1:4" x14ac:dyDescent="0.2">
      <c r="A847" s="408"/>
      <c r="B847" s="399"/>
      <c r="C847" s="399"/>
      <c r="D847" s="409"/>
    </row>
    <row r="848" spans="1:4" x14ac:dyDescent="0.2">
      <c r="A848" s="408"/>
      <c r="B848" s="399"/>
      <c r="C848" s="399"/>
      <c r="D848" s="409"/>
    </row>
    <row r="849" spans="1:4" x14ac:dyDescent="0.2">
      <c r="A849" s="408"/>
      <c r="B849" s="399"/>
      <c r="C849" s="399"/>
      <c r="D849" s="409"/>
    </row>
    <row r="850" spans="1:4" x14ac:dyDescent="0.2">
      <c r="A850" s="408"/>
      <c r="B850" s="399"/>
      <c r="C850" s="399"/>
      <c r="D850" s="409"/>
    </row>
    <row r="851" spans="1:4" x14ac:dyDescent="0.2">
      <c r="A851" s="408"/>
      <c r="B851" s="399"/>
      <c r="C851" s="399"/>
      <c r="D851" s="409"/>
    </row>
    <row r="852" spans="1:4" x14ac:dyDescent="0.2">
      <c r="A852" s="408"/>
      <c r="B852" s="399"/>
      <c r="C852" s="399"/>
      <c r="D852" s="409"/>
    </row>
    <row r="853" spans="1:4" x14ac:dyDescent="0.2">
      <c r="A853" s="408"/>
      <c r="B853" s="399"/>
      <c r="C853" s="399"/>
      <c r="D853" s="409"/>
    </row>
    <row r="854" spans="1:4" x14ac:dyDescent="0.2">
      <c r="A854" s="408"/>
      <c r="B854" s="399"/>
      <c r="C854" s="399"/>
      <c r="D854" s="409"/>
    </row>
    <row r="855" spans="1:4" x14ac:dyDescent="0.2">
      <c r="A855" s="408"/>
      <c r="B855" s="399"/>
      <c r="C855" s="399"/>
      <c r="D855" s="409"/>
    </row>
    <row r="856" spans="1:4" x14ac:dyDescent="0.2">
      <c r="A856" s="408"/>
      <c r="B856" s="399"/>
      <c r="C856" s="399"/>
      <c r="D856" s="409"/>
    </row>
    <row r="857" spans="1:4" x14ac:dyDescent="0.2">
      <c r="A857" s="408"/>
      <c r="B857" s="399"/>
      <c r="C857" s="399"/>
      <c r="D857" s="409"/>
    </row>
    <row r="858" spans="1:4" x14ac:dyDescent="0.2">
      <c r="A858" s="408"/>
      <c r="B858" s="399"/>
      <c r="C858" s="399"/>
      <c r="D858" s="409"/>
    </row>
    <row r="859" spans="1:4" x14ac:dyDescent="0.2">
      <c r="A859" s="408"/>
      <c r="B859" s="399"/>
      <c r="C859" s="399"/>
      <c r="D859" s="409"/>
    </row>
    <row r="860" spans="1:4" x14ac:dyDescent="0.2">
      <c r="A860" s="408"/>
      <c r="B860" s="399"/>
      <c r="C860" s="399"/>
      <c r="D860" s="409"/>
    </row>
    <row r="861" spans="1:4" x14ac:dyDescent="0.2">
      <c r="A861" s="408"/>
      <c r="B861" s="399"/>
      <c r="C861" s="399"/>
      <c r="D861" s="409"/>
    </row>
    <row r="862" spans="1:4" x14ac:dyDescent="0.2">
      <c r="A862" s="408"/>
      <c r="B862" s="399"/>
      <c r="C862" s="399"/>
      <c r="D862" s="409"/>
    </row>
    <row r="863" spans="1:4" x14ac:dyDescent="0.2">
      <c r="A863" s="408"/>
      <c r="B863" s="399"/>
      <c r="C863" s="399"/>
      <c r="D863" s="409"/>
    </row>
    <row r="864" spans="1:4" x14ac:dyDescent="0.2">
      <c r="A864" s="408"/>
      <c r="B864" s="399"/>
      <c r="C864" s="399"/>
      <c r="D864" s="409"/>
    </row>
    <row r="865" spans="1:4" x14ac:dyDescent="0.2">
      <c r="A865" s="408"/>
      <c r="B865" s="399"/>
      <c r="C865" s="399"/>
      <c r="D865" s="409"/>
    </row>
    <row r="866" spans="1:4" x14ac:dyDescent="0.2">
      <c r="A866" s="408"/>
      <c r="B866" s="399"/>
      <c r="C866" s="399"/>
      <c r="D866" s="409"/>
    </row>
    <row r="867" spans="1:4" x14ac:dyDescent="0.2">
      <c r="A867" s="408"/>
      <c r="B867" s="399"/>
      <c r="C867" s="399"/>
      <c r="D867" s="409"/>
    </row>
    <row r="868" spans="1:4" x14ac:dyDescent="0.2">
      <c r="A868" s="408"/>
      <c r="B868" s="399"/>
      <c r="C868" s="399"/>
      <c r="D868" s="409"/>
    </row>
    <row r="869" spans="1:4" x14ac:dyDescent="0.2">
      <c r="A869" s="408"/>
      <c r="B869" s="399"/>
      <c r="C869" s="399"/>
      <c r="D869" s="409"/>
    </row>
    <row r="870" spans="1:4" x14ac:dyDescent="0.2">
      <c r="A870" s="408"/>
      <c r="B870" s="399"/>
      <c r="C870" s="399"/>
      <c r="D870" s="409"/>
    </row>
    <row r="871" spans="1:4" x14ac:dyDescent="0.2">
      <c r="A871" s="408"/>
      <c r="B871" s="399"/>
      <c r="C871" s="399"/>
      <c r="D871" s="409"/>
    </row>
    <row r="872" spans="1:4" x14ac:dyDescent="0.2">
      <c r="A872" s="408"/>
      <c r="B872" s="399"/>
      <c r="C872" s="399"/>
      <c r="D872" s="409"/>
    </row>
    <row r="873" spans="1:4" x14ac:dyDescent="0.2">
      <c r="A873" s="408"/>
      <c r="B873" s="399"/>
      <c r="C873" s="399"/>
      <c r="D873" s="409"/>
    </row>
    <row r="874" spans="1:4" x14ac:dyDescent="0.2">
      <c r="A874" s="408"/>
      <c r="B874" s="399"/>
      <c r="C874" s="399"/>
      <c r="D874" s="409"/>
    </row>
    <row r="875" spans="1:4" x14ac:dyDescent="0.2">
      <c r="A875" s="408"/>
      <c r="B875" s="399"/>
      <c r="C875" s="399"/>
      <c r="D875" s="409"/>
    </row>
    <row r="876" spans="1:4" x14ac:dyDescent="0.2">
      <c r="A876" s="408"/>
      <c r="B876" s="399"/>
      <c r="C876" s="399"/>
      <c r="D876" s="409"/>
    </row>
    <row r="877" spans="1:4" x14ac:dyDescent="0.2">
      <c r="A877" s="408"/>
      <c r="B877" s="399"/>
      <c r="C877" s="399"/>
      <c r="D877" s="409"/>
    </row>
    <row r="878" spans="1:4" x14ac:dyDescent="0.2">
      <c r="A878" s="408"/>
      <c r="B878" s="399"/>
      <c r="C878" s="399"/>
      <c r="D878" s="409"/>
    </row>
    <row r="879" spans="1:4" x14ac:dyDescent="0.2">
      <c r="A879" s="408"/>
      <c r="B879" s="399"/>
      <c r="C879" s="399"/>
      <c r="D879" s="409"/>
    </row>
    <row r="880" spans="1:4" x14ac:dyDescent="0.2">
      <c r="A880" s="408"/>
      <c r="B880" s="399"/>
      <c r="C880" s="399"/>
      <c r="D880" s="409"/>
    </row>
    <row r="881" spans="1:4" x14ac:dyDescent="0.2">
      <c r="A881" s="408"/>
      <c r="B881" s="399"/>
      <c r="C881" s="399"/>
      <c r="D881" s="409"/>
    </row>
    <row r="882" spans="1:4" x14ac:dyDescent="0.2">
      <c r="A882" s="408"/>
      <c r="B882" s="399"/>
      <c r="C882" s="399"/>
      <c r="D882" s="409"/>
    </row>
    <row r="883" spans="1:4" x14ac:dyDescent="0.2">
      <c r="A883" s="408"/>
      <c r="B883" s="399"/>
      <c r="C883" s="399"/>
      <c r="D883" s="409"/>
    </row>
    <row r="884" spans="1:4" x14ac:dyDescent="0.2">
      <c r="A884" s="408"/>
      <c r="B884" s="399"/>
      <c r="C884" s="399"/>
      <c r="D884" s="409"/>
    </row>
    <row r="885" spans="1:4" x14ac:dyDescent="0.2">
      <c r="A885" s="408"/>
      <c r="B885" s="399"/>
      <c r="C885" s="399"/>
      <c r="D885" s="409"/>
    </row>
    <row r="886" spans="1:4" x14ac:dyDescent="0.2">
      <c r="A886" s="408"/>
      <c r="B886" s="399"/>
      <c r="C886" s="399"/>
      <c r="D886" s="409"/>
    </row>
    <row r="887" spans="1:4" x14ac:dyDescent="0.2">
      <c r="A887" s="408"/>
      <c r="B887" s="399"/>
      <c r="C887" s="399"/>
      <c r="D887" s="409"/>
    </row>
    <row r="888" spans="1:4" x14ac:dyDescent="0.2">
      <c r="A888" s="408"/>
      <c r="B888" s="399"/>
      <c r="C888" s="399"/>
      <c r="D888" s="409"/>
    </row>
    <row r="889" spans="1:4" x14ac:dyDescent="0.2">
      <c r="A889" s="408"/>
      <c r="B889" s="399"/>
      <c r="C889" s="399"/>
      <c r="D889" s="409"/>
    </row>
    <row r="890" spans="1:4" x14ac:dyDescent="0.2">
      <c r="A890" s="408"/>
      <c r="B890" s="399"/>
      <c r="C890" s="399"/>
      <c r="D890" s="409"/>
    </row>
    <row r="891" spans="1:4" x14ac:dyDescent="0.2">
      <c r="A891" s="408"/>
      <c r="B891" s="399"/>
      <c r="C891" s="399"/>
      <c r="D891" s="409"/>
    </row>
    <row r="892" spans="1:4" x14ac:dyDescent="0.2">
      <c r="A892" s="408"/>
      <c r="B892" s="399"/>
      <c r="C892" s="399"/>
      <c r="D892" s="409"/>
    </row>
    <row r="893" spans="1:4" x14ac:dyDescent="0.2">
      <c r="A893" s="408"/>
      <c r="B893" s="399"/>
      <c r="C893" s="399"/>
      <c r="D893" s="409"/>
    </row>
    <row r="894" spans="1:4" x14ac:dyDescent="0.2">
      <c r="A894" s="408"/>
      <c r="B894" s="399"/>
      <c r="C894" s="399"/>
      <c r="D894" s="409"/>
    </row>
    <row r="895" spans="1:4" x14ac:dyDescent="0.2">
      <c r="A895" s="408"/>
      <c r="B895" s="399"/>
      <c r="C895" s="399"/>
      <c r="D895" s="409"/>
    </row>
    <row r="896" spans="1:4" x14ac:dyDescent="0.2">
      <c r="A896" s="408"/>
      <c r="B896" s="399"/>
      <c r="C896" s="399"/>
      <c r="D896" s="409"/>
    </row>
    <row r="897" spans="1:4" x14ac:dyDescent="0.2">
      <c r="A897" s="408"/>
      <c r="B897" s="399"/>
      <c r="C897" s="399"/>
      <c r="D897" s="409"/>
    </row>
    <row r="898" spans="1:4" x14ac:dyDescent="0.2">
      <c r="A898" s="408"/>
      <c r="B898" s="399"/>
      <c r="C898" s="399"/>
      <c r="D898" s="409"/>
    </row>
    <row r="899" spans="1:4" x14ac:dyDescent="0.2">
      <c r="A899" s="408"/>
      <c r="B899" s="399"/>
      <c r="C899" s="399"/>
      <c r="D899" s="409"/>
    </row>
    <row r="900" spans="1:4" x14ac:dyDescent="0.2">
      <c r="A900" s="408"/>
      <c r="B900" s="399"/>
      <c r="C900" s="399"/>
      <c r="D900" s="409"/>
    </row>
    <row r="901" spans="1:4" x14ac:dyDescent="0.2">
      <c r="A901" s="408"/>
      <c r="B901" s="399"/>
      <c r="C901" s="399"/>
      <c r="D901" s="409"/>
    </row>
    <row r="902" spans="1:4" x14ac:dyDescent="0.2">
      <c r="A902" s="408"/>
      <c r="B902" s="399"/>
      <c r="C902" s="399"/>
      <c r="D902" s="409"/>
    </row>
    <row r="903" spans="1:4" x14ac:dyDescent="0.2">
      <c r="A903" s="408"/>
      <c r="B903" s="399"/>
      <c r="C903" s="399"/>
      <c r="D903" s="409"/>
    </row>
    <row r="904" spans="1:4" x14ac:dyDescent="0.2">
      <c r="A904" s="408"/>
      <c r="B904" s="399"/>
      <c r="C904" s="399"/>
      <c r="D904" s="409"/>
    </row>
    <row r="905" spans="1:4" x14ac:dyDescent="0.2">
      <c r="A905" s="408"/>
      <c r="B905" s="399"/>
      <c r="C905" s="399"/>
      <c r="D905" s="409"/>
    </row>
    <row r="906" spans="1:4" x14ac:dyDescent="0.2">
      <c r="A906" s="408"/>
      <c r="B906" s="399"/>
      <c r="C906" s="399"/>
      <c r="D906" s="409"/>
    </row>
    <row r="907" spans="1:4" x14ac:dyDescent="0.2">
      <c r="A907" s="408"/>
      <c r="B907" s="399"/>
      <c r="C907" s="399"/>
      <c r="D907" s="409"/>
    </row>
    <row r="908" spans="1:4" x14ac:dyDescent="0.2">
      <c r="A908" s="408"/>
      <c r="B908" s="399"/>
      <c r="C908" s="399"/>
      <c r="D908" s="409"/>
    </row>
    <row r="909" spans="1:4" x14ac:dyDescent="0.2">
      <c r="A909" s="408"/>
      <c r="B909" s="399"/>
      <c r="C909" s="399"/>
      <c r="D909" s="409"/>
    </row>
    <row r="910" spans="1:4" x14ac:dyDescent="0.2">
      <c r="A910" s="408"/>
      <c r="B910" s="399"/>
      <c r="C910" s="399"/>
      <c r="D910" s="409"/>
    </row>
    <row r="911" spans="1:4" x14ac:dyDescent="0.2">
      <c r="A911" s="408"/>
      <c r="B911" s="399"/>
      <c r="C911" s="399"/>
      <c r="D911" s="409"/>
    </row>
    <row r="912" spans="1:4" x14ac:dyDescent="0.2">
      <c r="A912" s="408"/>
      <c r="B912" s="399"/>
      <c r="C912" s="399"/>
      <c r="D912" s="409"/>
    </row>
    <row r="913" spans="1:4" x14ac:dyDescent="0.2">
      <c r="A913" s="408"/>
      <c r="B913" s="399"/>
      <c r="C913" s="399"/>
      <c r="D913" s="409"/>
    </row>
    <row r="914" spans="1:4" x14ac:dyDescent="0.2">
      <c r="A914" s="408"/>
      <c r="B914" s="399"/>
      <c r="C914" s="399"/>
      <c r="D914" s="409"/>
    </row>
    <row r="915" spans="1:4" x14ac:dyDescent="0.2">
      <c r="A915" s="408"/>
      <c r="B915" s="399"/>
      <c r="C915" s="399"/>
      <c r="D915" s="409"/>
    </row>
    <row r="916" spans="1:4" x14ac:dyDescent="0.2">
      <c r="A916" s="408"/>
      <c r="B916" s="399"/>
      <c r="C916" s="399"/>
      <c r="D916" s="409"/>
    </row>
    <row r="917" spans="1:4" x14ac:dyDescent="0.2">
      <c r="A917" s="408"/>
      <c r="B917" s="399"/>
      <c r="C917" s="399"/>
      <c r="D917" s="409"/>
    </row>
    <row r="918" spans="1:4" x14ac:dyDescent="0.2">
      <c r="A918" s="408"/>
      <c r="B918" s="399"/>
      <c r="C918" s="399"/>
      <c r="D918" s="409"/>
    </row>
    <row r="919" spans="1:4" x14ac:dyDescent="0.2">
      <c r="A919" s="408"/>
      <c r="B919" s="399"/>
      <c r="C919" s="399"/>
      <c r="D919" s="409"/>
    </row>
    <row r="920" spans="1:4" x14ac:dyDescent="0.2">
      <c r="A920" s="408"/>
      <c r="B920" s="399"/>
      <c r="C920" s="399"/>
      <c r="D920" s="409"/>
    </row>
    <row r="921" spans="1:4" x14ac:dyDescent="0.2">
      <c r="A921" s="408"/>
      <c r="B921" s="399"/>
      <c r="C921" s="399"/>
      <c r="D921" s="409"/>
    </row>
    <row r="922" spans="1:4" x14ac:dyDescent="0.2">
      <c r="A922" s="408"/>
      <c r="B922" s="399"/>
      <c r="C922" s="399"/>
      <c r="D922" s="409"/>
    </row>
    <row r="923" spans="1:4" x14ac:dyDescent="0.2">
      <c r="A923" s="408"/>
      <c r="B923" s="399"/>
      <c r="C923" s="399"/>
      <c r="D923" s="409"/>
    </row>
    <row r="924" spans="1:4" x14ac:dyDescent="0.2">
      <c r="A924" s="408"/>
      <c r="B924" s="399"/>
      <c r="C924" s="399"/>
      <c r="D924" s="409"/>
    </row>
    <row r="925" spans="1:4" x14ac:dyDescent="0.2">
      <c r="A925" s="408"/>
      <c r="B925" s="399"/>
      <c r="C925" s="399"/>
      <c r="D925" s="409"/>
    </row>
    <row r="926" spans="1:4" x14ac:dyDescent="0.2">
      <c r="A926" s="408"/>
      <c r="B926" s="399"/>
      <c r="C926" s="399"/>
      <c r="D926" s="409"/>
    </row>
    <row r="927" spans="1:4" x14ac:dyDescent="0.2">
      <c r="A927" s="408"/>
      <c r="B927" s="399"/>
      <c r="C927" s="399"/>
      <c r="D927" s="409"/>
    </row>
    <row r="928" spans="1:4" x14ac:dyDescent="0.2">
      <c r="A928" s="408"/>
      <c r="B928" s="399"/>
      <c r="C928" s="399"/>
      <c r="D928" s="409"/>
    </row>
    <row r="929" spans="1:4" x14ac:dyDescent="0.2">
      <c r="A929" s="408"/>
      <c r="B929" s="399"/>
      <c r="C929" s="399"/>
      <c r="D929" s="409"/>
    </row>
    <row r="930" spans="1:4" x14ac:dyDescent="0.2">
      <c r="A930" s="408"/>
      <c r="B930" s="399"/>
      <c r="C930" s="399"/>
      <c r="D930" s="409"/>
    </row>
    <row r="931" spans="1:4" x14ac:dyDescent="0.2">
      <c r="A931" s="408"/>
      <c r="B931" s="399"/>
      <c r="C931" s="399"/>
      <c r="D931" s="409"/>
    </row>
    <row r="932" spans="1:4" x14ac:dyDescent="0.2">
      <c r="A932" s="408"/>
      <c r="B932" s="399"/>
      <c r="C932" s="399"/>
      <c r="D932" s="409"/>
    </row>
    <row r="933" spans="1:4" x14ac:dyDescent="0.2">
      <c r="A933" s="408"/>
      <c r="B933" s="399"/>
      <c r="C933" s="399"/>
      <c r="D933" s="409"/>
    </row>
    <row r="934" spans="1:4" x14ac:dyDescent="0.2">
      <c r="A934" s="408"/>
      <c r="B934" s="399"/>
      <c r="C934" s="399"/>
      <c r="D934" s="409"/>
    </row>
    <row r="935" spans="1:4" x14ac:dyDescent="0.2">
      <c r="A935" s="408"/>
      <c r="B935" s="399"/>
      <c r="C935" s="399"/>
      <c r="D935" s="409"/>
    </row>
    <row r="936" spans="1:4" x14ac:dyDescent="0.2">
      <c r="A936" s="408"/>
      <c r="B936" s="399"/>
      <c r="C936" s="399"/>
      <c r="D936" s="409"/>
    </row>
    <row r="937" spans="1:4" x14ac:dyDescent="0.2">
      <c r="A937" s="408"/>
      <c r="B937" s="399"/>
      <c r="C937" s="399"/>
      <c r="D937" s="409"/>
    </row>
    <row r="938" spans="1:4" x14ac:dyDescent="0.2">
      <c r="A938" s="408"/>
      <c r="B938" s="399"/>
      <c r="C938" s="399"/>
      <c r="D938" s="409"/>
    </row>
    <row r="939" spans="1:4" x14ac:dyDescent="0.2">
      <c r="A939" s="408"/>
      <c r="B939" s="399"/>
      <c r="C939" s="399"/>
      <c r="D939" s="409"/>
    </row>
    <row r="940" spans="1:4" x14ac:dyDescent="0.2">
      <c r="A940" s="408"/>
      <c r="B940" s="399"/>
      <c r="C940" s="399"/>
      <c r="D940" s="409"/>
    </row>
    <row r="941" spans="1:4" x14ac:dyDescent="0.2">
      <c r="A941" s="408"/>
      <c r="B941" s="399"/>
      <c r="C941" s="399"/>
      <c r="D941" s="409"/>
    </row>
    <row r="942" spans="1:4" x14ac:dyDescent="0.2">
      <c r="A942" s="408"/>
      <c r="B942" s="399"/>
      <c r="C942" s="399"/>
      <c r="D942" s="409"/>
    </row>
    <row r="943" spans="1:4" x14ac:dyDescent="0.2">
      <c r="A943" s="408"/>
      <c r="B943" s="399"/>
      <c r="C943" s="399"/>
      <c r="D943" s="409"/>
    </row>
    <row r="944" spans="1:4" x14ac:dyDescent="0.2">
      <c r="A944" s="408"/>
      <c r="B944" s="399"/>
      <c r="C944" s="399"/>
      <c r="D944" s="409"/>
    </row>
    <row r="945" spans="1:4" x14ac:dyDescent="0.2">
      <c r="A945" s="408"/>
      <c r="B945" s="399"/>
      <c r="C945" s="399"/>
      <c r="D945" s="409"/>
    </row>
    <row r="946" spans="1:4" x14ac:dyDescent="0.2">
      <c r="A946" s="408"/>
      <c r="B946" s="399"/>
      <c r="C946" s="399"/>
      <c r="D946" s="409"/>
    </row>
    <row r="947" spans="1:4" x14ac:dyDescent="0.2">
      <c r="A947" s="408"/>
      <c r="B947" s="399"/>
      <c r="C947" s="399"/>
      <c r="D947" s="409"/>
    </row>
    <row r="948" spans="1:4" x14ac:dyDescent="0.2">
      <c r="A948" s="408"/>
      <c r="B948" s="399"/>
      <c r="C948" s="399"/>
      <c r="D948" s="409"/>
    </row>
    <row r="949" spans="1:4" x14ac:dyDescent="0.2">
      <c r="A949" s="408"/>
      <c r="B949" s="399"/>
      <c r="C949" s="399"/>
      <c r="D949" s="409"/>
    </row>
    <row r="950" spans="1:4" x14ac:dyDescent="0.2">
      <c r="A950" s="408"/>
      <c r="B950" s="399"/>
      <c r="C950" s="399"/>
      <c r="D950" s="409"/>
    </row>
    <row r="951" spans="1:4" x14ac:dyDescent="0.2">
      <c r="A951" s="408"/>
      <c r="B951" s="399"/>
      <c r="C951" s="399"/>
      <c r="D951" s="409"/>
    </row>
    <row r="952" spans="1:4" x14ac:dyDescent="0.2">
      <c r="A952" s="408"/>
      <c r="B952" s="399"/>
      <c r="C952" s="399"/>
      <c r="D952" s="409"/>
    </row>
    <row r="953" spans="1:4" x14ac:dyDescent="0.2">
      <c r="A953" s="408"/>
      <c r="B953" s="399"/>
      <c r="C953" s="399"/>
      <c r="D953" s="409"/>
    </row>
    <row r="954" spans="1:4" x14ac:dyDescent="0.2">
      <c r="A954" s="408"/>
      <c r="B954" s="399"/>
      <c r="C954" s="399"/>
      <c r="D954" s="409"/>
    </row>
    <row r="955" spans="1:4" x14ac:dyDescent="0.2">
      <c r="A955" s="408"/>
      <c r="B955" s="399"/>
      <c r="C955" s="399"/>
      <c r="D955" s="409"/>
    </row>
    <row r="956" spans="1:4" x14ac:dyDescent="0.2">
      <c r="A956" s="408"/>
      <c r="B956" s="399"/>
      <c r="C956" s="399"/>
      <c r="D956" s="409"/>
    </row>
    <row r="957" spans="1:4" x14ac:dyDescent="0.2">
      <c r="A957" s="408"/>
      <c r="B957" s="399"/>
      <c r="C957" s="399"/>
      <c r="D957" s="409"/>
    </row>
    <row r="958" spans="1:4" x14ac:dyDescent="0.2">
      <c r="A958" s="408"/>
      <c r="B958" s="399"/>
      <c r="C958" s="399"/>
      <c r="D958" s="409"/>
    </row>
    <row r="959" spans="1:4" x14ac:dyDescent="0.2">
      <c r="A959" s="408"/>
      <c r="B959" s="399"/>
      <c r="C959" s="399"/>
      <c r="D959" s="409"/>
    </row>
    <row r="960" spans="1:4" x14ac:dyDescent="0.2">
      <c r="A960" s="408"/>
      <c r="B960" s="399"/>
      <c r="C960" s="399"/>
      <c r="D960" s="409"/>
    </row>
    <row r="961" spans="1:4" x14ac:dyDescent="0.2">
      <c r="A961" s="408"/>
      <c r="B961" s="399"/>
      <c r="C961" s="399"/>
      <c r="D961" s="409"/>
    </row>
    <row r="962" spans="1:4" x14ac:dyDescent="0.2">
      <c r="A962" s="408"/>
      <c r="B962" s="399"/>
      <c r="C962" s="399"/>
      <c r="D962" s="409"/>
    </row>
    <row r="963" spans="1:4" x14ac:dyDescent="0.2">
      <c r="A963" s="408"/>
      <c r="B963" s="399"/>
      <c r="C963" s="399"/>
      <c r="D963" s="409"/>
    </row>
    <row r="964" spans="1:4" x14ac:dyDescent="0.2">
      <c r="A964" s="408"/>
      <c r="B964" s="399"/>
      <c r="C964" s="399"/>
      <c r="D964" s="409"/>
    </row>
    <row r="965" spans="1:4" x14ac:dyDescent="0.2">
      <c r="A965" s="408"/>
      <c r="B965" s="399"/>
      <c r="C965" s="399"/>
      <c r="D965" s="409"/>
    </row>
    <row r="966" spans="1:4" x14ac:dyDescent="0.2">
      <c r="A966" s="408"/>
      <c r="B966" s="399"/>
      <c r="C966" s="399"/>
      <c r="D966" s="409"/>
    </row>
    <row r="967" spans="1:4" x14ac:dyDescent="0.2">
      <c r="A967" s="408"/>
      <c r="B967" s="399"/>
      <c r="C967" s="399"/>
      <c r="D967" s="409"/>
    </row>
    <row r="968" spans="1:4" x14ac:dyDescent="0.2">
      <c r="A968" s="408"/>
      <c r="B968" s="399"/>
      <c r="C968" s="399"/>
      <c r="D968" s="409"/>
    </row>
    <row r="969" spans="1:4" x14ac:dyDescent="0.2">
      <c r="A969" s="408"/>
      <c r="B969" s="399"/>
      <c r="C969" s="399"/>
      <c r="D969" s="409"/>
    </row>
    <row r="970" spans="1:4" x14ac:dyDescent="0.2">
      <c r="A970" s="408"/>
      <c r="B970" s="399"/>
      <c r="C970" s="399"/>
      <c r="D970" s="409"/>
    </row>
    <row r="971" spans="1:4" x14ac:dyDescent="0.2">
      <c r="A971" s="408"/>
      <c r="B971" s="399"/>
      <c r="C971" s="399"/>
      <c r="D971" s="409"/>
    </row>
    <row r="972" spans="1:4" x14ac:dyDescent="0.2">
      <c r="A972" s="408"/>
      <c r="B972" s="399"/>
      <c r="C972" s="399"/>
      <c r="D972" s="409"/>
    </row>
    <row r="973" spans="1:4" x14ac:dyDescent="0.2">
      <c r="A973" s="408"/>
      <c r="B973" s="399"/>
      <c r="C973" s="399"/>
      <c r="D973" s="409"/>
    </row>
    <row r="974" spans="1:4" x14ac:dyDescent="0.2">
      <c r="A974" s="408"/>
      <c r="B974" s="399"/>
      <c r="C974" s="399"/>
      <c r="D974" s="409"/>
    </row>
    <row r="975" spans="1:4" x14ac:dyDescent="0.2">
      <c r="A975" s="408"/>
      <c r="B975" s="399"/>
      <c r="C975" s="399"/>
      <c r="D975" s="409"/>
    </row>
    <row r="976" spans="1:4" x14ac:dyDescent="0.2">
      <c r="A976" s="408"/>
      <c r="B976" s="399"/>
      <c r="C976" s="399"/>
      <c r="D976" s="409"/>
    </row>
    <row r="977" spans="1:4" x14ac:dyDescent="0.2">
      <c r="A977" s="408"/>
      <c r="B977" s="399"/>
      <c r="C977" s="399"/>
      <c r="D977" s="409"/>
    </row>
    <row r="978" spans="1:4" x14ac:dyDescent="0.2">
      <c r="A978" s="408"/>
      <c r="B978" s="399"/>
      <c r="C978" s="399"/>
      <c r="D978" s="409"/>
    </row>
    <row r="979" spans="1:4" x14ac:dyDescent="0.2">
      <c r="A979" s="408"/>
      <c r="B979" s="399"/>
      <c r="C979" s="399"/>
      <c r="D979" s="409"/>
    </row>
    <row r="980" spans="1:4" x14ac:dyDescent="0.2">
      <c r="A980" s="408"/>
      <c r="B980" s="399"/>
      <c r="C980" s="399"/>
      <c r="D980" s="409"/>
    </row>
    <row r="981" spans="1:4" x14ac:dyDescent="0.2">
      <c r="A981" s="408"/>
      <c r="B981" s="399"/>
      <c r="C981" s="399"/>
      <c r="D981" s="409"/>
    </row>
    <row r="982" spans="1:4" x14ac:dyDescent="0.2">
      <c r="A982" s="408"/>
      <c r="B982" s="399"/>
      <c r="C982" s="399"/>
      <c r="D982" s="409"/>
    </row>
    <row r="983" spans="1:4" x14ac:dyDescent="0.2">
      <c r="A983" s="408"/>
      <c r="B983" s="399"/>
      <c r="C983" s="399"/>
      <c r="D983" s="409"/>
    </row>
    <row r="984" spans="1:4" x14ac:dyDescent="0.2">
      <c r="A984" s="408"/>
      <c r="B984" s="399"/>
      <c r="C984" s="399"/>
      <c r="D984" s="409"/>
    </row>
    <row r="985" spans="1:4" x14ac:dyDescent="0.2">
      <c r="A985" s="408"/>
      <c r="B985" s="399"/>
      <c r="C985" s="399"/>
      <c r="D985" s="409"/>
    </row>
    <row r="986" spans="1:4" x14ac:dyDescent="0.2">
      <c r="A986" s="408"/>
      <c r="B986" s="399"/>
      <c r="C986" s="399"/>
      <c r="D986" s="409"/>
    </row>
    <row r="987" spans="1:4" x14ac:dyDescent="0.2">
      <c r="A987" s="408"/>
      <c r="B987" s="399"/>
      <c r="C987" s="399"/>
      <c r="D987" s="409"/>
    </row>
    <row r="988" spans="1:4" x14ac:dyDescent="0.2">
      <c r="A988" s="408"/>
      <c r="B988" s="399"/>
      <c r="C988" s="399"/>
      <c r="D988" s="409"/>
    </row>
    <row r="989" spans="1:4" x14ac:dyDescent="0.2">
      <c r="A989" s="408"/>
      <c r="B989" s="399"/>
      <c r="C989" s="399"/>
      <c r="D989" s="409"/>
    </row>
    <row r="990" spans="1:4" x14ac:dyDescent="0.2">
      <c r="A990" s="408"/>
      <c r="B990" s="399"/>
      <c r="C990" s="399"/>
      <c r="D990" s="409"/>
    </row>
    <row r="991" spans="1:4" x14ac:dyDescent="0.2">
      <c r="A991" s="408"/>
      <c r="B991" s="399"/>
      <c r="C991" s="399"/>
      <c r="D991" s="409"/>
    </row>
    <row r="992" spans="1:4" x14ac:dyDescent="0.2">
      <c r="A992" s="408"/>
      <c r="B992" s="399"/>
      <c r="C992" s="399"/>
      <c r="D992" s="409"/>
    </row>
    <row r="993" spans="1:4" x14ac:dyDescent="0.2">
      <c r="A993" s="408"/>
      <c r="B993" s="399"/>
      <c r="C993" s="399"/>
      <c r="D993" s="409"/>
    </row>
    <row r="994" spans="1:4" x14ac:dyDescent="0.2">
      <c r="A994" s="408"/>
      <c r="B994" s="399"/>
      <c r="C994" s="399"/>
      <c r="D994" s="409"/>
    </row>
    <row r="995" spans="1:4" x14ac:dyDescent="0.2">
      <c r="A995" s="408"/>
      <c r="B995" s="399"/>
      <c r="C995" s="399"/>
      <c r="D995" s="409"/>
    </row>
    <row r="996" spans="1:4" x14ac:dyDescent="0.2">
      <c r="A996" s="408"/>
      <c r="B996" s="399"/>
      <c r="C996" s="399"/>
      <c r="D996" s="409"/>
    </row>
    <row r="997" spans="1:4" x14ac:dyDescent="0.2">
      <c r="A997" s="408"/>
      <c r="B997" s="399"/>
      <c r="C997" s="399"/>
      <c r="D997" s="409"/>
    </row>
    <row r="998" spans="1:4" x14ac:dyDescent="0.2">
      <c r="A998" s="408"/>
      <c r="B998" s="399"/>
      <c r="C998" s="399"/>
      <c r="D998" s="409"/>
    </row>
    <row r="999" spans="1:4" x14ac:dyDescent="0.2">
      <c r="A999" s="408"/>
      <c r="B999" s="399"/>
      <c r="C999" s="399"/>
      <c r="D999" s="409"/>
    </row>
    <row r="1000" spans="1:4" x14ac:dyDescent="0.2">
      <c r="A1000" s="408"/>
      <c r="B1000" s="399"/>
      <c r="C1000" s="399"/>
      <c r="D1000" s="409"/>
    </row>
    <row r="1001" spans="1:4" x14ac:dyDescent="0.2">
      <c r="A1001" s="408"/>
      <c r="B1001" s="399"/>
      <c r="C1001" s="399"/>
      <c r="D1001" s="409"/>
    </row>
    <row r="1002" spans="1:4" x14ac:dyDescent="0.2">
      <c r="A1002" s="408"/>
      <c r="B1002" s="399"/>
      <c r="C1002" s="399"/>
      <c r="D1002" s="409"/>
    </row>
    <row r="1003" spans="1:4" x14ac:dyDescent="0.2">
      <c r="A1003" s="408"/>
      <c r="B1003" s="399"/>
      <c r="C1003" s="399"/>
      <c r="D1003" s="409"/>
    </row>
    <row r="1004" spans="1:4" x14ac:dyDescent="0.2">
      <c r="A1004" s="408"/>
      <c r="B1004" s="399"/>
      <c r="C1004" s="399"/>
      <c r="D1004" s="409"/>
    </row>
    <row r="1005" spans="1:4" x14ac:dyDescent="0.2">
      <c r="A1005" s="408"/>
      <c r="B1005" s="399"/>
      <c r="C1005" s="399"/>
      <c r="D1005" s="409"/>
    </row>
    <row r="1006" spans="1:4" x14ac:dyDescent="0.2">
      <c r="A1006" s="408"/>
      <c r="B1006" s="399"/>
      <c r="C1006" s="399"/>
      <c r="D1006" s="409"/>
    </row>
    <row r="1007" spans="1:4" x14ac:dyDescent="0.2">
      <c r="A1007" s="408"/>
      <c r="B1007" s="399"/>
      <c r="C1007" s="399"/>
      <c r="D1007" s="409"/>
    </row>
    <row r="1008" spans="1:4" x14ac:dyDescent="0.2">
      <c r="A1008" s="408"/>
      <c r="B1008" s="399"/>
      <c r="C1008" s="399"/>
      <c r="D1008" s="409"/>
    </row>
    <row r="1009" spans="1:4" x14ac:dyDescent="0.2">
      <c r="A1009" s="408"/>
      <c r="B1009" s="399"/>
      <c r="C1009" s="399"/>
      <c r="D1009" s="409"/>
    </row>
    <row r="1010" spans="1:4" x14ac:dyDescent="0.2">
      <c r="A1010" s="408"/>
      <c r="B1010" s="399"/>
      <c r="C1010" s="399"/>
      <c r="D1010" s="409"/>
    </row>
    <row r="1011" spans="1:4" x14ac:dyDescent="0.2">
      <c r="A1011" s="408"/>
      <c r="B1011" s="399"/>
      <c r="C1011" s="399"/>
      <c r="D1011" s="409"/>
    </row>
    <row r="1012" spans="1:4" x14ac:dyDescent="0.2">
      <c r="A1012" s="408"/>
      <c r="B1012" s="399"/>
      <c r="C1012" s="399"/>
      <c r="D1012" s="409"/>
    </row>
    <row r="1013" spans="1:4" x14ac:dyDescent="0.2">
      <c r="A1013" s="408"/>
      <c r="B1013" s="399"/>
      <c r="C1013" s="399"/>
      <c r="D1013" s="409"/>
    </row>
    <row r="1014" spans="1:4" x14ac:dyDescent="0.2">
      <c r="A1014" s="408"/>
      <c r="B1014" s="399"/>
      <c r="C1014" s="399"/>
      <c r="D1014" s="409"/>
    </row>
    <row r="1015" spans="1:4" x14ac:dyDescent="0.2">
      <c r="A1015" s="408"/>
      <c r="B1015" s="399"/>
      <c r="C1015" s="399"/>
      <c r="D1015" s="409"/>
    </row>
    <row r="1016" spans="1:4" x14ac:dyDescent="0.2">
      <c r="A1016" s="408"/>
      <c r="B1016" s="399"/>
      <c r="C1016" s="399"/>
      <c r="D1016" s="409"/>
    </row>
    <row r="1017" spans="1:4" x14ac:dyDescent="0.2">
      <c r="A1017" s="408"/>
      <c r="B1017" s="399"/>
      <c r="C1017" s="399"/>
      <c r="D1017" s="409"/>
    </row>
    <row r="1018" spans="1:4" x14ac:dyDescent="0.2">
      <c r="A1018" s="408"/>
      <c r="B1018" s="399"/>
      <c r="C1018" s="399"/>
      <c r="D1018" s="409"/>
    </row>
    <row r="1019" spans="1:4" x14ac:dyDescent="0.2">
      <c r="A1019" s="408"/>
      <c r="B1019" s="399"/>
      <c r="C1019" s="399"/>
      <c r="D1019" s="409"/>
    </row>
    <row r="1020" spans="1:4" x14ac:dyDescent="0.2">
      <c r="A1020" s="408"/>
      <c r="B1020" s="399"/>
      <c r="C1020" s="399"/>
      <c r="D1020" s="409"/>
    </row>
    <row r="1021" spans="1:4" x14ac:dyDescent="0.2">
      <c r="A1021" s="408"/>
      <c r="B1021" s="399"/>
      <c r="C1021" s="399"/>
      <c r="D1021" s="409"/>
    </row>
    <row r="1022" spans="1:4" x14ac:dyDescent="0.2">
      <c r="A1022" s="408"/>
      <c r="B1022" s="399"/>
      <c r="C1022" s="399"/>
      <c r="D1022" s="409"/>
    </row>
    <row r="1023" spans="1:4" x14ac:dyDescent="0.2">
      <c r="A1023" s="408"/>
      <c r="B1023" s="399"/>
      <c r="C1023" s="399"/>
      <c r="D1023" s="409"/>
    </row>
    <row r="1024" spans="1:4" x14ac:dyDescent="0.2">
      <c r="A1024" s="408"/>
      <c r="B1024" s="399"/>
      <c r="C1024" s="399"/>
      <c r="D1024" s="409"/>
    </row>
    <row r="1025" spans="1:4" x14ac:dyDescent="0.2">
      <c r="A1025" s="408"/>
      <c r="B1025" s="399"/>
      <c r="C1025" s="399"/>
      <c r="D1025" s="409"/>
    </row>
    <row r="1026" spans="1:4" x14ac:dyDescent="0.2">
      <c r="A1026" s="408"/>
      <c r="B1026" s="399"/>
      <c r="C1026" s="399"/>
      <c r="D1026" s="409"/>
    </row>
    <row r="1027" spans="1:4" x14ac:dyDescent="0.2">
      <c r="A1027" s="408"/>
      <c r="B1027" s="399"/>
      <c r="C1027" s="399"/>
      <c r="D1027" s="409"/>
    </row>
    <row r="1028" spans="1:4" x14ac:dyDescent="0.2">
      <c r="A1028" s="408"/>
      <c r="B1028" s="399"/>
      <c r="C1028" s="399"/>
      <c r="D1028" s="409"/>
    </row>
    <row r="1029" spans="1:4" x14ac:dyDescent="0.2">
      <c r="A1029" s="408"/>
      <c r="B1029" s="399"/>
      <c r="C1029" s="399"/>
      <c r="D1029" s="409"/>
    </row>
    <row r="1030" spans="1:4" x14ac:dyDescent="0.2">
      <c r="A1030" s="408"/>
      <c r="B1030" s="399"/>
      <c r="C1030" s="399"/>
      <c r="D1030" s="409"/>
    </row>
    <row r="1031" spans="1:4" x14ac:dyDescent="0.2">
      <c r="A1031" s="408"/>
      <c r="B1031" s="399"/>
      <c r="C1031" s="399"/>
      <c r="D1031" s="409"/>
    </row>
    <row r="1032" spans="1:4" x14ac:dyDescent="0.2">
      <c r="A1032" s="408"/>
      <c r="B1032" s="399"/>
      <c r="C1032" s="399"/>
      <c r="D1032" s="409"/>
    </row>
    <row r="1033" spans="1:4" x14ac:dyDescent="0.2">
      <c r="A1033" s="408"/>
      <c r="B1033" s="399"/>
      <c r="C1033" s="399"/>
      <c r="D1033" s="409"/>
    </row>
    <row r="1034" spans="1:4" x14ac:dyDescent="0.2">
      <c r="A1034" s="408"/>
      <c r="B1034" s="399"/>
      <c r="C1034" s="399"/>
      <c r="D1034" s="409"/>
    </row>
    <row r="1035" spans="1:4" x14ac:dyDescent="0.2">
      <c r="A1035" s="408"/>
      <c r="B1035" s="399"/>
      <c r="C1035" s="399"/>
      <c r="D1035" s="409"/>
    </row>
    <row r="1036" spans="1:4" x14ac:dyDescent="0.2">
      <c r="A1036" s="408"/>
      <c r="B1036" s="399"/>
      <c r="C1036" s="399"/>
      <c r="D1036" s="409"/>
    </row>
    <row r="1037" spans="1:4" x14ac:dyDescent="0.2">
      <c r="A1037" s="408"/>
      <c r="B1037" s="399"/>
      <c r="C1037" s="399"/>
      <c r="D1037" s="409"/>
    </row>
    <row r="1038" spans="1:4" x14ac:dyDescent="0.2">
      <c r="A1038" s="408"/>
      <c r="B1038" s="399"/>
      <c r="C1038" s="399"/>
      <c r="D1038" s="409"/>
    </row>
    <row r="1039" spans="1:4" x14ac:dyDescent="0.2">
      <c r="A1039" s="408"/>
      <c r="B1039" s="399"/>
      <c r="C1039" s="399"/>
      <c r="D1039" s="409"/>
    </row>
    <row r="1040" spans="1:4" x14ac:dyDescent="0.2">
      <c r="A1040" s="408"/>
      <c r="B1040" s="399"/>
      <c r="C1040" s="399"/>
      <c r="D1040" s="409"/>
    </row>
    <row r="1041" spans="1:4" x14ac:dyDescent="0.2">
      <c r="A1041" s="408"/>
      <c r="B1041" s="399"/>
      <c r="C1041" s="399"/>
      <c r="D1041" s="409"/>
    </row>
    <row r="1042" spans="1:4" x14ac:dyDescent="0.2">
      <c r="A1042" s="408"/>
      <c r="B1042" s="399"/>
      <c r="C1042" s="399"/>
      <c r="D1042" s="409"/>
    </row>
    <row r="1043" spans="1:4" x14ac:dyDescent="0.2">
      <c r="A1043" s="408"/>
      <c r="B1043" s="399"/>
      <c r="C1043" s="399"/>
      <c r="D1043" s="409"/>
    </row>
    <row r="1044" spans="1:4" x14ac:dyDescent="0.2">
      <c r="A1044" s="408"/>
      <c r="B1044" s="399"/>
      <c r="C1044" s="399"/>
      <c r="D1044" s="409"/>
    </row>
    <row r="1045" spans="1:4" x14ac:dyDescent="0.2">
      <c r="A1045" s="408"/>
      <c r="B1045" s="399"/>
      <c r="C1045" s="399"/>
      <c r="D1045" s="409"/>
    </row>
    <row r="1046" spans="1:4" x14ac:dyDescent="0.2">
      <c r="A1046" s="408"/>
      <c r="B1046" s="399"/>
      <c r="C1046" s="399"/>
      <c r="D1046" s="409"/>
    </row>
    <row r="1047" spans="1:4" x14ac:dyDescent="0.2">
      <c r="A1047" s="408"/>
      <c r="B1047" s="399"/>
      <c r="C1047" s="399"/>
      <c r="D1047" s="409"/>
    </row>
    <row r="1048" spans="1:4" x14ac:dyDescent="0.2">
      <c r="A1048" s="408"/>
      <c r="B1048" s="399"/>
      <c r="C1048" s="399"/>
      <c r="D1048" s="409"/>
    </row>
    <row r="1049" spans="1:4" x14ac:dyDescent="0.2">
      <c r="A1049" s="408"/>
      <c r="B1049" s="399"/>
      <c r="C1049" s="399"/>
      <c r="D1049" s="409"/>
    </row>
    <row r="1050" spans="1:4" x14ac:dyDescent="0.2">
      <c r="A1050" s="408"/>
      <c r="B1050" s="399"/>
      <c r="C1050" s="399"/>
      <c r="D1050" s="409"/>
    </row>
    <row r="1051" spans="1:4" x14ac:dyDescent="0.2">
      <c r="A1051" s="408"/>
      <c r="B1051" s="399"/>
      <c r="C1051" s="399"/>
      <c r="D1051" s="409"/>
    </row>
    <row r="1052" spans="1:4" x14ac:dyDescent="0.2">
      <c r="A1052" s="408"/>
      <c r="B1052" s="399"/>
      <c r="C1052" s="399"/>
      <c r="D1052" s="409"/>
    </row>
    <row r="1053" spans="1:4" x14ac:dyDescent="0.2">
      <c r="A1053" s="408"/>
      <c r="B1053" s="399"/>
      <c r="C1053" s="399"/>
      <c r="D1053" s="409"/>
    </row>
    <row r="1054" spans="1:4" x14ac:dyDescent="0.2">
      <c r="A1054" s="408"/>
      <c r="B1054" s="399"/>
      <c r="C1054" s="399"/>
      <c r="D1054" s="409"/>
    </row>
    <row r="1055" spans="1:4" x14ac:dyDescent="0.2">
      <c r="A1055" s="408"/>
      <c r="B1055" s="399"/>
      <c r="C1055" s="399"/>
      <c r="D1055" s="409"/>
    </row>
    <row r="1056" spans="1:4" x14ac:dyDescent="0.2">
      <c r="A1056" s="408"/>
      <c r="B1056" s="399"/>
      <c r="C1056" s="399"/>
      <c r="D1056" s="409"/>
    </row>
    <row r="1057" spans="1:4" x14ac:dyDescent="0.2">
      <c r="A1057" s="408"/>
      <c r="B1057" s="399"/>
      <c r="C1057" s="399"/>
      <c r="D1057" s="409"/>
    </row>
    <row r="1058" spans="1:4" x14ac:dyDescent="0.2">
      <c r="A1058" s="408"/>
      <c r="B1058" s="399"/>
      <c r="C1058" s="399"/>
      <c r="D1058" s="409"/>
    </row>
    <row r="1059" spans="1:4" x14ac:dyDescent="0.2">
      <c r="A1059" s="408"/>
      <c r="B1059" s="399"/>
      <c r="C1059" s="399"/>
      <c r="D1059" s="409"/>
    </row>
    <row r="1060" spans="1:4" x14ac:dyDescent="0.2">
      <c r="A1060" s="408"/>
      <c r="B1060" s="399"/>
      <c r="C1060" s="399"/>
      <c r="D1060" s="409"/>
    </row>
    <row r="1061" spans="1:4" x14ac:dyDescent="0.2">
      <c r="A1061" s="408"/>
      <c r="B1061" s="399"/>
      <c r="C1061" s="399"/>
      <c r="D1061" s="409"/>
    </row>
    <row r="1062" spans="1:4" x14ac:dyDescent="0.2">
      <c r="A1062" s="408"/>
      <c r="B1062" s="399"/>
      <c r="C1062" s="399"/>
      <c r="D1062" s="409"/>
    </row>
    <row r="1063" spans="1:4" x14ac:dyDescent="0.2">
      <c r="A1063" s="408"/>
      <c r="B1063" s="399"/>
      <c r="C1063" s="399"/>
      <c r="D1063" s="409"/>
    </row>
    <row r="1064" spans="1:4" x14ac:dyDescent="0.2">
      <c r="A1064" s="408"/>
      <c r="B1064" s="399"/>
      <c r="C1064" s="399"/>
      <c r="D1064" s="409"/>
    </row>
    <row r="1065" spans="1:4" x14ac:dyDescent="0.2">
      <c r="A1065" s="408"/>
      <c r="B1065" s="399"/>
      <c r="C1065" s="399"/>
      <c r="D1065" s="409"/>
    </row>
    <row r="1066" spans="1:4" x14ac:dyDescent="0.2">
      <c r="A1066" s="408"/>
      <c r="B1066" s="399"/>
      <c r="C1066" s="399"/>
      <c r="D1066" s="409"/>
    </row>
    <row r="1067" spans="1:4" x14ac:dyDescent="0.2">
      <c r="A1067" s="408"/>
      <c r="B1067" s="399"/>
      <c r="C1067" s="399"/>
      <c r="D1067" s="409"/>
    </row>
    <row r="1068" spans="1:4" x14ac:dyDescent="0.2">
      <c r="A1068" s="408"/>
      <c r="B1068" s="399"/>
      <c r="C1068" s="399"/>
      <c r="D1068" s="409"/>
    </row>
    <row r="1069" spans="1:4" x14ac:dyDescent="0.2">
      <c r="A1069" s="408"/>
      <c r="B1069" s="399"/>
      <c r="C1069" s="399"/>
      <c r="D1069" s="409"/>
    </row>
    <row r="1070" spans="1:4" x14ac:dyDescent="0.2">
      <c r="A1070" s="408"/>
      <c r="B1070" s="399"/>
      <c r="C1070" s="399"/>
      <c r="D1070" s="409"/>
    </row>
    <row r="1071" spans="1:4" x14ac:dyDescent="0.2">
      <c r="A1071" s="408"/>
      <c r="B1071" s="399"/>
      <c r="C1071" s="399"/>
      <c r="D1071" s="409"/>
    </row>
    <row r="1072" spans="1:4" x14ac:dyDescent="0.2">
      <c r="A1072" s="408"/>
      <c r="B1072" s="399"/>
      <c r="C1072" s="399"/>
      <c r="D1072" s="409"/>
    </row>
    <row r="1073" spans="1:4" x14ac:dyDescent="0.2">
      <c r="A1073" s="408"/>
      <c r="B1073" s="399"/>
      <c r="C1073" s="399"/>
      <c r="D1073" s="409"/>
    </row>
    <row r="1074" spans="1:4" x14ac:dyDescent="0.2">
      <c r="A1074" s="408"/>
      <c r="B1074" s="399"/>
      <c r="C1074" s="399"/>
      <c r="D1074" s="409"/>
    </row>
    <row r="1075" spans="1:4" x14ac:dyDescent="0.2">
      <c r="A1075" s="408"/>
      <c r="B1075" s="399"/>
      <c r="C1075" s="399"/>
      <c r="D1075" s="409"/>
    </row>
    <row r="1076" spans="1:4" x14ac:dyDescent="0.2">
      <c r="A1076" s="408"/>
      <c r="B1076" s="399"/>
      <c r="C1076" s="399"/>
      <c r="D1076" s="409"/>
    </row>
    <row r="1077" spans="1:4" x14ac:dyDescent="0.2">
      <c r="A1077" s="408"/>
      <c r="B1077" s="399"/>
      <c r="C1077" s="399"/>
      <c r="D1077" s="409"/>
    </row>
    <row r="1078" spans="1:4" x14ac:dyDescent="0.2">
      <c r="A1078" s="408"/>
      <c r="B1078" s="399"/>
      <c r="C1078" s="399"/>
      <c r="D1078" s="409"/>
    </row>
    <row r="1079" spans="1:4" x14ac:dyDescent="0.2">
      <c r="A1079" s="408"/>
      <c r="B1079" s="399"/>
      <c r="C1079" s="399"/>
      <c r="D1079" s="409"/>
    </row>
    <row r="1080" spans="1:4" x14ac:dyDescent="0.2">
      <c r="A1080" s="408"/>
      <c r="B1080" s="399"/>
      <c r="C1080" s="399"/>
      <c r="D1080" s="409"/>
    </row>
    <row r="1081" spans="1:4" x14ac:dyDescent="0.2">
      <c r="A1081" s="408"/>
      <c r="B1081" s="399"/>
      <c r="C1081" s="399"/>
      <c r="D1081" s="409"/>
    </row>
    <row r="1082" spans="1:4" x14ac:dyDescent="0.2">
      <c r="A1082" s="408"/>
      <c r="B1082" s="399"/>
      <c r="C1082" s="399"/>
      <c r="D1082" s="409"/>
    </row>
    <row r="1083" spans="1:4" x14ac:dyDescent="0.2">
      <c r="A1083" s="408"/>
      <c r="B1083" s="399"/>
      <c r="C1083" s="399"/>
      <c r="D1083" s="409"/>
    </row>
    <row r="1084" spans="1:4" x14ac:dyDescent="0.2">
      <c r="A1084" s="408"/>
      <c r="B1084" s="399"/>
      <c r="C1084" s="399"/>
      <c r="D1084" s="409"/>
    </row>
    <row r="1085" spans="1:4" x14ac:dyDescent="0.2">
      <c r="A1085" s="408"/>
      <c r="B1085" s="399"/>
      <c r="C1085" s="399"/>
      <c r="D1085" s="409"/>
    </row>
    <row r="1086" spans="1:4" x14ac:dyDescent="0.2">
      <c r="A1086" s="408"/>
      <c r="B1086" s="399"/>
      <c r="C1086" s="399"/>
      <c r="D1086" s="409"/>
    </row>
    <row r="1087" spans="1:4" x14ac:dyDescent="0.2">
      <c r="A1087" s="408"/>
      <c r="B1087" s="399"/>
      <c r="C1087" s="399"/>
      <c r="D1087" s="409"/>
    </row>
    <row r="1088" spans="1:4" x14ac:dyDescent="0.2">
      <c r="A1088" s="408"/>
      <c r="B1088" s="399"/>
      <c r="C1088" s="399"/>
      <c r="D1088" s="409"/>
    </row>
    <row r="1089" spans="1:4" x14ac:dyDescent="0.2">
      <c r="A1089" s="408"/>
      <c r="B1089" s="399"/>
      <c r="C1089" s="399"/>
      <c r="D1089" s="409"/>
    </row>
    <row r="1090" spans="1:4" x14ac:dyDescent="0.2">
      <c r="A1090" s="408"/>
      <c r="B1090" s="399"/>
      <c r="C1090" s="399"/>
      <c r="D1090" s="409"/>
    </row>
    <row r="1091" spans="1:4" x14ac:dyDescent="0.2">
      <c r="A1091" s="408"/>
      <c r="B1091" s="399"/>
      <c r="C1091" s="399"/>
      <c r="D1091" s="409"/>
    </row>
    <row r="1092" spans="1:4" x14ac:dyDescent="0.2">
      <c r="A1092" s="408"/>
      <c r="B1092" s="399"/>
      <c r="C1092" s="399"/>
      <c r="D1092" s="409"/>
    </row>
    <row r="1093" spans="1:4" x14ac:dyDescent="0.2">
      <c r="A1093" s="408"/>
      <c r="B1093" s="399"/>
      <c r="C1093" s="399"/>
      <c r="D1093" s="409"/>
    </row>
    <row r="1094" spans="1:4" x14ac:dyDescent="0.2">
      <c r="A1094" s="408"/>
      <c r="B1094" s="399"/>
      <c r="C1094" s="399"/>
      <c r="D1094" s="409"/>
    </row>
    <row r="1095" spans="1:4" x14ac:dyDescent="0.2">
      <c r="A1095" s="408"/>
      <c r="B1095" s="399"/>
      <c r="C1095" s="399"/>
      <c r="D1095" s="409"/>
    </row>
    <row r="1096" spans="1:4" x14ac:dyDescent="0.2">
      <c r="A1096" s="408"/>
      <c r="B1096" s="399"/>
      <c r="C1096" s="399"/>
      <c r="D1096" s="409"/>
    </row>
    <row r="1097" spans="1:4" x14ac:dyDescent="0.2">
      <c r="A1097" s="408"/>
      <c r="B1097" s="399"/>
      <c r="C1097" s="399"/>
      <c r="D1097" s="409"/>
    </row>
    <row r="1098" spans="1:4" x14ac:dyDescent="0.2">
      <c r="A1098" s="408"/>
      <c r="B1098" s="399"/>
      <c r="C1098" s="399"/>
      <c r="D1098" s="409"/>
    </row>
    <row r="1099" spans="1:4" x14ac:dyDescent="0.2">
      <c r="A1099" s="408"/>
      <c r="B1099" s="399"/>
      <c r="C1099" s="399"/>
      <c r="D1099" s="409"/>
    </row>
    <row r="1100" spans="1:4" x14ac:dyDescent="0.2">
      <c r="A1100" s="408"/>
      <c r="B1100" s="399"/>
      <c r="C1100" s="399"/>
      <c r="D1100" s="409"/>
    </row>
    <row r="1101" spans="1:4" x14ac:dyDescent="0.2">
      <c r="A1101" s="408"/>
      <c r="B1101" s="399"/>
      <c r="C1101" s="399"/>
      <c r="D1101" s="409"/>
    </row>
    <row r="1102" spans="1:4" x14ac:dyDescent="0.2">
      <c r="A1102" s="408"/>
      <c r="B1102" s="399"/>
      <c r="C1102" s="399"/>
      <c r="D1102" s="409"/>
    </row>
    <row r="1103" spans="1:4" x14ac:dyDescent="0.2">
      <c r="A1103" s="408"/>
      <c r="B1103" s="399"/>
      <c r="C1103" s="399"/>
      <c r="D1103" s="409"/>
    </row>
    <row r="1104" spans="1:4" x14ac:dyDescent="0.2">
      <c r="A1104" s="408"/>
      <c r="B1104" s="399"/>
      <c r="C1104" s="399"/>
      <c r="D1104" s="409"/>
    </row>
    <row r="1105" spans="1:4" x14ac:dyDescent="0.2">
      <c r="A1105" s="408"/>
      <c r="B1105" s="399"/>
      <c r="C1105" s="399"/>
      <c r="D1105" s="409"/>
    </row>
    <row r="1106" spans="1:4" x14ac:dyDescent="0.2">
      <c r="A1106" s="408"/>
      <c r="B1106" s="399"/>
      <c r="C1106" s="399"/>
      <c r="D1106" s="409"/>
    </row>
    <row r="1107" spans="1:4" x14ac:dyDescent="0.2">
      <c r="A1107" s="408"/>
      <c r="B1107" s="399"/>
      <c r="C1107" s="399"/>
      <c r="D1107" s="409"/>
    </row>
    <row r="1108" spans="1:4" x14ac:dyDescent="0.2">
      <c r="A1108" s="408"/>
      <c r="B1108" s="399"/>
      <c r="C1108" s="399"/>
      <c r="D1108" s="409"/>
    </row>
    <row r="1109" spans="1:4" x14ac:dyDescent="0.2">
      <c r="A1109" s="408"/>
      <c r="B1109" s="399"/>
      <c r="C1109" s="399"/>
      <c r="D1109" s="409"/>
    </row>
    <row r="1110" spans="1:4" x14ac:dyDescent="0.2">
      <c r="A1110" s="408"/>
      <c r="B1110" s="399"/>
      <c r="C1110" s="399"/>
      <c r="D1110" s="409"/>
    </row>
    <row r="1111" spans="1:4" x14ac:dyDescent="0.2">
      <c r="A1111" s="408"/>
      <c r="B1111" s="399"/>
      <c r="C1111" s="399"/>
      <c r="D1111" s="409"/>
    </row>
    <row r="1112" spans="1:4" x14ac:dyDescent="0.2">
      <c r="A1112" s="408"/>
      <c r="B1112" s="399"/>
      <c r="C1112" s="399"/>
      <c r="D1112" s="409"/>
    </row>
    <row r="1113" spans="1:4" x14ac:dyDescent="0.2">
      <c r="A1113" s="408"/>
      <c r="B1113" s="399"/>
      <c r="C1113" s="399"/>
      <c r="D1113" s="409"/>
    </row>
    <row r="1114" spans="1:4" x14ac:dyDescent="0.2">
      <c r="A1114" s="408"/>
      <c r="B1114" s="399"/>
      <c r="C1114" s="399"/>
      <c r="D1114" s="409"/>
    </row>
    <row r="1115" spans="1:4" x14ac:dyDescent="0.2">
      <c r="A1115" s="408"/>
      <c r="B1115" s="399"/>
      <c r="C1115" s="399"/>
      <c r="D1115" s="409"/>
    </row>
    <row r="1116" spans="1:4" x14ac:dyDescent="0.2">
      <c r="A1116" s="408"/>
      <c r="B1116" s="399"/>
      <c r="C1116" s="399"/>
      <c r="D1116" s="409"/>
    </row>
    <row r="1117" spans="1:4" x14ac:dyDescent="0.2">
      <c r="A1117" s="408"/>
      <c r="B1117" s="399"/>
      <c r="C1117" s="399"/>
      <c r="D1117" s="409"/>
    </row>
    <row r="1118" spans="1:4" x14ac:dyDescent="0.2">
      <c r="A1118" s="408"/>
      <c r="B1118" s="399"/>
      <c r="C1118" s="399"/>
      <c r="D1118" s="409"/>
    </row>
    <row r="1119" spans="1:4" x14ac:dyDescent="0.2">
      <c r="A1119" s="408"/>
      <c r="B1119" s="399"/>
      <c r="C1119" s="399"/>
      <c r="D1119" s="409"/>
    </row>
    <row r="1120" spans="1:4" x14ac:dyDescent="0.2">
      <c r="A1120" s="408"/>
      <c r="B1120" s="399"/>
      <c r="C1120" s="399"/>
      <c r="D1120" s="409"/>
    </row>
    <row r="1121" spans="1:4" x14ac:dyDescent="0.2">
      <c r="A1121" s="408"/>
      <c r="B1121" s="399"/>
      <c r="C1121" s="399"/>
      <c r="D1121" s="409"/>
    </row>
    <row r="1122" spans="1:4" x14ac:dyDescent="0.2">
      <c r="A1122" s="408"/>
      <c r="B1122" s="399"/>
      <c r="C1122" s="399"/>
      <c r="D1122" s="409"/>
    </row>
    <row r="1123" spans="1:4" x14ac:dyDescent="0.2">
      <c r="A1123" s="408"/>
      <c r="B1123" s="399"/>
      <c r="C1123" s="399"/>
      <c r="D1123" s="409"/>
    </row>
    <row r="1124" spans="1:4" x14ac:dyDescent="0.2">
      <c r="A1124" s="408"/>
      <c r="B1124" s="399"/>
      <c r="C1124" s="399"/>
      <c r="D1124" s="409"/>
    </row>
    <row r="1125" spans="1:4" x14ac:dyDescent="0.2">
      <c r="A1125" s="408"/>
      <c r="B1125" s="399"/>
      <c r="C1125" s="399"/>
      <c r="D1125" s="409"/>
    </row>
    <row r="1126" spans="1:4" x14ac:dyDescent="0.2">
      <c r="A1126" s="408"/>
      <c r="B1126" s="399"/>
      <c r="C1126" s="399"/>
      <c r="D1126" s="409"/>
    </row>
    <row r="1127" spans="1:4" x14ac:dyDescent="0.2">
      <c r="A1127" s="408"/>
      <c r="B1127" s="399"/>
      <c r="C1127" s="399"/>
      <c r="D1127" s="409"/>
    </row>
    <row r="1128" spans="1:4" x14ac:dyDescent="0.2">
      <c r="A1128" s="408"/>
      <c r="B1128" s="399"/>
      <c r="C1128" s="399"/>
      <c r="D1128" s="409"/>
    </row>
    <row r="1129" spans="1:4" x14ac:dyDescent="0.2">
      <c r="A1129" s="408"/>
      <c r="B1129" s="399"/>
      <c r="C1129" s="399"/>
      <c r="D1129" s="409"/>
    </row>
    <row r="1130" spans="1:4" x14ac:dyDescent="0.2">
      <c r="A1130" s="408"/>
      <c r="B1130" s="399"/>
      <c r="C1130" s="399"/>
      <c r="D1130" s="409"/>
    </row>
    <row r="1131" spans="1:4" x14ac:dyDescent="0.2">
      <c r="A1131" s="408"/>
      <c r="B1131" s="399"/>
      <c r="C1131" s="399"/>
      <c r="D1131" s="409"/>
    </row>
    <row r="1132" spans="1:4" x14ac:dyDescent="0.2">
      <c r="A1132" s="408"/>
      <c r="B1132" s="399"/>
      <c r="C1132" s="399"/>
      <c r="D1132" s="409"/>
    </row>
    <row r="1133" spans="1:4" x14ac:dyDescent="0.2">
      <c r="A1133" s="408"/>
      <c r="B1133" s="399"/>
      <c r="C1133" s="399"/>
      <c r="D1133" s="409"/>
    </row>
    <row r="1134" spans="1:4" x14ac:dyDescent="0.2">
      <c r="A1134" s="408"/>
      <c r="B1134" s="399"/>
      <c r="C1134" s="399"/>
      <c r="D1134" s="409"/>
    </row>
    <row r="1135" spans="1:4" x14ac:dyDescent="0.2">
      <c r="A1135" s="408"/>
      <c r="B1135" s="399"/>
      <c r="C1135" s="399"/>
      <c r="D1135" s="409"/>
    </row>
    <row r="1136" spans="1:4" x14ac:dyDescent="0.2">
      <c r="A1136" s="408"/>
      <c r="B1136" s="399"/>
      <c r="C1136" s="399"/>
      <c r="D1136" s="409"/>
    </row>
    <row r="1137" spans="1:4" x14ac:dyDescent="0.2">
      <c r="A1137" s="408"/>
      <c r="B1137" s="399"/>
      <c r="C1137" s="399"/>
      <c r="D1137" s="409"/>
    </row>
    <row r="1138" spans="1:4" x14ac:dyDescent="0.2">
      <c r="A1138" s="408"/>
      <c r="B1138" s="399"/>
      <c r="C1138" s="399"/>
      <c r="D1138" s="409"/>
    </row>
    <row r="1139" spans="1:4" x14ac:dyDescent="0.2">
      <c r="A1139" s="408"/>
      <c r="B1139" s="399"/>
      <c r="C1139" s="399"/>
      <c r="D1139" s="409"/>
    </row>
    <row r="1140" spans="1:4" x14ac:dyDescent="0.2">
      <c r="A1140" s="408"/>
      <c r="B1140" s="399"/>
      <c r="C1140" s="399"/>
      <c r="D1140" s="409"/>
    </row>
    <row r="1141" spans="1:4" x14ac:dyDescent="0.2">
      <c r="A1141" s="408"/>
      <c r="B1141" s="399"/>
      <c r="C1141" s="399"/>
      <c r="D1141" s="409"/>
    </row>
    <row r="1142" spans="1:4" x14ac:dyDescent="0.2">
      <c r="A1142" s="408"/>
      <c r="B1142" s="399"/>
      <c r="C1142" s="399"/>
      <c r="D1142" s="409"/>
    </row>
    <row r="1143" spans="1:4" x14ac:dyDescent="0.2">
      <c r="A1143" s="408"/>
      <c r="B1143" s="399"/>
      <c r="C1143" s="399"/>
      <c r="D1143" s="409"/>
    </row>
    <row r="1144" spans="1:4" x14ac:dyDescent="0.2">
      <c r="A1144" s="408"/>
      <c r="B1144" s="399"/>
      <c r="C1144" s="399"/>
      <c r="D1144" s="409"/>
    </row>
    <row r="1145" spans="1:4" x14ac:dyDescent="0.2">
      <c r="A1145" s="408"/>
      <c r="B1145" s="399"/>
      <c r="C1145" s="399"/>
      <c r="D1145" s="409"/>
    </row>
    <row r="1146" spans="1:4" x14ac:dyDescent="0.2">
      <c r="A1146" s="408"/>
      <c r="B1146" s="399"/>
      <c r="C1146" s="399"/>
      <c r="D1146" s="409"/>
    </row>
    <row r="1147" spans="1:4" x14ac:dyDescent="0.2">
      <c r="A1147" s="408"/>
      <c r="B1147" s="399"/>
      <c r="C1147" s="399"/>
      <c r="D1147" s="409"/>
    </row>
    <row r="1148" spans="1:4" x14ac:dyDescent="0.2">
      <c r="A1148" s="408"/>
      <c r="B1148" s="399"/>
      <c r="C1148" s="399"/>
      <c r="D1148" s="409"/>
    </row>
    <row r="1149" spans="1:4" x14ac:dyDescent="0.2">
      <c r="A1149" s="408"/>
      <c r="B1149" s="399"/>
      <c r="C1149" s="399"/>
      <c r="D1149" s="409"/>
    </row>
    <row r="1150" spans="1:4" x14ac:dyDescent="0.2">
      <c r="A1150" s="408"/>
      <c r="B1150" s="399"/>
      <c r="C1150" s="399"/>
      <c r="D1150" s="409"/>
    </row>
    <row r="1151" spans="1:4" x14ac:dyDescent="0.2">
      <c r="A1151" s="408"/>
      <c r="B1151" s="399"/>
      <c r="C1151" s="399"/>
      <c r="D1151" s="409"/>
    </row>
    <row r="1152" spans="1:4" x14ac:dyDescent="0.2">
      <c r="A1152" s="408"/>
      <c r="B1152" s="399"/>
      <c r="C1152" s="399"/>
      <c r="D1152" s="409"/>
    </row>
    <row r="1153" spans="1:4" x14ac:dyDescent="0.2">
      <c r="A1153" s="408"/>
      <c r="B1153" s="399"/>
      <c r="C1153" s="399"/>
      <c r="D1153" s="409"/>
    </row>
    <row r="1154" spans="1:4" x14ac:dyDescent="0.2">
      <c r="A1154" s="408"/>
      <c r="B1154" s="399"/>
      <c r="C1154" s="399"/>
      <c r="D1154" s="409"/>
    </row>
    <row r="1155" spans="1:4" x14ac:dyDescent="0.2">
      <c r="A1155" s="408"/>
      <c r="B1155" s="399"/>
      <c r="C1155" s="399"/>
      <c r="D1155" s="409"/>
    </row>
    <row r="1156" spans="1:4" x14ac:dyDescent="0.2">
      <c r="A1156" s="408"/>
      <c r="B1156" s="399"/>
      <c r="C1156" s="399"/>
      <c r="D1156" s="409"/>
    </row>
    <row r="1157" spans="1:4" x14ac:dyDescent="0.2">
      <c r="A1157" s="408"/>
      <c r="B1157" s="399"/>
      <c r="C1157" s="399"/>
      <c r="D1157" s="409"/>
    </row>
    <row r="1158" spans="1:4" x14ac:dyDescent="0.2">
      <c r="A1158" s="408"/>
      <c r="B1158" s="399"/>
      <c r="C1158" s="399"/>
      <c r="D1158" s="409"/>
    </row>
    <row r="1159" spans="1:4" x14ac:dyDescent="0.2">
      <c r="A1159" s="408"/>
      <c r="B1159" s="399"/>
      <c r="C1159" s="399"/>
      <c r="D1159" s="409"/>
    </row>
    <row r="1160" spans="1:4" x14ac:dyDescent="0.2">
      <c r="A1160" s="408"/>
      <c r="B1160" s="399"/>
      <c r="C1160" s="399"/>
      <c r="D1160" s="409"/>
    </row>
    <row r="1161" spans="1:4" x14ac:dyDescent="0.2">
      <c r="A1161" s="408"/>
      <c r="B1161" s="399"/>
      <c r="C1161" s="399"/>
      <c r="D1161" s="409"/>
    </row>
    <row r="1162" spans="1:4" x14ac:dyDescent="0.2">
      <c r="A1162" s="408"/>
      <c r="B1162" s="399"/>
      <c r="C1162" s="399"/>
      <c r="D1162" s="409"/>
    </row>
    <row r="1163" spans="1:4" x14ac:dyDescent="0.2">
      <c r="A1163" s="408"/>
      <c r="B1163" s="399"/>
      <c r="C1163" s="399"/>
      <c r="D1163" s="409"/>
    </row>
    <row r="1164" spans="1:4" x14ac:dyDescent="0.2">
      <c r="A1164" s="408"/>
      <c r="B1164" s="399"/>
      <c r="C1164" s="399"/>
      <c r="D1164" s="409"/>
    </row>
    <row r="1165" spans="1:4" x14ac:dyDescent="0.2">
      <c r="A1165" s="408"/>
      <c r="B1165" s="399"/>
      <c r="C1165" s="399"/>
      <c r="D1165" s="409"/>
    </row>
    <row r="1166" spans="1:4" x14ac:dyDescent="0.2">
      <c r="A1166" s="408"/>
      <c r="B1166" s="399"/>
      <c r="C1166" s="399"/>
      <c r="D1166" s="409"/>
    </row>
    <row r="1167" spans="1:4" x14ac:dyDescent="0.2">
      <c r="A1167" s="408"/>
      <c r="B1167" s="399"/>
      <c r="C1167" s="399"/>
      <c r="D1167" s="409"/>
    </row>
    <row r="1168" spans="1:4" x14ac:dyDescent="0.2">
      <c r="A1168" s="408"/>
      <c r="B1168" s="399"/>
      <c r="C1168" s="399"/>
      <c r="D1168" s="409"/>
    </row>
    <row r="1169" spans="1:4" x14ac:dyDescent="0.2">
      <c r="A1169" s="408"/>
      <c r="B1169" s="399"/>
      <c r="C1169" s="399"/>
      <c r="D1169" s="409"/>
    </row>
    <row r="1170" spans="1:4" x14ac:dyDescent="0.2">
      <c r="A1170" s="408"/>
      <c r="B1170" s="399"/>
      <c r="C1170" s="399"/>
      <c r="D1170" s="409"/>
    </row>
    <row r="1171" spans="1:4" x14ac:dyDescent="0.2">
      <c r="A1171" s="408"/>
      <c r="B1171" s="399"/>
      <c r="C1171" s="399"/>
      <c r="D1171" s="409"/>
    </row>
    <row r="1172" spans="1:4" x14ac:dyDescent="0.2">
      <c r="A1172" s="408"/>
      <c r="B1172" s="399"/>
      <c r="C1172" s="399"/>
      <c r="D1172" s="409"/>
    </row>
    <row r="1173" spans="1:4" x14ac:dyDescent="0.2">
      <c r="A1173" s="408"/>
      <c r="B1173" s="399"/>
      <c r="C1173" s="399"/>
      <c r="D1173" s="409"/>
    </row>
    <row r="1174" spans="1:4" x14ac:dyDescent="0.2">
      <c r="A1174" s="408"/>
      <c r="B1174" s="399"/>
      <c r="C1174" s="399"/>
      <c r="D1174" s="409"/>
    </row>
    <row r="1175" spans="1:4" x14ac:dyDescent="0.2">
      <c r="A1175" s="408"/>
      <c r="B1175" s="399"/>
      <c r="C1175" s="399"/>
      <c r="D1175" s="409"/>
    </row>
    <row r="1176" spans="1:4" x14ac:dyDescent="0.2">
      <c r="A1176" s="408"/>
      <c r="B1176" s="399"/>
      <c r="C1176" s="399"/>
      <c r="D1176" s="409"/>
    </row>
    <row r="1177" spans="1:4" x14ac:dyDescent="0.2">
      <c r="A1177" s="408"/>
      <c r="B1177" s="399"/>
      <c r="C1177" s="399"/>
      <c r="D1177" s="409"/>
    </row>
    <row r="1178" spans="1:4" x14ac:dyDescent="0.2">
      <c r="A1178" s="408"/>
      <c r="B1178" s="399"/>
      <c r="C1178" s="399"/>
      <c r="D1178" s="409"/>
    </row>
    <row r="1179" spans="1:4" x14ac:dyDescent="0.2">
      <c r="A1179" s="408"/>
      <c r="B1179" s="399"/>
      <c r="C1179" s="399"/>
      <c r="D1179" s="409"/>
    </row>
    <row r="1180" spans="1:4" x14ac:dyDescent="0.2">
      <c r="A1180" s="408"/>
      <c r="B1180" s="399"/>
      <c r="C1180" s="399"/>
      <c r="D1180" s="409"/>
    </row>
    <row r="1181" spans="1:4" x14ac:dyDescent="0.2">
      <c r="A1181" s="408"/>
      <c r="B1181" s="399"/>
      <c r="C1181" s="399"/>
      <c r="D1181" s="409"/>
    </row>
    <row r="1182" spans="1:4" x14ac:dyDescent="0.2">
      <c r="A1182" s="408"/>
      <c r="B1182" s="399"/>
      <c r="C1182" s="399"/>
      <c r="D1182" s="409"/>
    </row>
    <row r="1183" spans="1:4" x14ac:dyDescent="0.2">
      <c r="A1183" s="408"/>
      <c r="B1183" s="399"/>
      <c r="C1183" s="399"/>
      <c r="D1183" s="409"/>
    </row>
    <row r="1184" spans="1:4" x14ac:dyDescent="0.2">
      <c r="A1184" s="408"/>
      <c r="B1184" s="399"/>
      <c r="C1184" s="399"/>
      <c r="D1184" s="409"/>
    </row>
    <row r="1185" spans="1:4" x14ac:dyDescent="0.2">
      <c r="A1185" s="408"/>
      <c r="B1185" s="399"/>
      <c r="C1185" s="399"/>
      <c r="D1185" s="409"/>
    </row>
    <row r="1186" spans="1:4" x14ac:dyDescent="0.2">
      <c r="A1186" s="408"/>
      <c r="B1186" s="399"/>
      <c r="C1186" s="399"/>
      <c r="D1186" s="409"/>
    </row>
    <row r="1187" spans="1:4" x14ac:dyDescent="0.2">
      <c r="A1187" s="408"/>
      <c r="B1187" s="399"/>
      <c r="C1187" s="399"/>
      <c r="D1187" s="409"/>
    </row>
    <row r="1188" spans="1:4" x14ac:dyDescent="0.2">
      <c r="A1188" s="408"/>
      <c r="B1188" s="399"/>
      <c r="C1188" s="399"/>
      <c r="D1188" s="409"/>
    </row>
    <row r="1189" spans="1:4" x14ac:dyDescent="0.2">
      <c r="A1189" s="408"/>
      <c r="B1189" s="399"/>
      <c r="C1189" s="399"/>
      <c r="D1189" s="409"/>
    </row>
    <row r="1190" spans="1:4" x14ac:dyDescent="0.2">
      <c r="A1190" s="408"/>
      <c r="B1190" s="399"/>
      <c r="C1190" s="399"/>
      <c r="D1190" s="409"/>
    </row>
    <row r="1191" spans="1:4" x14ac:dyDescent="0.2">
      <c r="A1191" s="408"/>
      <c r="B1191" s="399"/>
      <c r="C1191" s="399"/>
      <c r="D1191" s="409"/>
    </row>
    <row r="1192" spans="1:4" x14ac:dyDescent="0.2">
      <c r="A1192" s="408"/>
      <c r="B1192" s="399"/>
      <c r="C1192" s="399"/>
      <c r="D1192" s="409"/>
    </row>
    <row r="1193" spans="1:4" x14ac:dyDescent="0.2">
      <c r="A1193" s="408"/>
      <c r="B1193" s="399"/>
      <c r="C1193" s="399"/>
      <c r="D1193" s="409"/>
    </row>
    <row r="1194" spans="1:4" x14ac:dyDescent="0.2">
      <c r="A1194" s="408"/>
      <c r="B1194" s="399"/>
      <c r="C1194" s="399"/>
      <c r="D1194" s="409"/>
    </row>
    <row r="1195" spans="1:4" x14ac:dyDescent="0.2">
      <c r="A1195" s="408"/>
      <c r="B1195" s="399"/>
      <c r="C1195" s="399"/>
      <c r="D1195" s="409"/>
    </row>
    <row r="1196" spans="1:4" x14ac:dyDescent="0.2">
      <c r="A1196" s="408"/>
      <c r="B1196" s="399"/>
      <c r="C1196" s="399"/>
      <c r="D1196" s="409"/>
    </row>
    <row r="1197" spans="1:4" x14ac:dyDescent="0.2">
      <c r="A1197" s="408"/>
      <c r="B1197" s="399"/>
      <c r="C1197" s="399"/>
      <c r="D1197" s="409"/>
    </row>
    <row r="1198" spans="1:4" x14ac:dyDescent="0.2">
      <c r="A1198" s="408"/>
      <c r="B1198" s="399"/>
      <c r="C1198" s="399"/>
      <c r="D1198" s="409"/>
    </row>
    <row r="1199" spans="1:4" x14ac:dyDescent="0.2">
      <c r="A1199" s="408"/>
      <c r="B1199" s="399"/>
      <c r="C1199" s="399"/>
      <c r="D1199" s="409"/>
    </row>
    <row r="1200" spans="1:4" x14ac:dyDescent="0.2">
      <c r="A1200" s="408"/>
      <c r="B1200" s="399"/>
      <c r="C1200" s="399"/>
      <c r="D1200" s="409"/>
    </row>
    <row r="1201" spans="1:4" x14ac:dyDescent="0.2">
      <c r="A1201" s="408"/>
      <c r="B1201" s="399"/>
      <c r="C1201" s="399"/>
      <c r="D1201" s="409"/>
    </row>
    <row r="1202" spans="1:4" x14ac:dyDescent="0.2">
      <c r="A1202" s="408"/>
      <c r="B1202" s="399"/>
      <c r="C1202" s="399"/>
      <c r="D1202" s="409"/>
    </row>
    <row r="1203" spans="1:4" x14ac:dyDescent="0.2">
      <c r="A1203" s="408"/>
      <c r="B1203" s="399"/>
      <c r="C1203" s="399"/>
      <c r="D1203" s="409"/>
    </row>
    <row r="1204" spans="1:4" x14ac:dyDescent="0.2">
      <c r="A1204" s="408"/>
      <c r="B1204" s="399"/>
      <c r="C1204" s="399"/>
      <c r="D1204" s="409"/>
    </row>
    <row r="1205" spans="1:4" x14ac:dyDescent="0.2">
      <c r="A1205" s="408"/>
      <c r="B1205" s="399"/>
      <c r="C1205" s="399"/>
      <c r="D1205" s="409"/>
    </row>
    <row r="1206" spans="1:4" x14ac:dyDescent="0.2">
      <c r="A1206" s="408"/>
      <c r="B1206" s="399"/>
      <c r="C1206" s="399"/>
      <c r="D1206" s="409"/>
    </row>
    <row r="1207" spans="1:4" x14ac:dyDescent="0.2">
      <c r="A1207" s="408"/>
      <c r="B1207" s="399"/>
      <c r="C1207" s="399"/>
      <c r="D1207" s="409"/>
    </row>
    <row r="1208" spans="1:4" x14ac:dyDescent="0.2">
      <c r="A1208" s="408"/>
      <c r="B1208" s="399"/>
      <c r="C1208" s="399"/>
      <c r="D1208" s="409"/>
    </row>
    <row r="1209" spans="1:4" x14ac:dyDescent="0.2">
      <c r="A1209" s="408"/>
      <c r="B1209" s="399"/>
      <c r="C1209" s="399"/>
      <c r="D1209" s="409"/>
    </row>
    <row r="1210" spans="1:4" x14ac:dyDescent="0.2">
      <c r="A1210" s="408"/>
      <c r="B1210" s="399"/>
      <c r="C1210" s="399"/>
      <c r="D1210" s="409"/>
    </row>
    <row r="1211" spans="1:4" x14ac:dyDescent="0.2">
      <c r="A1211" s="408"/>
      <c r="B1211" s="399"/>
      <c r="C1211" s="399"/>
      <c r="D1211" s="409"/>
    </row>
    <row r="1212" spans="1:4" x14ac:dyDescent="0.2">
      <c r="A1212" s="408"/>
      <c r="B1212" s="399"/>
      <c r="C1212" s="399"/>
      <c r="D1212" s="409"/>
    </row>
    <row r="1213" spans="1:4" x14ac:dyDescent="0.2">
      <c r="A1213" s="408"/>
      <c r="B1213" s="399"/>
      <c r="C1213" s="399"/>
      <c r="D1213" s="409"/>
    </row>
    <row r="1214" spans="1:4" x14ac:dyDescent="0.2">
      <c r="A1214" s="408"/>
      <c r="B1214" s="399"/>
      <c r="C1214" s="399"/>
      <c r="D1214" s="409"/>
    </row>
    <row r="1215" spans="1:4" x14ac:dyDescent="0.2">
      <c r="A1215" s="408"/>
      <c r="B1215" s="399"/>
      <c r="C1215" s="399"/>
      <c r="D1215" s="409"/>
    </row>
    <row r="1216" spans="1:4" x14ac:dyDescent="0.2">
      <c r="A1216" s="408"/>
      <c r="B1216" s="399"/>
      <c r="C1216" s="399"/>
      <c r="D1216" s="409"/>
    </row>
    <row r="1217" spans="1:4" x14ac:dyDescent="0.2">
      <c r="A1217" s="408"/>
      <c r="B1217" s="399"/>
      <c r="C1217" s="399"/>
      <c r="D1217" s="409"/>
    </row>
    <row r="1218" spans="1:4" x14ac:dyDescent="0.2">
      <c r="A1218" s="408"/>
      <c r="B1218" s="399"/>
      <c r="C1218" s="399"/>
      <c r="D1218" s="409"/>
    </row>
    <row r="1219" spans="1:4" x14ac:dyDescent="0.2">
      <c r="A1219" s="408"/>
      <c r="B1219" s="399"/>
      <c r="C1219" s="399"/>
      <c r="D1219" s="409"/>
    </row>
    <row r="1220" spans="1:4" x14ac:dyDescent="0.2">
      <c r="A1220" s="408"/>
      <c r="B1220" s="399"/>
      <c r="C1220" s="399"/>
      <c r="D1220" s="409"/>
    </row>
    <row r="1221" spans="1:4" x14ac:dyDescent="0.2">
      <c r="A1221" s="408"/>
      <c r="B1221" s="399"/>
      <c r="C1221" s="399"/>
      <c r="D1221" s="409"/>
    </row>
    <row r="1222" spans="1:4" x14ac:dyDescent="0.2">
      <c r="A1222" s="408"/>
      <c r="B1222" s="399"/>
      <c r="C1222" s="399"/>
      <c r="D1222" s="409"/>
    </row>
    <row r="1223" spans="1:4" x14ac:dyDescent="0.2">
      <c r="A1223" s="408"/>
      <c r="B1223" s="399"/>
      <c r="C1223" s="399"/>
      <c r="D1223" s="409"/>
    </row>
    <row r="1224" spans="1:4" x14ac:dyDescent="0.2">
      <c r="A1224" s="408"/>
      <c r="B1224" s="399"/>
      <c r="C1224" s="399"/>
      <c r="D1224" s="409"/>
    </row>
    <row r="1225" spans="1:4" x14ac:dyDescent="0.2">
      <c r="A1225" s="408"/>
      <c r="B1225" s="399"/>
      <c r="C1225" s="399"/>
      <c r="D1225" s="409"/>
    </row>
    <row r="1226" spans="1:4" x14ac:dyDescent="0.2">
      <c r="A1226" s="408"/>
      <c r="B1226" s="399"/>
      <c r="C1226" s="399"/>
      <c r="D1226" s="409"/>
    </row>
    <row r="1227" spans="1:4" x14ac:dyDescent="0.2">
      <c r="A1227" s="408"/>
      <c r="B1227" s="399"/>
      <c r="C1227" s="399"/>
      <c r="D1227" s="409"/>
    </row>
    <row r="1228" spans="1:4" x14ac:dyDescent="0.2">
      <c r="A1228" s="408"/>
      <c r="B1228" s="399"/>
      <c r="C1228" s="399"/>
      <c r="D1228" s="409"/>
    </row>
    <row r="1229" spans="1:4" x14ac:dyDescent="0.2">
      <c r="A1229" s="408"/>
      <c r="B1229" s="399"/>
      <c r="C1229" s="399"/>
      <c r="D1229" s="409"/>
    </row>
    <row r="1230" spans="1:4" x14ac:dyDescent="0.2">
      <c r="A1230" s="408"/>
      <c r="B1230" s="399"/>
      <c r="C1230" s="399"/>
      <c r="D1230" s="409"/>
    </row>
    <row r="1231" spans="1:4" x14ac:dyDescent="0.2">
      <c r="A1231" s="408"/>
      <c r="B1231" s="399"/>
      <c r="C1231" s="399"/>
      <c r="D1231" s="409"/>
    </row>
    <row r="1232" spans="1:4" x14ac:dyDescent="0.2">
      <c r="A1232" s="408"/>
      <c r="B1232" s="399"/>
      <c r="C1232" s="399"/>
      <c r="D1232" s="409"/>
    </row>
    <row r="1233" spans="1:4" x14ac:dyDescent="0.2">
      <c r="A1233" s="408"/>
      <c r="B1233" s="399"/>
      <c r="C1233" s="399"/>
      <c r="D1233" s="409"/>
    </row>
    <row r="1234" spans="1:4" x14ac:dyDescent="0.2">
      <c r="A1234" s="408"/>
      <c r="B1234" s="399"/>
      <c r="C1234" s="399"/>
      <c r="D1234" s="409"/>
    </row>
    <row r="1235" spans="1:4" x14ac:dyDescent="0.2">
      <c r="A1235" s="408"/>
      <c r="B1235" s="399"/>
      <c r="C1235" s="399"/>
      <c r="D1235" s="409"/>
    </row>
    <row r="1236" spans="1:4" x14ac:dyDescent="0.2">
      <c r="A1236" s="408"/>
      <c r="B1236" s="399"/>
      <c r="C1236" s="399"/>
      <c r="D1236" s="409"/>
    </row>
    <row r="1237" spans="1:4" x14ac:dyDescent="0.2">
      <c r="A1237" s="408"/>
      <c r="B1237" s="399"/>
      <c r="C1237" s="399"/>
      <c r="D1237" s="409"/>
    </row>
    <row r="1238" spans="1:4" x14ac:dyDescent="0.2">
      <c r="A1238" s="408"/>
      <c r="B1238" s="399"/>
      <c r="C1238" s="399"/>
      <c r="D1238" s="409"/>
    </row>
    <row r="1239" spans="1:4" x14ac:dyDescent="0.2">
      <c r="A1239" s="408"/>
      <c r="B1239" s="399"/>
      <c r="C1239" s="399"/>
      <c r="D1239" s="409"/>
    </row>
    <row r="1240" spans="1:4" x14ac:dyDescent="0.2">
      <c r="A1240" s="408"/>
      <c r="B1240" s="399"/>
      <c r="C1240" s="399"/>
      <c r="D1240" s="409"/>
    </row>
    <row r="1241" spans="1:4" x14ac:dyDescent="0.2">
      <c r="A1241" s="408"/>
      <c r="B1241" s="399"/>
      <c r="C1241" s="399"/>
      <c r="D1241" s="409"/>
    </row>
    <row r="1242" spans="1:4" x14ac:dyDescent="0.2">
      <c r="A1242" s="408"/>
      <c r="B1242" s="399"/>
      <c r="C1242" s="399"/>
      <c r="D1242" s="409"/>
    </row>
    <row r="1243" spans="1:4" x14ac:dyDescent="0.2">
      <c r="A1243" s="408"/>
      <c r="B1243" s="399"/>
      <c r="C1243" s="399"/>
      <c r="D1243" s="409"/>
    </row>
    <row r="1244" spans="1:4" x14ac:dyDescent="0.2">
      <c r="A1244" s="408"/>
      <c r="B1244" s="399"/>
      <c r="C1244" s="399"/>
      <c r="D1244" s="409"/>
    </row>
    <row r="1245" spans="1:4" x14ac:dyDescent="0.2">
      <c r="A1245" s="408"/>
      <c r="B1245" s="399"/>
      <c r="C1245" s="399"/>
      <c r="D1245" s="409"/>
    </row>
    <row r="1246" spans="1:4" x14ac:dyDescent="0.2">
      <c r="A1246" s="408"/>
      <c r="B1246" s="399"/>
      <c r="C1246" s="399"/>
      <c r="D1246" s="409"/>
    </row>
    <row r="1247" spans="1:4" x14ac:dyDescent="0.2">
      <c r="A1247" s="408"/>
      <c r="B1247" s="399"/>
      <c r="C1247" s="399"/>
      <c r="D1247" s="409"/>
    </row>
    <row r="1248" spans="1:4" x14ac:dyDescent="0.2">
      <c r="A1248" s="408"/>
      <c r="B1248" s="399"/>
      <c r="C1248" s="399"/>
      <c r="D1248" s="409"/>
    </row>
    <row r="1249" spans="1:4" x14ac:dyDescent="0.2">
      <c r="A1249" s="408"/>
      <c r="B1249" s="399"/>
      <c r="C1249" s="399"/>
      <c r="D1249" s="409"/>
    </row>
    <row r="1250" spans="1:4" x14ac:dyDescent="0.2">
      <c r="A1250" s="408"/>
      <c r="B1250" s="399"/>
      <c r="C1250" s="399"/>
      <c r="D1250" s="409"/>
    </row>
    <row r="1251" spans="1:4" x14ac:dyDescent="0.2">
      <c r="A1251" s="408"/>
      <c r="B1251" s="399"/>
      <c r="C1251" s="399"/>
      <c r="D1251" s="409"/>
    </row>
    <row r="1252" spans="1:4" x14ac:dyDescent="0.2">
      <c r="A1252" s="408"/>
      <c r="B1252" s="399"/>
      <c r="C1252" s="399"/>
      <c r="D1252" s="409"/>
    </row>
    <row r="1253" spans="1:4" x14ac:dyDescent="0.2">
      <c r="A1253" s="408"/>
      <c r="B1253" s="399"/>
      <c r="C1253" s="399"/>
      <c r="D1253" s="409"/>
    </row>
    <row r="1254" spans="1:4" x14ac:dyDescent="0.2">
      <c r="A1254" s="408"/>
      <c r="B1254" s="399"/>
      <c r="C1254" s="399"/>
      <c r="D1254" s="409"/>
    </row>
    <row r="1255" spans="1:4" x14ac:dyDescent="0.2">
      <c r="A1255" s="408"/>
      <c r="B1255" s="399"/>
      <c r="C1255" s="399"/>
      <c r="D1255" s="409"/>
    </row>
    <row r="1256" spans="1:4" x14ac:dyDescent="0.2">
      <c r="A1256" s="408"/>
      <c r="B1256" s="399"/>
      <c r="C1256" s="399"/>
      <c r="D1256" s="409"/>
    </row>
    <row r="1257" spans="1:4" x14ac:dyDescent="0.2">
      <c r="A1257" s="408"/>
      <c r="B1257" s="399"/>
      <c r="C1257" s="399"/>
      <c r="D1257" s="409"/>
    </row>
    <row r="1258" spans="1:4" x14ac:dyDescent="0.2">
      <c r="A1258" s="408"/>
      <c r="B1258" s="399"/>
      <c r="C1258" s="399"/>
      <c r="D1258" s="409"/>
    </row>
    <row r="1259" spans="1:4" x14ac:dyDescent="0.2">
      <c r="A1259" s="408"/>
      <c r="B1259" s="399"/>
      <c r="C1259" s="399"/>
      <c r="D1259" s="409"/>
    </row>
    <row r="1260" spans="1:4" x14ac:dyDescent="0.2">
      <c r="A1260" s="408"/>
      <c r="B1260" s="399"/>
      <c r="C1260" s="399"/>
      <c r="D1260" s="409"/>
    </row>
    <row r="1261" spans="1:4" x14ac:dyDescent="0.2">
      <c r="A1261" s="408"/>
      <c r="B1261" s="399"/>
      <c r="C1261" s="399"/>
      <c r="D1261" s="409"/>
    </row>
    <row r="1262" spans="1:4" x14ac:dyDescent="0.2">
      <c r="A1262" s="408"/>
      <c r="B1262" s="399"/>
      <c r="C1262" s="399"/>
      <c r="D1262" s="409"/>
    </row>
    <row r="1263" spans="1:4" x14ac:dyDescent="0.2">
      <c r="A1263" s="408"/>
      <c r="B1263" s="399"/>
      <c r="C1263" s="399"/>
      <c r="D1263" s="409"/>
    </row>
    <row r="1264" spans="1:4" x14ac:dyDescent="0.2">
      <c r="A1264" s="408"/>
      <c r="B1264" s="399"/>
      <c r="C1264" s="399"/>
      <c r="D1264" s="409"/>
    </row>
    <row r="1265" spans="1:4" x14ac:dyDescent="0.2">
      <c r="A1265" s="408"/>
      <c r="B1265" s="399"/>
      <c r="C1265" s="399"/>
      <c r="D1265" s="409"/>
    </row>
    <row r="1266" spans="1:4" x14ac:dyDescent="0.2">
      <c r="A1266" s="408"/>
      <c r="B1266" s="399"/>
      <c r="C1266" s="399"/>
      <c r="D1266" s="409"/>
    </row>
    <row r="1267" spans="1:4" x14ac:dyDescent="0.2">
      <c r="A1267" s="408"/>
      <c r="B1267" s="399"/>
      <c r="C1267" s="399"/>
      <c r="D1267" s="409"/>
    </row>
    <row r="1268" spans="1:4" x14ac:dyDescent="0.2">
      <c r="A1268" s="408"/>
      <c r="B1268" s="399"/>
      <c r="C1268" s="399"/>
      <c r="D1268" s="409"/>
    </row>
    <row r="1269" spans="1:4" x14ac:dyDescent="0.2">
      <c r="A1269" s="408"/>
      <c r="B1269" s="399"/>
      <c r="C1269" s="399"/>
      <c r="D1269" s="409"/>
    </row>
    <row r="1270" spans="1:4" x14ac:dyDescent="0.2">
      <c r="A1270" s="408"/>
      <c r="B1270" s="399"/>
      <c r="C1270" s="399"/>
      <c r="D1270" s="409"/>
    </row>
    <row r="1271" spans="1:4" x14ac:dyDescent="0.2">
      <c r="A1271" s="408"/>
      <c r="B1271" s="399"/>
      <c r="C1271" s="399"/>
      <c r="D1271" s="409"/>
    </row>
    <row r="1272" spans="1:4" x14ac:dyDescent="0.2">
      <c r="A1272" s="408"/>
      <c r="B1272" s="399"/>
      <c r="C1272" s="399"/>
      <c r="D1272" s="409"/>
    </row>
    <row r="1273" spans="1:4" x14ac:dyDescent="0.2">
      <c r="A1273" s="408"/>
      <c r="B1273" s="399"/>
      <c r="C1273" s="399"/>
      <c r="D1273" s="409"/>
    </row>
    <row r="1274" spans="1:4" x14ac:dyDescent="0.2">
      <c r="A1274" s="408"/>
      <c r="B1274" s="399"/>
      <c r="C1274" s="399"/>
      <c r="D1274" s="409"/>
    </row>
    <row r="1275" spans="1:4" x14ac:dyDescent="0.2">
      <c r="A1275" s="408"/>
      <c r="B1275" s="399"/>
      <c r="C1275" s="399"/>
      <c r="D1275" s="409"/>
    </row>
    <row r="1276" spans="1:4" x14ac:dyDescent="0.2">
      <c r="A1276" s="408"/>
      <c r="B1276" s="399"/>
      <c r="C1276" s="399"/>
      <c r="D1276" s="409"/>
    </row>
    <row r="1277" spans="1:4" x14ac:dyDescent="0.2">
      <c r="A1277" s="408"/>
      <c r="B1277" s="399"/>
      <c r="C1277" s="399"/>
      <c r="D1277" s="409"/>
    </row>
    <row r="1278" spans="1:4" x14ac:dyDescent="0.2">
      <c r="A1278" s="408"/>
      <c r="B1278" s="399"/>
      <c r="C1278" s="399"/>
      <c r="D1278" s="409"/>
    </row>
    <row r="1279" spans="1:4" x14ac:dyDescent="0.2">
      <c r="A1279" s="408"/>
      <c r="B1279" s="399"/>
      <c r="C1279" s="399"/>
      <c r="D1279" s="409"/>
    </row>
    <row r="1280" spans="1:4" x14ac:dyDescent="0.2">
      <c r="A1280" s="408"/>
      <c r="B1280" s="399"/>
      <c r="C1280" s="399"/>
      <c r="D1280" s="409"/>
    </row>
    <row r="1281" spans="1:4" x14ac:dyDescent="0.2">
      <c r="A1281" s="408"/>
      <c r="B1281" s="399"/>
      <c r="C1281" s="399"/>
      <c r="D1281" s="409"/>
    </row>
    <row r="1282" spans="1:4" x14ac:dyDescent="0.2">
      <c r="A1282" s="408"/>
      <c r="B1282" s="399"/>
      <c r="C1282" s="399"/>
      <c r="D1282" s="409"/>
    </row>
    <row r="1283" spans="1:4" x14ac:dyDescent="0.2">
      <c r="A1283" s="408"/>
      <c r="B1283" s="399"/>
      <c r="C1283" s="399"/>
      <c r="D1283" s="409"/>
    </row>
    <row r="1284" spans="1:4" x14ac:dyDescent="0.2">
      <c r="A1284" s="408"/>
      <c r="B1284" s="399"/>
      <c r="C1284" s="399"/>
      <c r="D1284" s="409"/>
    </row>
    <row r="1285" spans="1:4" x14ac:dyDescent="0.2">
      <c r="A1285" s="408"/>
      <c r="B1285" s="399"/>
      <c r="C1285" s="399"/>
      <c r="D1285" s="409"/>
    </row>
    <row r="1286" spans="1:4" x14ac:dyDescent="0.2">
      <c r="A1286" s="408"/>
      <c r="B1286" s="399"/>
      <c r="C1286" s="399"/>
      <c r="D1286" s="409"/>
    </row>
    <row r="1287" spans="1:4" x14ac:dyDescent="0.2">
      <c r="A1287" s="408"/>
      <c r="B1287" s="399"/>
      <c r="C1287" s="399"/>
      <c r="D1287" s="409"/>
    </row>
    <row r="1288" spans="1:4" x14ac:dyDescent="0.2">
      <c r="A1288" s="408"/>
      <c r="B1288" s="399"/>
      <c r="C1288" s="399"/>
      <c r="D1288" s="409"/>
    </row>
    <row r="1289" spans="1:4" x14ac:dyDescent="0.2">
      <c r="A1289" s="408"/>
      <c r="B1289" s="399"/>
      <c r="C1289" s="399"/>
      <c r="D1289" s="409"/>
    </row>
    <row r="1290" spans="1:4" x14ac:dyDescent="0.2">
      <c r="A1290" s="408"/>
      <c r="B1290" s="399"/>
      <c r="C1290" s="399"/>
      <c r="D1290" s="409"/>
    </row>
    <row r="1291" spans="1:4" x14ac:dyDescent="0.2">
      <c r="A1291" s="408"/>
      <c r="B1291" s="399"/>
      <c r="C1291" s="399"/>
      <c r="D1291" s="409"/>
    </row>
    <row r="1292" spans="1:4" x14ac:dyDescent="0.2">
      <c r="A1292" s="408"/>
      <c r="B1292" s="399"/>
      <c r="C1292" s="399"/>
      <c r="D1292" s="409"/>
    </row>
    <row r="1293" spans="1:4" x14ac:dyDescent="0.2">
      <c r="A1293" s="408"/>
      <c r="B1293" s="399"/>
      <c r="C1293" s="399"/>
      <c r="D1293" s="409"/>
    </row>
    <row r="1294" spans="1:4" x14ac:dyDescent="0.2">
      <c r="A1294" s="408"/>
      <c r="B1294" s="399"/>
      <c r="C1294" s="399"/>
      <c r="D1294" s="409"/>
    </row>
    <row r="1295" spans="1:4" x14ac:dyDescent="0.2">
      <c r="A1295" s="408"/>
      <c r="B1295" s="399"/>
      <c r="C1295" s="399"/>
      <c r="D1295" s="409"/>
    </row>
    <row r="1296" spans="1:4" x14ac:dyDescent="0.2">
      <c r="A1296" s="408"/>
      <c r="B1296" s="399"/>
      <c r="C1296" s="399"/>
      <c r="D1296" s="409"/>
    </row>
    <row r="1297" spans="1:4" x14ac:dyDescent="0.2">
      <c r="A1297" s="408"/>
      <c r="B1297" s="399"/>
      <c r="C1297" s="399"/>
      <c r="D1297" s="409"/>
    </row>
    <row r="1298" spans="1:4" x14ac:dyDescent="0.2">
      <c r="A1298" s="408"/>
      <c r="B1298" s="399"/>
      <c r="C1298" s="399"/>
      <c r="D1298" s="409"/>
    </row>
    <row r="1299" spans="1:4" x14ac:dyDescent="0.2">
      <c r="A1299" s="408"/>
      <c r="B1299" s="399"/>
      <c r="C1299" s="399"/>
      <c r="D1299" s="409"/>
    </row>
    <row r="1300" spans="1:4" x14ac:dyDescent="0.2">
      <c r="A1300" s="408"/>
      <c r="B1300" s="399"/>
      <c r="C1300" s="399"/>
      <c r="D1300" s="409"/>
    </row>
    <row r="1301" spans="1:4" x14ac:dyDescent="0.2">
      <c r="A1301" s="408"/>
      <c r="B1301" s="399"/>
      <c r="C1301" s="399"/>
      <c r="D1301" s="409"/>
    </row>
    <row r="1302" spans="1:4" x14ac:dyDescent="0.2">
      <c r="A1302" s="408"/>
      <c r="B1302" s="399"/>
      <c r="C1302" s="399"/>
      <c r="D1302" s="409"/>
    </row>
    <row r="1303" spans="1:4" x14ac:dyDescent="0.2">
      <c r="A1303" s="408"/>
      <c r="B1303" s="399"/>
      <c r="C1303" s="399"/>
      <c r="D1303" s="409"/>
    </row>
    <row r="1304" spans="1:4" x14ac:dyDescent="0.2">
      <c r="A1304" s="408"/>
      <c r="B1304" s="399"/>
      <c r="C1304" s="399"/>
      <c r="D1304" s="409"/>
    </row>
    <row r="1305" spans="1:4" x14ac:dyDescent="0.2">
      <c r="A1305" s="408"/>
      <c r="B1305" s="399"/>
      <c r="C1305" s="399"/>
      <c r="D1305" s="409"/>
    </row>
    <row r="1306" spans="1:4" x14ac:dyDescent="0.2">
      <c r="A1306" s="408"/>
      <c r="B1306" s="399"/>
      <c r="C1306" s="399"/>
      <c r="D1306" s="409"/>
    </row>
    <row r="1307" spans="1:4" x14ac:dyDescent="0.2">
      <c r="A1307" s="408"/>
      <c r="B1307" s="399"/>
      <c r="C1307" s="399"/>
      <c r="D1307" s="409"/>
    </row>
    <row r="1308" spans="1:4" x14ac:dyDescent="0.2">
      <c r="A1308" s="408"/>
      <c r="B1308" s="399"/>
      <c r="C1308" s="399"/>
      <c r="D1308" s="409"/>
    </row>
    <row r="1309" spans="1:4" x14ac:dyDescent="0.2">
      <c r="A1309" s="408"/>
      <c r="B1309" s="399"/>
      <c r="C1309" s="399"/>
      <c r="D1309" s="409"/>
    </row>
    <row r="1310" spans="1:4" x14ac:dyDescent="0.2">
      <c r="A1310" s="408"/>
      <c r="B1310" s="399"/>
      <c r="C1310" s="399"/>
      <c r="D1310" s="409"/>
    </row>
    <row r="1311" spans="1:4" x14ac:dyDescent="0.2">
      <c r="A1311" s="408"/>
      <c r="B1311" s="399"/>
      <c r="C1311" s="399"/>
      <c r="D1311" s="409"/>
    </row>
    <row r="1312" spans="1:4" x14ac:dyDescent="0.2">
      <c r="A1312" s="408"/>
      <c r="B1312" s="399"/>
      <c r="C1312" s="399"/>
      <c r="D1312" s="409"/>
    </row>
    <row r="1313" spans="1:4" x14ac:dyDescent="0.2">
      <c r="A1313" s="408"/>
      <c r="B1313" s="399"/>
      <c r="C1313" s="399"/>
      <c r="D1313" s="409"/>
    </row>
    <row r="1314" spans="1:4" x14ac:dyDescent="0.2">
      <c r="A1314" s="408"/>
      <c r="B1314" s="399"/>
      <c r="C1314" s="399"/>
      <c r="D1314" s="409"/>
    </row>
    <row r="1315" spans="1:4" x14ac:dyDescent="0.2">
      <c r="A1315" s="408"/>
      <c r="B1315" s="399"/>
      <c r="C1315" s="399"/>
      <c r="D1315" s="409"/>
    </row>
    <row r="1316" spans="1:4" x14ac:dyDescent="0.2">
      <c r="A1316" s="408"/>
      <c r="B1316" s="399"/>
      <c r="C1316" s="399"/>
      <c r="D1316" s="409"/>
    </row>
    <row r="1317" spans="1:4" x14ac:dyDescent="0.2">
      <c r="A1317" s="408"/>
      <c r="B1317" s="399"/>
      <c r="C1317" s="399"/>
      <c r="D1317" s="409"/>
    </row>
    <row r="1318" spans="1:4" x14ac:dyDescent="0.2">
      <c r="A1318" s="408"/>
      <c r="B1318" s="399"/>
      <c r="C1318" s="399"/>
      <c r="D1318" s="409"/>
    </row>
    <row r="1319" spans="1:4" x14ac:dyDescent="0.2">
      <c r="A1319" s="408"/>
      <c r="B1319" s="399"/>
      <c r="C1319" s="399"/>
      <c r="D1319" s="409"/>
    </row>
    <row r="1320" spans="1:4" x14ac:dyDescent="0.2">
      <c r="A1320" s="408"/>
      <c r="B1320" s="399"/>
      <c r="C1320" s="399"/>
      <c r="D1320" s="409"/>
    </row>
    <row r="1321" spans="1:4" x14ac:dyDescent="0.2">
      <c r="A1321" s="408"/>
      <c r="B1321" s="399"/>
      <c r="C1321" s="399"/>
      <c r="D1321" s="409"/>
    </row>
    <row r="1322" spans="1:4" x14ac:dyDescent="0.2">
      <c r="A1322" s="408"/>
      <c r="B1322" s="399"/>
      <c r="C1322" s="399"/>
      <c r="D1322" s="409"/>
    </row>
    <row r="1323" spans="1:4" x14ac:dyDescent="0.2">
      <c r="A1323" s="408"/>
      <c r="B1323" s="399"/>
      <c r="C1323" s="399"/>
      <c r="D1323" s="409"/>
    </row>
    <row r="1324" spans="1:4" x14ac:dyDescent="0.2">
      <c r="A1324" s="408"/>
      <c r="B1324" s="399"/>
      <c r="C1324" s="399"/>
      <c r="D1324" s="409"/>
    </row>
    <row r="1325" spans="1:4" x14ac:dyDescent="0.2">
      <c r="A1325" s="408"/>
      <c r="B1325" s="399"/>
      <c r="C1325" s="399"/>
      <c r="D1325" s="409"/>
    </row>
    <row r="1326" spans="1:4" x14ac:dyDescent="0.2">
      <c r="A1326" s="408"/>
      <c r="B1326" s="399"/>
      <c r="C1326" s="399"/>
      <c r="D1326" s="409"/>
    </row>
    <row r="1327" spans="1:4" x14ac:dyDescent="0.2">
      <c r="A1327" s="408"/>
      <c r="B1327" s="399"/>
      <c r="C1327" s="399"/>
      <c r="D1327" s="409"/>
    </row>
    <row r="1328" spans="1:4" x14ac:dyDescent="0.2">
      <c r="A1328" s="408"/>
      <c r="B1328" s="399"/>
      <c r="C1328" s="399"/>
      <c r="D1328" s="409"/>
    </row>
    <row r="1329" spans="1:4" x14ac:dyDescent="0.2">
      <c r="A1329" s="408"/>
      <c r="B1329" s="399"/>
      <c r="C1329" s="399"/>
      <c r="D1329" s="409"/>
    </row>
    <row r="1330" spans="1:4" x14ac:dyDescent="0.2">
      <c r="A1330" s="408"/>
      <c r="B1330" s="399"/>
      <c r="C1330" s="399"/>
      <c r="D1330" s="409"/>
    </row>
    <row r="1331" spans="1:4" x14ac:dyDescent="0.2">
      <c r="A1331" s="408"/>
      <c r="B1331" s="399"/>
      <c r="C1331" s="399"/>
      <c r="D1331" s="409"/>
    </row>
    <row r="1332" spans="1:4" x14ac:dyDescent="0.2">
      <c r="A1332" s="408"/>
      <c r="B1332" s="399"/>
      <c r="C1332" s="399"/>
      <c r="D1332" s="409"/>
    </row>
    <row r="1333" spans="1:4" x14ac:dyDescent="0.2">
      <c r="A1333" s="408"/>
      <c r="B1333" s="399"/>
      <c r="C1333" s="399"/>
      <c r="D1333" s="409"/>
    </row>
    <row r="1334" spans="1:4" x14ac:dyDescent="0.2">
      <c r="A1334" s="408"/>
      <c r="B1334" s="399"/>
      <c r="C1334" s="399"/>
      <c r="D1334" s="409"/>
    </row>
    <row r="1335" spans="1:4" x14ac:dyDescent="0.2">
      <c r="A1335" s="408"/>
      <c r="B1335" s="399"/>
      <c r="C1335" s="399"/>
      <c r="D1335" s="409"/>
    </row>
    <row r="1336" spans="1:4" x14ac:dyDescent="0.2">
      <c r="A1336" s="408"/>
      <c r="B1336" s="399"/>
      <c r="C1336" s="399"/>
      <c r="D1336" s="409"/>
    </row>
    <row r="1337" spans="1:4" x14ac:dyDescent="0.2">
      <c r="A1337" s="408"/>
      <c r="B1337" s="399"/>
      <c r="C1337" s="399"/>
      <c r="D1337" s="409"/>
    </row>
    <row r="1338" spans="1:4" x14ac:dyDescent="0.2">
      <c r="A1338" s="408"/>
      <c r="B1338" s="399"/>
      <c r="C1338" s="399"/>
      <c r="D1338" s="409"/>
    </row>
    <row r="1339" spans="1:4" x14ac:dyDescent="0.2">
      <c r="A1339" s="408"/>
      <c r="B1339" s="399"/>
      <c r="C1339" s="399"/>
      <c r="D1339" s="409"/>
    </row>
    <row r="1340" spans="1:4" x14ac:dyDescent="0.2">
      <c r="A1340" s="408"/>
      <c r="B1340" s="399"/>
      <c r="C1340" s="399"/>
      <c r="D1340" s="409"/>
    </row>
    <row r="1341" spans="1:4" x14ac:dyDescent="0.2">
      <c r="A1341" s="408"/>
      <c r="B1341" s="399"/>
      <c r="C1341" s="399"/>
      <c r="D1341" s="409"/>
    </row>
    <row r="1342" spans="1:4" x14ac:dyDescent="0.2">
      <c r="A1342" s="408"/>
      <c r="B1342" s="399"/>
      <c r="C1342" s="399"/>
      <c r="D1342" s="409"/>
    </row>
    <row r="1343" spans="1:4" x14ac:dyDescent="0.2">
      <c r="A1343" s="408"/>
      <c r="B1343" s="399"/>
      <c r="C1343" s="399"/>
      <c r="D1343" s="409"/>
    </row>
    <row r="1344" spans="1:4" x14ac:dyDescent="0.2">
      <c r="A1344" s="408"/>
      <c r="B1344" s="399"/>
      <c r="C1344" s="399"/>
      <c r="D1344" s="409"/>
    </row>
    <row r="1345" spans="1:4" x14ac:dyDescent="0.2">
      <c r="A1345" s="408"/>
      <c r="B1345" s="399"/>
      <c r="C1345" s="399"/>
      <c r="D1345" s="409"/>
    </row>
    <row r="1346" spans="1:4" x14ac:dyDescent="0.2">
      <c r="A1346" s="408"/>
      <c r="B1346" s="399"/>
      <c r="C1346" s="399"/>
      <c r="D1346" s="409"/>
    </row>
    <row r="1347" spans="1:4" x14ac:dyDescent="0.2">
      <c r="A1347" s="408"/>
      <c r="B1347" s="399"/>
      <c r="C1347" s="399"/>
      <c r="D1347" s="409"/>
    </row>
    <row r="1348" spans="1:4" x14ac:dyDescent="0.2">
      <c r="A1348" s="408"/>
      <c r="B1348" s="399"/>
      <c r="C1348" s="399"/>
      <c r="D1348" s="409"/>
    </row>
    <row r="1349" spans="1:4" x14ac:dyDescent="0.2">
      <c r="A1349" s="408"/>
      <c r="B1349" s="399"/>
      <c r="C1349" s="399"/>
      <c r="D1349" s="409"/>
    </row>
    <row r="1350" spans="1:4" x14ac:dyDescent="0.2">
      <c r="A1350" s="408"/>
      <c r="B1350" s="399"/>
      <c r="C1350" s="399"/>
      <c r="D1350" s="409"/>
    </row>
    <row r="1351" spans="1:4" x14ac:dyDescent="0.2">
      <c r="A1351" s="408"/>
      <c r="B1351" s="399"/>
      <c r="C1351" s="399"/>
      <c r="D1351" s="409"/>
    </row>
    <row r="1352" spans="1:4" x14ac:dyDescent="0.2">
      <c r="A1352" s="408"/>
      <c r="B1352" s="399"/>
      <c r="C1352" s="399"/>
      <c r="D1352" s="409"/>
    </row>
    <row r="1353" spans="1:4" x14ac:dyDescent="0.2">
      <c r="A1353" s="408"/>
      <c r="B1353" s="399"/>
      <c r="C1353" s="399"/>
      <c r="D1353" s="409"/>
    </row>
    <row r="1354" spans="1:4" x14ac:dyDescent="0.2">
      <c r="A1354" s="408"/>
      <c r="B1354" s="399"/>
      <c r="C1354" s="399"/>
      <c r="D1354" s="409"/>
    </row>
    <row r="1355" spans="1:4" x14ac:dyDescent="0.2">
      <c r="A1355" s="408"/>
      <c r="B1355" s="399"/>
      <c r="C1355" s="399"/>
      <c r="D1355" s="409"/>
    </row>
    <row r="1356" spans="1:4" x14ac:dyDescent="0.2">
      <c r="A1356" s="408"/>
      <c r="B1356" s="399"/>
      <c r="C1356" s="399"/>
      <c r="D1356" s="409"/>
    </row>
    <row r="1357" spans="1:4" x14ac:dyDescent="0.2">
      <c r="A1357" s="408"/>
      <c r="B1357" s="399"/>
      <c r="C1357" s="399"/>
      <c r="D1357" s="409"/>
    </row>
    <row r="1358" spans="1:4" x14ac:dyDescent="0.2">
      <c r="A1358" s="408"/>
      <c r="B1358" s="399"/>
      <c r="C1358" s="399"/>
      <c r="D1358" s="409"/>
    </row>
    <row r="1359" spans="1:4" x14ac:dyDescent="0.2">
      <c r="A1359" s="408"/>
      <c r="B1359" s="399"/>
      <c r="C1359" s="399"/>
      <c r="D1359" s="409"/>
    </row>
    <row r="1360" spans="1:4" x14ac:dyDescent="0.2">
      <c r="A1360" s="408"/>
      <c r="B1360" s="399"/>
      <c r="C1360" s="399"/>
      <c r="D1360" s="409"/>
    </row>
    <row r="1361" spans="1:4" x14ac:dyDescent="0.2">
      <c r="A1361" s="408"/>
      <c r="B1361" s="399"/>
      <c r="C1361" s="399"/>
      <c r="D1361" s="409"/>
    </row>
    <row r="1362" spans="1:4" x14ac:dyDescent="0.2">
      <c r="A1362" s="408"/>
      <c r="B1362" s="399"/>
      <c r="C1362" s="399"/>
      <c r="D1362" s="409"/>
    </row>
    <row r="1363" spans="1:4" x14ac:dyDescent="0.2">
      <c r="A1363" s="408"/>
      <c r="B1363" s="399"/>
      <c r="C1363" s="399"/>
      <c r="D1363" s="409"/>
    </row>
    <row r="1364" spans="1:4" x14ac:dyDescent="0.2">
      <c r="A1364" s="408"/>
      <c r="B1364" s="399"/>
      <c r="C1364" s="399"/>
      <c r="D1364" s="409"/>
    </row>
    <row r="1365" spans="1:4" x14ac:dyDescent="0.2">
      <c r="A1365" s="408"/>
      <c r="B1365" s="399"/>
      <c r="C1365" s="399"/>
      <c r="D1365" s="409"/>
    </row>
    <row r="1366" spans="1:4" x14ac:dyDescent="0.2">
      <c r="A1366" s="408"/>
      <c r="B1366" s="399"/>
      <c r="C1366" s="399"/>
      <c r="D1366" s="409"/>
    </row>
    <row r="1367" spans="1:4" x14ac:dyDescent="0.2">
      <c r="A1367" s="408"/>
      <c r="B1367" s="399"/>
      <c r="C1367" s="399"/>
      <c r="D1367" s="409"/>
    </row>
    <row r="1368" spans="1:4" x14ac:dyDescent="0.2">
      <c r="A1368" s="408"/>
      <c r="B1368" s="399"/>
      <c r="C1368" s="399"/>
      <c r="D1368" s="409"/>
    </row>
    <row r="1369" spans="1:4" x14ac:dyDescent="0.2">
      <c r="A1369" s="408"/>
      <c r="B1369" s="399"/>
      <c r="C1369" s="399"/>
      <c r="D1369" s="409"/>
    </row>
    <row r="1370" spans="1:4" x14ac:dyDescent="0.2">
      <c r="A1370" s="408"/>
      <c r="B1370" s="399"/>
      <c r="C1370" s="399"/>
      <c r="D1370" s="409"/>
    </row>
    <row r="1371" spans="1:4" x14ac:dyDescent="0.2">
      <c r="A1371" s="408"/>
      <c r="B1371" s="399"/>
      <c r="C1371" s="399"/>
      <c r="D1371" s="409"/>
    </row>
    <row r="1372" spans="1:4" x14ac:dyDescent="0.2">
      <c r="A1372" s="408"/>
      <c r="B1372" s="399"/>
      <c r="C1372" s="399"/>
      <c r="D1372" s="409"/>
    </row>
    <row r="1373" spans="1:4" x14ac:dyDescent="0.2">
      <c r="A1373" s="408"/>
      <c r="B1373" s="399"/>
      <c r="C1373" s="399"/>
      <c r="D1373" s="409"/>
    </row>
    <row r="1374" spans="1:4" x14ac:dyDescent="0.2">
      <c r="A1374" s="408"/>
      <c r="B1374" s="399"/>
      <c r="C1374" s="399"/>
      <c r="D1374" s="409"/>
    </row>
    <row r="1375" spans="1:4" x14ac:dyDescent="0.2">
      <c r="A1375" s="408"/>
      <c r="B1375" s="399"/>
      <c r="C1375" s="399"/>
      <c r="D1375" s="409"/>
    </row>
    <row r="1376" spans="1:4" x14ac:dyDescent="0.2">
      <c r="A1376" s="408"/>
      <c r="B1376" s="399"/>
      <c r="C1376" s="399"/>
      <c r="D1376" s="409"/>
    </row>
    <row r="1377" spans="1:4" x14ac:dyDescent="0.2">
      <c r="A1377" s="408"/>
      <c r="B1377" s="399"/>
      <c r="C1377" s="399"/>
      <c r="D1377" s="409"/>
    </row>
    <row r="1378" spans="1:4" x14ac:dyDescent="0.2">
      <c r="A1378" s="408"/>
      <c r="B1378" s="399"/>
      <c r="C1378" s="399"/>
      <c r="D1378" s="409"/>
    </row>
    <row r="1379" spans="1:4" x14ac:dyDescent="0.2">
      <c r="A1379" s="408"/>
      <c r="B1379" s="399"/>
      <c r="C1379" s="399"/>
      <c r="D1379" s="409"/>
    </row>
    <row r="1380" spans="1:4" x14ac:dyDescent="0.2">
      <c r="A1380" s="408"/>
      <c r="B1380" s="399"/>
      <c r="C1380" s="399"/>
      <c r="D1380" s="409"/>
    </row>
    <row r="1381" spans="1:4" x14ac:dyDescent="0.2">
      <c r="A1381" s="408"/>
      <c r="B1381" s="399"/>
      <c r="C1381" s="399"/>
      <c r="D1381" s="409"/>
    </row>
    <row r="1382" spans="1:4" x14ac:dyDescent="0.2">
      <c r="A1382" s="408"/>
      <c r="B1382" s="399"/>
      <c r="C1382" s="399"/>
      <c r="D1382" s="409"/>
    </row>
    <row r="1383" spans="1:4" x14ac:dyDescent="0.2">
      <c r="A1383" s="408"/>
      <c r="B1383" s="399"/>
      <c r="C1383" s="399"/>
      <c r="D1383" s="409"/>
    </row>
    <row r="1384" spans="1:4" x14ac:dyDescent="0.2">
      <c r="A1384" s="408"/>
      <c r="B1384" s="399"/>
      <c r="C1384" s="399"/>
      <c r="D1384" s="409"/>
    </row>
    <row r="1385" spans="1:4" x14ac:dyDescent="0.2">
      <c r="A1385" s="408"/>
      <c r="B1385" s="399"/>
      <c r="C1385" s="399"/>
      <c r="D1385" s="409"/>
    </row>
    <row r="1386" spans="1:4" x14ac:dyDescent="0.2">
      <c r="A1386" s="408"/>
      <c r="B1386" s="399"/>
      <c r="C1386" s="399"/>
      <c r="D1386" s="409"/>
    </row>
    <row r="1387" spans="1:4" x14ac:dyDescent="0.2">
      <c r="A1387" s="408"/>
      <c r="B1387" s="399"/>
      <c r="C1387" s="399"/>
      <c r="D1387" s="409"/>
    </row>
    <row r="1388" spans="1:4" x14ac:dyDescent="0.2">
      <c r="A1388" s="408"/>
      <c r="B1388" s="399"/>
      <c r="C1388" s="399"/>
      <c r="D1388" s="409"/>
    </row>
    <row r="1389" spans="1:4" x14ac:dyDescent="0.2">
      <c r="A1389" s="408"/>
      <c r="B1389" s="399"/>
      <c r="C1389" s="399"/>
      <c r="D1389" s="409"/>
    </row>
    <row r="1390" spans="1:4" x14ac:dyDescent="0.2">
      <c r="A1390" s="408"/>
      <c r="B1390" s="399"/>
      <c r="C1390" s="399"/>
      <c r="D1390" s="409"/>
    </row>
    <row r="1391" spans="1:4" x14ac:dyDescent="0.2">
      <c r="A1391" s="408"/>
      <c r="B1391" s="399"/>
      <c r="C1391" s="399"/>
      <c r="D1391" s="409"/>
    </row>
    <row r="1392" spans="1:4" x14ac:dyDescent="0.2">
      <c r="A1392" s="408"/>
      <c r="B1392" s="399"/>
      <c r="C1392" s="399"/>
      <c r="D1392" s="409"/>
    </row>
    <row r="1393" spans="1:4" x14ac:dyDescent="0.2">
      <c r="A1393" s="408"/>
      <c r="B1393" s="399"/>
      <c r="C1393" s="399"/>
      <c r="D1393" s="409"/>
    </row>
    <row r="1394" spans="1:4" x14ac:dyDescent="0.2">
      <c r="A1394" s="408"/>
      <c r="B1394" s="399"/>
      <c r="C1394" s="399"/>
      <c r="D1394" s="409"/>
    </row>
    <row r="1395" spans="1:4" x14ac:dyDescent="0.2">
      <c r="A1395" s="408"/>
      <c r="B1395" s="399"/>
      <c r="C1395" s="399"/>
      <c r="D1395" s="409"/>
    </row>
    <row r="1396" spans="1:4" x14ac:dyDescent="0.2">
      <c r="A1396" s="408"/>
      <c r="B1396" s="399"/>
      <c r="C1396" s="399"/>
      <c r="D1396" s="409"/>
    </row>
    <row r="1397" spans="1:4" x14ac:dyDescent="0.2">
      <c r="A1397" s="408"/>
      <c r="B1397" s="399"/>
      <c r="C1397" s="399"/>
      <c r="D1397" s="409"/>
    </row>
    <row r="1398" spans="1:4" x14ac:dyDescent="0.2">
      <c r="A1398" s="408"/>
      <c r="B1398" s="399"/>
      <c r="C1398" s="399"/>
      <c r="D1398" s="409"/>
    </row>
    <row r="1399" spans="1:4" x14ac:dyDescent="0.2">
      <c r="A1399" s="408"/>
      <c r="B1399" s="399"/>
      <c r="C1399" s="399"/>
      <c r="D1399" s="409"/>
    </row>
    <row r="1400" spans="1:4" x14ac:dyDescent="0.2">
      <c r="A1400" s="408"/>
      <c r="B1400" s="399"/>
      <c r="C1400" s="399"/>
      <c r="D1400" s="409"/>
    </row>
    <row r="1401" spans="1:4" x14ac:dyDescent="0.2">
      <c r="A1401" s="408"/>
      <c r="B1401" s="399"/>
      <c r="C1401" s="399"/>
      <c r="D1401" s="409"/>
    </row>
    <row r="1402" spans="1:4" x14ac:dyDescent="0.2">
      <c r="A1402" s="408"/>
      <c r="B1402" s="399"/>
      <c r="C1402" s="399"/>
      <c r="D1402" s="409"/>
    </row>
    <row r="1403" spans="1:4" x14ac:dyDescent="0.2">
      <c r="A1403" s="408"/>
      <c r="B1403" s="399"/>
      <c r="C1403" s="399"/>
      <c r="D1403" s="409"/>
    </row>
    <row r="1404" spans="1:4" x14ac:dyDescent="0.2">
      <c r="A1404" s="408"/>
      <c r="B1404" s="399"/>
      <c r="C1404" s="399"/>
      <c r="D1404" s="409"/>
    </row>
    <row r="1405" spans="1:4" x14ac:dyDescent="0.2">
      <c r="A1405" s="408"/>
      <c r="B1405" s="399"/>
      <c r="C1405" s="399"/>
      <c r="D1405" s="409"/>
    </row>
    <row r="1406" spans="1:4" x14ac:dyDescent="0.2">
      <c r="A1406" s="408"/>
      <c r="B1406" s="399"/>
      <c r="C1406" s="399"/>
      <c r="D1406" s="409"/>
    </row>
    <row r="1407" spans="1:4" x14ac:dyDescent="0.2">
      <c r="A1407" s="408"/>
      <c r="B1407" s="399"/>
      <c r="C1407" s="399"/>
      <c r="D1407" s="409"/>
    </row>
    <row r="1408" spans="1:4" x14ac:dyDescent="0.2">
      <c r="A1408" s="408"/>
      <c r="B1408" s="399"/>
      <c r="C1408" s="399"/>
      <c r="D1408" s="409"/>
    </row>
    <row r="1409" spans="1:4" x14ac:dyDescent="0.2">
      <c r="A1409" s="408"/>
      <c r="B1409" s="399"/>
      <c r="C1409" s="399"/>
      <c r="D1409" s="409"/>
    </row>
    <row r="1410" spans="1:4" x14ac:dyDescent="0.2">
      <c r="A1410" s="408"/>
      <c r="B1410" s="399"/>
      <c r="C1410" s="399"/>
      <c r="D1410" s="409"/>
    </row>
    <row r="1411" spans="1:4" x14ac:dyDescent="0.2">
      <c r="A1411" s="408"/>
      <c r="B1411" s="399"/>
      <c r="C1411" s="399"/>
      <c r="D1411" s="409"/>
    </row>
    <row r="1412" spans="1:4" x14ac:dyDescent="0.2">
      <c r="A1412" s="408"/>
      <c r="B1412" s="399"/>
      <c r="C1412" s="399"/>
      <c r="D1412" s="409"/>
    </row>
    <row r="1413" spans="1:4" x14ac:dyDescent="0.2">
      <c r="A1413" s="408"/>
      <c r="B1413" s="399"/>
      <c r="C1413" s="399"/>
      <c r="D1413" s="409"/>
    </row>
    <row r="1414" spans="1:4" x14ac:dyDescent="0.2">
      <c r="A1414" s="408"/>
      <c r="B1414" s="399"/>
      <c r="C1414" s="399"/>
      <c r="D1414" s="409"/>
    </row>
    <row r="1415" spans="1:4" x14ac:dyDescent="0.2">
      <c r="A1415" s="408"/>
      <c r="B1415" s="399"/>
      <c r="C1415" s="399"/>
      <c r="D1415" s="409"/>
    </row>
    <row r="1416" spans="1:4" x14ac:dyDescent="0.2">
      <c r="A1416" s="408"/>
      <c r="B1416" s="399"/>
      <c r="C1416" s="399"/>
      <c r="D1416" s="409"/>
    </row>
    <row r="1417" spans="1:4" x14ac:dyDescent="0.2">
      <c r="A1417" s="408"/>
      <c r="B1417" s="399"/>
      <c r="C1417" s="399"/>
      <c r="D1417" s="409"/>
    </row>
    <row r="1418" spans="1:4" x14ac:dyDescent="0.2">
      <c r="A1418" s="408"/>
      <c r="B1418" s="399"/>
      <c r="C1418" s="399"/>
      <c r="D1418" s="409"/>
    </row>
    <row r="1419" spans="1:4" x14ac:dyDescent="0.2">
      <c r="A1419" s="408"/>
      <c r="B1419" s="399"/>
      <c r="C1419" s="399"/>
      <c r="D1419" s="409"/>
    </row>
    <row r="1420" spans="1:4" x14ac:dyDescent="0.2">
      <c r="A1420" s="408"/>
      <c r="B1420" s="399"/>
      <c r="C1420" s="399"/>
      <c r="D1420" s="409"/>
    </row>
    <row r="1421" spans="1:4" x14ac:dyDescent="0.2">
      <c r="A1421" s="408"/>
      <c r="B1421" s="399"/>
      <c r="C1421" s="399"/>
      <c r="D1421" s="409"/>
    </row>
    <row r="1422" spans="1:4" x14ac:dyDescent="0.2">
      <c r="A1422" s="408"/>
      <c r="B1422" s="399"/>
      <c r="C1422" s="399"/>
      <c r="D1422" s="409"/>
    </row>
    <row r="1423" spans="1:4" x14ac:dyDescent="0.2">
      <c r="A1423" s="408"/>
      <c r="B1423" s="399"/>
      <c r="C1423" s="399"/>
      <c r="D1423" s="409"/>
    </row>
    <row r="1424" spans="1:4" x14ac:dyDescent="0.2">
      <c r="A1424" s="408"/>
      <c r="B1424" s="399"/>
      <c r="C1424" s="399"/>
      <c r="D1424" s="409"/>
    </row>
    <row r="1425" spans="1:4" x14ac:dyDescent="0.2">
      <c r="A1425" s="408"/>
      <c r="B1425" s="399"/>
      <c r="C1425" s="399"/>
      <c r="D1425" s="409"/>
    </row>
    <row r="1426" spans="1:4" x14ac:dyDescent="0.2">
      <c r="A1426" s="408"/>
      <c r="B1426" s="399"/>
      <c r="C1426" s="399"/>
      <c r="D1426" s="409"/>
    </row>
    <row r="1427" spans="1:4" x14ac:dyDescent="0.2">
      <c r="A1427" s="408"/>
      <c r="B1427" s="399"/>
      <c r="C1427" s="399"/>
      <c r="D1427" s="409"/>
    </row>
    <row r="1428" spans="1:4" x14ac:dyDescent="0.2">
      <c r="A1428" s="408"/>
      <c r="B1428" s="399"/>
      <c r="C1428" s="399"/>
      <c r="D1428" s="409"/>
    </row>
    <row r="1429" spans="1:4" x14ac:dyDescent="0.2">
      <c r="A1429" s="408"/>
      <c r="B1429" s="399"/>
      <c r="C1429" s="399"/>
      <c r="D1429" s="409"/>
    </row>
    <row r="1430" spans="1:4" x14ac:dyDescent="0.2">
      <c r="A1430" s="408"/>
      <c r="B1430" s="399"/>
      <c r="C1430" s="399"/>
      <c r="D1430" s="409"/>
    </row>
    <row r="1431" spans="1:4" x14ac:dyDescent="0.2">
      <c r="A1431" s="408"/>
      <c r="B1431" s="399"/>
      <c r="C1431" s="399"/>
      <c r="D1431" s="409"/>
    </row>
    <row r="1432" spans="1:4" x14ac:dyDescent="0.2">
      <c r="A1432" s="408"/>
      <c r="B1432" s="399"/>
      <c r="C1432" s="399"/>
      <c r="D1432" s="409"/>
    </row>
    <row r="1433" spans="1:4" x14ac:dyDescent="0.2">
      <c r="A1433" s="408"/>
      <c r="B1433" s="399"/>
      <c r="C1433" s="399"/>
      <c r="D1433" s="409"/>
    </row>
    <row r="1434" spans="1:4" x14ac:dyDescent="0.2">
      <c r="A1434" s="408"/>
      <c r="B1434" s="399"/>
      <c r="C1434" s="399"/>
      <c r="D1434" s="409"/>
    </row>
    <row r="1435" spans="1:4" x14ac:dyDescent="0.2">
      <c r="A1435" s="408"/>
      <c r="B1435" s="399"/>
      <c r="C1435" s="399"/>
      <c r="D1435" s="409"/>
    </row>
    <row r="1436" spans="1:4" x14ac:dyDescent="0.2">
      <c r="A1436" s="408"/>
      <c r="B1436" s="399"/>
      <c r="C1436" s="399"/>
      <c r="D1436" s="409"/>
    </row>
    <row r="1437" spans="1:4" x14ac:dyDescent="0.2">
      <c r="A1437" s="408"/>
      <c r="B1437" s="399"/>
      <c r="C1437" s="399"/>
      <c r="D1437" s="409"/>
    </row>
    <row r="1438" spans="1:4" x14ac:dyDescent="0.2">
      <c r="A1438" s="408"/>
      <c r="B1438" s="399"/>
      <c r="C1438" s="399"/>
      <c r="D1438" s="409"/>
    </row>
    <row r="1439" spans="1:4" x14ac:dyDescent="0.2">
      <c r="A1439" s="408"/>
      <c r="B1439" s="399"/>
      <c r="C1439" s="399"/>
      <c r="D1439" s="409"/>
    </row>
    <row r="1440" spans="1:4" x14ac:dyDescent="0.2">
      <c r="A1440" s="408"/>
      <c r="B1440" s="399"/>
      <c r="C1440" s="399"/>
      <c r="D1440" s="409"/>
    </row>
    <row r="1441" spans="1:4" x14ac:dyDescent="0.2">
      <c r="A1441" s="408"/>
      <c r="B1441" s="399"/>
      <c r="C1441" s="399"/>
      <c r="D1441" s="409"/>
    </row>
    <row r="1442" spans="1:4" x14ac:dyDescent="0.2">
      <c r="A1442" s="408"/>
      <c r="B1442" s="399"/>
      <c r="C1442" s="399"/>
      <c r="D1442" s="409"/>
    </row>
    <row r="1443" spans="1:4" x14ac:dyDescent="0.2">
      <c r="A1443" s="408"/>
      <c r="B1443" s="399"/>
      <c r="C1443" s="399"/>
      <c r="D1443" s="409"/>
    </row>
    <row r="1444" spans="1:4" x14ac:dyDescent="0.2">
      <c r="A1444" s="408"/>
      <c r="B1444" s="399"/>
      <c r="C1444" s="399"/>
      <c r="D1444" s="409"/>
    </row>
    <row r="1445" spans="1:4" x14ac:dyDescent="0.2">
      <c r="A1445" s="408"/>
      <c r="B1445" s="399"/>
      <c r="C1445" s="399"/>
      <c r="D1445" s="409"/>
    </row>
    <row r="1446" spans="1:4" x14ac:dyDescent="0.2">
      <c r="A1446" s="408"/>
      <c r="B1446" s="399"/>
      <c r="C1446" s="399"/>
      <c r="D1446" s="409"/>
    </row>
    <row r="1447" spans="1:4" x14ac:dyDescent="0.2">
      <c r="A1447" s="408"/>
      <c r="B1447" s="399"/>
      <c r="C1447" s="399"/>
      <c r="D1447" s="409"/>
    </row>
    <row r="1448" spans="1:4" x14ac:dyDescent="0.2">
      <c r="A1448" s="408"/>
      <c r="B1448" s="399"/>
      <c r="C1448" s="399"/>
      <c r="D1448" s="409"/>
    </row>
    <row r="1449" spans="1:4" x14ac:dyDescent="0.2">
      <c r="A1449" s="408"/>
      <c r="B1449" s="399"/>
      <c r="C1449" s="399"/>
      <c r="D1449" s="409"/>
    </row>
    <row r="1450" spans="1:4" x14ac:dyDescent="0.2">
      <c r="A1450" s="408"/>
      <c r="B1450" s="399"/>
      <c r="C1450" s="399"/>
      <c r="D1450" s="409"/>
    </row>
    <row r="1451" spans="1:4" x14ac:dyDescent="0.2">
      <c r="A1451" s="408"/>
      <c r="B1451" s="399"/>
      <c r="C1451" s="399"/>
      <c r="D1451" s="409"/>
    </row>
    <row r="1452" spans="1:4" x14ac:dyDescent="0.2">
      <c r="A1452" s="408"/>
      <c r="B1452" s="399"/>
      <c r="C1452" s="399"/>
      <c r="D1452" s="409"/>
    </row>
    <row r="1453" spans="1:4" x14ac:dyDescent="0.2">
      <c r="A1453" s="408"/>
      <c r="B1453" s="399"/>
      <c r="C1453" s="399"/>
      <c r="D1453" s="409"/>
    </row>
    <row r="1454" spans="1:4" x14ac:dyDescent="0.2">
      <c r="A1454" s="408"/>
      <c r="B1454" s="399"/>
      <c r="C1454" s="399"/>
      <c r="D1454" s="409"/>
    </row>
    <row r="1455" spans="1:4" x14ac:dyDescent="0.2">
      <c r="A1455" s="408"/>
      <c r="B1455" s="399"/>
      <c r="C1455" s="399"/>
      <c r="D1455" s="409"/>
    </row>
    <row r="1456" spans="1:4" x14ac:dyDescent="0.2">
      <c r="A1456" s="408"/>
      <c r="B1456" s="399"/>
      <c r="C1456" s="399"/>
      <c r="D1456" s="409"/>
    </row>
    <row r="1457" spans="1:4" x14ac:dyDescent="0.2">
      <c r="A1457" s="408"/>
      <c r="B1457" s="399"/>
      <c r="C1457" s="399"/>
      <c r="D1457" s="409"/>
    </row>
    <row r="1458" spans="1:4" x14ac:dyDescent="0.2">
      <c r="A1458" s="408"/>
      <c r="B1458" s="399"/>
      <c r="C1458" s="399"/>
      <c r="D1458" s="409"/>
    </row>
    <row r="1459" spans="1:4" x14ac:dyDescent="0.2">
      <c r="A1459" s="408"/>
      <c r="B1459" s="399"/>
      <c r="C1459" s="399"/>
      <c r="D1459" s="409"/>
    </row>
    <row r="1460" spans="1:4" x14ac:dyDescent="0.2">
      <c r="A1460" s="408"/>
      <c r="B1460" s="399"/>
      <c r="C1460" s="399"/>
      <c r="D1460" s="409"/>
    </row>
    <row r="1461" spans="1:4" x14ac:dyDescent="0.2">
      <c r="A1461" s="408"/>
      <c r="B1461" s="399"/>
      <c r="C1461" s="399"/>
      <c r="D1461" s="409"/>
    </row>
    <row r="1462" spans="1:4" x14ac:dyDescent="0.2">
      <c r="A1462" s="408"/>
      <c r="B1462" s="399"/>
      <c r="C1462" s="399"/>
      <c r="D1462" s="409"/>
    </row>
    <row r="1463" spans="1:4" x14ac:dyDescent="0.2">
      <c r="A1463" s="408"/>
      <c r="B1463" s="399"/>
      <c r="C1463" s="399"/>
      <c r="D1463" s="409"/>
    </row>
    <row r="1464" spans="1:4" x14ac:dyDescent="0.2">
      <c r="A1464" s="408"/>
      <c r="B1464" s="399"/>
      <c r="C1464" s="399"/>
      <c r="D1464" s="409"/>
    </row>
    <row r="1465" spans="1:4" x14ac:dyDescent="0.2">
      <c r="A1465" s="408"/>
      <c r="B1465" s="399"/>
      <c r="C1465" s="399"/>
      <c r="D1465" s="409"/>
    </row>
    <row r="1466" spans="1:4" x14ac:dyDescent="0.2">
      <c r="A1466" s="408"/>
      <c r="B1466" s="399"/>
      <c r="C1466" s="399"/>
      <c r="D1466" s="409"/>
    </row>
    <row r="1467" spans="1:4" x14ac:dyDescent="0.2">
      <c r="A1467" s="408"/>
      <c r="B1467" s="399"/>
      <c r="C1467" s="399"/>
      <c r="D1467" s="409"/>
    </row>
    <row r="1468" spans="1:4" x14ac:dyDescent="0.2">
      <c r="A1468" s="408"/>
      <c r="B1468" s="399"/>
      <c r="C1468" s="399"/>
      <c r="D1468" s="409"/>
    </row>
    <row r="1469" spans="1:4" x14ac:dyDescent="0.2">
      <c r="A1469" s="408"/>
      <c r="B1469" s="399"/>
      <c r="C1469" s="399"/>
      <c r="D1469" s="409"/>
    </row>
    <row r="1470" spans="1:4" x14ac:dyDescent="0.2">
      <c r="A1470" s="408"/>
      <c r="B1470" s="399"/>
      <c r="C1470" s="399"/>
      <c r="D1470" s="409"/>
    </row>
    <row r="1471" spans="1:4" x14ac:dyDescent="0.2">
      <c r="A1471" s="408"/>
      <c r="B1471" s="399"/>
      <c r="C1471" s="399"/>
      <c r="D1471" s="409"/>
    </row>
    <row r="1472" spans="1:4" x14ac:dyDescent="0.2">
      <c r="A1472" s="408"/>
      <c r="B1472" s="399"/>
      <c r="C1472" s="399"/>
      <c r="D1472" s="409"/>
    </row>
    <row r="1473" spans="1:4" x14ac:dyDescent="0.2">
      <c r="A1473" s="408"/>
      <c r="B1473" s="399"/>
      <c r="C1473" s="399"/>
      <c r="D1473" s="409"/>
    </row>
    <row r="1474" spans="1:4" x14ac:dyDescent="0.2">
      <c r="A1474" s="408"/>
      <c r="B1474" s="399"/>
      <c r="C1474" s="399"/>
      <c r="D1474" s="409"/>
    </row>
    <row r="1475" spans="1:4" x14ac:dyDescent="0.2">
      <c r="A1475" s="408"/>
      <c r="B1475" s="399"/>
      <c r="C1475" s="399"/>
      <c r="D1475" s="409"/>
    </row>
    <row r="1476" spans="1:4" x14ac:dyDescent="0.2">
      <c r="A1476" s="408"/>
      <c r="B1476" s="399"/>
      <c r="C1476" s="399"/>
      <c r="D1476" s="409"/>
    </row>
    <row r="1477" spans="1:4" x14ac:dyDescent="0.2">
      <c r="A1477" s="408"/>
      <c r="B1477" s="399"/>
      <c r="C1477" s="399"/>
      <c r="D1477" s="409"/>
    </row>
    <row r="1478" spans="1:4" x14ac:dyDescent="0.2">
      <c r="A1478" s="408"/>
      <c r="B1478" s="399"/>
      <c r="C1478" s="399"/>
      <c r="D1478" s="409"/>
    </row>
    <row r="1479" spans="1:4" x14ac:dyDescent="0.2">
      <c r="A1479" s="408"/>
      <c r="B1479" s="399"/>
      <c r="C1479" s="399"/>
      <c r="D1479" s="409"/>
    </row>
    <row r="1480" spans="1:4" x14ac:dyDescent="0.2">
      <c r="A1480" s="408"/>
      <c r="B1480" s="399"/>
      <c r="C1480" s="399"/>
      <c r="D1480" s="409"/>
    </row>
    <row r="1481" spans="1:4" x14ac:dyDescent="0.2">
      <c r="A1481" s="408"/>
      <c r="B1481" s="399"/>
      <c r="C1481" s="399"/>
      <c r="D1481" s="409"/>
    </row>
    <row r="1482" spans="1:4" x14ac:dyDescent="0.2">
      <c r="A1482" s="408"/>
      <c r="B1482" s="399"/>
      <c r="C1482" s="399"/>
      <c r="D1482" s="409"/>
    </row>
    <row r="1483" spans="1:4" x14ac:dyDescent="0.2">
      <c r="A1483" s="408"/>
      <c r="B1483" s="399"/>
      <c r="C1483" s="399"/>
      <c r="D1483" s="409"/>
    </row>
    <row r="1484" spans="1:4" x14ac:dyDescent="0.2">
      <c r="A1484" s="408"/>
      <c r="B1484" s="399"/>
      <c r="C1484" s="399"/>
      <c r="D1484" s="409"/>
    </row>
    <row r="1485" spans="1:4" x14ac:dyDescent="0.2">
      <c r="A1485" s="408"/>
      <c r="B1485" s="399"/>
      <c r="C1485" s="399"/>
      <c r="D1485" s="409"/>
    </row>
    <row r="1486" spans="1:4" x14ac:dyDescent="0.2">
      <c r="A1486" s="408"/>
      <c r="B1486" s="399"/>
      <c r="C1486" s="399"/>
      <c r="D1486" s="409"/>
    </row>
    <row r="1487" spans="1:4" x14ac:dyDescent="0.2">
      <c r="A1487" s="408"/>
      <c r="B1487" s="399"/>
      <c r="C1487" s="399"/>
      <c r="D1487" s="409"/>
    </row>
    <row r="1488" spans="1:4" x14ac:dyDescent="0.2">
      <c r="A1488" s="408"/>
      <c r="B1488" s="399"/>
      <c r="C1488" s="399"/>
      <c r="D1488" s="409"/>
    </row>
    <row r="1489" spans="1:4" x14ac:dyDescent="0.2">
      <c r="A1489" s="408"/>
      <c r="B1489" s="399"/>
      <c r="C1489" s="399"/>
      <c r="D1489" s="409"/>
    </row>
    <row r="1490" spans="1:4" x14ac:dyDescent="0.2">
      <c r="A1490" s="408"/>
      <c r="B1490" s="399"/>
      <c r="C1490" s="399"/>
      <c r="D1490" s="409"/>
    </row>
    <row r="1491" spans="1:4" x14ac:dyDescent="0.2">
      <c r="A1491" s="408"/>
      <c r="B1491" s="399"/>
      <c r="C1491" s="399"/>
      <c r="D1491" s="409"/>
    </row>
    <row r="1492" spans="1:4" x14ac:dyDescent="0.2">
      <c r="A1492" s="408"/>
      <c r="B1492" s="399"/>
      <c r="C1492" s="399"/>
      <c r="D1492" s="409"/>
    </row>
    <row r="1493" spans="1:4" x14ac:dyDescent="0.2">
      <c r="A1493" s="408"/>
      <c r="B1493" s="399"/>
      <c r="C1493" s="399"/>
      <c r="D1493" s="409"/>
    </row>
    <row r="1494" spans="1:4" x14ac:dyDescent="0.2">
      <c r="A1494" s="408"/>
      <c r="B1494" s="399"/>
      <c r="C1494" s="399"/>
      <c r="D1494" s="409"/>
    </row>
    <row r="1495" spans="1:4" x14ac:dyDescent="0.2">
      <c r="A1495" s="408"/>
      <c r="B1495" s="399"/>
      <c r="C1495" s="399"/>
      <c r="D1495" s="409"/>
    </row>
    <row r="1496" spans="1:4" x14ac:dyDescent="0.2">
      <c r="A1496" s="408"/>
      <c r="B1496" s="399"/>
      <c r="C1496" s="399"/>
      <c r="D1496" s="409"/>
    </row>
    <row r="1497" spans="1:4" x14ac:dyDescent="0.2">
      <c r="A1497" s="408"/>
      <c r="B1497" s="399"/>
      <c r="C1497" s="399"/>
      <c r="D1497" s="409"/>
    </row>
    <row r="1498" spans="1:4" x14ac:dyDescent="0.2">
      <c r="A1498" s="408"/>
      <c r="B1498" s="399"/>
      <c r="C1498" s="399"/>
      <c r="D1498" s="409"/>
    </row>
    <row r="1499" spans="1:4" x14ac:dyDescent="0.2">
      <c r="A1499" s="408"/>
      <c r="B1499" s="399"/>
      <c r="C1499" s="399"/>
      <c r="D1499" s="409"/>
    </row>
    <row r="1500" spans="1:4" x14ac:dyDescent="0.2">
      <c r="A1500" s="408"/>
      <c r="B1500" s="399"/>
      <c r="C1500" s="399"/>
      <c r="D1500" s="409"/>
    </row>
    <row r="1501" spans="1:4" x14ac:dyDescent="0.2">
      <c r="A1501" s="408"/>
      <c r="B1501" s="399"/>
      <c r="C1501" s="399"/>
      <c r="D1501" s="409"/>
    </row>
    <row r="1502" spans="1:4" x14ac:dyDescent="0.2">
      <c r="A1502" s="408"/>
      <c r="B1502" s="399"/>
      <c r="C1502" s="399"/>
      <c r="D1502" s="409"/>
    </row>
    <row r="1503" spans="1:4" x14ac:dyDescent="0.2">
      <c r="A1503" s="408"/>
      <c r="B1503" s="399"/>
      <c r="C1503" s="399"/>
      <c r="D1503" s="409"/>
    </row>
    <row r="1504" spans="1:4" x14ac:dyDescent="0.2">
      <c r="A1504" s="408"/>
      <c r="B1504" s="399"/>
      <c r="C1504" s="399"/>
      <c r="D1504" s="409"/>
    </row>
    <row r="1505" spans="1:4" x14ac:dyDescent="0.2">
      <c r="A1505" s="408"/>
      <c r="B1505" s="399"/>
      <c r="C1505" s="399"/>
      <c r="D1505" s="409"/>
    </row>
    <row r="1506" spans="1:4" x14ac:dyDescent="0.2">
      <c r="A1506" s="408"/>
      <c r="B1506" s="399"/>
      <c r="C1506" s="399"/>
      <c r="D1506" s="409"/>
    </row>
    <row r="1507" spans="1:4" x14ac:dyDescent="0.2">
      <c r="A1507" s="408"/>
      <c r="B1507" s="399"/>
      <c r="C1507" s="399"/>
      <c r="D1507" s="409"/>
    </row>
    <row r="1508" spans="1:4" x14ac:dyDescent="0.2">
      <c r="A1508" s="408"/>
      <c r="B1508" s="399"/>
      <c r="C1508" s="399"/>
      <c r="D1508" s="409"/>
    </row>
    <row r="1509" spans="1:4" x14ac:dyDescent="0.2">
      <c r="A1509" s="408"/>
      <c r="B1509" s="399"/>
      <c r="C1509" s="399"/>
      <c r="D1509" s="409"/>
    </row>
    <row r="1510" spans="1:4" x14ac:dyDescent="0.2">
      <c r="A1510" s="408"/>
      <c r="B1510" s="399"/>
      <c r="C1510" s="399"/>
      <c r="D1510" s="409"/>
    </row>
    <row r="1511" spans="1:4" x14ac:dyDescent="0.2">
      <c r="A1511" s="408"/>
      <c r="B1511" s="399"/>
      <c r="C1511" s="399"/>
      <c r="D1511" s="409"/>
    </row>
    <row r="1512" spans="1:4" x14ac:dyDescent="0.2">
      <c r="A1512" s="408"/>
      <c r="B1512" s="399"/>
      <c r="C1512" s="399"/>
      <c r="D1512" s="409"/>
    </row>
    <row r="1513" spans="1:4" x14ac:dyDescent="0.2">
      <c r="A1513" s="408"/>
      <c r="B1513" s="399"/>
      <c r="C1513" s="399"/>
      <c r="D1513" s="409"/>
    </row>
    <row r="1514" spans="1:4" x14ac:dyDescent="0.2">
      <c r="A1514" s="408"/>
      <c r="B1514" s="399"/>
      <c r="C1514" s="399"/>
      <c r="D1514" s="409"/>
    </row>
    <row r="1515" spans="1:4" x14ac:dyDescent="0.2">
      <c r="A1515" s="408"/>
      <c r="B1515" s="399"/>
      <c r="C1515" s="399"/>
      <c r="D1515" s="409"/>
    </row>
    <row r="1516" spans="1:4" x14ac:dyDescent="0.2">
      <c r="A1516" s="408"/>
      <c r="B1516" s="399"/>
      <c r="C1516" s="399"/>
      <c r="D1516" s="409"/>
    </row>
    <row r="1517" spans="1:4" x14ac:dyDescent="0.2">
      <c r="A1517" s="408"/>
      <c r="B1517" s="399"/>
      <c r="C1517" s="399"/>
      <c r="D1517" s="409"/>
    </row>
    <row r="1518" spans="1:4" x14ac:dyDescent="0.2">
      <c r="A1518" s="408"/>
      <c r="B1518" s="399"/>
      <c r="C1518" s="399"/>
      <c r="D1518" s="409"/>
    </row>
    <row r="1519" spans="1:4" x14ac:dyDescent="0.2">
      <c r="A1519" s="408"/>
      <c r="B1519" s="399"/>
      <c r="C1519" s="399"/>
      <c r="D1519" s="409"/>
    </row>
    <row r="1520" spans="1:4" x14ac:dyDescent="0.2">
      <c r="A1520" s="408"/>
      <c r="B1520" s="399"/>
      <c r="C1520" s="399"/>
      <c r="D1520" s="409"/>
    </row>
    <row r="1521" spans="1:4" x14ac:dyDescent="0.2">
      <c r="A1521" s="408"/>
      <c r="B1521" s="399"/>
      <c r="C1521" s="399"/>
      <c r="D1521" s="409"/>
    </row>
    <row r="1522" spans="1:4" x14ac:dyDescent="0.2">
      <c r="A1522" s="408"/>
      <c r="B1522" s="399"/>
      <c r="C1522" s="399"/>
      <c r="D1522" s="409"/>
    </row>
    <row r="1523" spans="1:4" x14ac:dyDescent="0.2">
      <c r="A1523" s="408"/>
      <c r="B1523" s="399"/>
      <c r="C1523" s="399"/>
      <c r="D1523" s="409"/>
    </row>
    <row r="1524" spans="1:4" x14ac:dyDescent="0.2">
      <c r="A1524" s="408"/>
      <c r="B1524" s="399"/>
      <c r="C1524" s="399"/>
      <c r="D1524" s="409"/>
    </row>
    <row r="1525" spans="1:4" x14ac:dyDescent="0.2">
      <c r="A1525" s="408"/>
      <c r="B1525" s="399"/>
      <c r="C1525" s="399"/>
      <c r="D1525" s="409"/>
    </row>
    <row r="1526" spans="1:4" x14ac:dyDescent="0.2">
      <c r="A1526" s="408"/>
      <c r="B1526" s="399"/>
      <c r="C1526" s="399"/>
      <c r="D1526" s="409"/>
    </row>
    <row r="1527" spans="1:4" x14ac:dyDescent="0.2">
      <c r="A1527" s="408"/>
      <c r="B1527" s="399"/>
      <c r="C1527" s="399"/>
      <c r="D1527" s="409"/>
    </row>
    <row r="1528" spans="1:4" x14ac:dyDescent="0.2">
      <c r="A1528" s="408"/>
      <c r="B1528" s="399"/>
      <c r="C1528" s="399"/>
      <c r="D1528" s="409"/>
    </row>
    <row r="1529" spans="1:4" x14ac:dyDescent="0.2">
      <c r="A1529" s="408"/>
      <c r="B1529" s="399"/>
      <c r="C1529" s="399"/>
      <c r="D1529" s="409"/>
    </row>
    <row r="1530" spans="1:4" x14ac:dyDescent="0.2">
      <c r="A1530" s="408"/>
      <c r="B1530" s="399"/>
      <c r="C1530" s="399"/>
      <c r="D1530" s="409"/>
    </row>
    <row r="1531" spans="1:4" x14ac:dyDescent="0.2">
      <c r="A1531" s="408"/>
      <c r="B1531" s="399"/>
      <c r="C1531" s="399"/>
      <c r="D1531" s="409"/>
    </row>
    <row r="1532" spans="1:4" x14ac:dyDescent="0.2">
      <c r="A1532" s="408"/>
      <c r="B1532" s="399"/>
      <c r="C1532" s="399"/>
      <c r="D1532" s="409"/>
    </row>
    <row r="1533" spans="1:4" x14ac:dyDescent="0.2">
      <c r="A1533" s="408"/>
      <c r="B1533" s="399"/>
      <c r="C1533" s="399"/>
      <c r="D1533" s="409"/>
    </row>
    <row r="1534" spans="1:4" x14ac:dyDescent="0.2">
      <c r="A1534" s="408"/>
      <c r="B1534" s="399"/>
      <c r="C1534" s="399"/>
      <c r="D1534" s="409"/>
    </row>
    <row r="1535" spans="1:4" x14ac:dyDescent="0.2">
      <c r="A1535" s="408"/>
      <c r="B1535" s="399"/>
      <c r="C1535" s="399"/>
      <c r="D1535" s="409"/>
    </row>
    <row r="1536" spans="1:4" x14ac:dyDescent="0.2">
      <c r="A1536" s="408"/>
      <c r="B1536" s="399"/>
      <c r="C1536" s="399"/>
      <c r="D1536" s="409"/>
    </row>
    <row r="1537" spans="1:4" x14ac:dyDescent="0.2">
      <c r="A1537" s="408"/>
      <c r="B1537" s="399"/>
      <c r="C1537" s="399"/>
      <c r="D1537" s="409"/>
    </row>
    <row r="1538" spans="1:4" x14ac:dyDescent="0.2">
      <c r="A1538" s="408"/>
      <c r="B1538" s="399"/>
      <c r="C1538" s="399"/>
      <c r="D1538" s="409"/>
    </row>
    <row r="1539" spans="1:4" x14ac:dyDescent="0.2">
      <c r="A1539" s="408"/>
      <c r="B1539" s="399"/>
      <c r="C1539" s="399"/>
      <c r="D1539" s="409"/>
    </row>
    <row r="1540" spans="1:4" x14ac:dyDescent="0.2">
      <c r="A1540" s="408"/>
      <c r="B1540" s="399"/>
      <c r="C1540" s="399"/>
      <c r="D1540" s="409"/>
    </row>
    <row r="1541" spans="1:4" x14ac:dyDescent="0.2">
      <c r="A1541" s="408"/>
      <c r="B1541" s="399"/>
      <c r="C1541" s="399"/>
      <c r="D1541" s="409"/>
    </row>
    <row r="1542" spans="1:4" x14ac:dyDescent="0.2">
      <c r="A1542" s="408"/>
      <c r="B1542" s="399"/>
      <c r="C1542" s="399"/>
      <c r="D1542" s="409"/>
    </row>
    <row r="1543" spans="1:4" x14ac:dyDescent="0.2">
      <c r="A1543" s="408"/>
      <c r="B1543" s="399"/>
      <c r="C1543" s="399"/>
      <c r="D1543" s="409"/>
    </row>
    <row r="1544" spans="1:4" x14ac:dyDescent="0.2">
      <c r="A1544" s="408"/>
      <c r="B1544" s="399"/>
      <c r="C1544" s="399"/>
      <c r="D1544" s="409"/>
    </row>
    <row r="1545" spans="1:4" x14ac:dyDescent="0.2">
      <c r="A1545" s="408"/>
      <c r="B1545" s="399"/>
      <c r="C1545" s="399"/>
      <c r="D1545" s="409"/>
    </row>
    <row r="1546" spans="1:4" x14ac:dyDescent="0.2">
      <c r="A1546" s="408"/>
      <c r="B1546" s="399"/>
      <c r="C1546" s="399"/>
      <c r="D1546" s="409"/>
    </row>
    <row r="1547" spans="1:4" x14ac:dyDescent="0.2">
      <c r="A1547" s="408"/>
      <c r="B1547" s="399"/>
      <c r="C1547" s="399"/>
      <c r="D1547" s="409"/>
    </row>
    <row r="1548" spans="1:4" x14ac:dyDescent="0.2">
      <c r="A1548" s="408"/>
      <c r="B1548" s="399"/>
      <c r="C1548" s="399"/>
      <c r="D1548" s="409"/>
    </row>
    <row r="1549" spans="1:4" x14ac:dyDescent="0.2">
      <c r="A1549" s="408"/>
      <c r="B1549" s="399"/>
      <c r="C1549" s="399"/>
      <c r="D1549" s="409"/>
    </row>
    <row r="1550" spans="1:4" x14ac:dyDescent="0.2">
      <c r="A1550" s="408"/>
      <c r="B1550" s="399"/>
      <c r="C1550" s="399"/>
      <c r="D1550" s="409"/>
    </row>
    <row r="1551" spans="1:4" x14ac:dyDescent="0.2">
      <c r="A1551" s="408"/>
      <c r="B1551" s="399"/>
      <c r="C1551" s="399"/>
      <c r="D1551" s="409"/>
    </row>
    <row r="1552" spans="1:4" x14ac:dyDescent="0.2">
      <c r="A1552" s="408"/>
      <c r="B1552" s="399"/>
      <c r="C1552" s="399"/>
      <c r="D1552" s="409"/>
    </row>
    <row r="1553" spans="1:4" x14ac:dyDescent="0.2">
      <c r="A1553" s="408"/>
      <c r="B1553" s="399"/>
      <c r="C1553" s="399"/>
      <c r="D1553" s="409"/>
    </row>
    <row r="1554" spans="1:4" x14ac:dyDescent="0.2">
      <c r="A1554" s="408"/>
      <c r="B1554" s="399"/>
      <c r="C1554" s="399"/>
      <c r="D1554" s="409"/>
    </row>
    <row r="1555" spans="1:4" x14ac:dyDescent="0.2">
      <c r="A1555" s="408"/>
      <c r="B1555" s="399"/>
      <c r="C1555" s="399"/>
      <c r="D1555" s="409"/>
    </row>
    <row r="1556" spans="1:4" x14ac:dyDescent="0.2">
      <c r="A1556" s="408"/>
      <c r="B1556" s="399"/>
      <c r="C1556" s="399"/>
      <c r="D1556" s="409"/>
    </row>
    <row r="1557" spans="1:4" x14ac:dyDescent="0.2">
      <c r="A1557" s="408"/>
      <c r="B1557" s="399"/>
      <c r="C1557" s="399"/>
      <c r="D1557" s="409"/>
    </row>
    <row r="1558" spans="1:4" x14ac:dyDescent="0.2">
      <c r="A1558" s="408"/>
      <c r="B1558" s="399"/>
      <c r="C1558" s="399"/>
      <c r="D1558" s="409"/>
    </row>
    <row r="1559" spans="1:4" x14ac:dyDescent="0.2">
      <c r="A1559" s="408"/>
      <c r="B1559" s="399"/>
      <c r="C1559" s="399"/>
      <c r="D1559" s="409"/>
    </row>
    <row r="1560" spans="1:4" x14ac:dyDescent="0.2">
      <c r="A1560" s="408"/>
      <c r="B1560" s="399"/>
      <c r="C1560" s="399"/>
      <c r="D1560" s="409"/>
    </row>
    <row r="1561" spans="1:4" x14ac:dyDescent="0.2">
      <c r="A1561" s="408"/>
      <c r="B1561" s="399"/>
      <c r="C1561" s="399"/>
      <c r="D1561" s="409"/>
    </row>
    <row r="1562" spans="1:4" x14ac:dyDescent="0.2">
      <c r="A1562" s="408"/>
      <c r="B1562" s="399"/>
      <c r="C1562" s="399"/>
      <c r="D1562" s="409"/>
    </row>
    <row r="1563" spans="1:4" x14ac:dyDescent="0.2">
      <c r="A1563" s="408"/>
      <c r="B1563" s="399"/>
      <c r="C1563" s="399"/>
      <c r="D1563" s="409"/>
    </row>
    <row r="1564" spans="1:4" x14ac:dyDescent="0.2">
      <c r="A1564" s="408"/>
      <c r="B1564" s="399"/>
      <c r="C1564" s="399"/>
      <c r="D1564" s="409"/>
    </row>
    <row r="1565" spans="1:4" x14ac:dyDescent="0.2">
      <c r="A1565" s="408"/>
      <c r="B1565" s="399"/>
      <c r="C1565" s="399"/>
      <c r="D1565" s="409"/>
    </row>
    <row r="1566" spans="1:4" x14ac:dyDescent="0.2">
      <c r="A1566" s="408"/>
      <c r="B1566" s="399"/>
      <c r="C1566" s="399"/>
      <c r="D1566" s="409"/>
    </row>
    <row r="1567" spans="1:4" x14ac:dyDescent="0.2">
      <c r="A1567" s="408"/>
      <c r="B1567" s="399"/>
      <c r="C1567" s="399"/>
      <c r="D1567" s="409"/>
    </row>
    <row r="1568" spans="1:4" x14ac:dyDescent="0.2">
      <c r="A1568" s="408"/>
      <c r="B1568" s="399"/>
      <c r="C1568" s="399"/>
      <c r="D1568" s="409"/>
    </row>
    <row r="1569" spans="1:4" x14ac:dyDescent="0.2">
      <c r="A1569" s="408"/>
      <c r="B1569" s="399"/>
      <c r="C1569" s="399"/>
      <c r="D1569" s="409"/>
    </row>
    <row r="1570" spans="1:4" x14ac:dyDescent="0.2">
      <c r="A1570" s="408"/>
      <c r="B1570" s="399"/>
      <c r="C1570" s="399"/>
      <c r="D1570" s="409"/>
    </row>
    <row r="1571" spans="1:4" x14ac:dyDescent="0.2">
      <c r="A1571" s="408"/>
      <c r="B1571" s="399"/>
      <c r="C1571" s="399"/>
      <c r="D1571" s="409"/>
    </row>
    <row r="1572" spans="1:4" x14ac:dyDescent="0.2">
      <c r="A1572" s="408"/>
      <c r="B1572" s="399"/>
      <c r="C1572" s="399"/>
      <c r="D1572" s="409"/>
    </row>
    <row r="1573" spans="1:4" x14ac:dyDescent="0.2">
      <c r="A1573" s="408"/>
      <c r="B1573" s="399"/>
      <c r="C1573" s="399"/>
      <c r="D1573" s="409"/>
    </row>
    <row r="1574" spans="1:4" x14ac:dyDescent="0.2">
      <c r="A1574" s="408"/>
      <c r="B1574" s="399"/>
      <c r="C1574" s="399"/>
      <c r="D1574" s="409"/>
    </row>
    <row r="1575" spans="1:4" x14ac:dyDescent="0.2">
      <c r="A1575" s="408"/>
      <c r="B1575" s="399"/>
      <c r="C1575" s="399"/>
      <c r="D1575" s="409"/>
    </row>
    <row r="1576" spans="1:4" x14ac:dyDescent="0.2">
      <c r="A1576" s="408"/>
      <c r="B1576" s="399"/>
      <c r="C1576" s="399"/>
      <c r="D1576" s="409"/>
    </row>
    <row r="1577" spans="1:4" x14ac:dyDescent="0.2">
      <c r="A1577" s="408"/>
      <c r="B1577" s="399"/>
      <c r="C1577" s="399"/>
      <c r="D1577" s="409"/>
    </row>
    <row r="1578" spans="1:4" x14ac:dyDescent="0.2">
      <c r="A1578" s="408"/>
      <c r="B1578" s="399"/>
      <c r="C1578" s="399"/>
      <c r="D1578" s="409"/>
    </row>
    <row r="1579" spans="1:4" x14ac:dyDescent="0.2">
      <c r="A1579" s="408"/>
      <c r="B1579" s="399"/>
      <c r="C1579" s="399"/>
      <c r="D1579" s="409"/>
    </row>
    <row r="1580" spans="1:4" x14ac:dyDescent="0.2">
      <c r="A1580" s="408"/>
      <c r="B1580" s="399"/>
      <c r="C1580" s="399"/>
      <c r="D1580" s="409"/>
    </row>
    <row r="1581" spans="1:4" x14ac:dyDescent="0.2">
      <c r="A1581" s="408"/>
      <c r="B1581" s="399"/>
      <c r="C1581" s="399"/>
      <c r="D1581" s="409"/>
    </row>
    <row r="1582" spans="1:4" x14ac:dyDescent="0.2">
      <c r="A1582" s="408"/>
      <c r="B1582" s="399"/>
      <c r="C1582" s="399"/>
      <c r="D1582" s="409"/>
    </row>
    <row r="1583" spans="1:4" x14ac:dyDescent="0.2">
      <c r="A1583" s="408"/>
      <c r="B1583" s="399"/>
      <c r="C1583" s="399"/>
      <c r="D1583" s="409"/>
    </row>
    <row r="1584" spans="1:4" x14ac:dyDescent="0.2">
      <c r="A1584" s="408"/>
      <c r="B1584" s="399"/>
      <c r="C1584" s="399"/>
      <c r="D1584" s="409"/>
    </row>
    <row r="1585" spans="1:4" x14ac:dyDescent="0.2">
      <c r="A1585" s="408"/>
      <c r="B1585" s="399"/>
      <c r="C1585" s="399"/>
      <c r="D1585" s="409"/>
    </row>
    <row r="1586" spans="1:4" x14ac:dyDescent="0.2">
      <c r="A1586" s="408"/>
      <c r="B1586" s="399"/>
      <c r="C1586" s="399"/>
      <c r="D1586" s="409"/>
    </row>
    <row r="1587" spans="1:4" x14ac:dyDescent="0.2">
      <c r="A1587" s="408"/>
      <c r="B1587" s="399"/>
      <c r="C1587" s="399"/>
      <c r="D1587" s="409"/>
    </row>
    <row r="1588" spans="1:4" x14ac:dyDescent="0.2">
      <c r="A1588" s="408"/>
      <c r="B1588" s="399"/>
      <c r="C1588" s="399"/>
      <c r="D1588" s="409"/>
    </row>
    <row r="1589" spans="1:4" x14ac:dyDescent="0.2">
      <c r="A1589" s="408"/>
      <c r="B1589" s="399"/>
      <c r="C1589" s="399"/>
      <c r="D1589" s="409"/>
    </row>
    <row r="1590" spans="1:4" x14ac:dyDescent="0.2">
      <c r="A1590" s="408"/>
      <c r="B1590" s="399"/>
      <c r="C1590" s="399"/>
      <c r="D1590" s="409"/>
    </row>
    <row r="1591" spans="1:4" x14ac:dyDescent="0.2">
      <c r="A1591" s="408"/>
      <c r="B1591" s="399"/>
      <c r="C1591" s="399"/>
      <c r="D1591" s="409"/>
    </row>
    <row r="1592" spans="1:4" x14ac:dyDescent="0.2">
      <c r="A1592" s="408"/>
      <c r="B1592" s="399"/>
      <c r="C1592" s="399"/>
      <c r="D1592" s="409"/>
    </row>
    <row r="1593" spans="1:4" x14ac:dyDescent="0.2">
      <c r="A1593" s="408"/>
      <c r="B1593" s="399"/>
      <c r="C1593" s="399"/>
      <c r="D1593" s="409"/>
    </row>
    <row r="1594" spans="1:4" x14ac:dyDescent="0.2">
      <c r="A1594" s="408"/>
      <c r="B1594" s="399"/>
      <c r="C1594" s="399"/>
      <c r="D1594" s="409"/>
    </row>
    <row r="1595" spans="1:4" x14ac:dyDescent="0.2">
      <c r="A1595" s="408"/>
      <c r="B1595" s="399"/>
      <c r="C1595" s="399"/>
      <c r="D1595" s="409"/>
    </row>
    <row r="1596" spans="1:4" x14ac:dyDescent="0.2">
      <c r="A1596" s="408"/>
      <c r="B1596" s="399"/>
      <c r="C1596" s="399"/>
      <c r="D1596" s="409"/>
    </row>
    <row r="1597" spans="1:4" x14ac:dyDescent="0.2">
      <c r="A1597" s="408"/>
      <c r="B1597" s="399"/>
      <c r="C1597" s="399"/>
      <c r="D1597" s="409"/>
    </row>
    <row r="1598" spans="1:4" x14ac:dyDescent="0.2">
      <c r="A1598" s="408"/>
      <c r="B1598" s="399"/>
      <c r="C1598" s="399"/>
      <c r="D1598" s="409"/>
    </row>
    <row r="1599" spans="1:4" x14ac:dyDescent="0.2">
      <c r="A1599" s="408"/>
      <c r="B1599" s="399"/>
      <c r="C1599" s="399"/>
      <c r="D1599" s="409"/>
    </row>
    <row r="1600" spans="1:4" x14ac:dyDescent="0.2">
      <c r="A1600" s="408"/>
      <c r="B1600" s="399"/>
      <c r="C1600" s="399"/>
      <c r="D1600" s="409"/>
    </row>
    <row r="1601" spans="1:4" x14ac:dyDescent="0.2">
      <c r="A1601" s="408"/>
      <c r="B1601" s="399"/>
      <c r="C1601" s="399"/>
      <c r="D1601" s="409"/>
    </row>
    <row r="1602" spans="1:4" x14ac:dyDescent="0.2">
      <c r="A1602" s="408"/>
      <c r="B1602" s="399"/>
      <c r="C1602" s="399"/>
      <c r="D1602" s="409"/>
    </row>
    <row r="1603" spans="1:4" x14ac:dyDescent="0.2">
      <c r="A1603" s="408"/>
      <c r="B1603" s="399"/>
      <c r="C1603" s="399"/>
      <c r="D1603" s="409"/>
    </row>
    <row r="1604" spans="1:4" x14ac:dyDescent="0.2">
      <c r="A1604" s="408"/>
      <c r="B1604" s="399"/>
      <c r="C1604" s="399"/>
      <c r="D1604" s="409"/>
    </row>
    <row r="1605" spans="1:4" x14ac:dyDescent="0.2">
      <c r="A1605" s="408"/>
      <c r="B1605" s="399"/>
      <c r="C1605" s="399"/>
      <c r="D1605" s="409"/>
    </row>
    <row r="1606" spans="1:4" x14ac:dyDescent="0.2">
      <c r="A1606" s="408"/>
      <c r="B1606" s="399"/>
      <c r="C1606" s="399"/>
      <c r="D1606" s="409"/>
    </row>
    <row r="1607" spans="1:4" x14ac:dyDescent="0.2">
      <c r="A1607" s="408"/>
      <c r="B1607" s="399"/>
      <c r="C1607" s="399"/>
      <c r="D1607" s="409"/>
    </row>
    <row r="1608" spans="1:4" x14ac:dyDescent="0.2">
      <c r="A1608" s="408"/>
      <c r="B1608" s="399"/>
      <c r="C1608" s="399"/>
      <c r="D1608" s="409"/>
    </row>
    <row r="1609" spans="1:4" x14ac:dyDescent="0.2">
      <c r="A1609" s="408"/>
      <c r="B1609" s="399"/>
      <c r="C1609" s="399"/>
      <c r="D1609" s="409"/>
    </row>
    <row r="1610" spans="1:4" x14ac:dyDescent="0.2">
      <c r="A1610" s="408"/>
      <c r="B1610" s="399"/>
      <c r="C1610" s="399"/>
      <c r="D1610" s="409"/>
    </row>
    <row r="1611" spans="1:4" x14ac:dyDescent="0.2">
      <c r="A1611" s="408"/>
      <c r="B1611" s="399"/>
      <c r="C1611" s="399"/>
      <c r="D1611" s="409"/>
    </row>
    <row r="1612" spans="1:4" x14ac:dyDescent="0.2">
      <c r="A1612" s="408"/>
      <c r="B1612" s="399"/>
      <c r="C1612" s="399"/>
      <c r="D1612" s="409"/>
    </row>
    <row r="1613" spans="1:4" x14ac:dyDescent="0.2">
      <c r="A1613" s="408"/>
      <c r="B1613" s="399"/>
      <c r="C1613" s="399"/>
      <c r="D1613" s="409"/>
    </row>
    <row r="1614" spans="1:4" x14ac:dyDescent="0.2">
      <c r="A1614" s="408"/>
      <c r="B1614" s="399"/>
      <c r="C1614" s="399"/>
      <c r="D1614" s="409"/>
    </row>
    <row r="1615" spans="1:4" x14ac:dyDescent="0.2">
      <c r="A1615" s="408"/>
      <c r="B1615" s="399"/>
      <c r="C1615" s="399"/>
      <c r="D1615" s="409"/>
    </row>
    <row r="1616" spans="1:4" x14ac:dyDescent="0.2">
      <c r="A1616" s="408"/>
      <c r="B1616" s="399"/>
      <c r="C1616" s="399"/>
      <c r="D1616" s="409"/>
    </row>
    <row r="1617" spans="1:4" x14ac:dyDescent="0.2">
      <c r="A1617" s="408"/>
      <c r="B1617" s="399"/>
      <c r="C1617" s="399"/>
      <c r="D1617" s="409"/>
    </row>
    <row r="1618" spans="1:4" x14ac:dyDescent="0.2">
      <c r="A1618" s="408"/>
      <c r="B1618" s="399"/>
      <c r="C1618" s="399"/>
      <c r="D1618" s="409"/>
    </row>
    <row r="1619" spans="1:4" x14ac:dyDescent="0.2">
      <c r="A1619" s="408"/>
      <c r="B1619" s="399"/>
      <c r="C1619" s="399"/>
      <c r="D1619" s="409"/>
    </row>
    <row r="1620" spans="1:4" x14ac:dyDescent="0.2">
      <c r="A1620" s="408"/>
      <c r="B1620" s="399"/>
      <c r="C1620" s="399"/>
      <c r="D1620" s="409"/>
    </row>
    <row r="1621" spans="1:4" x14ac:dyDescent="0.2">
      <c r="A1621" s="408"/>
      <c r="B1621" s="399"/>
      <c r="C1621" s="399"/>
      <c r="D1621" s="409"/>
    </row>
    <row r="1622" spans="1:4" x14ac:dyDescent="0.2">
      <c r="A1622" s="408"/>
      <c r="B1622" s="399"/>
      <c r="C1622" s="399"/>
      <c r="D1622" s="409"/>
    </row>
    <row r="1623" spans="1:4" x14ac:dyDescent="0.2">
      <c r="A1623" s="408"/>
      <c r="B1623" s="399"/>
      <c r="C1623" s="399"/>
      <c r="D1623" s="409"/>
    </row>
    <row r="1624" spans="1:4" x14ac:dyDescent="0.2">
      <c r="A1624" s="408"/>
      <c r="B1624" s="399"/>
      <c r="C1624" s="399"/>
      <c r="D1624" s="409"/>
    </row>
    <row r="1625" spans="1:4" x14ac:dyDescent="0.2">
      <c r="A1625" s="408"/>
      <c r="B1625" s="399"/>
      <c r="C1625" s="399"/>
      <c r="D1625" s="409"/>
    </row>
    <row r="1626" spans="1:4" x14ac:dyDescent="0.2">
      <c r="A1626" s="408"/>
      <c r="B1626" s="399"/>
      <c r="C1626" s="399"/>
      <c r="D1626" s="409"/>
    </row>
    <row r="1627" spans="1:4" x14ac:dyDescent="0.2">
      <c r="A1627" s="408"/>
      <c r="B1627" s="399"/>
      <c r="C1627" s="399"/>
      <c r="D1627" s="409"/>
    </row>
    <row r="1628" spans="1:4" x14ac:dyDescent="0.2">
      <c r="A1628" s="408"/>
      <c r="B1628" s="399"/>
      <c r="C1628" s="399"/>
      <c r="D1628" s="409"/>
    </row>
    <row r="1629" spans="1:4" x14ac:dyDescent="0.2">
      <c r="A1629" s="408"/>
      <c r="B1629" s="399"/>
      <c r="C1629" s="399"/>
      <c r="D1629" s="409"/>
    </row>
    <row r="1630" spans="1:4" x14ac:dyDescent="0.2">
      <c r="A1630" s="408"/>
      <c r="B1630" s="399"/>
      <c r="C1630" s="399"/>
      <c r="D1630" s="409"/>
    </row>
    <row r="1631" spans="1:4" x14ac:dyDescent="0.2">
      <c r="A1631" s="408"/>
      <c r="B1631" s="399"/>
      <c r="C1631" s="399"/>
      <c r="D1631" s="409"/>
    </row>
    <row r="1632" spans="1:4" x14ac:dyDescent="0.2">
      <c r="A1632" s="408"/>
      <c r="B1632" s="399"/>
      <c r="C1632" s="399"/>
      <c r="D1632" s="409"/>
    </row>
    <row r="1633" spans="1:4" x14ac:dyDescent="0.2">
      <c r="A1633" s="408"/>
      <c r="B1633" s="399"/>
      <c r="C1633" s="399"/>
      <c r="D1633" s="409"/>
    </row>
    <row r="1634" spans="1:4" x14ac:dyDescent="0.2">
      <c r="A1634" s="408"/>
      <c r="B1634" s="399"/>
      <c r="C1634" s="399"/>
      <c r="D1634" s="409"/>
    </row>
    <row r="1635" spans="1:4" x14ac:dyDescent="0.2">
      <c r="A1635" s="408"/>
      <c r="B1635" s="399"/>
      <c r="C1635" s="399"/>
      <c r="D1635" s="409"/>
    </row>
    <row r="1636" spans="1:4" x14ac:dyDescent="0.2">
      <c r="A1636" s="408"/>
      <c r="B1636" s="399"/>
      <c r="C1636" s="399"/>
      <c r="D1636" s="409"/>
    </row>
    <row r="1637" spans="1:4" x14ac:dyDescent="0.2">
      <c r="A1637" s="408"/>
      <c r="B1637" s="399"/>
      <c r="C1637" s="399"/>
      <c r="D1637" s="409"/>
    </row>
    <row r="1638" spans="1:4" x14ac:dyDescent="0.2">
      <c r="A1638" s="408"/>
      <c r="B1638" s="399"/>
      <c r="C1638" s="399"/>
      <c r="D1638" s="409"/>
    </row>
    <row r="1639" spans="1:4" x14ac:dyDescent="0.2">
      <c r="A1639" s="408"/>
      <c r="B1639" s="399"/>
      <c r="C1639" s="399"/>
      <c r="D1639" s="409"/>
    </row>
    <row r="1640" spans="1:4" x14ac:dyDescent="0.2">
      <c r="A1640" s="408"/>
      <c r="B1640" s="399"/>
      <c r="C1640" s="399"/>
      <c r="D1640" s="409"/>
    </row>
    <row r="1641" spans="1:4" x14ac:dyDescent="0.2">
      <c r="A1641" s="408"/>
      <c r="B1641" s="399"/>
      <c r="C1641" s="399"/>
      <c r="D1641" s="409"/>
    </row>
    <row r="1642" spans="1:4" x14ac:dyDescent="0.2">
      <c r="A1642" s="408"/>
      <c r="B1642" s="399"/>
      <c r="C1642" s="399"/>
      <c r="D1642" s="409"/>
    </row>
    <row r="1643" spans="1:4" x14ac:dyDescent="0.2">
      <c r="A1643" s="408"/>
      <c r="B1643" s="399"/>
      <c r="C1643" s="399"/>
      <c r="D1643" s="409"/>
    </row>
    <row r="1644" spans="1:4" x14ac:dyDescent="0.2">
      <c r="A1644" s="408"/>
      <c r="B1644" s="399"/>
      <c r="C1644" s="399"/>
      <c r="D1644" s="409"/>
    </row>
    <row r="1645" spans="1:4" x14ac:dyDescent="0.2">
      <c r="A1645" s="408"/>
      <c r="B1645" s="399"/>
      <c r="C1645" s="399"/>
      <c r="D1645" s="409"/>
    </row>
    <row r="1646" spans="1:4" x14ac:dyDescent="0.2">
      <c r="A1646" s="408"/>
      <c r="B1646" s="399"/>
      <c r="C1646" s="399"/>
      <c r="D1646" s="409"/>
    </row>
    <row r="1647" spans="1:4" x14ac:dyDescent="0.2">
      <c r="A1647" s="408"/>
      <c r="B1647" s="399"/>
      <c r="C1647" s="399"/>
      <c r="D1647" s="409"/>
    </row>
    <row r="1648" spans="1:4" x14ac:dyDescent="0.2">
      <c r="A1648" s="408"/>
      <c r="B1648" s="399"/>
      <c r="C1648" s="399"/>
      <c r="D1648" s="409"/>
    </row>
    <row r="1649" spans="1:4" x14ac:dyDescent="0.2">
      <c r="A1649" s="408"/>
      <c r="B1649" s="399"/>
      <c r="C1649" s="399"/>
      <c r="D1649" s="409"/>
    </row>
    <row r="1650" spans="1:4" x14ac:dyDescent="0.2">
      <c r="A1650" s="408"/>
      <c r="B1650" s="399"/>
      <c r="C1650" s="399"/>
      <c r="D1650" s="409"/>
    </row>
    <row r="1651" spans="1:4" x14ac:dyDescent="0.2">
      <c r="A1651" s="408"/>
      <c r="B1651" s="399"/>
      <c r="C1651" s="399"/>
      <c r="D1651" s="409"/>
    </row>
    <row r="1652" spans="1:4" x14ac:dyDescent="0.2">
      <c r="A1652" s="408"/>
      <c r="B1652" s="399"/>
      <c r="C1652" s="399"/>
      <c r="D1652" s="409"/>
    </row>
    <row r="1653" spans="1:4" x14ac:dyDescent="0.2">
      <c r="A1653" s="408"/>
      <c r="B1653" s="399"/>
      <c r="C1653" s="399"/>
      <c r="D1653" s="409"/>
    </row>
    <row r="1654" spans="1:4" x14ac:dyDescent="0.2">
      <c r="A1654" s="408"/>
      <c r="B1654" s="399"/>
      <c r="C1654" s="399"/>
      <c r="D1654" s="409"/>
    </row>
    <row r="1655" spans="1:4" x14ac:dyDescent="0.2">
      <c r="A1655" s="408"/>
      <c r="B1655" s="399"/>
      <c r="C1655" s="399"/>
      <c r="D1655" s="409"/>
    </row>
    <row r="1656" spans="1:4" x14ac:dyDescent="0.2">
      <c r="A1656" s="408"/>
      <c r="B1656" s="399"/>
      <c r="C1656" s="399"/>
      <c r="D1656" s="409"/>
    </row>
    <row r="1657" spans="1:4" x14ac:dyDescent="0.2">
      <c r="A1657" s="408"/>
      <c r="B1657" s="399"/>
      <c r="C1657" s="399"/>
      <c r="D1657" s="409"/>
    </row>
    <row r="1658" spans="1:4" x14ac:dyDescent="0.2">
      <c r="A1658" s="408"/>
      <c r="B1658" s="399"/>
      <c r="C1658" s="399"/>
      <c r="D1658" s="409"/>
    </row>
    <row r="1659" spans="1:4" x14ac:dyDescent="0.2">
      <c r="A1659" s="408"/>
      <c r="B1659" s="399"/>
      <c r="C1659" s="399"/>
      <c r="D1659" s="409"/>
    </row>
    <row r="1660" spans="1:4" x14ac:dyDescent="0.2">
      <c r="A1660" s="408"/>
      <c r="B1660" s="399"/>
      <c r="C1660" s="399"/>
      <c r="D1660" s="409"/>
    </row>
    <row r="1661" spans="1:4" x14ac:dyDescent="0.2">
      <c r="A1661" s="408"/>
      <c r="B1661" s="399"/>
      <c r="C1661" s="399"/>
      <c r="D1661" s="409"/>
    </row>
    <row r="1662" spans="1:4" x14ac:dyDescent="0.2">
      <c r="A1662" s="408"/>
      <c r="B1662" s="399"/>
      <c r="C1662" s="399"/>
      <c r="D1662" s="409"/>
    </row>
    <row r="1663" spans="1:4" x14ac:dyDescent="0.2">
      <c r="A1663" s="408"/>
      <c r="B1663" s="399"/>
      <c r="C1663" s="399"/>
      <c r="D1663" s="409"/>
    </row>
    <row r="1664" spans="1:4" x14ac:dyDescent="0.2">
      <c r="A1664" s="408"/>
      <c r="B1664" s="399"/>
      <c r="C1664" s="399"/>
      <c r="D1664" s="409"/>
    </row>
    <row r="1665" spans="1:4" x14ac:dyDescent="0.2">
      <c r="A1665" s="408"/>
      <c r="B1665" s="399"/>
      <c r="C1665" s="399"/>
      <c r="D1665" s="409"/>
    </row>
    <row r="1666" spans="1:4" x14ac:dyDescent="0.2">
      <c r="A1666" s="408"/>
      <c r="B1666" s="399"/>
      <c r="C1666" s="399"/>
      <c r="D1666" s="409"/>
    </row>
    <row r="1667" spans="1:4" x14ac:dyDescent="0.2">
      <c r="A1667" s="408"/>
      <c r="B1667" s="399"/>
      <c r="C1667" s="399"/>
      <c r="D1667" s="409"/>
    </row>
    <row r="1668" spans="1:4" x14ac:dyDescent="0.2">
      <c r="A1668" s="408"/>
      <c r="B1668" s="399"/>
      <c r="C1668" s="399"/>
      <c r="D1668" s="409"/>
    </row>
    <row r="1669" spans="1:4" x14ac:dyDescent="0.2">
      <c r="A1669" s="408"/>
      <c r="B1669" s="399"/>
      <c r="C1669" s="399"/>
      <c r="D1669" s="409"/>
    </row>
    <row r="1670" spans="1:4" x14ac:dyDescent="0.2">
      <c r="A1670" s="408"/>
      <c r="B1670" s="399"/>
      <c r="C1670" s="399"/>
      <c r="D1670" s="409"/>
    </row>
    <row r="1671" spans="1:4" x14ac:dyDescent="0.2">
      <c r="A1671" s="408"/>
      <c r="B1671" s="399"/>
      <c r="C1671" s="399"/>
      <c r="D1671" s="409"/>
    </row>
    <row r="1672" spans="1:4" x14ac:dyDescent="0.2">
      <c r="A1672" s="408"/>
      <c r="B1672" s="399"/>
      <c r="C1672" s="399"/>
      <c r="D1672" s="409"/>
    </row>
    <row r="1673" spans="1:4" x14ac:dyDescent="0.2">
      <c r="A1673" s="408"/>
      <c r="B1673" s="399"/>
      <c r="C1673" s="399"/>
      <c r="D1673" s="409"/>
    </row>
    <row r="1674" spans="1:4" x14ac:dyDescent="0.2">
      <c r="A1674" s="408"/>
      <c r="B1674" s="399"/>
      <c r="C1674" s="399"/>
      <c r="D1674" s="409"/>
    </row>
    <row r="1675" spans="1:4" x14ac:dyDescent="0.2">
      <c r="A1675" s="408"/>
      <c r="B1675" s="399"/>
      <c r="C1675" s="399"/>
      <c r="D1675" s="409"/>
    </row>
    <row r="1676" spans="1:4" x14ac:dyDescent="0.2">
      <c r="A1676" s="408"/>
      <c r="B1676" s="399"/>
      <c r="C1676" s="399"/>
      <c r="D1676" s="409"/>
    </row>
    <row r="1677" spans="1:4" x14ac:dyDescent="0.2">
      <c r="A1677" s="408"/>
      <c r="B1677" s="399"/>
      <c r="C1677" s="399"/>
      <c r="D1677" s="409"/>
    </row>
    <row r="1678" spans="1:4" x14ac:dyDescent="0.2">
      <c r="A1678" s="408"/>
      <c r="B1678" s="399"/>
      <c r="C1678" s="399"/>
      <c r="D1678" s="409"/>
    </row>
    <row r="1679" spans="1:4" x14ac:dyDescent="0.2">
      <c r="A1679" s="408"/>
      <c r="B1679" s="399"/>
      <c r="C1679" s="399"/>
      <c r="D1679" s="409"/>
    </row>
    <row r="1680" spans="1:4" x14ac:dyDescent="0.2">
      <c r="A1680" s="408"/>
      <c r="B1680" s="399"/>
      <c r="C1680" s="399"/>
      <c r="D1680" s="409"/>
    </row>
    <row r="1681" spans="1:4" x14ac:dyDescent="0.2">
      <c r="A1681" s="408"/>
      <c r="B1681" s="399"/>
      <c r="C1681" s="399"/>
      <c r="D1681" s="409"/>
    </row>
    <row r="1682" spans="1:4" x14ac:dyDescent="0.2">
      <c r="A1682" s="408"/>
      <c r="B1682" s="399"/>
      <c r="C1682" s="399"/>
      <c r="D1682" s="409"/>
    </row>
    <row r="1683" spans="1:4" x14ac:dyDescent="0.2">
      <c r="A1683" s="408"/>
      <c r="B1683" s="399"/>
      <c r="C1683" s="399"/>
      <c r="D1683" s="409"/>
    </row>
    <row r="1684" spans="1:4" x14ac:dyDescent="0.2">
      <c r="A1684" s="408"/>
      <c r="B1684" s="399"/>
      <c r="C1684" s="399"/>
      <c r="D1684" s="409"/>
    </row>
    <row r="1685" spans="1:4" x14ac:dyDescent="0.2">
      <c r="A1685" s="408"/>
      <c r="B1685" s="399"/>
      <c r="C1685" s="399"/>
      <c r="D1685" s="409"/>
    </row>
    <row r="1686" spans="1:4" x14ac:dyDescent="0.2">
      <c r="A1686" s="408"/>
      <c r="B1686" s="399"/>
      <c r="C1686" s="399"/>
      <c r="D1686" s="409"/>
    </row>
    <row r="1687" spans="1:4" x14ac:dyDescent="0.2">
      <c r="A1687" s="408"/>
      <c r="B1687" s="399"/>
      <c r="C1687" s="399"/>
      <c r="D1687" s="409"/>
    </row>
    <row r="1688" spans="1:4" x14ac:dyDescent="0.2">
      <c r="A1688" s="408"/>
      <c r="B1688" s="399"/>
      <c r="C1688" s="399"/>
      <c r="D1688" s="409"/>
    </row>
    <row r="1689" spans="1:4" x14ac:dyDescent="0.2">
      <c r="A1689" s="408"/>
      <c r="B1689" s="399"/>
      <c r="C1689" s="399"/>
      <c r="D1689" s="409"/>
    </row>
    <row r="1690" spans="1:4" x14ac:dyDescent="0.2">
      <c r="A1690" s="408"/>
      <c r="B1690" s="399"/>
      <c r="C1690" s="399"/>
      <c r="D1690" s="409"/>
    </row>
    <row r="1691" spans="1:4" x14ac:dyDescent="0.2">
      <c r="A1691" s="408"/>
      <c r="B1691" s="399"/>
      <c r="C1691" s="399"/>
      <c r="D1691" s="409"/>
    </row>
    <row r="1692" spans="1:4" x14ac:dyDescent="0.2">
      <c r="A1692" s="408"/>
      <c r="B1692" s="399"/>
      <c r="C1692" s="399"/>
      <c r="D1692" s="409"/>
    </row>
    <row r="1693" spans="1:4" x14ac:dyDescent="0.2">
      <c r="A1693" s="408"/>
      <c r="B1693" s="399"/>
      <c r="C1693" s="399"/>
      <c r="D1693" s="409"/>
    </row>
    <row r="1694" spans="1:4" x14ac:dyDescent="0.2">
      <c r="A1694" s="408"/>
      <c r="B1694" s="399"/>
      <c r="C1694" s="399"/>
      <c r="D1694" s="409"/>
    </row>
    <row r="1695" spans="1:4" x14ac:dyDescent="0.2">
      <c r="A1695" s="408"/>
      <c r="B1695" s="399"/>
      <c r="C1695" s="399"/>
      <c r="D1695" s="409"/>
    </row>
    <row r="1696" spans="1:4" x14ac:dyDescent="0.2">
      <c r="A1696" s="408"/>
      <c r="B1696" s="399"/>
      <c r="C1696" s="399"/>
      <c r="D1696" s="409"/>
    </row>
    <row r="1697" spans="1:4" x14ac:dyDescent="0.2">
      <c r="A1697" s="408"/>
      <c r="B1697" s="399"/>
      <c r="C1697" s="399"/>
      <c r="D1697" s="409"/>
    </row>
    <row r="1698" spans="1:4" x14ac:dyDescent="0.2">
      <c r="A1698" s="408"/>
      <c r="B1698" s="399"/>
      <c r="C1698" s="399"/>
      <c r="D1698" s="409"/>
    </row>
    <row r="1699" spans="1:4" x14ac:dyDescent="0.2">
      <c r="A1699" s="408"/>
      <c r="B1699" s="399"/>
      <c r="C1699" s="399"/>
      <c r="D1699" s="409"/>
    </row>
    <row r="1700" spans="1:4" x14ac:dyDescent="0.2">
      <c r="A1700" s="408"/>
      <c r="B1700" s="399"/>
      <c r="C1700" s="399"/>
      <c r="D1700" s="409"/>
    </row>
    <row r="1701" spans="1:4" x14ac:dyDescent="0.2">
      <c r="A1701" s="408"/>
      <c r="B1701" s="399"/>
      <c r="C1701" s="399"/>
      <c r="D1701" s="409"/>
    </row>
    <row r="1702" spans="1:4" x14ac:dyDescent="0.2">
      <c r="A1702" s="408"/>
      <c r="B1702" s="399"/>
      <c r="C1702" s="399"/>
      <c r="D1702" s="409"/>
    </row>
    <row r="1703" spans="1:4" x14ac:dyDescent="0.2">
      <c r="A1703" s="408"/>
      <c r="B1703" s="399"/>
      <c r="C1703" s="399"/>
      <c r="D1703" s="409"/>
    </row>
    <row r="1704" spans="1:4" x14ac:dyDescent="0.2">
      <c r="A1704" s="408"/>
      <c r="B1704" s="399"/>
      <c r="C1704" s="399"/>
      <c r="D1704" s="409"/>
    </row>
    <row r="1705" spans="1:4" x14ac:dyDescent="0.2">
      <c r="A1705" s="408"/>
      <c r="B1705" s="399"/>
      <c r="C1705" s="399"/>
      <c r="D1705" s="409"/>
    </row>
    <row r="1706" spans="1:4" x14ac:dyDescent="0.2">
      <c r="A1706" s="408"/>
      <c r="B1706" s="399"/>
      <c r="C1706" s="399"/>
      <c r="D1706" s="409"/>
    </row>
    <row r="1707" spans="1:4" x14ac:dyDescent="0.2">
      <c r="A1707" s="408"/>
      <c r="B1707" s="399"/>
      <c r="C1707" s="399"/>
      <c r="D1707" s="409"/>
    </row>
    <row r="1708" spans="1:4" x14ac:dyDescent="0.2">
      <c r="A1708" s="408"/>
      <c r="B1708" s="399"/>
      <c r="C1708" s="399"/>
      <c r="D1708" s="409"/>
    </row>
    <row r="1709" spans="1:4" x14ac:dyDescent="0.2">
      <c r="A1709" s="408"/>
      <c r="B1709" s="399"/>
      <c r="C1709" s="399"/>
      <c r="D1709" s="409"/>
    </row>
    <row r="1710" spans="1:4" x14ac:dyDescent="0.2">
      <c r="A1710" s="408"/>
      <c r="B1710" s="399"/>
      <c r="C1710" s="399"/>
      <c r="D1710" s="409"/>
    </row>
    <row r="1711" spans="1:4" x14ac:dyDescent="0.2">
      <c r="A1711" s="408"/>
      <c r="B1711" s="399"/>
      <c r="C1711" s="399"/>
      <c r="D1711" s="409"/>
    </row>
    <row r="1712" spans="1:4" x14ac:dyDescent="0.2">
      <c r="A1712" s="408"/>
      <c r="B1712" s="399"/>
      <c r="C1712" s="399"/>
      <c r="D1712" s="409"/>
    </row>
    <row r="1713" spans="1:4" x14ac:dyDescent="0.2">
      <c r="A1713" s="408"/>
      <c r="B1713" s="399"/>
      <c r="C1713" s="399"/>
      <c r="D1713" s="409"/>
    </row>
    <row r="1714" spans="1:4" x14ac:dyDescent="0.2">
      <c r="A1714" s="408"/>
      <c r="B1714" s="399"/>
      <c r="C1714" s="399"/>
      <c r="D1714" s="409"/>
    </row>
    <row r="1715" spans="1:4" x14ac:dyDescent="0.2">
      <c r="A1715" s="408"/>
      <c r="B1715" s="399"/>
      <c r="C1715" s="399"/>
      <c r="D1715" s="409"/>
    </row>
    <row r="1716" spans="1:4" x14ac:dyDescent="0.2">
      <c r="A1716" s="408"/>
      <c r="B1716" s="399"/>
      <c r="C1716" s="399"/>
      <c r="D1716" s="409"/>
    </row>
    <row r="1717" spans="1:4" x14ac:dyDescent="0.2">
      <c r="A1717" s="408"/>
      <c r="B1717" s="399"/>
      <c r="C1717" s="399"/>
      <c r="D1717" s="409"/>
    </row>
    <row r="1718" spans="1:4" x14ac:dyDescent="0.2">
      <c r="A1718" s="408"/>
      <c r="B1718" s="399"/>
      <c r="C1718" s="399"/>
      <c r="D1718" s="409"/>
    </row>
    <row r="1719" spans="1:4" x14ac:dyDescent="0.2">
      <c r="A1719" s="408"/>
      <c r="B1719" s="399"/>
      <c r="C1719" s="399"/>
      <c r="D1719" s="409"/>
    </row>
    <row r="1720" spans="1:4" x14ac:dyDescent="0.2">
      <c r="A1720" s="408"/>
      <c r="B1720" s="399"/>
      <c r="C1720" s="399"/>
      <c r="D1720" s="409"/>
    </row>
    <row r="1721" spans="1:4" x14ac:dyDescent="0.2">
      <c r="A1721" s="408"/>
      <c r="B1721" s="399"/>
      <c r="C1721" s="399"/>
      <c r="D1721" s="409"/>
    </row>
    <row r="1722" spans="1:4" x14ac:dyDescent="0.2">
      <c r="A1722" s="408"/>
      <c r="B1722" s="399"/>
      <c r="C1722" s="399"/>
      <c r="D1722" s="409"/>
    </row>
    <row r="1723" spans="1:4" x14ac:dyDescent="0.2">
      <c r="A1723" s="408"/>
      <c r="B1723" s="399"/>
      <c r="C1723" s="399"/>
      <c r="D1723" s="409"/>
    </row>
    <row r="1724" spans="1:4" x14ac:dyDescent="0.2">
      <c r="A1724" s="408"/>
      <c r="B1724" s="399"/>
      <c r="C1724" s="399"/>
      <c r="D1724" s="409"/>
    </row>
    <row r="1725" spans="1:4" x14ac:dyDescent="0.2">
      <c r="A1725" s="408"/>
      <c r="B1725" s="399"/>
      <c r="C1725" s="399"/>
      <c r="D1725" s="409"/>
    </row>
    <row r="1726" spans="1:4" x14ac:dyDescent="0.2">
      <c r="A1726" s="408"/>
      <c r="B1726" s="399"/>
      <c r="C1726" s="399"/>
      <c r="D1726" s="409"/>
    </row>
    <row r="1727" spans="1:4" x14ac:dyDescent="0.2">
      <c r="A1727" s="408"/>
      <c r="B1727" s="399"/>
      <c r="C1727" s="399"/>
      <c r="D1727" s="409"/>
    </row>
    <row r="1728" spans="1:4" x14ac:dyDescent="0.2">
      <c r="A1728" s="408"/>
      <c r="B1728" s="399"/>
      <c r="C1728" s="399"/>
      <c r="D1728" s="409"/>
    </row>
    <row r="1729" spans="1:4" x14ac:dyDescent="0.2">
      <c r="A1729" s="408"/>
      <c r="B1729" s="399"/>
      <c r="C1729" s="399"/>
      <c r="D1729" s="409"/>
    </row>
    <row r="1730" spans="1:4" x14ac:dyDescent="0.2">
      <c r="A1730" s="408"/>
      <c r="B1730" s="399"/>
      <c r="C1730" s="399"/>
      <c r="D1730" s="409"/>
    </row>
    <row r="1731" spans="1:4" x14ac:dyDescent="0.2">
      <c r="A1731" s="408"/>
      <c r="B1731" s="399"/>
      <c r="C1731" s="399"/>
      <c r="D1731" s="409"/>
    </row>
    <row r="1732" spans="1:4" x14ac:dyDescent="0.2">
      <c r="A1732" s="408"/>
      <c r="B1732" s="399"/>
      <c r="C1732" s="399"/>
      <c r="D1732" s="409"/>
    </row>
    <row r="1733" spans="1:4" x14ac:dyDescent="0.2">
      <c r="A1733" s="408"/>
      <c r="B1733" s="399"/>
      <c r="C1733" s="399"/>
      <c r="D1733" s="409"/>
    </row>
    <row r="1734" spans="1:4" x14ac:dyDescent="0.2">
      <c r="A1734" s="408"/>
      <c r="B1734" s="399"/>
      <c r="C1734" s="399"/>
      <c r="D1734" s="409"/>
    </row>
    <row r="1735" spans="1:4" x14ac:dyDescent="0.2">
      <c r="A1735" s="408"/>
      <c r="B1735" s="399"/>
      <c r="C1735" s="399"/>
      <c r="D1735" s="409"/>
    </row>
    <row r="1736" spans="1:4" x14ac:dyDescent="0.2">
      <c r="A1736" s="408"/>
      <c r="B1736" s="399"/>
      <c r="C1736" s="399"/>
      <c r="D1736" s="409"/>
    </row>
    <row r="1737" spans="1:4" x14ac:dyDescent="0.2">
      <c r="A1737" s="408"/>
      <c r="B1737" s="399"/>
      <c r="C1737" s="399"/>
      <c r="D1737" s="409"/>
    </row>
    <row r="1738" spans="1:4" x14ac:dyDescent="0.2">
      <c r="A1738" s="408"/>
      <c r="B1738" s="399"/>
      <c r="C1738" s="399"/>
      <c r="D1738" s="409"/>
    </row>
    <row r="1739" spans="1:4" x14ac:dyDescent="0.2">
      <c r="A1739" s="408"/>
      <c r="B1739" s="399"/>
      <c r="C1739" s="399"/>
      <c r="D1739" s="409"/>
    </row>
    <row r="1740" spans="1:4" x14ac:dyDescent="0.2">
      <c r="A1740" s="408"/>
      <c r="B1740" s="399"/>
      <c r="C1740" s="399"/>
      <c r="D1740" s="409"/>
    </row>
    <row r="1741" spans="1:4" x14ac:dyDescent="0.2">
      <c r="A1741" s="408"/>
      <c r="B1741" s="399"/>
      <c r="C1741" s="399"/>
      <c r="D1741" s="409"/>
    </row>
    <row r="1742" spans="1:4" x14ac:dyDescent="0.2">
      <c r="A1742" s="408"/>
      <c r="B1742" s="399"/>
      <c r="C1742" s="399"/>
      <c r="D1742" s="409"/>
    </row>
    <row r="1743" spans="1:4" x14ac:dyDescent="0.2">
      <c r="A1743" s="408"/>
      <c r="B1743" s="399"/>
      <c r="C1743" s="399"/>
      <c r="D1743" s="409"/>
    </row>
    <row r="1744" spans="1:4" x14ac:dyDescent="0.2">
      <c r="A1744" s="408"/>
      <c r="B1744" s="399"/>
      <c r="C1744" s="399"/>
      <c r="D1744" s="409"/>
    </row>
    <row r="1745" spans="1:4" x14ac:dyDescent="0.2">
      <c r="A1745" s="408"/>
      <c r="B1745" s="399"/>
      <c r="C1745" s="399"/>
      <c r="D1745" s="409"/>
    </row>
    <row r="1746" spans="1:4" x14ac:dyDescent="0.2">
      <c r="A1746" s="408"/>
      <c r="B1746" s="399"/>
      <c r="C1746" s="399"/>
      <c r="D1746" s="409"/>
    </row>
    <row r="1747" spans="1:4" x14ac:dyDescent="0.2">
      <c r="A1747" s="408"/>
      <c r="B1747" s="399"/>
      <c r="C1747" s="399"/>
      <c r="D1747" s="409"/>
    </row>
    <row r="1748" spans="1:4" x14ac:dyDescent="0.2">
      <c r="A1748" s="408"/>
      <c r="B1748" s="399"/>
      <c r="C1748" s="399"/>
      <c r="D1748" s="409"/>
    </row>
    <row r="1749" spans="1:4" x14ac:dyDescent="0.2">
      <c r="A1749" s="408"/>
      <c r="B1749" s="399"/>
      <c r="C1749" s="399"/>
      <c r="D1749" s="409"/>
    </row>
    <row r="1750" spans="1:4" x14ac:dyDescent="0.2">
      <c r="A1750" s="408"/>
      <c r="B1750" s="399"/>
      <c r="C1750" s="399"/>
      <c r="D1750" s="409"/>
    </row>
    <row r="1751" spans="1:4" x14ac:dyDescent="0.2">
      <c r="A1751" s="408"/>
      <c r="B1751" s="399"/>
      <c r="C1751" s="399"/>
      <c r="D1751" s="409"/>
    </row>
    <row r="1752" spans="1:4" x14ac:dyDescent="0.2">
      <c r="A1752" s="408"/>
      <c r="B1752" s="399"/>
      <c r="C1752" s="399"/>
      <c r="D1752" s="409"/>
    </row>
    <row r="1753" spans="1:4" x14ac:dyDescent="0.2">
      <c r="A1753" s="408"/>
      <c r="B1753" s="399"/>
      <c r="C1753" s="399"/>
      <c r="D1753" s="409"/>
    </row>
    <row r="1754" spans="1:4" x14ac:dyDescent="0.2">
      <c r="A1754" s="408"/>
      <c r="B1754" s="399"/>
      <c r="C1754" s="399"/>
      <c r="D1754" s="409"/>
    </row>
    <row r="1755" spans="1:4" x14ac:dyDescent="0.2">
      <c r="A1755" s="408"/>
      <c r="B1755" s="399"/>
      <c r="C1755" s="399"/>
      <c r="D1755" s="409"/>
    </row>
    <row r="1756" spans="1:4" x14ac:dyDescent="0.2">
      <c r="A1756" s="408"/>
      <c r="B1756" s="399"/>
      <c r="C1756" s="399"/>
      <c r="D1756" s="409"/>
    </row>
    <row r="1757" spans="1:4" x14ac:dyDescent="0.2">
      <c r="A1757" s="408"/>
      <c r="B1757" s="399"/>
      <c r="C1757" s="399"/>
      <c r="D1757" s="409"/>
    </row>
    <row r="1758" spans="1:4" x14ac:dyDescent="0.2">
      <c r="A1758" s="408"/>
      <c r="B1758" s="399"/>
      <c r="C1758" s="399"/>
      <c r="D1758" s="409"/>
    </row>
    <row r="1759" spans="1:4" x14ac:dyDescent="0.2">
      <c r="A1759" s="408"/>
      <c r="B1759" s="399"/>
      <c r="C1759" s="399"/>
      <c r="D1759" s="409"/>
    </row>
    <row r="1760" spans="1:4" x14ac:dyDescent="0.2">
      <c r="A1760" s="408"/>
      <c r="B1760" s="399"/>
      <c r="C1760" s="399"/>
      <c r="D1760" s="409"/>
    </row>
    <row r="1761" spans="1:4" x14ac:dyDescent="0.2">
      <c r="A1761" s="408"/>
      <c r="B1761" s="399"/>
      <c r="C1761" s="399"/>
      <c r="D1761" s="409"/>
    </row>
    <row r="1762" spans="1:4" x14ac:dyDescent="0.2">
      <c r="A1762" s="408"/>
      <c r="B1762" s="399"/>
      <c r="C1762" s="399"/>
      <c r="D1762" s="409"/>
    </row>
    <row r="1763" spans="1:4" x14ac:dyDescent="0.2">
      <c r="A1763" s="408"/>
      <c r="B1763" s="399"/>
      <c r="C1763" s="399"/>
      <c r="D1763" s="409"/>
    </row>
    <row r="1764" spans="1:4" x14ac:dyDescent="0.2">
      <c r="A1764" s="408"/>
      <c r="B1764" s="399"/>
      <c r="C1764" s="399"/>
      <c r="D1764" s="409"/>
    </row>
    <row r="1765" spans="1:4" x14ac:dyDescent="0.2">
      <c r="A1765" s="408"/>
      <c r="B1765" s="399"/>
      <c r="C1765" s="399"/>
      <c r="D1765" s="409"/>
    </row>
    <row r="1766" spans="1:4" x14ac:dyDescent="0.2">
      <c r="A1766" s="408"/>
      <c r="B1766" s="399"/>
      <c r="C1766" s="399"/>
      <c r="D1766" s="409"/>
    </row>
    <row r="1767" spans="1:4" x14ac:dyDescent="0.2">
      <c r="A1767" s="408"/>
      <c r="B1767" s="399"/>
      <c r="C1767" s="399"/>
      <c r="D1767" s="409"/>
    </row>
    <row r="1768" spans="1:4" x14ac:dyDescent="0.2">
      <c r="A1768" s="408"/>
      <c r="B1768" s="399"/>
      <c r="C1768" s="399"/>
      <c r="D1768" s="409"/>
    </row>
    <row r="1769" spans="1:4" x14ac:dyDescent="0.2">
      <c r="A1769" s="408"/>
      <c r="B1769" s="399"/>
      <c r="C1769" s="399"/>
      <c r="D1769" s="409"/>
    </row>
    <row r="1770" spans="1:4" x14ac:dyDescent="0.2">
      <c r="A1770" s="408"/>
      <c r="B1770" s="399"/>
      <c r="C1770" s="399"/>
      <c r="D1770" s="409"/>
    </row>
    <row r="1771" spans="1:4" x14ac:dyDescent="0.2">
      <c r="A1771" s="408"/>
      <c r="B1771" s="399"/>
      <c r="C1771" s="399"/>
      <c r="D1771" s="409"/>
    </row>
    <row r="1772" spans="1:4" x14ac:dyDescent="0.2">
      <c r="A1772" s="408"/>
      <c r="B1772" s="399"/>
      <c r="C1772" s="399"/>
      <c r="D1772" s="409"/>
    </row>
    <row r="1773" spans="1:4" x14ac:dyDescent="0.2">
      <c r="A1773" s="408"/>
      <c r="B1773" s="399"/>
      <c r="C1773" s="399"/>
      <c r="D1773" s="409"/>
    </row>
    <row r="1774" spans="1:4" x14ac:dyDescent="0.2">
      <c r="A1774" s="408"/>
      <c r="B1774" s="399"/>
      <c r="C1774" s="399"/>
      <c r="D1774" s="409"/>
    </row>
    <row r="1775" spans="1:4" x14ac:dyDescent="0.2">
      <c r="A1775" s="408"/>
      <c r="B1775" s="399"/>
      <c r="C1775" s="399"/>
      <c r="D1775" s="409"/>
    </row>
    <row r="1776" spans="1:4" x14ac:dyDescent="0.2">
      <c r="A1776" s="408"/>
      <c r="B1776" s="399"/>
      <c r="C1776" s="399"/>
      <c r="D1776" s="409"/>
    </row>
    <row r="1777" spans="1:4" x14ac:dyDescent="0.2">
      <c r="A1777" s="408"/>
      <c r="B1777" s="399"/>
      <c r="C1777" s="399"/>
      <c r="D1777" s="409"/>
    </row>
    <row r="1778" spans="1:4" x14ac:dyDescent="0.2">
      <c r="A1778" s="408"/>
      <c r="B1778" s="399"/>
      <c r="C1778" s="399"/>
      <c r="D1778" s="409"/>
    </row>
    <row r="1779" spans="1:4" x14ac:dyDescent="0.2">
      <c r="A1779" s="408"/>
      <c r="B1779" s="399"/>
      <c r="C1779" s="399"/>
      <c r="D1779" s="409"/>
    </row>
    <row r="1780" spans="1:4" x14ac:dyDescent="0.2">
      <c r="A1780" s="408"/>
      <c r="B1780" s="399"/>
      <c r="C1780" s="399"/>
      <c r="D1780" s="409"/>
    </row>
    <row r="1781" spans="1:4" x14ac:dyDescent="0.2">
      <c r="A1781" s="408"/>
      <c r="B1781" s="399"/>
      <c r="C1781" s="399"/>
      <c r="D1781" s="409"/>
    </row>
    <row r="1782" spans="1:4" x14ac:dyDescent="0.2">
      <c r="A1782" s="408"/>
      <c r="B1782" s="399"/>
      <c r="C1782" s="399"/>
      <c r="D1782" s="409"/>
    </row>
    <row r="1783" spans="1:4" x14ac:dyDescent="0.2">
      <c r="A1783" s="408"/>
      <c r="B1783" s="399"/>
      <c r="C1783" s="399"/>
      <c r="D1783" s="409"/>
    </row>
    <row r="1784" spans="1:4" x14ac:dyDescent="0.2">
      <c r="A1784" s="408"/>
      <c r="B1784" s="399"/>
      <c r="C1784" s="399"/>
      <c r="D1784" s="409"/>
    </row>
    <row r="1785" spans="1:4" x14ac:dyDescent="0.2">
      <c r="A1785" s="408"/>
      <c r="B1785" s="399"/>
      <c r="C1785" s="399"/>
      <c r="D1785" s="409"/>
    </row>
    <row r="1786" spans="1:4" x14ac:dyDescent="0.2">
      <c r="A1786" s="408"/>
      <c r="B1786" s="399"/>
      <c r="C1786" s="399"/>
      <c r="D1786" s="409"/>
    </row>
    <row r="1787" spans="1:4" x14ac:dyDescent="0.2">
      <c r="A1787" s="408"/>
      <c r="B1787" s="399"/>
      <c r="C1787" s="399"/>
      <c r="D1787" s="409"/>
    </row>
    <row r="1788" spans="1:4" x14ac:dyDescent="0.2">
      <c r="A1788" s="408"/>
      <c r="B1788" s="399"/>
      <c r="C1788" s="399"/>
      <c r="D1788" s="409"/>
    </row>
    <row r="1789" spans="1:4" x14ac:dyDescent="0.2">
      <c r="A1789" s="408"/>
      <c r="B1789" s="399"/>
      <c r="C1789" s="399"/>
      <c r="D1789" s="409"/>
    </row>
    <row r="1790" spans="1:4" x14ac:dyDescent="0.2">
      <c r="A1790" s="408"/>
      <c r="B1790" s="399"/>
      <c r="C1790" s="399"/>
      <c r="D1790" s="409"/>
    </row>
    <row r="1791" spans="1:4" x14ac:dyDescent="0.2">
      <c r="A1791" s="408"/>
      <c r="B1791" s="399"/>
      <c r="C1791" s="399"/>
      <c r="D1791" s="409"/>
    </row>
    <row r="1792" spans="1:4" x14ac:dyDescent="0.2">
      <c r="A1792" s="408"/>
      <c r="B1792" s="399"/>
      <c r="C1792" s="399"/>
      <c r="D1792" s="409"/>
    </row>
    <row r="1793" spans="1:4" x14ac:dyDescent="0.2">
      <c r="A1793" s="408"/>
      <c r="B1793" s="399"/>
      <c r="C1793" s="399"/>
      <c r="D1793" s="409"/>
    </row>
    <row r="1794" spans="1:4" x14ac:dyDescent="0.2">
      <c r="A1794" s="408"/>
      <c r="B1794" s="399"/>
      <c r="C1794" s="399"/>
      <c r="D1794" s="409"/>
    </row>
    <row r="1795" spans="1:4" x14ac:dyDescent="0.2">
      <c r="A1795" s="408"/>
      <c r="B1795" s="399"/>
      <c r="C1795" s="399"/>
      <c r="D1795" s="409"/>
    </row>
    <row r="1796" spans="1:4" x14ac:dyDescent="0.2">
      <c r="A1796" s="408"/>
      <c r="B1796" s="399"/>
      <c r="C1796" s="399"/>
      <c r="D1796" s="409"/>
    </row>
    <row r="1797" spans="1:4" x14ac:dyDescent="0.2">
      <c r="A1797" s="408"/>
      <c r="B1797" s="399"/>
      <c r="C1797" s="399"/>
      <c r="D1797" s="409"/>
    </row>
    <row r="1798" spans="1:4" x14ac:dyDescent="0.2">
      <c r="A1798" s="408"/>
      <c r="B1798" s="399"/>
      <c r="C1798" s="399"/>
      <c r="D1798" s="409"/>
    </row>
    <row r="1799" spans="1:4" x14ac:dyDescent="0.2">
      <c r="A1799" s="408"/>
      <c r="B1799" s="399"/>
      <c r="C1799" s="399"/>
      <c r="D1799" s="409"/>
    </row>
    <row r="1800" spans="1:4" x14ac:dyDescent="0.2">
      <c r="A1800" s="408"/>
      <c r="B1800" s="399"/>
      <c r="C1800" s="399"/>
      <c r="D1800" s="409"/>
    </row>
    <row r="1801" spans="1:4" x14ac:dyDescent="0.2">
      <c r="A1801" s="408"/>
      <c r="B1801" s="399"/>
      <c r="C1801" s="399"/>
      <c r="D1801" s="409"/>
    </row>
    <row r="1802" spans="1:4" x14ac:dyDescent="0.2">
      <c r="A1802" s="408"/>
      <c r="B1802" s="399"/>
      <c r="C1802" s="399"/>
      <c r="D1802" s="409"/>
    </row>
    <row r="1803" spans="1:4" x14ac:dyDescent="0.2">
      <c r="A1803" s="408"/>
      <c r="B1803" s="399"/>
      <c r="C1803" s="399"/>
      <c r="D1803" s="409"/>
    </row>
    <row r="1804" spans="1:4" x14ac:dyDescent="0.2">
      <c r="A1804" s="408"/>
      <c r="B1804" s="399"/>
      <c r="C1804" s="399"/>
      <c r="D1804" s="409"/>
    </row>
    <row r="1805" spans="1:4" x14ac:dyDescent="0.2">
      <c r="A1805" s="408"/>
      <c r="B1805" s="399"/>
      <c r="C1805" s="399"/>
      <c r="D1805" s="409"/>
    </row>
    <row r="1806" spans="1:4" x14ac:dyDescent="0.2">
      <c r="A1806" s="408"/>
      <c r="B1806" s="399"/>
      <c r="C1806" s="399"/>
      <c r="D1806" s="409"/>
    </row>
    <row r="1807" spans="1:4" x14ac:dyDescent="0.2">
      <c r="A1807" s="408"/>
      <c r="B1807" s="399"/>
      <c r="C1807" s="399"/>
      <c r="D1807" s="409"/>
    </row>
    <row r="1808" spans="1:4" x14ac:dyDescent="0.2">
      <c r="A1808" s="408"/>
      <c r="B1808" s="399"/>
      <c r="C1808" s="399"/>
      <c r="D1808" s="409"/>
    </row>
    <row r="1809" spans="1:4" x14ac:dyDescent="0.2">
      <c r="A1809" s="408"/>
      <c r="B1809" s="399"/>
      <c r="C1809" s="399"/>
      <c r="D1809" s="409"/>
    </row>
    <row r="1810" spans="1:4" x14ac:dyDescent="0.2">
      <c r="A1810" s="408"/>
      <c r="B1810" s="399"/>
      <c r="C1810" s="399"/>
      <c r="D1810" s="409"/>
    </row>
    <row r="1811" spans="1:4" x14ac:dyDescent="0.2">
      <c r="A1811" s="408"/>
      <c r="B1811" s="399"/>
      <c r="C1811" s="399"/>
      <c r="D1811" s="409"/>
    </row>
    <row r="1812" spans="1:4" x14ac:dyDescent="0.2">
      <c r="A1812" s="408"/>
      <c r="B1812" s="399"/>
      <c r="C1812" s="399"/>
      <c r="D1812" s="409"/>
    </row>
    <row r="1813" spans="1:4" x14ac:dyDescent="0.2">
      <c r="A1813" s="408"/>
      <c r="B1813" s="399"/>
      <c r="C1813" s="399"/>
      <c r="D1813" s="409"/>
    </row>
    <row r="1814" spans="1:4" x14ac:dyDescent="0.2">
      <c r="A1814" s="408"/>
      <c r="B1814" s="399"/>
      <c r="C1814" s="399"/>
      <c r="D1814" s="409"/>
    </row>
    <row r="1815" spans="1:4" x14ac:dyDescent="0.2">
      <c r="A1815" s="408"/>
      <c r="B1815" s="399"/>
      <c r="C1815" s="399"/>
      <c r="D1815" s="409"/>
    </row>
    <row r="1816" spans="1:4" x14ac:dyDescent="0.2">
      <c r="A1816" s="408"/>
      <c r="B1816" s="399"/>
      <c r="C1816" s="399"/>
      <c r="D1816" s="409"/>
    </row>
    <row r="1817" spans="1:4" x14ac:dyDescent="0.2">
      <c r="A1817" s="408"/>
      <c r="B1817" s="399"/>
      <c r="C1817" s="399"/>
      <c r="D1817" s="409"/>
    </row>
    <row r="1818" spans="1:4" x14ac:dyDescent="0.2">
      <c r="A1818" s="408"/>
      <c r="B1818" s="399"/>
      <c r="C1818" s="399"/>
      <c r="D1818" s="409"/>
    </row>
    <row r="1819" spans="1:4" x14ac:dyDescent="0.2">
      <c r="A1819" s="408"/>
      <c r="B1819" s="399"/>
      <c r="C1819" s="399"/>
      <c r="D1819" s="409"/>
    </row>
    <row r="1820" spans="1:4" x14ac:dyDescent="0.2">
      <c r="A1820" s="408"/>
      <c r="B1820" s="399"/>
      <c r="C1820" s="399"/>
      <c r="D1820" s="409"/>
    </row>
    <row r="1821" spans="1:4" x14ac:dyDescent="0.2">
      <c r="A1821" s="408"/>
      <c r="B1821" s="399"/>
      <c r="C1821" s="399"/>
      <c r="D1821" s="409"/>
    </row>
    <row r="1822" spans="1:4" x14ac:dyDescent="0.2">
      <c r="A1822" s="408"/>
      <c r="B1822" s="399"/>
      <c r="C1822" s="399"/>
      <c r="D1822" s="409"/>
    </row>
    <row r="1823" spans="1:4" x14ac:dyDescent="0.2">
      <c r="A1823" s="408"/>
      <c r="B1823" s="399"/>
      <c r="C1823" s="399"/>
      <c r="D1823" s="409"/>
    </row>
    <row r="1824" spans="1:4" x14ac:dyDescent="0.2">
      <c r="A1824" s="408"/>
      <c r="B1824" s="399"/>
      <c r="C1824" s="399"/>
      <c r="D1824" s="409"/>
    </row>
    <row r="1825" spans="1:4" x14ac:dyDescent="0.2">
      <c r="A1825" s="408"/>
      <c r="B1825" s="399"/>
      <c r="C1825" s="399"/>
      <c r="D1825" s="409"/>
    </row>
    <row r="1826" spans="1:4" x14ac:dyDescent="0.2">
      <c r="A1826" s="408"/>
      <c r="B1826" s="399"/>
      <c r="C1826" s="399"/>
      <c r="D1826" s="409"/>
    </row>
    <row r="1827" spans="1:4" x14ac:dyDescent="0.2">
      <c r="A1827" s="408"/>
      <c r="B1827" s="399"/>
      <c r="C1827" s="399"/>
      <c r="D1827" s="409"/>
    </row>
    <row r="1828" spans="1:4" x14ac:dyDescent="0.2">
      <c r="A1828" s="408"/>
      <c r="B1828" s="399"/>
      <c r="C1828" s="399"/>
      <c r="D1828" s="409"/>
    </row>
    <row r="1829" spans="1:4" x14ac:dyDescent="0.2">
      <c r="A1829" s="408"/>
      <c r="B1829" s="399"/>
      <c r="C1829" s="399"/>
      <c r="D1829" s="409"/>
    </row>
    <row r="1830" spans="1:4" x14ac:dyDescent="0.2">
      <c r="A1830" s="408"/>
      <c r="B1830" s="399"/>
      <c r="C1830" s="399"/>
      <c r="D1830" s="409"/>
    </row>
    <row r="1831" spans="1:4" x14ac:dyDescent="0.2">
      <c r="A1831" s="408"/>
      <c r="B1831" s="399"/>
      <c r="C1831" s="399"/>
      <c r="D1831" s="409"/>
    </row>
    <row r="1832" spans="1:4" x14ac:dyDescent="0.2">
      <c r="A1832" s="408"/>
      <c r="B1832" s="399"/>
      <c r="C1832" s="399"/>
      <c r="D1832" s="409"/>
    </row>
    <row r="1833" spans="1:4" x14ac:dyDescent="0.2">
      <c r="A1833" s="408"/>
      <c r="B1833" s="399"/>
      <c r="C1833" s="399"/>
      <c r="D1833" s="409"/>
    </row>
    <row r="1834" spans="1:4" x14ac:dyDescent="0.2">
      <c r="A1834" s="408"/>
      <c r="B1834" s="399"/>
      <c r="C1834" s="399"/>
      <c r="D1834" s="409"/>
    </row>
    <row r="1835" spans="1:4" x14ac:dyDescent="0.2">
      <c r="A1835" s="408"/>
      <c r="B1835" s="399"/>
      <c r="C1835" s="399"/>
      <c r="D1835" s="409"/>
    </row>
    <row r="1836" spans="1:4" x14ac:dyDescent="0.2">
      <c r="A1836" s="408"/>
      <c r="B1836" s="399"/>
      <c r="C1836" s="399"/>
      <c r="D1836" s="409"/>
    </row>
    <row r="1837" spans="1:4" x14ac:dyDescent="0.2">
      <c r="A1837" s="408"/>
      <c r="B1837" s="399"/>
      <c r="C1837" s="399"/>
      <c r="D1837" s="409"/>
    </row>
    <row r="1838" spans="1:4" x14ac:dyDescent="0.2">
      <c r="A1838" s="408"/>
      <c r="B1838" s="399"/>
      <c r="C1838" s="399"/>
      <c r="D1838" s="409"/>
    </row>
    <row r="1839" spans="1:4" x14ac:dyDescent="0.2">
      <c r="A1839" s="408"/>
      <c r="B1839" s="399"/>
      <c r="C1839" s="399"/>
      <c r="D1839" s="409"/>
    </row>
    <row r="1840" spans="1:4" x14ac:dyDescent="0.2">
      <c r="A1840" s="408"/>
      <c r="B1840" s="399"/>
      <c r="C1840" s="399"/>
      <c r="D1840" s="409"/>
    </row>
    <row r="1841" spans="1:4" x14ac:dyDescent="0.2">
      <c r="A1841" s="408"/>
      <c r="B1841" s="399"/>
      <c r="C1841" s="399"/>
      <c r="D1841" s="409"/>
    </row>
    <row r="1842" spans="1:4" x14ac:dyDescent="0.2">
      <c r="A1842" s="408"/>
      <c r="B1842" s="399"/>
      <c r="C1842" s="399"/>
      <c r="D1842" s="409"/>
    </row>
    <row r="1843" spans="1:4" x14ac:dyDescent="0.2">
      <c r="A1843" s="408"/>
      <c r="B1843" s="399"/>
      <c r="C1843" s="399"/>
      <c r="D1843" s="409"/>
    </row>
    <row r="1844" spans="1:4" x14ac:dyDescent="0.2">
      <c r="A1844" s="408"/>
      <c r="B1844" s="399"/>
      <c r="C1844" s="399"/>
      <c r="D1844" s="409"/>
    </row>
    <row r="1845" spans="1:4" x14ac:dyDescent="0.2">
      <c r="A1845" s="408"/>
      <c r="B1845" s="399"/>
      <c r="C1845" s="399"/>
      <c r="D1845" s="409"/>
    </row>
    <row r="1846" spans="1:4" x14ac:dyDescent="0.2">
      <c r="A1846" s="408"/>
      <c r="B1846" s="399"/>
      <c r="C1846" s="399"/>
      <c r="D1846" s="409"/>
    </row>
    <row r="1847" spans="1:4" x14ac:dyDescent="0.2">
      <c r="A1847" s="408"/>
      <c r="B1847" s="399"/>
      <c r="C1847" s="399"/>
      <c r="D1847" s="409"/>
    </row>
    <row r="1848" spans="1:4" x14ac:dyDescent="0.2">
      <c r="A1848" s="408"/>
      <c r="B1848" s="399"/>
      <c r="C1848" s="399"/>
      <c r="D1848" s="409"/>
    </row>
    <row r="1849" spans="1:4" x14ac:dyDescent="0.2">
      <c r="A1849" s="408"/>
      <c r="B1849" s="399"/>
      <c r="C1849" s="399"/>
      <c r="D1849" s="409"/>
    </row>
    <row r="1850" spans="1:4" x14ac:dyDescent="0.2">
      <c r="A1850" s="408"/>
      <c r="B1850" s="399"/>
      <c r="C1850" s="399"/>
      <c r="D1850" s="409"/>
    </row>
    <row r="1851" spans="1:4" x14ac:dyDescent="0.2">
      <c r="A1851" s="408"/>
      <c r="B1851" s="399"/>
      <c r="C1851" s="399"/>
      <c r="D1851" s="409"/>
    </row>
    <row r="1852" spans="1:4" x14ac:dyDescent="0.2">
      <c r="A1852" s="408"/>
      <c r="B1852" s="399"/>
      <c r="C1852" s="399"/>
      <c r="D1852" s="409"/>
    </row>
    <row r="1853" spans="1:4" x14ac:dyDescent="0.2">
      <c r="A1853" s="408"/>
      <c r="B1853" s="399"/>
      <c r="C1853" s="399"/>
      <c r="D1853" s="409"/>
    </row>
    <row r="1854" spans="1:4" x14ac:dyDescent="0.2">
      <c r="A1854" s="408"/>
      <c r="B1854" s="399"/>
      <c r="C1854" s="399"/>
      <c r="D1854" s="409"/>
    </row>
    <row r="1855" spans="1:4" x14ac:dyDescent="0.2">
      <c r="A1855" s="408"/>
      <c r="B1855" s="399"/>
      <c r="C1855" s="399"/>
      <c r="D1855" s="409"/>
    </row>
    <row r="1856" spans="1:4" x14ac:dyDescent="0.2">
      <c r="A1856" s="408"/>
      <c r="B1856" s="399"/>
      <c r="C1856" s="399"/>
      <c r="D1856" s="409"/>
    </row>
    <row r="1857" spans="1:4" x14ac:dyDescent="0.2">
      <c r="A1857" s="408"/>
      <c r="B1857" s="399"/>
      <c r="C1857" s="399"/>
      <c r="D1857" s="409"/>
    </row>
    <row r="1858" spans="1:4" x14ac:dyDescent="0.2">
      <c r="A1858" s="408"/>
      <c r="B1858" s="399"/>
      <c r="C1858" s="399"/>
      <c r="D1858" s="409"/>
    </row>
    <row r="1859" spans="1:4" x14ac:dyDescent="0.2">
      <c r="A1859" s="408"/>
      <c r="B1859" s="399"/>
      <c r="C1859" s="399"/>
      <c r="D1859" s="409"/>
    </row>
    <row r="1860" spans="1:4" x14ac:dyDescent="0.2">
      <c r="A1860" s="408"/>
      <c r="B1860" s="399"/>
      <c r="C1860" s="399"/>
      <c r="D1860" s="409"/>
    </row>
    <row r="1861" spans="1:4" x14ac:dyDescent="0.2">
      <c r="A1861" s="408"/>
      <c r="B1861" s="399"/>
      <c r="C1861" s="399"/>
      <c r="D1861" s="409"/>
    </row>
    <row r="1862" spans="1:4" x14ac:dyDescent="0.2">
      <c r="A1862" s="408"/>
      <c r="B1862" s="399"/>
      <c r="C1862" s="399"/>
      <c r="D1862" s="409"/>
    </row>
    <row r="1863" spans="1:4" x14ac:dyDescent="0.2">
      <c r="A1863" s="408"/>
      <c r="B1863" s="399"/>
      <c r="C1863" s="399"/>
      <c r="D1863" s="409"/>
    </row>
    <row r="1864" spans="1:4" x14ac:dyDescent="0.2">
      <c r="A1864" s="408"/>
      <c r="B1864" s="399"/>
      <c r="C1864" s="399"/>
      <c r="D1864" s="409"/>
    </row>
    <row r="1865" spans="1:4" x14ac:dyDescent="0.2">
      <c r="A1865" s="408"/>
      <c r="B1865" s="399"/>
      <c r="C1865" s="399"/>
      <c r="D1865" s="409"/>
    </row>
    <row r="1866" spans="1:4" x14ac:dyDescent="0.2">
      <c r="A1866" s="408"/>
      <c r="B1866" s="399"/>
      <c r="C1866" s="399"/>
      <c r="D1866" s="409"/>
    </row>
    <row r="1867" spans="1:4" x14ac:dyDescent="0.2">
      <c r="A1867" s="408"/>
      <c r="B1867" s="399"/>
      <c r="C1867" s="399"/>
      <c r="D1867" s="409"/>
    </row>
    <row r="1868" spans="1:4" x14ac:dyDescent="0.2">
      <c r="A1868" s="408"/>
      <c r="B1868" s="399"/>
      <c r="C1868" s="399"/>
      <c r="D1868" s="409"/>
    </row>
    <row r="1869" spans="1:4" x14ac:dyDescent="0.2">
      <c r="A1869" s="408"/>
      <c r="B1869" s="399"/>
      <c r="C1869" s="399"/>
      <c r="D1869" s="409"/>
    </row>
    <row r="1870" spans="1:4" x14ac:dyDescent="0.2">
      <c r="A1870" s="408"/>
      <c r="B1870" s="399"/>
      <c r="C1870" s="399"/>
      <c r="D1870" s="409"/>
    </row>
    <row r="1871" spans="1:4" x14ac:dyDescent="0.2">
      <c r="A1871" s="408"/>
      <c r="B1871" s="399"/>
      <c r="C1871" s="399"/>
      <c r="D1871" s="409"/>
    </row>
    <row r="1872" spans="1:4" x14ac:dyDescent="0.2">
      <c r="A1872" s="408"/>
      <c r="B1872" s="399"/>
      <c r="C1872" s="399"/>
      <c r="D1872" s="409"/>
    </row>
    <row r="1873" spans="1:4" x14ac:dyDescent="0.2">
      <c r="A1873" s="408"/>
      <c r="B1873" s="399"/>
      <c r="C1873" s="399"/>
      <c r="D1873" s="409"/>
    </row>
    <row r="1874" spans="1:4" x14ac:dyDescent="0.2">
      <c r="A1874" s="408"/>
      <c r="B1874" s="399"/>
      <c r="C1874" s="399"/>
      <c r="D1874" s="409"/>
    </row>
    <row r="1875" spans="1:4" x14ac:dyDescent="0.2">
      <c r="A1875" s="408"/>
      <c r="B1875" s="399"/>
      <c r="C1875" s="399"/>
      <c r="D1875" s="409"/>
    </row>
    <row r="1876" spans="1:4" x14ac:dyDescent="0.2">
      <c r="A1876" s="408"/>
      <c r="B1876" s="399"/>
      <c r="C1876" s="399"/>
      <c r="D1876" s="409"/>
    </row>
    <row r="1877" spans="1:4" x14ac:dyDescent="0.2">
      <c r="A1877" s="408"/>
      <c r="B1877" s="399"/>
      <c r="C1877" s="399"/>
      <c r="D1877" s="409"/>
    </row>
    <row r="1878" spans="1:4" x14ac:dyDescent="0.2">
      <c r="A1878" s="408"/>
      <c r="B1878" s="399"/>
      <c r="C1878" s="399"/>
      <c r="D1878" s="409"/>
    </row>
    <row r="1879" spans="1:4" x14ac:dyDescent="0.2">
      <c r="A1879" s="408"/>
      <c r="B1879" s="399"/>
      <c r="C1879" s="399"/>
      <c r="D1879" s="409"/>
    </row>
    <row r="1880" spans="1:4" x14ac:dyDescent="0.2">
      <c r="A1880" s="408"/>
      <c r="B1880" s="399"/>
      <c r="C1880" s="399"/>
      <c r="D1880" s="409"/>
    </row>
    <row r="1881" spans="1:4" x14ac:dyDescent="0.2">
      <c r="A1881" s="408"/>
      <c r="B1881" s="399"/>
      <c r="C1881" s="399"/>
      <c r="D1881" s="409"/>
    </row>
    <row r="1882" spans="1:4" x14ac:dyDescent="0.2">
      <c r="A1882" s="408"/>
      <c r="B1882" s="399"/>
      <c r="C1882" s="399"/>
      <c r="D1882" s="409"/>
    </row>
    <row r="1883" spans="1:4" x14ac:dyDescent="0.2">
      <c r="A1883" s="408"/>
      <c r="B1883" s="399"/>
      <c r="C1883" s="399"/>
      <c r="D1883" s="409"/>
    </row>
    <row r="1884" spans="1:4" x14ac:dyDescent="0.2">
      <c r="A1884" s="408"/>
      <c r="B1884" s="399"/>
      <c r="C1884" s="399"/>
      <c r="D1884" s="409"/>
    </row>
    <row r="1885" spans="1:4" x14ac:dyDescent="0.2">
      <c r="A1885" s="408"/>
      <c r="B1885" s="399"/>
      <c r="C1885" s="399"/>
      <c r="D1885" s="409"/>
    </row>
    <row r="1886" spans="1:4" x14ac:dyDescent="0.2">
      <c r="A1886" s="408"/>
      <c r="B1886" s="399"/>
      <c r="C1886" s="399"/>
      <c r="D1886" s="409"/>
    </row>
    <row r="1887" spans="1:4" x14ac:dyDescent="0.2">
      <c r="A1887" s="408"/>
      <c r="B1887" s="399"/>
      <c r="C1887" s="399"/>
      <c r="D1887" s="409"/>
    </row>
    <row r="1888" spans="1:4" x14ac:dyDescent="0.2">
      <c r="A1888" s="408"/>
      <c r="B1888" s="399"/>
      <c r="C1888" s="399"/>
      <c r="D1888" s="409"/>
    </row>
    <row r="1889" spans="1:4" x14ac:dyDescent="0.2">
      <c r="A1889" s="408"/>
      <c r="B1889" s="399"/>
      <c r="C1889" s="399"/>
      <c r="D1889" s="409"/>
    </row>
    <row r="1890" spans="1:4" x14ac:dyDescent="0.2">
      <c r="A1890" s="408"/>
      <c r="B1890" s="399"/>
      <c r="C1890" s="399"/>
      <c r="D1890" s="409"/>
    </row>
    <row r="1891" spans="1:4" x14ac:dyDescent="0.2">
      <c r="A1891" s="408"/>
      <c r="B1891" s="399"/>
      <c r="C1891" s="399"/>
      <c r="D1891" s="409"/>
    </row>
    <row r="1892" spans="1:4" x14ac:dyDescent="0.2">
      <c r="A1892" s="408"/>
      <c r="B1892" s="399"/>
      <c r="C1892" s="399"/>
      <c r="D1892" s="409"/>
    </row>
    <row r="1893" spans="1:4" x14ac:dyDescent="0.2">
      <c r="A1893" s="408"/>
      <c r="B1893" s="399"/>
      <c r="C1893" s="399"/>
      <c r="D1893" s="409"/>
    </row>
    <row r="1894" spans="1:4" x14ac:dyDescent="0.2">
      <c r="A1894" s="408"/>
      <c r="B1894" s="399"/>
      <c r="C1894" s="399"/>
      <c r="D1894" s="409"/>
    </row>
    <row r="1895" spans="1:4" x14ac:dyDescent="0.2">
      <c r="A1895" s="408"/>
      <c r="B1895" s="399"/>
      <c r="C1895" s="399"/>
      <c r="D1895" s="409"/>
    </row>
    <row r="1896" spans="1:4" x14ac:dyDescent="0.2">
      <c r="A1896" s="408"/>
      <c r="B1896" s="399"/>
      <c r="C1896" s="399"/>
      <c r="D1896" s="409"/>
    </row>
    <row r="1897" spans="1:4" x14ac:dyDescent="0.2">
      <c r="A1897" s="408"/>
      <c r="B1897" s="399"/>
      <c r="C1897" s="399"/>
      <c r="D1897" s="409"/>
    </row>
    <row r="1898" spans="1:4" x14ac:dyDescent="0.2">
      <c r="A1898" s="408"/>
      <c r="B1898" s="399"/>
      <c r="C1898" s="399"/>
      <c r="D1898" s="409"/>
    </row>
    <row r="1899" spans="1:4" x14ac:dyDescent="0.2">
      <c r="A1899" s="408"/>
      <c r="B1899" s="399"/>
      <c r="C1899" s="399"/>
      <c r="D1899" s="409"/>
    </row>
    <row r="1900" spans="1:4" x14ac:dyDescent="0.2">
      <c r="A1900" s="408"/>
      <c r="B1900" s="399"/>
      <c r="C1900" s="399"/>
      <c r="D1900" s="409"/>
    </row>
    <row r="1901" spans="1:4" x14ac:dyDescent="0.2">
      <c r="A1901" s="408"/>
      <c r="B1901" s="399"/>
      <c r="C1901" s="399"/>
      <c r="D1901" s="409"/>
    </row>
    <row r="1902" spans="1:4" x14ac:dyDescent="0.2">
      <c r="A1902" s="408"/>
      <c r="B1902" s="399"/>
      <c r="C1902" s="399"/>
      <c r="D1902" s="409"/>
    </row>
    <row r="1903" spans="1:4" x14ac:dyDescent="0.2">
      <c r="A1903" s="408"/>
      <c r="B1903" s="399"/>
      <c r="C1903" s="399"/>
      <c r="D1903" s="409"/>
    </row>
    <row r="1904" spans="1:4" x14ac:dyDescent="0.2">
      <c r="A1904" s="408"/>
      <c r="B1904" s="399"/>
      <c r="C1904" s="399"/>
      <c r="D1904" s="409"/>
    </row>
    <row r="1905" spans="1:4" x14ac:dyDescent="0.2">
      <c r="A1905" s="408"/>
      <c r="B1905" s="399"/>
      <c r="C1905" s="399"/>
      <c r="D1905" s="409"/>
    </row>
    <row r="1906" spans="1:4" x14ac:dyDescent="0.2">
      <c r="A1906" s="408"/>
      <c r="B1906" s="399"/>
      <c r="C1906" s="399"/>
      <c r="D1906" s="409"/>
    </row>
    <row r="1907" spans="1:4" x14ac:dyDescent="0.2">
      <c r="A1907" s="408"/>
      <c r="B1907" s="399"/>
      <c r="C1907" s="399"/>
      <c r="D1907" s="409"/>
    </row>
    <row r="1908" spans="1:4" x14ac:dyDescent="0.2">
      <c r="A1908" s="408"/>
      <c r="B1908" s="399"/>
      <c r="C1908" s="399"/>
      <c r="D1908" s="409"/>
    </row>
    <row r="1909" spans="1:4" x14ac:dyDescent="0.2">
      <c r="A1909" s="408"/>
      <c r="B1909" s="399"/>
      <c r="C1909" s="399"/>
      <c r="D1909" s="409"/>
    </row>
    <row r="1910" spans="1:4" x14ac:dyDescent="0.2">
      <c r="A1910" s="408"/>
      <c r="B1910" s="399"/>
      <c r="C1910" s="399"/>
      <c r="D1910" s="409"/>
    </row>
    <row r="1911" spans="1:4" x14ac:dyDescent="0.2">
      <c r="A1911" s="408"/>
      <c r="B1911" s="399"/>
      <c r="C1911" s="399"/>
      <c r="D1911" s="409"/>
    </row>
    <row r="1912" spans="1:4" x14ac:dyDescent="0.2">
      <c r="A1912" s="408"/>
      <c r="B1912" s="399"/>
      <c r="C1912" s="399"/>
      <c r="D1912" s="409"/>
    </row>
    <row r="1913" spans="1:4" x14ac:dyDescent="0.2">
      <c r="A1913" s="408"/>
      <c r="B1913" s="399"/>
      <c r="C1913" s="399"/>
      <c r="D1913" s="409"/>
    </row>
    <row r="1914" spans="1:4" x14ac:dyDescent="0.2">
      <c r="A1914" s="408"/>
      <c r="B1914" s="399"/>
      <c r="C1914" s="399"/>
      <c r="D1914" s="409"/>
    </row>
    <row r="1915" spans="1:4" x14ac:dyDescent="0.2">
      <c r="A1915" s="408"/>
      <c r="B1915" s="399"/>
      <c r="C1915" s="399"/>
      <c r="D1915" s="409"/>
    </row>
    <row r="1916" spans="1:4" x14ac:dyDescent="0.2">
      <c r="A1916" s="408"/>
      <c r="B1916" s="399"/>
      <c r="C1916" s="399"/>
      <c r="D1916" s="409"/>
    </row>
    <row r="1917" spans="1:4" x14ac:dyDescent="0.2">
      <c r="A1917" s="408"/>
      <c r="B1917" s="399"/>
      <c r="C1917" s="399"/>
      <c r="D1917" s="409"/>
    </row>
    <row r="1918" spans="1:4" x14ac:dyDescent="0.2">
      <c r="A1918" s="408"/>
      <c r="B1918" s="399"/>
      <c r="C1918" s="399"/>
      <c r="D1918" s="409"/>
    </row>
    <row r="1919" spans="1:4" x14ac:dyDescent="0.2">
      <c r="A1919" s="408"/>
      <c r="B1919" s="399"/>
      <c r="C1919" s="399"/>
      <c r="D1919" s="409"/>
    </row>
    <row r="1920" spans="1:4" x14ac:dyDescent="0.2">
      <c r="A1920" s="408"/>
      <c r="B1920" s="399"/>
      <c r="C1920" s="399"/>
      <c r="D1920" s="409"/>
    </row>
    <row r="1921" spans="1:4" x14ac:dyDescent="0.2">
      <c r="A1921" s="408"/>
      <c r="B1921" s="399"/>
      <c r="C1921" s="399"/>
      <c r="D1921" s="409"/>
    </row>
    <row r="1922" spans="1:4" x14ac:dyDescent="0.2">
      <c r="A1922" s="408"/>
      <c r="B1922" s="399"/>
      <c r="C1922" s="399"/>
      <c r="D1922" s="409"/>
    </row>
    <row r="1923" spans="1:4" x14ac:dyDescent="0.2">
      <c r="A1923" s="408"/>
      <c r="B1923" s="399"/>
      <c r="C1923" s="399"/>
      <c r="D1923" s="409"/>
    </row>
    <row r="1924" spans="1:4" x14ac:dyDescent="0.2">
      <c r="A1924" s="408"/>
      <c r="B1924" s="399"/>
      <c r="C1924" s="399"/>
      <c r="D1924" s="409"/>
    </row>
    <row r="1925" spans="1:4" x14ac:dyDescent="0.2">
      <c r="A1925" s="408"/>
      <c r="B1925" s="399"/>
      <c r="C1925" s="399"/>
      <c r="D1925" s="409"/>
    </row>
    <row r="1926" spans="1:4" x14ac:dyDescent="0.2">
      <c r="A1926" s="408"/>
      <c r="B1926" s="399"/>
      <c r="C1926" s="399"/>
      <c r="D1926" s="409"/>
    </row>
    <row r="1927" spans="1:4" x14ac:dyDescent="0.2">
      <c r="A1927" s="408"/>
      <c r="B1927" s="399"/>
      <c r="C1927" s="399"/>
      <c r="D1927" s="409"/>
    </row>
    <row r="1928" spans="1:4" x14ac:dyDescent="0.2">
      <c r="A1928" s="408"/>
      <c r="B1928" s="399"/>
      <c r="C1928" s="399"/>
      <c r="D1928" s="409"/>
    </row>
    <row r="1929" spans="1:4" x14ac:dyDescent="0.2">
      <c r="A1929" s="408"/>
      <c r="B1929" s="399"/>
      <c r="C1929" s="399"/>
      <c r="D1929" s="409"/>
    </row>
    <row r="1930" spans="1:4" x14ac:dyDescent="0.2">
      <c r="A1930" s="408"/>
      <c r="B1930" s="399"/>
      <c r="C1930" s="399"/>
      <c r="D1930" s="409"/>
    </row>
    <row r="1931" spans="1:4" x14ac:dyDescent="0.2">
      <c r="A1931" s="408"/>
      <c r="B1931" s="399"/>
      <c r="C1931" s="399"/>
      <c r="D1931" s="409"/>
    </row>
    <row r="1932" spans="1:4" x14ac:dyDescent="0.2">
      <c r="A1932" s="408"/>
      <c r="B1932" s="399"/>
      <c r="C1932" s="399"/>
      <c r="D1932" s="409"/>
    </row>
    <row r="1933" spans="1:4" x14ac:dyDescent="0.2">
      <c r="A1933" s="408"/>
      <c r="B1933" s="399"/>
      <c r="C1933" s="399"/>
      <c r="D1933" s="409"/>
    </row>
    <row r="1934" spans="1:4" x14ac:dyDescent="0.2">
      <c r="A1934" s="408"/>
      <c r="B1934" s="399"/>
      <c r="C1934" s="399"/>
      <c r="D1934" s="409"/>
    </row>
    <row r="1935" spans="1:4" x14ac:dyDescent="0.2">
      <c r="A1935" s="408"/>
      <c r="B1935" s="399"/>
      <c r="C1935" s="399"/>
      <c r="D1935" s="409"/>
    </row>
    <row r="1936" spans="1:4" x14ac:dyDescent="0.2">
      <c r="A1936" s="408"/>
      <c r="B1936" s="399"/>
      <c r="C1936" s="399"/>
      <c r="D1936" s="409"/>
    </row>
    <row r="1937" spans="1:4" x14ac:dyDescent="0.2">
      <c r="A1937" s="408"/>
      <c r="B1937" s="399"/>
      <c r="C1937" s="399"/>
      <c r="D1937" s="409"/>
    </row>
    <row r="1938" spans="1:4" x14ac:dyDescent="0.2">
      <c r="A1938" s="408"/>
      <c r="B1938" s="399"/>
      <c r="C1938" s="399"/>
      <c r="D1938" s="409"/>
    </row>
    <row r="1939" spans="1:4" x14ac:dyDescent="0.2">
      <c r="A1939" s="408"/>
      <c r="B1939" s="399"/>
      <c r="C1939" s="399"/>
      <c r="D1939" s="409"/>
    </row>
    <row r="1940" spans="1:4" x14ac:dyDescent="0.2">
      <c r="A1940" s="408"/>
      <c r="B1940" s="399"/>
      <c r="C1940" s="399"/>
      <c r="D1940" s="409"/>
    </row>
    <row r="1941" spans="1:4" x14ac:dyDescent="0.2">
      <c r="A1941" s="408"/>
      <c r="B1941" s="399"/>
      <c r="C1941" s="399"/>
      <c r="D1941" s="409"/>
    </row>
    <row r="1942" spans="1:4" x14ac:dyDescent="0.2">
      <c r="A1942" s="408"/>
      <c r="B1942" s="399"/>
      <c r="C1942" s="399"/>
      <c r="D1942" s="409"/>
    </row>
    <row r="1943" spans="1:4" x14ac:dyDescent="0.2">
      <c r="A1943" s="408"/>
      <c r="B1943" s="399"/>
      <c r="C1943" s="399"/>
      <c r="D1943" s="409"/>
    </row>
    <row r="1944" spans="1:4" x14ac:dyDescent="0.2">
      <c r="A1944" s="408"/>
      <c r="B1944" s="399"/>
      <c r="C1944" s="399"/>
      <c r="D1944" s="409"/>
    </row>
    <row r="1945" spans="1:4" x14ac:dyDescent="0.2">
      <c r="A1945" s="408"/>
      <c r="B1945" s="399"/>
      <c r="C1945" s="399"/>
      <c r="D1945" s="409"/>
    </row>
    <row r="1946" spans="1:4" x14ac:dyDescent="0.2">
      <c r="A1946" s="408"/>
      <c r="B1946" s="399"/>
      <c r="C1946" s="399"/>
      <c r="D1946" s="409"/>
    </row>
    <row r="1947" spans="1:4" x14ac:dyDescent="0.2">
      <c r="A1947" s="408"/>
      <c r="B1947" s="399"/>
      <c r="C1947" s="399"/>
      <c r="D1947" s="409"/>
    </row>
    <row r="1948" spans="1:4" x14ac:dyDescent="0.2">
      <c r="A1948" s="408"/>
      <c r="B1948" s="399"/>
      <c r="C1948" s="399"/>
      <c r="D1948" s="409"/>
    </row>
    <row r="1949" spans="1:4" x14ac:dyDescent="0.2">
      <c r="A1949" s="408"/>
      <c r="B1949" s="399"/>
      <c r="C1949" s="399"/>
      <c r="D1949" s="409"/>
    </row>
    <row r="1950" spans="1:4" x14ac:dyDescent="0.2">
      <c r="A1950" s="408"/>
      <c r="B1950" s="399"/>
      <c r="C1950" s="399"/>
      <c r="D1950" s="409"/>
    </row>
    <row r="1951" spans="1:4" x14ac:dyDescent="0.2">
      <c r="A1951" s="408"/>
      <c r="B1951" s="399"/>
      <c r="C1951" s="399"/>
      <c r="D1951" s="409"/>
    </row>
    <row r="1952" spans="1:4" x14ac:dyDescent="0.2">
      <c r="A1952" s="408"/>
      <c r="B1952" s="399"/>
      <c r="C1952" s="399"/>
      <c r="D1952" s="409"/>
    </row>
    <row r="1953" spans="1:4" x14ac:dyDescent="0.2">
      <c r="A1953" s="408"/>
      <c r="B1953" s="399"/>
      <c r="C1953" s="399"/>
      <c r="D1953" s="409"/>
    </row>
    <row r="1954" spans="1:4" x14ac:dyDescent="0.2">
      <c r="A1954" s="408"/>
      <c r="B1954" s="399"/>
      <c r="C1954" s="399"/>
      <c r="D1954" s="409"/>
    </row>
    <row r="1955" spans="1:4" x14ac:dyDescent="0.2">
      <c r="A1955" s="408"/>
      <c r="B1955" s="399"/>
      <c r="C1955" s="399"/>
      <c r="D1955" s="409"/>
    </row>
    <row r="1956" spans="1:4" x14ac:dyDescent="0.2">
      <c r="A1956" s="408"/>
      <c r="B1956" s="399"/>
      <c r="C1956" s="399"/>
      <c r="D1956" s="409"/>
    </row>
    <row r="1957" spans="1:4" x14ac:dyDescent="0.2">
      <c r="A1957" s="408"/>
      <c r="B1957" s="399"/>
      <c r="C1957" s="399"/>
      <c r="D1957" s="409"/>
    </row>
    <row r="1958" spans="1:4" x14ac:dyDescent="0.2">
      <c r="A1958" s="408"/>
      <c r="B1958" s="399"/>
      <c r="C1958" s="399"/>
      <c r="D1958" s="409"/>
    </row>
    <row r="1959" spans="1:4" x14ac:dyDescent="0.2">
      <c r="A1959" s="408"/>
      <c r="B1959" s="399"/>
      <c r="C1959" s="399"/>
      <c r="D1959" s="409"/>
    </row>
    <row r="1960" spans="1:4" x14ac:dyDescent="0.2">
      <c r="A1960" s="408"/>
      <c r="B1960" s="399"/>
      <c r="C1960" s="399"/>
      <c r="D1960" s="409"/>
    </row>
    <row r="1961" spans="1:4" x14ac:dyDescent="0.2">
      <c r="A1961" s="408"/>
      <c r="B1961" s="399"/>
      <c r="C1961" s="399"/>
      <c r="D1961" s="409"/>
    </row>
    <row r="1962" spans="1:4" x14ac:dyDescent="0.2">
      <c r="A1962" s="408"/>
      <c r="B1962" s="399"/>
      <c r="C1962" s="399"/>
      <c r="D1962" s="409"/>
    </row>
    <row r="1963" spans="1:4" x14ac:dyDescent="0.2">
      <c r="A1963" s="408"/>
      <c r="B1963" s="399"/>
      <c r="C1963" s="399"/>
      <c r="D1963" s="409"/>
    </row>
    <row r="1964" spans="1:4" x14ac:dyDescent="0.2">
      <c r="A1964" s="408"/>
      <c r="B1964" s="399"/>
      <c r="C1964" s="399"/>
      <c r="D1964" s="409"/>
    </row>
    <row r="1965" spans="1:4" x14ac:dyDescent="0.2">
      <c r="A1965" s="408"/>
      <c r="B1965" s="399"/>
      <c r="C1965" s="399"/>
      <c r="D1965" s="409"/>
    </row>
    <row r="1966" spans="1:4" x14ac:dyDescent="0.2">
      <c r="A1966" s="408"/>
      <c r="B1966" s="399"/>
      <c r="C1966" s="399"/>
      <c r="D1966" s="409"/>
    </row>
    <row r="1967" spans="1:4" x14ac:dyDescent="0.2">
      <c r="A1967" s="408"/>
      <c r="B1967" s="399"/>
      <c r="C1967" s="399"/>
      <c r="D1967" s="409"/>
    </row>
    <row r="1968" spans="1:4" x14ac:dyDescent="0.2">
      <c r="A1968" s="408"/>
      <c r="B1968" s="399"/>
      <c r="C1968" s="399"/>
      <c r="D1968" s="409"/>
    </row>
    <row r="1969" spans="1:4" x14ac:dyDescent="0.2">
      <c r="A1969" s="408"/>
      <c r="B1969" s="399"/>
      <c r="C1969" s="399"/>
      <c r="D1969" s="409"/>
    </row>
    <row r="1970" spans="1:4" x14ac:dyDescent="0.2">
      <c r="A1970" s="408"/>
      <c r="B1970" s="399"/>
      <c r="C1970" s="399"/>
      <c r="D1970" s="409"/>
    </row>
    <row r="1971" spans="1:4" x14ac:dyDescent="0.2">
      <c r="A1971" s="408"/>
      <c r="B1971" s="399"/>
      <c r="C1971" s="399"/>
      <c r="D1971" s="409"/>
    </row>
    <row r="1972" spans="1:4" x14ac:dyDescent="0.2">
      <c r="A1972" s="408"/>
      <c r="B1972" s="399"/>
      <c r="C1972" s="399"/>
      <c r="D1972" s="409"/>
    </row>
    <row r="1973" spans="1:4" x14ac:dyDescent="0.2">
      <c r="A1973" s="408"/>
      <c r="B1973" s="399"/>
      <c r="C1973" s="399"/>
      <c r="D1973" s="409"/>
    </row>
    <row r="1974" spans="1:4" x14ac:dyDescent="0.2">
      <c r="A1974" s="408"/>
      <c r="B1974" s="399"/>
      <c r="C1974" s="399"/>
      <c r="D1974" s="409"/>
    </row>
    <row r="1975" spans="1:4" x14ac:dyDescent="0.2">
      <c r="A1975" s="408"/>
      <c r="B1975" s="399"/>
      <c r="C1975" s="399"/>
      <c r="D1975" s="409"/>
    </row>
    <row r="1976" spans="1:4" x14ac:dyDescent="0.2">
      <c r="A1976" s="408"/>
      <c r="B1976" s="399"/>
      <c r="C1976" s="399"/>
      <c r="D1976" s="409"/>
    </row>
    <row r="1977" spans="1:4" x14ac:dyDescent="0.2">
      <c r="A1977" s="408"/>
      <c r="B1977" s="399"/>
      <c r="C1977" s="399"/>
      <c r="D1977" s="409"/>
    </row>
    <row r="1978" spans="1:4" x14ac:dyDescent="0.2">
      <c r="A1978" s="408"/>
      <c r="B1978" s="399"/>
      <c r="C1978" s="399"/>
      <c r="D1978" s="409"/>
    </row>
    <row r="1979" spans="1:4" x14ac:dyDescent="0.2">
      <c r="A1979" s="408"/>
      <c r="B1979" s="399"/>
      <c r="C1979" s="399"/>
      <c r="D1979" s="409"/>
    </row>
    <row r="1980" spans="1:4" x14ac:dyDescent="0.2">
      <c r="A1980" s="408"/>
      <c r="B1980" s="399"/>
      <c r="C1980" s="399"/>
      <c r="D1980" s="409"/>
    </row>
    <row r="1981" spans="1:4" x14ac:dyDescent="0.2">
      <c r="A1981" s="408"/>
      <c r="B1981" s="399"/>
      <c r="C1981" s="399"/>
      <c r="D1981" s="409"/>
    </row>
    <row r="1982" spans="1:4" x14ac:dyDescent="0.2">
      <c r="A1982" s="408"/>
      <c r="B1982" s="399"/>
      <c r="C1982" s="399"/>
      <c r="D1982" s="409"/>
    </row>
    <row r="1983" spans="1:4" x14ac:dyDescent="0.2">
      <c r="A1983" s="408"/>
      <c r="B1983" s="399"/>
      <c r="C1983" s="399"/>
      <c r="D1983" s="409"/>
    </row>
    <row r="1984" spans="1:4" x14ac:dyDescent="0.2">
      <c r="A1984" s="408"/>
      <c r="B1984" s="399"/>
      <c r="C1984" s="399"/>
      <c r="D1984" s="409"/>
    </row>
    <row r="1985" spans="1:4" x14ac:dyDescent="0.2">
      <c r="A1985" s="408"/>
      <c r="B1985" s="399"/>
      <c r="C1985" s="399"/>
      <c r="D1985" s="409"/>
    </row>
    <row r="1986" spans="1:4" x14ac:dyDescent="0.2">
      <c r="A1986" s="408"/>
      <c r="B1986" s="399"/>
      <c r="C1986" s="399"/>
      <c r="D1986" s="409"/>
    </row>
    <row r="1987" spans="1:4" x14ac:dyDescent="0.2">
      <c r="A1987" s="408"/>
      <c r="B1987" s="399"/>
      <c r="C1987" s="399"/>
      <c r="D1987" s="409"/>
    </row>
    <row r="1988" spans="1:4" x14ac:dyDescent="0.2">
      <c r="A1988" s="408"/>
      <c r="B1988" s="399"/>
      <c r="C1988" s="399"/>
      <c r="D1988" s="409"/>
    </row>
    <row r="1989" spans="1:4" x14ac:dyDescent="0.2">
      <c r="A1989" s="408"/>
      <c r="B1989" s="399"/>
      <c r="C1989" s="399"/>
      <c r="D1989" s="409"/>
    </row>
    <row r="1990" spans="1:4" x14ac:dyDescent="0.2">
      <c r="A1990" s="408"/>
      <c r="B1990" s="399"/>
      <c r="C1990" s="399"/>
      <c r="D1990" s="409"/>
    </row>
    <row r="1991" spans="1:4" x14ac:dyDescent="0.2">
      <c r="A1991" s="408"/>
      <c r="B1991" s="399"/>
      <c r="C1991" s="399"/>
      <c r="D1991" s="409"/>
    </row>
    <row r="1992" spans="1:4" x14ac:dyDescent="0.2">
      <c r="A1992" s="408"/>
      <c r="B1992" s="399"/>
      <c r="C1992" s="399"/>
      <c r="D1992" s="409"/>
    </row>
    <row r="1993" spans="1:4" x14ac:dyDescent="0.2">
      <c r="A1993" s="408"/>
      <c r="B1993" s="399"/>
      <c r="C1993" s="399"/>
      <c r="D1993" s="409"/>
    </row>
    <row r="1994" spans="1:4" x14ac:dyDescent="0.2">
      <c r="A1994" s="408"/>
      <c r="B1994" s="399"/>
      <c r="C1994" s="399"/>
      <c r="D1994" s="409"/>
    </row>
    <row r="1995" spans="1:4" x14ac:dyDescent="0.2">
      <c r="A1995" s="408"/>
      <c r="B1995" s="399"/>
      <c r="C1995" s="399"/>
      <c r="D1995" s="409"/>
    </row>
    <row r="1996" spans="1:4" x14ac:dyDescent="0.2">
      <c r="A1996" s="408"/>
      <c r="B1996" s="399"/>
      <c r="C1996" s="399"/>
      <c r="D1996" s="409"/>
    </row>
    <row r="1997" spans="1:4" x14ac:dyDescent="0.2">
      <c r="A1997" s="408"/>
      <c r="B1997" s="399"/>
      <c r="C1997" s="399"/>
      <c r="D1997" s="409"/>
    </row>
    <row r="1998" spans="1:4" x14ac:dyDescent="0.2">
      <c r="A1998" s="408"/>
      <c r="B1998" s="399"/>
      <c r="C1998" s="399"/>
      <c r="D1998" s="409"/>
    </row>
    <row r="1999" spans="1:4" x14ac:dyDescent="0.2">
      <c r="A1999" s="408"/>
      <c r="B1999" s="399"/>
      <c r="C1999" s="399"/>
      <c r="D1999" s="409"/>
    </row>
    <row r="2000" spans="1:4" x14ac:dyDescent="0.2">
      <c r="A2000" s="408"/>
      <c r="B2000" s="399"/>
      <c r="C2000" s="399"/>
      <c r="D2000" s="409"/>
    </row>
    <row r="2001" spans="1:4" x14ac:dyDescent="0.2">
      <c r="A2001" s="408"/>
      <c r="B2001" s="399"/>
      <c r="C2001" s="399"/>
      <c r="D2001" s="409"/>
    </row>
    <row r="2002" spans="1:4" x14ac:dyDescent="0.2">
      <c r="A2002" s="408"/>
      <c r="B2002" s="399"/>
      <c r="C2002" s="399"/>
      <c r="D2002" s="409"/>
    </row>
    <row r="2003" spans="1:4" x14ac:dyDescent="0.2">
      <c r="A2003" s="408"/>
      <c r="B2003" s="399"/>
      <c r="C2003" s="399"/>
      <c r="D2003" s="409"/>
    </row>
    <row r="2004" spans="1:4" x14ac:dyDescent="0.2">
      <c r="A2004" s="408"/>
      <c r="B2004" s="399"/>
      <c r="C2004" s="399"/>
      <c r="D2004" s="409"/>
    </row>
    <row r="2005" spans="1:4" x14ac:dyDescent="0.2">
      <c r="A2005" s="408"/>
      <c r="B2005" s="399"/>
      <c r="C2005" s="399"/>
      <c r="D2005" s="409"/>
    </row>
    <row r="2006" spans="1:4" x14ac:dyDescent="0.2">
      <c r="A2006" s="408"/>
      <c r="B2006" s="399"/>
      <c r="C2006" s="399"/>
      <c r="D2006" s="409"/>
    </row>
    <row r="2007" spans="1:4" x14ac:dyDescent="0.2">
      <c r="A2007" s="408"/>
      <c r="B2007" s="399"/>
      <c r="C2007" s="399"/>
      <c r="D2007" s="409"/>
    </row>
    <row r="2008" spans="1:4" x14ac:dyDescent="0.2">
      <c r="A2008" s="408"/>
      <c r="B2008" s="399"/>
      <c r="C2008" s="399"/>
      <c r="D2008" s="409"/>
    </row>
    <row r="2009" spans="1:4" x14ac:dyDescent="0.2">
      <c r="A2009" s="408"/>
      <c r="B2009" s="399"/>
      <c r="C2009" s="399"/>
      <c r="D2009" s="409"/>
    </row>
    <row r="2010" spans="1:4" x14ac:dyDescent="0.2">
      <c r="A2010" s="408"/>
      <c r="B2010" s="399"/>
      <c r="C2010" s="399"/>
      <c r="D2010" s="409"/>
    </row>
    <row r="2011" spans="1:4" x14ac:dyDescent="0.2">
      <c r="A2011" s="408"/>
      <c r="B2011" s="399"/>
      <c r="C2011" s="399"/>
      <c r="D2011" s="409"/>
    </row>
    <row r="2012" spans="1:4" x14ac:dyDescent="0.2">
      <c r="A2012" s="408"/>
      <c r="B2012" s="399"/>
      <c r="C2012" s="399"/>
      <c r="D2012" s="409"/>
    </row>
    <row r="2013" spans="1:4" x14ac:dyDescent="0.2">
      <c r="A2013" s="408"/>
      <c r="B2013" s="399"/>
      <c r="C2013" s="399"/>
      <c r="D2013" s="409"/>
    </row>
    <row r="2014" spans="1:4" x14ac:dyDescent="0.2">
      <c r="A2014" s="408"/>
      <c r="B2014" s="399"/>
      <c r="C2014" s="399"/>
      <c r="D2014" s="409"/>
    </row>
    <row r="2015" spans="1:4" x14ac:dyDescent="0.2">
      <c r="A2015" s="408"/>
      <c r="B2015" s="399"/>
      <c r="C2015" s="399"/>
      <c r="D2015" s="409"/>
    </row>
    <row r="2016" spans="1:4" x14ac:dyDescent="0.2">
      <c r="A2016" s="408"/>
      <c r="B2016" s="399"/>
      <c r="C2016" s="399"/>
      <c r="D2016" s="409"/>
    </row>
    <row r="2017" spans="1:4" x14ac:dyDescent="0.2">
      <c r="A2017" s="408"/>
      <c r="B2017" s="399"/>
      <c r="C2017" s="399"/>
      <c r="D2017" s="409"/>
    </row>
    <row r="2018" spans="1:4" x14ac:dyDescent="0.2">
      <c r="A2018" s="408"/>
      <c r="B2018" s="399"/>
      <c r="C2018" s="399"/>
      <c r="D2018" s="409"/>
    </row>
    <row r="2019" spans="1:4" x14ac:dyDescent="0.2">
      <c r="A2019" s="408"/>
      <c r="B2019" s="399"/>
      <c r="C2019" s="399"/>
      <c r="D2019" s="409"/>
    </row>
    <row r="2020" spans="1:4" x14ac:dyDescent="0.2">
      <c r="A2020" s="408"/>
      <c r="B2020" s="399"/>
      <c r="C2020" s="399"/>
      <c r="D2020" s="409"/>
    </row>
    <row r="2021" spans="1:4" x14ac:dyDescent="0.2">
      <c r="A2021" s="408"/>
      <c r="B2021" s="399"/>
      <c r="C2021" s="399"/>
      <c r="D2021" s="409"/>
    </row>
    <row r="2022" spans="1:4" x14ac:dyDescent="0.2">
      <c r="A2022" s="408"/>
      <c r="B2022" s="399"/>
      <c r="C2022" s="399"/>
      <c r="D2022" s="409"/>
    </row>
    <row r="2023" spans="1:4" x14ac:dyDescent="0.2">
      <c r="A2023" s="408"/>
      <c r="B2023" s="399"/>
      <c r="C2023" s="399"/>
      <c r="D2023" s="409"/>
    </row>
    <row r="2024" spans="1:4" x14ac:dyDescent="0.2">
      <c r="A2024" s="408"/>
      <c r="B2024" s="399"/>
      <c r="C2024" s="399"/>
      <c r="D2024" s="409"/>
    </row>
    <row r="2025" spans="1:4" x14ac:dyDescent="0.2">
      <c r="A2025" s="408"/>
      <c r="B2025" s="399"/>
      <c r="C2025" s="399"/>
      <c r="D2025" s="409"/>
    </row>
    <row r="2026" spans="1:4" x14ac:dyDescent="0.2">
      <c r="A2026" s="408"/>
      <c r="B2026" s="399"/>
      <c r="C2026" s="399"/>
      <c r="D2026" s="409"/>
    </row>
    <row r="2027" spans="1:4" x14ac:dyDescent="0.2">
      <c r="A2027" s="408"/>
      <c r="B2027" s="399"/>
      <c r="C2027" s="399"/>
      <c r="D2027" s="409"/>
    </row>
    <row r="2028" spans="1:4" x14ac:dyDescent="0.2">
      <c r="A2028" s="408"/>
      <c r="B2028" s="399"/>
      <c r="C2028" s="399"/>
      <c r="D2028" s="409"/>
    </row>
    <row r="2029" spans="1:4" x14ac:dyDescent="0.2">
      <c r="A2029" s="408"/>
      <c r="B2029" s="399"/>
      <c r="C2029" s="399"/>
      <c r="D2029" s="409"/>
    </row>
    <row r="2030" spans="1:4" x14ac:dyDescent="0.2">
      <c r="A2030" s="408"/>
      <c r="B2030" s="399"/>
      <c r="C2030" s="399"/>
      <c r="D2030" s="409"/>
    </row>
    <row r="2031" spans="1:4" x14ac:dyDescent="0.2">
      <c r="A2031" s="408"/>
      <c r="B2031" s="399"/>
      <c r="C2031" s="399"/>
      <c r="D2031" s="409"/>
    </row>
    <row r="2032" spans="1:4" x14ac:dyDescent="0.2">
      <c r="A2032" s="408"/>
      <c r="B2032" s="399"/>
      <c r="C2032" s="399"/>
      <c r="D2032" s="409"/>
    </row>
    <row r="2033" spans="1:4" x14ac:dyDescent="0.2">
      <c r="A2033" s="408"/>
      <c r="B2033" s="399"/>
      <c r="C2033" s="399"/>
      <c r="D2033" s="409"/>
    </row>
    <row r="2034" spans="1:4" x14ac:dyDescent="0.2">
      <c r="A2034" s="408"/>
      <c r="B2034" s="399"/>
      <c r="C2034" s="399"/>
      <c r="D2034" s="409"/>
    </row>
    <row r="2035" spans="1:4" x14ac:dyDescent="0.2">
      <c r="A2035" s="408"/>
      <c r="B2035" s="399"/>
      <c r="C2035" s="399"/>
      <c r="D2035" s="409"/>
    </row>
    <row r="2036" spans="1:4" x14ac:dyDescent="0.2">
      <c r="A2036" s="408"/>
      <c r="B2036" s="399"/>
      <c r="C2036" s="399"/>
      <c r="D2036" s="409"/>
    </row>
    <row r="2037" spans="1:4" x14ac:dyDescent="0.2">
      <c r="A2037" s="408"/>
      <c r="B2037" s="399"/>
      <c r="C2037" s="399"/>
      <c r="D2037" s="409"/>
    </row>
    <row r="2038" spans="1:4" x14ac:dyDescent="0.2">
      <c r="A2038" s="408"/>
      <c r="B2038" s="399"/>
      <c r="C2038" s="399"/>
      <c r="D2038" s="409"/>
    </row>
    <row r="2039" spans="1:4" x14ac:dyDescent="0.2">
      <c r="A2039" s="408"/>
      <c r="B2039" s="399"/>
      <c r="C2039" s="399"/>
      <c r="D2039" s="409"/>
    </row>
    <row r="2040" spans="1:4" x14ac:dyDescent="0.2">
      <c r="A2040" s="408"/>
      <c r="B2040" s="399"/>
      <c r="C2040" s="399"/>
      <c r="D2040" s="409"/>
    </row>
    <row r="2041" spans="1:4" x14ac:dyDescent="0.2">
      <c r="A2041" s="408"/>
      <c r="B2041" s="399"/>
      <c r="C2041" s="399"/>
      <c r="D2041" s="409"/>
    </row>
    <row r="2042" spans="1:4" x14ac:dyDescent="0.2">
      <c r="A2042" s="408"/>
      <c r="B2042" s="399"/>
      <c r="C2042" s="399"/>
      <c r="D2042" s="409"/>
    </row>
    <row r="2043" spans="1:4" x14ac:dyDescent="0.2">
      <c r="A2043" s="408"/>
      <c r="B2043" s="399"/>
      <c r="C2043" s="399"/>
      <c r="D2043" s="409"/>
    </row>
    <row r="2044" spans="1:4" x14ac:dyDescent="0.2">
      <c r="A2044" s="408"/>
      <c r="B2044" s="399"/>
      <c r="C2044" s="399"/>
      <c r="D2044" s="409"/>
    </row>
    <row r="2045" spans="1:4" x14ac:dyDescent="0.2">
      <c r="A2045" s="408"/>
      <c r="B2045" s="399"/>
      <c r="C2045" s="399"/>
      <c r="D2045" s="409"/>
    </row>
    <row r="2046" spans="1:4" x14ac:dyDescent="0.2">
      <c r="A2046" s="408"/>
      <c r="B2046" s="399"/>
      <c r="C2046" s="399"/>
      <c r="D2046" s="409"/>
    </row>
    <row r="2047" spans="1:4" x14ac:dyDescent="0.2">
      <c r="A2047" s="408"/>
      <c r="B2047" s="399"/>
      <c r="C2047" s="399"/>
      <c r="D2047" s="409"/>
    </row>
    <row r="2048" spans="1:4" x14ac:dyDescent="0.2">
      <c r="A2048" s="408"/>
      <c r="B2048" s="399"/>
      <c r="C2048" s="399"/>
      <c r="D2048" s="409"/>
    </row>
    <row r="2049" spans="1:4" x14ac:dyDescent="0.2">
      <c r="A2049" s="408"/>
      <c r="B2049" s="399"/>
      <c r="C2049" s="399"/>
      <c r="D2049" s="409"/>
    </row>
    <row r="2050" spans="1:4" x14ac:dyDescent="0.2">
      <c r="A2050" s="408"/>
      <c r="B2050" s="399"/>
      <c r="C2050" s="399"/>
      <c r="D2050" s="409"/>
    </row>
    <row r="2051" spans="1:4" x14ac:dyDescent="0.2">
      <c r="A2051" s="408"/>
      <c r="B2051" s="399"/>
      <c r="C2051" s="399"/>
      <c r="D2051" s="409"/>
    </row>
    <row r="2052" spans="1:4" x14ac:dyDescent="0.2">
      <c r="A2052" s="408"/>
      <c r="B2052" s="399"/>
      <c r="C2052" s="399"/>
      <c r="D2052" s="409"/>
    </row>
    <row r="2053" spans="1:4" x14ac:dyDescent="0.2">
      <c r="A2053" s="408"/>
      <c r="B2053" s="399"/>
      <c r="C2053" s="399"/>
      <c r="D2053" s="409"/>
    </row>
    <row r="2054" spans="1:4" x14ac:dyDescent="0.2">
      <c r="A2054" s="408"/>
      <c r="B2054" s="399"/>
      <c r="C2054" s="399"/>
      <c r="D2054" s="409"/>
    </row>
    <row r="2055" spans="1:4" x14ac:dyDescent="0.2">
      <c r="A2055" s="408"/>
      <c r="B2055" s="399"/>
      <c r="C2055" s="399"/>
      <c r="D2055" s="409"/>
    </row>
    <row r="2056" spans="1:4" x14ac:dyDescent="0.2">
      <c r="A2056" s="408"/>
      <c r="B2056" s="399"/>
      <c r="C2056" s="399"/>
      <c r="D2056" s="409"/>
    </row>
    <row r="2057" spans="1:4" x14ac:dyDescent="0.2">
      <c r="A2057" s="408"/>
      <c r="B2057" s="399"/>
      <c r="C2057" s="399"/>
      <c r="D2057" s="409"/>
    </row>
    <row r="2058" spans="1:4" x14ac:dyDescent="0.2">
      <c r="A2058" s="408"/>
      <c r="B2058" s="399"/>
      <c r="C2058" s="399"/>
      <c r="D2058" s="409"/>
    </row>
    <row r="2059" spans="1:4" x14ac:dyDescent="0.2">
      <c r="A2059" s="408"/>
      <c r="B2059" s="399"/>
      <c r="C2059" s="399"/>
      <c r="D2059" s="409"/>
    </row>
    <row r="2060" spans="1:4" x14ac:dyDescent="0.2">
      <c r="A2060" s="408"/>
      <c r="B2060" s="399"/>
      <c r="C2060" s="399"/>
      <c r="D2060" s="409"/>
    </row>
    <row r="2061" spans="1:4" x14ac:dyDescent="0.2">
      <c r="A2061" s="408"/>
      <c r="B2061" s="399"/>
      <c r="C2061" s="399"/>
      <c r="D2061" s="409"/>
    </row>
    <row r="2062" spans="1:4" x14ac:dyDescent="0.2">
      <c r="A2062" s="408"/>
      <c r="B2062" s="399"/>
      <c r="C2062" s="399"/>
      <c r="D2062" s="409"/>
    </row>
    <row r="2063" spans="1:4" x14ac:dyDescent="0.2">
      <c r="A2063" s="408"/>
      <c r="B2063" s="399"/>
      <c r="C2063" s="399"/>
      <c r="D2063" s="409"/>
    </row>
    <row r="2064" spans="1:4" x14ac:dyDescent="0.2">
      <c r="A2064" s="408"/>
      <c r="B2064" s="399"/>
      <c r="C2064" s="399"/>
      <c r="D2064" s="409"/>
    </row>
    <row r="2065" spans="1:4" x14ac:dyDescent="0.2">
      <c r="A2065" s="408"/>
      <c r="B2065" s="399"/>
      <c r="C2065" s="399"/>
      <c r="D2065" s="409"/>
    </row>
    <row r="2066" spans="1:4" x14ac:dyDescent="0.2">
      <c r="A2066" s="408"/>
      <c r="B2066" s="399"/>
      <c r="C2066" s="399"/>
      <c r="D2066" s="409"/>
    </row>
    <row r="2067" spans="1:4" x14ac:dyDescent="0.2">
      <c r="A2067" s="408"/>
      <c r="B2067" s="399"/>
      <c r="C2067" s="399"/>
      <c r="D2067" s="409"/>
    </row>
    <row r="2068" spans="1:4" x14ac:dyDescent="0.2">
      <c r="A2068" s="408"/>
      <c r="B2068" s="399"/>
      <c r="C2068" s="399"/>
      <c r="D2068" s="409"/>
    </row>
    <row r="2069" spans="1:4" x14ac:dyDescent="0.2">
      <c r="A2069" s="408"/>
      <c r="B2069" s="399"/>
      <c r="C2069" s="399"/>
      <c r="D2069" s="409"/>
    </row>
    <row r="2070" spans="1:4" x14ac:dyDescent="0.2">
      <c r="A2070" s="408"/>
      <c r="B2070" s="399"/>
      <c r="C2070" s="399"/>
      <c r="D2070" s="409"/>
    </row>
    <row r="2071" spans="1:4" x14ac:dyDescent="0.2">
      <c r="A2071" s="408"/>
      <c r="B2071" s="399"/>
      <c r="C2071" s="399"/>
      <c r="D2071" s="409"/>
    </row>
    <row r="2072" spans="1:4" x14ac:dyDescent="0.2">
      <c r="A2072" s="408"/>
      <c r="B2072" s="399"/>
      <c r="C2072" s="399"/>
      <c r="D2072" s="409"/>
    </row>
    <row r="2073" spans="1:4" x14ac:dyDescent="0.2">
      <c r="A2073" s="408"/>
      <c r="B2073" s="399"/>
      <c r="C2073" s="399"/>
      <c r="D2073" s="409"/>
    </row>
    <row r="2074" spans="1:4" x14ac:dyDescent="0.2">
      <c r="A2074" s="408"/>
      <c r="B2074" s="399"/>
      <c r="C2074" s="399"/>
      <c r="D2074" s="409"/>
    </row>
    <row r="2075" spans="1:4" x14ac:dyDescent="0.2">
      <c r="A2075" s="408"/>
      <c r="B2075" s="399"/>
      <c r="C2075" s="399"/>
      <c r="D2075" s="409"/>
    </row>
    <row r="2076" spans="1:4" x14ac:dyDescent="0.2">
      <c r="A2076" s="408"/>
      <c r="B2076" s="399"/>
      <c r="C2076" s="399"/>
      <c r="D2076" s="409"/>
    </row>
    <row r="2077" spans="1:4" x14ac:dyDescent="0.2">
      <c r="A2077" s="408"/>
      <c r="B2077" s="399"/>
      <c r="C2077" s="399"/>
      <c r="D2077" s="409"/>
    </row>
    <row r="2078" spans="1:4" x14ac:dyDescent="0.2">
      <c r="A2078" s="408"/>
      <c r="B2078" s="399"/>
      <c r="C2078" s="399"/>
      <c r="D2078" s="409"/>
    </row>
    <row r="2079" spans="1:4" x14ac:dyDescent="0.2">
      <c r="A2079" s="408"/>
      <c r="B2079" s="399"/>
      <c r="C2079" s="399"/>
      <c r="D2079" s="409"/>
    </row>
    <row r="2080" spans="1:4" x14ac:dyDescent="0.2">
      <c r="A2080" s="408"/>
      <c r="B2080" s="399"/>
      <c r="C2080" s="399"/>
      <c r="D2080" s="409"/>
    </row>
    <row r="2081" spans="1:4" x14ac:dyDescent="0.2">
      <c r="A2081" s="408"/>
      <c r="B2081" s="399"/>
      <c r="C2081" s="399"/>
      <c r="D2081" s="409"/>
    </row>
    <row r="2082" spans="1:4" x14ac:dyDescent="0.2">
      <c r="A2082" s="408"/>
      <c r="B2082" s="399"/>
      <c r="C2082" s="399"/>
      <c r="D2082" s="409"/>
    </row>
    <row r="2083" spans="1:4" x14ac:dyDescent="0.2">
      <c r="A2083" s="408"/>
      <c r="B2083" s="399"/>
      <c r="C2083" s="399"/>
      <c r="D2083" s="409"/>
    </row>
    <row r="2084" spans="1:4" x14ac:dyDescent="0.2">
      <c r="A2084" s="408"/>
      <c r="B2084" s="399"/>
      <c r="C2084" s="399"/>
      <c r="D2084" s="409"/>
    </row>
    <row r="2085" spans="1:4" x14ac:dyDescent="0.2">
      <c r="A2085" s="408"/>
      <c r="B2085" s="399"/>
      <c r="C2085" s="399"/>
      <c r="D2085" s="409"/>
    </row>
    <row r="2086" spans="1:4" x14ac:dyDescent="0.2">
      <c r="A2086" s="408"/>
      <c r="B2086" s="399"/>
      <c r="C2086" s="399"/>
      <c r="D2086" s="409"/>
    </row>
    <row r="2087" spans="1:4" x14ac:dyDescent="0.2">
      <c r="A2087" s="408"/>
      <c r="B2087" s="399"/>
      <c r="C2087" s="399"/>
      <c r="D2087" s="409"/>
    </row>
    <row r="2088" spans="1:4" x14ac:dyDescent="0.2">
      <c r="A2088" s="408"/>
      <c r="B2088" s="399"/>
      <c r="C2088" s="399"/>
      <c r="D2088" s="409"/>
    </row>
    <row r="2089" spans="1:4" x14ac:dyDescent="0.2">
      <c r="A2089" s="408"/>
      <c r="B2089" s="399"/>
      <c r="C2089" s="399"/>
      <c r="D2089" s="409"/>
    </row>
    <row r="2090" spans="1:4" x14ac:dyDescent="0.2">
      <c r="A2090" s="408"/>
      <c r="B2090" s="399"/>
      <c r="C2090" s="399"/>
      <c r="D2090" s="409"/>
    </row>
    <row r="2091" spans="1:4" x14ac:dyDescent="0.2">
      <c r="A2091" s="408"/>
      <c r="B2091" s="399"/>
      <c r="C2091" s="399"/>
      <c r="D2091" s="409"/>
    </row>
    <row r="2092" spans="1:4" x14ac:dyDescent="0.2">
      <c r="A2092" s="408"/>
      <c r="B2092" s="399"/>
      <c r="C2092" s="399"/>
      <c r="D2092" s="409"/>
    </row>
    <row r="2093" spans="1:4" x14ac:dyDescent="0.2">
      <c r="A2093" s="408"/>
      <c r="B2093" s="399"/>
      <c r="C2093" s="399"/>
      <c r="D2093" s="409"/>
    </row>
    <row r="2094" spans="1:4" x14ac:dyDescent="0.2">
      <c r="A2094" s="408"/>
      <c r="B2094" s="399"/>
      <c r="C2094" s="399"/>
      <c r="D2094" s="409"/>
    </row>
    <row r="2095" spans="1:4" x14ac:dyDescent="0.2">
      <c r="A2095" s="408"/>
      <c r="B2095" s="399"/>
      <c r="C2095" s="399"/>
      <c r="D2095" s="409"/>
    </row>
    <row r="2096" spans="1:4" x14ac:dyDescent="0.2">
      <c r="A2096" s="408"/>
      <c r="B2096" s="399"/>
      <c r="C2096" s="399"/>
      <c r="D2096" s="409"/>
    </row>
    <row r="2097" spans="1:4" x14ac:dyDescent="0.2">
      <c r="A2097" s="408"/>
      <c r="B2097" s="399"/>
      <c r="C2097" s="399"/>
      <c r="D2097" s="409"/>
    </row>
    <row r="2098" spans="1:4" x14ac:dyDescent="0.2">
      <c r="A2098" s="408"/>
      <c r="B2098" s="399"/>
      <c r="C2098" s="399"/>
      <c r="D2098" s="409"/>
    </row>
    <row r="2099" spans="1:4" x14ac:dyDescent="0.2">
      <c r="A2099" s="408"/>
      <c r="B2099" s="399"/>
      <c r="C2099" s="399"/>
      <c r="D2099" s="409"/>
    </row>
    <row r="2100" spans="1:4" x14ac:dyDescent="0.2">
      <c r="A2100" s="408"/>
      <c r="B2100" s="399"/>
      <c r="C2100" s="399"/>
      <c r="D2100" s="409"/>
    </row>
    <row r="2101" spans="1:4" x14ac:dyDescent="0.2">
      <c r="A2101" s="408"/>
      <c r="B2101" s="399"/>
      <c r="C2101" s="399"/>
      <c r="D2101" s="409"/>
    </row>
    <row r="2102" spans="1:4" x14ac:dyDescent="0.2">
      <c r="A2102" s="408"/>
      <c r="B2102" s="399"/>
      <c r="C2102" s="399"/>
      <c r="D2102" s="409"/>
    </row>
    <row r="2103" spans="1:4" x14ac:dyDescent="0.2">
      <c r="A2103" s="408"/>
      <c r="B2103" s="399"/>
      <c r="C2103" s="399"/>
      <c r="D2103" s="409"/>
    </row>
    <row r="2104" spans="1:4" x14ac:dyDescent="0.2">
      <c r="A2104" s="408"/>
      <c r="B2104" s="399"/>
      <c r="C2104" s="399"/>
      <c r="D2104" s="409"/>
    </row>
    <row r="2105" spans="1:4" x14ac:dyDescent="0.2">
      <c r="A2105" s="408"/>
      <c r="B2105" s="399"/>
      <c r="C2105" s="399"/>
      <c r="D2105" s="409"/>
    </row>
    <row r="2106" spans="1:4" x14ac:dyDescent="0.2">
      <c r="A2106" s="408"/>
      <c r="B2106" s="399"/>
      <c r="C2106" s="399"/>
      <c r="D2106" s="409"/>
    </row>
    <row r="2107" spans="1:4" x14ac:dyDescent="0.2">
      <c r="A2107" s="408"/>
      <c r="B2107" s="399"/>
      <c r="C2107" s="399"/>
      <c r="D2107" s="409"/>
    </row>
    <row r="2108" spans="1:4" x14ac:dyDescent="0.2">
      <c r="A2108" s="408"/>
      <c r="B2108" s="399"/>
      <c r="C2108" s="399"/>
      <c r="D2108" s="409"/>
    </row>
    <row r="2109" spans="1:4" x14ac:dyDescent="0.2">
      <c r="A2109" s="408"/>
      <c r="B2109" s="399"/>
      <c r="C2109" s="399"/>
      <c r="D2109" s="409"/>
    </row>
    <row r="2110" spans="1:4" x14ac:dyDescent="0.2">
      <c r="A2110" s="408"/>
      <c r="B2110" s="399"/>
      <c r="C2110" s="399"/>
      <c r="D2110" s="409"/>
    </row>
    <row r="2111" spans="1:4" x14ac:dyDescent="0.2">
      <c r="A2111" s="408"/>
      <c r="B2111" s="399"/>
      <c r="C2111" s="399"/>
      <c r="D2111" s="409"/>
    </row>
    <row r="2112" spans="1:4" x14ac:dyDescent="0.2">
      <c r="A2112" s="408"/>
      <c r="B2112" s="399"/>
      <c r="C2112" s="399"/>
      <c r="D2112" s="409"/>
    </row>
    <row r="2113" spans="1:4" x14ac:dyDescent="0.2">
      <c r="A2113" s="408"/>
      <c r="B2113" s="399"/>
      <c r="C2113" s="399"/>
      <c r="D2113" s="409"/>
    </row>
    <row r="2114" spans="1:4" x14ac:dyDescent="0.2">
      <c r="A2114" s="408"/>
      <c r="B2114" s="399"/>
      <c r="C2114" s="399"/>
      <c r="D2114" s="409"/>
    </row>
    <row r="2115" spans="1:4" x14ac:dyDescent="0.2">
      <c r="A2115" s="408"/>
      <c r="B2115" s="399"/>
      <c r="C2115" s="399"/>
      <c r="D2115" s="409"/>
    </row>
    <row r="2116" spans="1:4" x14ac:dyDescent="0.2">
      <c r="A2116" s="408"/>
      <c r="B2116" s="399"/>
      <c r="C2116" s="399"/>
      <c r="D2116" s="409"/>
    </row>
    <row r="2117" spans="1:4" x14ac:dyDescent="0.2">
      <c r="A2117" s="408"/>
      <c r="B2117" s="399"/>
      <c r="C2117" s="399"/>
      <c r="D2117" s="409"/>
    </row>
    <row r="2118" spans="1:4" x14ac:dyDescent="0.2">
      <c r="A2118" s="408"/>
      <c r="B2118" s="399"/>
      <c r="C2118" s="399"/>
      <c r="D2118" s="409"/>
    </row>
    <row r="2119" spans="1:4" x14ac:dyDescent="0.2">
      <c r="A2119" s="408"/>
      <c r="B2119" s="399"/>
      <c r="C2119" s="399"/>
      <c r="D2119" s="409"/>
    </row>
    <row r="2120" spans="1:4" x14ac:dyDescent="0.2">
      <c r="A2120" s="408"/>
      <c r="B2120" s="399"/>
      <c r="C2120" s="399"/>
      <c r="D2120" s="409"/>
    </row>
    <row r="2121" spans="1:4" x14ac:dyDescent="0.2">
      <c r="A2121" s="408"/>
      <c r="B2121" s="399"/>
      <c r="C2121" s="399"/>
      <c r="D2121" s="409"/>
    </row>
    <row r="2122" spans="1:4" x14ac:dyDescent="0.2">
      <c r="A2122" s="408"/>
      <c r="B2122" s="399"/>
      <c r="C2122" s="399"/>
      <c r="D2122" s="409"/>
    </row>
    <row r="2123" spans="1:4" x14ac:dyDescent="0.2">
      <c r="A2123" s="408"/>
      <c r="B2123" s="399"/>
      <c r="C2123" s="399"/>
      <c r="D2123" s="409"/>
    </row>
    <row r="2124" spans="1:4" x14ac:dyDescent="0.2">
      <c r="A2124" s="408"/>
      <c r="B2124" s="399"/>
      <c r="C2124" s="399"/>
      <c r="D2124" s="409"/>
    </row>
    <row r="2125" spans="1:4" x14ac:dyDescent="0.2">
      <c r="A2125" s="408"/>
      <c r="B2125" s="399"/>
      <c r="C2125" s="399"/>
      <c r="D2125" s="409"/>
    </row>
    <row r="2126" spans="1:4" x14ac:dyDescent="0.2">
      <c r="A2126" s="408"/>
      <c r="B2126" s="399"/>
      <c r="C2126" s="399"/>
      <c r="D2126" s="409"/>
    </row>
    <row r="2127" spans="1:4" x14ac:dyDescent="0.2">
      <c r="A2127" s="408"/>
      <c r="B2127" s="399"/>
      <c r="C2127" s="399"/>
      <c r="D2127" s="409"/>
    </row>
    <row r="2128" spans="1:4" x14ac:dyDescent="0.2">
      <c r="A2128" s="408"/>
      <c r="B2128" s="399"/>
      <c r="C2128" s="399"/>
      <c r="D2128" s="409"/>
    </row>
    <row r="2129" spans="1:4" x14ac:dyDescent="0.2">
      <c r="A2129" s="408"/>
      <c r="B2129" s="399"/>
      <c r="C2129" s="399"/>
      <c r="D2129" s="409"/>
    </row>
    <row r="2130" spans="1:4" x14ac:dyDescent="0.2">
      <c r="A2130" s="408"/>
      <c r="B2130" s="399"/>
      <c r="C2130" s="399"/>
      <c r="D2130" s="409"/>
    </row>
    <row r="2131" spans="1:4" x14ac:dyDescent="0.2">
      <c r="A2131" s="408"/>
      <c r="B2131" s="399"/>
      <c r="C2131" s="399"/>
      <c r="D2131" s="409"/>
    </row>
    <row r="2132" spans="1:4" x14ac:dyDescent="0.2">
      <c r="A2132" s="408"/>
      <c r="B2132" s="399"/>
      <c r="C2132" s="399"/>
      <c r="D2132" s="409"/>
    </row>
    <row r="2133" spans="1:4" x14ac:dyDescent="0.2">
      <c r="A2133" s="408"/>
      <c r="B2133" s="399"/>
      <c r="C2133" s="399"/>
      <c r="D2133" s="409"/>
    </row>
    <row r="2134" spans="1:4" x14ac:dyDescent="0.2">
      <c r="A2134" s="408"/>
      <c r="B2134" s="399"/>
      <c r="C2134" s="399"/>
      <c r="D2134" s="409"/>
    </row>
    <row r="2135" spans="1:4" x14ac:dyDescent="0.2">
      <c r="A2135" s="408"/>
      <c r="B2135" s="399"/>
      <c r="C2135" s="399"/>
      <c r="D2135" s="409"/>
    </row>
    <row r="2136" spans="1:4" x14ac:dyDescent="0.2">
      <c r="A2136" s="408"/>
      <c r="B2136" s="399"/>
      <c r="C2136" s="399"/>
      <c r="D2136" s="409"/>
    </row>
    <row r="2137" spans="1:4" x14ac:dyDescent="0.2">
      <c r="A2137" s="408"/>
      <c r="B2137" s="399"/>
      <c r="C2137" s="399"/>
      <c r="D2137" s="409"/>
    </row>
    <row r="2138" spans="1:4" x14ac:dyDescent="0.2">
      <c r="A2138" s="408"/>
      <c r="B2138" s="399"/>
      <c r="C2138" s="399"/>
      <c r="D2138" s="409"/>
    </row>
    <row r="2139" spans="1:4" x14ac:dyDescent="0.2">
      <c r="A2139" s="408"/>
      <c r="B2139" s="399"/>
      <c r="C2139" s="399"/>
      <c r="D2139" s="409"/>
    </row>
    <row r="2140" spans="1:4" x14ac:dyDescent="0.2">
      <c r="A2140" s="408"/>
      <c r="B2140" s="399"/>
      <c r="C2140" s="399"/>
      <c r="D2140" s="409"/>
    </row>
    <row r="2141" spans="1:4" x14ac:dyDescent="0.2">
      <c r="A2141" s="408"/>
      <c r="B2141" s="399"/>
      <c r="C2141" s="399"/>
      <c r="D2141" s="409"/>
    </row>
    <row r="2142" spans="1:4" x14ac:dyDescent="0.2">
      <c r="A2142" s="408"/>
      <c r="B2142" s="399"/>
      <c r="C2142" s="399"/>
      <c r="D2142" s="409"/>
    </row>
    <row r="2143" spans="1:4" x14ac:dyDescent="0.2">
      <c r="A2143" s="408"/>
      <c r="B2143" s="399"/>
      <c r="C2143" s="399"/>
      <c r="D2143" s="409"/>
    </row>
    <row r="2144" spans="1:4" x14ac:dyDescent="0.2">
      <c r="A2144" s="408"/>
      <c r="B2144" s="399"/>
      <c r="C2144" s="399"/>
      <c r="D2144" s="409"/>
    </row>
    <row r="2145" spans="1:4" x14ac:dyDescent="0.2">
      <c r="A2145" s="408"/>
      <c r="B2145" s="399"/>
      <c r="C2145" s="399"/>
      <c r="D2145" s="409"/>
    </row>
    <row r="2146" spans="1:4" x14ac:dyDescent="0.2">
      <c r="A2146" s="408"/>
      <c r="B2146" s="399"/>
      <c r="C2146" s="399"/>
      <c r="D2146" s="409"/>
    </row>
    <row r="2147" spans="1:4" x14ac:dyDescent="0.2">
      <c r="A2147" s="408"/>
      <c r="B2147" s="399"/>
      <c r="C2147" s="399"/>
      <c r="D2147" s="409"/>
    </row>
    <row r="2148" spans="1:4" x14ac:dyDescent="0.2">
      <c r="A2148" s="408"/>
      <c r="B2148" s="399"/>
      <c r="C2148" s="399"/>
      <c r="D2148" s="409"/>
    </row>
    <row r="2149" spans="1:4" x14ac:dyDescent="0.2">
      <c r="A2149" s="408"/>
      <c r="B2149" s="399"/>
      <c r="C2149" s="399"/>
      <c r="D2149" s="409"/>
    </row>
    <row r="2150" spans="1:4" x14ac:dyDescent="0.2">
      <c r="A2150" s="408"/>
      <c r="B2150" s="399"/>
      <c r="C2150" s="399"/>
      <c r="D2150" s="409"/>
    </row>
    <row r="2151" spans="1:4" x14ac:dyDescent="0.2">
      <c r="A2151" s="408"/>
      <c r="B2151" s="399"/>
      <c r="C2151" s="399"/>
      <c r="D2151" s="409"/>
    </row>
    <row r="2152" spans="1:4" x14ac:dyDescent="0.2">
      <c r="A2152" s="408"/>
      <c r="B2152" s="399"/>
      <c r="C2152" s="399"/>
      <c r="D2152" s="409"/>
    </row>
    <row r="2153" spans="1:4" x14ac:dyDescent="0.2">
      <c r="A2153" s="408"/>
      <c r="B2153" s="399"/>
      <c r="C2153" s="399"/>
      <c r="D2153" s="409"/>
    </row>
    <row r="2154" spans="1:4" x14ac:dyDescent="0.2">
      <c r="A2154" s="408"/>
      <c r="B2154" s="399"/>
      <c r="C2154" s="399"/>
      <c r="D2154" s="409"/>
    </row>
    <row r="2155" spans="1:4" x14ac:dyDescent="0.2">
      <c r="A2155" s="408"/>
      <c r="B2155" s="399"/>
      <c r="C2155" s="399"/>
      <c r="D2155" s="409"/>
    </row>
    <row r="2156" spans="1:4" x14ac:dyDescent="0.2">
      <c r="A2156" s="408"/>
      <c r="B2156" s="399"/>
      <c r="C2156" s="399"/>
      <c r="D2156" s="409"/>
    </row>
    <row r="2157" spans="1:4" x14ac:dyDescent="0.2">
      <c r="A2157" s="408"/>
      <c r="B2157" s="399"/>
      <c r="C2157" s="399"/>
      <c r="D2157" s="409"/>
    </row>
    <row r="2158" spans="1:4" x14ac:dyDescent="0.2">
      <c r="A2158" s="408"/>
      <c r="B2158" s="399"/>
      <c r="C2158" s="399"/>
      <c r="D2158" s="409"/>
    </row>
    <row r="2159" spans="1:4" x14ac:dyDescent="0.2">
      <c r="A2159" s="408"/>
      <c r="B2159" s="399"/>
      <c r="C2159" s="399"/>
      <c r="D2159" s="409"/>
    </row>
    <row r="2160" spans="1:4" x14ac:dyDescent="0.2">
      <c r="A2160" s="408"/>
      <c r="B2160" s="399"/>
      <c r="C2160" s="399"/>
      <c r="D2160" s="409"/>
    </row>
    <row r="2161" spans="1:4" x14ac:dyDescent="0.2">
      <c r="A2161" s="408"/>
      <c r="B2161" s="399"/>
      <c r="C2161" s="399"/>
      <c r="D2161" s="409"/>
    </row>
    <row r="2162" spans="1:4" x14ac:dyDescent="0.2">
      <c r="A2162" s="408"/>
      <c r="B2162" s="399"/>
      <c r="C2162" s="399"/>
      <c r="D2162" s="409"/>
    </row>
    <row r="2163" spans="1:4" x14ac:dyDescent="0.2">
      <c r="A2163" s="408"/>
      <c r="B2163" s="399"/>
      <c r="C2163" s="399"/>
      <c r="D2163" s="409"/>
    </row>
    <row r="2164" spans="1:4" x14ac:dyDescent="0.2">
      <c r="A2164" s="408"/>
      <c r="B2164" s="399"/>
      <c r="C2164" s="399"/>
      <c r="D2164" s="409"/>
    </row>
    <row r="2165" spans="1:4" x14ac:dyDescent="0.2">
      <c r="A2165" s="408"/>
      <c r="B2165" s="399"/>
      <c r="C2165" s="399"/>
      <c r="D2165" s="409"/>
    </row>
    <row r="2166" spans="1:4" x14ac:dyDescent="0.2">
      <c r="A2166" s="408"/>
      <c r="B2166" s="399"/>
      <c r="C2166" s="399"/>
      <c r="D2166" s="409"/>
    </row>
    <row r="2167" spans="1:4" x14ac:dyDescent="0.2">
      <c r="A2167" s="408"/>
      <c r="B2167" s="399"/>
      <c r="C2167" s="399"/>
      <c r="D2167" s="409"/>
    </row>
    <row r="2168" spans="1:4" x14ac:dyDescent="0.2">
      <c r="A2168" s="408"/>
      <c r="B2168" s="399"/>
      <c r="C2168" s="399"/>
      <c r="D2168" s="409"/>
    </row>
    <row r="2169" spans="1:4" x14ac:dyDescent="0.2">
      <c r="A2169" s="408"/>
      <c r="B2169" s="399"/>
      <c r="C2169" s="399"/>
      <c r="D2169" s="409"/>
    </row>
    <row r="2170" spans="1:4" x14ac:dyDescent="0.2">
      <c r="A2170" s="408"/>
      <c r="B2170" s="399"/>
      <c r="C2170" s="399"/>
      <c r="D2170" s="409"/>
    </row>
    <row r="2171" spans="1:4" x14ac:dyDescent="0.2">
      <c r="A2171" s="408"/>
      <c r="B2171" s="399"/>
      <c r="C2171" s="399"/>
      <c r="D2171" s="409"/>
    </row>
    <row r="2172" spans="1:4" x14ac:dyDescent="0.2">
      <c r="A2172" s="408"/>
      <c r="B2172" s="399"/>
      <c r="C2172" s="399"/>
      <c r="D2172" s="409"/>
    </row>
    <row r="2173" spans="1:4" x14ac:dyDescent="0.2">
      <c r="A2173" s="408"/>
      <c r="B2173" s="399"/>
      <c r="C2173" s="399"/>
      <c r="D2173" s="409"/>
    </row>
    <row r="2174" spans="1:4" x14ac:dyDescent="0.2">
      <c r="A2174" s="408"/>
      <c r="B2174" s="399"/>
      <c r="C2174" s="399"/>
      <c r="D2174" s="409"/>
    </row>
    <row r="2175" spans="1:4" x14ac:dyDescent="0.2">
      <c r="A2175" s="408"/>
      <c r="B2175" s="399"/>
      <c r="C2175" s="399"/>
      <c r="D2175" s="409"/>
    </row>
    <row r="2176" spans="1:4" x14ac:dyDescent="0.2">
      <c r="A2176" s="408"/>
      <c r="B2176" s="399"/>
      <c r="C2176" s="399"/>
      <c r="D2176" s="409"/>
    </row>
    <row r="2177" spans="1:4" x14ac:dyDescent="0.2">
      <c r="A2177" s="408"/>
      <c r="B2177" s="399"/>
      <c r="C2177" s="399"/>
      <c r="D2177" s="409"/>
    </row>
    <row r="2178" spans="1:4" x14ac:dyDescent="0.2">
      <c r="A2178" s="408"/>
      <c r="B2178" s="399"/>
      <c r="C2178" s="399"/>
      <c r="D2178" s="409"/>
    </row>
    <row r="2179" spans="1:4" x14ac:dyDescent="0.2">
      <c r="A2179" s="408"/>
      <c r="B2179" s="399"/>
      <c r="C2179" s="399"/>
      <c r="D2179" s="409"/>
    </row>
    <row r="2180" spans="1:4" x14ac:dyDescent="0.2">
      <c r="A2180" s="408"/>
      <c r="B2180" s="399"/>
      <c r="C2180" s="399"/>
      <c r="D2180" s="409"/>
    </row>
    <row r="2181" spans="1:4" x14ac:dyDescent="0.2">
      <c r="A2181" s="408"/>
      <c r="B2181" s="399"/>
      <c r="C2181" s="399"/>
      <c r="D2181" s="409"/>
    </row>
    <row r="2182" spans="1:4" x14ac:dyDescent="0.2">
      <c r="A2182" s="408"/>
      <c r="B2182" s="399"/>
      <c r="C2182" s="399"/>
      <c r="D2182" s="409"/>
    </row>
    <row r="2183" spans="1:4" x14ac:dyDescent="0.2">
      <c r="A2183" s="408"/>
      <c r="B2183" s="399"/>
      <c r="C2183" s="399"/>
      <c r="D2183" s="409"/>
    </row>
    <row r="2184" spans="1:4" x14ac:dyDescent="0.2">
      <c r="A2184" s="408"/>
      <c r="B2184" s="399"/>
      <c r="C2184" s="399"/>
      <c r="D2184" s="409"/>
    </row>
    <row r="2185" spans="1:4" x14ac:dyDescent="0.2">
      <c r="A2185" s="408"/>
      <c r="B2185" s="399"/>
      <c r="C2185" s="399"/>
      <c r="D2185" s="409"/>
    </row>
    <row r="2186" spans="1:4" x14ac:dyDescent="0.2">
      <c r="A2186" s="408"/>
      <c r="B2186" s="399"/>
      <c r="C2186" s="399"/>
      <c r="D2186" s="409"/>
    </row>
    <row r="2187" spans="1:4" x14ac:dyDescent="0.2">
      <c r="A2187" s="408"/>
      <c r="B2187" s="399"/>
      <c r="C2187" s="399"/>
      <c r="D2187" s="409"/>
    </row>
    <row r="2188" spans="1:4" x14ac:dyDescent="0.2">
      <c r="A2188" s="408"/>
      <c r="B2188" s="399"/>
      <c r="C2188" s="399"/>
      <c r="D2188" s="409"/>
    </row>
    <row r="2189" spans="1:4" x14ac:dyDescent="0.2">
      <c r="A2189" s="408"/>
      <c r="B2189" s="399"/>
      <c r="C2189" s="399"/>
      <c r="D2189" s="409"/>
    </row>
    <row r="2190" spans="1:4" x14ac:dyDescent="0.2">
      <c r="A2190" s="408"/>
      <c r="B2190" s="399"/>
      <c r="C2190" s="399"/>
      <c r="D2190" s="409"/>
    </row>
    <row r="2191" spans="1:4" x14ac:dyDescent="0.2">
      <c r="A2191" s="408"/>
      <c r="B2191" s="399"/>
      <c r="C2191" s="399"/>
      <c r="D2191" s="409"/>
    </row>
    <row r="2192" spans="1:4" x14ac:dyDescent="0.2">
      <c r="A2192" s="408"/>
      <c r="B2192" s="399"/>
      <c r="C2192" s="399"/>
      <c r="D2192" s="409"/>
    </row>
    <row r="2193" spans="1:4" x14ac:dyDescent="0.2">
      <c r="A2193" s="408"/>
      <c r="B2193" s="399"/>
      <c r="C2193" s="399"/>
      <c r="D2193" s="409"/>
    </row>
    <row r="2194" spans="1:4" x14ac:dyDescent="0.2">
      <c r="A2194" s="408"/>
      <c r="B2194" s="399"/>
      <c r="C2194" s="399"/>
      <c r="D2194" s="409"/>
    </row>
    <row r="2195" spans="1:4" x14ac:dyDescent="0.2">
      <c r="A2195" s="408"/>
      <c r="B2195" s="399"/>
      <c r="C2195" s="399"/>
      <c r="D2195" s="409"/>
    </row>
    <row r="2196" spans="1:4" x14ac:dyDescent="0.2">
      <c r="A2196" s="408"/>
      <c r="B2196" s="399"/>
      <c r="C2196" s="399"/>
      <c r="D2196" s="409"/>
    </row>
    <row r="2197" spans="1:4" x14ac:dyDescent="0.2">
      <c r="A2197" s="408"/>
      <c r="B2197" s="399"/>
      <c r="C2197" s="399"/>
      <c r="D2197" s="409"/>
    </row>
    <row r="2198" spans="1:4" x14ac:dyDescent="0.2">
      <c r="A2198" s="408"/>
      <c r="B2198" s="399"/>
      <c r="C2198" s="399"/>
      <c r="D2198" s="409"/>
    </row>
    <row r="2199" spans="1:4" x14ac:dyDescent="0.2">
      <c r="A2199" s="408"/>
      <c r="B2199" s="399"/>
      <c r="C2199" s="399"/>
      <c r="D2199" s="409"/>
    </row>
    <row r="2200" spans="1:4" x14ac:dyDescent="0.2">
      <c r="A2200" s="408"/>
      <c r="B2200" s="399"/>
      <c r="C2200" s="399"/>
      <c r="D2200" s="409"/>
    </row>
    <row r="2201" spans="1:4" x14ac:dyDescent="0.2">
      <c r="A2201" s="408"/>
      <c r="B2201" s="399"/>
      <c r="C2201" s="399"/>
      <c r="D2201" s="409"/>
    </row>
    <row r="2202" spans="1:4" x14ac:dyDescent="0.2">
      <c r="A2202" s="408"/>
      <c r="B2202" s="399"/>
      <c r="C2202" s="399"/>
      <c r="D2202" s="409"/>
    </row>
    <row r="2203" spans="1:4" x14ac:dyDescent="0.2">
      <c r="A2203" s="408"/>
      <c r="B2203" s="399"/>
      <c r="C2203" s="399"/>
      <c r="D2203" s="409"/>
    </row>
    <row r="2204" spans="1:4" x14ac:dyDescent="0.2">
      <c r="A2204" s="408"/>
      <c r="B2204" s="399"/>
      <c r="C2204" s="399"/>
      <c r="D2204" s="409"/>
    </row>
    <row r="2205" spans="1:4" x14ac:dyDescent="0.2">
      <c r="A2205" s="408"/>
      <c r="B2205" s="399"/>
      <c r="C2205" s="399"/>
      <c r="D2205" s="409"/>
    </row>
    <row r="2206" spans="1:4" x14ac:dyDescent="0.2">
      <c r="A2206" s="408"/>
      <c r="B2206" s="399"/>
      <c r="C2206" s="399"/>
      <c r="D2206" s="409"/>
    </row>
    <row r="2207" spans="1:4" x14ac:dyDescent="0.2">
      <c r="A2207" s="408"/>
      <c r="B2207" s="399"/>
      <c r="C2207" s="399"/>
      <c r="D2207" s="409"/>
    </row>
    <row r="2208" spans="1:4" x14ac:dyDescent="0.2">
      <c r="A2208" s="408"/>
      <c r="B2208" s="399"/>
      <c r="C2208" s="399"/>
      <c r="D2208" s="409"/>
    </row>
    <row r="2209" spans="1:4" x14ac:dyDescent="0.2">
      <c r="A2209" s="408"/>
      <c r="B2209" s="399"/>
      <c r="C2209" s="399"/>
      <c r="D2209" s="409"/>
    </row>
    <row r="2210" spans="1:4" x14ac:dyDescent="0.2">
      <c r="A2210" s="408"/>
      <c r="B2210" s="399"/>
      <c r="C2210" s="399"/>
      <c r="D2210" s="409"/>
    </row>
    <row r="2211" spans="1:4" x14ac:dyDescent="0.2">
      <c r="A2211" s="408"/>
      <c r="B2211" s="399"/>
      <c r="C2211" s="399"/>
      <c r="D2211" s="409"/>
    </row>
    <row r="2212" spans="1:4" x14ac:dyDescent="0.2">
      <c r="A2212" s="408"/>
      <c r="B2212" s="399"/>
      <c r="C2212" s="399"/>
      <c r="D2212" s="409"/>
    </row>
    <row r="2213" spans="1:4" x14ac:dyDescent="0.2">
      <c r="A2213" s="408"/>
      <c r="B2213" s="399"/>
      <c r="C2213" s="399"/>
      <c r="D2213" s="409"/>
    </row>
    <row r="2214" spans="1:4" x14ac:dyDescent="0.2">
      <c r="A2214" s="408"/>
      <c r="B2214" s="399"/>
      <c r="C2214" s="399"/>
      <c r="D2214" s="409"/>
    </row>
    <row r="2215" spans="1:4" x14ac:dyDescent="0.2">
      <c r="A2215" s="408"/>
      <c r="B2215" s="399"/>
      <c r="C2215" s="399"/>
      <c r="D2215" s="409"/>
    </row>
    <row r="2216" spans="1:4" x14ac:dyDescent="0.2">
      <c r="A2216" s="408"/>
      <c r="B2216" s="399"/>
      <c r="C2216" s="399"/>
      <c r="D2216" s="409"/>
    </row>
    <row r="2217" spans="1:4" x14ac:dyDescent="0.2">
      <c r="A2217" s="408"/>
      <c r="B2217" s="399"/>
      <c r="C2217" s="399"/>
      <c r="D2217" s="409"/>
    </row>
    <row r="2218" spans="1:4" x14ac:dyDescent="0.2">
      <c r="A2218" s="408"/>
      <c r="B2218" s="399"/>
      <c r="C2218" s="399"/>
      <c r="D2218" s="409"/>
    </row>
    <row r="2219" spans="1:4" x14ac:dyDescent="0.2">
      <c r="A2219" s="408"/>
      <c r="B2219" s="399"/>
      <c r="C2219" s="399"/>
      <c r="D2219" s="409"/>
    </row>
    <row r="2220" spans="1:4" x14ac:dyDescent="0.2">
      <c r="A2220" s="408"/>
      <c r="B2220" s="399"/>
      <c r="C2220" s="399"/>
      <c r="D2220" s="409"/>
    </row>
    <row r="2221" spans="1:4" x14ac:dyDescent="0.2">
      <c r="A2221" s="408"/>
      <c r="B2221" s="399"/>
      <c r="C2221" s="399"/>
      <c r="D2221" s="409"/>
    </row>
    <row r="2222" spans="1:4" x14ac:dyDescent="0.2">
      <c r="A2222" s="408"/>
      <c r="B2222" s="399"/>
      <c r="C2222" s="399"/>
      <c r="D2222" s="409"/>
    </row>
    <row r="2223" spans="1:4" x14ac:dyDescent="0.2">
      <c r="A2223" s="408"/>
      <c r="B2223" s="399"/>
      <c r="C2223" s="399"/>
      <c r="D2223" s="409"/>
    </row>
    <row r="2224" spans="1:4" x14ac:dyDescent="0.2">
      <c r="A2224" s="408"/>
      <c r="B2224" s="399"/>
      <c r="C2224" s="399"/>
      <c r="D2224" s="409"/>
    </row>
    <row r="2225" spans="1:4" x14ac:dyDescent="0.2">
      <c r="A2225" s="408"/>
      <c r="B2225" s="399"/>
      <c r="C2225" s="399"/>
      <c r="D2225" s="409"/>
    </row>
    <row r="2226" spans="1:4" x14ac:dyDescent="0.2">
      <c r="A2226" s="408"/>
      <c r="B2226" s="399"/>
      <c r="C2226" s="399"/>
      <c r="D2226" s="409"/>
    </row>
    <row r="2227" spans="1:4" x14ac:dyDescent="0.2">
      <c r="A2227" s="408"/>
      <c r="B2227" s="399"/>
      <c r="C2227" s="399"/>
      <c r="D2227" s="409"/>
    </row>
    <row r="2228" spans="1:4" x14ac:dyDescent="0.2">
      <c r="A2228" s="408"/>
      <c r="B2228" s="399"/>
      <c r="C2228" s="399"/>
      <c r="D2228" s="409"/>
    </row>
    <row r="2229" spans="1:4" x14ac:dyDescent="0.2">
      <c r="A2229" s="408"/>
      <c r="B2229" s="399"/>
      <c r="C2229" s="399"/>
      <c r="D2229" s="409"/>
    </row>
    <row r="2230" spans="1:4" x14ac:dyDescent="0.2">
      <c r="A2230" s="408"/>
      <c r="B2230" s="399"/>
      <c r="C2230" s="399"/>
      <c r="D2230" s="409"/>
    </row>
    <row r="2231" spans="1:4" x14ac:dyDescent="0.2">
      <c r="A2231" s="408"/>
      <c r="B2231" s="399"/>
      <c r="C2231" s="399"/>
      <c r="D2231" s="409"/>
    </row>
    <row r="2232" spans="1:4" x14ac:dyDescent="0.2">
      <c r="A2232" s="408"/>
      <c r="B2232" s="399"/>
      <c r="C2232" s="399"/>
      <c r="D2232" s="409"/>
    </row>
    <row r="2233" spans="1:4" x14ac:dyDescent="0.2">
      <c r="A2233" s="408"/>
      <c r="B2233" s="399"/>
      <c r="C2233" s="399"/>
      <c r="D2233" s="409"/>
    </row>
    <row r="2234" spans="1:4" x14ac:dyDescent="0.2">
      <c r="A2234" s="408"/>
      <c r="B2234" s="399"/>
      <c r="C2234" s="399"/>
      <c r="D2234" s="409"/>
    </row>
    <row r="2235" spans="1:4" x14ac:dyDescent="0.2">
      <c r="A2235" s="408"/>
      <c r="B2235" s="399"/>
      <c r="C2235" s="399"/>
      <c r="D2235" s="409"/>
    </row>
    <row r="2236" spans="1:4" x14ac:dyDescent="0.2">
      <c r="A2236" s="408"/>
      <c r="B2236" s="399"/>
      <c r="C2236" s="399"/>
      <c r="D2236" s="409"/>
    </row>
    <row r="2237" spans="1:4" x14ac:dyDescent="0.2">
      <c r="A2237" s="408"/>
      <c r="B2237" s="399"/>
      <c r="C2237" s="399"/>
      <c r="D2237" s="409"/>
    </row>
    <row r="2238" spans="1:4" x14ac:dyDescent="0.2">
      <c r="A2238" s="408"/>
      <c r="B2238" s="399"/>
      <c r="C2238" s="399"/>
      <c r="D2238" s="409"/>
    </row>
    <row r="2239" spans="1:4" x14ac:dyDescent="0.2">
      <c r="A2239" s="408"/>
      <c r="B2239" s="399"/>
      <c r="C2239" s="399"/>
      <c r="D2239" s="409"/>
    </row>
    <row r="2240" spans="1:4" x14ac:dyDescent="0.2">
      <c r="A2240" s="408"/>
      <c r="B2240" s="399"/>
      <c r="C2240" s="399"/>
      <c r="D2240" s="409"/>
    </row>
    <row r="2241" spans="1:4" x14ac:dyDescent="0.2">
      <c r="A2241" s="408"/>
      <c r="B2241" s="399"/>
      <c r="C2241" s="399"/>
      <c r="D2241" s="409"/>
    </row>
    <row r="2242" spans="1:4" x14ac:dyDescent="0.2">
      <c r="A2242" s="408"/>
      <c r="B2242" s="399"/>
      <c r="C2242" s="399"/>
      <c r="D2242" s="409"/>
    </row>
    <row r="2243" spans="1:4" x14ac:dyDescent="0.2">
      <c r="A2243" s="408"/>
      <c r="B2243" s="399"/>
      <c r="C2243" s="399"/>
      <c r="D2243" s="409"/>
    </row>
    <row r="2244" spans="1:4" x14ac:dyDescent="0.2">
      <c r="A2244" s="408"/>
      <c r="B2244" s="399"/>
      <c r="C2244" s="399"/>
      <c r="D2244" s="409"/>
    </row>
    <row r="2245" spans="1:4" x14ac:dyDescent="0.2">
      <c r="A2245" s="408"/>
      <c r="B2245" s="399"/>
      <c r="C2245" s="399"/>
      <c r="D2245" s="409"/>
    </row>
    <row r="2246" spans="1:4" x14ac:dyDescent="0.2">
      <c r="A2246" s="408"/>
      <c r="B2246" s="399"/>
      <c r="C2246" s="399"/>
      <c r="D2246" s="409"/>
    </row>
    <row r="2247" spans="1:4" x14ac:dyDescent="0.2">
      <c r="A2247" s="408"/>
      <c r="B2247" s="399"/>
      <c r="C2247" s="399"/>
      <c r="D2247" s="409"/>
    </row>
    <row r="2248" spans="1:4" x14ac:dyDescent="0.2">
      <c r="A2248" s="408"/>
      <c r="B2248" s="399"/>
      <c r="C2248" s="399"/>
      <c r="D2248" s="409"/>
    </row>
    <row r="2249" spans="1:4" x14ac:dyDescent="0.2">
      <c r="A2249" s="408"/>
      <c r="B2249" s="399"/>
      <c r="C2249" s="399"/>
      <c r="D2249" s="409"/>
    </row>
    <row r="2250" spans="1:4" x14ac:dyDescent="0.2">
      <c r="A2250" s="408"/>
      <c r="B2250" s="399"/>
      <c r="C2250" s="399"/>
      <c r="D2250" s="409"/>
    </row>
    <row r="2251" spans="1:4" x14ac:dyDescent="0.2">
      <c r="A2251" s="408"/>
      <c r="B2251" s="399"/>
      <c r="C2251" s="399"/>
      <c r="D2251" s="409"/>
    </row>
    <row r="2252" spans="1:4" x14ac:dyDescent="0.2">
      <c r="A2252" s="408"/>
      <c r="B2252" s="399"/>
      <c r="C2252" s="399"/>
      <c r="D2252" s="409"/>
    </row>
    <row r="2253" spans="1:4" x14ac:dyDescent="0.2">
      <c r="A2253" s="408"/>
      <c r="B2253" s="399"/>
      <c r="C2253" s="399"/>
      <c r="D2253" s="409"/>
    </row>
    <row r="2254" spans="1:4" x14ac:dyDescent="0.2">
      <c r="A2254" s="408"/>
      <c r="B2254" s="399"/>
      <c r="C2254" s="399"/>
      <c r="D2254" s="409"/>
    </row>
    <row r="2255" spans="1:4" x14ac:dyDescent="0.2">
      <c r="A2255" s="408"/>
      <c r="B2255" s="399"/>
      <c r="C2255" s="399"/>
      <c r="D2255" s="409"/>
    </row>
    <row r="2256" spans="1:4" x14ac:dyDescent="0.2">
      <c r="A2256" s="408"/>
      <c r="B2256" s="399"/>
      <c r="C2256" s="399"/>
      <c r="D2256" s="409"/>
    </row>
    <row r="2257" spans="1:4" x14ac:dyDescent="0.2">
      <c r="A2257" s="408"/>
      <c r="B2257" s="399"/>
      <c r="C2257" s="399"/>
      <c r="D2257" s="409"/>
    </row>
    <row r="2258" spans="1:4" x14ac:dyDescent="0.2">
      <c r="A2258" s="408"/>
      <c r="B2258" s="399"/>
      <c r="C2258" s="399"/>
      <c r="D2258" s="409"/>
    </row>
    <row r="2259" spans="1:4" x14ac:dyDescent="0.2">
      <c r="A2259" s="408"/>
      <c r="B2259" s="399"/>
      <c r="C2259" s="399"/>
      <c r="D2259" s="409"/>
    </row>
    <row r="2260" spans="1:4" x14ac:dyDescent="0.2">
      <c r="A2260" s="408"/>
      <c r="B2260" s="399"/>
      <c r="C2260" s="399"/>
      <c r="D2260" s="409"/>
    </row>
    <row r="2261" spans="1:4" x14ac:dyDescent="0.2">
      <c r="A2261" s="408"/>
      <c r="B2261" s="399"/>
      <c r="C2261" s="399"/>
      <c r="D2261" s="409"/>
    </row>
    <row r="2262" spans="1:4" x14ac:dyDescent="0.2">
      <c r="A2262" s="408"/>
      <c r="B2262" s="399"/>
      <c r="C2262" s="399"/>
      <c r="D2262" s="409"/>
    </row>
    <row r="2263" spans="1:4" x14ac:dyDescent="0.2">
      <c r="A2263" s="408"/>
      <c r="B2263" s="399"/>
      <c r="C2263" s="399"/>
      <c r="D2263" s="409"/>
    </row>
    <row r="2264" spans="1:4" x14ac:dyDescent="0.2">
      <c r="A2264" s="408"/>
      <c r="B2264" s="399"/>
      <c r="C2264" s="399"/>
      <c r="D2264" s="409"/>
    </row>
    <row r="2265" spans="1:4" x14ac:dyDescent="0.2">
      <c r="A2265" s="408"/>
      <c r="B2265" s="399"/>
      <c r="C2265" s="399"/>
      <c r="D2265" s="409"/>
    </row>
    <row r="2266" spans="1:4" x14ac:dyDescent="0.2">
      <c r="A2266" s="408"/>
      <c r="B2266" s="399"/>
      <c r="C2266" s="399"/>
      <c r="D2266" s="409"/>
    </row>
    <row r="2267" spans="1:4" x14ac:dyDescent="0.2">
      <c r="A2267" s="408"/>
      <c r="B2267" s="399"/>
      <c r="C2267" s="399"/>
      <c r="D2267" s="409"/>
    </row>
    <row r="2268" spans="1:4" x14ac:dyDescent="0.2">
      <c r="A2268" s="408"/>
      <c r="B2268" s="399"/>
      <c r="C2268" s="399"/>
      <c r="D2268" s="409"/>
    </row>
    <row r="2269" spans="1:4" x14ac:dyDescent="0.2">
      <c r="A2269" s="408"/>
      <c r="B2269" s="399"/>
      <c r="C2269" s="399"/>
      <c r="D2269" s="409"/>
    </row>
    <row r="2270" spans="1:4" x14ac:dyDescent="0.2">
      <c r="A2270" s="408"/>
      <c r="B2270" s="399"/>
      <c r="C2270" s="399"/>
      <c r="D2270" s="409"/>
    </row>
    <row r="2271" spans="1:4" x14ac:dyDescent="0.2">
      <c r="A2271" s="408"/>
      <c r="B2271" s="399"/>
      <c r="C2271" s="399"/>
      <c r="D2271" s="409"/>
    </row>
    <row r="2272" spans="1:4" x14ac:dyDescent="0.2">
      <c r="A2272" s="408"/>
      <c r="B2272" s="399"/>
      <c r="C2272" s="399"/>
      <c r="D2272" s="409"/>
    </row>
    <row r="2273" spans="1:4" x14ac:dyDescent="0.2">
      <c r="A2273" s="408"/>
      <c r="B2273" s="399"/>
      <c r="C2273" s="399"/>
      <c r="D2273" s="409"/>
    </row>
    <row r="2274" spans="1:4" x14ac:dyDescent="0.2">
      <c r="A2274" s="408"/>
      <c r="B2274" s="399"/>
      <c r="C2274" s="399"/>
      <c r="D2274" s="409"/>
    </row>
    <row r="2275" spans="1:4" x14ac:dyDescent="0.2">
      <c r="A2275" s="408"/>
      <c r="B2275" s="399"/>
      <c r="C2275" s="399"/>
      <c r="D2275" s="409"/>
    </row>
    <row r="2276" spans="1:4" x14ac:dyDescent="0.2">
      <c r="A2276" s="408"/>
      <c r="B2276" s="399"/>
      <c r="C2276" s="399"/>
      <c r="D2276" s="409"/>
    </row>
    <row r="2277" spans="1:4" x14ac:dyDescent="0.2">
      <c r="A2277" s="408"/>
      <c r="B2277" s="399"/>
      <c r="C2277" s="399"/>
      <c r="D2277" s="409"/>
    </row>
    <row r="2278" spans="1:4" x14ac:dyDescent="0.2">
      <c r="A2278" s="408"/>
      <c r="B2278" s="399"/>
      <c r="C2278" s="399"/>
      <c r="D2278" s="409"/>
    </row>
    <row r="2279" spans="1:4" x14ac:dyDescent="0.2">
      <c r="A2279" s="408"/>
      <c r="B2279" s="399"/>
      <c r="C2279" s="399"/>
      <c r="D2279" s="409"/>
    </row>
    <row r="2280" spans="1:4" x14ac:dyDescent="0.2">
      <c r="A2280" s="408"/>
      <c r="B2280" s="399"/>
      <c r="C2280" s="399"/>
      <c r="D2280" s="409"/>
    </row>
    <row r="2281" spans="1:4" x14ac:dyDescent="0.2">
      <c r="A2281" s="408"/>
      <c r="B2281" s="399"/>
      <c r="C2281" s="399"/>
      <c r="D2281" s="409"/>
    </row>
    <row r="2282" spans="1:4" x14ac:dyDescent="0.2">
      <c r="A2282" s="408"/>
      <c r="B2282" s="399"/>
      <c r="C2282" s="399"/>
      <c r="D2282" s="409"/>
    </row>
    <row r="2283" spans="1:4" x14ac:dyDescent="0.2">
      <c r="A2283" s="408"/>
      <c r="B2283" s="399"/>
      <c r="C2283" s="399"/>
      <c r="D2283" s="409"/>
    </row>
    <row r="2284" spans="1:4" x14ac:dyDescent="0.2">
      <c r="A2284" s="408"/>
      <c r="B2284" s="399"/>
      <c r="C2284" s="399"/>
      <c r="D2284" s="409"/>
    </row>
    <row r="2285" spans="1:4" x14ac:dyDescent="0.2">
      <c r="A2285" s="408"/>
      <c r="B2285" s="399"/>
      <c r="C2285" s="399"/>
      <c r="D2285" s="409"/>
    </row>
    <row r="2286" spans="1:4" x14ac:dyDescent="0.2">
      <c r="A2286" s="408"/>
      <c r="B2286" s="399"/>
      <c r="C2286" s="399"/>
      <c r="D2286" s="409"/>
    </row>
    <row r="2287" spans="1:4" x14ac:dyDescent="0.2">
      <c r="A2287" s="408"/>
      <c r="B2287" s="399"/>
      <c r="C2287" s="399"/>
      <c r="D2287" s="409"/>
    </row>
    <row r="2288" spans="1:4" x14ac:dyDescent="0.2">
      <c r="A2288" s="408"/>
      <c r="B2288" s="399"/>
      <c r="C2288" s="399"/>
      <c r="D2288" s="409"/>
    </row>
    <row r="2289" spans="1:4" x14ac:dyDescent="0.2">
      <c r="A2289" s="408"/>
      <c r="B2289" s="399"/>
      <c r="C2289" s="399"/>
      <c r="D2289" s="409"/>
    </row>
    <row r="2290" spans="1:4" x14ac:dyDescent="0.2">
      <c r="A2290" s="408"/>
      <c r="B2290" s="399"/>
      <c r="C2290" s="399"/>
      <c r="D2290" s="409"/>
    </row>
    <row r="2291" spans="1:4" x14ac:dyDescent="0.2">
      <c r="A2291" s="408"/>
      <c r="B2291" s="399"/>
      <c r="C2291" s="399"/>
      <c r="D2291" s="409"/>
    </row>
    <row r="2292" spans="1:4" x14ac:dyDescent="0.2">
      <c r="A2292" s="408"/>
      <c r="B2292" s="399"/>
      <c r="C2292" s="399"/>
      <c r="D2292" s="409"/>
    </row>
    <row r="2293" spans="1:4" x14ac:dyDescent="0.2">
      <c r="A2293" s="408"/>
      <c r="B2293" s="399"/>
      <c r="C2293" s="399"/>
      <c r="D2293" s="409"/>
    </row>
    <row r="2294" spans="1:4" x14ac:dyDescent="0.2">
      <c r="A2294" s="408"/>
      <c r="B2294" s="399"/>
      <c r="C2294" s="399"/>
      <c r="D2294" s="409"/>
    </row>
    <row r="2295" spans="1:4" x14ac:dyDescent="0.2">
      <c r="A2295" s="408"/>
      <c r="B2295" s="399"/>
      <c r="C2295" s="399"/>
      <c r="D2295" s="409"/>
    </row>
    <row r="2296" spans="1:4" x14ac:dyDescent="0.2">
      <c r="A2296" s="408"/>
      <c r="B2296" s="399"/>
      <c r="C2296" s="399"/>
      <c r="D2296" s="409"/>
    </row>
    <row r="2297" spans="1:4" x14ac:dyDescent="0.2">
      <c r="A2297" s="408"/>
      <c r="B2297" s="399"/>
      <c r="C2297" s="399"/>
      <c r="D2297" s="409"/>
    </row>
    <row r="2298" spans="1:4" x14ac:dyDescent="0.2">
      <c r="A2298" s="408"/>
      <c r="B2298" s="399"/>
      <c r="C2298" s="399"/>
      <c r="D2298" s="409"/>
    </row>
    <row r="2299" spans="1:4" x14ac:dyDescent="0.2">
      <c r="A2299" s="408"/>
      <c r="B2299" s="399"/>
      <c r="C2299" s="399"/>
      <c r="D2299" s="409"/>
    </row>
    <row r="2300" spans="1:4" x14ac:dyDescent="0.2">
      <c r="A2300" s="408"/>
      <c r="B2300" s="399"/>
      <c r="C2300" s="399"/>
      <c r="D2300" s="409"/>
    </row>
    <row r="2301" spans="1:4" x14ac:dyDescent="0.2">
      <c r="A2301" s="408"/>
      <c r="B2301" s="399"/>
      <c r="C2301" s="399"/>
      <c r="D2301" s="409"/>
    </row>
    <row r="2302" spans="1:4" x14ac:dyDescent="0.2">
      <c r="A2302" s="408"/>
      <c r="B2302" s="399"/>
      <c r="C2302" s="399"/>
      <c r="D2302" s="409"/>
    </row>
    <row r="2303" spans="1:4" x14ac:dyDescent="0.2">
      <c r="A2303" s="408"/>
      <c r="B2303" s="399"/>
      <c r="C2303" s="399"/>
      <c r="D2303" s="409"/>
    </row>
    <row r="2304" spans="1:4" x14ac:dyDescent="0.2">
      <c r="A2304" s="408"/>
      <c r="B2304" s="399"/>
      <c r="C2304" s="399"/>
      <c r="D2304" s="409"/>
    </row>
    <row r="2305" spans="1:4" x14ac:dyDescent="0.2">
      <c r="A2305" s="408"/>
      <c r="B2305" s="399"/>
      <c r="C2305" s="399"/>
      <c r="D2305" s="409"/>
    </row>
    <row r="2306" spans="1:4" x14ac:dyDescent="0.2">
      <c r="A2306" s="408"/>
      <c r="B2306" s="399"/>
      <c r="C2306" s="399"/>
      <c r="D2306" s="409"/>
    </row>
    <row r="2307" spans="1:4" x14ac:dyDescent="0.2">
      <c r="A2307" s="408"/>
      <c r="B2307" s="399"/>
      <c r="C2307" s="399"/>
      <c r="D2307" s="409"/>
    </row>
    <row r="2308" spans="1:4" x14ac:dyDescent="0.2">
      <c r="A2308" s="408"/>
      <c r="B2308" s="399"/>
      <c r="C2308" s="399"/>
      <c r="D2308" s="409"/>
    </row>
    <row r="2309" spans="1:4" x14ac:dyDescent="0.2">
      <c r="A2309" s="408"/>
      <c r="B2309" s="399"/>
      <c r="C2309" s="399"/>
      <c r="D2309" s="409"/>
    </row>
    <row r="2310" spans="1:4" x14ac:dyDescent="0.2">
      <c r="A2310" s="408"/>
      <c r="B2310" s="399"/>
      <c r="C2310" s="399"/>
      <c r="D2310" s="409"/>
    </row>
    <row r="2311" spans="1:4" x14ac:dyDescent="0.2">
      <c r="A2311" s="408"/>
      <c r="B2311" s="399"/>
      <c r="C2311" s="399"/>
      <c r="D2311" s="409"/>
    </row>
    <row r="2312" spans="1:4" x14ac:dyDescent="0.2">
      <c r="A2312" s="408"/>
      <c r="B2312" s="399"/>
      <c r="C2312" s="399"/>
      <c r="D2312" s="409"/>
    </row>
    <row r="2313" spans="1:4" x14ac:dyDescent="0.2">
      <c r="A2313" s="408"/>
      <c r="B2313" s="399"/>
      <c r="C2313" s="399"/>
      <c r="D2313" s="409"/>
    </row>
    <row r="2314" spans="1:4" x14ac:dyDescent="0.2">
      <c r="A2314" s="408"/>
      <c r="B2314" s="399"/>
      <c r="C2314" s="399"/>
      <c r="D2314" s="409"/>
    </row>
    <row r="2315" spans="1:4" x14ac:dyDescent="0.2">
      <c r="A2315" s="408"/>
      <c r="B2315" s="399"/>
      <c r="C2315" s="399"/>
      <c r="D2315" s="409"/>
    </row>
    <row r="2316" spans="1:4" x14ac:dyDescent="0.2">
      <c r="A2316" s="408"/>
      <c r="B2316" s="399"/>
      <c r="C2316" s="399"/>
      <c r="D2316" s="409"/>
    </row>
    <row r="2317" spans="1:4" x14ac:dyDescent="0.2">
      <c r="A2317" s="408"/>
      <c r="B2317" s="399"/>
      <c r="C2317" s="399"/>
      <c r="D2317" s="409"/>
    </row>
    <row r="2318" spans="1:4" x14ac:dyDescent="0.2">
      <c r="A2318" s="408"/>
      <c r="B2318" s="399"/>
      <c r="C2318" s="399"/>
      <c r="D2318" s="409"/>
    </row>
    <row r="2319" spans="1:4" x14ac:dyDescent="0.2">
      <c r="A2319" s="408"/>
      <c r="B2319" s="399"/>
      <c r="C2319" s="399"/>
      <c r="D2319" s="409"/>
    </row>
    <row r="2320" spans="1:4" x14ac:dyDescent="0.2">
      <c r="A2320" s="408"/>
      <c r="B2320" s="399"/>
      <c r="C2320" s="399"/>
      <c r="D2320" s="409"/>
    </row>
    <row r="2321" spans="1:4" x14ac:dyDescent="0.2">
      <c r="A2321" s="408"/>
      <c r="B2321" s="399"/>
      <c r="C2321" s="399"/>
      <c r="D2321" s="409"/>
    </row>
    <row r="2322" spans="1:4" x14ac:dyDescent="0.2">
      <c r="A2322" s="408"/>
      <c r="B2322" s="399"/>
      <c r="C2322" s="399"/>
      <c r="D2322" s="409"/>
    </row>
    <row r="2323" spans="1:4" x14ac:dyDescent="0.2">
      <c r="A2323" s="408"/>
      <c r="B2323" s="399"/>
      <c r="C2323" s="399"/>
      <c r="D2323" s="409"/>
    </row>
    <row r="2324" spans="1:4" x14ac:dyDescent="0.2">
      <c r="A2324" s="408"/>
      <c r="B2324" s="399"/>
      <c r="C2324" s="399"/>
      <c r="D2324" s="409"/>
    </row>
    <row r="2325" spans="1:4" x14ac:dyDescent="0.2">
      <c r="A2325" s="408"/>
      <c r="B2325" s="399"/>
      <c r="C2325" s="399"/>
      <c r="D2325" s="409"/>
    </row>
    <row r="2326" spans="1:4" x14ac:dyDescent="0.2">
      <c r="A2326" s="408"/>
      <c r="B2326" s="399"/>
      <c r="C2326" s="399"/>
      <c r="D2326" s="409"/>
    </row>
    <row r="2327" spans="1:4" x14ac:dyDescent="0.2">
      <c r="A2327" s="408"/>
      <c r="B2327" s="399"/>
      <c r="C2327" s="399"/>
      <c r="D2327" s="409"/>
    </row>
    <row r="2328" spans="1:4" x14ac:dyDescent="0.2">
      <c r="A2328" s="408"/>
      <c r="B2328" s="399"/>
      <c r="C2328" s="399"/>
      <c r="D2328" s="409"/>
    </row>
    <row r="2329" spans="1:4" x14ac:dyDescent="0.2">
      <c r="A2329" s="408"/>
      <c r="B2329" s="399"/>
      <c r="C2329" s="399"/>
      <c r="D2329" s="409"/>
    </row>
    <row r="2330" spans="1:4" x14ac:dyDescent="0.2">
      <c r="A2330" s="408"/>
      <c r="B2330" s="399"/>
      <c r="C2330" s="399"/>
      <c r="D2330" s="409"/>
    </row>
    <row r="2331" spans="1:4" x14ac:dyDescent="0.2">
      <c r="A2331" s="408"/>
      <c r="B2331" s="399"/>
      <c r="C2331" s="399"/>
      <c r="D2331" s="409"/>
    </row>
    <row r="2332" spans="1:4" x14ac:dyDescent="0.2">
      <c r="A2332" s="408"/>
      <c r="B2332" s="399"/>
      <c r="C2332" s="399"/>
      <c r="D2332" s="409"/>
    </row>
    <row r="2333" spans="1:4" x14ac:dyDescent="0.2">
      <c r="A2333" s="408"/>
      <c r="B2333" s="399"/>
      <c r="C2333" s="399"/>
      <c r="D2333" s="409"/>
    </row>
    <row r="2334" spans="1:4" x14ac:dyDescent="0.2">
      <c r="A2334" s="408"/>
      <c r="B2334" s="399"/>
      <c r="C2334" s="399"/>
      <c r="D2334" s="409"/>
    </row>
    <row r="2335" spans="1:4" x14ac:dyDescent="0.2">
      <c r="A2335" s="408"/>
      <c r="B2335" s="399"/>
      <c r="C2335" s="399"/>
      <c r="D2335" s="409"/>
    </row>
    <row r="2336" spans="1:4" x14ac:dyDescent="0.2">
      <c r="A2336" s="408"/>
      <c r="B2336" s="399"/>
      <c r="C2336" s="399"/>
      <c r="D2336" s="409"/>
    </row>
    <row r="2337" spans="1:4" x14ac:dyDescent="0.2">
      <c r="A2337" s="408"/>
      <c r="B2337" s="399"/>
      <c r="C2337" s="399"/>
      <c r="D2337" s="409"/>
    </row>
    <row r="2338" spans="1:4" x14ac:dyDescent="0.2">
      <c r="A2338" s="408"/>
      <c r="B2338" s="399"/>
      <c r="C2338" s="399"/>
      <c r="D2338" s="409"/>
    </row>
    <row r="2339" spans="1:4" x14ac:dyDescent="0.2">
      <c r="A2339" s="408"/>
      <c r="B2339" s="399"/>
      <c r="C2339" s="399"/>
      <c r="D2339" s="409"/>
    </row>
    <row r="2340" spans="1:4" x14ac:dyDescent="0.2">
      <c r="A2340" s="408"/>
      <c r="B2340" s="399"/>
      <c r="C2340" s="399"/>
      <c r="D2340" s="409"/>
    </row>
    <row r="2341" spans="1:4" x14ac:dyDescent="0.2">
      <c r="A2341" s="408"/>
      <c r="B2341" s="399"/>
      <c r="C2341" s="399"/>
      <c r="D2341" s="409"/>
    </row>
    <row r="2342" spans="1:4" x14ac:dyDescent="0.2">
      <c r="A2342" s="408"/>
      <c r="B2342" s="399"/>
      <c r="C2342" s="399"/>
      <c r="D2342" s="409"/>
    </row>
    <row r="2343" spans="1:4" x14ac:dyDescent="0.2">
      <c r="A2343" s="408"/>
      <c r="B2343" s="399"/>
      <c r="C2343" s="399"/>
      <c r="D2343" s="409"/>
    </row>
    <row r="2344" spans="1:4" x14ac:dyDescent="0.2">
      <c r="A2344" s="408"/>
      <c r="B2344" s="399"/>
      <c r="C2344" s="399"/>
      <c r="D2344" s="409"/>
    </row>
    <row r="2345" spans="1:4" x14ac:dyDescent="0.2">
      <c r="A2345" s="408"/>
      <c r="B2345" s="399"/>
      <c r="C2345" s="399"/>
      <c r="D2345" s="409"/>
    </row>
    <row r="2346" spans="1:4" x14ac:dyDescent="0.2">
      <c r="A2346" s="408"/>
      <c r="B2346" s="399"/>
      <c r="C2346" s="399"/>
      <c r="D2346" s="409"/>
    </row>
    <row r="2347" spans="1:4" x14ac:dyDescent="0.2">
      <c r="A2347" s="408"/>
      <c r="B2347" s="399"/>
      <c r="C2347" s="399"/>
      <c r="D2347" s="409"/>
    </row>
    <row r="2348" spans="1:4" x14ac:dyDescent="0.2">
      <c r="A2348" s="408"/>
      <c r="B2348" s="399"/>
      <c r="C2348" s="399"/>
      <c r="D2348" s="409"/>
    </row>
    <row r="2349" spans="1:4" x14ac:dyDescent="0.2">
      <c r="A2349" s="408"/>
      <c r="B2349" s="399"/>
      <c r="C2349" s="399"/>
      <c r="D2349" s="409"/>
    </row>
    <row r="2350" spans="1:4" x14ac:dyDescent="0.2">
      <c r="A2350" s="408"/>
      <c r="B2350" s="399"/>
      <c r="C2350" s="399"/>
      <c r="D2350" s="409"/>
    </row>
    <row r="2351" spans="1:4" x14ac:dyDescent="0.2">
      <c r="A2351" s="408"/>
      <c r="B2351" s="399"/>
      <c r="C2351" s="399"/>
      <c r="D2351" s="409"/>
    </row>
    <row r="2352" spans="1:4" x14ac:dyDescent="0.2">
      <c r="A2352" s="408"/>
      <c r="B2352" s="399"/>
      <c r="C2352" s="399"/>
      <c r="D2352" s="409"/>
    </row>
    <row r="2353" spans="1:4" x14ac:dyDescent="0.2">
      <c r="A2353" s="408"/>
      <c r="B2353" s="399"/>
      <c r="C2353" s="399"/>
      <c r="D2353" s="409"/>
    </row>
    <row r="2354" spans="1:4" x14ac:dyDescent="0.2">
      <c r="A2354" s="408"/>
      <c r="B2354" s="399"/>
      <c r="C2354" s="399"/>
      <c r="D2354" s="409"/>
    </row>
    <row r="2355" spans="1:4" x14ac:dyDescent="0.2">
      <c r="A2355" s="408"/>
      <c r="B2355" s="399"/>
      <c r="C2355" s="399"/>
      <c r="D2355" s="409"/>
    </row>
    <row r="2356" spans="1:4" x14ac:dyDescent="0.2">
      <c r="A2356" s="408"/>
      <c r="B2356" s="399"/>
      <c r="C2356" s="399"/>
      <c r="D2356" s="409"/>
    </row>
    <row r="2357" spans="1:4" x14ac:dyDescent="0.2">
      <c r="A2357" s="408"/>
      <c r="B2357" s="399"/>
      <c r="C2357" s="399"/>
      <c r="D2357" s="409"/>
    </row>
    <row r="2358" spans="1:4" x14ac:dyDescent="0.2">
      <c r="A2358" s="408"/>
      <c r="B2358" s="399"/>
      <c r="C2358" s="399"/>
      <c r="D2358" s="409"/>
    </row>
    <row r="2359" spans="1:4" x14ac:dyDescent="0.2">
      <c r="A2359" s="408"/>
      <c r="B2359" s="399"/>
      <c r="C2359" s="399"/>
      <c r="D2359" s="409"/>
    </row>
    <row r="2360" spans="1:4" x14ac:dyDescent="0.2">
      <c r="A2360" s="408"/>
      <c r="B2360" s="399"/>
      <c r="C2360" s="399"/>
      <c r="D2360" s="409"/>
    </row>
    <row r="2361" spans="1:4" x14ac:dyDescent="0.2">
      <c r="A2361" s="408"/>
      <c r="B2361" s="399"/>
      <c r="C2361" s="399"/>
      <c r="D2361" s="409"/>
    </row>
    <row r="2362" spans="1:4" x14ac:dyDescent="0.2">
      <c r="A2362" s="408"/>
      <c r="B2362" s="399"/>
      <c r="C2362" s="399"/>
      <c r="D2362" s="409"/>
    </row>
    <row r="2363" spans="1:4" x14ac:dyDescent="0.2">
      <c r="A2363" s="408"/>
      <c r="B2363" s="399"/>
      <c r="C2363" s="399"/>
      <c r="D2363" s="409"/>
    </row>
    <row r="2364" spans="1:4" x14ac:dyDescent="0.2">
      <c r="A2364" s="408"/>
      <c r="B2364" s="399"/>
      <c r="C2364" s="399"/>
      <c r="D2364" s="409"/>
    </row>
    <row r="2365" spans="1:4" x14ac:dyDescent="0.2">
      <c r="A2365" s="408"/>
      <c r="B2365" s="399"/>
      <c r="C2365" s="399"/>
      <c r="D2365" s="409"/>
    </row>
    <row r="2366" spans="1:4" x14ac:dyDescent="0.2">
      <c r="A2366" s="408"/>
      <c r="B2366" s="399"/>
      <c r="C2366" s="399"/>
      <c r="D2366" s="409"/>
    </row>
    <row r="2367" spans="1:4" x14ac:dyDescent="0.2">
      <c r="A2367" s="408"/>
      <c r="B2367" s="399"/>
      <c r="C2367" s="399"/>
      <c r="D2367" s="409"/>
    </row>
    <row r="2368" spans="1:4" x14ac:dyDescent="0.2">
      <c r="A2368" s="408"/>
      <c r="B2368" s="399"/>
      <c r="C2368" s="399"/>
      <c r="D2368" s="409"/>
    </row>
    <row r="2369" spans="1:4" x14ac:dyDescent="0.2">
      <c r="A2369" s="408"/>
      <c r="B2369" s="399"/>
      <c r="C2369" s="399"/>
      <c r="D2369" s="409"/>
    </row>
    <row r="2370" spans="1:4" x14ac:dyDescent="0.2">
      <c r="A2370" s="408"/>
      <c r="B2370" s="399"/>
      <c r="C2370" s="399"/>
      <c r="D2370" s="409"/>
    </row>
    <row r="2371" spans="1:4" x14ac:dyDescent="0.2">
      <c r="A2371" s="408"/>
      <c r="B2371" s="399"/>
      <c r="C2371" s="399"/>
      <c r="D2371" s="409"/>
    </row>
    <row r="2372" spans="1:4" x14ac:dyDescent="0.2">
      <c r="A2372" s="408"/>
      <c r="B2372" s="399"/>
      <c r="C2372" s="399"/>
      <c r="D2372" s="409"/>
    </row>
    <row r="2373" spans="1:4" x14ac:dyDescent="0.2">
      <c r="A2373" s="408"/>
      <c r="B2373" s="399"/>
      <c r="C2373" s="399"/>
      <c r="D2373" s="409"/>
    </row>
    <row r="2374" spans="1:4" x14ac:dyDescent="0.2">
      <c r="A2374" s="408"/>
      <c r="B2374" s="399"/>
      <c r="C2374" s="399"/>
      <c r="D2374" s="409"/>
    </row>
    <row r="2375" spans="1:4" x14ac:dyDescent="0.2">
      <c r="A2375" s="408"/>
      <c r="B2375" s="399"/>
      <c r="C2375" s="399"/>
      <c r="D2375" s="409"/>
    </row>
    <row r="2376" spans="1:4" x14ac:dyDescent="0.2">
      <c r="A2376" s="408"/>
      <c r="B2376" s="399"/>
      <c r="C2376" s="399"/>
      <c r="D2376" s="409"/>
    </row>
    <row r="2377" spans="1:4" x14ac:dyDescent="0.2">
      <c r="A2377" s="408"/>
      <c r="B2377" s="399"/>
      <c r="C2377" s="399"/>
      <c r="D2377" s="409"/>
    </row>
    <row r="2378" spans="1:4" x14ac:dyDescent="0.2">
      <c r="A2378" s="408"/>
      <c r="B2378" s="399"/>
      <c r="C2378" s="399"/>
      <c r="D2378" s="409"/>
    </row>
    <row r="2379" spans="1:4" x14ac:dyDescent="0.2">
      <c r="A2379" s="408"/>
      <c r="B2379" s="399"/>
      <c r="C2379" s="399"/>
      <c r="D2379" s="409"/>
    </row>
    <row r="2380" spans="1:4" x14ac:dyDescent="0.2">
      <c r="A2380" s="408"/>
      <c r="B2380" s="399"/>
      <c r="C2380" s="399"/>
      <c r="D2380" s="409"/>
    </row>
    <row r="2381" spans="1:4" x14ac:dyDescent="0.2">
      <c r="A2381" s="408"/>
      <c r="B2381" s="399"/>
      <c r="C2381" s="399"/>
      <c r="D2381" s="409"/>
    </row>
    <row r="2382" spans="1:4" x14ac:dyDescent="0.2">
      <c r="A2382" s="408"/>
      <c r="B2382" s="399"/>
      <c r="C2382" s="399"/>
      <c r="D2382" s="409"/>
    </row>
    <row r="2383" spans="1:4" x14ac:dyDescent="0.2">
      <c r="A2383" s="408"/>
      <c r="B2383" s="399"/>
      <c r="C2383" s="399"/>
      <c r="D2383" s="409"/>
    </row>
    <row r="2384" spans="1:4" x14ac:dyDescent="0.2">
      <c r="A2384" s="408"/>
      <c r="B2384" s="399"/>
      <c r="C2384" s="399"/>
      <c r="D2384" s="409"/>
    </row>
    <row r="2385" spans="1:4" x14ac:dyDescent="0.2">
      <c r="A2385" s="408"/>
      <c r="B2385" s="399"/>
      <c r="C2385" s="399"/>
      <c r="D2385" s="409"/>
    </row>
    <row r="2386" spans="1:4" x14ac:dyDescent="0.2">
      <c r="A2386" s="408"/>
      <c r="B2386" s="399"/>
      <c r="C2386" s="399"/>
      <c r="D2386" s="409"/>
    </row>
    <row r="2387" spans="1:4" x14ac:dyDescent="0.2">
      <c r="A2387" s="408"/>
      <c r="B2387" s="399"/>
      <c r="C2387" s="399"/>
      <c r="D2387" s="409"/>
    </row>
    <row r="2388" spans="1:4" x14ac:dyDescent="0.2">
      <c r="A2388" s="408"/>
      <c r="B2388" s="399"/>
      <c r="C2388" s="399"/>
      <c r="D2388" s="409"/>
    </row>
    <row r="2389" spans="1:4" x14ac:dyDescent="0.2">
      <c r="A2389" s="408"/>
      <c r="B2389" s="399"/>
      <c r="C2389" s="399"/>
      <c r="D2389" s="409"/>
    </row>
    <row r="2390" spans="1:4" x14ac:dyDescent="0.2">
      <c r="A2390" s="408"/>
      <c r="B2390" s="399"/>
      <c r="C2390" s="399"/>
      <c r="D2390" s="409"/>
    </row>
    <row r="2391" spans="1:4" x14ac:dyDescent="0.2">
      <c r="A2391" s="408"/>
      <c r="B2391" s="399"/>
      <c r="C2391" s="399"/>
      <c r="D2391" s="409"/>
    </row>
    <row r="2392" spans="1:4" x14ac:dyDescent="0.2">
      <c r="A2392" s="408"/>
      <c r="B2392" s="399"/>
      <c r="C2392" s="399"/>
      <c r="D2392" s="409"/>
    </row>
    <row r="2393" spans="1:4" x14ac:dyDescent="0.2">
      <c r="A2393" s="408"/>
      <c r="B2393" s="399"/>
      <c r="C2393" s="399"/>
      <c r="D2393" s="409"/>
    </row>
    <row r="2394" spans="1:4" x14ac:dyDescent="0.2">
      <c r="A2394" s="408"/>
      <c r="B2394" s="399"/>
      <c r="C2394" s="399"/>
      <c r="D2394" s="409"/>
    </row>
    <row r="2395" spans="1:4" x14ac:dyDescent="0.2">
      <c r="A2395" s="408"/>
      <c r="B2395" s="399"/>
      <c r="C2395" s="399"/>
      <c r="D2395" s="409"/>
    </row>
    <row r="2396" spans="1:4" x14ac:dyDescent="0.2">
      <c r="A2396" s="408"/>
      <c r="B2396" s="399"/>
      <c r="C2396" s="399"/>
      <c r="D2396" s="409"/>
    </row>
    <row r="2397" spans="1:4" x14ac:dyDescent="0.2">
      <c r="A2397" s="408"/>
      <c r="B2397" s="399"/>
      <c r="C2397" s="399"/>
      <c r="D2397" s="409"/>
    </row>
    <row r="2398" spans="1:4" x14ac:dyDescent="0.2">
      <c r="A2398" s="408"/>
      <c r="B2398" s="399"/>
      <c r="C2398" s="399"/>
      <c r="D2398" s="409"/>
    </row>
    <row r="2399" spans="1:4" x14ac:dyDescent="0.2">
      <c r="A2399" s="408"/>
      <c r="B2399" s="399"/>
      <c r="C2399" s="399"/>
      <c r="D2399" s="409"/>
    </row>
    <row r="2400" spans="1:4" x14ac:dyDescent="0.2">
      <c r="A2400" s="408"/>
      <c r="B2400" s="399"/>
      <c r="C2400" s="399"/>
      <c r="D2400" s="409"/>
    </row>
    <row r="2401" spans="1:4" x14ac:dyDescent="0.2">
      <c r="A2401" s="408"/>
      <c r="B2401" s="399"/>
      <c r="C2401" s="399"/>
      <c r="D2401" s="409"/>
    </row>
    <row r="2402" spans="1:4" x14ac:dyDescent="0.2">
      <c r="A2402" s="408"/>
      <c r="B2402" s="399"/>
      <c r="C2402" s="399"/>
      <c r="D2402" s="409"/>
    </row>
    <row r="2403" spans="1:4" x14ac:dyDescent="0.2">
      <c r="A2403" s="408"/>
      <c r="B2403" s="399"/>
      <c r="C2403" s="399"/>
      <c r="D2403" s="409"/>
    </row>
    <row r="2404" spans="1:4" x14ac:dyDescent="0.2">
      <c r="A2404" s="408"/>
      <c r="B2404" s="399"/>
      <c r="C2404" s="399"/>
      <c r="D2404" s="409"/>
    </row>
    <row r="2405" spans="1:4" x14ac:dyDescent="0.2">
      <c r="A2405" s="408"/>
      <c r="B2405" s="399"/>
      <c r="C2405" s="399"/>
      <c r="D2405" s="409"/>
    </row>
    <row r="2406" spans="1:4" x14ac:dyDescent="0.2">
      <c r="A2406" s="408"/>
      <c r="B2406" s="399"/>
      <c r="C2406" s="399"/>
      <c r="D2406" s="409"/>
    </row>
    <row r="2407" spans="1:4" x14ac:dyDescent="0.2">
      <c r="A2407" s="408"/>
      <c r="B2407" s="399"/>
      <c r="C2407" s="399"/>
      <c r="D2407" s="409"/>
    </row>
    <row r="2408" spans="1:4" x14ac:dyDescent="0.2">
      <c r="A2408" s="408"/>
      <c r="B2408" s="399"/>
      <c r="C2408" s="399"/>
      <c r="D2408" s="409"/>
    </row>
    <row r="2409" spans="1:4" x14ac:dyDescent="0.2">
      <c r="A2409" s="408"/>
      <c r="B2409" s="399"/>
      <c r="C2409" s="399"/>
      <c r="D2409" s="409"/>
    </row>
    <row r="2410" spans="1:4" x14ac:dyDescent="0.2">
      <c r="A2410" s="408"/>
      <c r="B2410" s="399"/>
      <c r="C2410" s="399"/>
      <c r="D2410" s="409"/>
    </row>
    <row r="2411" spans="1:4" x14ac:dyDescent="0.2">
      <c r="A2411" s="408"/>
      <c r="B2411" s="399"/>
      <c r="C2411" s="399"/>
      <c r="D2411" s="409"/>
    </row>
    <row r="2412" spans="1:4" x14ac:dyDescent="0.2">
      <c r="A2412" s="408"/>
      <c r="B2412" s="399"/>
      <c r="C2412" s="399"/>
      <c r="D2412" s="409"/>
    </row>
    <row r="2413" spans="1:4" x14ac:dyDescent="0.2">
      <c r="A2413" s="408"/>
      <c r="B2413" s="399"/>
      <c r="C2413" s="399"/>
      <c r="D2413" s="409"/>
    </row>
    <row r="2414" spans="1:4" x14ac:dyDescent="0.2">
      <c r="A2414" s="408"/>
      <c r="B2414" s="399"/>
      <c r="C2414" s="399"/>
      <c r="D2414" s="409"/>
    </row>
    <row r="2415" spans="1:4" x14ac:dyDescent="0.2">
      <c r="A2415" s="408"/>
      <c r="B2415" s="399"/>
      <c r="C2415" s="399"/>
      <c r="D2415" s="409"/>
    </row>
    <row r="2416" spans="1:4" x14ac:dyDescent="0.2">
      <c r="A2416" s="408"/>
      <c r="B2416" s="399"/>
      <c r="C2416" s="399"/>
      <c r="D2416" s="409"/>
    </row>
    <row r="2417" spans="1:4" x14ac:dyDescent="0.2">
      <c r="A2417" s="408"/>
      <c r="B2417" s="399"/>
      <c r="C2417" s="399"/>
      <c r="D2417" s="409"/>
    </row>
    <row r="2418" spans="1:4" x14ac:dyDescent="0.2">
      <c r="A2418" s="408"/>
      <c r="B2418" s="399"/>
      <c r="C2418" s="399"/>
      <c r="D2418" s="409"/>
    </row>
    <row r="2419" spans="1:4" x14ac:dyDescent="0.2">
      <c r="A2419" s="408"/>
      <c r="B2419" s="399"/>
      <c r="C2419" s="399"/>
      <c r="D2419" s="409"/>
    </row>
    <row r="2420" spans="1:4" x14ac:dyDescent="0.2">
      <c r="A2420" s="408"/>
      <c r="B2420" s="399"/>
      <c r="C2420" s="399"/>
      <c r="D2420" s="409"/>
    </row>
    <row r="2421" spans="1:4" x14ac:dyDescent="0.2">
      <c r="A2421" s="408"/>
      <c r="B2421" s="399"/>
      <c r="C2421" s="399"/>
      <c r="D2421" s="409"/>
    </row>
    <row r="2422" spans="1:4" x14ac:dyDescent="0.2">
      <c r="A2422" s="408"/>
      <c r="B2422" s="399"/>
      <c r="C2422" s="399"/>
      <c r="D2422" s="409"/>
    </row>
    <row r="2423" spans="1:4" x14ac:dyDescent="0.2">
      <c r="A2423" s="408"/>
      <c r="B2423" s="399"/>
      <c r="C2423" s="399"/>
      <c r="D2423" s="409"/>
    </row>
    <row r="2424" spans="1:4" x14ac:dyDescent="0.2">
      <c r="A2424" s="408"/>
      <c r="B2424" s="399"/>
      <c r="C2424" s="399"/>
      <c r="D2424" s="409"/>
    </row>
    <row r="2425" spans="1:4" x14ac:dyDescent="0.2">
      <c r="A2425" s="408"/>
      <c r="B2425" s="399"/>
      <c r="C2425" s="399"/>
      <c r="D2425" s="409"/>
    </row>
    <row r="2426" spans="1:4" x14ac:dyDescent="0.2">
      <c r="A2426" s="408"/>
      <c r="B2426" s="399"/>
      <c r="C2426" s="399"/>
      <c r="D2426" s="409"/>
    </row>
    <row r="2427" spans="1:4" x14ac:dyDescent="0.2">
      <c r="A2427" s="408"/>
      <c r="B2427" s="399"/>
      <c r="C2427" s="399"/>
      <c r="D2427" s="409"/>
    </row>
    <row r="2428" spans="1:4" x14ac:dyDescent="0.2">
      <c r="A2428" s="408"/>
      <c r="B2428" s="399"/>
      <c r="C2428" s="399"/>
      <c r="D2428" s="409"/>
    </row>
    <row r="2429" spans="1:4" x14ac:dyDescent="0.2">
      <c r="A2429" s="408"/>
      <c r="B2429" s="399"/>
      <c r="C2429" s="399"/>
      <c r="D2429" s="409"/>
    </row>
    <row r="2430" spans="1:4" x14ac:dyDescent="0.2">
      <c r="A2430" s="408"/>
      <c r="B2430" s="399"/>
      <c r="C2430" s="399"/>
      <c r="D2430" s="409"/>
    </row>
    <row r="2431" spans="1:4" x14ac:dyDescent="0.2">
      <c r="A2431" s="408"/>
      <c r="B2431" s="399"/>
      <c r="C2431" s="399"/>
      <c r="D2431" s="409"/>
    </row>
    <row r="2432" spans="1:4" x14ac:dyDescent="0.2">
      <c r="A2432" s="408"/>
      <c r="B2432" s="399"/>
      <c r="C2432" s="399"/>
      <c r="D2432" s="409"/>
    </row>
    <row r="2433" spans="1:4" x14ac:dyDescent="0.2">
      <c r="A2433" s="408"/>
      <c r="B2433" s="399"/>
      <c r="C2433" s="399"/>
      <c r="D2433" s="409"/>
    </row>
    <row r="2434" spans="1:4" x14ac:dyDescent="0.2">
      <c r="A2434" s="408"/>
      <c r="B2434" s="399"/>
      <c r="C2434" s="399"/>
      <c r="D2434" s="409"/>
    </row>
    <row r="2435" spans="1:4" x14ac:dyDescent="0.2">
      <c r="A2435" s="408"/>
      <c r="B2435" s="399"/>
      <c r="C2435" s="399"/>
      <c r="D2435" s="409"/>
    </row>
    <row r="2436" spans="1:4" x14ac:dyDescent="0.2">
      <c r="A2436" s="408"/>
      <c r="B2436" s="399"/>
      <c r="C2436" s="399"/>
      <c r="D2436" s="409"/>
    </row>
    <row r="2437" spans="1:4" x14ac:dyDescent="0.2">
      <c r="A2437" s="408"/>
      <c r="B2437" s="399"/>
      <c r="C2437" s="399"/>
      <c r="D2437" s="409"/>
    </row>
    <row r="2438" spans="1:4" x14ac:dyDescent="0.2">
      <c r="A2438" s="408"/>
      <c r="B2438" s="399"/>
      <c r="C2438" s="399"/>
      <c r="D2438" s="409"/>
    </row>
    <row r="2439" spans="1:4" x14ac:dyDescent="0.2">
      <c r="A2439" s="408"/>
      <c r="B2439" s="399"/>
      <c r="C2439" s="399"/>
      <c r="D2439" s="409"/>
    </row>
    <row r="2440" spans="1:4" x14ac:dyDescent="0.2">
      <c r="A2440" s="408"/>
      <c r="B2440" s="399"/>
      <c r="C2440" s="399"/>
      <c r="D2440" s="409"/>
    </row>
    <row r="2441" spans="1:4" x14ac:dyDescent="0.2">
      <c r="A2441" s="408"/>
      <c r="B2441" s="399"/>
      <c r="C2441" s="399"/>
      <c r="D2441" s="409"/>
    </row>
    <row r="2442" spans="1:4" x14ac:dyDescent="0.2">
      <c r="A2442" s="408"/>
      <c r="B2442" s="399"/>
      <c r="C2442" s="399"/>
      <c r="D2442" s="409"/>
    </row>
    <row r="2443" spans="1:4" x14ac:dyDescent="0.2">
      <c r="A2443" s="408"/>
      <c r="B2443" s="399"/>
      <c r="C2443" s="399"/>
      <c r="D2443" s="409"/>
    </row>
    <row r="2444" spans="1:4" x14ac:dyDescent="0.2">
      <c r="A2444" s="408"/>
      <c r="B2444" s="399"/>
      <c r="C2444" s="399"/>
      <c r="D2444" s="409"/>
    </row>
    <row r="2445" spans="1:4" x14ac:dyDescent="0.2">
      <c r="A2445" s="408"/>
      <c r="B2445" s="399"/>
      <c r="C2445" s="399"/>
      <c r="D2445" s="409"/>
    </row>
    <row r="2446" spans="1:4" x14ac:dyDescent="0.2">
      <c r="A2446" s="408"/>
      <c r="B2446" s="399"/>
      <c r="C2446" s="399"/>
      <c r="D2446" s="409"/>
    </row>
    <row r="2447" spans="1:4" x14ac:dyDescent="0.2">
      <c r="A2447" s="408"/>
      <c r="B2447" s="399"/>
      <c r="C2447" s="399"/>
      <c r="D2447" s="409"/>
    </row>
    <row r="2448" spans="1:4" x14ac:dyDescent="0.2">
      <c r="A2448" s="408"/>
      <c r="B2448" s="399"/>
      <c r="C2448" s="399"/>
      <c r="D2448" s="409"/>
    </row>
    <row r="2449" spans="1:4" x14ac:dyDescent="0.2">
      <c r="A2449" s="408"/>
      <c r="B2449" s="399"/>
      <c r="C2449" s="399"/>
      <c r="D2449" s="409"/>
    </row>
    <row r="2450" spans="1:4" x14ac:dyDescent="0.2">
      <c r="A2450" s="408"/>
      <c r="B2450" s="399"/>
      <c r="C2450" s="399"/>
      <c r="D2450" s="409"/>
    </row>
    <row r="2451" spans="1:4" x14ac:dyDescent="0.2">
      <c r="A2451" s="408"/>
      <c r="B2451" s="399"/>
      <c r="C2451" s="399"/>
      <c r="D2451" s="409"/>
    </row>
    <row r="2452" spans="1:4" x14ac:dyDescent="0.2">
      <c r="A2452" s="408"/>
      <c r="B2452" s="399"/>
      <c r="C2452" s="399"/>
      <c r="D2452" s="409"/>
    </row>
    <row r="2453" spans="1:4" x14ac:dyDescent="0.2">
      <c r="A2453" s="408"/>
      <c r="B2453" s="399"/>
      <c r="C2453" s="399"/>
      <c r="D2453" s="409"/>
    </row>
    <row r="2454" spans="1:4" x14ac:dyDescent="0.2">
      <c r="A2454" s="408"/>
      <c r="B2454" s="399"/>
      <c r="C2454" s="399"/>
      <c r="D2454" s="409"/>
    </row>
    <row r="2455" spans="1:4" x14ac:dyDescent="0.2">
      <c r="A2455" s="408"/>
      <c r="B2455" s="399"/>
      <c r="C2455" s="399"/>
      <c r="D2455" s="409"/>
    </row>
    <row r="2456" spans="1:4" x14ac:dyDescent="0.2">
      <c r="A2456" s="408"/>
      <c r="B2456" s="399"/>
      <c r="C2456" s="399"/>
      <c r="D2456" s="409"/>
    </row>
    <row r="2457" spans="1:4" x14ac:dyDescent="0.2">
      <c r="A2457" s="408"/>
      <c r="B2457" s="399"/>
      <c r="C2457" s="399"/>
      <c r="D2457" s="409"/>
    </row>
    <row r="2458" spans="1:4" x14ac:dyDescent="0.2">
      <c r="A2458" s="408"/>
      <c r="B2458" s="399"/>
      <c r="C2458" s="399"/>
      <c r="D2458" s="409"/>
    </row>
    <row r="2459" spans="1:4" x14ac:dyDescent="0.2">
      <c r="A2459" s="408"/>
      <c r="B2459" s="399"/>
      <c r="C2459" s="399"/>
      <c r="D2459" s="409"/>
    </row>
    <row r="2460" spans="1:4" x14ac:dyDescent="0.2">
      <c r="A2460" s="408"/>
      <c r="B2460" s="399"/>
      <c r="C2460" s="399"/>
      <c r="D2460" s="409"/>
    </row>
    <row r="2461" spans="1:4" x14ac:dyDescent="0.2">
      <c r="A2461" s="408"/>
      <c r="B2461" s="399"/>
      <c r="C2461" s="399"/>
      <c r="D2461" s="409"/>
    </row>
    <row r="2462" spans="1:4" x14ac:dyDescent="0.2">
      <c r="A2462" s="408"/>
      <c r="B2462" s="399"/>
      <c r="C2462" s="399"/>
      <c r="D2462" s="409"/>
    </row>
    <row r="2463" spans="1:4" x14ac:dyDescent="0.2">
      <c r="A2463" s="408"/>
      <c r="B2463" s="399"/>
      <c r="C2463" s="399"/>
      <c r="D2463" s="409"/>
    </row>
    <row r="2464" spans="1:4" x14ac:dyDescent="0.2">
      <c r="A2464" s="408"/>
      <c r="B2464" s="399"/>
      <c r="C2464" s="399"/>
      <c r="D2464" s="409"/>
    </row>
    <row r="2465" spans="1:4" x14ac:dyDescent="0.2">
      <c r="A2465" s="408"/>
      <c r="B2465" s="399"/>
      <c r="C2465" s="399"/>
      <c r="D2465" s="409"/>
    </row>
    <row r="2466" spans="1:4" x14ac:dyDescent="0.2">
      <c r="A2466" s="408"/>
      <c r="B2466" s="399"/>
      <c r="C2466" s="399"/>
      <c r="D2466" s="409"/>
    </row>
    <row r="2467" spans="1:4" x14ac:dyDescent="0.2">
      <c r="A2467" s="408"/>
      <c r="B2467" s="399"/>
      <c r="C2467" s="399"/>
      <c r="D2467" s="409"/>
    </row>
    <row r="2468" spans="1:4" x14ac:dyDescent="0.2">
      <c r="A2468" s="408"/>
      <c r="B2468" s="399"/>
      <c r="C2468" s="399"/>
      <c r="D2468" s="409"/>
    </row>
    <row r="2469" spans="1:4" x14ac:dyDescent="0.2">
      <c r="A2469" s="408"/>
      <c r="B2469" s="399"/>
      <c r="C2469" s="399"/>
      <c r="D2469" s="409"/>
    </row>
    <row r="2470" spans="1:4" x14ac:dyDescent="0.2">
      <c r="A2470" s="408"/>
      <c r="B2470" s="399"/>
      <c r="C2470" s="399"/>
      <c r="D2470" s="409"/>
    </row>
    <row r="2471" spans="1:4" x14ac:dyDescent="0.2">
      <c r="A2471" s="408"/>
      <c r="B2471" s="399"/>
      <c r="C2471" s="399"/>
      <c r="D2471" s="409"/>
    </row>
    <row r="2472" spans="1:4" x14ac:dyDescent="0.2">
      <c r="A2472" s="408"/>
      <c r="B2472" s="399"/>
      <c r="C2472" s="399"/>
      <c r="D2472" s="409"/>
    </row>
    <row r="2473" spans="1:4" x14ac:dyDescent="0.2">
      <c r="A2473" s="408"/>
      <c r="B2473" s="399"/>
      <c r="C2473" s="399"/>
      <c r="D2473" s="409"/>
    </row>
    <row r="2474" spans="1:4" x14ac:dyDescent="0.2">
      <c r="A2474" s="408"/>
      <c r="B2474" s="399"/>
      <c r="C2474" s="399"/>
      <c r="D2474" s="409"/>
    </row>
    <row r="2475" spans="1:4" x14ac:dyDescent="0.2">
      <c r="A2475" s="408"/>
      <c r="B2475" s="399"/>
      <c r="C2475" s="399"/>
      <c r="D2475" s="409"/>
    </row>
    <row r="2476" spans="1:4" x14ac:dyDescent="0.2">
      <c r="A2476" s="408"/>
      <c r="B2476" s="399"/>
      <c r="C2476" s="399"/>
      <c r="D2476" s="409"/>
    </row>
    <row r="2477" spans="1:4" x14ac:dyDescent="0.2">
      <c r="A2477" s="408"/>
      <c r="B2477" s="399"/>
      <c r="C2477" s="399"/>
      <c r="D2477" s="409"/>
    </row>
    <row r="2478" spans="1:4" x14ac:dyDescent="0.2">
      <c r="A2478" s="408"/>
      <c r="B2478" s="399"/>
      <c r="C2478" s="399"/>
      <c r="D2478" s="409"/>
    </row>
    <row r="2479" spans="1:4" x14ac:dyDescent="0.2">
      <c r="A2479" s="408"/>
      <c r="B2479" s="399"/>
      <c r="C2479" s="399"/>
      <c r="D2479" s="409"/>
    </row>
    <row r="2480" spans="1:4" x14ac:dyDescent="0.2">
      <c r="A2480" s="408"/>
      <c r="B2480" s="399"/>
      <c r="C2480" s="399"/>
      <c r="D2480" s="409"/>
    </row>
    <row r="2481" spans="1:4" x14ac:dyDescent="0.2">
      <c r="A2481" s="408"/>
      <c r="B2481" s="399"/>
      <c r="C2481" s="399"/>
      <c r="D2481" s="409"/>
    </row>
    <row r="2482" spans="1:4" x14ac:dyDescent="0.2">
      <c r="A2482" s="408"/>
      <c r="B2482" s="399"/>
      <c r="C2482" s="399"/>
      <c r="D2482" s="409"/>
    </row>
    <row r="2483" spans="1:4" x14ac:dyDescent="0.2">
      <c r="A2483" s="408"/>
      <c r="B2483" s="399"/>
      <c r="C2483" s="399"/>
      <c r="D2483" s="409"/>
    </row>
    <row r="2484" spans="1:4" x14ac:dyDescent="0.2">
      <c r="A2484" s="408"/>
      <c r="B2484" s="399"/>
      <c r="C2484" s="399"/>
      <c r="D2484" s="409"/>
    </row>
    <row r="2485" spans="1:4" x14ac:dyDescent="0.2">
      <c r="A2485" s="408"/>
      <c r="B2485" s="399"/>
      <c r="C2485" s="399"/>
      <c r="D2485" s="409"/>
    </row>
    <row r="2486" spans="1:4" x14ac:dyDescent="0.2">
      <c r="A2486" s="408"/>
      <c r="B2486" s="399"/>
      <c r="C2486" s="399"/>
      <c r="D2486" s="409"/>
    </row>
    <row r="2487" spans="1:4" x14ac:dyDescent="0.2">
      <c r="A2487" s="408"/>
      <c r="B2487" s="399"/>
      <c r="C2487" s="399"/>
      <c r="D2487" s="409"/>
    </row>
    <row r="2488" spans="1:4" x14ac:dyDescent="0.2">
      <c r="A2488" s="408"/>
      <c r="B2488" s="399"/>
      <c r="C2488" s="399"/>
      <c r="D2488" s="409"/>
    </row>
    <row r="2489" spans="1:4" x14ac:dyDescent="0.2">
      <c r="A2489" s="408"/>
      <c r="B2489" s="399"/>
      <c r="C2489" s="399"/>
      <c r="D2489" s="409"/>
    </row>
    <row r="2490" spans="1:4" x14ac:dyDescent="0.2">
      <c r="A2490" s="408"/>
      <c r="B2490" s="399"/>
      <c r="C2490" s="399"/>
      <c r="D2490" s="409"/>
    </row>
    <row r="2491" spans="1:4" x14ac:dyDescent="0.2">
      <c r="A2491" s="408"/>
      <c r="B2491" s="399"/>
      <c r="C2491" s="399"/>
      <c r="D2491" s="409"/>
    </row>
    <row r="2492" spans="1:4" x14ac:dyDescent="0.2">
      <c r="A2492" s="408"/>
      <c r="B2492" s="399"/>
      <c r="C2492" s="399"/>
      <c r="D2492" s="409"/>
    </row>
    <row r="2493" spans="1:4" x14ac:dyDescent="0.2">
      <c r="A2493" s="408"/>
      <c r="B2493" s="399"/>
      <c r="C2493" s="399"/>
      <c r="D2493" s="409"/>
    </row>
    <row r="2494" spans="1:4" x14ac:dyDescent="0.2">
      <c r="A2494" s="408"/>
      <c r="B2494" s="399"/>
      <c r="C2494" s="399"/>
      <c r="D2494" s="409"/>
    </row>
    <row r="2495" spans="1:4" x14ac:dyDescent="0.2">
      <c r="A2495" s="408"/>
      <c r="B2495" s="399"/>
      <c r="C2495" s="399"/>
      <c r="D2495" s="409"/>
    </row>
    <row r="2496" spans="1:4" x14ac:dyDescent="0.2">
      <c r="A2496" s="408"/>
      <c r="B2496" s="399"/>
      <c r="C2496" s="399"/>
      <c r="D2496" s="409"/>
    </row>
    <row r="2497" spans="1:4" x14ac:dyDescent="0.2">
      <c r="A2497" s="408"/>
      <c r="B2497" s="399"/>
      <c r="C2497" s="399"/>
      <c r="D2497" s="409"/>
    </row>
    <row r="2498" spans="1:4" x14ac:dyDescent="0.2">
      <c r="A2498" s="408"/>
      <c r="B2498" s="399"/>
      <c r="C2498" s="399"/>
      <c r="D2498" s="409"/>
    </row>
    <row r="2499" spans="1:4" x14ac:dyDescent="0.2">
      <c r="A2499" s="408"/>
      <c r="B2499" s="399"/>
      <c r="C2499" s="399"/>
      <c r="D2499" s="409"/>
    </row>
    <row r="2500" spans="1:4" x14ac:dyDescent="0.2">
      <c r="A2500" s="408"/>
      <c r="B2500" s="399"/>
      <c r="C2500" s="399"/>
      <c r="D2500" s="409"/>
    </row>
    <row r="2501" spans="1:4" x14ac:dyDescent="0.2">
      <c r="A2501" s="408"/>
      <c r="B2501" s="399"/>
      <c r="C2501" s="399"/>
      <c r="D2501" s="409"/>
    </row>
    <row r="2502" spans="1:4" x14ac:dyDescent="0.2">
      <c r="A2502" s="408"/>
      <c r="B2502" s="399"/>
      <c r="C2502" s="399"/>
      <c r="D2502" s="409"/>
    </row>
    <row r="2503" spans="1:4" x14ac:dyDescent="0.2">
      <c r="A2503" s="408"/>
      <c r="B2503" s="399"/>
      <c r="C2503" s="399"/>
      <c r="D2503" s="409"/>
    </row>
    <row r="2504" spans="1:4" x14ac:dyDescent="0.2">
      <c r="A2504" s="408"/>
      <c r="B2504" s="399"/>
      <c r="C2504" s="399"/>
      <c r="D2504" s="409"/>
    </row>
    <row r="2505" spans="1:4" x14ac:dyDescent="0.2">
      <c r="A2505" s="408"/>
      <c r="B2505" s="399"/>
      <c r="C2505" s="399"/>
      <c r="D2505" s="409"/>
    </row>
    <row r="2506" spans="1:4" x14ac:dyDescent="0.2">
      <c r="A2506" s="408"/>
      <c r="B2506" s="399"/>
      <c r="C2506" s="399"/>
      <c r="D2506" s="409"/>
    </row>
    <row r="2507" spans="1:4" x14ac:dyDescent="0.2">
      <c r="A2507" s="408"/>
      <c r="B2507" s="399"/>
      <c r="C2507" s="399"/>
      <c r="D2507" s="409"/>
    </row>
    <row r="2508" spans="1:4" x14ac:dyDescent="0.2">
      <c r="A2508" s="408"/>
      <c r="B2508" s="399"/>
      <c r="C2508" s="399"/>
      <c r="D2508" s="409"/>
    </row>
    <row r="2509" spans="1:4" x14ac:dyDescent="0.2">
      <c r="A2509" s="408"/>
      <c r="B2509" s="399"/>
      <c r="C2509" s="399"/>
      <c r="D2509" s="409"/>
    </row>
    <row r="2510" spans="1:4" x14ac:dyDescent="0.2">
      <c r="A2510" s="408"/>
      <c r="B2510" s="399"/>
      <c r="C2510" s="399"/>
      <c r="D2510" s="409"/>
    </row>
    <row r="2511" spans="1:4" x14ac:dyDescent="0.2">
      <c r="A2511" s="408"/>
      <c r="B2511" s="399"/>
      <c r="C2511" s="399"/>
      <c r="D2511" s="409"/>
    </row>
    <row r="2512" spans="1:4" x14ac:dyDescent="0.2">
      <c r="A2512" s="408"/>
      <c r="B2512" s="399"/>
      <c r="C2512" s="399"/>
      <c r="D2512" s="409"/>
    </row>
    <row r="2513" spans="1:4" x14ac:dyDescent="0.2">
      <c r="A2513" s="408"/>
      <c r="B2513" s="399"/>
      <c r="C2513" s="399"/>
      <c r="D2513" s="409"/>
    </row>
    <row r="2514" spans="1:4" x14ac:dyDescent="0.2">
      <c r="A2514" s="408"/>
      <c r="B2514" s="399"/>
      <c r="C2514" s="399"/>
      <c r="D2514" s="409"/>
    </row>
    <row r="2515" spans="1:4" x14ac:dyDescent="0.2">
      <c r="A2515" s="408"/>
      <c r="B2515" s="399"/>
      <c r="C2515" s="399"/>
      <c r="D2515" s="409"/>
    </row>
    <row r="2516" spans="1:4" x14ac:dyDescent="0.2">
      <c r="A2516" s="408"/>
      <c r="B2516" s="399"/>
      <c r="C2516" s="399"/>
      <c r="D2516" s="409"/>
    </row>
    <row r="2517" spans="1:4" x14ac:dyDescent="0.2">
      <c r="A2517" s="408"/>
      <c r="B2517" s="399"/>
      <c r="C2517" s="399"/>
      <c r="D2517" s="409"/>
    </row>
    <row r="2518" spans="1:4" x14ac:dyDescent="0.2">
      <c r="A2518" s="408"/>
      <c r="B2518" s="399"/>
      <c r="C2518" s="399"/>
      <c r="D2518" s="409"/>
    </row>
    <row r="2519" spans="1:4" x14ac:dyDescent="0.2">
      <c r="A2519" s="408"/>
      <c r="B2519" s="399"/>
      <c r="C2519" s="399"/>
      <c r="D2519" s="409"/>
    </row>
    <row r="2520" spans="1:4" x14ac:dyDescent="0.2">
      <c r="A2520" s="408"/>
      <c r="B2520" s="399"/>
      <c r="C2520" s="399"/>
      <c r="D2520" s="409"/>
    </row>
    <row r="2521" spans="1:4" x14ac:dyDescent="0.2">
      <c r="A2521" s="408"/>
      <c r="B2521" s="399"/>
      <c r="C2521" s="399"/>
      <c r="D2521" s="409"/>
    </row>
    <row r="2522" spans="1:4" x14ac:dyDescent="0.2">
      <c r="A2522" s="408"/>
      <c r="B2522" s="399"/>
      <c r="C2522" s="399"/>
      <c r="D2522" s="409"/>
    </row>
    <row r="2523" spans="1:4" x14ac:dyDescent="0.2">
      <c r="A2523" s="408"/>
      <c r="B2523" s="399"/>
      <c r="C2523" s="399"/>
      <c r="D2523" s="409"/>
    </row>
    <row r="2524" spans="1:4" x14ac:dyDescent="0.2">
      <c r="A2524" s="408"/>
      <c r="B2524" s="399"/>
      <c r="C2524" s="399"/>
      <c r="D2524" s="409"/>
    </row>
    <row r="2525" spans="1:4" x14ac:dyDescent="0.2">
      <c r="A2525" s="408"/>
      <c r="B2525" s="399"/>
      <c r="C2525" s="399"/>
      <c r="D2525" s="409"/>
    </row>
    <row r="2526" spans="1:4" x14ac:dyDescent="0.2">
      <c r="A2526" s="408"/>
      <c r="B2526" s="399"/>
      <c r="C2526" s="399"/>
      <c r="D2526" s="409"/>
    </row>
    <row r="2527" spans="1:4" x14ac:dyDescent="0.2">
      <c r="A2527" s="408"/>
      <c r="B2527" s="399"/>
      <c r="C2527" s="399"/>
      <c r="D2527" s="409"/>
    </row>
    <row r="2528" spans="1:4" x14ac:dyDescent="0.2">
      <c r="A2528" s="408"/>
      <c r="B2528" s="399"/>
      <c r="C2528" s="399"/>
      <c r="D2528" s="409"/>
    </row>
    <row r="2529" spans="1:4" x14ac:dyDescent="0.2">
      <c r="A2529" s="408"/>
      <c r="B2529" s="399"/>
      <c r="C2529" s="399"/>
      <c r="D2529" s="409"/>
    </row>
    <row r="2530" spans="1:4" x14ac:dyDescent="0.2">
      <c r="A2530" s="408"/>
      <c r="B2530" s="399"/>
      <c r="C2530" s="399"/>
      <c r="D2530" s="409"/>
    </row>
    <row r="2531" spans="1:4" x14ac:dyDescent="0.2">
      <c r="A2531" s="408"/>
      <c r="B2531" s="399"/>
      <c r="C2531" s="399"/>
      <c r="D2531" s="409"/>
    </row>
    <row r="2532" spans="1:4" x14ac:dyDescent="0.2">
      <c r="A2532" s="408"/>
      <c r="B2532" s="399"/>
      <c r="C2532" s="399"/>
      <c r="D2532" s="409"/>
    </row>
    <row r="2533" spans="1:4" x14ac:dyDescent="0.2">
      <c r="A2533" s="408"/>
      <c r="B2533" s="399"/>
      <c r="C2533" s="399"/>
      <c r="D2533" s="409"/>
    </row>
    <row r="2534" spans="1:4" x14ac:dyDescent="0.2">
      <c r="A2534" s="408"/>
      <c r="B2534" s="399"/>
      <c r="C2534" s="399"/>
      <c r="D2534" s="409"/>
    </row>
    <row r="2535" spans="1:4" x14ac:dyDescent="0.2">
      <c r="A2535" s="408"/>
      <c r="B2535" s="399"/>
      <c r="C2535" s="399"/>
      <c r="D2535" s="409"/>
    </row>
    <row r="2536" spans="1:4" x14ac:dyDescent="0.2">
      <c r="A2536" s="408"/>
      <c r="B2536" s="399"/>
      <c r="C2536" s="399"/>
      <c r="D2536" s="409"/>
    </row>
    <row r="2537" spans="1:4" x14ac:dyDescent="0.2">
      <c r="A2537" s="408"/>
      <c r="B2537" s="399"/>
      <c r="C2537" s="399"/>
      <c r="D2537" s="409"/>
    </row>
    <row r="2538" spans="1:4" x14ac:dyDescent="0.2">
      <c r="A2538" s="408"/>
      <c r="B2538" s="399"/>
      <c r="C2538" s="399"/>
      <c r="D2538" s="409"/>
    </row>
    <row r="2539" spans="1:4" x14ac:dyDescent="0.2">
      <c r="A2539" s="408"/>
      <c r="B2539" s="399"/>
      <c r="C2539" s="399"/>
      <c r="D2539" s="409"/>
    </row>
    <row r="2540" spans="1:4" x14ac:dyDescent="0.2">
      <c r="A2540" s="408"/>
      <c r="B2540" s="399"/>
      <c r="C2540" s="399"/>
      <c r="D2540" s="409"/>
    </row>
    <row r="2541" spans="1:4" x14ac:dyDescent="0.2">
      <c r="A2541" s="408"/>
      <c r="B2541" s="399"/>
      <c r="C2541" s="399"/>
      <c r="D2541" s="409"/>
    </row>
    <row r="2542" spans="1:4" x14ac:dyDescent="0.2">
      <c r="A2542" s="408"/>
      <c r="B2542" s="399"/>
      <c r="C2542" s="399"/>
      <c r="D2542" s="409"/>
    </row>
    <row r="2543" spans="1:4" x14ac:dyDescent="0.2">
      <c r="A2543" s="408"/>
      <c r="B2543" s="399"/>
      <c r="C2543" s="399"/>
      <c r="D2543" s="409"/>
    </row>
    <row r="2544" spans="1:4" x14ac:dyDescent="0.2">
      <c r="A2544" s="408"/>
      <c r="B2544" s="399"/>
      <c r="C2544" s="399"/>
      <c r="D2544" s="409"/>
    </row>
    <row r="2545" spans="1:4" x14ac:dyDescent="0.2">
      <c r="A2545" s="408"/>
      <c r="B2545" s="399"/>
      <c r="C2545" s="399"/>
      <c r="D2545" s="409"/>
    </row>
    <row r="2546" spans="1:4" x14ac:dyDescent="0.2">
      <c r="A2546" s="408"/>
      <c r="B2546" s="399"/>
      <c r="C2546" s="399"/>
      <c r="D2546" s="409"/>
    </row>
    <row r="2547" spans="1:4" x14ac:dyDescent="0.2">
      <c r="A2547" s="408"/>
      <c r="B2547" s="399"/>
      <c r="C2547" s="399"/>
      <c r="D2547" s="409"/>
    </row>
    <row r="2548" spans="1:4" x14ac:dyDescent="0.2">
      <c r="A2548" s="408"/>
      <c r="B2548" s="399"/>
      <c r="C2548" s="399"/>
      <c r="D2548" s="409"/>
    </row>
    <row r="2549" spans="1:4" x14ac:dyDescent="0.2">
      <c r="A2549" s="408"/>
      <c r="B2549" s="399"/>
      <c r="C2549" s="399"/>
      <c r="D2549" s="409"/>
    </row>
    <row r="2550" spans="1:4" x14ac:dyDescent="0.2">
      <c r="A2550" s="408"/>
      <c r="B2550" s="399"/>
      <c r="C2550" s="399"/>
      <c r="D2550" s="409"/>
    </row>
    <row r="2551" spans="1:4" x14ac:dyDescent="0.2">
      <c r="A2551" s="408"/>
      <c r="B2551" s="399"/>
      <c r="C2551" s="399"/>
      <c r="D2551" s="409"/>
    </row>
    <row r="2552" spans="1:4" x14ac:dyDescent="0.2">
      <c r="A2552" s="408"/>
      <c r="B2552" s="399"/>
      <c r="C2552" s="399"/>
      <c r="D2552" s="409"/>
    </row>
    <row r="2553" spans="1:4" x14ac:dyDescent="0.2">
      <c r="A2553" s="408"/>
      <c r="B2553" s="399"/>
      <c r="C2553" s="399"/>
      <c r="D2553" s="409"/>
    </row>
    <row r="2554" spans="1:4" x14ac:dyDescent="0.2">
      <c r="A2554" s="408"/>
      <c r="B2554" s="399"/>
      <c r="C2554" s="399"/>
      <c r="D2554" s="409"/>
    </row>
    <row r="2555" spans="1:4" x14ac:dyDescent="0.2">
      <c r="A2555" s="408"/>
      <c r="B2555" s="399"/>
      <c r="C2555" s="399"/>
      <c r="D2555" s="409"/>
    </row>
    <row r="2556" spans="1:4" x14ac:dyDescent="0.2">
      <c r="A2556" s="408"/>
      <c r="B2556" s="399"/>
      <c r="C2556" s="399"/>
      <c r="D2556" s="409"/>
    </row>
    <row r="2557" spans="1:4" x14ac:dyDescent="0.2">
      <c r="A2557" s="408"/>
      <c r="B2557" s="399"/>
      <c r="C2557" s="399"/>
      <c r="D2557" s="409"/>
    </row>
    <row r="2558" spans="1:4" x14ac:dyDescent="0.2">
      <c r="A2558" s="408"/>
      <c r="B2558" s="399"/>
      <c r="C2558" s="399"/>
      <c r="D2558" s="409"/>
    </row>
    <row r="2559" spans="1:4" x14ac:dyDescent="0.2">
      <c r="A2559" s="408"/>
      <c r="B2559" s="399"/>
      <c r="C2559" s="399"/>
      <c r="D2559" s="409"/>
    </row>
    <row r="2560" spans="1:4" x14ac:dyDescent="0.2">
      <c r="A2560" s="408"/>
      <c r="B2560" s="399"/>
      <c r="C2560" s="399"/>
      <c r="D2560" s="409"/>
    </row>
    <row r="2561" spans="1:4" x14ac:dyDescent="0.2">
      <c r="A2561" s="408"/>
      <c r="B2561" s="399"/>
      <c r="C2561" s="399"/>
      <c r="D2561" s="409"/>
    </row>
  </sheetData>
  <mergeCells count="11">
    <mergeCell ref="A318:D318"/>
    <mergeCell ref="A319:D319"/>
    <mergeCell ref="A321:D322"/>
    <mergeCell ref="A1:D1"/>
    <mergeCell ref="A3:D4"/>
    <mergeCell ref="A5:D5"/>
    <mergeCell ref="A7:A8"/>
    <mergeCell ref="B7:B8"/>
    <mergeCell ref="C7:C8"/>
    <mergeCell ref="A323:D323"/>
    <mergeCell ref="A324:C324"/>
  </mergeCells>
  <phoneticPr fontId="57" type="noConversion"/>
  <hyperlinks>
    <hyperlink ref="D324" location="Índice!A1" display="Volver " xr:uid="{CD9BDEF2-82BA-4460-A1F1-A48C0AE9B4D6}"/>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30"/>
  <sheetViews>
    <sheetView zoomScale="95" zoomScaleNormal="95" workbookViewId="0"/>
  </sheetViews>
  <sheetFormatPr baseColWidth="10" defaultColWidth="11.42578125" defaultRowHeight="14.25" x14ac:dyDescent="0.25"/>
  <cols>
    <col min="1" max="1" width="24.42578125" style="89" customWidth="1"/>
    <col min="2" max="2" width="5.42578125" style="89" customWidth="1"/>
    <col min="3" max="3" width="4.5703125" style="89" customWidth="1"/>
    <col min="4" max="5" width="6.140625" style="89" customWidth="1"/>
    <col min="6" max="6" width="3.42578125" style="89" customWidth="1"/>
    <col min="7" max="7" width="3.28515625" style="89" customWidth="1"/>
    <col min="8" max="8" width="1.85546875" style="89" customWidth="1"/>
    <col min="9" max="9" width="2.7109375" style="89" customWidth="1"/>
    <col min="10" max="10" width="4.5703125" style="89" customWidth="1"/>
    <col min="11" max="11" width="5.42578125" style="333" customWidth="1"/>
    <col min="12" max="13" width="4.5703125" style="89" customWidth="1"/>
    <col min="14" max="14" width="1.85546875" style="89" customWidth="1"/>
    <col min="15" max="15" width="3.42578125" style="89" customWidth="1"/>
    <col min="16" max="16" width="3.5703125" style="89" customWidth="1"/>
    <col min="17" max="17" width="5.7109375" style="89" customWidth="1"/>
    <col min="18" max="19" width="4.5703125" style="89" customWidth="1"/>
    <col min="20" max="20" width="11.42578125" style="89"/>
    <col min="21" max="21" width="12.140625" style="89" bestFit="1" customWidth="1"/>
    <col min="22" max="251" width="11.42578125" style="89"/>
    <col min="252" max="252" width="25" style="89" customWidth="1"/>
    <col min="253" max="253" width="7.42578125" style="89" customWidth="1"/>
    <col min="254" max="255" width="4.5703125" style="89" customWidth="1"/>
    <col min="256" max="256" width="5.7109375" style="89" customWidth="1"/>
    <col min="257" max="258" width="4.5703125" style="89" customWidth="1"/>
    <col min="259" max="259" width="1.85546875" style="89" customWidth="1"/>
    <col min="260" max="261" width="4.5703125" style="89" customWidth="1"/>
    <col min="262" max="262" width="5.7109375" style="89" customWidth="1"/>
    <col min="263" max="266" width="4.5703125" style="89" customWidth="1"/>
    <col min="267" max="267" width="5.42578125" style="89" customWidth="1"/>
    <col min="268" max="269" width="4.5703125" style="89" customWidth="1"/>
    <col min="270" max="270" width="1.85546875" style="89" customWidth="1"/>
    <col min="271" max="272" width="4.5703125" style="89" customWidth="1"/>
    <col min="273" max="273" width="5.7109375" style="89" customWidth="1"/>
    <col min="274" max="275" width="4.5703125" style="89" customWidth="1"/>
    <col min="276" max="276" width="11.42578125" style="89"/>
    <col min="277" max="277" width="12.140625" style="89" bestFit="1" customWidth="1"/>
    <col min="278" max="507" width="11.42578125" style="89"/>
    <col min="508" max="508" width="25" style="89" customWidth="1"/>
    <col min="509" max="509" width="7.42578125" style="89" customWidth="1"/>
    <col min="510" max="511" width="4.5703125" style="89" customWidth="1"/>
    <col min="512" max="512" width="5.7109375" style="89" customWidth="1"/>
    <col min="513" max="514" width="4.5703125" style="89" customWidth="1"/>
    <col min="515" max="515" width="1.85546875" style="89" customWidth="1"/>
    <col min="516" max="517" width="4.5703125" style="89" customWidth="1"/>
    <col min="518" max="518" width="5.7109375" style="89" customWidth="1"/>
    <col min="519" max="522" width="4.5703125" style="89" customWidth="1"/>
    <col min="523" max="523" width="5.42578125" style="89" customWidth="1"/>
    <col min="524" max="525" width="4.5703125" style="89" customWidth="1"/>
    <col min="526" max="526" width="1.85546875" style="89" customWidth="1"/>
    <col min="527" max="528" width="4.5703125" style="89" customWidth="1"/>
    <col min="529" max="529" width="5.7109375" style="89" customWidth="1"/>
    <col min="530" max="531" width="4.5703125" style="89" customWidth="1"/>
    <col min="532" max="532" width="11.42578125" style="89"/>
    <col min="533" max="533" width="12.140625" style="89" bestFit="1" customWidth="1"/>
    <col min="534" max="763" width="11.42578125" style="89"/>
    <col min="764" max="764" width="25" style="89" customWidth="1"/>
    <col min="765" max="765" width="7.42578125" style="89" customWidth="1"/>
    <col min="766" max="767" width="4.5703125" style="89" customWidth="1"/>
    <col min="768" max="768" width="5.7109375" style="89" customWidth="1"/>
    <col min="769" max="770" width="4.5703125" style="89" customWidth="1"/>
    <col min="771" max="771" width="1.85546875" style="89" customWidth="1"/>
    <col min="772" max="773" width="4.5703125" style="89" customWidth="1"/>
    <col min="774" max="774" width="5.7109375" style="89" customWidth="1"/>
    <col min="775" max="778" width="4.5703125" style="89" customWidth="1"/>
    <col min="779" max="779" width="5.42578125" style="89" customWidth="1"/>
    <col min="780" max="781" width="4.5703125" style="89" customWidth="1"/>
    <col min="782" max="782" width="1.85546875" style="89" customWidth="1"/>
    <col min="783" max="784" width="4.5703125" style="89" customWidth="1"/>
    <col min="785" max="785" width="5.7109375" style="89" customWidth="1"/>
    <col min="786" max="787" width="4.5703125" style="89" customWidth="1"/>
    <col min="788" max="788" width="11.42578125" style="89"/>
    <col min="789" max="789" width="12.140625" style="89" bestFit="1" customWidth="1"/>
    <col min="790" max="1019" width="11.42578125" style="89"/>
    <col min="1020" max="1020" width="25" style="89" customWidth="1"/>
    <col min="1021" max="1021" width="7.42578125" style="89" customWidth="1"/>
    <col min="1022" max="1023" width="4.5703125" style="89" customWidth="1"/>
    <col min="1024" max="1024" width="5.7109375" style="89" customWidth="1"/>
    <col min="1025" max="1026" width="4.5703125" style="89" customWidth="1"/>
    <col min="1027" max="1027" width="1.85546875" style="89" customWidth="1"/>
    <col min="1028" max="1029" width="4.5703125" style="89" customWidth="1"/>
    <col min="1030" max="1030" width="5.7109375" style="89" customWidth="1"/>
    <col min="1031" max="1034" width="4.5703125" style="89" customWidth="1"/>
    <col min="1035" max="1035" width="5.42578125" style="89" customWidth="1"/>
    <col min="1036" max="1037" width="4.5703125" style="89" customWidth="1"/>
    <col min="1038" max="1038" width="1.85546875" style="89" customWidth="1"/>
    <col min="1039" max="1040" width="4.5703125" style="89" customWidth="1"/>
    <col min="1041" max="1041" width="5.7109375" style="89" customWidth="1"/>
    <col min="1042" max="1043" width="4.5703125" style="89" customWidth="1"/>
    <col min="1044" max="1044" width="11.42578125" style="89"/>
    <col min="1045" max="1045" width="12.140625" style="89" bestFit="1" customWidth="1"/>
    <col min="1046" max="1275" width="11.42578125" style="89"/>
    <col min="1276" max="1276" width="25" style="89" customWidth="1"/>
    <col min="1277" max="1277" width="7.42578125" style="89" customWidth="1"/>
    <col min="1278" max="1279" width="4.5703125" style="89" customWidth="1"/>
    <col min="1280" max="1280" width="5.7109375" style="89" customWidth="1"/>
    <col min="1281" max="1282" width="4.5703125" style="89" customWidth="1"/>
    <col min="1283" max="1283" width="1.85546875" style="89" customWidth="1"/>
    <col min="1284" max="1285" width="4.5703125" style="89" customWidth="1"/>
    <col min="1286" max="1286" width="5.7109375" style="89" customWidth="1"/>
    <col min="1287" max="1290" width="4.5703125" style="89" customWidth="1"/>
    <col min="1291" max="1291" width="5.42578125" style="89" customWidth="1"/>
    <col min="1292" max="1293" width="4.5703125" style="89" customWidth="1"/>
    <col min="1294" max="1294" width="1.85546875" style="89" customWidth="1"/>
    <col min="1295" max="1296" width="4.5703125" style="89" customWidth="1"/>
    <col min="1297" max="1297" width="5.7109375" style="89" customWidth="1"/>
    <col min="1298" max="1299" width="4.5703125" style="89" customWidth="1"/>
    <col min="1300" max="1300" width="11.42578125" style="89"/>
    <col min="1301" max="1301" width="12.140625" style="89" bestFit="1" customWidth="1"/>
    <col min="1302" max="1531" width="11.42578125" style="89"/>
    <col min="1532" max="1532" width="25" style="89" customWidth="1"/>
    <col min="1533" max="1533" width="7.42578125" style="89" customWidth="1"/>
    <col min="1534" max="1535" width="4.5703125" style="89" customWidth="1"/>
    <col min="1536" max="1536" width="5.7109375" style="89" customWidth="1"/>
    <col min="1537" max="1538" width="4.5703125" style="89" customWidth="1"/>
    <col min="1539" max="1539" width="1.85546875" style="89" customWidth="1"/>
    <col min="1540" max="1541" width="4.5703125" style="89" customWidth="1"/>
    <col min="1542" max="1542" width="5.7109375" style="89" customWidth="1"/>
    <col min="1543" max="1546" width="4.5703125" style="89" customWidth="1"/>
    <col min="1547" max="1547" width="5.42578125" style="89" customWidth="1"/>
    <col min="1548" max="1549" width="4.5703125" style="89" customWidth="1"/>
    <col min="1550" max="1550" width="1.85546875" style="89" customWidth="1"/>
    <col min="1551" max="1552" width="4.5703125" style="89" customWidth="1"/>
    <col min="1553" max="1553" width="5.7109375" style="89" customWidth="1"/>
    <col min="1554" max="1555" width="4.5703125" style="89" customWidth="1"/>
    <col min="1556" max="1556" width="11.42578125" style="89"/>
    <col min="1557" max="1557" width="12.140625" style="89" bestFit="1" customWidth="1"/>
    <col min="1558" max="1787" width="11.42578125" style="89"/>
    <col min="1788" max="1788" width="25" style="89" customWidth="1"/>
    <col min="1789" max="1789" width="7.42578125" style="89" customWidth="1"/>
    <col min="1790" max="1791" width="4.5703125" style="89" customWidth="1"/>
    <col min="1792" max="1792" width="5.7109375" style="89" customWidth="1"/>
    <col min="1793" max="1794" width="4.5703125" style="89" customWidth="1"/>
    <col min="1795" max="1795" width="1.85546875" style="89" customWidth="1"/>
    <col min="1796" max="1797" width="4.5703125" style="89" customWidth="1"/>
    <col min="1798" max="1798" width="5.7109375" style="89" customWidth="1"/>
    <col min="1799" max="1802" width="4.5703125" style="89" customWidth="1"/>
    <col min="1803" max="1803" width="5.42578125" style="89" customWidth="1"/>
    <col min="1804" max="1805" width="4.5703125" style="89" customWidth="1"/>
    <col min="1806" max="1806" width="1.85546875" style="89" customWidth="1"/>
    <col min="1807" max="1808" width="4.5703125" style="89" customWidth="1"/>
    <col min="1809" max="1809" width="5.7109375" style="89" customWidth="1"/>
    <col min="1810" max="1811" width="4.5703125" style="89" customWidth="1"/>
    <col min="1812" max="1812" width="11.42578125" style="89"/>
    <col min="1813" max="1813" width="12.140625" style="89" bestFit="1" customWidth="1"/>
    <col min="1814" max="2043" width="11.42578125" style="89"/>
    <col min="2044" max="2044" width="25" style="89" customWidth="1"/>
    <col min="2045" max="2045" width="7.42578125" style="89" customWidth="1"/>
    <col min="2046" max="2047" width="4.5703125" style="89" customWidth="1"/>
    <col min="2048" max="2048" width="5.7109375" style="89" customWidth="1"/>
    <col min="2049" max="2050" width="4.5703125" style="89" customWidth="1"/>
    <col min="2051" max="2051" width="1.85546875" style="89" customWidth="1"/>
    <col min="2052" max="2053" width="4.5703125" style="89" customWidth="1"/>
    <col min="2054" max="2054" width="5.7109375" style="89" customWidth="1"/>
    <col min="2055" max="2058" width="4.5703125" style="89" customWidth="1"/>
    <col min="2059" max="2059" width="5.42578125" style="89" customWidth="1"/>
    <col min="2060" max="2061" width="4.5703125" style="89" customWidth="1"/>
    <col min="2062" max="2062" width="1.85546875" style="89" customWidth="1"/>
    <col min="2063" max="2064" width="4.5703125" style="89" customWidth="1"/>
    <col min="2065" max="2065" width="5.7109375" style="89" customWidth="1"/>
    <col min="2066" max="2067" width="4.5703125" style="89" customWidth="1"/>
    <col min="2068" max="2068" width="11.42578125" style="89"/>
    <col min="2069" max="2069" width="12.140625" style="89" bestFit="1" customWidth="1"/>
    <col min="2070" max="2299" width="11.42578125" style="89"/>
    <col min="2300" max="2300" width="25" style="89" customWidth="1"/>
    <col min="2301" max="2301" width="7.42578125" style="89" customWidth="1"/>
    <col min="2302" max="2303" width="4.5703125" style="89" customWidth="1"/>
    <col min="2304" max="2304" width="5.7109375" style="89" customWidth="1"/>
    <col min="2305" max="2306" width="4.5703125" style="89" customWidth="1"/>
    <col min="2307" max="2307" width="1.85546875" style="89" customWidth="1"/>
    <col min="2308" max="2309" width="4.5703125" style="89" customWidth="1"/>
    <col min="2310" max="2310" width="5.7109375" style="89" customWidth="1"/>
    <col min="2311" max="2314" width="4.5703125" style="89" customWidth="1"/>
    <col min="2315" max="2315" width="5.42578125" style="89" customWidth="1"/>
    <col min="2316" max="2317" width="4.5703125" style="89" customWidth="1"/>
    <col min="2318" max="2318" width="1.85546875" style="89" customWidth="1"/>
    <col min="2319" max="2320" width="4.5703125" style="89" customWidth="1"/>
    <col min="2321" max="2321" width="5.7109375" style="89" customWidth="1"/>
    <col min="2322" max="2323" width="4.5703125" style="89" customWidth="1"/>
    <col min="2324" max="2324" width="11.42578125" style="89"/>
    <col min="2325" max="2325" width="12.140625" style="89" bestFit="1" customWidth="1"/>
    <col min="2326" max="2555" width="11.42578125" style="89"/>
    <col min="2556" max="2556" width="25" style="89" customWidth="1"/>
    <col min="2557" max="2557" width="7.42578125" style="89" customWidth="1"/>
    <col min="2558" max="2559" width="4.5703125" style="89" customWidth="1"/>
    <col min="2560" max="2560" width="5.7109375" style="89" customWidth="1"/>
    <col min="2561" max="2562" width="4.5703125" style="89" customWidth="1"/>
    <col min="2563" max="2563" width="1.85546875" style="89" customWidth="1"/>
    <col min="2564" max="2565" width="4.5703125" style="89" customWidth="1"/>
    <col min="2566" max="2566" width="5.7109375" style="89" customWidth="1"/>
    <col min="2567" max="2570" width="4.5703125" style="89" customWidth="1"/>
    <col min="2571" max="2571" width="5.42578125" style="89" customWidth="1"/>
    <col min="2572" max="2573" width="4.5703125" style="89" customWidth="1"/>
    <col min="2574" max="2574" width="1.85546875" style="89" customWidth="1"/>
    <col min="2575" max="2576" width="4.5703125" style="89" customWidth="1"/>
    <col min="2577" max="2577" width="5.7109375" style="89" customWidth="1"/>
    <col min="2578" max="2579" width="4.5703125" style="89" customWidth="1"/>
    <col min="2580" max="2580" width="11.42578125" style="89"/>
    <col min="2581" max="2581" width="12.140625" style="89" bestFit="1" customWidth="1"/>
    <col min="2582" max="2811" width="11.42578125" style="89"/>
    <col min="2812" max="2812" width="25" style="89" customWidth="1"/>
    <col min="2813" max="2813" width="7.42578125" style="89" customWidth="1"/>
    <col min="2814" max="2815" width="4.5703125" style="89" customWidth="1"/>
    <col min="2816" max="2816" width="5.7109375" style="89" customWidth="1"/>
    <col min="2817" max="2818" width="4.5703125" style="89" customWidth="1"/>
    <col min="2819" max="2819" width="1.85546875" style="89" customWidth="1"/>
    <col min="2820" max="2821" width="4.5703125" style="89" customWidth="1"/>
    <col min="2822" max="2822" width="5.7109375" style="89" customWidth="1"/>
    <col min="2823" max="2826" width="4.5703125" style="89" customWidth="1"/>
    <col min="2827" max="2827" width="5.42578125" style="89" customWidth="1"/>
    <col min="2828" max="2829" width="4.5703125" style="89" customWidth="1"/>
    <col min="2830" max="2830" width="1.85546875" style="89" customWidth="1"/>
    <col min="2831" max="2832" width="4.5703125" style="89" customWidth="1"/>
    <col min="2833" max="2833" width="5.7109375" style="89" customWidth="1"/>
    <col min="2834" max="2835" width="4.5703125" style="89" customWidth="1"/>
    <col min="2836" max="2836" width="11.42578125" style="89"/>
    <col min="2837" max="2837" width="12.140625" style="89" bestFit="1" customWidth="1"/>
    <col min="2838" max="3067" width="11.42578125" style="89"/>
    <col min="3068" max="3068" width="25" style="89" customWidth="1"/>
    <col min="3069" max="3069" width="7.42578125" style="89" customWidth="1"/>
    <col min="3070" max="3071" width="4.5703125" style="89" customWidth="1"/>
    <col min="3072" max="3072" width="5.7109375" style="89" customWidth="1"/>
    <col min="3073" max="3074" width="4.5703125" style="89" customWidth="1"/>
    <col min="3075" max="3075" width="1.85546875" style="89" customWidth="1"/>
    <col min="3076" max="3077" width="4.5703125" style="89" customWidth="1"/>
    <col min="3078" max="3078" width="5.7109375" style="89" customWidth="1"/>
    <col min="3079" max="3082" width="4.5703125" style="89" customWidth="1"/>
    <col min="3083" max="3083" width="5.42578125" style="89" customWidth="1"/>
    <col min="3084" max="3085" width="4.5703125" style="89" customWidth="1"/>
    <col min="3086" max="3086" width="1.85546875" style="89" customWidth="1"/>
    <col min="3087" max="3088" width="4.5703125" style="89" customWidth="1"/>
    <col min="3089" max="3089" width="5.7109375" style="89" customWidth="1"/>
    <col min="3090" max="3091" width="4.5703125" style="89" customWidth="1"/>
    <col min="3092" max="3092" width="11.42578125" style="89"/>
    <col min="3093" max="3093" width="12.140625" style="89" bestFit="1" customWidth="1"/>
    <col min="3094" max="3323" width="11.42578125" style="89"/>
    <col min="3324" max="3324" width="25" style="89" customWidth="1"/>
    <col min="3325" max="3325" width="7.42578125" style="89" customWidth="1"/>
    <col min="3326" max="3327" width="4.5703125" style="89" customWidth="1"/>
    <col min="3328" max="3328" width="5.7109375" style="89" customWidth="1"/>
    <col min="3329" max="3330" width="4.5703125" style="89" customWidth="1"/>
    <col min="3331" max="3331" width="1.85546875" style="89" customWidth="1"/>
    <col min="3332" max="3333" width="4.5703125" style="89" customWidth="1"/>
    <col min="3334" max="3334" width="5.7109375" style="89" customWidth="1"/>
    <col min="3335" max="3338" width="4.5703125" style="89" customWidth="1"/>
    <col min="3339" max="3339" width="5.42578125" style="89" customWidth="1"/>
    <col min="3340" max="3341" width="4.5703125" style="89" customWidth="1"/>
    <col min="3342" max="3342" width="1.85546875" style="89" customWidth="1"/>
    <col min="3343" max="3344" width="4.5703125" style="89" customWidth="1"/>
    <col min="3345" max="3345" width="5.7109375" style="89" customWidth="1"/>
    <col min="3346" max="3347" width="4.5703125" style="89" customWidth="1"/>
    <col min="3348" max="3348" width="11.42578125" style="89"/>
    <col min="3349" max="3349" width="12.140625" style="89" bestFit="1" customWidth="1"/>
    <col min="3350" max="3579" width="11.42578125" style="89"/>
    <col min="3580" max="3580" width="25" style="89" customWidth="1"/>
    <col min="3581" max="3581" width="7.42578125" style="89" customWidth="1"/>
    <col min="3582" max="3583" width="4.5703125" style="89" customWidth="1"/>
    <col min="3584" max="3584" width="5.7109375" style="89" customWidth="1"/>
    <col min="3585" max="3586" width="4.5703125" style="89" customWidth="1"/>
    <col min="3587" max="3587" width="1.85546875" style="89" customWidth="1"/>
    <col min="3588" max="3589" width="4.5703125" style="89" customWidth="1"/>
    <col min="3590" max="3590" width="5.7109375" style="89" customWidth="1"/>
    <col min="3591" max="3594" width="4.5703125" style="89" customWidth="1"/>
    <col min="3595" max="3595" width="5.42578125" style="89" customWidth="1"/>
    <col min="3596" max="3597" width="4.5703125" style="89" customWidth="1"/>
    <col min="3598" max="3598" width="1.85546875" style="89" customWidth="1"/>
    <col min="3599" max="3600" width="4.5703125" style="89" customWidth="1"/>
    <col min="3601" max="3601" width="5.7109375" style="89" customWidth="1"/>
    <col min="3602" max="3603" width="4.5703125" style="89" customWidth="1"/>
    <col min="3604" max="3604" width="11.42578125" style="89"/>
    <col min="3605" max="3605" width="12.140625" style="89" bestFit="1" customWidth="1"/>
    <col min="3606" max="3835" width="11.42578125" style="89"/>
    <col min="3836" max="3836" width="25" style="89" customWidth="1"/>
    <col min="3837" max="3837" width="7.42578125" style="89" customWidth="1"/>
    <col min="3838" max="3839" width="4.5703125" style="89" customWidth="1"/>
    <col min="3840" max="3840" width="5.7109375" style="89" customWidth="1"/>
    <col min="3841" max="3842" width="4.5703125" style="89" customWidth="1"/>
    <col min="3843" max="3843" width="1.85546875" style="89" customWidth="1"/>
    <col min="3844" max="3845" width="4.5703125" style="89" customWidth="1"/>
    <col min="3846" max="3846" width="5.7109375" style="89" customWidth="1"/>
    <col min="3847" max="3850" width="4.5703125" style="89" customWidth="1"/>
    <col min="3851" max="3851" width="5.42578125" style="89" customWidth="1"/>
    <col min="3852" max="3853" width="4.5703125" style="89" customWidth="1"/>
    <col min="3854" max="3854" width="1.85546875" style="89" customWidth="1"/>
    <col min="3855" max="3856" width="4.5703125" style="89" customWidth="1"/>
    <col min="3857" max="3857" width="5.7109375" style="89" customWidth="1"/>
    <col min="3858" max="3859" width="4.5703125" style="89" customWidth="1"/>
    <col min="3860" max="3860" width="11.42578125" style="89"/>
    <col min="3861" max="3861" width="12.140625" style="89" bestFit="1" customWidth="1"/>
    <col min="3862" max="4091" width="11.42578125" style="89"/>
    <col min="4092" max="4092" width="25" style="89" customWidth="1"/>
    <col min="4093" max="4093" width="7.42578125" style="89" customWidth="1"/>
    <col min="4094" max="4095" width="4.5703125" style="89" customWidth="1"/>
    <col min="4096" max="4096" width="5.7109375" style="89" customWidth="1"/>
    <col min="4097" max="4098" width="4.5703125" style="89" customWidth="1"/>
    <col min="4099" max="4099" width="1.85546875" style="89" customWidth="1"/>
    <col min="4100" max="4101" width="4.5703125" style="89" customWidth="1"/>
    <col min="4102" max="4102" width="5.7109375" style="89" customWidth="1"/>
    <col min="4103" max="4106" width="4.5703125" style="89" customWidth="1"/>
    <col min="4107" max="4107" width="5.42578125" style="89" customWidth="1"/>
    <col min="4108" max="4109" width="4.5703125" style="89" customWidth="1"/>
    <col min="4110" max="4110" width="1.85546875" style="89" customWidth="1"/>
    <col min="4111" max="4112" width="4.5703125" style="89" customWidth="1"/>
    <col min="4113" max="4113" width="5.7109375" style="89" customWidth="1"/>
    <col min="4114" max="4115" width="4.5703125" style="89" customWidth="1"/>
    <col min="4116" max="4116" width="11.42578125" style="89"/>
    <col min="4117" max="4117" width="12.140625" style="89" bestFit="1" customWidth="1"/>
    <col min="4118" max="4347" width="11.42578125" style="89"/>
    <col min="4348" max="4348" width="25" style="89" customWidth="1"/>
    <col min="4349" max="4349" width="7.42578125" style="89" customWidth="1"/>
    <col min="4350" max="4351" width="4.5703125" style="89" customWidth="1"/>
    <col min="4352" max="4352" width="5.7109375" style="89" customWidth="1"/>
    <col min="4353" max="4354" width="4.5703125" style="89" customWidth="1"/>
    <col min="4355" max="4355" width="1.85546875" style="89" customWidth="1"/>
    <col min="4356" max="4357" width="4.5703125" style="89" customWidth="1"/>
    <col min="4358" max="4358" width="5.7109375" style="89" customWidth="1"/>
    <col min="4359" max="4362" width="4.5703125" style="89" customWidth="1"/>
    <col min="4363" max="4363" width="5.42578125" style="89" customWidth="1"/>
    <col min="4364" max="4365" width="4.5703125" style="89" customWidth="1"/>
    <col min="4366" max="4366" width="1.85546875" style="89" customWidth="1"/>
    <col min="4367" max="4368" width="4.5703125" style="89" customWidth="1"/>
    <col min="4369" max="4369" width="5.7109375" style="89" customWidth="1"/>
    <col min="4370" max="4371" width="4.5703125" style="89" customWidth="1"/>
    <col min="4372" max="4372" width="11.42578125" style="89"/>
    <col min="4373" max="4373" width="12.140625" style="89" bestFit="1" customWidth="1"/>
    <col min="4374" max="4603" width="11.42578125" style="89"/>
    <col min="4604" max="4604" width="25" style="89" customWidth="1"/>
    <col min="4605" max="4605" width="7.42578125" style="89" customWidth="1"/>
    <col min="4606" max="4607" width="4.5703125" style="89" customWidth="1"/>
    <col min="4608" max="4608" width="5.7109375" style="89" customWidth="1"/>
    <col min="4609" max="4610" width="4.5703125" style="89" customWidth="1"/>
    <col min="4611" max="4611" width="1.85546875" style="89" customWidth="1"/>
    <col min="4612" max="4613" width="4.5703125" style="89" customWidth="1"/>
    <col min="4614" max="4614" width="5.7109375" style="89" customWidth="1"/>
    <col min="4615" max="4618" width="4.5703125" style="89" customWidth="1"/>
    <col min="4619" max="4619" width="5.42578125" style="89" customWidth="1"/>
    <col min="4620" max="4621" width="4.5703125" style="89" customWidth="1"/>
    <col min="4622" max="4622" width="1.85546875" style="89" customWidth="1"/>
    <col min="4623" max="4624" width="4.5703125" style="89" customWidth="1"/>
    <col min="4625" max="4625" width="5.7109375" style="89" customWidth="1"/>
    <col min="4626" max="4627" width="4.5703125" style="89" customWidth="1"/>
    <col min="4628" max="4628" width="11.42578125" style="89"/>
    <col min="4629" max="4629" width="12.140625" style="89" bestFit="1" customWidth="1"/>
    <col min="4630" max="4859" width="11.42578125" style="89"/>
    <col min="4860" max="4860" width="25" style="89" customWidth="1"/>
    <col min="4861" max="4861" width="7.42578125" style="89" customWidth="1"/>
    <col min="4862" max="4863" width="4.5703125" style="89" customWidth="1"/>
    <col min="4864" max="4864" width="5.7109375" style="89" customWidth="1"/>
    <col min="4865" max="4866" width="4.5703125" style="89" customWidth="1"/>
    <col min="4867" max="4867" width="1.85546875" style="89" customWidth="1"/>
    <col min="4868" max="4869" width="4.5703125" style="89" customWidth="1"/>
    <col min="4870" max="4870" width="5.7109375" style="89" customWidth="1"/>
    <col min="4871" max="4874" width="4.5703125" style="89" customWidth="1"/>
    <col min="4875" max="4875" width="5.42578125" style="89" customWidth="1"/>
    <col min="4876" max="4877" width="4.5703125" style="89" customWidth="1"/>
    <col min="4878" max="4878" width="1.85546875" style="89" customWidth="1"/>
    <col min="4879" max="4880" width="4.5703125" style="89" customWidth="1"/>
    <col min="4881" max="4881" width="5.7109375" style="89" customWidth="1"/>
    <col min="4882" max="4883" width="4.5703125" style="89" customWidth="1"/>
    <col min="4884" max="4884" width="11.42578125" style="89"/>
    <col min="4885" max="4885" width="12.140625" style="89" bestFit="1" customWidth="1"/>
    <col min="4886" max="5115" width="11.42578125" style="89"/>
    <col min="5116" max="5116" width="25" style="89" customWidth="1"/>
    <col min="5117" max="5117" width="7.42578125" style="89" customWidth="1"/>
    <col min="5118" max="5119" width="4.5703125" style="89" customWidth="1"/>
    <col min="5120" max="5120" width="5.7109375" style="89" customWidth="1"/>
    <col min="5121" max="5122" width="4.5703125" style="89" customWidth="1"/>
    <col min="5123" max="5123" width="1.85546875" style="89" customWidth="1"/>
    <col min="5124" max="5125" width="4.5703125" style="89" customWidth="1"/>
    <col min="5126" max="5126" width="5.7109375" style="89" customWidth="1"/>
    <col min="5127" max="5130" width="4.5703125" style="89" customWidth="1"/>
    <col min="5131" max="5131" width="5.42578125" style="89" customWidth="1"/>
    <col min="5132" max="5133" width="4.5703125" style="89" customWidth="1"/>
    <col min="5134" max="5134" width="1.85546875" style="89" customWidth="1"/>
    <col min="5135" max="5136" width="4.5703125" style="89" customWidth="1"/>
    <col min="5137" max="5137" width="5.7109375" style="89" customWidth="1"/>
    <col min="5138" max="5139" width="4.5703125" style="89" customWidth="1"/>
    <col min="5140" max="5140" width="11.42578125" style="89"/>
    <col min="5141" max="5141" width="12.140625" style="89" bestFit="1" customWidth="1"/>
    <col min="5142" max="5371" width="11.42578125" style="89"/>
    <col min="5372" max="5372" width="25" style="89" customWidth="1"/>
    <col min="5373" max="5373" width="7.42578125" style="89" customWidth="1"/>
    <col min="5374" max="5375" width="4.5703125" style="89" customWidth="1"/>
    <col min="5376" max="5376" width="5.7109375" style="89" customWidth="1"/>
    <col min="5377" max="5378" width="4.5703125" style="89" customWidth="1"/>
    <col min="5379" max="5379" width="1.85546875" style="89" customWidth="1"/>
    <col min="5380" max="5381" width="4.5703125" style="89" customWidth="1"/>
    <col min="5382" max="5382" width="5.7109375" style="89" customWidth="1"/>
    <col min="5383" max="5386" width="4.5703125" style="89" customWidth="1"/>
    <col min="5387" max="5387" width="5.42578125" style="89" customWidth="1"/>
    <col min="5388" max="5389" width="4.5703125" style="89" customWidth="1"/>
    <col min="5390" max="5390" width="1.85546875" style="89" customWidth="1"/>
    <col min="5391" max="5392" width="4.5703125" style="89" customWidth="1"/>
    <col min="5393" max="5393" width="5.7109375" style="89" customWidth="1"/>
    <col min="5394" max="5395" width="4.5703125" style="89" customWidth="1"/>
    <col min="5396" max="5396" width="11.42578125" style="89"/>
    <col min="5397" max="5397" width="12.140625" style="89" bestFit="1" customWidth="1"/>
    <col min="5398" max="5627" width="11.42578125" style="89"/>
    <col min="5628" max="5628" width="25" style="89" customWidth="1"/>
    <col min="5629" max="5629" width="7.42578125" style="89" customWidth="1"/>
    <col min="5630" max="5631" width="4.5703125" style="89" customWidth="1"/>
    <col min="5632" max="5632" width="5.7109375" style="89" customWidth="1"/>
    <col min="5633" max="5634" width="4.5703125" style="89" customWidth="1"/>
    <col min="5635" max="5635" width="1.85546875" style="89" customWidth="1"/>
    <col min="5636" max="5637" width="4.5703125" style="89" customWidth="1"/>
    <col min="5638" max="5638" width="5.7109375" style="89" customWidth="1"/>
    <col min="5639" max="5642" width="4.5703125" style="89" customWidth="1"/>
    <col min="5643" max="5643" width="5.42578125" style="89" customWidth="1"/>
    <col min="5644" max="5645" width="4.5703125" style="89" customWidth="1"/>
    <col min="5646" max="5646" width="1.85546875" style="89" customWidth="1"/>
    <col min="5647" max="5648" width="4.5703125" style="89" customWidth="1"/>
    <col min="5649" max="5649" width="5.7109375" style="89" customWidth="1"/>
    <col min="5650" max="5651" width="4.5703125" style="89" customWidth="1"/>
    <col min="5652" max="5652" width="11.42578125" style="89"/>
    <col min="5653" max="5653" width="12.140625" style="89" bestFit="1" customWidth="1"/>
    <col min="5654" max="5883" width="11.42578125" style="89"/>
    <col min="5884" max="5884" width="25" style="89" customWidth="1"/>
    <col min="5885" max="5885" width="7.42578125" style="89" customWidth="1"/>
    <col min="5886" max="5887" width="4.5703125" style="89" customWidth="1"/>
    <col min="5888" max="5888" width="5.7109375" style="89" customWidth="1"/>
    <col min="5889" max="5890" width="4.5703125" style="89" customWidth="1"/>
    <col min="5891" max="5891" width="1.85546875" style="89" customWidth="1"/>
    <col min="5892" max="5893" width="4.5703125" style="89" customWidth="1"/>
    <col min="5894" max="5894" width="5.7109375" style="89" customWidth="1"/>
    <col min="5895" max="5898" width="4.5703125" style="89" customWidth="1"/>
    <col min="5899" max="5899" width="5.42578125" style="89" customWidth="1"/>
    <col min="5900" max="5901" width="4.5703125" style="89" customWidth="1"/>
    <col min="5902" max="5902" width="1.85546875" style="89" customWidth="1"/>
    <col min="5903" max="5904" width="4.5703125" style="89" customWidth="1"/>
    <col min="5905" max="5905" width="5.7109375" style="89" customWidth="1"/>
    <col min="5906" max="5907" width="4.5703125" style="89" customWidth="1"/>
    <col min="5908" max="5908" width="11.42578125" style="89"/>
    <col min="5909" max="5909" width="12.140625" style="89" bestFit="1" customWidth="1"/>
    <col min="5910" max="6139" width="11.42578125" style="89"/>
    <col min="6140" max="6140" width="25" style="89" customWidth="1"/>
    <col min="6141" max="6141" width="7.42578125" style="89" customWidth="1"/>
    <col min="6142" max="6143" width="4.5703125" style="89" customWidth="1"/>
    <col min="6144" max="6144" width="5.7109375" style="89" customWidth="1"/>
    <col min="6145" max="6146" width="4.5703125" style="89" customWidth="1"/>
    <col min="6147" max="6147" width="1.85546875" style="89" customWidth="1"/>
    <col min="6148" max="6149" width="4.5703125" style="89" customWidth="1"/>
    <col min="6150" max="6150" width="5.7109375" style="89" customWidth="1"/>
    <col min="6151" max="6154" width="4.5703125" style="89" customWidth="1"/>
    <col min="6155" max="6155" width="5.42578125" style="89" customWidth="1"/>
    <col min="6156" max="6157" width="4.5703125" style="89" customWidth="1"/>
    <col min="6158" max="6158" width="1.85546875" style="89" customWidth="1"/>
    <col min="6159" max="6160" width="4.5703125" style="89" customWidth="1"/>
    <col min="6161" max="6161" width="5.7109375" style="89" customWidth="1"/>
    <col min="6162" max="6163" width="4.5703125" style="89" customWidth="1"/>
    <col min="6164" max="6164" width="11.42578125" style="89"/>
    <col min="6165" max="6165" width="12.140625" style="89" bestFit="1" customWidth="1"/>
    <col min="6166" max="6395" width="11.42578125" style="89"/>
    <col min="6396" max="6396" width="25" style="89" customWidth="1"/>
    <col min="6397" max="6397" width="7.42578125" style="89" customWidth="1"/>
    <col min="6398" max="6399" width="4.5703125" style="89" customWidth="1"/>
    <col min="6400" max="6400" width="5.7109375" style="89" customWidth="1"/>
    <col min="6401" max="6402" width="4.5703125" style="89" customWidth="1"/>
    <col min="6403" max="6403" width="1.85546875" style="89" customWidth="1"/>
    <col min="6404" max="6405" width="4.5703125" style="89" customWidth="1"/>
    <col min="6406" max="6406" width="5.7109375" style="89" customWidth="1"/>
    <col min="6407" max="6410" width="4.5703125" style="89" customWidth="1"/>
    <col min="6411" max="6411" width="5.42578125" style="89" customWidth="1"/>
    <col min="6412" max="6413" width="4.5703125" style="89" customWidth="1"/>
    <col min="6414" max="6414" width="1.85546875" style="89" customWidth="1"/>
    <col min="6415" max="6416" width="4.5703125" style="89" customWidth="1"/>
    <col min="6417" max="6417" width="5.7109375" style="89" customWidth="1"/>
    <col min="6418" max="6419" width="4.5703125" style="89" customWidth="1"/>
    <col min="6420" max="6420" width="11.42578125" style="89"/>
    <col min="6421" max="6421" width="12.140625" style="89" bestFit="1" customWidth="1"/>
    <col min="6422" max="6651" width="11.42578125" style="89"/>
    <col min="6652" max="6652" width="25" style="89" customWidth="1"/>
    <col min="6653" max="6653" width="7.42578125" style="89" customWidth="1"/>
    <col min="6654" max="6655" width="4.5703125" style="89" customWidth="1"/>
    <col min="6656" max="6656" width="5.7109375" style="89" customWidth="1"/>
    <col min="6657" max="6658" width="4.5703125" style="89" customWidth="1"/>
    <col min="6659" max="6659" width="1.85546875" style="89" customWidth="1"/>
    <col min="6660" max="6661" width="4.5703125" style="89" customWidth="1"/>
    <col min="6662" max="6662" width="5.7109375" style="89" customWidth="1"/>
    <col min="6663" max="6666" width="4.5703125" style="89" customWidth="1"/>
    <col min="6667" max="6667" width="5.42578125" style="89" customWidth="1"/>
    <col min="6668" max="6669" width="4.5703125" style="89" customWidth="1"/>
    <col min="6670" max="6670" width="1.85546875" style="89" customWidth="1"/>
    <col min="6671" max="6672" width="4.5703125" style="89" customWidth="1"/>
    <col min="6673" max="6673" width="5.7109375" style="89" customWidth="1"/>
    <col min="6674" max="6675" width="4.5703125" style="89" customWidth="1"/>
    <col min="6676" max="6676" width="11.42578125" style="89"/>
    <col min="6677" max="6677" width="12.140625" style="89" bestFit="1" customWidth="1"/>
    <col min="6678" max="6907" width="11.42578125" style="89"/>
    <col min="6908" max="6908" width="25" style="89" customWidth="1"/>
    <col min="6909" max="6909" width="7.42578125" style="89" customWidth="1"/>
    <col min="6910" max="6911" width="4.5703125" style="89" customWidth="1"/>
    <col min="6912" max="6912" width="5.7109375" style="89" customWidth="1"/>
    <col min="6913" max="6914" width="4.5703125" style="89" customWidth="1"/>
    <col min="6915" max="6915" width="1.85546875" style="89" customWidth="1"/>
    <col min="6916" max="6917" width="4.5703125" style="89" customWidth="1"/>
    <col min="6918" max="6918" width="5.7109375" style="89" customWidth="1"/>
    <col min="6919" max="6922" width="4.5703125" style="89" customWidth="1"/>
    <col min="6923" max="6923" width="5.42578125" style="89" customWidth="1"/>
    <col min="6924" max="6925" width="4.5703125" style="89" customWidth="1"/>
    <col min="6926" max="6926" width="1.85546875" style="89" customWidth="1"/>
    <col min="6927" max="6928" width="4.5703125" style="89" customWidth="1"/>
    <col min="6929" max="6929" width="5.7109375" style="89" customWidth="1"/>
    <col min="6930" max="6931" width="4.5703125" style="89" customWidth="1"/>
    <col min="6932" max="6932" width="11.42578125" style="89"/>
    <col min="6933" max="6933" width="12.140625" style="89" bestFit="1" customWidth="1"/>
    <col min="6934" max="7163" width="11.42578125" style="89"/>
    <col min="7164" max="7164" width="25" style="89" customWidth="1"/>
    <col min="7165" max="7165" width="7.42578125" style="89" customWidth="1"/>
    <col min="7166" max="7167" width="4.5703125" style="89" customWidth="1"/>
    <col min="7168" max="7168" width="5.7109375" style="89" customWidth="1"/>
    <col min="7169" max="7170" width="4.5703125" style="89" customWidth="1"/>
    <col min="7171" max="7171" width="1.85546875" style="89" customWidth="1"/>
    <col min="7172" max="7173" width="4.5703125" style="89" customWidth="1"/>
    <col min="7174" max="7174" width="5.7109375" style="89" customWidth="1"/>
    <col min="7175" max="7178" width="4.5703125" style="89" customWidth="1"/>
    <col min="7179" max="7179" width="5.42578125" style="89" customWidth="1"/>
    <col min="7180" max="7181" width="4.5703125" style="89" customWidth="1"/>
    <col min="7182" max="7182" width="1.85546875" style="89" customWidth="1"/>
    <col min="7183" max="7184" width="4.5703125" style="89" customWidth="1"/>
    <col min="7185" max="7185" width="5.7109375" style="89" customWidth="1"/>
    <col min="7186" max="7187" width="4.5703125" style="89" customWidth="1"/>
    <col min="7188" max="7188" width="11.42578125" style="89"/>
    <col min="7189" max="7189" width="12.140625" style="89" bestFit="1" customWidth="1"/>
    <col min="7190" max="7419" width="11.42578125" style="89"/>
    <col min="7420" max="7420" width="25" style="89" customWidth="1"/>
    <col min="7421" max="7421" width="7.42578125" style="89" customWidth="1"/>
    <col min="7422" max="7423" width="4.5703125" style="89" customWidth="1"/>
    <col min="7424" max="7424" width="5.7109375" style="89" customWidth="1"/>
    <col min="7425" max="7426" width="4.5703125" style="89" customWidth="1"/>
    <col min="7427" max="7427" width="1.85546875" style="89" customWidth="1"/>
    <col min="7428" max="7429" width="4.5703125" style="89" customWidth="1"/>
    <col min="7430" max="7430" width="5.7109375" style="89" customWidth="1"/>
    <col min="7431" max="7434" width="4.5703125" style="89" customWidth="1"/>
    <col min="7435" max="7435" width="5.42578125" style="89" customWidth="1"/>
    <col min="7436" max="7437" width="4.5703125" style="89" customWidth="1"/>
    <col min="7438" max="7438" width="1.85546875" style="89" customWidth="1"/>
    <col min="7439" max="7440" width="4.5703125" style="89" customWidth="1"/>
    <col min="7441" max="7441" width="5.7109375" style="89" customWidth="1"/>
    <col min="7442" max="7443" width="4.5703125" style="89" customWidth="1"/>
    <col min="7444" max="7444" width="11.42578125" style="89"/>
    <col min="7445" max="7445" width="12.140625" style="89" bestFit="1" customWidth="1"/>
    <col min="7446" max="7675" width="11.42578125" style="89"/>
    <col min="7676" max="7676" width="25" style="89" customWidth="1"/>
    <col min="7677" max="7677" width="7.42578125" style="89" customWidth="1"/>
    <col min="7678" max="7679" width="4.5703125" style="89" customWidth="1"/>
    <col min="7680" max="7680" width="5.7109375" style="89" customWidth="1"/>
    <col min="7681" max="7682" width="4.5703125" style="89" customWidth="1"/>
    <col min="7683" max="7683" width="1.85546875" style="89" customWidth="1"/>
    <col min="7684" max="7685" width="4.5703125" style="89" customWidth="1"/>
    <col min="7686" max="7686" width="5.7109375" style="89" customWidth="1"/>
    <col min="7687" max="7690" width="4.5703125" style="89" customWidth="1"/>
    <col min="7691" max="7691" width="5.42578125" style="89" customWidth="1"/>
    <col min="7692" max="7693" width="4.5703125" style="89" customWidth="1"/>
    <col min="7694" max="7694" width="1.85546875" style="89" customWidth="1"/>
    <col min="7695" max="7696" width="4.5703125" style="89" customWidth="1"/>
    <col min="7697" max="7697" width="5.7109375" style="89" customWidth="1"/>
    <col min="7698" max="7699" width="4.5703125" style="89" customWidth="1"/>
    <col min="7700" max="7700" width="11.42578125" style="89"/>
    <col min="7701" max="7701" width="12.140625" style="89" bestFit="1" customWidth="1"/>
    <col min="7702" max="7931" width="11.42578125" style="89"/>
    <col min="7932" max="7932" width="25" style="89" customWidth="1"/>
    <col min="7933" max="7933" width="7.42578125" style="89" customWidth="1"/>
    <col min="7934" max="7935" width="4.5703125" style="89" customWidth="1"/>
    <col min="7936" max="7936" width="5.7109375" style="89" customWidth="1"/>
    <col min="7937" max="7938" width="4.5703125" style="89" customWidth="1"/>
    <col min="7939" max="7939" width="1.85546875" style="89" customWidth="1"/>
    <col min="7940" max="7941" width="4.5703125" style="89" customWidth="1"/>
    <col min="7942" max="7942" width="5.7109375" style="89" customWidth="1"/>
    <col min="7943" max="7946" width="4.5703125" style="89" customWidth="1"/>
    <col min="7947" max="7947" width="5.42578125" style="89" customWidth="1"/>
    <col min="7948" max="7949" width="4.5703125" style="89" customWidth="1"/>
    <col min="7950" max="7950" width="1.85546875" style="89" customWidth="1"/>
    <col min="7951" max="7952" width="4.5703125" style="89" customWidth="1"/>
    <col min="7953" max="7953" width="5.7109375" style="89" customWidth="1"/>
    <col min="7954" max="7955" width="4.5703125" style="89" customWidth="1"/>
    <col min="7956" max="7956" width="11.42578125" style="89"/>
    <col min="7957" max="7957" width="12.140625" style="89" bestFit="1" customWidth="1"/>
    <col min="7958" max="8187" width="11.42578125" style="89"/>
    <col min="8188" max="8188" width="25" style="89" customWidth="1"/>
    <col min="8189" max="8189" width="7.42578125" style="89" customWidth="1"/>
    <col min="8190" max="8191" width="4.5703125" style="89" customWidth="1"/>
    <col min="8192" max="8192" width="5.7109375" style="89" customWidth="1"/>
    <col min="8193" max="8194" width="4.5703125" style="89" customWidth="1"/>
    <col min="8195" max="8195" width="1.85546875" style="89" customWidth="1"/>
    <col min="8196" max="8197" width="4.5703125" style="89" customWidth="1"/>
    <col min="8198" max="8198" width="5.7109375" style="89" customWidth="1"/>
    <col min="8199" max="8202" width="4.5703125" style="89" customWidth="1"/>
    <col min="8203" max="8203" width="5.42578125" style="89" customWidth="1"/>
    <col min="8204" max="8205" width="4.5703125" style="89" customWidth="1"/>
    <col min="8206" max="8206" width="1.85546875" style="89" customWidth="1"/>
    <col min="8207" max="8208" width="4.5703125" style="89" customWidth="1"/>
    <col min="8209" max="8209" width="5.7109375" style="89" customWidth="1"/>
    <col min="8210" max="8211" width="4.5703125" style="89" customWidth="1"/>
    <col min="8212" max="8212" width="11.42578125" style="89"/>
    <col min="8213" max="8213" width="12.140625" style="89" bestFit="1" customWidth="1"/>
    <col min="8214" max="8443" width="11.42578125" style="89"/>
    <col min="8444" max="8444" width="25" style="89" customWidth="1"/>
    <col min="8445" max="8445" width="7.42578125" style="89" customWidth="1"/>
    <col min="8446" max="8447" width="4.5703125" style="89" customWidth="1"/>
    <col min="8448" max="8448" width="5.7109375" style="89" customWidth="1"/>
    <col min="8449" max="8450" width="4.5703125" style="89" customWidth="1"/>
    <col min="8451" max="8451" width="1.85546875" style="89" customWidth="1"/>
    <col min="8452" max="8453" width="4.5703125" style="89" customWidth="1"/>
    <col min="8454" max="8454" width="5.7109375" style="89" customWidth="1"/>
    <col min="8455" max="8458" width="4.5703125" style="89" customWidth="1"/>
    <col min="8459" max="8459" width="5.42578125" style="89" customWidth="1"/>
    <col min="8460" max="8461" width="4.5703125" style="89" customWidth="1"/>
    <col min="8462" max="8462" width="1.85546875" style="89" customWidth="1"/>
    <col min="8463" max="8464" width="4.5703125" style="89" customWidth="1"/>
    <col min="8465" max="8465" width="5.7109375" style="89" customWidth="1"/>
    <col min="8466" max="8467" width="4.5703125" style="89" customWidth="1"/>
    <col min="8468" max="8468" width="11.42578125" style="89"/>
    <col min="8469" max="8469" width="12.140625" style="89" bestFit="1" customWidth="1"/>
    <col min="8470" max="8699" width="11.42578125" style="89"/>
    <col min="8700" max="8700" width="25" style="89" customWidth="1"/>
    <col min="8701" max="8701" width="7.42578125" style="89" customWidth="1"/>
    <col min="8702" max="8703" width="4.5703125" style="89" customWidth="1"/>
    <col min="8704" max="8704" width="5.7109375" style="89" customWidth="1"/>
    <col min="8705" max="8706" width="4.5703125" style="89" customWidth="1"/>
    <col min="8707" max="8707" width="1.85546875" style="89" customWidth="1"/>
    <col min="8708" max="8709" width="4.5703125" style="89" customWidth="1"/>
    <col min="8710" max="8710" width="5.7109375" style="89" customWidth="1"/>
    <col min="8711" max="8714" width="4.5703125" style="89" customWidth="1"/>
    <col min="8715" max="8715" width="5.42578125" style="89" customWidth="1"/>
    <col min="8716" max="8717" width="4.5703125" style="89" customWidth="1"/>
    <col min="8718" max="8718" width="1.85546875" style="89" customWidth="1"/>
    <col min="8719" max="8720" width="4.5703125" style="89" customWidth="1"/>
    <col min="8721" max="8721" width="5.7109375" style="89" customWidth="1"/>
    <col min="8722" max="8723" width="4.5703125" style="89" customWidth="1"/>
    <col min="8724" max="8724" width="11.42578125" style="89"/>
    <col min="8725" max="8725" width="12.140625" style="89" bestFit="1" customWidth="1"/>
    <col min="8726" max="8955" width="11.42578125" style="89"/>
    <col min="8956" max="8956" width="25" style="89" customWidth="1"/>
    <col min="8957" max="8957" width="7.42578125" style="89" customWidth="1"/>
    <col min="8958" max="8959" width="4.5703125" style="89" customWidth="1"/>
    <col min="8960" max="8960" width="5.7109375" style="89" customWidth="1"/>
    <col min="8961" max="8962" width="4.5703125" style="89" customWidth="1"/>
    <col min="8963" max="8963" width="1.85546875" style="89" customWidth="1"/>
    <col min="8964" max="8965" width="4.5703125" style="89" customWidth="1"/>
    <col min="8966" max="8966" width="5.7109375" style="89" customWidth="1"/>
    <col min="8967" max="8970" width="4.5703125" style="89" customWidth="1"/>
    <col min="8971" max="8971" width="5.42578125" style="89" customWidth="1"/>
    <col min="8972" max="8973" width="4.5703125" style="89" customWidth="1"/>
    <col min="8974" max="8974" width="1.85546875" style="89" customWidth="1"/>
    <col min="8975" max="8976" width="4.5703125" style="89" customWidth="1"/>
    <col min="8977" max="8977" width="5.7109375" style="89" customWidth="1"/>
    <col min="8978" max="8979" width="4.5703125" style="89" customWidth="1"/>
    <col min="8980" max="8980" width="11.42578125" style="89"/>
    <col min="8981" max="8981" width="12.140625" style="89" bestFit="1" customWidth="1"/>
    <col min="8982" max="9211" width="11.42578125" style="89"/>
    <col min="9212" max="9212" width="25" style="89" customWidth="1"/>
    <col min="9213" max="9213" width="7.42578125" style="89" customWidth="1"/>
    <col min="9214" max="9215" width="4.5703125" style="89" customWidth="1"/>
    <col min="9216" max="9216" width="5.7109375" style="89" customWidth="1"/>
    <col min="9217" max="9218" width="4.5703125" style="89" customWidth="1"/>
    <col min="9219" max="9219" width="1.85546875" style="89" customWidth="1"/>
    <col min="9220" max="9221" width="4.5703125" style="89" customWidth="1"/>
    <col min="9222" max="9222" width="5.7109375" style="89" customWidth="1"/>
    <col min="9223" max="9226" width="4.5703125" style="89" customWidth="1"/>
    <col min="9227" max="9227" width="5.42578125" style="89" customWidth="1"/>
    <col min="9228" max="9229" width="4.5703125" style="89" customWidth="1"/>
    <col min="9230" max="9230" width="1.85546875" style="89" customWidth="1"/>
    <col min="9231" max="9232" width="4.5703125" style="89" customWidth="1"/>
    <col min="9233" max="9233" width="5.7109375" style="89" customWidth="1"/>
    <col min="9234" max="9235" width="4.5703125" style="89" customWidth="1"/>
    <col min="9236" max="9236" width="11.42578125" style="89"/>
    <col min="9237" max="9237" width="12.140625" style="89" bestFit="1" customWidth="1"/>
    <col min="9238" max="9467" width="11.42578125" style="89"/>
    <col min="9468" max="9468" width="25" style="89" customWidth="1"/>
    <col min="9469" max="9469" width="7.42578125" style="89" customWidth="1"/>
    <col min="9470" max="9471" width="4.5703125" style="89" customWidth="1"/>
    <col min="9472" max="9472" width="5.7109375" style="89" customWidth="1"/>
    <col min="9473" max="9474" width="4.5703125" style="89" customWidth="1"/>
    <col min="9475" max="9475" width="1.85546875" style="89" customWidth="1"/>
    <col min="9476" max="9477" width="4.5703125" style="89" customWidth="1"/>
    <col min="9478" max="9478" width="5.7109375" style="89" customWidth="1"/>
    <col min="9479" max="9482" width="4.5703125" style="89" customWidth="1"/>
    <col min="9483" max="9483" width="5.42578125" style="89" customWidth="1"/>
    <col min="9484" max="9485" width="4.5703125" style="89" customWidth="1"/>
    <col min="9486" max="9486" width="1.85546875" style="89" customWidth="1"/>
    <col min="9487" max="9488" width="4.5703125" style="89" customWidth="1"/>
    <col min="9489" max="9489" width="5.7109375" style="89" customWidth="1"/>
    <col min="9490" max="9491" width="4.5703125" style="89" customWidth="1"/>
    <col min="9492" max="9492" width="11.42578125" style="89"/>
    <col min="9493" max="9493" width="12.140625" style="89" bestFit="1" customWidth="1"/>
    <col min="9494" max="9723" width="11.42578125" style="89"/>
    <col min="9724" max="9724" width="25" style="89" customWidth="1"/>
    <col min="9725" max="9725" width="7.42578125" style="89" customWidth="1"/>
    <col min="9726" max="9727" width="4.5703125" style="89" customWidth="1"/>
    <col min="9728" max="9728" width="5.7109375" style="89" customWidth="1"/>
    <col min="9729" max="9730" width="4.5703125" style="89" customWidth="1"/>
    <col min="9731" max="9731" width="1.85546875" style="89" customWidth="1"/>
    <col min="9732" max="9733" width="4.5703125" style="89" customWidth="1"/>
    <col min="9734" max="9734" width="5.7109375" style="89" customWidth="1"/>
    <col min="9735" max="9738" width="4.5703125" style="89" customWidth="1"/>
    <col min="9739" max="9739" width="5.42578125" style="89" customWidth="1"/>
    <col min="9740" max="9741" width="4.5703125" style="89" customWidth="1"/>
    <col min="9742" max="9742" width="1.85546875" style="89" customWidth="1"/>
    <col min="9743" max="9744" width="4.5703125" style="89" customWidth="1"/>
    <col min="9745" max="9745" width="5.7109375" style="89" customWidth="1"/>
    <col min="9746" max="9747" width="4.5703125" style="89" customWidth="1"/>
    <col min="9748" max="9748" width="11.42578125" style="89"/>
    <col min="9749" max="9749" width="12.140625" style="89" bestFit="1" customWidth="1"/>
    <col min="9750" max="9979" width="11.42578125" style="89"/>
    <col min="9980" max="9980" width="25" style="89" customWidth="1"/>
    <col min="9981" max="9981" width="7.42578125" style="89" customWidth="1"/>
    <col min="9982" max="9983" width="4.5703125" style="89" customWidth="1"/>
    <col min="9984" max="9984" width="5.7109375" style="89" customWidth="1"/>
    <col min="9985" max="9986" width="4.5703125" style="89" customWidth="1"/>
    <col min="9987" max="9987" width="1.85546875" style="89" customWidth="1"/>
    <col min="9988" max="9989" width="4.5703125" style="89" customWidth="1"/>
    <col min="9990" max="9990" width="5.7109375" style="89" customWidth="1"/>
    <col min="9991" max="9994" width="4.5703125" style="89" customWidth="1"/>
    <col min="9995" max="9995" width="5.42578125" style="89" customWidth="1"/>
    <col min="9996" max="9997" width="4.5703125" style="89" customWidth="1"/>
    <col min="9998" max="9998" width="1.85546875" style="89" customWidth="1"/>
    <col min="9999" max="10000" width="4.5703125" style="89" customWidth="1"/>
    <col min="10001" max="10001" width="5.7109375" style="89" customWidth="1"/>
    <col min="10002" max="10003" width="4.5703125" style="89" customWidth="1"/>
    <col min="10004" max="10004" width="11.42578125" style="89"/>
    <col min="10005" max="10005" width="12.140625" style="89" bestFit="1" customWidth="1"/>
    <col min="10006" max="10235" width="11.42578125" style="89"/>
    <col min="10236" max="10236" width="25" style="89" customWidth="1"/>
    <col min="10237" max="10237" width="7.42578125" style="89" customWidth="1"/>
    <col min="10238" max="10239" width="4.5703125" style="89" customWidth="1"/>
    <col min="10240" max="10240" width="5.7109375" style="89" customWidth="1"/>
    <col min="10241" max="10242" width="4.5703125" style="89" customWidth="1"/>
    <col min="10243" max="10243" width="1.85546875" style="89" customWidth="1"/>
    <col min="10244" max="10245" width="4.5703125" style="89" customWidth="1"/>
    <col min="10246" max="10246" width="5.7109375" style="89" customWidth="1"/>
    <col min="10247" max="10250" width="4.5703125" style="89" customWidth="1"/>
    <col min="10251" max="10251" width="5.42578125" style="89" customWidth="1"/>
    <col min="10252" max="10253" width="4.5703125" style="89" customWidth="1"/>
    <col min="10254" max="10254" width="1.85546875" style="89" customWidth="1"/>
    <col min="10255" max="10256" width="4.5703125" style="89" customWidth="1"/>
    <col min="10257" max="10257" width="5.7109375" style="89" customWidth="1"/>
    <col min="10258" max="10259" width="4.5703125" style="89" customWidth="1"/>
    <col min="10260" max="10260" width="11.42578125" style="89"/>
    <col min="10261" max="10261" width="12.140625" style="89" bestFit="1" customWidth="1"/>
    <col min="10262" max="10491" width="11.42578125" style="89"/>
    <col min="10492" max="10492" width="25" style="89" customWidth="1"/>
    <col min="10493" max="10493" width="7.42578125" style="89" customWidth="1"/>
    <col min="10494" max="10495" width="4.5703125" style="89" customWidth="1"/>
    <col min="10496" max="10496" width="5.7109375" style="89" customWidth="1"/>
    <col min="10497" max="10498" width="4.5703125" style="89" customWidth="1"/>
    <col min="10499" max="10499" width="1.85546875" style="89" customWidth="1"/>
    <col min="10500" max="10501" width="4.5703125" style="89" customWidth="1"/>
    <col min="10502" max="10502" width="5.7109375" style="89" customWidth="1"/>
    <col min="10503" max="10506" width="4.5703125" style="89" customWidth="1"/>
    <col min="10507" max="10507" width="5.42578125" style="89" customWidth="1"/>
    <col min="10508" max="10509" width="4.5703125" style="89" customWidth="1"/>
    <col min="10510" max="10510" width="1.85546875" style="89" customWidth="1"/>
    <col min="10511" max="10512" width="4.5703125" style="89" customWidth="1"/>
    <col min="10513" max="10513" width="5.7109375" style="89" customWidth="1"/>
    <col min="10514" max="10515" width="4.5703125" style="89" customWidth="1"/>
    <col min="10516" max="10516" width="11.42578125" style="89"/>
    <col min="10517" max="10517" width="12.140625" style="89" bestFit="1" customWidth="1"/>
    <col min="10518" max="10747" width="11.42578125" style="89"/>
    <col min="10748" max="10748" width="25" style="89" customWidth="1"/>
    <col min="10749" max="10749" width="7.42578125" style="89" customWidth="1"/>
    <col min="10750" max="10751" width="4.5703125" style="89" customWidth="1"/>
    <col min="10752" max="10752" width="5.7109375" style="89" customWidth="1"/>
    <col min="10753" max="10754" width="4.5703125" style="89" customWidth="1"/>
    <col min="10755" max="10755" width="1.85546875" style="89" customWidth="1"/>
    <col min="10756" max="10757" width="4.5703125" style="89" customWidth="1"/>
    <col min="10758" max="10758" width="5.7109375" style="89" customWidth="1"/>
    <col min="10759" max="10762" width="4.5703125" style="89" customWidth="1"/>
    <col min="10763" max="10763" width="5.42578125" style="89" customWidth="1"/>
    <col min="10764" max="10765" width="4.5703125" style="89" customWidth="1"/>
    <col min="10766" max="10766" width="1.85546875" style="89" customWidth="1"/>
    <col min="10767" max="10768" width="4.5703125" style="89" customWidth="1"/>
    <col min="10769" max="10769" width="5.7109375" style="89" customWidth="1"/>
    <col min="10770" max="10771" width="4.5703125" style="89" customWidth="1"/>
    <col min="10772" max="10772" width="11.42578125" style="89"/>
    <col min="10773" max="10773" width="12.140625" style="89" bestFit="1" customWidth="1"/>
    <col min="10774" max="11003" width="11.42578125" style="89"/>
    <col min="11004" max="11004" width="25" style="89" customWidth="1"/>
    <col min="11005" max="11005" width="7.42578125" style="89" customWidth="1"/>
    <col min="11006" max="11007" width="4.5703125" style="89" customWidth="1"/>
    <col min="11008" max="11008" width="5.7109375" style="89" customWidth="1"/>
    <col min="11009" max="11010" width="4.5703125" style="89" customWidth="1"/>
    <col min="11011" max="11011" width="1.85546875" style="89" customWidth="1"/>
    <col min="11012" max="11013" width="4.5703125" style="89" customWidth="1"/>
    <col min="11014" max="11014" width="5.7109375" style="89" customWidth="1"/>
    <col min="11015" max="11018" width="4.5703125" style="89" customWidth="1"/>
    <col min="11019" max="11019" width="5.42578125" style="89" customWidth="1"/>
    <col min="11020" max="11021" width="4.5703125" style="89" customWidth="1"/>
    <col min="11022" max="11022" width="1.85546875" style="89" customWidth="1"/>
    <col min="11023" max="11024" width="4.5703125" style="89" customWidth="1"/>
    <col min="11025" max="11025" width="5.7109375" style="89" customWidth="1"/>
    <col min="11026" max="11027" width="4.5703125" style="89" customWidth="1"/>
    <col min="11028" max="11028" width="11.42578125" style="89"/>
    <col min="11029" max="11029" width="12.140625" style="89" bestFit="1" customWidth="1"/>
    <col min="11030" max="11259" width="11.42578125" style="89"/>
    <col min="11260" max="11260" width="25" style="89" customWidth="1"/>
    <col min="11261" max="11261" width="7.42578125" style="89" customWidth="1"/>
    <col min="11262" max="11263" width="4.5703125" style="89" customWidth="1"/>
    <col min="11264" max="11264" width="5.7109375" style="89" customWidth="1"/>
    <col min="11265" max="11266" width="4.5703125" style="89" customWidth="1"/>
    <col min="11267" max="11267" width="1.85546875" style="89" customWidth="1"/>
    <col min="11268" max="11269" width="4.5703125" style="89" customWidth="1"/>
    <col min="11270" max="11270" width="5.7109375" style="89" customWidth="1"/>
    <col min="11271" max="11274" width="4.5703125" style="89" customWidth="1"/>
    <col min="11275" max="11275" width="5.42578125" style="89" customWidth="1"/>
    <col min="11276" max="11277" width="4.5703125" style="89" customWidth="1"/>
    <col min="11278" max="11278" width="1.85546875" style="89" customWidth="1"/>
    <col min="11279" max="11280" width="4.5703125" style="89" customWidth="1"/>
    <col min="11281" max="11281" width="5.7109375" style="89" customWidth="1"/>
    <col min="11282" max="11283" width="4.5703125" style="89" customWidth="1"/>
    <col min="11284" max="11284" width="11.42578125" style="89"/>
    <col min="11285" max="11285" width="12.140625" style="89" bestFit="1" customWidth="1"/>
    <col min="11286" max="11515" width="11.42578125" style="89"/>
    <col min="11516" max="11516" width="25" style="89" customWidth="1"/>
    <col min="11517" max="11517" width="7.42578125" style="89" customWidth="1"/>
    <col min="11518" max="11519" width="4.5703125" style="89" customWidth="1"/>
    <col min="11520" max="11520" width="5.7109375" style="89" customWidth="1"/>
    <col min="11521" max="11522" width="4.5703125" style="89" customWidth="1"/>
    <col min="11523" max="11523" width="1.85546875" style="89" customWidth="1"/>
    <col min="11524" max="11525" width="4.5703125" style="89" customWidth="1"/>
    <col min="11526" max="11526" width="5.7109375" style="89" customWidth="1"/>
    <col min="11527" max="11530" width="4.5703125" style="89" customWidth="1"/>
    <col min="11531" max="11531" width="5.42578125" style="89" customWidth="1"/>
    <col min="11532" max="11533" width="4.5703125" style="89" customWidth="1"/>
    <col min="11534" max="11534" width="1.85546875" style="89" customWidth="1"/>
    <col min="11535" max="11536" width="4.5703125" style="89" customWidth="1"/>
    <col min="11537" max="11537" width="5.7109375" style="89" customWidth="1"/>
    <col min="11538" max="11539" width="4.5703125" style="89" customWidth="1"/>
    <col min="11540" max="11540" width="11.42578125" style="89"/>
    <col min="11541" max="11541" width="12.140625" style="89" bestFit="1" customWidth="1"/>
    <col min="11542" max="11771" width="11.42578125" style="89"/>
    <col min="11772" max="11772" width="25" style="89" customWidth="1"/>
    <col min="11773" max="11773" width="7.42578125" style="89" customWidth="1"/>
    <col min="11774" max="11775" width="4.5703125" style="89" customWidth="1"/>
    <col min="11776" max="11776" width="5.7109375" style="89" customWidth="1"/>
    <col min="11777" max="11778" width="4.5703125" style="89" customWidth="1"/>
    <col min="11779" max="11779" width="1.85546875" style="89" customWidth="1"/>
    <col min="11780" max="11781" width="4.5703125" style="89" customWidth="1"/>
    <col min="11782" max="11782" width="5.7109375" style="89" customWidth="1"/>
    <col min="11783" max="11786" width="4.5703125" style="89" customWidth="1"/>
    <col min="11787" max="11787" width="5.42578125" style="89" customWidth="1"/>
    <col min="11788" max="11789" width="4.5703125" style="89" customWidth="1"/>
    <col min="11790" max="11790" width="1.85546875" style="89" customWidth="1"/>
    <col min="11791" max="11792" width="4.5703125" style="89" customWidth="1"/>
    <col min="11793" max="11793" width="5.7109375" style="89" customWidth="1"/>
    <col min="11794" max="11795" width="4.5703125" style="89" customWidth="1"/>
    <col min="11796" max="11796" width="11.42578125" style="89"/>
    <col min="11797" max="11797" width="12.140625" style="89" bestFit="1" customWidth="1"/>
    <col min="11798" max="12027" width="11.42578125" style="89"/>
    <col min="12028" max="12028" width="25" style="89" customWidth="1"/>
    <col min="12029" max="12029" width="7.42578125" style="89" customWidth="1"/>
    <col min="12030" max="12031" width="4.5703125" style="89" customWidth="1"/>
    <col min="12032" max="12032" width="5.7109375" style="89" customWidth="1"/>
    <col min="12033" max="12034" width="4.5703125" style="89" customWidth="1"/>
    <col min="12035" max="12035" width="1.85546875" style="89" customWidth="1"/>
    <col min="12036" max="12037" width="4.5703125" style="89" customWidth="1"/>
    <col min="12038" max="12038" width="5.7109375" style="89" customWidth="1"/>
    <col min="12039" max="12042" width="4.5703125" style="89" customWidth="1"/>
    <col min="12043" max="12043" width="5.42578125" style="89" customWidth="1"/>
    <col min="12044" max="12045" width="4.5703125" style="89" customWidth="1"/>
    <col min="12046" max="12046" width="1.85546875" style="89" customWidth="1"/>
    <col min="12047" max="12048" width="4.5703125" style="89" customWidth="1"/>
    <col min="12049" max="12049" width="5.7109375" style="89" customWidth="1"/>
    <col min="12050" max="12051" width="4.5703125" style="89" customWidth="1"/>
    <col min="12052" max="12052" width="11.42578125" style="89"/>
    <col min="12053" max="12053" width="12.140625" style="89" bestFit="1" customWidth="1"/>
    <col min="12054" max="12283" width="11.42578125" style="89"/>
    <col min="12284" max="12284" width="25" style="89" customWidth="1"/>
    <col min="12285" max="12285" width="7.42578125" style="89" customWidth="1"/>
    <col min="12286" max="12287" width="4.5703125" style="89" customWidth="1"/>
    <col min="12288" max="12288" width="5.7109375" style="89" customWidth="1"/>
    <col min="12289" max="12290" width="4.5703125" style="89" customWidth="1"/>
    <col min="12291" max="12291" width="1.85546875" style="89" customWidth="1"/>
    <col min="12292" max="12293" width="4.5703125" style="89" customWidth="1"/>
    <col min="12294" max="12294" width="5.7109375" style="89" customWidth="1"/>
    <col min="12295" max="12298" width="4.5703125" style="89" customWidth="1"/>
    <col min="12299" max="12299" width="5.42578125" style="89" customWidth="1"/>
    <col min="12300" max="12301" width="4.5703125" style="89" customWidth="1"/>
    <col min="12302" max="12302" width="1.85546875" style="89" customWidth="1"/>
    <col min="12303" max="12304" width="4.5703125" style="89" customWidth="1"/>
    <col min="12305" max="12305" width="5.7109375" style="89" customWidth="1"/>
    <col min="12306" max="12307" width="4.5703125" style="89" customWidth="1"/>
    <col min="12308" max="12308" width="11.42578125" style="89"/>
    <col min="12309" max="12309" width="12.140625" style="89" bestFit="1" customWidth="1"/>
    <col min="12310" max="12539" width="11.42578125" style="89"/>
    <col min="12540" max="12540" width="25" style="89" customWidth="1"/>
    <col min="12541" max="12541" width="7.42578125" style="89" customWidth="1"/>
    <col min="12542" max="12543" width="4.5703125" style="89" customWidth="1"/>
    <col min="12544" max="12544" width="5.7109375" style="89" customWidth="1"/>
    <col min="12545" max="12546" width="4.5703125" style="89" customWidth="1"/>
    <col min="12547" max="12547" width="1.85546875" style="89" customWidth="1"/>
    <col min="12548" max="12549" width="4.5703125" style="89" customWidth="1"/>
    <col min="12550" max="12550" width="5.7109375" style="89" customWidth="1"/>
    <col min="12551" max="12554" width="4.5703125" style="89" customWidth="1"/>
    <col min="12555" max="12555" width="5.42578125" style="89" customWidth="1"/>
    <col min="12556" max="12557" width="4.5703125" style="89" customWidth="1"/>
    <col min="12558" max="12558" width="1.85546875" style="89" customWidth="1"/>
    <col min="12559" max="12560" width="4.5703125" style="89" customWidth="1"/>
    <col min="12561" max="12561" width="5.7109375" style="89" customWidth="1"/>
    <col min="12562" max="12563" width="4.5703125" style="89" customWidth="1"/>
    <col min="12564" max="12564" width="11.42578125" style="89"/>
    <col min="12565" max="12565" width="12.140625" style="89" bestFit="1" customWidth="1"/>
    <col min="12566" max="12795" width="11.42578125" style="89"/>
    <col min="12796" max="12796" width="25" style="89" customWidth="1"/>
    <col min="12797" max="12797" width="7.42578125" style="89" customWidth="1"/>
    <col min="12798" max="12799" width="4.5703125" style="89" customWidth="1"/>
    <col min="12800" max="12800" width="5.7109375" style="89" customWidth="1"/>
    <col min="12801" max="12802" width="4.5703125" style="89" customWidth="1"/>
    <col min="12803" max="12803" width="1.85546875" style="89" customWidth="1"/>
    <col min="12804" max="12805" width="4.5703125" style="89" customWidth="1"/>
    <col min="12806" max="12806" width="5.7109375" style="89" customWidth="1"/>
    <col min="12807" max="12810" width="4.5703125" style="89" customWidth="1"/>
    <col min="12811" max="12811" width="5.42578125" style="89" customWidth="1"/>
    <col min="12812" max="12813" width="4.5703125" style="89" customWidth="1"/>
    <col min="12814" max="12814" width="1.85546875" style="89" customWidth="1"/>
    <col min="12815" max="12816" width="4.5703125" style="89" customWidth="1"/>
    <col min="12817" max="12817" width="5.7109375" style="89" customWidth="1"/>
    <col min="12818" max="12819" width="4.5703125" style="89" customWidth="1"/>
    <col min="12820" max="12820" width="11.42578125" style="89"/>
    <col min="12821" max="12821" width="12.140625" style="89" bestFit="1" customWidth="1"/>
    <col min="12822" max="13051" width="11.42578125" style="89"/>
    <col min="13052" max="13052" width="25" style="89" customWidth="1"/>
    <col min="13053" max="13053" width="7.42578125" style="89" customWidth="1"/>
    <col min="13054" max="13055" width="4.5703125" style="89" customWidth="1"/>
    <col min="13056" max="13056" width="5.7109375" style="89" customWidth="1"/>
    <col min="13057" max="13058" width="4.5703125" style="89" customWidth="1"/>
    <col min="13059" max="13059" width="1.85546875" style="89" customWidth="1"/>
    <col min="13060" max="13061" width="4.5703125" style="89" customWidth="1"/>
    <col min="13062" max="13062" width="5.7109375" style="89" customWidth="1"/>
    <col min="13063" max="13066" width="4.5703125" style="89" customWidth="1"/>
    <col min="13067" max="13067" width="5.42578125" style="89" customWidth="1"/>
    <col min="13068" max="13069" width="4.5703125" style="89" customWidth="1"/>
    <col min="13070" max="13070" width="1.85546875" style="89" customWidth="1"/>
    <col min="13071" max="13072" width="4.5703125" style="89" customWidth="1"/>
    <col min="13073" max="13073" width="5.7109375" style="89" customWidth="1"/>
    <col min="13074" max="13075" width="4.5703125" style="89" customWidth="1"/>
    <col min="13076" max="13076" width="11.42578125" style="89"/>
    <col min="13077" max="13077" width="12.140625" style="89" bestFit="1" customWidth="1"/>
    <col min="13078" max="13307" width="11.42578125" style="89"/>
    <col min="13308" max="13308" width="25" style="89" customWidth="1"/>
    <col min="13309" max="13309" width="7.42578125" style="89" customWidth="1"/>
    <col min="13310" max="13311" width="4.5703125" style="89" customWidth="1"/>
    <col min="13312" max="13312" width="5.7109375" style="89" customWidth="1"/>
    <col min="13313" max="13314" width="4.5703125" style="89" customWidth="1"/>
    <col min="13315" max="13315" width="1.85546875" style="89" customWidth="1"/>
    <col min="13316" max="13317" width="4.5703125" style="89" customWidth="1"/>
    <col min="13318" max="13318" width="5.7109375" style="89" customWidth="1"/>
    <col min="13319" max="13322" width="4.5703125" style="89" customWidth="1"/>
    <col min="13323" max="13323" width="5.42578125" style="89" customWidth="1"/>
    <col min="13324" max="13325" width="4.5703125" style="89" customWidth="1"/>
    <col min="13326" max="13326" width="1.85546875" style="89" customWidth="1"/>
    <col min="13327" max="13328" width="4.5703125" style="89" customWidth="1"/>
    <col min="13329" max="13329" width="5.7109375" style="89" customWidth="1"/>
    <col min="13330" max="13331" width="4.5703125" style="89" customWidth="1"/>
    <col min="13332" max="13332" width="11.42578125" style="89"/>
    <col min="13333" max="13333" width="12.140625" style="89" bestFit="1" customWidth="1"/>
    <col min="13334" max="13563" width="11.42578125" style="89"/>
    <col min="13564" max="13564" width="25" style="89" customWidth="1"/>
    <col min="13565" max="13565" width="7.42578125" style="89" customWidth="1"/>
    <col min="13566" max="13567" width="4.5703125" style="89" customWidth="1"/>
    <col min="13568" max="13568" width="5.7109375" style="89" customWidth="1"/>
    <col min="13569" max="13570" width="4.5703125" style="89" customWidth="1"/>
    <col min="13571" max="13571" width="1.85546875" style="89" customWidth="1"/>
    <col min="13572" max="13573" width="4.5703125" style="89" customWidth="1"/>
    <col min="13574" max="13574" width="5.7109375" style="89" customWidth="1"/>
    <col min="13575" max="13578" width="4.5703125" style="89" customWidth="1"/>
    <col min="13579" max="13579" width="5.42578125" style="89" customWidth="1"/>
    <col min="13580" max="13581" width="4.5703125" style="89" customWidth="1"/>
    <col min="13582" max="13582" width="1.85546875" style="89" customWidth="1"/>
    <col min="13583" max="13584" width="4.5703125" style="89" customWidth="1"/>
    <col min="13585" max="13585" width="5.7109375" style="89" customWidth="1"/>
    <col min="13586" max="13587" width="4.5703125" style="89" customWidth="1"/>
    <col min="13588" max="13588" width="11.42578125" style="89"/>
    <col min="13589" max="13589" width="12.140625" style="89" bestFit="1" customWidth="1"/>
    <col min="13590" max="13819" width="11.42578125" style="89"/>
    <col min="13820" max="13820" width="25" style="89" customWidth="1"/>
    <col min="13821" max="13821" width="7.42578125" style="89" customWidth="1"/>
    <col min="13822" max="13823" width="4.5703125" style="89" customWidth="1"/>
    <col min="13824" max="13824" width="5.7109375" style="89" customWidth="1"/>
    <col min="13825" max="13826" width="4.5703125" style="89" customWidth="1"/>
    <col min="13827" max="13827" width="1.85546875" style="89" customWidth="1"/>
    <col min="13828" max="13829" width="4.5703125" style="89" customWidth="1"/>
    <col min="13830" max="13830" width="5.7109375" style="89" customWidth="1"/>
    <col min="13831" max="13834" width="4.5703125" style="89" customWidth="1"/>
    <col min="13835" max="13835" width="5.42578125" style="89" customWidth="1"/>
    <col min="13836" max="13837" width="4.5703125" style="89" customWidth="1"/>
    <col min="13838" max="13838" width="1.85546875" style="89" customWidth="1"/>
    <col min="13839" max="13840" width="4.5703125" style="89" customWidth="1"/>
    <col min="13841" max="13841" width="5.7109375" style="89" customWidth="1"/>
    <col min="13842" max="13843" width="4.5703125" style="89" customWidth="1"/>
    <col min="13844" max="13844" width="11.42578125" style="89"/>
    <col min="13845" max="13845" width="12.140625" style="89" bestFit="1" customWidth="1"/>
    <col min="13846" max="14075" width="11.42578125" style="89"/>
    <col min="14076" max="14076" width="25" style="89" customWidth="1"/>
    <col min="14077" max="14077" width="7.42578125" style="89" customWidth="1"/>
    <col min="14078" max="14079" width="4.5703125" style="89" customWidth="1"/>
    <col min="14080" max="14080" width="5.7109375" style="89" customWidth="1"/>
    <col min="14081" max="14082" width="4.5703125" style="89" customWidth="1"/>
    <col min="14083" max="14083" width="1.85546875" style="89" customWidth="1"/>
    <col min="14084" max="14085" width="4.5703125" style="89" customWidth="1"/>
    <col min="14086" max="14086" width="5.7109375" style="89" customWidth="1"/>
    <col min="14087" max="14090" width="4.5703125" style="89" customWidth="1"/>
    <col min="14091" max="14091" width="5.42578125" style="89" customWidth="1"/>
    <col min="14092" max="14093" width="4.5703125" style="89" customWidth="1"/>
    <col min="14094" max="14094" width="1.85546875" style="89" customWidth="1"/>
    <col min="14095" max="14096" width="4.5703125" style="89" customWidth="1"/>
    <col min="14097" max="14097" width="5.7109375" style="89" customWidth="1"/>
    <col min="14098" max="14099" width="4.5703125" style="89" customWidth="1"/>
    <col min="14100" max="14100" width="11.42578125" style="89"/>
    <col min="14101" max="14101" width="12.140625" style="89" bestFit="1" customWidth="1"/>
    <col min="14102" max="14331" width="11.42578125" style="89"/>
    <col min="14332" max="14332" width="25" style="89" customWidth="1"/>
    <col min="14333" max="14333" width="7.42578125" style="89" customWidth="1"/>
    <col min="14334" max="14335" width="4.5703125" style="89" customWidth="1"/>
    <col min="14336" max="14336" width="5.7109375" style="89" customWidth="1"/>
    <col min="14337" max="14338" width="4.5703125" style="89" customWidth="1"/>
    <col min="14339" max="14339" width="1.85546875" style="89" customWidth="1"/>
    <col min="14340" max="14341" width="4.5703125" style="89" customWidth="1"/>
    <col min="14342" max="14342" width="5.7109375" style="89" customWidth="1"/>
    <col min="14343" max="14346" width="4.5703125" style="89" customWidth="1"/>
    <col min="14347" max="14347" width="5.42578125" style="89" customWidth="1"/>
    <col min="14348" max="14349" width="4.5703125" style="89" customWidth="1"/>
    <col min="14350" max="14350" width="1.85546875" style="89" customWidth="1"/>
    <col min="14351" max="14352" width="4.5703125" style="89" customWidth="1"/>
    <col min="14353" max="14353" width="5.7109375" style="89" customWidth="1"/>
    <col min="14354" max="14355" width="4.5703125" style="89" customWidth="1"/>
    <col min="14356" max="14356" width="11.42578125" style="89"/>
    <col min="14357" max="14357" width="12.140625" style="89" bestFit="1" customWidth="1"/>
    <col min="14358" max="14587" width="11.42578125" style="89"/>
    <col min="14588" max="14588" width="25" style="89" customWidth="1"/>
    <col min="14589" max="14589" width="7.42578125" style="89" customWidth="1"/>
    <col min="14590" max="14591" width="4.5703125" style="89" customWidth="1"/>
    <col min="14592" max="14592" width="5.7109375" style="89" customWidth="1"/>
    <col min="14593" max="14594" width="4.5703125" style="89" customWidth="1"/>
    <col min="14595" max="14595" width="1.85546875" style="89" customWidth="1"/>
    <col min="14596" max="14597" width="4.5703125" style="89" customWidth="1"/>
    <col min="14598" max="14598" width="5.7109375" style="89" customWidth="1"/>
    <col min="14599" max="14602" width="4.5703125" style="89" customWidth="1"/>
    <col min="14603" max="14603" width="5.42578125" style="89" customWidth="1"/>
    <col min="14604" max="14605" width="4.5703125" style="89" customWidth="1"/>
    <col min="14606" max="14606" width="1.85546875" style="89" customWidth="1"/>
    <col min="14607" max="14608" width="4.5703125" style="89" customWidth="1"/>
    <col min="14609" max="14609" width="5.7109375" style="89" customWidth="1"/>
    <col min="14610" max="14611" width="4.5703125" style="89" customWidth="1"/>
    <col min="14612" max="14612" width="11.42578125" style="89"/>
    <col min="14613" max="14613" width="12.140625" style="89" bestFit="1" customWidth="1"/>
    <col min="14614" max="14843" width="11.42578125" style="89"/>
    <col min="14844" max="14844" width="25" style="89" customWidth="1"/>
    <col min="14845" max="14845" width="7.42578125" style="89" customWidth="1"/>
    <col min="14846" max="14847" width="4.5703125" style="89" customWidth="1"/>
    <col min="14848" max="14848" width="5.7109375" style="89" customWidth="1"/>
    <col min="14849" max="14850" width="4.5703125" style="89" customWidth="1"/>
    <col min="14851" max="14851" width="1.85546875" style="89" customWidth="1"/>
    <col min="14852" max="14853" width="4.5703125" style="89" customWidth="1"/>
    <col min="14854" max="14854" width="5.7109375" style="89" customWidth="1"/>
    <col min="14855" max="14858" width="4.5703125" style="89" customWidth="1"/>
    <col min="14859" max="14859" width="5.42578125" style="89" customWidth="1"/>
    <col min="14860" max="14861" width="4.5703125" style="89" customWidth="1"/>
    <col min="14862" max="14862" width="1.85546875" style="89" customWidth="1"/>
    <col min="14863" max="14864" width="4.5703125" style="89" customWidth="1"/>
    <col min="14865" max="14865" width="5.7109375" style="89" customWidth="1"/>
    <col min="14866" max="14867" width="4.5703125" style="89" customWidth="1"/>
    <col min="14868" max="14868" width="11.42578125" style="89"/>
    <col min="14869" max="14869" width="12.140625" style="89" bestFit="1" customWidth="1"/>
    <col min="14870" max="15099" width="11.42578125" style="89"/>
    <col min="15100" max="15100" width="25" style="89" customWidth="1"/>
    <col min="15101" max="15101" width="7.42578125" style="89" customWidth="1"/>
    <col min="15102" max="15103" width="4.5703125" style="89" customWidth="1"/>
    <col min="15104" max="15104" width="5.7109375" style="89" customWidth="1"/>
    <col min="15105" max="15106" width="4.5703125" style="89" customWidth="1"/>
    <col min="15107" max="15107" width="1.85546875" style="89" customWidth="1"/>
    <col min="15108" max="15109" width="4.5703125" style="89" customWidth="1"/>
    <col min="15110" max="15110" width="5.7109375" style="89" customWidth="1"/>
    <col min="15111" max="15114" width="4.5703125" style="89" customWidth="1"/>
    <col min="15115" max="15115" width="5.42578125" style="89" customWidth="1"/>
    <col min="15116" max="15117" width="4.5703125" style="89" customWidth="1"/>
    <col min="15118" max="15118" width="1.85546875" style="89" customWidth="1"/>
    <col min="15119" max="15120" width="4.5703125" style="89" customWidth="1"/>
    <col min="15121" max="15121" width="5.7109375" style="89" customWidth="1"/>
    <col min="15122" max="15123" width="4.5703125" style="89" customWidth="1"/>
    <col min="15124" max="15124" width="11.42578125" style="89"/>
    <col min="15125" max="15125" width="12.140625" style="89" bestFit="1" customWidth="1"/>
    <col min="15126" max="15355" width="11.42578125" style="89"/>
    <col min="15356" max="15356" width="25" style="89" customWidth="1"/>
    <col min="15357" max="15357" width="7.42578125" style="89" customWidth="1"/>
    <col min="15358" max="15359" width="4.5703125" style="89" customWidth="1"/>
    <col min="15360" max="15360" width="5.7109375" style="89" customWidth="1"/>
    <col min="15361" max="15362" width="4.5703125" style="89" customWidth="1"/>
    <col min="15363" max="15363" width="1.85546875" style="89" customWidth="1"/>
    <col min="15364" max="15365" width="4.5703125" style="89" customWidth="1"/>
    <col min="15366" max="15366" width="5.7109375" style="89" customWidth="1"/>
    <col min="15367" max="15370" width="4.5703125" style="89" customWidth="1"/>
    <col min="15371" max="15371" width="5.42578125" style="89" customWidth="1"/>
    <col min="15372" max="15373" width="4.5703125" style="89" customWidth="1"/>
    <col min="15374" max="15374" width="1.85546875" style="89" customWidth="1"/>
    <col min="15375" max="15376" width="4.5703125" style="89" customWidth="1"/>
    <col min="15377" max="15377" width="5.7109375" style="89" customWidth="1"/>
    <col min="15378" max="15379" width="4.5703125" style="89" customWidth="1"/>
    <col min="15380" max="15380" width="11.42578125" style="89"/>
    <col min="15381" max="15381" width="12.140625" style="89" bestFit="1" customWidth="1"/>
    <col min="15382" max="15611" width="11.42578125" style="89"/>
    <col min="15612" max="15612" width="25" style="89" customWidth="1"/>
    <col min="15613" max="15613" width="7.42578125" style="89" customWidth="1"/>
    <col min="15614" max="15615" width="4.5703125" style="89" customWidth="1"/>
    <col min="15616" max="15616" width="5.7109375" style="89" customWidth="1"/>
    <col min="15617" max="15618" width="4.5703125" style="89" customWidth="1"/>
    <col min="15619" max="15619" width="1.85546875" style="89" customWidth="1"/>
    <col min="15620" max="15621" width="4.5703125" style="89" customWidth="1"/>
    <col min="15622" max="15622" width="5.7109375" style="89" customWidth="1"/>
    <col min="15623" max="15626" width="4.5703125" style="89" customWidth="1"/>
    <col min="15627" max="15627" width="5.42578125" style="89" customWidth="1"/>
    <col min="15628" max="15629" width="4.5703125" style="89" customWidth="1"/>
    <col min="15630" max="15630" width="1.85546875" style="89" customWidth="1"/>
    <col min="15631" max="15632" width="4.5703125" style="89" customWidth="1"/>
    <col min="15633" max="15633" width="5.7109375" style="89" customWidth="1"/>
    <col min="15634" max="15635" width="4.5703125" style="89" customWidth="1"/>
    <col min="15636" max="15636" width="11.42578125" style="89"/>
    <col min="15637" max="15637" width="12.140625" style="89" bestFit="1" customWidth="1"/>
    <col min="15638" max="15867" width="11.42578125" style="89"/>
    <col min="15868" max="15868" width="25" style="89" customWidth="1"/>
    <col min="15869" max="15869" width="7.42578125" style="89" customWidth="1"/>
    <col min="15870" max="15871" width="4.5703125" style="89" customWidth="1"/>
    <col min="15872" max="15872" width="5.7109375" style="89" customWidth="1"/>
    <col min="15873" max="15874" width="4.5703125" style="89" customWidth="1"/>
    <col min="15875" max="15875" width="1.85546875" style="89" customWidth="1"/>
    <col min="15876" max="15877" width="4.5703125" style="89" customWidth="1"/>
    <col min="15878" max="15878" width="5.7109375" style="89" customWidth="1"/>
    <col min="15879" max="15882" width="4.5703125" style="89" customWidth="1"/>
    <col min="15883" max="15883" width="5.42578125" style="89" customWidth="1"/>
    <col min="15884" max="15885" width="4.5703125" style="89" customWidth="1"/>
    <col min="15886" max="15886" width="1.85546875" style="89" customWidth="1"/>
    <col min="15887" max="15888" width="4.5703125" style="89" customWidth="1"/>
    <col min="15889" max="15889" width="5.7109375" style="89" customWidth="1"/>
    <col min="15890" max="15891" width="4.5703125" style="89" customWidth="1"/>
    <col min="15892" max="15892" width="11.42578125" style="89"/>
    <col min="15893" max="15893" width="12.140625" style="89" bestFit="1" customWidth="1"/>
    <col min="15894" max="16123" width="11.42578125" style="89"/>
    <col min="16124" max="16124" width="25" style="89" customWidth="1"/>
    <col min="16125" max="16125" width="7.42578125" style="89" customWidth="1"/>
    <col min="16126" max="16127" width="4.5703125" style="89" customWidth="1"/>
    <col min="16128" max="16128" width="5.7109375" style="89" customWidth="1"/>
    <col min="16129" max="16130" width="4.5703125" style="89" customWidth="1"/>
    <col min="16131" max="16131" width="1.85546875" style="89" customWidth="1"/>
    <col min="16132" max="16133" width="4.5703125" style="89" customWidth="1"/>
    <col min="16134" max="16134" width="5.7109375" style="89" customWidth="1"/>
    <col min="16135" max="16138" width="4.5703125" style="89" customWidth="1"/>
    <col min="16139" max="16139" width="5.42578125" style="89" customWidth="1"/>
    <col min="16140" max="16141" width="4.5703125" style="89" customWidth="1"/>
    <col min="16142" max="16142" width="1.85546875" style="89" customWidth="1"/>
    <col min="16143" max="16144" width="4.5703125" style="89" customWidth="1"/>
    <col min="16145" max="16145" width="5.7109375" style="89" customWidth="1"/>
    <col min="16146" max="16147" width="4.5703125" style="89" customWidth="1"/>
    <col min="16148" max="16148" width="11.42578125" style="89"/>
    <col min="16149" max="16149" width="12.140625" style="89" bestFit="1" customWidth="1"/>
    <col min="16150" max="16384" width="11.42578125" style="89"/>
  </cols>
  <sheetData>
    <row r="1" spans="1:31" ht="61.5" customHeight="1" x14ac:dyDescent="0.25">
      <c r="A1" s="7"/>
      <c r="B1" s="7"/>
      <c r="C1" s="7"/>
      <c r="D1" s="7"/>
      <c r="E1" s="7"/>
      <c r="F1" s="7"/>
      <c r="G1" s="7"/>
      <c r="H1" s="7"/>
      <c r="I1" s="7"/>
      <c r="J1" s="7"/>
      <c r="K1" s="313"/>
      <c r="L1" s="7"/>
      <c r="M1" s="7"/>
      <c r="N1" s="7"/>
      <c r="O1" s="7"/>
      <c r="P1" s="7"/>
      <c r="Q1" s="7"/>
      <c r="R1" s="7"/>
      <c r="S1" s="7"/>
    </row>
    <row r="2" spans="1:31" ht="9.75" customHeight="1" x14ac:dyDescent="0.25">
      <c r="A2" s="7"/>
      <c r="B2" s="7"/>
      <c r="C2" s="7"/>
      <c r="D2" s="7"/>
      <c r="E2" s="7"/>
      <c r="F2" s="7"/>
      <c r="G2" s="7"/>
      <c r="H2" s="7"/>
      <c r="I2" s="7"/>
      <c r="J2" s="7"/>
      <c r="K2" s="313"/>
      <c r="L2" s="7"/>
      <c r="M2" s="7"/>
      <c r="N2" s="7"/>
      <c r="O2" s="7"/>
      <c r="P2" s="7"/>
      <c r="Q2" s="7"/>
      <c r="R2" s="7"/>
      <c r="S2" s="7"/>
    </row>
    <row r="3" spans="1:31" x14ac:dyDescent="0.25">
      <c r="A3" s="506" t="s">
        <v>27</v>
      </c>
      <c r="B3" s="506"/>
      <c r="C3" s="506"/>
      <c r="D3" s="506"/>
      <c r="E3" s="506"/>
      <c r="F3" s="506"/>
      <c r="G3" s="506"/>
      <c r="H3" s="506"/>
      <c r="I3" s="506"/>
      <c r="J3" s="506"/>
      <c r="K3" s="506"/>
      <c r="L3" s="506"/>
      <c r="M3" s="506"/>
      <c r="N3" s="506"/>
      <c r="O3" s="506"/>
      <c r="P3" s="506"/>
      <c r="Q3" s="506"/>
      <c r="R3" s="506"/>
      <c r="S3" s="506"/>
    </row>
    <row r="4" spans="1:31" x14ac:dyDescent="0.25">
      <c r="A4" s="506"/>
      <c r="B4" s="506"/>
      <c r="C4" s="506"/>
      <c r="D4" s="506"/>
      <c r="E4" s="506"/>
      <c r="F4" s="506"/>
      <c r="G4" s="506"/>
      <c r="H4" s="506"/>
      <c r="I4" s="506"/>
      <c r="J4" s="506"/>
      <c r="K4" s="506"/>
      <c r="L4" s="506"/>
      <c r="M4" s="506"/>
      <c r="N4" s="506"/>
      <c r="O4" s="506"/>
      <c r="P4" s="506"/>
      <c r="Q4" s="506"/>
      <c r="R4" s="506"/>
      <c r="S4" s="506"/>
    </row>
    <row r="5" spans="1:31" s="58" customFormat="1" x14ac:dyDescent="0.25">
      <c r="A5" s="507" t="s">
        <v>162</v>
      </c>
      <c r="B5" s="508"/>
      <c r="C5" s="508"/>
      <c r="D5" s="508"/>
      <c r="E5" s="508"/>
      <c r="F5" s="508"/>
      <c r="G5" s="508"/>
      <c r="H5" s="508"/>
      <c r="I5" s="508"/>
      <c r="J5" s="508"/>
      <c r="K5" s="508"/>
      <c r="L5" s="508"/>
      <c r="M5" s="508"/>
      <c r="N5" s="508"/>
      <c r="O5" s="508"/>
      <c r="P5" s="508"/>
      <c r="Q5" s="508"/>
      <c r="R5" s="508"/>
      <c r="S5" s="509"/>
      <c r="T5" s="89"/>
      <c r="U5" s="89"/>
      <c r="V5" s="89"/>
      <c r="W5" s="89"/>
      <c r="X5" s="89"/>
      <c r="Y5" s="89"/>
      <c r="Z5" s="89"/>
      <c r="AA5" s="89"/>
      <c r="AB5" s="89"/>
      <c r="AC5" s="89"/>
      <c r="AD5" s="89"/>
      <c r="AE5" s="89"/>
    </row>
    <row r="6" spans="1:31" s="58" customFormat="1" x14ac:dyDescent="0.25">
      <c r="A6" s="507" t="s">
        <v>29</v>
      </c>
      <c r="B6" s="508"/>
      <c r="C6" s="508"/>
      <c r="D6" s="508"/>
      <c r="E6" s="508"/>
      <c r="F6" s="508"/>
      <c r="G6" s="508"/>
      <c r="H6" s="508"/>
      <c r="I6" s="508"/>
      <c r="J6" s="508"/>
      <c r="K6" s="508"/>
      <c r="L6" s="508"/>
      <c r="M6" s="508"/>
      <c r="N6" s="508"/>
      <c r="O6" s="508"/>
      <c r="P6" s="508"/>
      <c r="Q6" s="508"/>
      <c r="R6" s="508"/>
      <c r="S6" s="509"/>
      <c r="T6" s="89"/>
      <c r="U6" s="89"/>
      <c r="V6" s="89"/>
      <c r="W6" s="89"/>
      <c r="X6" s="89"/>
      <c r="Y6" s="89"/>
      <c r="Z6" s="89"/>
      <c r="AA6" s="89"/>
      <c r="AB6" s="89"/>
      <c r="AC6" s="89"/>
      <c r="AD6" s="89"/>
      <c r="AE6" s="89"/>
    </row>
    <row r="7" spans="1:31" s="58" customFormat="1" x14ac:dyDescent="0.25">
      <c r="A7" s="510" t="s">
        <v>177</v>
      </c>
      <c r="B7" s="511"/>
      <c r="C7" s="511"/>
      <c r="D7" s="511"/>
      <c r="E7" s="511"/>
      <c r="F7" s="511"/>
      <c r="G7" s="511"/>
      <c r="H7" s="511"/>
      <c r="I7" s="511"/>
      <c r="J7" s="511"/>
      <c r="K7" s="511"/>
      <c r="L7" s="511"/>
      <c r="M7" s="511"/>
      <c r="N7" s="511"/>
      <c r="O7" s="511"/>
      <c r="P7" s="511"/>
      <c r="Q7" s="511"/>
      <c r="R7" s="511"/>
      <c r="S7" s="512"/>
      <c r="T7" s="89"/>
      <c r="U7" s="89"/>
      <c r="V7" s="89"/>
      <c r="W7" s="89"/>
      <c r="X7" s="89"/>
      <c r="Y7" s="89"/>
      <c r="Z7" s="89"/>
      <c r="AA7" s="89"/>
      <c r="AB7" s="89"/>
      <c r="AC7" s="89"/>
      <c r="AD7" s="89"/>
      <c r="AE7" s="89"/>
    </row>
    <row r="8" spans="1:31" s="58" customFormat="1" x14ac:dyDescent="0.25">
      <c r="A8" s="314"/>
      <c r="B8" s="314"/>
      <c r="C8" s="314"/>
      <c r="D8" s="314"/>
      <c r="E8" s="314"/>
      <c r="F8" s="314"/>
      <c r="G8" s="314"/>
      <c r="H8" s="314"/>
      <c r="I8" s="314"/>
      <c r="J8" s="314"/>
      <c r="K8" s="315"/>
      <c r="L8" s="314"/>
      <c r="M8" s="314"/>
      <c r="N8" s="314"/>
      <c r="O8" s="314"/>
      <c r="S8" s="316" t="s">
        <v>76</v>
      </c>
      <c r="T8" s="89"/>
      <c r="U8" s="89"/>
      <c r="V8" s="89"/>
      <c r="W8" s="89"/>
      <c r="X8" s="89"/>
      <c r="Y8" s="89"/>
      <c r="Z8" s="89"/>
      <c r="AA8" s="89"/>
      <c r="AB8" s="89"/>
      <c r="AC8" s="89"/>
      <c r="AD8" s="89"/>
      <c r="AE8" s="89"/>
    </row>
    <row r="9" spans="1:31" s="58" customFormat="1" ht="23.25" customHeight="1" x14ac:dyDescent="0.25">
      <c r="A9" s="513" t="s">
        <v>163</v>
      </c>
      <c r="B9" s="317"/>
      <c r="C9" s="515" t="s">
        <v>71</v>
      </c>
      <c r="D9" s="515"/>
      <c r="E9" s="515"/>
      <c r="F9" s="515"/>
      <c r="G9" s="515"/>
      <c r="H9" s="342"/>
      <c r="I9" s="515" t="s">
        <v>38</v>
      </c>
      <c r="J9" s="515"/>
      <c r="K9" s="515"/>
      <c r="L9" s="515"/>
      <c r="M9" s="515"/>
      <c r="N9" s="318"/>
      <c r="O9" s="516" t="s">
        <v>39</v>
      </c>
      <c r="P9" s="516"/>
      <c r="Q9" s="516"/>
      <c r="R9" s="516"/>
      <c r="S9" s="517"/>
      <c r="T9" s="89"/>
      <c r="U9" s="89"/>
      <c r="V9" s="89"/>
      <c r="W9" s="89"/>
      <c r="X9" s="89"/>
      <c r="Y9" s="89"/>
      <c r="Z9" s="89"/>
      <c r="AA9" s="89"/>
      <c r="AB9" s="89"/>
      <c r="AC9" s="89"/>
      <c r="AD9" s="89"/>
      <c r="AE9" s="89"/>
    </row>
    <row r="10" spans="1:31" s="53" customFormat="1" ht="31.5" customHeight="1" x14ac:dyDescent="0.25">
      <c r="A10" s="514"/>
      <c r="B10" s="319"/>
      <c r="C10" s="515" t="s">
        <v>180</v>
      </c>
      <c r="D10" s="515"/>
      <c r="E10" s="515"/>
      <c r="F10" s="515"/>
      <c r="G10" s="515"/>
      <c r="H10" s="366"/>
      <c r="I10" s="515" t="s">
        <v>181</v>
      </c>
      <c r="J10" s="515"/>
      <c r="K10" s="515"/>
      <c r="L10" s="515"/>
      <c r="M10" s="515"/>
      <c r="N10" s="366"/>
      <c r="O10" s="515" t="s">
        <v>182</v>
      </c>
      <c r="P10" s="515"/>
      <c r="Q10" s="515"/>
      <c r="R10" s="515"/>
      <c r="S10" s="521"/>
      <c r="T10" s="89"/>
      <c r="U10" s="89"/>
      <c r="V10" s="89"/>
      <c r="W10" s="89"/>
      <c r="X10" s="89"/>
      <c r="Y10" s="89"/>
      <c r="Z10" s="89"/>
      <c r="AA10" s="89"/>
      <c r="AB10" s="89"/>
      <c r="AC10" s="89"/>
      <c r="AD10" s="89"/>
      <c r="AE10" s="89"/>
    </row>
    <row r="11" spans="1:31" s="58" customFormat="1" ht="15" customHeight="1" x14ac:dyDescent="0.25">
      <c r="A11" s="320" t="s">
        <v>164</v>
      </c>
      <c r="B11" s="102"/>
      <c r="C11" s="321"/>
      <c r="D11" s="468"/>
      <c r="E11" s="468">
        <v>4.2511155521284252</v>
      </c>
      <c r="F11" s="469"/>
      <c r="G11" s="469"/>
      <c r="H11" s="470"/>
      <c r="I11" s="470"/>
      <c r="J11" s="470"/>
      <c r="K11" s="468">
        <v>4.0643341558157289</v>
      </c>
      <c r="L11" s="469"/>
      <c r="M11" s="471"/>
      <c r="N11" s="471"/>
      <c r="O11" s="470"/>
      <c r="P11" s="470"/>
      <c r="Q11" s="468">
        <v>5.5755466236511353</v>
      </c>
      <c r="R11" s="471"/>
      <c r="S11" s="323"/>
      <c r="T11" s="89"/>
      <c r="U11" s="89"/>
      <c r="V11" s="89"/>
      <c r="W11" s="89"/>
      <c r="X11" s="89"/>
      <c r="Y11" s="89"/>
      <c r="Z11" s="89"/>
      <c r="AA11" s="89"/>
      <c r="AB11" s="89"/>
      <c r="AC11" s="89"/>
      <c r="AD11" s="89"/>
      <c r="AE11" s="89"/>
    </row>
    <row r="12" spans="1:31" s="58" customFormat="1" x14ac:dyDescent="0.25">
      <c r="A12" s="320" t="s">
        <v>36</v>
      </c>
      <c r="B12" s="102"/>
      <c r="C12" s="321"/>
      <c r="D12" s="468"/>
      <c r="E12" s="468">
        <v>8.9077900950887141</v>
      </c>
      <c r="F12" s="469"/>
      <c r="G12" s="469"/>
      <c r="H12" s="470"/>
      <c r="I12" s="470"/>
      <c r="J12" s="470"/>
      <c r="K12" s="468">
        <v>5.885766505404888</v>
      </c>
      <c r="L12" s="469"/>
      <c r="M12" s="471"/>
      <c r="N12" s="471"/>
      <c r="O12" s="470"/>
      <c r="P12" s="470"/>
      <c r="Q12" s="468">
        <v>7.6052174117603073</v>
      </c>
      <c r="R12" s="471"/>
      <c r="S12" s="323"/>
      <c r="T12" s="89"/>
      <c r="U12" s="89"/>
      <c r="V12" s="89"/>
      <c r="W12" s="89"/>
      <c r="X12" s="89"/>
      <c r="Y12" s="89"/>
      <c r="Z12" s="89"/>
      <c r="AA12" s="89"/>
      <c r="AB12" s="89"/>
      <c r="AC12" s="89"/>
      <c r="AD12" s="89"/>
      <c r="AE12" s="89"/>
    </row>
    <row r="13" spans="1:31" s="58" customFormat="1" x14ac:dyDescent="0.25">
      <c r="A13" s="324" t="s">
        <v>165</v>
      </c>
      <c r="B13" s="325"/>
      <c r="C13" s="326"/>
      <c r="D13" s="472"/>
      <c r="E13" s="472"/>
      <c r="F13" s="473"/>
      <c r="G13" s="473"/>
      <c r="H13" s="473"/>
      <c r="I13" s="473"/>
      <c r="J13" s="473"/>
      <c r="K13" s="474"/>
      <c r="L13" s="473"/>
      <c r="M13" s="472"/>
      <c r="N13" s="472"/>
      <c r="O13" s="473"/>
      <c r="P13" s="473"/>
      <c r="Q13" s="474"/>
      <c r="R13" s="472"/>
      <c r="S13" s="327"/>
      <c r="T13" s="89"/>
      <c r="U13" s="89"/>
      <c r="V13" s="89"/>
      <c r="W13" s="89"/>
      <c r="X13" s="89"/>
      <c r="Y13" s="89"/>
      <c r="Z13" s="89"/>
      <c r="AA13" s="89"/>
      <c r="AB13" s="89"/>
      <c r="AC13" s="89"/>
      <c r="AD13" s="89"/>
      <c r="AE13" s="89"/>
    </row>
    <row r="14" spans="1:31" s="58" customFormat="1" x14ac:dyDescent="0.25">
      <c r="A14" s="328" t="s">
        <v>166</v>
      </c>
      <c r="B14" s="102"/>
      <c r="C14" s="66"/>
      <c r="D14" s="465"/>
      <c r="E14" s="465">
        <v>8.4846221958129036</v>
      </c>
      <c r="F14" s="475"/>
      <c r="G14" s="475"/>
      <c r="H14" s="475"/>
      <c r="I14" s="475"/>
      <c r="J14" s="475"/>
      <c r="K14" s="465">
        <v>2.5756984889615921</v>
      </c>
      <c r="L14" s="475"/>
      <c r="M14" s="476"/>
      <c r="N14" s="476"/>
      <c r="O14" s="475"/>
      <c r="P14" s="475"/>
      <c r="Q14" s="465">
        <v>2.5322252058356298</v>
      </c>
      <c r="R14" s="476"/>
      <c r="S14" s="330"/>
      <c r="T14" s="89"/>
      <c r="U14" s="89"/>
      <c r="V14" s="89"/>
      <c r="W14" s="89"/>
      <c r="X14" s="89"/>
      <c r="Y14" s="89"/>
      <c r="Z14" s="89"/>
      <c r="AA14" s="89"/>
      <c r="AB14" s="89"/>
      <c r="AC14" s="89"/>
      <c r="AD14" s="89"/>
      <c r="AE14" s="89"/>
    </row>
    <row r="15" spans="1:31" s="58" customFormat="1" x14ac:dyDescent="0.25">
      <c r="A15" s="331" t="s">
        <v>167</v>
      </c>
      <c r="B15" s="18"/>
      <c r="C15" s="187"/>
      <c r="D15" s="456"/>
      <c r="E15" s="456">
        <v>12.196421006887221</v>
      </c>
      <c r="F15" s="477"/>
      <c r="G15" s="477"/>
      <c r="H15" s="477"/>
      <c r="I15" s="477"/>
      <c r="J15" s="477"/>
      <c r="K15" s="456">
        <v>9.9296925152920323</v>
      </c>
      <c r="L15" s="477"/>
      <c r="M15" s="456"/>
      <c r="N15" s="456"/>
      <c r="O15" s="477"/>
      <c r="P15" s="477"/>
      <c r="Q15" s="455">
        <v>13.169243628136073</v>
      </c>
      <c r="R15" s="456"/>
      <c r="S15" s="177"/>
      <c r="T15" s="89"/>
      <c r="U15" s="89"/>
      <c r="V15" s="89"/>
      <c r="W15" s="89"/>
      <c r="X15" s="89"/>
      <c r="Y15" s="89"/>
      <c r="Z15" s="89"/>
      <c r="AA15" s="89"/>
      <c r="AB15" s="89"/>
      <c r="AC15" s="89"/>
      <c r="AD15" s="89"/>
      <c r="AE15" s="89"/>
    </row>
    <row r="16" spans="1:31" s="58" customFormat="1" x14ac:dyDescent="0.25">
      <c r="A16" s="328" t="s">
        <v>168</v>
      </c>
      <c r="B16" s="102"/>
      <c r="C16" s="66"/>
      <c r="D16" s="465"/>
      <c r="E16" s="465">
        <v>-4.9207746671233821</v>
      </c>
      <c r="F16" s="475"/>
      <c r="G16" s="475"/>
      <c r="H16" s="475"/>
      <c r="I16" s="475"/>
      <c r="J16" s="475"/>
      <c r="K16" s="465">
        <v>-5.4333373780823848</v>
      </c>
      <c r="L16" s="475"/>
      <c r="M16" s="476"/>
      <c r="N16" s="476"/>
      <c r="O16" s="475"/>
      <c r="P16" s="475"/>
      <c r="Q16" s="465">
        <v>-6.3644538144836957</v>
      </c>
      <c r="R16" s="476"/>
      <c r="S16" s="330"/>
      <c r="T16" s="89"/>
      <c r="U16" s="89"/>
      <c r="V16" s="89"/>
      <c r="W16" s="89"/>
      <c r="X16" s="89"/>
      <c r="Y16" s="89"/>
      <c r="Z16" s="89"/>
      <c r="AA16" s="89"/>
      <c r="AB16" s="89"/>
      <c r="AC16" s="89"/>
      <c r="AD16" s="89"/>
      <c r="AE16" s="89"/>
    </row>
    <row r="17" spans="1:31" s="58" customFormat="1" ht="16.5" x14ac:dyDescent="0.25">
      <c r="A17" s="331" t="s">
        <v>169</v>
      </c>
      <c r="B17" s="18"/>
      <c r="C17" s="187"/>
      <c r="D17" s="456"/>
      <c r="E17" s="456">
        <v>11.479788578649035</v>
      </c>
      <c r="F17" s="477"/>
      <c r="G17" s="477"/>
      <c r="H17" s="477"/>
      <c r="I17" s="477"/>
      <c r="J17" s="477"/>
      <c r="K17" s="456">
        <v>2.5746755636844085</v>
      </c>
      <c r="L17" s="477"/>
      <c r="M17" s="456"/>
      <c r="N17" s="456"/>
      <c r="O17" s="477"/>
      <c r="P17" s="477"/>
      <c r="Q17" s="455">
        <v>4.6017845432364339</v>
      </c>
      <c r="R17" s="456"/>
      <c r="S17" s="177"/>
      <c r="T17" s="89"/>
      <c r="U17" s="89"/>
      <c r="V17" s="89"/>
      <c r="W17" s="89"/>
      <c r="X17" s="89"/>
      <c r="Y17" s="89"/>
      <c r="Z17" s="89"/>
      <c r="AA17" s="89"/>
      <c r="AB17" s="89"/>
      <c r="AC17" s="89"/>
      <c r="AD17" s="89"/>
      <c r="AE17" s="89"/>
    </row>
    <row r="18" spans="1:31" s="58" customFormat="1" x14ac:dyDescent="0.25">
      <c r="A18" s="324" t="s">
        <v>170</v>
      </c>
      <c r="B18" s="325"/>
      <c r="C18" s="326"/>
      <c r="D18" s="472"/>
      <c r="E18" s="472"/>
      <c r="F18" s="473"/>
      <c r="G18" s="473"/>
      <c r="H18" s="473"/>
      <c r="I18" s="473"/>
      <c r="J18" s="473"/>
      <c r="K18" s="474"/>
      <c r="L18" s="473"/>
      <c r="M18" s="472"/>
      <c r="N18" s="472"/>
      <c r="O18" s="473"/>
      <c r="P18" s="473"/>
      <c r="Q18" s="474"/>
      <c r="R18" s="472"/>
      <c r="S18" s="327"/>
      <c r="T18" s="89"/>
      <c r="U18" s="89"/>
      <c r="V18" s="89"/>
      <c r="W18" s="89"/>
      <c r="X18" s="89"/>
      <c r="Y18" s="89"/>
      <c r="Z18" s="89"/>
      <c r="AA18" s="89"/>
      <c r="AB18" s="89"/>
      <c r="AC18" s="89"/>
      <c r="AD18" s="89"/>
      <c r="AE18" s="89"/>
    </row>
    <row r="19" spans="1:31" s="58" customFormat="1" x14ac:dyDescent="0.25">
      <c r="A19" s="344" t="s">
        <v>171</v>
      </c>
      <c r="B19" s="102"/>
      <c r="C19" s="66"/>
      <c r="D19" s="465"/>
      <c r="E19" s="465">
        <v>2.8173144947398328</v>
      </c>
      <c r="F19" s="475"/>
      <c r="G19" s="475"/>
      <c r="H19" s="475"/>
      <c r="I19" s="475"/>
      <c r="J19" s="475"/>
      <c r="K19" s="465">
        <v>8.737984720225711E-2</v>
      </c>
      <c r="L19" s="475"/>
      <c r="M19" s="476"/>
      <c r="N19" s="476"/>
      <c r="O19" s="475"/>
      <c r="P19" s="475"/>
      <c r="Q19" s="465">
        <v>0.55188397193508365</v>
      </c>
      <c r="R19" s="476"/>
      <c r="S19" s="330"/>
      <c r="T19" s="89"/>
      <c r="U19" s="89"/>
      <c r="V19" s="89"/>
      <c r="W19" s="89"/>
      <c r="X19" s="89"/>
      <c r="Y19" s="89"/>
      <c r="Z19" s="89"/>
      <c r="AA19" s="89"/>
      <c r="AB19" s="89"/>
      <c r="AC19" s="89"/>
      <c r="AD19" s="89"/>
      <c r="AE19" s="89"/>
    </row>
    <row r="20" spans="1:31" s="58" customFormat="1" x14ac:dyDescent="0.25">
      <c r="A20" s="343" t="s">
        <v>172</v>
      </c>
      <c r="B20" s="22"/>
      <c r="C20" s="332"/>
      <c r="D20" s="478"/>
      <c r="E20" s="478">
        <v>11.885913346616221</v>
      </c>
      <c r="F20" s="479"/>
      <c r="G20" s="479"/>
      <c r="H20" s="479"/>
      <c r="I20" s="479"/>
      <c r="J20" s="479"/>
      <c r="K20" s="478">
        <v>8.539166763145829</v>
      </c>
      <c r="L20" s="479"/>
      <c r="M20" s="478"/>
      <c r="N20" s="478"/>
      <c r="O20" s="479"/>
      <c r="P20" s="479"/>
      <c r="Q20" s="467">
        <v>10.933453600473285</v>
      </c>
      <c r="R20" s="478"/>
      <c r="S20" s="100"/>
      <c r="T20" s="89"/>
      <c r="U20" s="89"/>
      <c r="V20" s="89"/>
      <c r="W20" s="89"/>
      <c r="X20" s="89"/>
      <c r="Y20" s="89"/>
      <c r="Z20" s="89"/>
      <c r="AA20" s="89"/>
      <c r="AB20" s="89"/>
      <c r="AC20" s="89"/>
      <c r="AD20" s="89"/>
      <c r="AE20" s="89"/>
    </row>
    <row r="21" spans="1:31" x14ac:dyDescent="0.25">
      <c r="A21" s="58"/>
      <c r="B21" s="58"/>
      <c r="C21" s="329"/>
      <c r="D21" s="329"/>
      <c r="E21" s="329"/>
      <c r="F21" s="58"/>
      <c r="G21" s="58"/>
      <c r="H21" s="58"/>
      <c r="I21" s="58"/>
      <c r="J21" s="58"/>
      <c r="K21" s="329"/>
      <c r="L21" s="58"/>
      <c r="M21" s="329"/>
      <c r="N21" s="329"/>
      <c r="O21" s="58"/>
      <c r="P21" s="58"/>
      <c r="Q21" s="329"/>
      <c r="R21" s="329"/>
      <c r="S21" s="58"/>
    </row>
    <row r="22" spans="1:31" x14ac:dyDescent="0.25">
      <c r="S22" s="241"/>
    </row>
    <row r="23" spans="1:31" x14ac:dyDescent="0.25">
      <c r="A23" s="200"/>
      <c r="B23" s="171"/>
      <c r="C23" s="201"/>
      <c r="D23" s="201"/>
      <c r="E23" s="202"/>
      <c r="F23" s="202"/>
      <c r="G23" s="201"/>
      <c r="H23" s="201"/>
      <c r="I23" s="201"/>
      <c r="J23" s="201"/>
      <c r="K23" s="201"/>
      <c r="L23" s="201"/>
      <c r="M23" s="203"/>
      <c r="N23" s="203"/>
      <c r="O23" s="334"/>
      <c r="P23" s="334"/>
      <c r="Q23" s="334"/>
      <c r="R23" s="334"/>
      <c r="S23" s="335"/>
    </row>
    <row r="24" spans="1:31" x14ac:dyDescent="0.25">
      <c r="A24" s="518" t="s">
        <v>53</v>
      </c>
      <c r="B24" s="519"/>
      <c r="C24" s="519"/>
      <c r="D24" s="519"/>
      <c r="E24" s="519"/>
      <c r="F24" s="519"/>
      <c r="G24" s="519"/>
      <c r="H24" s="519"/>
      <c r="I24" s="519"/>
      <c r="J24" s="519"/>
      <c r="K24" s="519"/>
      <c r="L24" s="519"/>
      <c r="M24" s="519"/>
      <c r="N24" s="206"/>
      <c r="S24" s="336"/>
    </row>
    <row r="25" spans="1:31" ht="31.5" customHeight="1" x14ac:dyDescent="0.25">
      <c r="A25" s="522" t="s">
        <v>173</v>
      </c>
      <c r="B25" s="523"/>
      <c r="C25" s="523"/>
      <c r="D25" s="523"/>
      <c r="E25" s="523"/>
      <c r="F25" s="523"/>
      <c r="G25" s="523"/>
      <c r="H25" s="523"/>
      <c r="I25" s="523"/>
      <c r="J25" s="523"/>
      <c r="K25" s="523"/>
      <c r="L25" s="523"/>
      <c r="M25" s="523"/>
      <c r="N25" s="523"/>
      <c r="O25" s="523"/>
      <c r="P25" s="523"/>
      <c r="Q25" s="523"/>
      <c r="R25" s="523"/>
      <c r="S25" s="524"/>
    </row>
    <row r="26" spans="1:31" ht="15.75" customHeight="1" x14ac:dyDescent="0.25">
      <c r="A26" s="518" t="s">
        <v>82</v>
      </c>
      <c r="B26" s="519"/>
      <c r="C26" s="519"/>
      <c r="D26" s="519"/>
      <c r="E26" s="519"/>
      <c r="F26" s="519"/>
      <c r="G26" s="519"/>
      <c r="H26" s="206"/>
      <c r="I26" s="206"/>
      <c r="J26" s="206"/>
      <c r="K26" s="77"/>
      <c r="L26" s="206"/>
      <c r="M26" s="206"/>
      <c r="N26" s="206"/>
      <c r="O26" s="7"/>
      <c r="P26" s="7"/>
      <c r="Q26" s="7"/>
      <c r="R26" s="7"/>
      <c r="S26" s="337"/>
    </row>
    <row r="27" spans="1:31" ht="18.75" customHeight="1" x14ac:dyDescent="0.25">
      <c r="A27" s="518" t="s">
        <v>174</v>
      </c>
      <c r="B27" s="519"/>
      <c r="C27" s="519"/>
      <c r="D27" s="519"/>
      <c r="E27" s="519"/>
      <c r="F27" s="519"/>
      <c r="G27" s="519"/>
      <c r="H27" s="519"/>
      <c r="I27" s="519"/>
      <c r="J27" s="519"/>
      <c r="K27" s="519"/>
      <c r="L27" s="519"/>
      <c r="M27" s="519"/>
      <c r="N27" s="519"/>
      <c r="O27" s="519"/>
      <c r="P27" s="519"/>
      <c r="Q27" s="519"/>
      <c r="R27" s="519"/>
      <c r="S27" s="520"/>
    </row>
    <row r="28" spans="1:31" ht="9" customHeight="1" x14ac:dyDescent="0.25">
      <c r="A28" s="518"/>
      <c r="B28" s="519"/>
      <c r="C28" s="519"/>
      <c r="D28" s="519"/>
      <c r="E28" s="519"/>
      <c r="F28" s="519"/>
      <c r="G28" s="519"/>
      <c r="H28" s="519"/>
      <c r="I28" s="519"/>
      <c r="J28" s="519"/>
      <c r="K28" s="519"/>
      <c r="L28" s="519"/>
      <c r="M28" s="519"/>
      <c r="N28" s="519"/>
      <c r="O28" s="519"/>
      <c r="P28" s="519"/>
      <c r="Q28" s="519"/>
      <c r="R28" s="519"/>
      <c r="S28" s="520"/>
    </row>
    <row r="29" spans="1:31" ht="23.25" customHeight="1" x14ac:dyDescent="0.25">
      <c r="A29" s="81" t="str">
        <f>'Anexo 1 '!A226</f>
        <v>Actualizado el  31 de julio de 2026</v>
      </c>
      <c r="B29" s="80"/>
      <c r="C29" s="208"/>
      <c r="D29" s="208"/>
      <c r="E29" s="208"/>
      <c r="F29" s="208"/>
      <c r="G29" s="208"/>
      <c r="H29" s="208"/>
      <c r="I29" s="208"/>
      <c r="J29" s="208"/>
      <c r="K29" s="338"/>
      <c r="L29" s="208"/>
      <c r="M29" s="208"/>
      <c r="N29" s="208"/>
      <c r="O29" s="7"/>
      <c r="P29" s="7"/>
      <c r="Q29" s="7"/>
      <c r="R29" s="642" t="s">
        <v>69</v>
      </c>
      <c r="S29" s="643"/>
    </row>
    <row r="30" spans="1:31" ht="3.75" customHeight="1" x14ac:dyDescent="0.25">
      <c r="A30" s="142"/>
      <c r="B30" s="84"/>
      <c r="C30" s="209"/>
      <c r="D30" s="209"/>
      <c r="E30" s="209"/>
      <c r="F30" s="209"/>
      <c r="G30" s="209"/>
      <c r="H30" s="209"/>
      <c r="I30" s="209"/>
      <c r="J30" s="209"/>
      <c r="K30" s="339"/>
      <c r="L30" s="209"/>
      <c r="M30" s="209"/>
      <c r="N30" s="209"/>
      <c r="O30" s="340"/>
      <c r="P30" s="340"/>
      <c r="Q30" s="340"/>
      <c r="R30" s="340"/>
      <c r="S30" s="341"/>
    </row>
  </sheetData>
  <mergeCells count="17">
    <mergeCell ref="R29:S29"/>
    <mergeCell ref="A28:S28"/>
    <mergeCell ref="A27:S27"/>
    <mergeCell ref="I10:M10"/>
    <mergeCell ref="O10:S10"/>
    <mergeCell ref="A24:M24"/>
    <mergeCell ref="A25:S25"/>
    <mergeCell ref="A26:G26"/>
    <mergeCell ref="A3:S4"/>
    <mergeCell ref="A5:S5"/>
    <mergeCell ref="A6:S6"/>
    <mergeCell ref="A7:S7"/>
    <mergeCell ref="A9:A10"/>
    <mergeCell ref="C9:G9"/>
    <mergeCell ref="I9:M9"/>
    <mergeCell ref="O9:S9"/>
    <mergeCell ref="C10:G10"/>
  </mergeCells>
  <hyperlinks>
    <hyperlink ref="R29" location="Índice!A1" display="Volver " xr:uid="{C87035AE-43BC-4421-8D22-94483EB583E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7"/>
  <sheetViews>
    <sheetView showGridLines="0" zoomScale="90" zoomScaleNormal="90" workbookViewId="0">
      <pane ySplit="9" topLeftCell="A212" activePane="bottomLeft" state="frozen"/>
      <selection activeCell="AG3" sqref="AG3"/>
      <selection pane="bottomLeft" activeCell="K226" sqref="K226"/>
    </sheetView>
  </sheetViews>
  <sheetFormatPr baseColWidth="10" defaultColWidth="11.42578125" defaultRowHeight="12.75" x14ac:dyDescent="0.2"/>
  <cols>
    <col min="1" max="1" width="9.140625" style="4" customWidth="1"/>
    <col min="2" max="2" width="2.28515625" style="4" customWidth="1"/>
    <col min="3" max="3" width="6.140625" style="4" customWidth="1"/>
    <col min="4" max="5" width="13.7109375" style="88" customWidth="1"/>
    <col min="6" max="8" width="8.42578125" style="88" customWidth="1"/>
    <col min="9" max="9" width="10.7109375" style="88" customWidth="1"/>
    <col min="10" max="11" width="8.42578125" style="88" customWidth="1"/>
    <col min="12" max="16384" width="11.42578125" style="2"/>
  </cols>
  <sheetData>
    <row r="1" spans="1:11" ht="60" customHeight="1" x14ac:dyDescent="0.2">
      <c r="A1" s="546"/>
      <c r="B1" s="546"/>
      <c r="C1" s="546"/>
      <c r="D1" s="546"/>
      <c r="E1" s="546"/>
      <c r="F1" s="546"/>
      <c r="G1" s="546"/>
      <c r="H1" s="546"/>
      <c r="I1" s="546"/>
      <c r="J1" s="546"/>
      <c r="K1" s="546"/>
    </row>
    <row r="2" spans="1:11" ht="8.25" customHeight="1" x14ac:dyDescent="0.2">
      <c r="D2" s="16"/>
      <c r="E2" s="16"/>
      <c r="F2" s="16"/>
      <c r="G2" s="16"/>
      <c r="H2" s="16"/>
      <c r="I2" s="16"/>
      <c r="J2" s="16"/>
      <c r="K2" s="16"/>
    </row>
    <row r="3" spans="1:11" ht="13.5" customHeight="1" x14ac:dyDescent="0.2">
      <c r="A3" s="547" t="s">
        <v>27</v>
      </c>
      <c r="B3" s="547"/>
      <c r="C3" s="547"/>
      <c r="D3" s="547"/>
      <c r="E3" s="547"/>
      <c r="F3" s="547"/>
      <c r="G3" s="547"/>
      <c r="H3" s="547"/>
      <c r="I3" s="547"/>
      <c r="J3" s="547"/>
      <c r="K3" s="547"/>
    </row>
    <row r="4" spans="1:11" ht="13.5" customHeight="1" x14ac:dyDescent="0.2">
      <c r="A4" s="547"/>
      <c r="B4" s="547"/>
      <c r="C4" s="547"/>
      <c r="D4" s="547"/>
      <c r="E4" s="547"/>
      <c r="F4" s="547"/>
      <c r="G4" s="547"/>
      <c r="H4" s="547"/>
      <c r="I4" s="547"/>
      <c r="J4" s="547"/>
      <c r="K4" s="547"/>
    </row>
    <row r="5" spans="1:11" ht="13.5" customHeight="1" x14ac:dyDescent="0.2">
      <c r="A5" s="17" t="s">
        <v>28</v>
      </c>
      <c r="B5" s="18"/>
      <c r="C5" s="18"/>
      <c r="D5" s="19"/>
      <c r="E5" s="19"/>
      <c r="F5" s="19"/>
      <c r="G5" s="19"/>
      <c r="H5" s="19"/>
      <c r="I5" s="19"/>
      <c r="J5" s="19"/>
      <c r="K5" s="20"/>
    </row>
    <row r="6" spans="1:11" ht="13.5" customHeight="1" x14ac:dyDescent="0.2">
      <c r="A6" s="17" t="s">
        <v>29</v>
      </c>
      <c r="B6" s="18"/>
      <c r="C6" s="18"/>
      <c r="D6" s="19"/>
      <c r="E6" s="19"/>
      <c r="F6" s="19"/>
      <c r="G6" s="19"/>
      <c r="H6" s="19"/>
      <c r="I6" s="19"/>
      <c r="J6" s="19"/>
      <c r="K6" s="20"/>
    </row>
    <row r="7" spans="1:11" ht="13.5" customHeight="1" x14ac:dyDescent="0.2">
      <c r="A7" s="21" t="s">
        <v>176</v>
      </c>
      <c r="B7" s="22"/>
      <c r="C7" s="22"/>
      <c r="D7" s="23"/>
      <c r="E7" s="23"/>
      <c r="F7" s="23"/>
      <c r="G7" s="23"/>
      <c r="H7" s="23"/>
      <c r="I7" s="23"/>
      <c r="J7" s="24"/>
      <c r="K7" s="25"/>
    </row>
    <row r="8" spans="1:11" s="27" customFormat="1" ht="29.25" customHeight="1" x14ac:dyDescent="0.2">
      <c r="A8" s="548" t="s">
        <v>30</v>
      </c>
      <c r="B8" s="26"/>
      <c r="C8" s="550" t="s">
        <v>31</v>
      </c>
      <c r="D8" s="552" t="s">
        <v>32</v>
      </c>
      <c r="E8" s="552"/>
      <c r="F8" s="553" t="s">
        <v>33</v>
      </c>
      <c r="G8" s="553"/>
      <c r="H8" s="553"/>
      <c r="I8" s="554" t="s">
        <v>34</v>
      </c>
      <c r="J8" s="554"/>
      <c r="K8" s="555"/>
    </row>
    <row r="9" spans="1:11" s="27" customFormat="1" ht="27" customHeight="1" x14ac:dyDescent="0.2">
      <c r="A9" s="549"/>
      <c r="B9" s="28"/>
      <c r="C9" s="551"/>
      <c r="D9" s="29" t="s">
        <v>35</v>
      </c>
      <c r="E9" s="29" t="s">
        <v>36</v>
      </c>
      <c r="F9" s="29" t="s">
        <v>37</v>
      </c>
      <c r="G9" s="29" t="s">
        <v>38</v>
      </c>
      <c r="H9" s="29" t="s">
        <v>39</v>
      </c>
      <c r="I9" s="30" t="s">
        <v>37</v>
      </c>
      <c r="J9" s="30" t="s">
        <v>38</v>
      </c>
      <c r="K9" s="31" t="s">
        <v>39</v>
      </c>
    </row>
    <row r="10" spans="1:11" s="4" customFormat="1" ht="13.5" customHeight="1" x14ac:dyDescent="0.2">
      <c r="A10" s="32">
        <v>2009</v>
      </c>
      <c r="B10" s="33"/>
      <c r="C10" s="302" t="s">
        <v>40</v>
      </c>
      <c r="D10" s="36">
        <v>757117</v>
      </c>
      <c r="E10" s="36">
        <v>678660.64850000013</v>
      </c>
      <c r="F10" s="303" t="s">
        <v>41</v>
      </c>
      <c r="G10" s="303" t="s">
        <v>41</v>
      </c>
      <c r="H10" s="303" t="s">
        <v>41</v>
      </c>
      <c r="I10" s="303" t="s">
        <v>41</v>
      </c>
      <c r="J10" s="303" t="s">
        <v>41</v>
      </c>
      <c r="K10" s="304" t="s">
        <v>41</v>
      </c>
    </row>
    <row r="11" spans="1:11" ht="13.5" customHeight="1" x14ac:dyDescent="0.2">
      <c r="A11" s="39"/>
      <c r="B11" s="40"/>
      <c r="C11" s="19" t="s">
        <v>42</v>
      </c>
      <c r="D11" s="43">
        <v>816612</v>
      </c>
      <c r="E11" s="43">
        <v>695754.57950000034</v>
      </c>
      <c r="F11" s="56" t="s">
        <v>41</v>
      </c>
      <c r="G11" s="56" t="s">
        <v>41</v>
      </c>
      <c r="H11" s="56" t="s">
        <v>41</v>
      </c>
      <c r="I11" s="56" t="s">
        <v>41</v>
      </c>
      <c r="J11" s="56" t="s">
        <v>41</v>
      </c>
      <c r="K11" s="63" t="s">
        <v>41</v>
      </c>
    </row>
    <row r="12" spans="1:11" s="4" customFormat="1" ht="13.5" customHeight="1" x14ac:dyDescent="0.2">
      <c r="A12" s="39"/>
      <c r="B12" s="40"/>
      <c r="C12" s="305" t="s">
        <v>43</v>
      </c>
      <c r="D12" s="48">
        <v>734996</v>
      </c>
      <c r="E12" s="48">
        <v>635398.91900000011</v>
      </c>
      <c r="F12" s="55" t="s">
        <v>41</v>
      </c>
      <c r="G12" s="55" t="s">
        <v>41</v>
      </c>
      <c r="H12" s="55" t="s">
        <v>41</v>
      </c>
      <c r="I12" s="55" t="s">
        <v>41</v>
      </c>
      <c r="J12" s="55" t="s">
        <v>41</v>
      </c>
      <c r="K12" s="61" t="s">
        <v>41</v>
      </c>
    </row>
    <row r="13" spans="1:11" ht="13.5" customHeight="1" x14ac:dyDescent="0.2">
      <c r="A13" s="39"/>
      <c r="B13" s="40"/>
      <c r="C13" s="19" t="s">
        <v>44</v>
      </c>
      <c r="D13" s="43">
        <v>767767</v>
      </c>
      <c r="E13" s="43">
        <v>741963.02499999979</v>
      </c>
      <c r="F13" s="56" t="s">
        <v>41</v>
      </c>
      <c r="G13" s="56" t="s">
        <v>41</v>
      </c>
      <c r="H13" s="56" t="s">
        <v>41</v>
      </c>
      <c r="I13" s="56" t="s">
        <v>41</v>
      </c>
      <c r="J13" s="56" t="s">
        <v>41</v>
      </c>
      <c r="K13" s="63" t="s">
        <v>41</v>
      </c>
    </row>
    <row r="14" spans="1:11" s="4" customFormat="1" ht="13.5" customHeight="1" x14ac:dyDescent="0.2">
      <c r="A14" s="39"/>
      <c r="B14" s="40"/>
      <c r="C14" s="305" t="s">
        <v>45</v>
      </c>
      <c r="D14" s="48">
        <v>790129</v>
      </c>
      <c r="E14" s="48">
        <v>700399.2784999999</v>
      </c>
      <c r="F14" s="55" t="s">
        <v>41</v>
      </c>
      <c r="G14" s="55" t="s">
        <v>41</v>
      </c>
      <c r="H14" s="55" t="s">
        <v>41</v>
      </c>
      <c r="I14" s="55" t="s">
        <v>41</v>
      </c>
      <c r="J14" s="55" t="s">
        <v>41</v>
      </c>
      <c r="K14" s="61" t="s">
        <v>41</v>
      </c>
    </row>
    <row r="15" spans="1:11" ht="13.5" customHeight="1" x14ac:dyDescent="0.2">
      <c r="A15" s="39"/>
      <c r="B15" s="40"/>
      <c r="C15" s="19" t="s">
        <v>46</v>
      </c>
      <c r="D15" s="43">
        <v>751160</v>
      </c>
      <c r="E15" s="43">
        <v>725187.071</v>
      </c>
      <c r="F15" s="56" t="s">
        <v>41</v>
      </c>
      <c r="G15" s="56" t="s">
        <v>41</v>
      </c>
      <c r="H15" s="56" t="s">
        <v>41</v>
      </c>
      <c r="I15" s="56" t="s">
        <v>41</v>
      </c>
      <c r="J15" s="56" t="s">
        <v>41</v>
      </c>
      <c r="K15" s="63" t="s">
        <v>41</v>
      </c>
    </row>
    <row r="16" spans="1:11" s="4" customFormat="1" ht="13.5" customHeight="1" x14ac:dyDescent="0.2">
      <c r="A16" s="39"/>
      <c r="B16" s="40"/>
      <c r="C16" s="305" t="s">
        <v>47</v>
      </c>
      <c r="D16" s="48">
        <v>750262</v>
      </c>
      <c r="E16" s="48">
        <v>731458.28799999994</v>
      </c>
      <c r="F16" s="55" t="s">
        <v>41</v>
      </c>
      <c r="G16" s="55" t="s">
        <v>41</v>
      </c>
      <c r="H16" s="55" t="s">
        <v>41</v>
      </c>
      <c r="I16" s="55" t="s">
        <v>41</v>
      </c>
      <c r="J16" s="55" t="s">
        <v>41</v>
      </c>
      <c r="K16" s="61" t="s">
        <v>41</v>
      </c>
    </row>
    <row r="17" spans="1:11" ht="13.5" customHeight="1" x14ac:dyDescent="0.2">
      <c r="A17" s="39"/>
      <c r="B17" s="40"/>
      <c r="C17" s="19" t="s">
        <v>48</v>
      </c>
      <c r="D17" s="43">
        <v>800924</v>
      </c>
      <c r="E17" s="43">
        <v>716674.87049999973</v>
      </c>
      <c r="F17" s="56" t="s">
        <v>41</v>
      </c>
      <c r="G17" s="56" t="s">
        <v>41</v>
      </c>
      <c r="H17" s="56" t="s">
        <v>41</v>
      </c>
      <c r="I17" s="56" t="s">
        <v>41</v>
      </c>
      <c r="J17" s="56" t="s">
        <v>41</v>
      </c>
      <c r="K17" s="63" t="s">
        <v>41</v>
      </c>
    </row>
    <row r="18" spans="1:11" s="4" customFormat="1" ht="13.5" customHeight="1" x14ac:dyDescent="0.2">
      <c r="A18" s="39"/>
      <c r="B18" s="40"/>
      <c r="C18" s="305" t="s">
        <v>49</v>
      </c>
      <c r="D18" s="48">
        <v>804175</v>
      </c>
      <c r="E18" s="48">
        <v>701444.9589999998</v>
      </c>
      <c r="F18" s="55" t="s">
        <v>41</v>
      </c>
      <c r="G18" s="55" t="s">
        <v>41</v>
      </c>
      <c r="H18" s="55" t="s">
        <v>41</v>
      </c>
      <c r="I18" s="55" t="s">
        <v>41</v>
      </c>
      <c r="J18" s="55" t="s">
        <v>41</v>
      </c>
      <c r="K18" s="61" t="s">
        <v>41</v>
      </c>
    </row>
    <row r="19" spans="1:11" ht="13.5" customHeight="1" x14ac:dyDescent="0.2">
      <c r="A19" s="51">
        <v>2010</v>
      </c>
      <c r="B19" s="52"/>
      <c r="C19" s="19" t="s">
        <v>50</v>
      </c>
      <c r="D19" s="43">
        <v>692439</v>
      </c>
      <c r="E19" s="43">
        <v>661697.38400000008</v>
      </c>
      <c r="F19" s="56" t="s">
        <v>41</v>
      </c>
      <c r="G19" s="56" t="s">
        <v>41</v>
      </c>
      <c r="H19" s="56" t="s">
        <v>41</v>
      </c>
      <c r="I19" s="56" t="s">
        <v>41</v>
      </c>
      <c r="J19" s="56" t="s">
        <v>41</v>
      </c>
      <c r="K19" s="63" t="s">
        <v>41</v>
      </c>
    </row>
    <row r="20" spans="1:11" s="4" customFormat="1" ht="13.5" customHeight="1" x14ac:dyDescent="0.2">
      <c r="A20" s="51"/>
      <c r="B20" s="52"/>
      <c r="C20" s="53" t="s">
        <v>51</v>
      </c>
      <c r="D20" s="48">
        <v>741123</v>
      </c>
      <c r="E20" s="48">
        <v>711607.67499999993</v>
      </c>
      <c r="F20" s="55" t="s">
        <v>41</v>
      </c>
      <c r="G20" s="55" t="s">
        <v>41</v>
      </c>
      <c r="H20" s="55" t="s">
        <v>41</v>
      </c>
      <c r="I20" s="55" t="s">
        <v>41</v>
      </c>
      <c r="J20" s="55" t="s">
        <v>41</v>
      </c>
      <c r="K20" s="61" t="s">
        <v>41</v>
      </c>
    </row>
    <row r="21" spans="1:11" ht="13.5" customHeight="1" x14ac:dyDescent="0.2">
      <c r="A21" s="51"/>
      <c r="B21" s="52"/>
      <c r="C21" s="19" t="s">
        <v>52</v>
      </c>
      <c r="D21" s="43">
        <v>813412</v>
      </c>
      <c r="E21" s="43">
        <v>761517.15349999978</v>
      </c>
      <c r="F21" s="56" t="s">
        <v>41</v>
      </c>
      <c r="G21" s="56" t="s">
        <v>41</v>
      </c>
      <c r="H21" s="56" t="s">
        <v>41</v>
      </c>
      <c r="I21" s="56" t="s">
        <v>41</v>
      </c>
      <c r="J21" s="56" t="s">
        <v>41</v>
      </c>
      <c r="K21" s="63" t="s">
        <v>41</v>
      </c>
    </row>
    <row r="22" spans="1:11" s="4" customFormat="1" ht="13.5" customHeight="1" x14ac:dyDescent="0.2">
      <c r="A22" s="51"/>
      <c r="B22" s="52"/>
      <c r="C22" s="53" t="s">
        <v>40</v>
      </c>
      <c r="D22" s="48">
        <v>712879.77860099997</v>
      </c>
      <c r="E22" s="48">
        <v>686064.2699999999</v>
      </c>
      <c r="F22" s="55">
        <v>-5.8428514217749807</v>
      </c>
      <c r="G22" s="55" t="s">
        <v>41</v>
      </c>
      <c r="H22" s="55" t="s">
        <v>41</v>
      </c>
      <c r="I22" s="55">
        <v>1.0909165746332263</v>
      </c>
      <c r="J22" s="55" t="s">
        <v>41</v>
      </c>
      <c r="K22" s="61" t="s">
        <v>41</v>
      </c>
    </row>
    <row r="23" spans="1:11" ht="13.5" customHeight="1" x14ac:dyDescent="0.2">
      <c r="A23" s="51"/>
      <c r="B23" s="52"/>
      <c r="C23" s="19" t="s">
        <v>42</v>
      </c>
      <c r="D23" s="43">
        <v>813099.5</v>
      </c>
      <c r="E23" s="43">
        <v>755619.38850000012</v>
      </c>
      <c r="F23" s="56">
        <v>-0.43013083324761681</v>
      </c>
      <c r="G23" s="56" t="s">
        <v>41</v>
      </c>
      <c r="H23" s="56" t="s">
        <v>41</v>
      </c>
      <c r="I23" s="56">
        <v>8.6042996717349922</v>
      </c>
      <c r="J23" s="56" t="s">
        <v>41</v>
      </c>
      <c r="K23" s="63" t="s">
        <v>41</v>
      </c>
    </row>
    <row r="24" spans="1:11" s="4" customFormat="1" ht="13.5" customHeight="1" x14ac:dyDescent="0.2">
      <c r="A24" s="51"/>
      <c r="B24" s="52"/>
      <c r="C24" s="305" t="s">
        <v>43</v>
      </c>
      <c r="D24" s="48">
        <v>735585</v>
      </c>
      <c r="E24" s="48">
        <v>708921.55249999987</v>
      </c>
      <c r="F24" s="55">
        <v>8.0136490538734506E-2</v>
      </c>
      <c r="G24" s="55" t="s">
        <v>41</v>
      </c>
      <c r="H24" s="55" t="s">
        <v>41</v>
      </c>
      <c r="I24" s="55">
        <v>11.571098297697887</v>
      </c>
      <c r="J24" s="55" t="s">
        <v>41</v>
      </c>
      <c r="K24" s="61" t="s">
        <v>41</v>
      </c>
    </row>
    <row r="25" spans="1:11" ht="13.5" customHeight="1" x14ac:dyDescent="0.2">
      <c r="A25" s="57"/>
      <c r="B25" s="58"/>
      <c r="C25" s="19" t="s">
        <v>44</v>
      </c>
      <c r="D25" s="43">
        <v>815345</v>
      </c>
      <c r="E25" s="43">
        <v>754067.74250000017</v>
      </c>
      <c r="F25" s="56">
        <v>6.1969321421733383</v>
      </c>
      <c r="G25" s="56" t="s">
        <v>41</v>
      </c>
      <c r="H25" s="56" t="s">
        <v>41</v>
      </c>
      <c r="I25" s="56">
        <v>1.6314448418774532</v>
      </c>
      <c r="J25" s="56" t="s">
        <v>41</v>
      </c>
      <c r="K25" s="63" t="s">
        <v>41</v>
      </c>
    </row>
    <row r="26" spans="1:11" s="4" customFormat="1" ht="13.5" customHeight="1" x14ac:dyDescent="0.2">
      <c r="A26" s="57"/>
      <c r="B26" s="58"/>
      <c r="C26" s="305" t="s">
        <v>45</v>
      </c>
      <c r="D26" s="48">
        <v>855570</v>
      </c>
      <c r="E26" s="48">
        <v>749920.79799999995</v>
      </c>
      <c r="F26" s="55">
        <v>8.2823184568595849</v>
      </c>
      <c r="G26" s="55" t="s">
        <v>41</v>
      </c>
      <c r="H26" s="55" t="s">
        <v>41</v>
      </c>
      <c r="I26" s="55">
        <v>7.0704698048885888</v>
      </c>
      <c r="J26" s="55" t="s">
        <v>41</v>
      </c>
      <c r="K26" s="61" t="s">
        <v>41</v>
      </c>
    </row>
    <row r="27" spans="1:11" ht="13.5" customHeight="1" x14ac:dyDescent="0.2">
      <c r="A27" s="57"/>
      <c r="B27" s="58"/>
      <c r="C27" s="19" t="s">
        <v>46</v>
      </c>
      <c r="D27" s="43">
        <v>784709</v>
      </c>
      <c r="E27" s="43">
        <v>777478.74600000004</v>
      </c>
      <c r="F27" s="56">
        <v>4.4662921348314484</v>
      </c>
      <c r="G27" s="56" t="s">
        <v>41</v>
      </c>
      <c r="H27" s="56" t="s">
        <v>41</v>
      </c>
      <c r="I27" s="56">
        <v>7.2107842363891166</v>
      </c>
      <c r="J27" s="56" t="s">
        <v>41</v>
      </c>
      <c r="K27" s="63" t="s">
        <v>41</v>
      </c>
    </row>
    <row r="28" spans="1:11" s="4" customFormat="1" ht="13.5" customHeight="1" x14ac:dyDescent="0.2">
      <c r="A28" s="57"/>
      <c r="B28" s="58"/>
      <c r="C28" s="305" t="s">
        <v>47</v>
      </c>
      <c r="D28" s="48">
        <v>834038.5</v>
      </c>
      <c r="E28" s="48">
        <v>795135.37360000017</v>
      </c>
      <c r="F28" s="55">
        <v>11.166299239465687</v>
      </c>
      <c r="G28" s="55" t="s">
        <v>41</v>
      </c>
      <c r="H28" s="55" t="s">
        <v>41</v>
      </c>
      <c r="I28" s="55">
        <v>8.7054978588198395</v>
      </c>
      <c r="J28" s="55" t="s">
        <v>41</v>
      </c>
      <c r="K28" s="61" t="s">
        <v>41</v>
      </c>
    </row>
    <row r="29" spans="1:11" ht="13.5" customHeight="1" x14ac:dyDescent="0.2">
      <c r="A29" s="57"/>
      <c r="B29" s="58"/>
      <c r="C29" s="19" t="s">
        <v>48</v>
      </c>
      <c r="D29" s="43">
        <v>812573.7</v>
      </c>
      <c r="E29" s="43">
        <v>799131.19599999976</v>
      </c>
      <c r="F29" s="56">
        <v>1.4545325149452282</v>
      </c>
      <c r="G29" s="56" t="s">
        <v>41</v>
      </c>
      <c r="H29" s="56" t="s">
        <v>41</v>
      </c>
      <c r="I29" s="56">
        <v>11.5054020859519</v>
      </c>
      <c r="J29" s="56" t="s">
        <v>41</v>
      </c>
      <c r="K29" s="63" t="s">
        <v>41</v>
      </c>
    </row>
    <row r="30" spans="1:11" s="4" customFormat="1" ht="13.5" customHeight="1" x14ac:dyDescent="0.2">
      <c r="A30" s="57"/>
      <c r="B30" s="58"/>
      <c r="C30" s="305" t="s">
        <v>49</v>
      </c>
      <c r="D30" s="48">
        <v>894003</v>
      </c>
      <c r="E30" s="48">
        <v>760219.97700000007</v>
      </c>
      <c r="F30" s="55">
        <v>11.170205490098553</v>
      </c>
      <c r="G30" s="55" t="s">
        <v>41</v>
      </c>
      <c r="H30" s="55" t="s">
        <v>41</v>
      </c>
      <c r="I30" s="55">
        <v>8.3791347055643115</v>
      </c>
      <c r="J30" s="55" t="s">
        <v>41</v>
      </c>
      <c r="K30" s="61" t="s">
        <v>41</v>
      </c>
    </row>
    <row r="31" spans="1:11" ht="13.5" customHeight="1" x14ac:dyDescent="0.2">
      <c r="A31" s="51">
        <v>2011</v>
      </c>
      <c r="B31" s="58"/>
      <c r="C31" s="19" t="s">
        <v>50</v>
      </c>
      <c r="D31" s="43">
        <v>760747</v>
      </c>
      <c r="E31" s="43">
        <v>736901.49000000011</v>
      </c>
      <c r="F31" s="56">
        <v>9.8648400797759734</v>
      </c>
      <c r="G31" s="56">
        <v>9.8648400797759734</v>
      </c>
      <c r="H31" s="56" t="s">
        <v>41</v>
      </c>
      <c r="I31" s="56">
        <v>11.365332222622172</v>
      </c>
      <c r="J31" s="56">
        <v>11.365332222622172</v>
      </c>
      <c r="K31" s="63" t="s">
        <v>41</v>
      </c>
    </row>
    <row r="32" spans="1:11" s="4" customFormat="1" ht="13.5" customHeight="1" x14ac:dyDescent="0.2">
      <c r="A32" s="51"/>
      <c r="B32" s="58"/>
      <c r="C32" s="305" t="s">
        <v>51</v>
      </c>
      <c r="D32" s="48">
        <v>754074.6</v>
      </c>
      <c r="E32" s="48">
        <v>726418.95200000005</v>
      </c>
      <c r="F32" s="55">
        <v>1.7475641695103121</v>
      </c>
      <c r="G32" s="55">
        <v>5.6683701158373339</v>
      </c>
      <c r="H32" s="55" t="s">
        <v>41</v>
      </c>
      <c r="I32" s="55">
        <v>2.0813824134204424</v>
      </c>
      <c r="J32" s="55">
        <v>6.5546531275102922</v>
      </c>
      <c r="K32" s="61" t="s">
        <v>41</v>
      </c>
    </row>
    <row r="33" spans="1:11" ht="13.5" customHeight="1" x14ac:dyDescent="0.2">
      <c r="A33" s="51"/>
      <c r="B33" s="58"/>
      <c r="C33" s="19" t="s">
        <v>52</v>
      </c>
      <c r="D33" s="43">
        <v>1006055</v>
      </c>
      <c r="E33" s="43">
        <v>914686.76500000025</v>
      </c>
      <c r="F33" s="56">
        <v>23.683324071934038</v>
      </c>
      <c r="G33" s="56">
        <v>12.189842873126253</v>
      </c>
      <c r="H33" s="56">
        <v>6.0581025076148762</v>
      </c>
      <c r="I33" s="56">
        <v>20.113744095719909</v>
      </c>
      <c r="J33" s="56">
        <v>11.39134645855205</v>
      </c>
      <c r="K33" s="76">
        <v>8.3056253038238168</v>
      </c>
    </row>
    <row r="34" spans="1:11" s="4" customFormat="1" ht="13.5" customHeight="1" x14ac:dyDescent="0.2">
      <c r="A34" s="51"/>
      <c r="B34" s="58"/>
      <c r="C34" s="305" t="s">
        <v>40</v>
      </c>
      <c r="D34" s="48">
        <v>850575</v>
      </c>
      <c r="E34" s="48">
        <v>776826.33450000011</v>
      </c>
      <c r="F34" s="55">
        <v>19.31534959081344</v>
      </c>
      <c r="G34" s="55">
        <v>13.906018749127028</v>
      </c>
      <c r="H34" s="55">
        <v>8.0700338274510131</v>
      </c>
      <c r="I34" s="55">
        <v>13.229382212252546</v>
      </c>
      <c r="J34" s="55">
        <v>11.838372833210983</v>
      </c>
      <c r="K34" s="191">
        <v>9.2826224668045398</v>
      </c>
    </row>
    <row r="35" spans="1:11" ht="13.5" customHeight="1" x14ac:dyDescent="0.2">
      <c r="A35" s="51"/>
      <c r="B35" s="58"/>
      <c r="C35" s="19" t="s">
        <v>42</v>
      </c>
      <c r="D35" s="43">
        <v>933348</v>
      </c>
      <c r="E35" s="43">
        <v>870177.86449999991</v>
      </c>
      <c r="F35" s="56">
        <v>14.788903449085879</v>
      </c>
      <c r="G35" s="56">
        <v>14.096286970089551</v>
      </c>
      <c r="H35" s="56">
        <v>9.4224052458012011</v>
      </c>
      <c r="I35" s="56">
        <v>15.160870372504974</v>
      </c>
      <c r="J35" s="56">
        <v>12.540327100724085</v>
      </c>
      <c r="K35" s="76">
        <v>9.8587328761150559</v>
      </c>
    </row>
    <row r="36" spans="1:11" s="4" customFormat="1" ht="13.5" customHeight="1" x14ac:dyDescent="0.2">
      <c r="A36" s="51"/>
      <c r="B36" s="58"/>
      <c r="C36" s="305" t="s">
        <v>43</v>
      </c>
      <c r="D36" s="48">
        <v>863386</v>
      </c>
      <c r="E36" s="48">
        <v>807107.1370000001</v>
      </c>
      <c r="F36" s="55">
        <v>17.374062820748122</v>
      </c>
      <c r="G36" s="55">
        <v>14.631068444730786</v>
      </c>
      <c r="H36" s="55">
        <v>10.80861610338313</v>
      </c>
      <c r="I36" s="55">
        <v>13.849992873506295</v>
      </c>
      <c r="J36" s="55">
        <v>12.756980003957381</v>
      </c>
      <c r="K36" s="191">
        <v>10.061167514787044</v>
      </c>
    </row>
    <row r="37" spans="1:11" ht="13.5" customHeight="1" x14ac:dyDescent="0.2">
      <c r="A37" s="51"/>
      <c r="B37" s="58"/>
      <c r="C37" s="19" t="s">
        <v>44</v>
      </c>
      <c r="D37" s="43">
        <v>927677</v>
      </c>
      <c r="E37" s="43">
        <v>851728.57899999979</v>
      </c>
      <c r="F37" s="56">
        <v>13.777235403418175</v>
      </c>
      <c r="G37" s="56">
        <v>14.500305153231281</v>
      </c>
      <c r="H37" s="56">
        <v>11.455124009478752</v>
      </c>
      <c r="I37" s="56">
        <v>12.951201993632509</v>
      </c>
      <c r="J37" s="56">
        <v>12.786041751706705</v>
      </c>
      <c r="K37" s="76">
        <v>11.040175934017668</v>
      </c>
    </row>
    <row r="38" spans="1:11" s="4" customFormat="1" ht="13.5" customHeight="1" x14ac:dyDescent="0.2">
      <c r="A38" s="51"/>
      <c r="B38" s="58"/>
      <c r="C38" s="305" t="s">
        <v>45</v>
      </c>
      <c r="D38" s="48">
        <v>937922</v>
      </c>
      <c r="E38" s="48">
        <v>916550.89150000014</v>
      </c>
      <c r="F38" s="55">
        <v>9.6253959348738363</v>
      </c>
      <c r="G38" s="55">
        <v>13.825354491431895</v>
      </c>
      <c r="H38" s="55">
        <v>11.55650973395413</v>
      </c>
      <c r="I38" s="55">
        <v>22.21969225875506</v>
      </c>
      <c r="J38" s="55">
        <v>14.008011421927264</v>
      </c>
      <c r="K38" s="191">
        <v>12.32871444858678</v>
      </c>
    </row>
    <row r="39" spans="1:11" ht="13.5" customHeight="1" x14ac:dyDescent="0.2">
      <c r="A39" s="51"/>
      <c r="B39" s="58"/>
      <c r="C39" s="19" t="s">
        <v>46</v>
      </c>
      <c r="D39" s="43">
        <v>937029</v>
      </c>
      <c r="E39" s="43">
        <v>918049.30450000009</v>
      </c>
      <c r="F39" s="56">
        <v>19.411017332539828</v>
      </c>
      <c r="G39" s="56">
        <v>14.454736709570497</v>
      </c>
      <c r="H39" s="56">
        <v>12.789340031327484</v>
      </c>
      <c r="I39" s="56">
        <v>18.080308847439539</v>
      </c>
      <c r="J39" s="56">
        <v>14.490145647546086</v>
      </c>
      <c r="K39" s="76">
        <v>13.267534471643501</v>
      </c>
    </row>
    <row r="40" spans="1:11" s="4" customFormat="1" ht="13.5" customHeight="1" x14ac:dyDescent="0.2">
      <c r="A40" s="51"/>
      <c r="B40" s="58"/>
      <c r="C40" s="305" t="s">
        <v>47</v>
      </c>
      <c r="D40" s="48">
        <v>948855</v>
      </c>
      <c r="E40" s="48">
        <v>887708.91450000007</v>
      </c>
      <c r="F40" s="55">
        <v>13.766330930766372</v>
      </c>
      <c r="G40" s="55">
        <v>14.381109864167811</v>
      </c>
      <c r="H40" s="55">
        <v>13.005493286325361</v>
      </c>
      <c r="I40" s="55">
        <v>11.642488055948292</v>
      </c>
      <c r="J40" s="55">
        <v>14.182584654549885</v>
      </c>
      <c r="K40" s="191">
        <v>13.500424299492252</v>
      </c>
    </row>
    <row r="41" spans="1:11" ht="13.5" customHeight="1" x14ac:dyDescent="0.2">
      <c r="A41" s="51"/>
      <c r="B41" s="58"/>
      <c r="C41" s="19" t="s">
        <v>48</v>
      </c>
      <c r="D41" s="43">
        <v>897775</v>
      </c>
      <c r="E41" s="43">
        <v>885829.97699999996</v>
      </c>
      <c r="F41" s="56">
        <v>10.485362743096417</v>
      </c>
      <c r="G41" s="56">
        <v>14.013479558636035</v>
      </c>
      <c r="H41" s="56">
        <v>13.77062218279319</v>
      </c>
      <c r="I41" s="56">
        <v>10.849129834245659</v>
      </c>
      <c r="J41" s="56">
        <v>13.856176727283412</v>
      </c>
      <c r="K41" s="76">
        <v>13.422687591815176</v>
      </c>
    </row>
    <row r="42" spans="1:11" s="4" customFormat="1" ht="13.5" customHeight="1" x14ac:dyDescent="0.2">
      <c r="A42" s="51"/>
      <c r="B42" s="58"/>
      <c r="C42" s="305" t="s">
        <v>49</v>
      </c>
      <c r="D42" s="48">
        <v>961094</v>
      </c>
      <c r="E42" s="48">
        <v>883854.3955000001</v>
      </c>
      <c r="F42" s="55">
        <v>7.5045609466635028</v>
      </c>
      <c r="G42" s="55">
        <v>13.401261884002395</v>
      </c>
      <c r="H42" s="55">
        <v>13.401261884002395</v>
      </c>
      <c r="I42" s="55">
        <v>16.262979432333438</v>
      </c>
      <c r="J42" s="55">
        <v>14.06126823099234</v>
      </c>
      <c r="K42" s="191">
        <v>14.06126823099234</v>
      </c>
    </row>
    <row r="43" spans="1:11" ht="13.5" customHeight="1" x14ac:dyDescent="0.2">
      <c r="A43" s="51">
        <v>2012</v>
      </c>
      <c r="B43" s="58"/>
      <c r="C43" s="19" t="s">
        <v>50</v>
      </c>
      <c r="D43" s="43">
        <v>868474</v>
      </c>
      <c r="E43" s="43">
        <v>823283.71750000003</v>
      </c>
      <c r="F43" s="56">
        <v>14.160686798633449</v>
      </c>
      <c r="G43" s="56">
        <v>14.160686798633449</v>
      </c>
      <c r="H43" s="56">
        <v>13.717407249046147</v>
      </c>
      <c r="I43" s="56">
        <v>11.722357556910339</v>
      </c>
      <c r="J43" s="56">
        <v>11.722357556910339</v>
      </c>
      <c r="K43" s="76">
        <v>14.067976003000226</v>
      </c>
    </row>
    <row r="44" spans="1:11" s="4" customFormat="1" ht="13.5" customHeight="1" x14ac:dyDescent="0.2">
      <c r="A44" s="51"/>
      <c r="B44" s="58"/>
      <c r="C44" s="305" t="s">
        <v>51</v>
      </c>
      <c r="D44" s="48">
        <v>865408</v>
      </c>
      <c r="E44" s="48">
        <v>846615.05949999974</v>
      </c>
      <c r="F44" s="55">
        <v>14.764242158534444</v>
      </c>
      <c r="G44" s="55">
        <v>14.461135225428507</v>
      </c>
      <c r="H44" s="55">
        <v>14.725176940427659</v>
      </c>
      <c r="I44" s="55">
        <v>16.546389266011289</v>
      </c>
      <c r="J44" s="55">
        <v>14.117094866634801</v>
      </c>
      <c r="K44" s="61">
        <v>15.21431533015793</v>
      </c>
    </row>
    <row r="45" spans="1:11" ht="13.5" customHeight="1" x14ac:dyDescent="0.2">
      <c r="A45" s="51"/>
      <c r="B45" s="58"/>
      <c r="C45" s="19" t="s">
        <v>52</v>
      </c>
      <c r="D45" s="43">
        <v>998847</v>
      </c>
      <c r="E45" s="43">
        <v>950452.89200000023</v>
      </c>
      <c r="F45" s="56">
        <v>-0.71646182365775246</v>
      </c>
      <c r="G45" s="56">
        <v>8.4039179069693546</v>
      </c>
      <c r="H45" s="56">
        <v>12.391344349741246</v>
      </c>
      <c r="I45" s="56">
        <v>3.9102049322862911</v>
      </c>
      <c r="J45" s="56">
        <v>10.191073487356306</v>
      </c>
      <c r="K45" s="63">
        <v>13.6789759771722</v>
      </c>
    </row>
    <row r="46" spans="1:11" s="4" customFormat="1" ht="13.5" customHeight="1" x14ac:dyDescent="0.2">
      <c r="A46" s="51"/>
      <c r="B46" s="58"/>
      <c r="C46" s="305" t="s">
        <v>40</v>
      </c>
      <c r="D46" s="48">
        <v>852138</v>
      </c>
      <c r="E46" s="48">
        <v>789541.98850000021</v>
      </c>
      <c r="F46" s="55">
        <v>0.18375804602767687</v>
      </c>
      <c r="G46" s="55">
        <v>6.3300745589822469</v>
      </c>
      <c r="H46" s="55">
        <v>10.846480366671884</v>
      </c>
      <c r="I46" s="55">
        <v>1.6368721598739739</v>
      </c>
      <c r="J46" s="55">
        <v>8.0847408474910623</v>
      </c>
      <c r="K46" s="61">
        <v>12.701574329011706</v>
      </c>
    </row>
    <row r="47" spans="1:11" ht="13.5" customHeight="1" x14ac:dyDescent="0.2">
      <c r="A47" s="51"/>
      <c r="B47" s="58"/>
      <c r="C47" s="19" t="s">
        <v>42</v>
      </c>
      <c r="D47" s="43">
        <v>919675</v>
      </c>
      <c r="E47" s="43">
        <v>904690.56449999986</v>
      </c>
      <c r="F47" s="56">
        <v>-1.4649412652086795</v>
      </c>
      <c r="G47" s="56">
        <v>4.6399929975834482</v>
      </c>
      <c r="H47" s="56">
        <v>9.3822008153777716</v>
      </c>
      <c r="I47" s="56">
        <v>3.9661661607343746</v>
      </c>
      <c r="J47" s="56">
        <v>7.1943352897916952</v>
      </c>
      <c r="K47" s="63">
        <v>11.69199429796879</v>
      </c>
    </row>
    <row r="48" spans="1:11" s="4" customFormat="1" ht="13.5" customHeight="1" x14ac:dyDescent="0.2">
      <c r="A48" s="51"/>
      <c r="B48" s="58"/>
      <c r="C48" s="305" t="s">
        <v>43</v>
      </c>
      <c r="D48" s="48">
        <v>906243</v>
      </c>
      <c r="E48" s="48">
        <v>879219.2855</v>
      </c>
      <c r="F48" s="55">
        <v>4.9638284614297703</v>
      </c>
      <c r="G48" s="55">
        <v>4.6940922555103413</v>
      </c>
      <c r="H48" s="55">
        <v>8.428535965950573</v>
      </c>
      <c r="I48" s="55">
        <v>8.9346438897863294</v>
      </c>
      <c r="J48" s="55">
        <v>7.4850184506328077</v>
      </c>
      <c r="K48" s="61">
        <v>11.295363521930739</v>
      </c>
    </row>
    <row r="49" spans="1:11" ht="13.5" customHeight="1" x14ac:dyDescent="0.2">
      <c r="A49" s="51"/>
      <c r="B49" s="58"/>
      <c r="C49" s="19" t="s">
        <v>44</v>
      </c>
      <c r="D49" s="43">
        <v>910743</v>
      </c>
      <c r="E49" s="43">
        <v>879632.56099999975</v>
      </c>
      <c r="F49" s="56">
        <v>-1.8254198390172434</v>
      </c>
      <c r="G49" s="56">
        <v>3.701943675698999</v>
      </c>
      <c r="H49" s="56">
        <v>7.0785580914009643</v>
      </c>
      <c r="I49" s="56">
        <v>3.2761589417090562</v>
      </c>
      <c r="J49" s="56">
        <v>6.8543178262492148</v>
      </c>
      <c r="K49" s="63">
        <v>10.450807237475516</v>
      </c>
    </row>
    <row r="50" spans="1:11" s="4" customFormat="1" ht="13.5" customHeight="1" x14ac:dyDescent="0.2">
      <c r="A50" s="51"/>
      <c r="B50" s="58"/>
      <c r="C50" s="305" t="s">
        <v>45</v>
      </c>
      <c r="D50" s="48">
        <v>942864</v>
      </c>
      <c r="E50" s="48">
        <v>906462.98000000021</v>
      </c>
      <c r="F50" s="55">
        <v>0.52690948714284502</v>
      </c>
      <c r="G50" s="55">
        <v>3.2785678424101832</v>
      </c>
      <c r="H50" s="55">
        <v>6.2750204921102863</v>
      </c>
      <c r="I50" s="55">
        <v>-1.1006384471996284</v>
      </c>
      <c r="J50" s="55">
        <v>5.7496689475967031</v>
      </c>
      <c r="K50" s="61">
        <v>8.456099592831464</v>
      </c>
    </row>
    <row r="51" spans="1:11" ht="13.5" customHeight="1" x14ac:dyDescent="0.2">
      <c r="A51" s="51"/>
      <c r="B51" s="58"/>
      <c r="C51" s="19" t="s">
        <v>46</v>
      </c>
      <c r="D51" s="43">
        <v>894974</v>
      </c>
      <c r="E51" s="43">
        <v>862746.65600000019</v>
      </c>
      <c r="F51" s="56">
        <v>-4.4881214989077165</v>
      </c>
      <c r="G51" s="56">
        <v>2.365535182004507</v>
      </c>
      <c r="H51" s="56">
        <v>4.3349121101405217</v>
      </c>
      <c r="I51" s="56">
        <v>-6.0239301123505129</v>
      </c>
      <c r="J51" s="56">
        <v>4.3120390791837195</v>
      </c>
      <c r="K51" s="63">
        <v>6.3517606367092299</v>
      </c>
    </row>
    <row r="52" spans="1:11" s="62" customFormat="1" ht="13.5" customHeight="1" x14ac:dyDescent="0.2">
      <c r="A52" s="51"/>
      <c r="B52" s="58"/>
      <c r="C52" s="53" t="s">
        <v>47</v>
      </c>
      <c r="D52" s="48">
        <v>885860</v>
      </c>
      <c r="E52" s="48">
        <v>906790.64849999989</v>
      </c>
      <c r="F52" s="55">
        <v>-6.6390544392978939</v>
      </c>
      <c r="G52" s="55">
        <v>1.4076464679416461</v>
      </c>
      <c r="H52" s="55">
        <v>2.6147495390493276</v>
      </c>
      <c r="I52" s="55">
        <v>2.1495485387513042</v>
      </c>
      <c r="J52" s="55">
        <v>4.0836752375932122</v>
      </c>
      <c r="K52" s="61">
        <v>5.5552948532701549</v>
      </c>
    </row>
    <row r="53" spans="1:11" ht="13.5" customHeight="1" x14ac:dyDescent="0.2">
      <c r="A53" s="51"/>
      <c r="B53" s="58"/>
      <c r="C53" s="19" t="s">
        <v>48</v>
      </c>
      <c r="D53" s="43">
        <v>931125</v>
      </c>
      <c r="E53" s="43">
        <v>915069.58950000012</v>
      </c>
      <c r="F53" s="56">
        <v>3.7147392163960831</v>
      </c>
      <c r="G53" s="56">
        <v>1.6186229987610972</v>
      </c>
      <c r="H53" s="56">
        <v>2.1098774837751648</v>
      </c>
      <c r="I53" s="56">
        <v>3.3008154227320858</v>
      </c>
      <c r="J53" s="56">
        <v>4.0090431109243525</v>
      </c>
      <c r="K53" s="63">
        <v>4.9357737226513478</v>
      </c>
    </row>
    <row r="54" spans="1:11" s="4" customFormat="1" ht="13.5" customHeight="1" x14ac:dyDescent="0.2">
      <c r="A54" s="51"/>
      <c r="B54" s="58"/>
      <c r="C54" s="305" t="s">
        <v>49</v>
      </c>
      <c r="D54" s="48">
        <v>948435</v>
      </c>
      <c r="E54" s="48">
        <v>831485.21549999993</v>
      </c>
      <c r="F54" s="55">
        <v>-1.317144837029474</v>
      </c>
      <c r="G54" s="55">
        <v>1.3568482611221953</v>
      </c>
      <c r="H54" s="55">
        <v>1.3568482611221953</v>
      </c>
      <c r="I54" s="55">
        <v>-5.9250913121696556</v>
      </c>
      <c r="J54" s="55">
        <v>3.1461828602414386</v>
      </c>
      <c r="K54" s="61">
        <v>3.1461828602414386</v>
      </c>
    </row>
    <row r="55" spans="1:11" ht="13.5" customHeight="1" x14ac:dyDescent="0.2">
      <c r="A55" s="51">
        <v>2013</v>
      </c>
      <c r="B55" s="58"/>
      <c r="C55" s="19" t="s">
        <v>50</v>
      </c>
      <c r="D55" s="43">
        <v>803846</v>
      </c>
      <c r="E55" s="43">
        <v>797141.56500000006</v>
      </c>
      <c r="F55" s="56">
        <v>-7.4415584116507887</v>
      </c>
      <c r="G55" s="56">
        <v>-7.4415584116507887</v>
      </c>
      <c r="H55" s="56">
        <v>-0.23981228602508509</v>
      </c>
      <c r="I55" s="56">
        <v>-3.1753515761715505</v>
      </c>
      <c r="J55" s="56">
        <v>-3.1753515761715505</v>
      </c>
      <c r="K55" s="63">
        <v>2.0232085815020469</v>
      </c>
    </row>
    <row r="56" spans="1:11" s="4" customFormat="1" ht="13.5" customHeight="1" x14ac:dyDescent="0.2">
      <c r="A56" s="51"/>
      <c r="B56" s="58"/>
      <c r="C56" s="305" t="s">
        <v>51</v>
      </c>
      <c r="D56" s="48">
        <v>823731</v>
      </c>
      <c r="E56" s="48">
        <v>826921.12899999996</v>
      </c>
      <c r="F56" s="55">
        <v>-4.8158787531430249</v>
      </c>
      <c r="G56" s="55">
        <v>-6.1310400592427925</v>
      </c>
      <c r="H56" s="55">
        <v>-1.6286920107463487</v>
      </c>
      <c r="I56" s="55">
        <v>-2.3261965729301863</v>
      </c>
      <c r="J56" s="55">
        <v>-2.7448420006837182</v>
      </c>
      <c r="K56" s="61">
        <v>0.65241188389188665</v>
      </c>
    </row>
    <row r="57" spans="1:11" ht="13.5" customHeight="1" x14ac:dyDescent="0.2">
      <c r="A57" s="51"/>
      <c r="B57" s="58"/>
      <c r="C57" s="19" t="s">
        <v>52</v>
      </c>
      <c r="D57" s="43">
        <v>930060</v>
      </c>
      <c r="E57" s="43">
        <v>808108.26300000015</v>
      </c>
      <c r="F57" s="56">
        <v>-6.8866402962615894</v>
      </c>
      <c r="G57" s="56">
        <v>-6.4072214990948595</v>
      </c>
      <c r="H57" s="56">
        <v>-2.1900587695250096</v>
      </c>
      <c r="I57" s="56">
        <v>-14.976505432107203</v>
      </c>
      <c r="J57" s="56">
        <v>-7.1815059873934501</v>
      </c>
      <c r="K57" s="63">
        <v>-1.0594419305298715</v>
      </c>
    </row>
    <row r="58" spans="1:11" s="4" customFormat="1" ht="13.5" customHeight="1" x14ac:dyDescent="0.2">
      <c r="A58" s="51"/>
      <c r="B58" s="58"/>
      <c r="C58" s="305" t="s">
        <v>40</v>
      </c>
      <c r="D58" s="48">
        <v>888046</v>
      </c>
      <c r="E58" s="48">
        <v>917850.46050000028</v>
      </c>
      <c r="F58" s="55">
        <v>4.2138714621340796</v>
      </c>
      <c r="G58" s="55">
        <v>-3.8825429227918278</v>
      </c>
      <c r="H58" s="55">
        <v>-1.8772915058861628</v>
      </c>
      <c r="I58" s="55">
        <v>16.251000436818444</v>
      </c>
      <c r="J58" s="55">
        <v>-1.7558389209091985</v>
      </c>
      <c r="K58" s="61">
        <v>5.0026331757663911E-2</v>
      </c>
    </row>
    <row r="59" spans="1:11" ht="13.5" customHeight="1" x14ac:dyDescent="0.2">
      <c r="A59" s="51"/>
      <c r="B59" s="58"/>
      <c r="C59" s="19" t="s">
        <v>42</v>
      </c>
      <c r="D59" s="43">
        <v>929099</v>
      </c>
      <c r="E59" s="43">
        <v>901645.57550000004</v>
      </c>
      <c r="F59" s="56">
        <v>1.0247098159676113</v>
      </c>
      <c r="G59" s="56">
        <v>-2.8806480214858681</v>
      </c>
      <c r="H59" s="56">
        <v>-1.6692414476584645</v>
      </c>
      <c r="I59" s="56">
        <v>-0.33657795488147713</v>
      </c>
      <c r="J59" s="56">
        <v>-1.4582454707729369</v>
      </c>
      <c r="K59" s="63">
        <v>-0.30901303846353301</v>
      </c>
    </row>
    <row r="60" spans="1:11" s="4" customFormat="1" ht="13.5" customHeight="1" x14ac:dyDescent="0.2">
      <c r="A60" s="51"/>
      <c r="B60" s="58"/>
      <c r="C60" s="305" t="s">
        <v>43</v>
      </c>
      <c r="D60" s="48">
        <v>879965</v>
      </c>
      <c r="E60" s="48">
        <v>864810.72199999983</v>
      </c>
      <c r="F60" s="55">
        <v>-2.8996637767133109</v>
      </c>
      <c r="G60" s="55">
        <v>-2.8838329373649145</v>
      </c>
      <c r="H60" s="55">
        <v>-2.2900450289294128</v>
      </c>
      <c r="I60" s="55">
        <v>-1.638790656395372</v>
      </c>
      <c r="J60" s="55">
        <v>-1.4888085848518813</v>
      </c>
      <c r="K60" s="61">
        <v>-1.127970729143783</v>
      </c>
    </row>
    <row r="61" spans="1:11" ht="13.5" customHeight="1" x14ac:dyDescent="0.2">
      <c r="A61" s="51"/>
      <c r="B61" s="58"/>
      <c r="C61" s="19" t="s">
        <v>44</v>
      </c>
      <c r="D61" s="43">
        <v>966824</v>
      </c>
      <c r="E61" s="43">
        <v>980476.58700000017</v>
      </c>
      <c r="F61" s="56">
        <v>6.1577195762141343</v>
      </c>
      <c r="G61" s="56">
        <v>-1.5812158073174771</v>
      </c>
      <c r="H61" s="56">
        <v>-1.6300499000245594</v>
      </c>
      <c r="I61" s="56">
        <v>11.464335277147669</v>
      </c>
      <c r="J61" s="56">
        <v>0.3872311033614011</v>
      </c>
      <c r="K61" s="63">
        <v>-0.43462653152120367</v>
      </c>
    </row>
    <row r="62" spans="1:11" s="4" customFormat="1" ht="13.5" customHeight="1" x14ac:dyDescent="0.2">
      <c r="A62" s="51"/>
      <c r="B62" s="58"/>
      <c r="C62" s="305" t="s">
        <v>45</v>
      </c>
      <c r="D62" s="48">
        <v>941125</v>
      </c>
      <c r="E62" s="48">
        <v>870423.13750000019</v>
      </c>
      <c r="F62" s="55">
        <v>-0.18443805257173551</v>
      </c>
      <c r="G62" s="55">
        <v>-1.3999244534160624</v>
      </c>
      <c r="H62" s="55">
        <v>-1.6900040829692102</v>
      </c>
      <c r="I62" s="55">
        <v>-3.9758758267215768</v>
      </c>
      <c r="J62" s="55">
        <v>-0.17939527367074959</v>
      </c>
      <c r="K62" s="61">
        <v>-0.68090729273639283</v>
      </c>
    </row>
    <row r="63" spans="1:11" ht="13.5" customHeight="1" x14ac:dyDescent="0.2">
      <c r="A63" s="51"/>
      <c r="B63" s="58"/>
      <c r="C63" s="19" t="s">
        <v>46</v>
      </c>
      <c r="D63" s="43">
        <v>1002957</v>
      </c>
      <c r="E63" s="43">
        <v>981342.53900000034</v>
      </c>
      <c r="F63" s="56">
        <v>12.065490170664191</v>
      </c>
      <c r="G63" s="56">
        <v>7.7052555308824822E-2</v>
      </c>
      <c r="H63" s="56">
        <v>-0.32840981518343426</v>
      </c>
      <c r="I63" s="56">
        <v>13.746316160743262</v>
      </c>
      <c r="J63" s="56">
        <v>1.3525317602851317</v>
      </c>
      <c r="K63" s="63">
        <v>0.97167677741572334</v>
      </c>
    </row>
    <row r="64" spans="1:11" s="4" customFormat="1" ht="13.5" customHeight="1" x14ac:dyDescent="0.2">
      <c r="A64" s="51"/>
      <c r="B64" s="58"/>
      <c r="C64" s="305" t="s">
        <v>47</v>
      </c>
      <c r="D64" s="48">
        <v>1048557</v>
      </c>
      <c r="E64" s="48">
        <v>1032773.2879999999</v>
      </c>
      <c r="F64" s="55">
        <v>18.365994626690437</v>
      </c>
      <c r="G64" s="55">
        <v>1.868212026985276</v>
      </c>
      <c r="H64" s="55">
        <v>1.739484111244451</v>
      </c>
      <c r="I64" s="55">
        <v>13.893244235414073</v>
      </c>
      <c r="J64" s="55">
        <v>2.6522498608774185</v>
      </c>
      <c r="K64" s="61">
        <v>1.986167394139045</v>
      </c>
    </row>
    <row r="65" spans="1:14" ht="13.5" customHeight="1" x14ac:dyDescent="0.2">
      <c r="A65" s="51"/>
      <c r="B65" s="58"/>
      <c r="C65" s="19" t="s">
        <v>48</v>
      </c>
      <c r="D65" s="43">
        <v>1020409</v>
      </c>
      <c r="E65" s="43">
        <v>978662.32400000049</v>
      </c>
      <c r="F65" s="56">
        <v>9.5888307155322963</v>
      </c>
      <c r="G65" s="56">
        <v>2.5888022584610297</v>
      </c>
      <c r="H65" s="56">
        <v>2.245579292055865</v>
      </c>
      <c r="I65" s="56">
        <v>6.9494970906800404</v>
      </c>
      <c r="J65" s="56">
        <v>3.0591284206249298</v>
      </c>
      <c r="K65" s="63">
        <v>2.3063344463460851</v>
      </c>
    </row>
    <row r="66" spans="1:14" s="4" customFormat="1" ht="13.5" customHeight="1" x14ac:dyDescent="0.2">
      <c r="A66" s="51"/>
      <c r="B66" s="58"/>
      <c r="C66" s="305" t="s">
        <v>49</v>
      </c>
      <c r="D66" s="48">
        <v>1017314</v>
      </c>
      <c r="E66" s="48">
        <v>905880.76750000007</v>
      </c>
      <c r="F66" s="55">
        <v>7.2623848761380572</v>
      </c>
      <c r="G66" s="55">
        <v>2.9945392065345686</v>
      </c>
      <c r="H66" s="55">
        <v>2.9945392065345686</v>
      </c>
      <c r="I66" s="55">
        <v>8.9473090577158985</v>
      </c>
      <c r="J66" s="55">
        <v>3.5255860492789708</v>
      </c>
      <c r="K66" s="61">
        <v>3.5255860492789708</v>
      </c>
    </row>
    <row r="67" spans="1:14" ht="13.5" customHeight="1" x14ac:dyDescent="0.2">
      <c r="A67" s="51">
        <v>2014</v>
      </c>
      <c r="B67" s="58"/>
      <c r="C67" s="19" t="s">
        <v>50</v>
      </c>
      <c r="D67" s="43">
        <v>821445.8280000001</v>
      </c>
      <c r="E67" s="43">
        <v>810402.54249999998</v>
      </c>
      <c r="F67" s="56">
        <v>2.1894527061153752</v>
      </c>
      <c r="G67" s="56">
        <v>2.1894527061153752</v>
      </c>
      <c r="H67" s="56">
        <v>3.7695107934893741</v>
      </c>
      <c r="I67" s="56">
        <v>1.663566182250193</v>
      </c>
      <c r="J67" s="56">
        <v>1.663566182250193</v>
      </c>
      <c r="K67" s="63">
        <v>3.910737679071687</v>
      </c>
    </row>
    <row r="68" spans="1:14" s="4" customFormat="1" ht="13.5" customHeight="1" x14ac:dyDescent="0.2">
      <c r="A68" s="51"/>
      <c r="B68" s="58"/>
      <c r="C68" s="305" t="s">
        <v>51</v>
      </c>
      <c r="D68" s="48">
        <v>908543.11699999997</v>
      </c>
      <c r="E68" s="48">
        <v>928329.43100000022</v>
      </c>
      <c r="F68" s="55">
        <v>10.296093870450434</v>
      </c>
      <c r="G68" s="55">
        <v>6.292294926753101</v>
      </c>
      <c r="H68" s="55">
        <v>4.9532272136910933</v>
      </c>
      <c r="I68" s="55">
        <v>12.26335843209543</v>
      </c>
      <c r="J68" s="55">
        <v>7.0606436514820956</v>
      </c>
      <c r="K68" s="61">
        <v>5.0769635349167288</v>
      </c>
      <c r="M68" s="2"/>
      <c r="N68" s="2"/>
    </row>
    <row r="69" spans="1:14" ht="13.5" customHeight="1" x14ac:dyDescent="0.2">
      <c r="A69" s="51"/>
      <c r="B69" s="58"/>
      <c r="C69" s="19" t="s">
        <v>52</v>
      </c>
      <c r="D69" s="43">
        <v>1089339.5409999997</v>
      </c>
      <c r="E69" s="43">
        <v>1041472.45</v>
      </c>
      <c r="F69" s="56">
        <v>17.1257274799475</v>
      </c>
      <c r="G69" s="56">
        <v>10.231768073420881</v>
      </c>
      <c r="H69" s="56">
        <v>7.1065323905964135</v>
      </c>
      <c r="I69" s="56">
        <v>28.877837003381785</v>
      </c>
      <c r="J69" s="56">
        <v>14.30958072656567</v>
      </c>
      <c r="K69" s="63">
        <v>8.7919678310700533</v>
      </c>
    </row>
    <row r="70" spans="1:14" s="4" customFormat="1" ht="13.5" customHeight="1" x14ac:dyDescent="0.2">
      <c r="A70" s="51"/>
      <c r="B70" s="58"/>
      <c r="C70" s="305" t="s">
        <v>40</v>
      </c>
      <c r="D70" s="48">
        <v>1028889.655712</v>
      </c>
      <c r="E70" s="48">
        <v>956972.43249999988</v>
      </c>
      <c r="F70" s="55">
        <v>15.859950465629026</v>
      </c>
      <c r="G70" s="55">
        <v>11.682303384031556</v>
      </c>
      <c r="H70" s="55">
        <v>8.055796437806606</v>
      </c>
      <c r="I70" s="55">
        <v>4.2623470471091736</v>
      </c>
      <c r="J70" s="55">
        <v>11.556804875263154</v>
      </c>
      <c r="K70" s="61">
        <v>7.829279111516513</v>
      </c>
      <c r="M70" s="2"/>
      <c r="N70" s="2"/>
    </row>
    <row r="71" spans="1:14" ht="13.5" customHeight="1" x14ac:dyDescent="0.2">
      <c r="A71" s="51"/>
      <c r="B71" s="58"/>
      <c r="C71" s="19" t="s">
        <v>42</v>
      </c>
      <c r="D71" s="43">
        <v>1074107.7874008578</v>
      </c>
      <c r="E71" s="43">
        <v>1034413.3280900004</v>
      </c>
      <c r="F71" s="56">
        <v>15.607463510439445</v>
      </c>
      <c r="G71" s="56">
        <v>12.515913458381632</v>
      </c>
      <c r="H71" s="56">
        <v>9.3047569233539349</v>
      </c>
      <c r="I71" s="56">
        <v>14.72504897685269</v>
      </c>
      <c r="J71" s="56">
        <v>12.228690345363574</v>
      </c>
      <c r="K71" s="63">
        <v>9.1333160924062611</v>
      </c>
    </row>
    <row r="72" spans="1:14" s="4" customFormat="1" ht="13.5" customHeight="1" x14ac:dyDescent="0.2">
      <c r="A72" s="51"/>
      <c r="B72" s="58"/>
      <c r="C72" s="305" t="s">
        <v>43</v>
      </c>
      <c r="D72" s="48">
        <v>986800.08589999983</v>
      </c>
      <c r="E72" s="48">
        <v>918642.49503337545</v>
      </c>
      <c r="F72" s="55">
        <v>12.140833544515957</v>
      </c>
      <c r="G72" s="55">
        <v>12.453102214299875</v>
      </c>
      <c r="H72" s="55">
        <v>10.563567974780881</v>
      </c>
      <c r="I72" s="55">
        <v>6.2246884392092028</v>
      </c>
      <c r="J72" s="55">
        <v>11.213866180659736</v>
      </c>
      <c r="K72" s="61">
        <v>9.8009286295411329</v>
      </c>
      <c r="M72" s="2"/>
      <c r="N72" s="2"/>
    </row>
    <row r="73" spans="1:14" ht="13.5" customHeight="1" x14ac:dyDescent="0.2">
      <c r="A73" s="51"/>
      <c r="B73" s="58"/>
      <c r="C73" s="19" t="s">
        <v>44</v>
      </c>
      <c r="D73" s="43">
        <v>1081296.09671</v>
      </c>
      <c r="E73" s="43">
        <v>1059514.6639999999</v>
      </c>
      <c r="F73" s="56">
        <v>11.840013974622067</v>
      </c>
      <c r="G73" s="56">
        <v>12.357829103338318</v>
      </c>
      <c r="H73" s="56">
        <v>11.048258699725011</v>
      </c>
      <c r="I73" s="56">
        <v>8.0611896345057517</v>
      </c>
      <c r="J73" s="56">
        <v>10.706871148915113</v>
      </c>
      <c r="K73" s="63">
        <v>9.4996826413867836</v>
      </c>
    </row>
    <row r="74" spans="1:14" s="4" customFormat="1" ht="13.5" customHeight="1" x14ac:dyDescent="0.2">
      <c r="A74" s="51"/>
      <c r="B74" s="58"/>
      <c r="C74" s="305" t="s">
        <v>45</v>
      </c>
      <c r="D74" s="48">
        <v>1068933.5554362899</v>
      </c>
      <c r="E74" s="48">
        <v>1020250.3045000004</v>
      </c>
      <c r="F74" s="55">
        <v>13.580401693323395</v>
      </c>
      <c r="G74" s="55">
        <v>12.518466051876914</v>
      </c>
      <c r="H74" s="55">
        <v>12.246989234674643</v>
      </c>
      <c r="I74" s="55">
        <v>17.213141579660757</v>
      </c>
      <c r="J74" s="55">
        <v>11.519688937376912</v>
      </c>
      <c r="K74" s="61">
        <v>11.305293649051833</v>
      </c>
      <c r="M74" s="2"/>
      <c r="N74" s="2"/>
    </row>
    <row r="75" spans="1:14" ht="13.5" customHeight="1" x14ac:dyDescent="0.2">
      <c r="A75" s="51"/>
      <c r="B75" s="58"/>
      <c r="C75" s="19" t="s">
        <v>46</v>
      </c>
      <c r="D75" s="43">
        <v>1071902.6915605001</v>
      </c>
      <c r="E75" s="43">
        <v>1085842.5399999998</v>
      </c>
      <c r="F75" s="56">
        <v>6.8742420223897938</v>
      </c>
      <c r="G75" s="56">
        <v>11.825206859998175</v>
      </c>
      <c r="H75" s="56">
        <v>11.768884525056663</v>
      </c>
      <c r="I75" s="56">
        <v>10.64867738297437</v>
      </c>
      <c r="J75" s="56">
        <v>11.412154555412556</v>
      </c>
      <c r="K75" s="63">
        <v>11.045877264525245</v>
      </c>
    </row>
    <row r="76" spans="1:14" s="4" customFormat="1" ht="13.5" customHeight="1" x14ac:dyDescent="0.2">
      <c r="A76" s="51"/>
      <c r="B76" s="58"/>
      <c r="C76" s="305" t="s">
        <v>47</v>
      </c>
      <c r="D76" s="48">
        <v>1074163.9422204799</v>
      </c>
      <c r="E76" s="48">
        <v>1089667.1430000002</v>
      </c>
      <c r="F76" s="55">
        <v>2.4421125623576074</v>
      </c>
      <c r="G76" s="55">
        <v>10.757431195296462</v>
      </c>
      <c r="H76" s="55">
        <v>10.360547414811421</v>
      </c>
      <c r="I76" s="55">
        <v>5.5088426144499749</v>
      </c>
      <c r="J76" s="55">
        <v>10.733338382817067</v>
      </c>
      <c r="K76" s="61">
        <v>10.272160818806725</v>
      </c>
      <c r="M76" s="2"/>
      <c r="N76" s="2"/>
    </row>
    <row r="77" spans="1:14" ht="13.5" customHeight="1" x14ac:dyDescent="0.2">
      <c r="A77" s="51"/>
      <c r="B77" s="58"/>
      <c r="C77" s="19" t="s">
        <v>48</v>
      </c>
      <c r="D77" s="43">
        <v>1069628.5453576799</v>
      </c>
      <c r="E77" s="43">
        <v>1040586.7650000004</v>
      </c>
      <c r="F77" s="56">
        <v>4.8235114897731961</v>
      </c>
      <c r="G77" s="56">
        <v>10.165809262638945</v>
      </c>
      <c r="H77" s="56">
        <v>9.9195697910231502</v>
      </c>
      <c r="I77" s="56">
        <v>6.3274573345075282</v>
      </c>
      <c r="J77" s="56">
        <v>10.300426492352344</v>
      </c>
      <c r="K77" s="63">
        <v>10.196170136719161</v>
      </c>
    </row>
    <row r="78" spans="1:14" s="4" customFormat="1" ht="13.5" customHeight="1" x14ac:dyDescent="0.2">
      <c r="A78" s="51"/>
      <c r="B78" s="58"/>
      <c r="C78" s="305" t="s">
        <v>49</v>
      </c>
      <c r="D78" s="48">
        <v>1127320.3263702581</v>
      </c>
      <c r="E78" s="48">
        <v>984139.63099999994</v>
      </c>
      <c r="F78" s="55">
        <v>10.813409268943317</v>
      </c>
      <c r="G78" s="55">
        <v>10.224360318072144</v>
      </c>
      <c r="H78" s="55">
        <v>10.224360318072144</v>
      </c>
      <c r="I78" s="55">
        <v>8.638980570917127</v>
      </c>
      <c r="J78" s="55">
        <v>10.16191490847001</v>
      </c>
      <c r="K78" s="61">
        <v>10.16191490847001</v>
      </c>
      <c r="M78" s="2"/>
      <c r="N78" s="2"/>
    </row>
    <row r="79" spans="1:14" ht="13.5" customHeight="1" x14ac:dyDescent="0.2">
      <c r="A79" s="51">
        <v>2015</v>
      </c>
      <c r="B79" s="58"/>
      <c r="C79" s="19" t="s">
        <v>50</v>
      </c>
      <c r="D79" s="43">
        <v>899518.54152924824</v>
      </c>
      <c r="E79" s="43">
        <v>927848.33150000009</v>
      </c>
      <c r="F79" s="56">
        <v>9.5043045893037288</v>
      </c>
      <c r="G79" s="56">
        <v>9.5043045893037288</v>
      </c>
      <c r="H79" s="56">
        <v>10.744997833350396</v>
      </c>
      <c r="I79" s="56">
        <v>14.492277953335787</v>
      </c>
      <c r="J79" s="56">
        <v>14.492277953335787</v>
      </c>
      <c r="K79" s="63">
        <v>11.107171197355981</v>
      </c>
    </row>
    <row r="80" spans="1:14" s="4" customFormat="1" ht="13.5" customHeight="1" x14ac:dyDescent="0.2">
      <c r="A80" s="51"/>
      <c r="B80" s="58"/>
      <c r="C80" s="305" t="s">
        <v>51</v>
      </c>
      <c r="D80" s="48">
        <v>1034033.3822100068</v>
      </c>
      <c r="E80" s="48">
        <v>986176.44500000007</v>
      </c>
      <c r="F80" s="55">
        <v>13.812252039768282</v>
      </c>
      <c r="G80" s="55">
        <v>11.766721361289086</v>
      </c>
      <c r="H80" s="55">
        <v>11.022997913749919</v>
      </c>
      <c r="I80" s="55">
        <v>6.231302387740385</v>
      </c>
      <c r="J80" s="55">
        <v>10.081646031224835</v>
      </c>
      <c r="K80" s="61">
        <v>10.607887421600822</v>
      </c>
      <c r="M80" s="2"/>
      <c r="N80" s="2"/>
    </row>
    <row r="81" spans="1:14" ht="13.5" customHeight="1" x14ac:dyDescent="0.2">
      <c r="A81" s="51"/>
      <c r="B81" s="58"/>
      <c r="C81" s="19" t="s">
        <v>52</v>
      </c>
      <c r="D81" s="43">
        <v>1098525.9529999997</v>
      </c>
      <c r="E81" s="43">
        <v>1079949.0679999995</v>
      </c>
      <c r="F81" s="56">
        <v>0.8433010695239318</v>
      </c>
      <c r="G81" s="56">
        <v>7.5461015555906101</v>
      </c>
      <c r="H81" s="56">
        <v>9.5668924998091143</v>
      </c>
      <c r="I81" s="56">
        <v>3.69444414972277</v>
      </c>
      <c r="J81" s="56">
        <v>7.6889821191955576</v>
      </c>
      <c r="K81" s="63">
        <v>8.6492534673211026</v>
      </c>
    </row>
    <row r="82" spans="1:14" s="4" customFormat="1" ht="13.5" customHeight="1" x14ac:dyDescent="0.2">
      <c r="A82" s="51"/>
      <c r="B82" s="58"/>
      <c r="C82" s="305" t="s">
        <v>40</v>
      </c>
      <c r="D82" s="48">
        <v>1056733.9013149492</v>
      </c>
      <c r="E82" s="48">
        <v>999411.62249999982</v>
      </c>
      <c r="F82" s="55">
        <v>2.7062421561309975</v>
      </c>
      <c r="G82" s="55">
        <v>6.2520789488084603</v>
      </c>
      <c r="H82" s="55">
        <v>8.4816969361337442</v>
      </c>
      <c r="I82" s="55">
        <v>4.4347348532424888</v>
      </c>
      <c r="J82" s="55">
        <v>6.85567263397391</v>
      </c>
      <c r="K82" s="61">
        <v>8.6486621637967858</v>
      </c>
      <c r="M82" s="2"/>
      <c r="N82" s="2"/>
    </row>
    <row r="83" spans="1:14" ht="13.5" customHeight="1" x14ac:dyDescent="0.2">
      <c r="A83" s="51"/>
      <c r="B83" s="58"/>
      <c r="C83" s="19" t="s">
        <v>42</v>
      </c>
      <c r="D83" s="43">
        <v>1128654.1194462343</v>
      </c>
      <c r="E83" s="43">
        <v>1061957.2385</v>
      </c>
      <c r="F83" s="56">
        <v>5.078292205419018</v>
      </c>
      <c r="G83" s="56">
        <v>5.9959452632339918</v>
      </c>
      <c r="H83" s="56">
        <v>7.6107967949585031</v>
      </c>
      <c r="I83" s="56">
        <v>2.6627567203584022</v>
      </c>
      <c r="J83" s="56">
        <v>5.9467077109035529</v>
      </c>
      <c r="K83" s="63">
        <v>7.6236587281109252</v>
      </c>
    </row>
    <row r="84" spans="1:14" s="4" customFormat="1" ht="13.5" customHeight="1" x14ac:dyDescent="0.2">
      <c r="A84" s="51"/>
      <c r="B84" s="58"/>
      <c r="C84" s="305" t="s">
        <v>43</v>
      </c>
      <c r="D84" s="48">
        <v>1023576.5567957654</v>
      </c>
      <c r="E84" s="48">
        <v>1012089.6115000001</v>
      </c>
      <c r="F84" s="55">
        <v>3.7268410715858522</v>
      </c>
      <c r="G84" s="55">
        <v>5.6170140633331016</v>
      </c>
      <c r="H84" s="55">
        <v>6.9540895274250261</v>
      </c>
      <c r="I84" s="55">
        <v>10.172305001330216</v>
      </c>
      <c r="J84" s="55">
        <v>6.628896552165827</v>
      </c>
      <c r="K84" s="61">
        <v>7.9340786629677353</v>
      </c>
      <c r="M84" s="2"/>
      <c r="N84" s="2"/>
    </row>
    <row r="85" spans="1:14" ht="13.5" customHeight="1" x14ac:dyDescent="0.2">
      <c r="A85" s="51"/>
      <c r="B85" s="58"/>
      <c r="C85" s="19" t="s">
        <v>44</v>
      </c>
      <c r="D85" s="43">
        <v>1108864.3792492715</v>
      </c>
      <c r="E85" s="43">
        <v>1152372.0020000001</v>
      </c>
      <c r="F85" s="56">
        <v>2.5495590544673234</v>
      </c>
      <c r="G85" s="56">
        <v>5.1425323975753656</v>
      </c>
      <c r="H85" s="56">
        <v>6.1649204900462422</v>
      </c>
      <c r="I85" s="56">
        <v>8.7641390114823707</v>
      </c>
      <c r="J85" s="56">
        <v>6.9640677195942118</v>
      </c>
      <c r="K85" s="63">
        <v>7.999608913790766</v>
      </c>
    </row>
    <row r="86" spans="1:14" s="4" customFormat="1" ht="13.5" customHeight="1" x14ac:dyDescent="0.2">
      <c r="A86" s="51"/>
      <c r="B86" s="58"/>
      <c r="C86" s="305" t="s">
        <v>45</v>
      </c>
      <c r="D86" s="48">
        <v>1139186.2269362439</v>
      </c>
      <c r="E86" s="48">
        <v>1108117.5230000005</v>
      </c>
      <c r="F86" s="55">
        <v>6.5722206158342686</v>
      </c>
      <c r="G86" s="55">
        <v>5.3321557090934419</v>
      </c>
      <c r="H86" s="55">
        <v>5.6262969510798797</v>
      </c>
      <c r="I86" s="55">
        <v>8.6123197525593156</v>
      </c>
      <c r="J86" s="55">
        <v>7.180493736021603</v>
      </c>
      <c r="K86" s="61">
        <v>7.3658981220849427</v>
      </c>
      <c r="M86" s="2"/>
      <c r="N86" s="2"/>
    </row>
    <row r="87" spans="1:14" ht="13.5" customHeight="1" x14ac:dyDescent="0.2">
      <c r="A87" s="57"/>
      <c r="B87" s="58"/>
      <c r="C87" s="19" t="s">
        <v>46</v>
      </c>
      <c r="D87" s="43">
        <v>1125937.9141345799</v>
      </c>
      <c r="E87" s="43">
        <v>1142760.7019999996</v>
      </c>
      <c r="F87" s="56">
        <v>5.0410567115391984</v>
      </c>
      <c r="G87" s="56">
        <v>5.2979840991432212</v>
      </c>
      <c r="H87" s="56">
        <v>5.4725052642694294</v>
      </c>
      <c r="I87" s="56">
        <v>5.241843076068804</v>
      </c>
      <c r="J87" s="56">
        <v>6.9427896546270631</v>
      </c>
      <c r="K87" s="63">
        <v>6.8963621714155607</v>
      </c>
    </row>
    <row r="88" spans="1:14" s="4" customFormat="1" ht="13.5" customHeight="1" x14ac:dyDescent="0.2">
      <c r="A88" s="57"/>
      <c r="B88" s="58"/>
      <c r="C88" s="305" t="s">
        <v>47</v>
      </c>
      <c r="D88" s="48">
        <v>1176890.0433873765</v>
      </c>
      <c r="E88" s="48">
        <v>1161600.8485000003</v>
      </c>
      <c r="F88" s="55">
        <v>9.5633540774552728</v>
      </c>
      <c r="G88" s="55">
        <v>5.7469323636859286</v>
      </c>
      <c r="H88" s="55">
        <v>6.0909559632051753</v>
      </c>
      <c r="I88" s="55">
        <v>6.6014384265966868</v>
      </c>
      <c r="J88" s="55">
        <v>6.9053899318133318</v>
      </c>
      <c r="K88" s="61">
        <v>6.9903283322455252</v>
      </c>
      <c r="M88" s="2"/>
      <c r="N88" s="2"/>
    </row>
    <row r="89" spans="1:14" ht="13.5" customHeight="1" x14ac:dyDescent="0.2">
      <c r="A89" s="57"/>
      <c r="B89" s="58"/>
      <c r="C89" s="19" t="s">
        <v>48</v>
      </c>
      <c r="D89" s="43">
        <v>1045135.6737836866</v>
      </c>
      <c r="E89" s="43">
        <v>1067607.3384999998</v>
      </c>
      <c r="F89" s="56">
        <v>-2.2898483478489311</v>
      </c>
      <c r="G89" s="56">
        <v>4.9845083020099423</v>
      </c>
      <c r="H89" s="56">
        <v>5.4669071432760887</v>
      </c>
      <c r="I89" s="56">
        <v>2.5966670352567434</v>
      </c>
      <c r="J89" s="56">
        <v>6.4972740007841736</v>
      </c>
      <c r="K89" s="63">
        <v>6.6604202245058843</v>
      </c>
    </row>
    <row r="90" spans="1:14" s="4" customFormat="1" ht="13.5" customHeight="1" x14ac:dyDescent="0.2">
      <c r="A90" s="57"/>
      <c r="B90" s="58"/>
      <c r="C90" s="305" t="s">
        <v>49</v>
      </c>
      <c r="D90" s="48">
        <v>1209660.2629999998</v>
      </c>
      <c r="E90" s="48">
        <v>1106888.899</v>
      </c>
      <c r="F90" s="55">
        <v>7.3040408039886557</v>
      </c>
      <c r="G90" s="55">
        <v>5.1953434802797034</v>
      </c>
      <c r="H90" s="55">
        <v>5.1953434802797034</v>
      </c>
      <c r="I90" s="55">
        <v>12.472749204833121</v>
      </c>
      <c r="J90" s="55">
        <v>6.9885511217382117</v>
      </c>
      <c r="K90" s="61">
        <v>6.9885511217382117</v>
      </c>
      <c r="M90" s="2"/>
      <c r="N90" s="2"/>
    </row>
    <row r="91" spans="1:14" ht="13.5" customHeight="1" x14ac:dyDescent="0.2">
      <c r="A91" s="51">
        <v>2016</v>
      </c>
      <c r="B91" s="58"/>
      <c r="C91" s="19" t="s">
        <v>50</v>
      </c>
      <c r="D91" s="43">
        <v>968000.71539720567</v>
      </c>
      <c r="E91" s="43">
        <v>939138.76699999999</v>
      </c>
      <c r="F91" s="56">
        <v>7.6132031421534379</v>
      </c>
      <c r="G91" s="56">
        <v>7.6132031421534379</v>
      </c>
      <c r="H91" s="56">
        <v>5.0859989295734209</v>
      </c>
      <c r="I91" s="56">
        <v>1.2168406318893972</v>
      </c>
      <c r="J91" s="56">
        <v>1.2168406318893972</v>
      </c>
      <c r="K91" s="63">
        <v>6.0424380786452332</v>
      </c>
    </row>
    <row r="92" spans="1:14" s="4" customFormat="1" ht="13.5" customHeight="1" x14ac:dyDescent="0.2">
      <c r="A92" s="51"/>
      <c r="B92" s="58"/>
      <c r="C92" s="305" t="s">
        <v>51</v>
      </c>
      <c r="D92" s="48">
        <v>1076538.1327059092</v>
      </c>
      <c r="E92" s="48">
        <v>1045943.8569999998</v>
      </c>
      <c r="F92" s="55">
        <v>4.1105781715729819</v>
      </c>
      <c r="G92" s="55">
        <v>5.7400539908555714</v>
      </c>
      <c r="H92" s="55">
        <v>4.377063382346023</v>
      </c>
      <c r="I92" s="55">
        <v>6.0605191193752148</v>
      </c>
      <c r="J92" s="55">
        <v>3.7124831596974843</v>
      </c>
      <c r="K92" s="61">
        <v>6.0294705716585639</v>
      </c>
      <c r="M92" s="2"/>
      <c r="N92" s="2"/>
    </row>
    <row r="93" spans="1:14" ht="13.5" customHeight="1" x14ac:dyDescent="0.2">
      <c r="A93" s="51"/>
      <c r="B93" s="58"/>
      <c r="C93" s="19" t="s">
        <v>52</v>
      </c>
      <c r="D93" s="43">
        <v>1025163.2700000001</v>
      </c>
      <c r="E93" s="43">
        <v>1007468.491</v>
      </c>
      <c r="F93" s="56">
        <v>-6.6782840040921343</v>
      </c>
      <c r="G93" s="56">
        <v>1.2408731864209841</v>
      </c>
      <c r="H93" s="56">
        <v>3.7195096977905138</v>
      </c>
      <c r="I93" s="56">
        <v>-6.7114810455116185</v>
      </c>
      <c r="J93" s="56">
        <v>-4.7519770508799297E-2</v>
      </c>
      <c r="K93" s="63">
        <v>5.0997504297085356</v>
      </c>
    </row>
    <row r="94" spans="1:14" s="4" customFormat="1" ht="13.5" customHeight="1" x14ac:dyDescent="0.2">
      <c r="A94" s="51"/>
      <c r="B94" s="58"/>
      <c r="C94" s="305" t="s">
        <v>40</v>
      </c>
      <c r="D94" s="48">
        <v>1108543.3700000001</v>
      </c>
      <c r="E94" s="48">
        <v>1058103.0590000001</v>
      </c>
      <c r="F94" s="55">
        <v>4.9027923321643954</v>
      </c>
      <c r="G94" s="55">
        <v>2.1872787230981601</v>
      </c>
      <c r="H94" s="55">
        <v>3.9008718546343175</v>
      </c>
      <c r="I94" s="55">
        <v>5.8725989550917319</v>
      </c>
      <c r="J94" s="55">
        <v>1.4340891324729341</v>
      </c>
      <c r="K94" s="61">
        <v>5.2149757204070113</v>
      </c>
      <c r="M94" s="2"/>
      <c r="N94" s="2"/>
    </row>
    <row r="95" spans="1:14" ht="13.5" customHeight="1" x14ac:dyDescent="0.2">
      <c r="A95" s="51"/>
      <c r="B95" s="58"/>
      <c r="C95" s="19" t="s">
        <v>42</v>
      </c>
      <c r="D95" s="43">
        <v>1054354.3869999999</v>
      </c>
      <c r="E95" s="43">
        <v>1005410.9814999998</v>
      </c>
      <c r="F95" s="56">
        <v>-6.5830382546859454</v>
      </c>
      <c r="G95" s="56">
        <v>0.29006375700369347</v>
      </c>
      <c r="H95" s="56">
        <v>2.8693795759418634</v>
      </c>
      <c r="I95" s="56">
        <v>-5.3247207090815607</v>
      </c>
      <c r="J95" s="56">
        <v>1.4290821455361424E-2</v>
      </c>
      <c r="K95" s="63">
        <v>4.5170267108424156</v>
      </c>
    </row>
    <row r="96" spans="1:14" s="4" customFormat="1" ht="13.5" customHeight="1" x14ac:dyDescent="0.2">
      <c r="A96" s="51"/>
      <c r="B96" s="58"/>
      <c r="C96" s="305" t="s">
        <v>43</v>
      </c>
      <c r="D96" s="48">
        <v>1012287.1370000001</v>
      </c>
      <c r="E96" s="48">
        <v>997177.49849999999</v>
      </c>
      <c r="F96" s="55">
        <v>-1.1029384876795234</v>
      </c>
      <c r="G96" s="55">
        <v>6.1601212218391765E-2</v>
      </c>
      <c r="H96" s="55">
        <v>2.483640312521544</v>
      </c>
      <c r="I96" s="55">
        <v>-1.4733984847348722</v>
      </c>
      <c r="J96" s="55">
        <v>-0.23386602863692474</v>
      </c>
      <c r="K96" s="61">
        <v>3.6052561642475638</v>
      </c>
      <c r="M96" s="2"/>
      <c r="N96" s="2"/>
    </row>
    <row r="97" spans="1:14" ht="13.5" customHeight="1" x14ac:dyDescent="0.2">
      <c r="A97" s="51"/>
      <c r="B97" s="58"/>
      <c r="C97" s="19" t="s">
        <v>44</v>
      </c>
      <c r="D97" s="43">
        <v>912684.10499999998</v>
      </c>
      <c r="E97" s="43">
        <v>924987.70199999982</v>
      </c>
      <c r="F97" s="56">
        <v>-17.691998942385581</v>
      </c>
      <c r="G97" s="56">
        <v>-2.6168456389750219</v>
      </c>
      <c r="H97" s="56">
        <v>0.72501479893895748</v>
      </c>
      <c r="I97" s="56">
        <v>-19.731848709042154</v>
      </c>
      <c r="J97" s="56">
        <v>-3.3459904496893813</v>
      </c>
      <c r="K97" s="63">
        <v>1.0041161214576562</v>
      </c>
    </row>
    <row r="98" spans="1:14" s="4" customFormat="1" ht="13.5" customHeight="1" x14ac:dyDescent="0.2">
      <c r="A98" s="51"/>
      <c r="B98" s="58"/>
      <c r="C98" s="305" t="s">
        <v>45</v>
      </c>
      <c r="D98" s="48">
        <v>1130482.352</v>
      </c>
      <c r="E98" s="48">
        <v>1089617.8940000003</v>
      </c>
      <c r="F98" s="55">
        <v>-0.76404320298468065</v>
      </c>
      <c r="G98" s="55">
        <v>-2.3682104783899831</v>
      </c>
      <c r="H98" s="55">
        <v>0.10574098051262126</v>
      </c>
      <c r="I98" s="55">
        <v>-1.6694645302527249</v>
      </c>
      <c r="J98" s="55">
        <v>-3.1229110567342104</v>
      </c>
      <c r="K98" s="61">
        <v>0.1480514303615621</v>
      </c>
      <c r="M98" s="2"/>
      <c r="N98" s="2"/>
    </row>
    <row r="99" spans="1:14" ht="13.5" customHeight="1" x14ac:dyDescent="0.2">
      <c r="A99" s="51"/>
      <c r="B99" s="58"/>
      <c r="C99" s="19" t="s">
        <v>46</v>
      </c>
      <c r="D99" s="43">
        <v>1023568.3660000002</v>
      </c>
      <c r="E99" s="43">
        <v>1015052.3179999999</v>
      </c>
      <c r="F99" s="56">
        <v>-9.0919354299622483</v>
      </c>
      <c r="G99" s="56">
        <v>-3.1555711085506317</v>
      </c>
      <c r="H99" s="56">
        <v>-1.108446216604321</v>
      </c>
      <c r="I99" s="56">
        <v>-11.175426646759135</v>
      </c>
      <c r="J99" s="56">
        <v>-4.0945515193693751</v>
      </c>
      <c r="K99" s="63">
        <v>-1.3196458082946094</v>
      </c>
    </row>
    <row r="100" spans="1:14" s="4" customFormat="1" ht="13.5" customHeight="1" x14ac:dyDescent="0.2">
      <c r="A100" s="51"/>
      <c r="B100" s="58"/>
      <c r="C100" s="305" t="s">
        <v>47</v>
      </c>
      <c r="D100" s="48">
        <v>1076104.8659999999</v>
      </c>
      <c r="E100" s="48">
        <v>993667.2855</v>
      </c>
      <c r="F100" s="55">
        <v>-8.5636868077575201</v>
      </c>
      <c r="G100" s="55">
        <v>-3.7453416887156692</v>
      </c>
      <c r="H100" s="55">
        <v>-2.6664925800713064</v>
      </c>
      <c r="I100" s="55">
        <v>-14.457079918360634</v>
      </c>
      <c r="J100" s="55">
        <v>-5.2266810287619307</v>
      </c>
      <c r="K100" s="61">
        <v>-3.2072796362126326</v>
      </c>
      <c r="M100" s="2"/>
      <c r="N100" s="2"/>
    </row>
    <row r="101" spans="1:14" ht="13.5" customHeight="1" x14ac:dyDescent="0.2">
      <c r="A101" s="51"/>
      <c r="B101" s="58"/>
      <c r="C101" s="19" t="s">
        <v>48</v>
      </c>
      <c r="D101" s="43">
        <v>1009009.1589999999</v>
      </c>
      <c r="E101" s="43">
        <v>1017490.6450000003</v>
      </c>
      <c r="F101" s="56">
        <v>-3.4566339748885042</v>
      </c>
      <c r="G101" s="56">
        <v>-3.7198506617759506</v>
      </c>
      <c r="H101" s="56">
        <v>-2.7612656940871432</v>
      </c>
      <c r="I101" s="56">
        <v>-4.6943002068919952</v>
      </c>
      <c r="J101" s="56">
        <v>-5.1781016287168598</v>
      </c>
      <c r="K101" s="63">
        <v>-3.808591990975259</v>
      </c>
    </row>
    <row r="102" spans="1:14" s="4" customFormat="1" ht="13.5" customHeight="1" x14ac:dyDescent="0.2">
      <c r="A102" s="51"/>
      <c r="B102" s="58"/>
      <c r="C102" s="305" t="s">
        <v>49</v>
      </c>
      <c r="D102" s="48">
        <v>1098666.1730000002</v>
      </c>
      <c r="E102" s="48">
        <v>1006878.6065000003</v>
      </c>
      <c r="F102" s="55">
        <v>-9.17564157433182</v>
      </c>
      <c r="G102" s="55">
        <v>-4.22569849253874</v>
      </c>
      <c r="H102" s="55">
        <v>-4.22569849253874</v>
      </c>
      <c r="I102" s="55">
        <v>-9.0352602316594073</v>
      </c>
      <c r="J102" s="55">
        <v>-5.5114755261858477</v>
      </c>
      <c r="K102" s="61">
        <v>-5.5114755261858477</v>
      </c>
      <c r="M102" s="2"/>
      <c r="N102" s="2"/>
    </row>
    <row r="103" spans="1:14" ht="13.5" customHeight="1" x14ac:dyDescent="0.2">
      <c r="A103" s="51">
        <v>2017</v>
      </c>
      <c r="B103" s="58"/>
      <c r="C103" s="19" t="s">
        <v>50</v>
      </c>
      <c r="D103" s="43">
        <v>897063.51800000004</v>
      </c>
      <c r="E103" s="43">
        <v>913190.40699999989</v>
      </c>
      <c r="F103" s="56">
        <v>-7.3282174557172226</v>
      </c>
      <c r="G103" s="56">
        <v>-7.3282174557172226</v>
      </c>
      <c r="H103" s="56">
        <v>-5.2666702668679051</v>
      </c>
      <c r="I103" s="56">
        <v>-2.7629953007785986</v>
      </c>
      <c r="J103" s="56">
        <v>-2.7629953007785986</v>
      </c>
      <c r="K103" s="63">
        <v>-5.797138857120288</v>
      </c>
    </row>
    <row r="104" spans="1:14" s="4" customFormat="1" ht="13.5" customHeight="1" x14ac:dyDescent="0.2">
      <c r="A104" s="51"/>
      <c r="B104" s="58"/>
      <c r="C104" s="305" t="s">
        <v>51</v>
      </c>
      <c r="D104" s="48">
        <v>1025704.9600000002</v>
      </c>
      <c r="E104" s="48">
        <v>1007968.2989999999</v>
      </c>
      <c r="F104" s="55">
        <v>-4.7219110184363302</v>
      </c>
      <c r="G104" s="55">
        <v>-5.9558843900711906</v>
      </c>
      <c r="H104" s="55">
        <v>-5.9590352796554953</v>
      </c>
      <c r="I104" s="55">
        <v>-3.6307453546237412</v>
      </c>
      <c r="J104" s="55">
        <v>-3.2202144750625763</v>
      </c>
      <c r="K104" s="61">
        <v>-6.5292351450239892</v>
      </c>
      <c r="M104" s="2"/>
      <c r="N104" s="2"/>
    </row>
    <row r="105" spans="1:14" ht="13.5" customHeight="1" x14ac:dyDescent="0.2">
      <c r="A105" s="51"/>
      <c r="B105" s="58"/>
      <c r="C105" s="19" t="s">
        <v>52</v>
      </c>
      <c r="D105" s="43">
        <v>1099919.6690000002</v>
      </c>
      <c r="E105" s="43">
        <v>1083268.2308999998</v>
      </c>
      <c r="F105" s="56">
        <v>7.2921456696356302</v>
      </c>
      <c r="G105" s="56">
        <v>-1.5315483162309675</v>
      </c>
      <c r="H105" s="56">
        <v>-4.8604138688945682</v>
      </c>
      <c r="I105" s="56">
        <v>7.5237826867182775</v>
      </c>
      <c r="J105" s="56">
        <v>0.39684608361316975</v>
      </c>
      <c r="K105" s="63">
        <v>-5.4082364043516975</v>
      </c>
    </row>
    <row r="106" spans="1:14" s="4" customFormat="1" ht="13.5" customHeight="1" x14ac:dyDescent="0.2">
      <c r="A106" s="51"/>
      <c r="B106" s="58"/>
      <c r="C106" s="305" t="s">
        <v>40</v>
      </c>
      <c r="D106" s="48">
        <v>976913.69099999999</v>
      </c>
      <c r="E106" s="48">
        <v>900004.94350000005</v>
      </c>
      <c r="F106" s="55">
        <v>-11.87411179050217</v>
      </c>
      <c r="G106" s="55">
        <v>-4.2755661583737492</v>
      </c>
      <c r="H106" s="55">
        <v>-6.237689432336353</v>
      </c>
      <c r="I106" s="55">
        <v>-14.941655650198811</v>
      </c>
      <c r="J106" s="55">
        <v>-3.6098439244347134</v>
      </c>
      <c r="K106" s="61">
        <v>-7.0687974872151358</v>
      </c>
      <c r="M106" s="2"/>
      <c r="N106" s="2"/>
    </row>
    <row r="107" spans="1:14" ht="13.5" customHeight="1" x14ac:dyDescent="0.2">
      <c r="A107" s="51"/>
      <c r="B107" s="58"/>
      <c r="C107" s="19" t="s">
        <v>42</v>
      </c>
      <c r="D107" s="43">
        <v>1021787.4417899998</v>
      </c>
      <c r="E107" s="43">
        <v>999046.00350000034</v>
      </c>
      <c r="F107" s="56">
        <v>-3.0888044486317483</v>
      </c>
      <c r="G107" s="56">
        <v>-4.0364369597236305</v>
      </c>
      <c r="H107" s="56">
        <v>-5.9536699555469852</v>
      </c>
      <c r="I107" s="56">
        <v>-0.63307225772523168</v>
      </c>
      <c r="J107" s="56">
        <v>-3.0179055630644882</v>
      </c>
      <c r="K107" s="63">
        <v>-6.708195253324547</v>
      </c>
    </row>
    <row r="108" spans="1:14" s="4" customFormat="1" ht="13.5" customHeight="1" x14ac:dyDescent="0.2">
      <c r="A108" s="51"/>
      <c r="B108" s="58"/>
      <c r="C108" s="305" t="s">
        <v>43</v>
      </c>
      <c r="D108" s="48">
        <v>1006870.5210000002</v>
      </c>
      <c r="E108" s="48">
        <v>983520.26650000003</v>
      </c>
      <c r="F108" s="55">
        <v>-0.53508691378341666</v>
      </c>
      <c r="G108" s="55">
        <v>-3.4688731900716903</v>
      </c>
      <c r="H108" s="55">
        <v>-5.9138198004696818</v>
      </c>
      <c r="I108" s="55">
        <v>-1.3695888666304512</v>
      </c>
      <c r="J108" s="55">
        <v>-2.7463710461060913</v>
      </c>
      <c r="K108" s="61">
        <v>-6.7062054502884081</v>
      </c>
      <c r="M108" s="2"/>
      <c r="N108" s="2"/>
    </row>
    <row r="109" spans="1:14" ht="13.5" customHeight="1" x14ac:dyDescent="0.2">
      <c r="A109" s="51"/>
      <c r="B109" s="58"/>
      <c r="C109" s="19" t="s">
        <v>44</v>
      </c>
      <c r="D109" s="43">
        <v>1079282.2114900001</v>
      </c>
      <c r="E109" s="43">
        <v>1041467.7605</v>
      </c>
      <c r="F109" s="56">
        <v>18.253643903440192</v>
      </c>
      <c r="G109" s="56">
        <v>-0.69896762469559803</v>
      </c>
      <c r="H109" s="56">
        <v>-3.1818591846717652</v>
      </c>
      <c r="I109" s="56">
        <v>12.592606177157606</v>
      </c>
      <c r="J109" s="56">
        <v>-0.71313846865504615</v>
      </c>
      <c r="K109" s="63">
        <v>-4.090923942852811</v>
      </c>
    </row>
    <row r="110" spans="1:14" s="4" customFormat="1" ht="13.5" customHeight="1" x14ac:dyDescent="0.2">
      <c r="A110" s="51"/>
      <c r="B110" s="58"/>
      <c r="C110" s="305" t="s">
        <v>45</v>
      </c>
      <c r="D110" s="48">
        <v>1034803.5079999999</v>
      </c>
      <c r="E110" s="48">
        <v>1033008.4924999999</v>
      </c>
      <c r="F110" s="55">
        <v>-8.4635415874232081</v>
      </c>
      <c r="G110" s="55">
        <v>-1.758047886229221</v>
      </c>
      <c r="H110" s="55">
        <v>-3.8610908953822758</v>
      </c>
      <c r="I110" s="55">
        <v>-5.1953443323316435</v>
      </c>
      <c r="J110" s="55">
        <v>-1.3184909198062797</v>
      </c>
      <c r="K110" s="61">
        <v>-4.4006990992514972</v>
      </c>
      <c r="M110" s="2"/>
      <c r="N110" s="2"/>
    </row>
    <row r="111" spans="1:14" ht="13.5" customHeight="1" x14ac:dyDescent="0.2">
      <c r="A111" s="51"/>
      <c r="B111" s="58"/>
      <c r="C111" s="19" t="s">
        <v>46</v>
      </c>
      <c r="D111" s="43">
        <v>1025617.127</v>
      </c>
      <c r="E111" s="43">
        <v>1022836.0429999996</v>
      </c>
      <c r="F111" s="56">
        <v>0.20015868681113602</v>
      </c>
      <c r="G111" s="56">
        <v>-1.5427944816395467</v>
      </c>
      <c r="H111" s="56">
        <v>-3.0727105997145401</v>
      </c>
      <c r="I111" s="56">
        <v>0.7668299320114329</v>
      </c>
      <c r="J111" s="56">
        <v>-1.0854475490719722</v>
      </c>
      <c r="K111" s="63">
        <v>-3.354946044826761</v>
      </c>
    </row>
    <row r="112" spans="1:14" s="4" customFormat="1" ht="13.5" customHeight="1" x14ac:dyDescent="0.2">
      <c r="A112" s="51"/>
      <c r="B112" s="58"/>
      <c r="C112" s="305" t="s">
        <v>47</v>
      </c>
      <c r="D112" s="48">
        <v>1081553.1040000001</v>
      </c>
      <c r="E112" s="48">
        <v>1029658.6714999999</v>
      </c>
      <c r="F112" s="55">
        <v>0.50629247874806538</v>
      </c>
      <c r="G112" s="55">
        <v>-1.3305216222952509</v>
      </c>
      <c r="H112" s="55">
        <v>-2.2569194675730984</v>
      </c>
      <c r="I112" s="55">
        <v>3.622076174309143</v>
      </c>
      <c r="J112" s="55">
        <v>-0.62123072568064686</v>
      </c>
      <c r="K112" s="61">
        <v>-1.7363856724598747</v>
      </c>
      <c r="M112" s="2"/>
      <c r="N112" s="2"/>
    </row>
    <row r="113" spans="1:11" ht="13.5" customHeight="1" x14ac:dyDescent="0.2">
      <c r="A113" s="51"/>
      <c r="B113" s="58"/>
      <c r="C113" s="19" t="s">
        <v>48</v>
      </c>
      <c r="D113" s="43">
        <v>1028965.69405</v>
      </c>
      <c r="E113" s="43">
        <v>1021276.6684999999</v>
      </c>
      <c r="F113" s="56">
        <v>1.9778348761252573</v>
      </c>
      <c r="G113" s="56">
        <v>-1.037616526562573</v>
      </c>
      <c r="H113" s="56">
        <v>-1.8185094497624164</v>
      </c>
      <c r="I113" s="56">
        <v>0.37209418274304085</v>
      </c>
      <c r="J113" s="56">
        <v>-0.53012801499065176</v>
      </c>
      <c r="K113" s="63">
        <v>-1.3017268202676036</v>
      </c>
    </row>
    <row r="114" spans="1:11" ht="13.5" customHeight="1" x14ac:dyDescent="0.2">
      <c r="A114" s="51"/>
      <c r="B114" s="58"/>
      <c r="C114" s="305" t="s">
        <v>49</v>
      </c>
      <c r="D114" s="48">
        <v>1020361.5179999998</v>
      </c>
      <c r="E114" s="48">
        <v>948589.07400000014</v>
      </c>
      <c r="F114" s="55">
        <v>-7.1272472862419107</v>
      </c>
      <c r="G114" s="55">
        <v>-1.5730511851670457</v>
      </c>
      <c r="H114" s="55">
        <v>-1.5730511851670457</v>
      </c>
      <c r="I114" s="55">
        <v>-5.7891320883874897</v>
      </c>
      <c r="J114" s="55">
        <v>-0.96771219934373676</v>
      </c>
      <c r="K114" s="61">
        <v>-0.96771219934373676</v>
      </c>
    </row>
    <row r="115" spans="1:11" ht="13.5" customHeight="1" x14ac:dyDescent="0.2">
      <c r="A115" s="51">
        <v>2018</v>
      </c>
      <c r="B115" s="58"/>
      <c r="C115" s="19" t="s">
        <v>50</v>
      </c>
      <c r="D115" s="43">
        <v>906920.45099999988</v>
      </c>
      <c r="E115" s="43">
        <v>909395.54500000004</v>
      </c>
      <c r="F115" s="56">
        <v>1.0987998956836265</v>
      </c>
      <c r="G115" s="56">
        <v>1.0987998956836265</v>
      </c>
      <c r="H115" s="56">
        <v>-0.93174990558321724</v>
      </c>
      <c r="I115" s="56">
        <v>-0.41556086999059971</v>
      </c>
      <c r="J115" s="56">
        <v>-0.41556086999059971</v>
      </c>
      <c r="K115" s="63">
        <v>-0.78632575652969194</v>
      </c>
    </row>
    <row r="116" spans="1:11" ht="13.5" customHeight="1" x14ac:dyDescent="0.2">
      <c r="A116" s="51"/>
      <c r="B116" s="58"/>
      <c r="C116" s="305" t="s">
        <v>51</v>
      </c>
      <c r="D116" s="48">
        <v>955449.29400000011</v>
      </c>
      <c r="E116" s="48">
        <v>960500.28150000016</v>
      </c>
      <c r="F116" s="55">
        <v>-6.849500464539048</v>
      </c>
      <c r="G116" s="55">
        <v>-3.1412379436771687</v>
      </c>
      <c r="H116" s="55">
        <v>-1.0925445039247705</v>
      </c>
      <c r="I116" s="55">
        <v>-4.7092768241910505</v>
      </c>
      <c r="J116" s="55">
        <v>-2.6683313221286653</v>
      </c>
      <c r="K116" s="61">
        <v>-0.86766712370803134</v>
      </c>
    </row>
    <row r="117" spans="1:11" ht="13.5" customHeight="1" x14ac:dyDescent="0.2">
      <c r="A117" s="51"/>
      <c r="B117" s="58"/>
      <c r="C117" s="19" t="s">
        <v>52</v>
      </c>
      <c r="D117" s="43">
        <v>1066143.3597217214</v>
      </c>
      <c r="E117" s="43">
        <v>978879.9053061225</v>
      </c>
      <c r="F117" s="56">
        <v>-3.0707978255345552</v>
      </c>
      <c r="G117" s="56">
        <v>-3.1156056363851832</v>
      </c>
      <c r="H117" s="56">
        <v>-1.9578449814900978</v>
      </c>
      <c r="I117" s="56">
        <v>-9.6364245360680059</v>
      </c>
      <c r="J117" s="56">
        <v>-5.1807285836173378</v>
      </c>
      <c r="K117" s="63">
        <v>-2.3498197595520907</v>
      </c>
    </row>
    <row r="118" spans="1:11" ht="13.5" customHeight="1" x14ac:dyDescent="0.2">
      <c r="A118" s="51"/>
      <c r="B118" s="58"/>
      <c r="C118" s="305" t="s">
        <v>40</v>
      </c>
      <c r="D118" s="48">
        <v>1034777.5640000001</v>
      </c>
      <c r="E118" s="48">
        <v>1030819.5475000006</v>
      </c>
      <c r="F118" s="55">
        <v>5.9231305214659073</v>
      </c>
      <c r="G118" s="55">
        <v>-0.90786960175105946</v>
      </c>
      <c r="H118" s="55">
        <v>-0.44026672653677679</v>
      </c>
      <c r="I118" s="55">
        <v>14.534876163155275</v>
      </c>
      <c r="J118" s="55">
        <v>-0.63611305958633579</v>
      </c>
      <c r="K118" s="61">
        <v>3.5830615566311508E-2</v>
      </c>
    </row>
    <row r="119" spans="1:11" ht="13.5" customHeight="1" x14ac:dyDescent="0.2">
      <c r="A119" s="51"/>
      <c r="B119" s="58"/>
      <c r="C119" s="19" t="s">
        <v>42</v>
      </c>
      <c r="D119" s="43">
        <v>1007110.9000000001</v>
      </c>
      <c r="E119" s="43">
        <v>984012.02788435412</v>
      </c>
      <c r="F119" s="56">
        <v>-1.4363595782982799</v>
      </c>
      <c r="G119" s="56">
        <v>-1.0154104417574814</v>
      </c>
      <c r="H119" s="56">
        <v>-0.29579631441183096</v>
      </c>
      <c r="I119" s="56">
        <v>-1.5048331671391537</v>
      </c>
      <c r="J119" s="56">
        <v>-0.81310811741261091</v>
      </c>
      <c r="K119" s="63">
        <v>-3.670422920880867E-2</v>
      </c>
    </row>
    <row r="120" spans="1:11" ht="13.5" customHeight="1" x14ac:dyDescent="0.2">
      <c r="A120" s="51"/>
      <c r="B120" s="58"/>
      <c r="C120" s="305" t="s">
        <v>43</v>
      </c>
      <c r="D120" s="48">
        <v>995956.41299999994</v>
      </c>
      <c r="E120" s="48">
        <v>943219.3038301589</v>
      </c>
      <c r="F120" s="55">
        <v>-1.0839634066513923</v>
      </c>
      <c r="G120" s="55">
        <v>-1.0268605055834996</v>
      </c>
      <c r="H120" s="55">
        <v>-0.34069911807519304</v>
      </c>
      <c r="I120" s="55">
        <v>-4.0976240187970916</v>
      </c>
      <c r="J120" s="55">
        <v>-1.3618407434681501</v>
      </c>
      <c r="K120" s="61">
        <v>-0.25999228816100128</v>
      </c>
    </row>
    <row r="121" spans="1:11" ht="13.5" customHeight="1" x14ac:dyDescent="0.2">
      <c r="A121" s="51"/>
      <c r="B121" s="58"/>
      <c r="C121" s="19" t="s">
        <v>44</v>
      </c>
      <c r="D121" s="43">
        <v>1021557.7960000001</v>
      </c>
      <c r="E121" s="43">
        <v>990012.08699999982</v>
      </c>
      <c r="F121" s="56">
        <v>-5.3484079395980046</v>
      </c>
      <c r="G121" s="56">
        <v>-1.6830886732937387</v>
      </c>
      <c r="H121" s="56">
        <v>-2.1385956133422326</v>
      </c>
      <c r="I121" s="56">
        <v>-4.9406880799936346</v>
      </c>
      <c r="J121" s="56">
        <v>-1.8998031392820423</v>
      </c>
      <c r="K121" s="63">
        <v>-1.6510012593331567</v>
      </c>
    </row>
    <row r="122" spans="1:11" ht="13.5" customHeight="1" x14ac:dyDescent="0.2">
      <c r="A122" s="51"/>
      <c r="B122" s="58"/>
      <c r="C122" s="305" t="s">
        <v>45</v>
      </c>
      <c r="D122" s="48">
        <v>1097724.287</v>
      </c>
      <c r="E122" s="48">
        <v>1061280.1780000001</v>
      </c>
      <c r="F122" s="55">
        <v>6.0804566773849871</v>
      </c>
      <c r="G122" s="55">
        <v>-0.69642654462455766</v>
      </c>
      <c r="H122" s="55">
        <v>-0.87092502675986339</v>
      </c>
      <c r="I122" s="55">
        <v>2.7368299201083488</v>
      </c>
      <c r="J122" s="55">
        <v>-1.2981958132682649</v>
      </c>
      <c r="K122" s="61">
        <v>-0.95113029896668877</v>
      </c>
    </row>
    <row r="123" spans="1:11" ht="13.5" customHeight="1" x14ac:dyDescent="0.2">
      <c r="A123" s="51"/>
      <c r="B123" s="58"/>
      <c r="C123" s="19" t="s">
        <v>46</v>
      </c>
      <c r="D123" s="43">
        <v>1083427.007</v>
      </c>
      <c r="E123" s="43">
        <v>1030848.1029999997</v>
      </c>
      <c r="F123" s="56">
        <v>5.6365946392781012</v>
      </c>
      <c r="G123" s="56">
        <v>1.2046563497378315E-2</v>
      </c>
      <c r="H123" s="56">
        <v>-0.41933723974888437</v>
      </c>
      <c r="I123" s="56">
        <v>0.78331811386902928</v>
      </c>
      <c r="J123" s="56">
        <v>-1.0612218705951619</v>
      </c>
      <c r="K123" s="63">
        <v>-0.94861105529471956</v>
      </c>
    </row>
    <row r="124" spans="1:11" ht="13.5" customHeight="1" x14ac:dyDescent="0.2">
      <c r="A124" s="51"/>
      <c r="B124" s="58"/>
      <c r="C124" s="305" t="s">
        <v>47</v>
      </c>
      <c r="D124" s="48">
        <v>1107128.3632100001</v>
      </c>
      <c r="E124" s="48">
        <v>1083220.1620000002</v>
      </c>
      <c r="F124" s="55">
        <v>2.3646790079389461</v>
      </c>
      <c r="G124" s="55">
        <v>0.26030189424695038</v>
      </c>
      <c r="H124" s="55">
        <v>-0.25627536294334163</v>
      </c>
      <c r="I124" s="55">
        <v>5.2018685397921445</v>
      </c>
      <c r="J124" s="55">
        <v>-0.41723692561301107</v>
      </c>
      <c r="K124" s="61">
        <v>-0.79982372088917941</v>
      </c>
    </row>
    <row r="125" spans="1:11" ht="13.5" customHeight="1" x14ac:dyDescent="0.2">
      <c r="A125" s="69"/>
      <c r="B125" s="58"/>
      <c r="C125" s="19" t="s">
        <v>48</v>
      </c>
      <c r="D125" s="43">
        <v>1094297.6886199999</v>
      </c>
      <c r="E125" s="43">
        <v>1064519.6965000003</v>
      </c>
      <c r="F125" s="56">
        <v>6.3492879255141901</v>
      </c>
      <c r="G125" s="56">
        <v>0.81581619536039796</v>
      </c>
      <c r="H125" s="56">
        <v>0.11074460485079385</v>
      </c>
      <c r="I125" s="56">
        <v>4.2342128566898083</v>
      </c>
      <c r="J125" s="56">
        <v>1.3239860252483027E-2</v>
      </c>
      <c r="K125" s="63">
        <v>-0.471914086960183</v>
      </c>
    </row>
    <row r="126" spans="1:11" ht="13.5" customHeight="1" x14ac:dyDescent="0.2">
      <c r="A126" s="69"/>
      <c r="B126" s="58"/>
      <c r="C126" s="305" t="s">
        <v>49</v>
      </c>
      <c r="D126" s="48">
        <v>1089381.03939</v>
      </c>
      <c r="E126" s="48">
        <v>973383.72750000004</v>
      </c>
      <c r="F126" s="55">
        <v>6.7642223047851502</v>
      </c>
      <c r="G126" s="55">
        <v>1.3093199099447617</v>
      </c>
      <c r="H126" s="55">
        <v>1.3093199099447617</v>
      </c>
      <c r="I126" s="55">
        <v>2.6138455712383575</v>
      </c>
      <c r="J126" s="55">
        <v>0.21909267714792691</v>
      </c>
      <c r="K126" s="61">
        <v>0.21909267714792691</v>
      </c>
    </row>
    <row r="127" spans="1:11" ht="13.5" customHeight="1" x14ac:dyDescent="0.2">
      <c r="A127" s="69">
        <v>2019</v>
      </c>
      <c r="B127" s="58"/>
      <c r="C127" s="19" t="s">
        <v>50</v>
      </c>
      <c r="D127" s="43">
        <v>928828.55105999997</v>
      </c>
      <c r="E127" s="43">
        <v>917158.47100000002</v>
      </c>
      <c r="F127" s="56">
        <v>2.4156584004521449</v>
      </c>
      <c r="G127" s="56">
        <v>2.4156584004521449</v>
      </c>
      <c r="H127" s="56">
        <v>1.406179110137586</v>
      </c>
      <c r="I127" s="56">
        <v>0.85363580706787445</v>
      </c>
      <c r="J127" s="56">
        <v>0.85363580706787445</v>
      </c>
      <c r="K127" s="63">
        <v>0.31563744883726486</v>
      </c>
    </row>
    <row r="128" spans="1:11" ht="13.5" customHeight="1" x14ac:dyDescent="0.2">
      <c r="A128" s="69"/>
      <c r="B128" s="58"/>
      <c r="C128" s="305" t="s">
        <v>51</v>
      </c>
      <c r="D128" s="48">
        <v>993333.27866000007</v>
      </c>
      <c r="E128" s="48">
        <v>972510.6819999998</v>
      </c>
      <c r="F128" s="55">
        <v>3.9650439743796397</v>
      </c>
      <c r="G128" s="55">
        <v>3.2105378043498973</v>
      </c>
      <c r="H128" s="55">
        <v>2.2978575711018863</v>
      </c>
      <c r="I128" s="55">
        <v>1.2504317522159454</v>
      </c>
      <c r="J128" s="55">
        <v>1.0574560475387926</v>
      </c>
      <c r="K128" s="61">
        <v>0.81534735995197138</v>
      </c>
    </row>
    <row r="129" spans="1:11" ht="13.5" customHeight="1" x14ac:dyDescent="0.2">
      <c r="A129" s="69"/>
      <c r="B129" s="58"/>
      <c r="C129" s="19" t="s">
        <v>52</v>
      </c>
      <c r="D129" s="43">
        <v>1147660.2878899998</v>
      </c>
      <c r="E129" s="43">
        <v>1035824.2725000002</v>
      </c>
      <c r="F129" s="56">
        <v>7.6459631272810782</v>
      </c>
      <c r="G129" s="56">
        <v>4.8252819036541865</v>
      </c>
      <c r="H129" s="56">
        <v>3.2488819633865944</v>
      </c>
      <c r="I129" s="56">
        <v>5.8172986170422547</v>
      </c>
      <c r="J129" s="56">
        <v>2.6930057300522634</v>
      </c>
      <c r="K129" s="63">
        <v>2.186511563779888</v>
      </c>
    </row>
    <row r="130" spans="1:11" ht="13.5" customHeight="1" x14ac:dyDescent="0.2">
      <c r="A130" s="69"/>
      <c r="B130" s="58"/>
      <c r="C130" s="305" t="s">
        <v>40</v>
      </c>
      <c r="D130" s="48">
        <v>971012.98382999992</v>
      </c>
      <c r="E130" s="48">
        <v>991119.65649999981</v>
      </c>
      <c r="F130" s="55">
        <v>-6.1621533350137696</v>
      </c>
      <c r="G130" s="55">
        <v>1.9565668834299288</v>
      </c>
      <c r="H130" s="55">
        <v>2.2416806433204925</v>
      </c>
      <c r="I130" s="55">
        <v>-3.851293962777774</v>
      </c>
      <c r="J130" s="55">
        <v>0.95416660834007416</v>
      </c>
      <c r="K130" s="61">
        <v>0.73676830197568677</v>
      </c>
    </row>
    <row r="131" spans="1:11" ht="13.5" customHeight="1" x14ac:dyDescent="0.2">
      <c r="A131" s="69"/>
      <c r="B131" s="58"/>
      <c r="C131" s="19" t="s">
        <v>42</v>
      </c>
      <c r="D131" s="43">
        <v>1119226.6404800001</v>
      </c>
      <c r="E131" s="43">
        <v>1054963.3885000001</v>
      </c>
      <c r="F131" s="56">
        <v>11.132412575417462</v>
      </c>
      <c r="G131" s="56">
        <v>3.8157917539659536</v>
      </c>
      <c r="H131" s="56">
        <v>3.2795871244812673</v>
      </c>
      <c r="I131" s="56">
        <v>7.2104159913769479</v>
      </c>
      <c r="J131" s="56">
        <v>2.2199399846673202</v>
      </c>
      <c r="K131" s="63">
        <v>1.4576018523214174</v>
      </c>
    </row>
    <row r="132" spans="1:11" ht="13.5" customHeight="1" x14ac:dyDescent="0.2">
      <c r="A132" s="69"/>
      <c r="B132" s="58"/>
      <c r="C132" s="305" t="s">
        <v>43</v>
      </c>
      <c r="D132" s="48">
        <v>1025805.1489999999</v>
      </c>
      <c r="E132" s="48">
        <v>979305.17300000007</v>
      </c>
      <c r="F132" s="55">
        <v>2.9969921986937322</v>
      </c>
      <c r="G132" s="55">
        <v>3.6791106043378079</v>
      </c>
      <c r="H132" s="55">
        <v>3.6156252012845158</v>
      </c>
      <c r="I132" s="55">
        <v>3.8258196183333268</v>
      </c>
      <c r="J132" s="55">
        <v>2.4807875648631637</v>
      </c>
      <c r="K132" s="61">
        <v>2.1042453043597078</v>
      </c>
    </row>
    <row r="133" spans="1:11" ht="13.5" customHeight="1" x14ac:dyDescent="0.2">
      <c r="A133" s="69"/>
      <c r="B133" s="58"/>
      <c r="C133" s="19" t="s">
        <v>44</v>
      </c>
      <c r="D133" s="43">
        <v>1118126.6782900002</v>
      </c>
      <c r="E133" s="43">
        <v>1113127.7490000003</v>
      </c>
      <c r="F133" s="56">
        <v>9.4531002228287093</v>
      </c>
      <c r="G133" s="56">
        <v>4.523205509945754</v>
      </c>
      <c r="H133" s="56">
        <v>4.8996190719603021</v>
      </c>
      <c r="I133" s="56">
        <v>12.435773625054793</v>
      </c>
      <c r="J133" s="56">
        <v>3.93080822349323</v>
      </c>
      <c r="K133" s="63">
        <v>3.5862821899536925</v>
      </c>
    </row>
    <row r="134" spans="1:11" ht="13.5" customHeight="1" x14ac:dyDescent="0.2">
      <c r="A134" s="69"/>
      <c r="B134" s="58"/>
      <c r="C134" s="305" t="s">
        <v>45</v>
      </c>
      <c r="D134" s="48">
        <v>1175004.6092100001</v>
      </c>
      <c r="E134" s="48">
        <v>1099300.5135000004</v>
      </c>
      <c r="F134" s="55">
        <v>7.0400485008126736</v>
      </c>
      <c r="G134" s="55">
        <v>4.8648976525003746</v>
      </c>
      <c r="H134" s="55">
        <v>4.9917325996406561</v>
      </c>
      <c r="I134" s="55">
        <v>3.5824974675066699</v>
      </c>
      <c r="J134" s="55">
        <v>3.8837670286544892</v>
      </c>
      <c r="K134" s="61">
        <v>3.6598040347654717</v>
      </c>
    </row>
    <row r="135" spans="1:11" ht="13.5" customHeight="1" x14ac:dyDescent="0.2">
      <c r="A135" s="69"/>
      <c r="B135" s="58"/>
      <c r="C135" s="19" t="s">
        <v>46</v>
      </c>
      <c r="D135" s="43">
        <v>1093947.95126</v>
      </c>
      <c r="E135" s="43">
        <v>1078411.7235000001</v>
      </c>
      <c r="F135" s="56">
        <v>0.9710801181828117</v>
      </c>
      <c r="G135" s="56">
        <v>4.4047999082031026</v>
      </c>
      <c r="H135" s="56">
        <v>4.5838068680586446</v>
      </c>
      <c r="I135" s="56">
        <v>4.6140280378437382</v>
      </c>
      <c r="J135" s="56">
        <v>3.9684549544612082</v>
      </c>
      <c r="K135" s="63">
        <v>3.9900253682131819</v>
      </c>
    </row>
    <row r="136" spans="1:11" ht="13.5" customHeight="1" x14ac:dyDescent="0.2">
      <c r="A136" s="69"/>
      <c r="B136" s="58"/>
      <c r="C136" s="305" t="s">
        <v>47</v>
      </c>
      <c r="D136" s="48">
        <v>1135813.5160300001</v>
      </c>
      <c r="E136" s="48">
        <v>1110885.7084999997</v>
      </c>
      <c r="F136" s="55">
        <v>2.5909509478043304</v>
      </c>
      <c r="G136" s="55">
        <v>4.2093809281581969</v>
      </c>
      <c r="H136" s="55">
        <v>4.5995268758611587</v>
      </c>
      <c r="I136" s="55">
        <v>2.5540095606159383</v>
      </c>
      <c r="J136" s="55">
        <v>3.8148120527592653</v>
      </c>
      <c r="K136" s="61">
        <v>3.7552829723121732</v>
      </c>
    </row>
    <row r="137" spans="1:11" ht="13.5" customHeight="1" x14ac:dyDescent="0.2">
      <c r="A137" s="69"/>
      <c r="B137" s="58"/>
      <c r="C137" s="19" t="s">
        <v>48</v>
      </c>
      <c r="D137" s="43">
        <v>1112914.99874</v>
      </c>
      <c r="E137" s="43">
        <v>1083302.7865000004</v>
      </c>
      <c r="F137" s="56">
        <v>1.7013021514719782</v>
      </c>
      <c r="G137" s="56">
        <v>3.9680031111733172</v>
      </c>
      <c r="H137" s="56">
        <v>4.1982660384363584</v>
      </c>
      <c r="I137" s="56">
        <v>1.7644661777284512</v>
      </c>
      <c r="J137" s="56">
        <v>3.6170507458096495</v>
      </c>
      <c r="K137" s="63">
        <v>3.5376509984355664</v>
      </c>
    </row>
    <row r="138" spans="1:11" ht="13.5" customHeight="1" x14ac:dyDescent="0.2">
      <c r="A138" s="69"/>
      <c r="B138" s="58"/>
      <c r="C138" s="305" t="s">
        <v>49</v>
      </c>
      <c r="D138" s="48">
        <v>1191117.5872299999</v>
      </c>
      <c r="E138" s="48">
        <v>1079406.9374999995</v>
      </c>
      <c r="F138" s="55">
        <v>9.3389313896051789</v>
      </c>
      <c r="G138" s="55">
        <v>4.4375895093930779</v>
      </c>
      <c r="H138" s="55">
        <v>4.4375895093930779</v>
      </c>
      <c r="I138" s="55">
        <v>10.892231604518926</v>
      </c>
      <c r="J138" s="55">
        <v>4.2066834903879453</v>
      </c>
      <c r="K138" s="61">
        <v>4.2066834903879453</v>
      </c>
    </row>
    <row r="139" spans="1:11" ht="13.5" customHeight="1" x14ac:dyDescent="0.2">
      <c r="A139" s="69">
        <v>2020</v>
      </c>
      <c r="B139" s="58"/>
      <c r="C139" s="19" t="s">
        <v>50</v>
      </c>
      <c r="D139" s="43">
        <v>1045240.9104100001</v>
      </c>
      <c r="E139" s="43">
        <v>994701.29899999988</v>
      </c>
      <c r="F139" s="56">
        <v>12.533245152417834</v>
      </c>
      <c r="G139" s="56">
        <v>12.533245152417834</v>
      </c>
      <c r="H139" s="56">
        <v>5.1869381662533982</v>
      </c>
      <c r="I139" s="56">
        <v>8.4546815465219538</v>
      </c>
      <c r="J139" s="56">
        <v>8.4546815465219538</v>
      </c>
      <c r="K139" s="63">
        <v>4.7846015048277621</v>
      </c>
    </row>
    <row r="140" spans="1:11" ht="13.5" customHeight="1" x14ac:dyDescent="0.2">
      <c r="A140" s="69"/>
      <c r="B140" s="58"/>
      <c r="C140" s="305" t="s">
        <v>51</v>
      </c>
      <c r="D140" s="48">
        <v>1042243.9819700001</v>
      </c>
      <c r="E140" s="48">
        <v>1024532.777</v>
      </c>
      <c r="F140" s="55">
        <v>4.9238965773884331</v>
      </c>
      <c r="G140" s="55">
        <v>8.6008919802596608</v>
      </c>
      <c r="H140" s="55">
        <v>5.259317889574433</v>
      </c>
      <c r="I140" s="55">
        <v>5.3492569246658519</v>
      </c>
      <c r="J140" s="55">
        <v>6.8564871683651774</v>
      </c>
      <c r="K140" s="61">
        <v>5.1124276968159705</v>
      </c>
    </row>
    <row r="141" spans="1:11" ht="13.5" customHeight="1" x14ac:dyDescent="0.2">
      <c r="A141" s="71"/>
      <c r="B141" s="72"/>
      <c r="C141" s="19" t="s">
        <v>52</v>
      </c>
      <c r="D141" s="43">
        <v>850163.84144999983</v>
      </c>
      <c r="E141" s="43">
        <v>739689.42099999986</v>
      </c>
      <c r="F141" s="56">
        <v>-25.921995348201349</v>
      </c>
      <c r="G141" s="56">
        <v>-4.3055714212816838</v>
      </c>
      <c r="H141" s="56">
        <v>2.2175351962661551</v>
      </c>
      <c r="I141" s="56">
        <v>-28.589294474174451</v>
      </c>
      <c r="J141" s="56">
        <v>-5.6937379194940974</v>
      </c>
      <c r="K141" s="63">
        <v>2.167146770088209</v>
      </c>
    </row>
    <row r="142" spans="1:11" ht="13.5" customHeight="1" x14ac:dyDescent="0.2">
      <c r="A142" s="69"/>
      <c r="B142" s="58"/>
      <c r="C142" s="305" t="s">
        <v>40</v>
      </c>
      <c r="D142" s="48">
        <v>198924.91745000001</v>
      </c>
      <c r="E142" s="48">
        <v>242413.68499999997</v>
      </c>
      <c r="F142" s="55">
        <v>-79.513670696207015</v>
      </c>
      <c r="G142" s="55">
        <v>-22.378083427303324</v>
      </c>
      <c r="H142" s="55">
        <v>-3.4208622043493477</v>
      </c>
      <c r="I142" s="55">
        <v>-75.541431005813166</v>
      </c>
      <c r="J142" s="55">
        <v>-23.369066099646957</v>
      </c>
      <c r="K142" s="61">
        <v>-3.710991817029111</v>
      </c>
    </row>
    <row r="143" spans="1:11" ht="13.5" customHeight="1" x14ac:dyDescent="0.2">
      <c r="A143" s="71"/>
      <c r="B143" s="72"/>
      <c r="C143" s="19" t="s">
        <v>42</v>
      </c>
      <c r="D143" s="43">
        <v>778730.32458000001</v>
      </c>
      <c r="E143" s="43">
        <v>705921.01547153608</v>
      </c>
      <c r="F143" s="56">
        <v>-30.422463474776848</v>
      </c>
      <c r="G143" s="56">
        <v>-24.12292387797747</v>
      </c>
      <c r="H143" s="56">
        <v>-6.9686349480987246</v>
      </c>
      <c r="I143" s="56">
        <v>-33.085733290209234</v>
      </c>
      <c r="J143" s="56">
        <v>-25.430932834496048</v>
      </c>
      <c r="K143" s="63">
        <v>-7.1551135973654709</v>
      </c>
    </row>
    <row r="144" spans="1:11" x14ac:dyDescent="0.2">
      <c r="A144" s="69"/>
      <c r="B144" s="58"/>
      <c r="C144" s="305" t="s">
        <v>43</v>
      </c>
      <c r="D144" s="48">
        <v>977660.25150000001</v>
      </c>
      <c r="E144" s="48">
        <v>904954.75015076599</v>
      </c>
      <c r="F144" s="55">
        <v>-4.6933764708564354</v>
      </c>
      <c r="G144" s="55">
        <v>-20.900913103348586</v>
      </c>
      <c r="H144" s="55">
        <v>-7.5673516492160076</v>
      </c>
      <c r="I144" s="55">
        <v>-7.5921607379515024</v>
      </c>
      <c r="J144" s="55">
        <v>-22.495300294535227</v>
      </c>
      <c r="K144" s="61">
        <v>-8.042500589911981</v>
      </c>
    </row>
    <row r="145" spans="1:16" x14ac:dyDescent="0.2">
      <c r="A145" s="71"/>
      <c r="B145" s="72"/>
      <c r="C145" s="19" t="s">
        <v>44</v>
      </c>
      <c r="D145" s="43">
        <v>1131331.24994</v>
      </c>
      <c r="E145" s="43">
        <v>1093059.4212535247</v>
      </c>
      <c r="F145" s="56">
        <v>1.1809548869895679</v>
      </c>
      <c r="G145" s="56">
        <v>-17.520525994225551</v>
      </c>
      <c r="H145" s="56">
        <v>-8.1626623079025933</v>
      </c>
      <c r="I145" s="56">
        <v>-1.8028773215387304</v>
      </c>
      <c r="J145" s="56">
        <v>-19.234643502410563</v>
      </c>
      <c r="K145" s="63">
        <v>-9.1281043665744477</v>
      </c>
    </row>
    <row r="146" spans="1:16" x14ac:dyDescent="0.2">
      <c r="A146" s="69"/>
      <c r="B146" s="58"/>
      <c r="C146" s="305" t="s">
        <v>45</v>
      </c>
      <c r="D146" s="48">
        <v>1095590.7163099998</v>
      </c>
      <c r="E146" s="48">
        <v>1052074.0063193317</v>
      </c>
      <c r="F146" s="55">
        <v>-6.7586026707923565</v>
      </c>
      <c r="G146" s="55">
        <v>-16.02915764587722</v>
      </c>
      <c r="H146" s="55">
        <v>-9.3326877158371673</v>
      </c>
      <c r="I146" s="55">
        <v>-4.296050679564118</v>
      </c>
      <c r="J146" s="55">
        <v>-17.222959154980316</v>
      </c>
      <c r="K146" s="61">
        <v>-9.7921274028719694</v>
      </c>
    </row>
    <row r="147" spans="1:16" x14ac:dyDescent="0.2">
      <c r="A147" s="71"/>
      <c r="B147" s="72"/>
      <c r="C147" s="19" t="s">
        <v>46</v>
      </c>
      <c r="D147" s="43">
        <v>1148007.0560799998</v>
      </c>
      <c r="E147" s="43">
        <v>1131203.3644497455</v>
      </c>
      <c r="F147" s="56">
        <v>4.9416523663429217</v>
      </c>
      <c r="G147" s="56">
        <v>-13.632719356309863</v>
      </c>
      <c r="H147" s="56">
        <v>-8.9865986182928452</v>
      </c>
      <c r="I147" s="56">
        <v>4.8953140808233542</v>
      </c>
      <c r="J147" s="56">
        <v>-14.641989275414986</v>
      </c>
      <c r="K147" s="63">
        <v>-9.7121659490625376</v>
      </c>
    </row>
    <row r="148" spans="1:16" x14ac:dyDescent="0.2">
      <c r="A148" s="69"/>
      <c r="B148" s="58"/>
      <c r="C148" s="305" t="s">
        <v>47</v>
      </c>
      <c r="D148" s="48">
        <v>1190414.3938200001</v>
      </c>
      <c r="E148" s="48">
        <v>1169113.1680186209</v>
      </c>
      <c r="F148" s="55">
        <v>4.8072044415218897</v>
      </c>
      <c r="G148" s="55">
        <v>-11.676907910627548</v>
      </c>
      <c r="H148" s="55">
        <v>-8.7655888783893232</v>
      </c>
      <c r="I148" s="55">
        <v>5.2415346667159923</v>
      </c>
      <c r="J148" s="55">
        <v>-12.508389317377933</v>
      </c>
      <c r="K148" s="61">
        <v>-9.443824817336278</v>
      </c>
    </row>
    <row r="149" spans="1:16" x14ac:dyDescent="0.2">
      <c r="A149" s="71"/>
      <c r="B149" s="72"/>
      <c r="C149" s="19" t="s">
        <v>48</v>
      </c>
      <c r="D149" s="43">
        <v>1213983.8742200001</v>
      </c>
      <c r="E149" s="43">
        <v>1121991.0294715855</v>
      </c>
      <c r="F149" s="56">
        <v>9.0814550612065261</v>
      </c>
      <c r="G149" s="56">
        <v>-9.722676027627017</v>
      </c>
      <c r="H149" s="56">
        <v>-8.1143370808266013</v>
      </c>
      <c r="I149" s="56">
        <v>3.571323129019305</v>
      </c>
      <c r="J149" s="56">
        <v>-10.985187656149193</v>
      </c>
      <c r="K149" s="63">
        <v>-9.2691251499335721</v>
      </c>
    </row>
    <row r="150" spans="1:16" x14ac:dyDescent="0.2">
      <c r="A150" s="69"/>
      <c r="B150" s="58"/>
      <c r="C150" s="305" t="s">
        <v>49</v>
      </c>
      <c r="D150" s="48">
        <v>1176276.6666900001</v>
      </c>
      <c r="E150" s="48">
        <v>1054316.5519262285</v>
      </c>
      <c r="F150" s="55">
        <v>-1.2459660321625421</v>
      </c>
      <c r="G150" s="55">
        <v>-8.9467658172983704</v>
      </c>
      <c r="H150" s="55">
        <v>-8.9467658172983704</v>
      </c>
      <c r="I150" s="55">
        <v>-2.3244602848192386</v>
      </c>
      <c r="J150" s="55">
        <v>-10.238227018867846</v>
      </c>
      <c r="K150" s="61">
        <v>-10.238227018867846</v>
      </c>
      <c r="L150"/>
      <c r="M150"/>
      <c r="N150"/>
      <c r="O150"/>
    </row>
    <row r="151" spans="1:16" x14ac:dyDescent="0.2">
      <c r="A151" s="71">
        <v>2021</v>
      </c>
      <c r="B151" s="72"/>
      <c r="C151" s="19" t="s">
        <v>50</v>
      </c>
      <c r="D151" s="43">
        <v>1034344.6511700001</v>
      </c>
      <c r="E151" s="43">
        <v>989097.34674765798</v>
      </c>
      <c r="F151" s="56">
        <v>-1.0424639077440929</v>
      </c>
      <c r="G151" s="56">
        <v>-1.0424639077440929</v>
      </c>
      <c r="H151" s="56">
        <v>-9.8370975704985995</v>
      </c>
      <c r="I151" s="56">
        <v>-0.56338040957378155</v>
      </c>
      <c r="J151" s="56">
        <v>-0.56338040957378155</v>
      </c>
      <c r="K151" s="63">
        <v>-10.83545251126435</v>
      </c>
      <c r="L151" s="73"/>
      <c r="M151" s="124"/>
      <c r="N151" s="375"/>
      <c r="O151" s="375"/>
      <c r="P151"/>
    </row>
    <row r="152" spans="1:16" x14ac:dyDescent="0.2">
      <c r="A152" s="69"/>
      <c r="B152" s="58"/>
      <c r="C152" s="305" t="s">
        <v>51</v>
      </c>
      <c r="D152" s="48">
        <v>1139862.9028099999</v>
      </c>
      <c r="E152" s="48">
        <v>1079241.9186037621</v>
      </c>
      <c r="F152" s="55">
        <v>9.3662254259780013</v>
      </c>
      <c r="G152" s="55">
        <v>4.1544090650220227</v>
      </c>
      <c r="H152" s="55">
        <v>-9.4309726433627219</v>
      </c>
      <c r="I152" s="55">
        <v>5.339911307079845</v>
      </c>
      <c r="J152" s="55">
        <v>2.4318720615439986</v>
      </c>
      <c r="K152" s="61">
        <v>-10.769624486829443</v>
      </c>
      <c r="L152" s="73"/>
      <c r="M152" s="124"/>
      <c r="N152" s="375"/>
      <c r="O152" s="375"/>
      <c r="P152"/>
    </row>
    <row r="153" spans="1:16" x14ac:dyDescent="0.2">
      <c r="A153" s="71"/>
      <c r="B153" s="72"/>
      <c r="C153" s="19" t="s">
        <v>52</v>
      </c>
      <c r="D153" s="43">
        <v>1200339.11513</v>
      </c>
      <c r="E153" s="43">
        <v>1189013.785822511</v>
      </c>
      <c r="F153" s="56">
        <v>41.189151620793183</v>
      </c>
      <c r="G153" s="56">
        <v>14.872368171479394</v>
      </c>
      <c r="H153" s="56">
        <v>-4.620528991873968</v>
      </c>
      <c r="I153" s="56">
        <v>60.745003519863928</v>
      </c>
      <c r="J153" s="56">
        <v>18.066088266525497</v>
      </c>
      <c r="K153" s="63">
        <v>-4.9911710362316057</v>
      </c>
      <c r="L153" s="73"/>
      <c r="M153" s="124"/>
      <c r="N153" s="375"/>
      <c r="O153" s="375"/>
      <c r="P153"/>
    </row>
    <row r="154" spans="1:16" x14ac:dyDescent="0.2">
      <c r="A154" s="69"/>
      <c r="B154" s="58"/>
      <c r="C154" s="305" t="s">
        <v>40</v>
      </c>
      <c r="D154" s="48">
        <v>1135881.75936</v>
      </c>
      <c r="E154" s="48">
        <v>1050823.8795673</v>
      </c>
      <c r="F154" s="55">
        <v>471.01029570390813</v>
      </c>
      <c r="G154" s="55">
        <v>43.801132379893147</v>
      </c>
      <c r="H154" s="55">
        <v>9.1992348220315705</v>
      </c>
      <c r="I154" s="55">
        <v>333.48372826694998</v>
      </c>
      <c r="J154" s="55">
        <v>43.541917135428065</v>
      </c>
      <c r="K154" s="61">
        <v>8.1100494615862715</v>
      </c>
      <c r="L154" s="73"/>
      <c r="M154" s="124"/>
      <c r="N154" s="375"/>
      <c r="O154" s="375"/>
      <c r="P154"/>
    </row>
    <row r="155" spans="1:16" x14ac:dyDescent="0.2">
      <c r="A155" s="71"/>
      <c r="B155" s="72"/>
      <c r="C155" s="19" t="s">
        <v>42</v>
      </c>
      <c r="D155" s="43">
        <v>880396.37696999987</v>
      </c>
      <c r="E155" s="43">
        <v>815891.15312924969</v>
      </c>
      <c r="F155" s="56">
        <v>13.055360653231588</v>
      </c>
      <c r="G155" s="56">
        <v>37.685983991981118</v>
      </c>
      <c r="H155" s="56">
        <v>13.222722561919525</v>
      </c>
      <c r="I155" s="56">
        <v>15.578249584233788</v>
      </c>
      <c r="J155" s="56">
        <v>38.217189387166314</v>
      </c>
      <c r="K155" s="63">
        <v>12.441398428207435</v>
      </c>
      <c r="L155" s="73"/>
      <c r="M155" s="124"/>
      <c r="N155" s="375"/>
      <c r="O155" s="375"/>
      <c r="P155"/>
    </row>
    <row r="156" spans="1:16" x14ac:dyDescent="0.2">
      <c r="A156" s="69"/>
      <c r="B156" s="58"/>
      <c r="C156" s="305" t="s">
        <v>43</v>
      </c>
      <c r="D156" s="48">
        <v>1108427.02086</v>
      </c>
      <c r="E156" s="48">
        <v>1071880.6351634646</v>
      </c>
      <c r="F156" s="55">
        <v>13.375481836289026</v>
      </c>
      <c r="G156" s="55">
        <v>32.828517117662926</v>
      </c>
      <c r="H156" s="55">
        <v>14.803605487541361</v>
      </c>
      <c r="I156" s="55">
        <v>18.445771458173851</v>
      </c>
      <c r="J156" s="55">
        <v>34.337871850173229</v>
      </c>
      <c r="K156" s="61">
        <v>14.682916028072498</v>
      </c>
      <c r="L156" s="73"/>
      <c r="M156" s="124"/>
      <c r="N156" s="375"/>
      <c r="O156" s="375"/>
      <c r="P156"/>
    </row>
    <row r="157" spans="1:16" x14ac:dyDescent="0.2">
      <c r="A157" s="71"/>
      <c r="B157" s="72"/>
      <c r="C157" s="19" t="s">
        <v>44</v>
      </c>
      <c r="D157" s="43">
        <v>1201721.72126</v>
      </c>
      <c r="E157" s="43">
        <v>1131975.8721812926</v>
      </c>
      <c r="F157" s="56">
        <v>6.2219152280760426</v>
      </c>
      <c r="G157" s="56">
        <v>27.831936142207027</v>
      </c>
      <c r="H157" s="56">
        <v>15.274335086389527</v>
      </c>
      <c r="I157" s="56">
        <v>3.560323452785255</v>
      </c>
      <c r="J157" s="56">
        <v>28.441275322656338</v>
      </c>
      <c r="K157" s="63">
        <v>15.238026950707152</v>
      </c>
      <c r="L157" s="73"/>
      <c r="M157" s="124"/>
      <c r="N157" s="375"/>
      <c r="O157" s="375"/>
      <c r="P157"/>
    </row>
    <row r="158" spans="1:16" x14ac:dyDescent="0.2">
      <c r="A158" s="69"/>
      <c r="B158" s="58"/>
      <c r="C158" s="305" t="s">
        <v>45</v>
      </c>
      <c r="D158" s="48">
        <v>1163338.65836</v>
      </c>
      <c r="E158" s="48">
        <v>1097788.3188758371</v>
      </c>
      <c r="F158" s="55">
        <v>6.1836907744324776</v>
      </c>
      <c r="G158" s="55">
        <v>24.500756962598658</v>
      </c>
      <c r="H158" s="55">
        <v>16.641214695940107</v>
      </c>
      <c r="I158" s="55">
        <v>4.3451612987223598</v>
      </c>
      <c r="J158" s="55">
        <v>24.689670208710197</v>
      </c>
      <c r="K158" s="61">
        <v>16.139404401231701</v>
      </c>
      <c r="L158" s="73"/>
      <c r="M158" s="124"/>
      <c r="N158" s="375"/>
      <c r="O158" s="375"/>
      <c r="P158"/>
    </row>
    <row r="159" spans="1:16" x14ac:dyDescent="0.2">
      <c r="A159" s="71"/>
      <c r="B159" s="72"/>
      <c r="C159" s="19" t="s">
        <v>46</v>
      </c>
      <c r="D159" s="43">
        <v>1229149.6621300001</v>
      </c>
      <c r="E159" s="43">
        <v>1163918.5473287823</v>
      </c>
      <c r="F159" s="56">
        <v>7.0681278150912021</v>
      </c>
      <c r="G159" s="56">
        <v>22.080215155516811</v>
      </c>
      <c r="H159" s="56">
        <v>16.795705746610736</v>
      </c>
      <c r="I159" s="56">
        <v>2.8920690927179464</v>
      </c>
      <c r="J159" s="56">
        <v>21.56393473981602</v>
      </c>
      <c r="K159" s="63">
        <v>15.883210685305144</v>
      </c>
      <c r="L159" s="73"/>
      <c r="M159" s="124"/>
      <c r="N159" s="375"/>
      <c r="O159" s="375"/>
      <c r="P159"/>
    </row>
    <row r="160" spans="1:16" x14ac:dyDescent="0.2">
      <c r="A160" s="69"/>
      <c r="B160" s="58"/>
      <c r="C160" s="305" t="s">
        <v>47</v>
      </c>
      <c r="D160" s="48">
        <v>1234917.7193399998</v>
      </c>
      <c r="E160" s="48">
        <v>1150044.0520391322</v>
      </c>
      <c r="F160" s="55">
        <v>3.7384734048107475</v>
      </c>
      <c r="G160" s="55">
        <v>19.77173945238701</v>
      </c>
      <c r="H160" s="55">
        <v>16.631893489332313</v>
      </c>
      <c r="I160" s="55">
        <v>-1.6310752886143973</v>
      </c>
      <c r="J160" s="55">
        <v>18.570050783986943</v>
      </c>
      <c r="K160" s="61">
        <v>15.111890797711311</v>
      </c>
      <c r="L160" s="73"/>
      <c r="M160" s="124"/>
      <c r="N160" s="375"/>
      <c r="O160" s="375"/>
      <c r="P160"/>
    </row>
    <row r="161" spans="1:16" x14ac:dyDescent="0.2">
      <c r="A161" s="71"/>
      <c r="B161" s="72"/>
      <c r="C161" s="19" t="s">
        <v>48</v>
      </c>
      <c r="D161" s="43">
        <v>1201226.82702</v>
      </c>
      <c r="E161" s="43">
        <v>1166822.1961520356</v>
      </c>
      <c r="F161" s="56">
        <v>-1.0508415697199212</v>
      </c>
      <c r="G161" s="56">
        <v>17.403149957011806</v>
      </c>
      <c r="H161" s="56">
        <v>15.530729487948577</v>
      </c>
      <c r="I161" s="56">
        <v>3.9956796001803951</v>
      </c>
      <c r="J161" s="56">
        <v>16.963678521294653</v>
      </c>
      <c r="K161" s="63">
        <v>15.114523332367142</v>
      </c>
      <c r="L161" s="73"/>
      <c r="M161" s="124"/>
      <c r="N161" s="375"/>
      <c r="O161" s="375"/>
      <c r="P161"/>
    </row>
    <row r="162" spans="1:16" x14ac:dyDescent="0.2">
      <c r="A162" s="69"/>
      <c r="B162" s="58"/>
      <c r="C162" s="305" t="s">
        <v>49</v>
      </c>
      <c r="D162" s="48">
        <v>1267497.4305799999</v>
      </c>
      <c r="E162" s="48">
        <v>1134856.1994537329</v>
      </c>
      <c r="F162" s="55">
        <v>7.7550432201202852</v>
      </c>
      <c r="G162" s="55">
        <v>16.445325968855755</v>
      </c>
      <c r="H162" s="55">
        <v>16.445325968855755</v>
      </c>
      <c r="I162" s="55">
        <v>7.6390385202963103</v>
      </c>
      <c r="J162" s="55">
        <v>16.088554066999649</v>
      </c>
      <c r="K162" s="61">
        <v>16.088554066999649</v>
      </c>
      <c r="L162" s="65"/>
      <c r="M162" s="66"/>
      <c r="N162" s="377"/>
      <c r="O162" s="377"/>
      <c r="P162"/>
    </row>
    <row r="163" spans="1:16" x14ac:dyDescent="0.2">
      <c r="A163" s="69">
        <v>2022</v>
      </c>
      <c r="B163" s="58"/>
      <c r="C163" s="19" t="s">
        <v>50</v>
      </c>
      <c r="D163" s="43">
        <v>1040160.8010800001</v>
      </c>
      <c r="E163" s="43">
        <v>963889.42831529491</v>
      </c>
      <c r="F163" s="56">
        <v>0.56230289424526347</v>
      </c>
      <c r="G163" s="56">
        <v>0.56230289424526347</v>
      </c>
      <c r="H163" s="56">
        <v>16.601643314169806</v>
      </c>
      <c r="I163" s="56">
        <v>-2.5485781066192885</v>
      </c>
      <c r="J163" s="56">
        <v>-2.5485781066192885</v>
      </c>
      <c r="K163" s="63">
        <v>15.921990469073762</v>
      </c>
      <c r="L163" s="65"/>
      <c r="M163" s="65"/>
      <c r="N163" s="377"/>
      <c r="O163" s="377"/>
      <c r="P163"/>
    </row>
    <row r="164" spans="1:16" x14ac:dyDescent="0.2">
      <c r="A164" s="69"/>
      <c r="B164" s="58"/>
      <c r="C164" s="53" t="s">
        <v>51</v>
      </c>
      <c r="D164" s="48">
        <v>1133914.0222499999</v>
      </c>
      <c r="E164" s="48">
        <v>1106900.2813558457</v>
      </c>
      <c r="F164" s="66">
        <v>-0.52189439145135452</v>
      </c>
      <c r="G164" s="66">
        <v>-6.1047828555587103E-3</v>
      </c>
      <c r="H164" s="55">
        <v>15.598113965867924</v>
      </c>
      <c r="I164" s="66">
        <v>2.5627583839465728</v>
      </c>
      <c r="J164" s="66">
        <v>0.11847400282778153</v>
      </c>
      <c r="K164" s="68">
        <v>15.605041755949728</v>
      </c>
      <c r="L164" s="65"/>
      <c r="M164" s="65"/>
      <c r="N164" s="377"/>
      <c r="O164" s="377"/>
      <c r="P164"/>
    </row>
    <row r="165" spans="1:16" x14ac:dyDescent="0.2">
      <c r="A165" s="69"/>
      <c r="B165" s="58"/>
      <c r="C165" s="19" t="s">
        <v>52</v>
      </c>
      <c r="D165" s="43">
        <v>1341585.4450099997</v>
      </c>
      <c r="E165" s="43">
        <v>1257124.8973245644</v>
      </c>
      <c r="F165" s="56">
        <v>11.76720212643427</v>
      </c>
      <c r="G165" s="56">
        <v>4.1817053686567363</v>
      </c>
      <c r="H165" s="56">
        <v>13.452898802673658</v>
      </c>
      <c r="I165" s="56">
        <v>5.7283702101853322</v>
      </c>
      <c r="J165" s="56">
        <v>2.1662237624608736</v>
      </c>
      <c r="K165" s="63">
        <v>11.75816893873025</v>
      </c>
      <c r="L165" s="65"/>
      <c r="M165" s="65"/>
      <c r="N165" s="377"/>
      <c r="O165" s="377"/>
      <c r="P165"/>
    </row>
    <row r="166" spans="1:16" x14ac:dyDescent="0.2">
      <c r="A166" s="69"/>
      <c r="B166" s="58"/>
      <c r="C166" s="53" t="s">
        <v>40</v>
      </c>
      <c r="D166" s="48">
        <v>1214953.5201199998</v>
      </c>
      <c r="E166" s="48">
        <v>1089208.0893885719</v>
      </c>
      <c r="F166" s="66">
        <v>6.9612668843763998</v>
      </c>
      <c r="G166" s="66">
        <v>4.8816950203705716</v>
      </c>
      <c r="H166" s="55">
        <v>6.0115021708034675</v>
      </c>
      <c r="I166" s="66">
        <v>3.6527728925495495</v>
      </c>
      <c r="J166" s="66">
        <v>2.5288136349660419</v>
      </c>
      <c r="K166" s="68">
        <v>4.8600482851419713</v>
      </c>
      <c r="L166" s="65"/>
      <c r="M166" s="65"/>
      <c r="N166" s="377"/>
      <c r="O166" s="377"/>
      <c r="P166"/>
    </row>
    <row r="167" spans="1:16" x14ac:dyDescent="0.2">
      <c r="A167" s="69"/>
      <c r="B167" s="58"/>
      <c r="C167" s="19" t="s">
        <v>42</v>
      </c>
      <c r="D167" s="43">
        <v>1251173.4653</v>
      </c>
      <c r="E167" s="43">
        <v>1103450.3848496082</v>
      </c>
      <c r="F167" s="56">
        <v>42.114790340923292</v>
      </c>
      <c r="G167" s="56">
        <v>10.962375325639329</v>
      </c>
      <c r="H167" s="56">
        <v>7.9853660403503</v>
      </c>
      <c r="I167" s="56">
        <v>35.244803258064593</v>
      </c>
      <c r="J167" s="56">
        <v>7.7380899487171462</v>
      </c>
      <c r="K167" s="63">
        <v>6.2215808322357589</v>
      </c>
      <c r="L167" s="65"/>
      <c r="M167" s="65"/>
      <c r="N167" s="377"/>
      <c r="O167" s="377"/>
      <c r="P167"/>
    </row>
    <row r="168" spans="1:16" customFormat="1" x14ac:dyDescent="0.2">
      <c r="A168" s="71"/>
      <c r="B168" s="72"/>
      <c r="C168" s="376" t="s">
        <v>43</v>
      </c>
      <c r="D168" s="73">
        <v>1189314.5260000001</v>
      </c>
      <c r="E168" s="73">
        <v>1117050.3007296538</v>
      </c>
      <c r="F168" s="124">
        <v>7.297503905781852</v>
      </c>
      <c r="G168" s="124">
        <v>10.337342996024205</v>
      </c>
      <c r="H168" s="124">
        <v>7.5370411353213029</v>
      </c>
      <c r="I168" s="124">
        <v>4.2140574318054291</v>
      </c>
      <c r="J168" s="124">
        <v>7.128442841574369</v>
      </c>
      <c r="K168" s="125">
        <v>5.1906502926587024</v>
      </c>
      <c r="L168" s="65"/>
      <c r="M168" s="65"/>
      <c r="N168" s="377"/>
      <c r="O168" s="377"/>
    </row>
    <row r="169" spans="1:16" customFormat="1" x14ac:dyDescent="0.2">
      <c r="A169" s="71"/>
      <c r="B169" s="72"/>
      <c r="C169" s="19" t="s">
        <v>44</v>
      </c>
      <c r="D169" s="43">
        <v>1200980.8915000001</v>
      </c>
      <c r="E169" s="43">
        <v>1124719.5656200002</v>
      </c>
      <c r="F169" s="56">
        <v>-6.1647363686091694E-2</v>
      </c>
      <c r="G169" s="56">
        <v>8.7146010768032625</v>
      </c>
      <c r="H169" s="56">
        <v>6.9719005203599238</v>
      </c>
      <c r="I169" s="56">
        <v>-0.64103014380594914</v>
      </c>
      <c r="J169" s="56">
        <v>5.9282590992964828</v>
      </c>
      <c r="K169" s="63">
        <v>4.8158024384060951</v>
      </c>
      <c r="L169" s="65"/>
      <c r="M169" s="65"/>
      <c r="N169" s="377"/>
      <c r="O169" s="377"/>
    </row>
    <row r="170" spans="1:16" customFormat="1" x14ac:dyDescent="0.2">
      <c r="A170" s="71"/>
      <c r="B170" s="72"/>
      <c r="C170" s="376" t="s">
        <v>45</v>
      </c>
      <c r="D170" s="65">
        <v>1233964.4546000001</v>
      </c>
      <c r="E170" s="65">
        <v>1190049.8003792397</v>
      </c>
      <c r="F170" s="66">
        <v>6.0709575610221407</v>
      </c>
      <c r="G170" s="66">
        <v>8.3676533803111397</v>
      </c>
      <c r="H170" s="66">
        <v>6.9583239315112593</v>
      </c>
      <c r="I170" s="66">
        <v>8.4043052669644567</v>
      </c>
      <c r="J170" s="66">
        <v>6.2508637962364304</v>
      </c>
      <c r="K170" s="68">
        <v>5.1595049621097928</v>
      </c>
      <c r="N170" s="375"/>
      <c r="O170" s="375"/>
    </row>
    <row r="171" spans="1:16" x14ac:dyDescent="0.2">
      <c r="A171" s="69"/>
      <c r="B171" s="58"/>
      <c r="C171" s="19" t="s">
        <v>46</v>
      </c>
      <c r="D171" s="43">
        <v>1279461.9758899999</v>
      </c>
      <c r="E171" s="43">
        <v>1189530.8134999999</v>
      </c>
      <c r="F171" s="56">
        <v>4.0932618142540491</v>
      </c>
      <c r="G171" s="56">
        <v>7.8471315793757128</v>
      </c>
      <c r="H171" s="56">
        <v>6.6915688288563331</v>
      </c>
      <c r="I171" s="56">
        <v>2.2005204943248202</v>
      </c>
      <c r="J171" s="56">
        <v>5.759263080080018</v>
      </c>
      <c r="K171" s="63">
        <v>5.0915434413423952</v>
      </c>
      <c r="M171"/>
      <c r="N171"/>
      <c r="O171"/>
    </row>
    <row r="172" spans="1:16" x14ac:dyDescent="0.2">
      <c r="A172" s="69"/>
      <c r="B172" s="58"/>
      <c r="C172" s="376" t="s">
        <v>47</v>
      </c>
      <c r="D172" s="65">
        <v>1249315.3756400002</v>
      </c>
      <c r="E172" s="65">
        <v>1123078.6132089826</v>
      </c>
      <c r="F172" s="66">
        <v>1.1658798051497001</v>
      </c>
      <c r="G172" s="66">
        <v>7.1188018001946034</v>
      </c>
      <c r="H172" s="66">
        <v>6.4504105247613666</v>
      </c>
      <c r="I172" s="66">
        <v>-2.344730950291634</v>
      </c>
      <c r="J172" s="66">
        <v>4.8914575188988749</v>
      </c>
      <c r="K172" s="68">
        <v>5.0379245222251114</v>
      </c>
    </row>
    <row r="173" spans="1:16" x14ac:dyDescent="0.2">
      <c r="A173" s="69"/>
      <c r="B173" s="58"/>
      <c r="C173" s="19" t="s">
        <v>48</v>
      </c>
      <c r="D173" s="43">
        <v>1193547.5481299998</v>
      </c>
      <c r="E173" s="43">
        <v>1118150.0050110193</v>
      </c>
      <c r="F173" s="56">
        <v>-0.63928632938134911</v>
      </c>
      <c r="G173" s="56">
        <v>6.3750255569987786</v>
      </c>
      <c r="H173" s="56">
        <v>6.4934624769071831</v>
      </c>
      <c r="I173" s="56">
        <v>-4.1713460115455661</v>
      </c>
      <c r="J173" s="56">
        <v>4.0033138699311195</v>
      </c>
      <c r="K173" s="63">
        <v>4.2990672540132095</v>
      </c>
    </row>
    <row r="174" spans="1:16" x14ac:dyDescent="0.2">
      <c r="A174" s="69"/>
      <c r="B174" s="58"/>
      <c r="C174" s="53" t="s">
        <v>49</v>
      </c>
      <c r="D174" s="65">
        <v>1283041.9217900001</v>
      </c>
      <c r="E174" s="65">
        <v>1122245.9715770641</v>
      </c>
      <c r="F174" s="66">
        <v>1.2263923251416173</v>
      </c>
      <c r="G174" s="66">
        <v>5.9020364814873005</v>
      </c>
      <c r="H174" s="66">
        <v>5.9020364814873005</v>
      </c>
      <c r="I174" s="66">
        <v>-1.1111740749831398</v>
      </c>
      <c r="J174" s="66">
        <v>3.5582520769938526</v>
      </c>
      <c r="K174" s="68">
        <v>3.5582520769938526</v>
      </c>
    </row>
    <row r="175" spans="1:16" x14ac:dyDescent="0.2">
      <c r="A175" s="69">
        <v>2023</v>
      </c>
      <c r="B175" s="58"/>
      <c r="C175" s="19" t="s">
        <v>50</v>
      </c>
      <c r="D175" s="43">
        <v>1047479.0912599999</v>
      </c>
      <c r="E175" s="43">
        <v>930371.13705750834</v>
      </c>
      <c r="F175" s="56">
        <v>0.70357296414181292</v>
      </c>
      <c r="G175" s="56">
        <v>0.70357296414181292</v>
      </c>
      <c r="H175" s="56">
        <v>5.910432306290474</v>
      </c>
      <c r="I175" s="56">
        <v>-3.4774000287948468</v>
      </c>
      <c r="J175" s="56">
        <v>-3.4774000287948468</v>
      </c>
      <c r="K175" s="63">
        <v>3.5012965730232679</v>
      </c>
    </row>
    <row r="176" spans="1:16" x14ac:dyDescent="0.2">
      <c r="A176" s="69"/>
      <c r="B176" s="58"/>
      <c r="C176" s="53" t="s">
        <v>51</v>
      </c>
      <c r="D176" s="65">
        <v>1140751.0199899999</v>
      </c>
      <c r="E176" s="65">
        <v>1057742.1784147499</v>
      </c>
      <c r="F176" s="66">
        <v>0.60295556857418831</v>
      </c>
      <c r="G176" s="66">
        <v>0.65109479067140796</v>
      </c>
      <c r="H176" s="66">
        <v>6.0056523567610327</v>
      </c>
      <c r="I176" s="66">
        <v>-4.4410597566098602</v>
      </c>
      <c r="J176" s="66">
        <v>-3.9925055553812001</v>
      </c>
      <c r="K176" s="68">
        <v>2.9049608344851521</v>
      </c>
    </row>
    <row r="177" spans="1:11" x14ac:dyDescent="0.2">
      <c r="A177" s="69"/>
      <c r="B177" s="58"/>
      <c r="C177" s="19" t="s">
        <v>52</v>
      </c>
      <c r="D177" s="43">
        <v>1231072.5748119478</v>
      </c>
      <c r="E177" s="43">
        <v>1162545.9792360191</v>
      </c>
      <c r="F177" s="56">
        <v>-8.2374827938915303</v>
      </c>
      <c r="G177" s="56">
        <v>-2.7408104004187521</v>
      </c>
      <c r="H177" s="56">
        <v>4.1385415539715069</v>
      </c>
      <c r="I177" s="56">
        <v>-7.5234305111472821</v>
      </c>
      <c r="J177" s="56">
        <v>-5.3263179263919369</v>
      </c>
      <c r="K177" s="63">
        <v>1.6490906971670256</v>
      </c>
    </row>
    <row r="178" spans="1:11" x14ac:dyDescent="0.2">
      <c r="A178" s="69"/>
      <c r="B178" s="58"/>
      <c r="C178" s="53" t="s">
        <v>40</v>
      </c>
      <c r="D178" s="65">
        <v>1111785.77569</v>
      </c>
      <c r="E178" s="65">
        <v>987450.83867938165</v>
      </c>
      <c r="F178" s="66">
        <v>-8.491497223680625</v>
      </c>
      <c r="G178" s="66">
        <v>-4.2177471176104149</v>
      </c>
      <c r="H178" s="66">
        <v>2.8150907771936176</v>
      </c>
      <c r="I178" s="66">
        <v>-9.3423149993599282</v>
      </c>
      <c r="J178" s="66">
        <v>-6.3166133742449517</v>
      </c>
      <c r="K178" s="68">
        <v>0.57858694828763646</v>
      </c>
    </row>
    <row r="179" spans="1:11" x14ac:dyDescent="0.2">
      <c r="A179" s="69"/>
      <c r="B179" s="58"/>
      <c r="C179" s="19" t="s">
        <v>42</v>
      </c>
      <c r="D179" s="43">
        <v>1237255.1220000002</v>
      </c>
      <c r="E179" s="43">
        <v>1126139.4137223079</v>
      </c>
      <c r="F179" s="56">
        <v>-1.1124231520257268</v>
      </c>
      <c r="G179" s="56">
        <v>-3.5682256983293144</v>
      </c>
      <c r="H179" s="56">
        <v>6.8834711976222707E-2</v>
      </c>
      <c r="I179" s="56">
        <v>2.0561893116555439</v>
      </c>
      <c r="J179" s="56">
        <v>-4.6430602466841719</v>
      </c>
      <c r="K179" s="63">
        <v>-1.4048687864859346</v>
      </c>
    </row>
    <row r="180" spans="1:11" x14ac:dyDescent="0.2">
      <c r="A180" s="69"/>
      <c r="B180" s="58"/>
      <c r="C180" s="53" t="s">
        <v>43</v>
      </c>
      <c r="D180" s="65">
        <v>1116485.3941500001</v>
      </c>
      <c r="E180" s="65">
        <v>1033032.1447983722</v>
      </c>
      <c r="F180" s="66">
        <v>-6.1236224949631151</v>
      </c>
      <c r="G180" s="66">
        <v>-3.9920337299637794</v>
      </c>
      <c r="H180" s="66">
        <v>-0.99393954118131944</v>
      </c>
      <c r="I180" s="66">
        <v>-7.5214299549806469</v>
      </c>
      <c r="J180" s="66">
        <v>-5.1274631064488005</v>
      </c>
      <c r="K180" s="68">
        <v>-2.3583136769768487</v>
      </c>
    </row>
    <row r="181" spans="1:11" x14ac:dyDescent="0.2">
      <c r="A181" s="69"/>
      <c r="B181" s="58"/>
      <c r="C181" s="19" t="s">
        <v>44</v>
      </c>
      <c r="D181" s="43">
        <v>1221109.2951709421</v>
      </c>
      <c r="E181" s="43">
        <v>1051542.1281500002</v>
      </c>
      <c r="F181" s="56">
        <v>1.675996996571854</v>
      </c>
      <c r="G181" s="56">
        <v>-3.1789509090819195</v>
      </c>
      <c r="H181" s="56">
        <v>-0.8497484784967213</v>
      </c>
      <c r="I181" s="56">
        <v>-6.5062829621587497</v>
      </c>
      <c r="J181" s="56">
        <v>-5.3272463007310193</v>
      </c>
      <c r="K181" s="63">
        <v>-2.8487661430513782</v>
      </c>
    </row>
    <row r="182" spans="1:11" x14ac:dyDescent="0.2">
      <c r="A182" s="69"/>
      <c r="B182" s="58"/>
      <c r="C182" s="53" t="s">
        <v>45</v>
      </c>
      <c r="D182" s="65">
        <v>1178826.1529999999</v>
      </c>
      <c r="E182" s="65">
        <v>1103019.6527813282</v>
      </c>
      <c r="F182" s="66">
        <v>-4.4683865401839</v>
      </c>
      <c r="G182" s="66">
        <v>-3.3445880035524596</v>
      </c>
      <c r="H182" s="66">
        <v>-1.710642241985866</v>
      </c>
      <c r="I182" s="66">
        <v>-7.3131517328247213</v>
      </c>
      <c r="J182" s="66">
        <v>-5.5912345360073346</v>
      </c>
      <c r="K182" s="68">
        <v>-4.1508215373721526</v>
      </c>
    </row>
    <row r="183" spans="1:11" x14ac:dyDescent="0.2">
      <c r="A183" s="69"/>
      <c r="B183" s="58"/>
      <c r="C183" s="19" t="s">
        <v>46</v>
      </c>
      <c r="D183" s="43">
        <v>1261109.0223300001</v>
      </c>
      <c r="E183" s="43">
        <v>1131365.96735</v>
      </c>
      <c r="F183" s="56">
        <v>-1.4344274316736403</v>
      </c>
      <c r="G183" s="56">
        <v>-3.1200713735337331</v>
      </c>
      <c r="H183" s="56">
        <v>-2.1754026880336141</v>
      </c>
      <c r="I183" s="56">
        <v>-4.889730092729522</v>
      </c>
      <c r="J183" s="56">
        <v>-5.5089561451252536</v>
      </c>
      <c r="K183" s="63">
        <v>-4.7592969442303001</v>
      </c>
    </row>
    <row r="184" spans="1:11" x14ac:dyDescent="0.2">
      <c r="A184" s="69"/>
      <c r="B184" s="58"/>
      <c r="C184" s="53" t="s">
        <v>47</v>
      </c>
      <c r="D184" s="65">
        <v>1261911.3910100001</v>
      </c>
      <c r="E184" s="65">
        <v>1113741.8145000001</v>
      </c>
      <c r="F184" s="66">
        <v>1.0082334385380705</v>
      </c>
      <c r="G184" s="66">
        <v>-2.6950504194474405</v>
      </c>
      <c r="H184" s="66">
        <v>-2.1855949635883434</v>
      </c>
      <c r="I184" s="66">
        <v>-0.83135753803595946</v>
      </c>
      <c r="J184" s="66">
        <v>-5.0426170467973748</v>
      </c>
      <c r="K184" s="68">
        <v>-4.6388159265616196</v>
      </c>
    </row>
    <row r="185" spans="1:11" x14ac:dyDescent="0.2">
      <c r="A185" s="69"/>
      <c r="B185" s="58"/>
      <c r="C185" s="19" t="s">
        <v>48</v>
      </c>
      <c r="D185" s="43">
        <v>1112027.1928099999</v>
      </c>
      <c r="E185" s="43">
        <v>1103166.9172999994</v>
      </c>
      <c r="F185" s="56">
        <v>-6.8300886251010695</v>
      </c>
      <c r="G185" s="56">
        <v>-3.0653405570825498</v>
      </c>
      <c r="H185" s="56">
        <v>-2.6926487885437922</v>
      </c>
      <c r="I185" s="56">
        <v>-1.339989057270742</v>
      </c>
      <c r="J185" s="56">
        <v>-4.7082842820078099</v>
      </c>
      <c r="K185" s="63">
        <v>-4.4063017188914699</v>
      </c>
    </row>
    <row r="186" spans="1:11" x14ac:dyDescent="0.2">
      <c r="A186" s="69"/>
      <c r="B186" s="58"/>
      <c r="C186" s="53" t="s">
        <v>49</v>
      </c>
      <c r="D186" s="65">
        <v>1291078.0835000002</v>
      </c>
      <c r="E186" s="65">
        <v>1093586.7138499999</v>
      </c>
      <c r="F186" s="66">
        <v>0.62633664368414088</v>
      </c>
      <c r="G186" s="66">
        <v>-2.7411709300101563</v>
      </c>
      <c r="H186" s="66">
        <v>-2.7411709300101563</v>
      </c>
      <c r="I186" s="66">
        <v>-2.5537411987133396</v>
      </c>
      <c r="J186" s="66">
        <v>-4.5292501455287777</v>
      </c>
      <c r="K186" s="68">
        <v>-4.5292501455287777</v>
      </c>
    </row>
    <row r="187" spans="1:11" x14ac:dyDescent="0.2">
      <c r="A187" s="69">
        <v>2024</v>
      </c>
      <c r="B187" s="58"/>
      <c r="C187" s="19" t="s">
        <v>50</v>
      </c>
      <c r="D187" s="43">
        <v>1023020.7183300001</v>
      </c>
      <c r="E187" s="43">
        <v>912898.98414000042</v>
      </c>
      <c r="F187" s="56">
        <v>-2.3349748108651198</v>
      </c>
      <c r="G187" s="56">
        <v>-2.3349748108651198</v>
      </c>
      <c r="H187" s="56">
        <v>-2.9571681570886739</v>
      </c>
      <c r="I187" s="56">
        <v>-1.8779766720587645</v>
      </c>
      <c r="J187" s="56">
        <v>-1.8779766720587645</v>
      </c>
      <c r="K187" s="63">
        <v>-4.4214106217527558</v>
      </c>
    </row>
    <row r="188" spans="1:11" x14ac:dyDescent="0.2">
      <c r="A188" s="69"/>
      <c r="B188" s="58"/>
      <c r="C188" s="53" t="s">
        <v>51</v>
      </c>
      <c r="D188" s="65">
        <v>1104402.1067410002</v>
      </c>
      <c r="E188" s="65">
        <v>1043590.8620699998</v>
      </c>
      <c r="F188" s="66">
        <v>-3.1864019941282464</v>
      </c>
      <c r="G188" s="66">
        <v>-2.7788341759114275</v>
      </c>
      <c r="H188" s="66">
        <v>-3.2510625606335992</v>
      </c>
      <c r="I188" s="66">
        <v>-1.3378795545393558</v>
      </c>
      <c r="J188" s="66">
        <v>-1.5906271044085969</v>
      </c>
      <c r="K188" s="68">
        <v>-4.1768007311083011</v>
      </c>
    </row>
    <row r="189" spans="1:11" x14ac:dyDescent="0.2">
      <c r="A189" s="69"/>
      <c r="B189" s="58"/>
      <c r="C189" s="19" t="s">
        <v>52</v>
      </c>
      <c r="D189" s="43">
        <v>1127425.401456156</v>
      </c>
      <c r="E189" s="43">
        <v>950642.21413999982</v>
      </c>
      <c r="F189" s="56">
        <v>-8.4192577656621381</v>
      </c>
      <c r="G189" s="56">
        <v>-4.809590569596395</v>
      </c>
      <c r="H189" s="56">
        <v>-3.2285145648679503</v>
      </c>
      <c r="I189" s="56">
        <v>-18.227559931459609</v>
      </c>
      <c r="J189" s="56">
        <v>-7.7294055490955742</v>
      </c>
      <c r="K189" s="63">
        <v>-5.0867191001930934</v>
      </c>
    </row>
    <row r="190" spans="1:11" x14ac:dyDescent="0.2">
      <c r="A190" s="69"/>
      <c r="B190" s="58"/>
      <c r="C190" s="53" t="s">
        <v>40</v>
      </c>
      <c r="D190" s="65">
        <v>1158662.9358330111</v>
      </c>
      <c r="E190" s="65">
        <v>1089845.5391499996</v>
      </c>
      <c r="F190" s="66">
        <v>4.2163842322877372</v>
      </c>
      <c r="G190" s="66">
        <v>-2.5949018736729528</v>
      </c>
      <c r="H190" s="66">
        <v>-2.2105069825160086</v>
      </c>
      <c r="I190" s="66">
        <v>10.369599828135321</v>
      </c>
      <c r="J190" s="66">
        <v>-3.4105552858285364</v>
      </c>
      <c r="K190" s="68">
        <v>-3.5823334587468167</v>
      </c>
    </row>
    <row r="191" spans="1:11" x14ac:dyDescent="0.2">
      <c r="A191" s="69"/>
      <c r="B191" s="58"/>
      <c r="C191" s="19" t="s">
        <v>42</v>
      </c>
      <c r="D191" s="43">
        <v>1105993.89775</v>
      </c>
      <c r="E191" s="43">
        <v>1011529.8837900001</v>
      </c>
      <c r="F191" s="56">
        <v>-10.609066951189405</v>
      </c>
      <c r="G191" s="56">
        <v>-4.3138644574276128</v>
      </c>
      <c r="H191" s="56">
        <v>-3.0276398466251493</v>
      </c>
      <c r="I191" s="56">
        <v>-10.177206173210905</v>
      </c>
      <c r="J191" s="56">
        <v>-4.8580915766116703</v>
      </c>
      <c r="K191" s="63">
        <v>-4.612486628506403</v>
      </c>
    </row>
    <row r="192" spans="1:11" x14ac:dyDescent="0.2">
      <c r="A192" s="69"/>
      <c r="B192" s="58"/>
      <c r="C192" s="53" t="s">
        <v>43</v>
      </c>
      <c r="D192" s="65">
        <v>1076671.5386818862</v>
      </c>
      <c r="E192" s="65">
        <v>951301.13434999972</v>
      </c>
      <c r="F192" s="66">
        <v>-3.5659987740748704</v>
      </c>
      <c r="G192" s="66">
        <v>-4.192586047327751</v>
      </c>
      <c r="H192" s="66">
        <v>-2.8125615290490202</v>
      </c>
      <c r="I192" s="66">
        <v>-7.9117586863015532</v>
      </c>
      <c r="J192" s="66">
        <v>-5.3590277643443187</v>
      </c>
      <c r="K192" s="68">
        <v>-4.624550235902376</v>
      </c>
    </row>
    <row r="193" spans="1:11" x14ac:dyDescent="0.2">
      <c r="A193" s="69"/>
      <c r="B193" s="58"/>
      <c r="C193" s="19" t="s">
        <v>44</v>
      </c>
      <c r="D193" s="43">
        <v>1165312.3488031507</v>
      </c>
      <c r="E193" s="43">
        <v>1060846.6806500002</v>
      </c>
      <c r="F193" s="56">
        <v>-4.5693654604422989</v>
      </c>
      <c r="G193" s="56">
        <v>-4.2493455276104442</v>
      </c>
      <c r="H193" s="56">
        <v>-3.3378861041127124</v>
      </c>
      <c r="I193" s="56">
        <v>0.8848482862374567</v>
      </c>
      <c r="J193" s="56">
        <v>-4.465592451306506</v>
      </c>
      <c r="K193" s="63">
        <v>-4.020375216644581</v>
      </c>
    </row>
    <row r="194" spans="1:11" x14ac:dyDescent="0.2">
      <c r="A194" s="69"/>
      <c r="B194" s="58"/>
      <c r="C194" s="53" t="s">
        <v>45</v>
      </c>
      <c r="D194" s="65">
        <v>1198782.9724999999</v>
      </c>
      <c r="E194" s="65">
        <v>1083955.3446599995</v>
      </c>
      <c r="F194" s="66">
        <v>1.6929400021548275</v>
      </c>
      <c r="G194" s="66">
        <v>-3.4948921812864455</v>
      </c>
      <c r="H194" s="66">
        <v>-2.8252619292609467</v>
      </c>
      <c r="I194" s="66">
        <v>-1.7283742926299652</v>
      </c>
      <c r="J194" s="66">
        <v>-4.1083679673613744</v>
      </c>
      <c r="K194" s="68">
        <v>-3.5246608749743729</v>
      </c>
    </row>
    <row r="195" spans="1:11" x14ac:dyDescent="0.2">
      <c r="A195" s="69"/>
      <c r="B195" s="58"/>
      <c r="C195" s="19" t="s">
        <v>46</v>
      </c>
      <c r="D195" s="43">
        <v>1120503.3165</v>
      </c>
      <c r="E195" s="43">
        <v>1014006.4800400003</v>
      </c>
      <c r="F195" s="56">
        <v>-11.149369589809126</v>
      </c>
      <c r="G195" s="56">
        <v>-4.4102388871176998</v>
      </c>
      <c r="H195" s="56">
        <v>-3.6855000071727915</v>
      </c>
      <c r="I195" s="56">
        <v>-10.373255931048647</v>
      </c>
      <c r="J195" s="56">
        <v>-4.847982506270597</v>
      </c>
      <c r="K195" s="63">
        <v>-3.997714473821631</v>
      </c>
    </row>
    <row r="196" spans="1:11" x14ac:dyDescent="0.2">
      <c r="A196" s="69"/>
      <c r="B196" s="58"/>
      <c r="C196" s="53" t="s">
        <v>47</v>
      </c>
      <c r="D196" s="65">
        <v>1193072.851</v>
      </c>
      <c r="E196" s="65">
        <v>1085626.6812600009</v>
      </c>
      <c r="F196" s="66">
        <v>-5.4551009286716692</v>
      </c>
      <c r="G196" s="66">
        <v>-4.5219044814864162</v>
      </c>
      <c r="H196" s="66">
        <v>-4.2523454809694954</v>
      </c>
      <c r="I196" s="66">
        <v>-2.5243851738314333</v>
      </c>
      <c r="J196" s="66">
        <v>-4.6060549282549914</v>
      </c>
      <c r="K196" s="68">
        <v>-4.1457478591983374</v>
      </c>
    </row>
    <row r="197" spans="1:11" x14ac:dyDescent="0.2">
      <c r="A197" s="69"/>
      <c r="B197" s="58"/>
      <c r="C197" s="19" t="s">
        <v>48</v>
      </c>
      <c r="D197" s="43">
        <v>1132602.5245000001</v>
      </c>
      <c r="E197" s="43">
        <v>1027503.8533799995</v>
      </c>
      <c r="F197" s="56">
        <v>1.8502543663530417</v>
      </c>
      <c r="G197" s="56">
        <v>-3.9734434127008029</v>
      </c>
      <c r="H197" s="56">
        <v>-3.5579135014263272</v>
      </c>
      <c r="I197" s="56">
        <v>-6.8587140108574971</v>
      </c>
      <c r="J197" s="56">
        <v>-4.8166510375194918</v>
      </c>
      <c r="K197" s="63">
        <v>-4.6201280621236265</v>
      </c>
    </row>
    <row r="198" spans="1:11" x14ac:dyDescent="0.2">
      <c r="A198" s="69"/>
      <c r="B198" s="58"/>
      <c r="C198" s="53" t="s">
        <v>49</v>
      </c>
      <c r="D198" s="65">
        <v>1156253.9362649999</v>
      </c>
      <c r="E198" s="65">
        <v>1015422.0710000001</v>
      </c>
      <c r="F198" s="66">
        <v>-10.442757022836588</v>
      </c>
      <c r="G198" s="66">
        <v>-4.5611890746065029</v>
      </c>
      <c r="H198" s="66">
        <v>-4.5611890746065029</v>
      </c>
      <c r="I198" s="66">
        <v>-7.147548690932723</v>
      </c>
      <c r="J198" s="66">
        <v>-5.0143474116559901</v>
      </c>
      <c r="K198" s="68">
        <v>-5.0143474116559901</v>
      </c>
    </row>
    <row r="199" spans="1:11" x14ac:dyDescent="0.2">
      <c r="A199" s="69">
        <v>2025</v>
      </c>
      <c r="B199" s="58"/>
      <c r="C199" s="19" t="s">
        <v>50</v>
      </c>
      <c r="D199" s="43">
        <v>961894.07455550006</v>
      </c>
      <c r="E199" s="43">
        <v>889613.53885999997</v>
      </c>
      <c r="F199" s="56">
        <v>-5.9751129844451611</v>
      </c>
      <c r="G199" s="56">
        <v>-5.9751129844451611</v>
      </c>
      <c r="H199" s="56">
        <v>-4.8275271091697221</v>
      </c>
      <c r="I199" s="56">
        <v>-2.550714338009314</v>
      </c>
      <c r="J199" s="56">
        <v>-2.550714338009314</v>
      </c>
      <c r="K199" s="63">
        <v>-5.0662989952350017</v>
      </c>
    </row>
    <row r="200" spans="1:11" x14ac:dyDescent="0.2">
      <c r="A200" s="69"/>
      <c r="B200" s="58"/>
      <c r="C200" s="53" t="s">
        <v>51</v>
      </c>
      <c r="D200" s="65">
        <v>1066674.7859112001</v>
      </c>
      <c r="E200" s="65">
        <v>981553.20449999976</v>
      </c>
      <c r="F200" s="66">
        <v>-3.4160855543032511</v>
      </c>
      <c r="G200" s="66">
        <v>-4.6466533798236043</v>
      </c>
      <c r="H200" s="66">
        <v>-4.8496694616882934</v>
      </c>
      <c r="I200" s="66">
        <v>-5.9446340347352304</v>
      </c>
      <c r="J200" s="66">
        <v>-4.3610296784970899</v>
      </c>
      <c r="K200" s="68">
        <v>-5.4441794303595685</v>
      </c>
    </row>
    <row r="201" spans="1:11" x14ac:dyDescent="0.2">
      <c r="A201" s="69"/>
      <c r="B201" s="58"/>
      <c r="C201" s="19" t="s">
        <v>52</v>
      </c>
      <c r="D201" s="43">
        <v>1200759.4036726933</v>
      </c>
      <c r="E201" s="43">
        <v>1084450.0319700004</v>
      </c>
      <c r="F201" s="56">
        <v>6.5045547245805153</v>
      </c>
      <c r="G201" s="56">
        <v>-0.78405998103919217</v>
      </c>
      <c r="H201" s="56">
        <v>-3.6254825258200611</v>
      </c>
      <c r="I201" s="56">
        <v>14.075518195986064</v>
      </c>
      <c r="J201" s="56">
        <v>1.6677850876221498</v>
      </c>
      <c r="K201" s="63">
        <v>-2.8025156455401543</v>
      </c>
    </row>
    <row r="202" spans="1:11" x14ac:dyDescent="0.2">
      <c r="A202" s="69"/>
      <c r="B202" s="58"/>
      <c r="C202" s="53" t="s">
        <v>40</v>
      </c>
      <c r="D202" s="65">
        <v>1079403.9367499999</v>
      </c>
      <c r="E202" s="65">
        <v>1012146.3189999994</v>
      </c>
      <c r="F202" s="66">
        <v>-6.8405570448344974</v>
      </c>
      <c r="G202" s="66">
        <v>-2.3740499936731112</v>
      </c>
      <c r="H202" s="66">
        <v>-4.5084306133147294</v>
      </c>
      <c r="I202" s="66">
        <v>-7.1293791054647926</v>
      </c>
      <c r="J202" s="66">
        <v>-0.73091490864632647</v>
      </c>
      <c r="K202" s="68">
        <v>-4.1922297222660063</v>
      </c>
    </row>
    <row r="203" spans="1:11" x14ac:dyDescent="0.2">
      <c r="A203" s="69"/>
      <c r="B203" s="58"/>
      <c r="C203" s="19" t="s">
        <v>42</v>
      </c>
      <c r="D203" s="43">
        <v>1212393.2665000001</v>
      </c>
      <c r="E203" s="43">
        <v>1099239.0879799998</v>
      </c>
      <c r="F203" s="56">
        <v>9.620249168323241</v>
      </c>
      <c r="G203" s="56">
        <v>2.9357836646212832E-2</v>
      </c>
      <c r="H203" s="56">
        <v>-2.8486260333492623</v>
      </c>
      <c r="I203" s="56">
        <v>8.6709454258900251</v>
      </c>
      <c r="J203" s="56">
        <v>1.1679067908984422</v>
      </c>
      <c r="K203" s="63">
        <v>-2.6293667662221623</v>
      </c>
    </row>
    <row r="204" spans="1:11" x14ac:dyDescent="0.2">
      <c r="A204" s="69"/>
      <c r="B204" s="58"/>
      <c r="C204" s="53" t="s">
        <v>43</v>
      </c>
      <c r="D204" s="65">
        <v>1097446.1876954997</v>
      </c>
      <c r="E204" s="65">
        <v>974792.50939999963</v>
      </c>
      <c r="F204" s="66">
        <v>1.9295252328344219</v>
      </c>
      <c r="G204" s="66">
        <v>0.33951571728600527</v>
      </c>
      <c r="H204" s="66">
        <v>-2.4215800529920273</v>
      </c>
      <c r="I204" s="66">
        <v>2.4693942014534684</v>
      </c>
      <c r="J204" s="66">
        <v>1.3756494432948045</v>
      </c>
      <c r="K204" s="68">
        <v>-1.8084725758412787</v>
      </c>
    </row>
    <row r="205" spans="1:11" x14ac:dyDescent="0.2">
      <c r="A205" s="69"/>
      <c r="B205" s="58"/>
      <c r="C205" s="19" t="s">
        <v>44</v>
      </c>
      <c r="D205" s="43">
        <v>1262045.0249999999</v>
      </c>
      <c r="E205" s="43">
        <v>1203723.7595699993</v>
      </c>
      <c r="F205" s="56">
        <v>8.3010084202917511</v>
      </c>
      <c r="G205" s="56">
        <v>1.5348566917253663</v>
      </c>
      <c r="H205" s="56">
        <v>-1.331333052135335</v>
      </c>
      <c r="I205" s="56">
        <v>13.468211903387939</v>
      </c>
      <c r="J205" s="56">
        <v>3.202879837224998</v>
      </c>
      <c r="K205" s="63">
        <v>-0.74412647213915761</v>
      </c>
    </row>
    <row r="206" spans="1:11" x14ac:dyDescent="0.2">
      <c r="A206" s="69"/>
      <c r="B206" s="58"/>
      <c r="C206" s="53" t="s">
        <v>45</v>
      </c>
      <c r="D206" s="65">
        <v>1257260.6102576519</v>
      </c>
      <c r="E206" s="65">
        <v>1098571.4249600002</v>
      </c>
      <c r="F206" s="66">
        <v>4.8780837815622249</v>
      </c>
      <c r="G206" s="66">
        <v>1.9821426384284848</v>
      </c>
      <c r="H206" s="66">
        <v>-1.0520200792402505</v>
      </c>
      <c r="I206" s="66">
        <v>1.3484024385326734</v>
      </c>
      <c r="J206" s="66">
        <v>2.9548517978259241</v>
      </c>
      <c r="K206" s="68">
        <v>-0.47681207723751129</v>
      </c>
    </row>
    <row r="207" spans="1:11" x14ac:dyDescent="0.2">
      <c r="A207" s="69"/>
      <c r="B207" s="58"/>
      <c r="C207" s="19" t="s">
        <v>46</v>
      </c>
      <c r="D207" s="43">
        <v>1237727.3720989726</v>
      </c>
      <c r="E207" s="43">
        <v>1181978.6599999997</v>
      </c>
      <c r="F207" s="56">
        <v>10.461732140618139</v>
      </c>
      <c r="G207" s="56">
        <v>2.9246701660009791</v>
      </c>
      <c r="H207" s="56">
        <v>0.81291839038743774</v>
      </c>
      <c r="I207" s="56">
        <v>16.565197882500044</v>
      </c>
      <c r="J207" s="56">
        <v>4.4683465459112881</v>
      </c>
      <c r="K207" s="63">
        <v>1.814357799035335</v>
      </c>
    </row>
    <row r="208" spans="1:11" x14ac:dyDescent="0.2">
      <c r="A208" s="69"/>
      <c r="B208" s="58"/>
      <c r="C208" s="53" t="s">
        <v>47</v>
      </c>
      <c r="D208" s="65">
        <v>1271214.060906169</v>
      </c>
      <c r="E208" s="65">
        <v>1201023.8719999995</v>
      </c>
      <c r="F208" s="66">
        <v>6.5495757313288436</v>
      </c>
      <c r="G208" s="66">
        <v>3.308281545525432</v>
      </c>
      <c r="H208" s="66">
        <v>1.8916626629017514</v>
      </c>
      <c r="I208" s="66">
        <v>10.629546300949983</v>
      </c>
      <c r="J208" s="66">
        <v>5.1238348869343469</v>
      </c>
      <c r="K208" s="68">
        <v>2.9757356143513789</v>
      </c>
    </row>
    <row r="209" spans="1:15" x14ac:dyDescent="0.2">
      <c r="A209" s="69"/>
      <c r="B209" s="58"/>
      <c r="C209" s="19" t="s">
        <v>48</v>
      </c>
      <c r="D209" s="43">
        <v>1226493.9199999997</v>
      </c>
      <c r="E209" s="43">
        <v>1112120.3899999997</v>
      </c>
      <c r="F209" s="56">
        <v>8.2898804716552235</v>
      </c>
      <c r="G209" s="56">
        <v>3.7630587977945282</v>
      </c>
      <c r="H209" s="56">
        <v>2.4240714613305272</v>
      </c>
      <c r="I209" s="56">
        <v>8.2351551618665013</v>
      </c>
      <c r="J209" s="56">
        <v>5.4084649969618113</v>
      </c>
      <c r="K209" s="63">
        <v>4.2944108598365034</v>
      </c>
    </row>
    <row r="210" spans="1:15" x14ac:dyDescent="0.2">
      <c r="A210" s="69"/>
      <c r="B210" s="58"/>
      <c r="C210" s="53" t="s">
        <v>49</v>
      </c>
      <c r="D210" s="65">
        <v>1200229.6552274821</v>
      </c>
      <c r="E210" s="65">
        <v>1071996.1799999992</v>
      </c>
      <c r="F210" s="66">
        <v>3.8032924760918121</v>
      </c>
      <c r="G210" s="66">
        <v>3.7664888178717177</v>
      </c>
      <c r="H210" s="66">
        <v>3.7664888178717177</v>
      </c>
      <c r="I210" s="66">
        <v>5.5714870314256899</v>
      </c>
      <c r="J210" s="66">
        <v>5.4219812766837236</v>
      </c>
      <c r="K210" s="68">
        <v>5.4219812766837236</v>
      </c>
    </row>
    <row r="211" spans="1:15" x14ac:dyDescent="0.2">
      <c r="A211" s="69">
        <v>2026</v>
      </c>
      <c r="B211" s="58"/>
      <c r="C211" s="19" t="s">
        <v>50</v>
      </c>
      <c r="D211" s="43">
        <v>992055.79626132094</v>
      </c>
      <c r="E211" s="43">
        <v>951080.14999999991</v>
      </c>
      <c r="F211" s="56">
        <v>3.1356593728637705</v>
      </c>
      <c r="G211" s="56">
        <v>3.1356593728637705</v>
      </c>
      <c r="H211" s="56">
        <v>4.4596721949867799</v>
      </c>
      <c r="I211" s="56">
        <v>6.9093610264482521</v>
      </c>
      <c r="J211" s="56">
        <v>6.9093610264482521</v>
      </c>
      <c r="K211" s="63">
        <v>6.1256413155834224</v>
      </c>
    </row>
    <row r="212" spans="1:15" x14ac:dyDescent="0.2">
      <c r="A212" s="69"/>
      <c r="B212" s="58"/>
      <c r="C212" s="53" t="s">
        <v>51</v>
      </c>
      <c r="D212" s="65">
        <v>1080313.5704941407</v>
      </c>
      <c r="E212" s="65">
        <v>1024594.93</v>
      </c>
      <c r="F212" s="66">
        <v>1.2786263220133947</v>
      </c>
      <c r="G212" s="66">
        <v>2.1591826209283767</v>
      </c>
      <c r="H212" s="66">
        <v>4.8536799858464263</v>
      </c>
      <c r="I212" s="66">
        <v>4.3850629087320385</v>
      </c>
      <c r="J212" s="66">
        <v>5.5851963493289674</v>
      </c>
      <c r="K212" s="68">
        <v>7.0208967056861979</v>
      </c>
    </row>
    <row r="213" spans="1:15" x14ac:dyDescent="0.2">
      <c r="A213" s="69"/>
      <c r="B213" s="58"/>
      <c r="C213" s="19" t="s">
        <v>52</v>
      </c>
      <c r="D213" s="43">
        <v>1246688.4808029309</v>
      </c>
      <c r="E213" s="43">
        <v>1149732.0699999998</v>
      </c>
      <c r="F213" s="56">
        <v>3.8250024934018256</v>
      </c>
      <c r="G213" s="56">
        <v>2.7785835343968017</v>
      </c>
      <c r="H213" s="56">
        <v>4.6249446629434061</v>
      </c>
      <c r="I213" s="56">
        <v>6.0198290474858425</v>
      </c>
      <c r="J213" s="56">
        <v>5.7446681209556374</v>
      </c>
      <c r="K213" s="63">
        <v>6.3871745330980758</v>
      </c>
    </row>
    <row r="214" spans="1:15" x14ac:dyDescent="0.2">
      <c r="A214" s="69"/>
      <c r="B214" s="58"/>
      <c r="C214" s="53" t="s">
        <v>40</v>
      </c>
      <c r="D214" s="65">
        <v>1155837.5001375428</v>
      </c>
      <c r="E214" s="65">
        <v>1066270.4699999997</v>
      </c>
      <c r="F214" s="66">
        <v>7.0810899224323975</v>
      </c>
      <c r="G214" s="66">
        <v>3.8564278089096291</v>
      </c>
      <c r="H214" s="66">
        <v>5.8090665864126976</v>
      </c>
      <c r="I214" s="66">
        <v>5.3474631072585339</v>
      </c>
      <c r="J214" s="66">
        <v>5.6433441298442801</v>
      </c>
      <c r="K214" s="68">
        <v>7.5067248461421627</v>
      </c>
    </row>
    <row r="215" spans="1:15" x14ac:dyDescent="0.2">
      <c r="A215" s="69"/>
      <c r="B215" s="58"/>
      <c r="C215" s="19" t="s">
        <v>42</v>
      </c>
      <c r="D215" s="43">
        <v>1268577.2825368471</v>
      </c>
      <c r="E215" s="43">
        <v>1144098.0199999993</v>
      </c>
      <c r="F215" s="56">
        <v>4.634141213852331</v>
      </c>
      <c r="G215" s="56">
        <v>4.0272072090497915</v>
      </c>
      <c r="H215" s="56">
        <v>5.3932982892375776</v>
      </c>
      <c r="I215" s="56">
        <v>4.0809076488021958</v>
      </c>
      <c r="J215" s="56">
        <v>5.3043880389147091</v>
      </c>
      <c r="K215" s="63">
        <v>7.1050044751380028</v>
      </c>
    </row>
    <row r="216" spans="1:15" x14ac:dyDescent="0.2">
      <c r="A216" s="167"/>
      <c r="B216" s="193"/>
      <c r="C216" s="486" t="s">
        <v>43</v>
      </c>
      <c r="D216" s="487">
        <v>1144099.8932568636</v>
      </c>
      <c r="E216" s="487">
        <v>1061624.9799999995</v>
      </c>
      <c r="F216" s="488">
        <v>4.2511155521284252</v>
      </c>
      <c r="G216" s="488">
        <v>4.0643341558157289</v>
      </c>
      <c r="H216" s="488">
        <v>5.5755466236511353</v>
      </c>
      <c r="I216" s="488">
        <v>8.9077900950887141</v>
      </c>
      <c r="J216" s="488">
        <v>5.885766505404888</v>
      </c>
      <c r="K216" s="489">
        <v>7.6052174117603073</v>
      </c>
    </row>
    <row r="217" spans="1:15" ht="14.25" customHeight="1" x14ac:dyDescent="0.3">
      <c r="A217" s="69"/>
      <c r="B217" s="58"/>
      <c r="C217" s="53"/>
      <c r="D217" s="48"/>
      <c r="E217" s="48"/>
      <c r="F217" s="66"/>
      <c r="G217" s="66"/>
      <c r="H217" s="55"/>
      <c r="I217" s="385"/>
      <c r="J217" s="66"/>
      <c r="K217" s="66"/>
      <c r="M217" s="384"/>
      <c r="N217" s="384"/>
      <c r="O217" s="384"/>
    </row>
    <row r="218" spans="1:15" x14ac:dyDescent="0.2">
      <c r="A218" s="2"/>
      <c r="B218" s="2"/>
      <c r="C218" s="2"/>
      <c r="D218" s="2"/>
      <c r="E218" s="2"/>
      <c r="F218" s="2"/>
      <c r="G218" s="2"/>
      <c r="H218" s="2"/>
      <c r="I218" s="386"/>
      <c r="J218" s="2"/>
      <c r="K218" s="2"/>
    </row>
    <row r="219" spans="1:15" x14ac:dyDescent="0.2">
      <c r="A219" s="132"/>
      <c r="B219" s="171"/>
      <c r="C219" s="133"/>
      <c r="D219" s="271"/>
      <c r="E219" s="271"/>
      <c r="F219" s="309"/>
      <c r="G219" s="309"/>
      <c r="H219" s="309"/>
      <c r="I219" s="310"/>
      <c r="J219" s="310"/>
      <c r="K219" s="311"/>
    </row>
    <row r="220" spans="1:15" x14ac:dyDescent="0.2">
      <c r="A220" s="518" t="s">
        <v>53</v>
      </c>
      <c r="B220" s="519"/>
      <c r="C220" s="519"/>
      <c r="D220" s="519"/>
      <c r="E220" s="519"/>
      <c r="F220" s="77"/>
      <c r="G220" s="77"/>
      <c r="H220" s="77"/>
      <c r="I220" s="77"/>
      <c r="J220" s="77"/>
      <c r="K220" s="78"/>
    </row>
    <row r="221" spans="1:15" x14ac:dyDescent="0.2">
      <c r="A221" s="79" t="s">
        <v>54</v>
      </c>
      <c r="B221" s="80"/>
      <c r="C221" s="80"/>
      <c r="D221" s="80"/>
      <c r="E221" s="80"/>
      <c r="F221" s="77"/>
      <c r="G221" s="77"/>
      <c r="H221" s="77"/>
      <c r="I221" s="77"/>
      <c r="J221" s="77"/>
      <c r="K221" s="78"/>
    </row>
    <row r="222" spans="1:15" x14ac:dyDescent="0.2">
      <c r="A222" s="79" t="s">
        <v>55</v>
      </c>
      <c r="B222" s="80"/>
      <c r="C222" s="80"/>
      <c r="D222" s="80"/>
      <c r="E222" s="80"/>
      <c r="F222" s="77"/>
      <c r="G222" s="77"/>
      <c r="H222" s="77"/>
      <c r="I222" s="77"/>
      <c r="J222" s="77"/>
      <c r="K222" s="78"/>
    </row>
    <row r="223" spans="1:15" ht="31.5" customHeight="1" x14ac:dyDescent="0.2">
      <c r="A223" s="543" t="s">
        <v>56</v>
      </c>
      <c r="B223" s="544"/>
      <c r="C223" s="544"/>
      <c r="D223" s="544"/>
      <c r="E223" s="544"/>
      <c r="F223" s="544"/>
      <c r="G223" s="544"/>
      <c r="H223" s="544"/>
      <c r="I223" s="544"/>
      <c r="J223" s="544"/>
      <c r="K223" s="545"/>
    </row>
    <row r="224" spans="1:15" ht="10.5" customHeight="1" x14ac:dyDescent="0.2">
      <c r="A224" s="543"/>
      <c r="B224" s="544"/>
      <c r="C224" s="544"/>
      <c r="D224" s="544"/>
      <c r="E224" s="544"/>
      <c r="F224" s="544"/>
      <c r="G224" s="544"/>
      <c r="H224" s="544"/>
      <c r="I224" s="544"/>
      <c r="J224" s="544"/>
      <c r="K224" s="545"/>
    </row>
    <row r="225" spans="1:11" ht="9.75" customHeight="1" x14ac:dyDescent="0.2">
      <c r="A225" s="543"/>
      <c r="B225" s="544"/>
      <c r="C225" s="544"/>
      <c r="D225" s="544"/>
      <c r="E225" s="544"/>
      <c r="F225" s="544"/>
      <c r="G225" s="544"/>
      <c r="H225" s="544"/>
      <c r="I225" s="544"/>
      <c r="J225" s="544"/>
      <c r="K225" s="545"/>
    </row>
    <row r="226" spans="1:11" ht="13.15" customHeight="1" x14ac:dyDescent="0.2">
      <c r="A226" s="81" t="s">
        <v>175</v>
      </c>
      <c r="B226" s="80"/>
      <c r="C226" s="80"/>
      <c r="D226" s="82"/>
      <c r="E226" s="82"/>
      <c r="F226" s="77"/>
      <c r="G226" s="77"/>
      <c r="H226" s="77"/>
      <c r="I226" s="77"/>
      <c r="J226" s="77"/>
      <c r="K226" s="639" t="s">
        <v>69</v>
      </c>
    </row>
    <row r="227" spans="1:11" ht="3.75" customHeight="1" x14ac:dyDescent="0.2">
      <c r="A227" s="83"/>
      <c r="B227" s="84"/>
      <c r="C227" s="84"/>
      <c r="D227" s="85"/>
      <c r="E227" s="85"/>
      <c r="F227" s="86"/>
      <c r="G227" s="86"/>
      <c r="H227" s="86"/>
      <c r="I227" s="86"/>
      <c r="J227" s="86"/>
      <c r="K227" s="87"/>
    </row>
  </sheetData>
  <mergeCells count="11">
    <mergeCell ref="A225:K225"/>
    <mergeCell ref="A223:K223"/>
    <mergeCell ref="A220:E220"/>
    <mergeCell ref="A1:K1"/>
    <mergeCell ref="A3:K4"/>
    <mergeCell ref="A8:A9"/>
    <mergeCell ref="C8:C9"/>
    <mergeCell ref="D8:E8"/>
    <mergeCell ref="F8:H8"/>
    <mergeCell ref="I8:K8"/>
    <mergeCell ref="A224:K224"/>
  </mergeCells>
  <phoneticPr fontId="57" type="noConversion"/>
  <hyperlinks>
    <hyperlink ref="K226" location="Índice!A1" display="Volver " xr:uid="{7FDCFB6D-EF78-42E1-AA80-B883F43A6E7F}"/>
  </hyperlinks>
  <pageMargins left="0.74803149606299213" right="0.74803149606299213" top="0.98425196850393704" bottom="0.98425196850393704" header="0" footer="0"/>
  <pageSetup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73"/>
  <sheetViews>
    <sheetView showGridLines="0" zoomScaleNormal="100" workbookViewId="0">
      <pane ySplit="9" topLeftCell="A207" activePane="bottomLeft" state="frozen"/>
      <selection activeCell="AG3" sqref="AG3"/>
      <selection pane="bottomLeft" activeCell="G226" sqref="G226"/>
    </sheetView>
  </sheetViews>
  <sheetFormatPr baseColWidth="10" defaultColWidth="11.42578125" defaultRowHeight="14.25" x14ac:dyDescent="0.25"/>
  <cols>
    <col min="1" max="1" width="9.85546875" style="89" customWidth="1"/>
    <col min="2" max="2" width="7.5703125" style="89" customWidth="1"/>
    <col min="3" max="7" width="14.85546875" style="91" customWidth="1"/>
    <col min="8" max="8" width="1.7109375" style="89" customWidth="1"/>
    <col min="9" max="13" width="15.5703125" style="89" customWidth="1"/>
    <col min="14" max="14" width="1.7109375" style="89" customWidth="1"/>
    <col min="15" max="19" width="15.5703125" style="90" customWidth="1"/>
    <col min="20" max="20" width="1.7109375" style="90" customWidth="1"/>
    <col min="21" max="25" width="15.5703125" style="89" customWidth="1"/>
    <col min="26" max="16384" width="11.42578125" style="89"/>
  </cols>
  <sheetData>
    <row r="1" spans="1:25" ht="60" customHeight="1" x14ac:dyDescent="0.25">
      <c r="A1" s="560"/>
      <c r="B1" s="560"/>
      <c r="C1" s="560"/>
      <c r="D1" s="560"/>
      <c r="E1" s="560"/>
      <c r="F1" s="560"/>
      <c r="G1" s="560"/>
    </row>
    <row r="2" spans="1:25" ht="5.25" customHeight="1" x14ac:dyDescent="0.25">
      <c r="A2" s="7"/>
      <c r="B2" s="7"/>
    </row>
    <row r="3" spans="1:25" ht="13.5" customHeight="1" x14ac:dyDescent="0.25">
      <c r="A3" s="547" t="s">
        <v>27</v>
      </c>
      <c r="B3" s="547"/>
      <c r="C3" s="547"/>
      <c r="D3" s="547"/>
      <c r="E3" s="547"/>
      <c r="F3" s="547"/>
      <c r="G3" s="547"/>
      <c r="H3" s="92"/>
      <c r="O3" s="89"/>
      <c r="P3" s="89"/>
      <c r="Q3" s="89"/>
      <c r="R3" s="89"/>
      <c r="S3" s="89"/>
      <c r="T3" s="89"/>
    </row>
    <row r="4" spans="1:25" ht="13.5" customHeight="1" x14ac:dyDescent="0.25">
      <c r="A4" s="547"/>
      <c r="B4" s="547"/>
      <c r="C4" s="547"/>
      <c r="D4" s="547"/>
      <c r="E4" s="547"/>
      <c r="F4" s="547"/>
      <c r="G4" s="547"/>
      <c r="H4" s="92"/>
      <c r="O4" s="89"/>
      <c r="P4" s="89"/>
      <c r="Q4" s="89"/>
      <c r="R4" s="89"/>
      <c r="S4" s="89"/>
      <c r="T4" s="89"/>
    </row>
    <row r="5" spans="1:25" s="58" customFormat="1" ht="13.5" customHeight="1" x14ac:dyDescent="0.2">
      <c r="A5" s="93" t="s">
        <v>57</v>
      </c>
      <c r="B5" s="94"/>
      <c r="C5" s="95"/>
      <c r="D5" s="96"/>
      <c r="E5" s="96"/>
      <c r="F5" s="96"/>
      <c r="G5" s="97"/>
      <c r="O5" s="98"/>
      <c r="P5" s="98"/>
      <c r="Q5" s="98"/>
      <c r="R5" s="98"/>
      <c r="S5" s="98"/>
      <c r="T5" s="98"/>
    </row>
    <row r="6" spans="1:25" s="58" customFormat="1" ht="13.5" customHeight="1" x14ac:dyDescent="0.2">
      <c r="A6" s="93" t="s">
        <v>29</v>
      </c>
      <c r="B6" s="94"/>
      <c r="C6" s="95"/>
      <c r="D6" s="96"/>
      <c r="E6" s="96"/>
      <c r="F6" s="96"/>
      <c r="G6" s="97"/>
      <c r="O6" s="98"/>
      <c r="P6" s="98"/>
      <c r="Q6" s="98"/>
      <c r="R6" s="98"/>
      <c r="S6" s="98"/>
      <c r="T6" s="98"/>
    </row>
    <row r="7" spans="1:25" s="58" customFormat="1" ht="13.5" customHeight="1" x14ac:dyDescent="0.2">
      <c r="A7" s="21" t="s">
        <v>176</v>
      </c>
      <c r="B7" s="22"/>
      <c r="C7" s="22"/>
      <c r="D7" s="22"/>
      <c r="E7" s="23"/>
      <c r="F7" s="22"/>
      <c r="G7" s="100"/>
      <c r="O7" s="98"/>
      <c r="P7" s="98"/>
      <c r="Q7" s="98"/>
      <c r="R7" s="98"/>
      <c r="S7" s="98"/>
      <c r="T7" s="98"/>
    </row>
    <row r="8" spans="1:25" s="102" customFormat="1" ht="18" customHeight="1" x14ac:dyDescent="0.2">
      <c r="A8" s="548" t="s">
        <v>30</v>
      </c>
      <c r="B8" s="550" t="s">
        <v>31</v>
      </c>
      <c r="C8" s="552" t="s">
        <v>32</v>
      </c>
      <c r="D8" s="552"/>
      <c r="E8" s="552"/>
      <c r="F8" s="552"/>
      <c r="G8" s="563"/>
      <c r="H8" s="101"/>
      <c r="I8" s="556" t="s">
        <v>58</v>
      </c>
      <c r="J8" s="516"/>
      <c r="K8" s="516"/>
      <c r="L8" s="516"/>
      <c r="M8" s="517"/>
      <c r="N8" s="101"/>
      <c r="O8" s="556" t="s">
        <v>59</v>
      </c>
      <c r="P8" s="516"/>
      <c r="Q8" s="516"/>
      <c r="R8" s="516"/>
      <c r="S8" s="517"/>
      <c r="T8" s="101"/>
      <c r="U8" s="556" t="s">
        <v>60</v>
      </c>
      <c r="V8" s="516"/>
      <c r="W8" s="516"/>
      <c r="X8" s="516"/>
      <c r="Y8" s="517"/>
    </row>
    <row r="9" spans="1:25" s="102" customFormat="1" ht="24" x14ac:dyDescent="0.2">
      <c r="A9" s="561"/>
      <c r="B9" s="562"/>
      <c r="C9" s="26" t="s">
        <v>61</v>
      </c>
      <c r="D9" s="26" t="s">
        <v>62</v>
      </c>
      <c r="E9" s="103" t="s">
        <v>63</v>
      </c>
      <c r="F9" s="103" t="s">
        <v>64</v>
      </c>
      <c r="G9" s="104" t="s">
        <v>65</v>
      </c>
      <c r="H9" s="105"/>
      <c r="I9" s="106" t="s">
        <v>61</v>
      </c>
      <c r="J9" s="107" t="s">
        <v>62</v>
      </c>
      <c r="K9" s="103" t="s">
        <v>63</v>
      </c>
      <c r="L9" s="103" t="s">
        <v>64</v>
      </c>
      <c r="M9" s="108" t="s">
        <v>65</v>
      </c>
      <c r="N9" s="105"/>
      <c r="O9" s="106" t="s">
        <v>61</v>
      </c>
      <c r="P9" s="107" t="s">
        <v>62</v>
      </c>
      <c r="Q9" s="103" t="s">
        <v>63</v>
      </c>
      <c r="R9" s="103" t="s">
        <v>64</v>
      </c>
      <c r="S9" s="108" t="s">
        <v>65</v>
      </c>
      <c r="T9" s="105"/>
      <c r="U9" s="106" t="s">
        <v>61</v>
      </c>
      <c r="V9" s="107" t="s">
        <v>62</v>
      </c>
      <c r="W9" s="103" t="s">
        <v>63</v>
      </c>
      <c r="X9" s="103" t="s">
        <v>64</v>
      </c>
      <c r="Y9" s="108" t="s">
        <v>65</v>
      </c>
    </row>
    <row r="10" spans="1:25" s="58" customFormat="1" ht="13.5" customHeight="1" x14ac:dyDescent="0.2">
      <c r="A10" s="32">
        <v>2009</v>
      </c>
      <c r="B10" s="34" t="s">
        <v>40</v>
      </c>
      <c r="C10" s="35">
        <v>116602.18399999999</v>
      </c>
      <c r="D10" s="35">
        <v>406388.09700000001</v>
      </c>
      <c r="E10" s="35">
        <v>119278.01</v>
      </c>
      <c r="F10" s="35">
        <v>36392.357499999998</v>
      </c>
      <c r="G10" s="109">
        <v>678660.64850000013</v>
      </c>
      <c r="H10" s="53"/>
      <c r="I10" s="110" t="s">
        <v>41</v>
      </c>
      <c r="J10" s="37" t="s">
        <v>41</v>
      </c>
      <c r="K10" s="37" t="s">
        <v>41</v>
      </c>
      <c r="L10" s="37" t="s">
        <v>41</v>
      </c>
      <c r="M10" s="38" t="s">
        <v>41</v>
      </c>
      <c r="N10" s="53"/>
      <c r="O10" s="110" t="s">
        <v>41</v>
      </c>
      <c r="P10" s="37" t="s">
        <v>41</v>
      </c>
      <c r="Q10" s="37" t="s">
        <v>41</v>
      </c>
      <c r="R10" s="37" t="s">
        <v>41</v>
      </c>
      <c r="S10" s="38" t="s">
        <v>41</v>
      </c>
      <c r="T10" s="53"/>
      <c r="U10" s="110" t="s">
        <v>41</v>
      </c>
      <c r="V10" s="37" t="s">
        <v>41</v>
      </c>
      <c r="W10" s="37" t="s">
        <v>41</v>
      </c>
      <c r="X10" s="37" t="s">
        <v>41</v>
      </c>
      <c r="Y10" s="38" t="s">
        <v>41</v>
      </c>
    </row>
    <row r="11" spans="1:25" s="58" customFormat="1" ht="13.5" customHeight="1" x14ac:dyDescent="0.2">
      <c r="A11" s="39"/>
      <c r="B11" s="41" t="s">
        <v>42</v>
      </c>
      <c r="C11" s="42">
        <v>121007.25000000003</v>
      </c>
      <c r="D11" s="42">
        <v>413062.55700000009</v>
      </c>
      <c r="E11" s="42">
        <v>125680.14000000001</v>
      </c>
      <c r="F11" s="42">
        <v>36004.632500000007</v>
      </c>
      <c r="G11" s="111">
        <v>695754.57950000034</v>
      </c>
      <c r="H11" s="53"/>
      <c r="I11" s="112" t="s">
        <v>41</v>
      </c>
      <c r="J11" s="44" t="s">
        <v>41</v>
      </c>
      <c r="K11" s="44" t="s">
        <v>41</v>
      </c>
      <c r="L11" s="44" t="s">
        <v>41</v>
      </c>
      <c r="M11" s="45" t="s">
        <v>41</v>
      </c>
      <c r="N11" s="53"/>
      <c r="O11" s="112" t="s">
        <v>41</v>
      </c>
      <c r="P11" s="44" t="s">
        <v>41</v>
      </c>
      <c r="Q11" s="44" t="s">
        <v>41</v>
      </c>
      <c r="R11" s="44" t="s">
        <v>41</v>
      </c>
      <c r="S11" s="45" t="s">
        <v>41</v>
      </c>
      <c r="T11" s="53"/>
      <c r="U11" s="112" t="s">
        <v>41</v>
      </c>
      <c r="V11" s="44" t="s">
        <v>41</v>
      </c>
      <c r="W11" s="44" t="s">
        <v>41</v>
      </c>
      <c r="X11" s="44" t="s">
        <v>41</v>
      </c>
      <c r="Y11" s="45" t="s">
        <v>41</v>
      </c>
    </row>
    <row r="12" spans="1:25" s="58" customFormat="1" ht="13.5" customHeight="1" x14ac:dyDescent="0.2">
      <c r="A12" s="39"/>
      <c r="B12" s="46" t="s">
        <v>43</v>
      </c>
      <c r="C12" s="47">
        <v>119886.80450000001</v>
      </c>
      <c r="D12" s="47">
        <v>370382.97350000002</v>
      </c>
      <c r="E12" s="47">
        <v>110851.34250000003</v>
      </c>
      <c r="F12" s="47">
        <v>34277.798499999997</v>
      </c>
      <c r="G12" s="113">
        <v>635398.91900000011</v>
      </c>
      <c r="H12" s="53"/>
      <c r="I12" s="114" t="s">
        <v>41</v>
      </c>
      <c r="J12" s="49" t="s">
        <v>41</v>
      </c>
      <c r="K12" s="49" t="s">
        <v>41</v>
      </c>
      <c r="L12" s="49" t="s">
        <v>41</v>
      </c>
      <c r="M12" s="50" t="s">
        <v>41</v>
      </c>
      <c r="N12" s="53"/>
      <c r="O12" s="114" t="s">
        <v>41</v>
      </c>
      <c r="P12" s="49" t="s">
        <v>41</v>
      </c>
      <c r="Q12" s="49" t="s">
        <v>41</v>
      </c>
      <c r="R12" s="49" t="s">
        <v>41</v>
      </c>
      <c r="S12" s="50" t="s">
        <v>41</v>
      </c>
      <c r="T12" s="53"/>
      <c r="U12" s="114" t="s">
        <v>41</v>
      </c>
      <c r="V12" s="49" t="s">
        <v>41</v>
      </c>
      <c r="W12" s="49" t="s">
        <v>41</v>
      </c>
      <c r="X12" s="49" t="s">
        <v>41</v>
      </c>
      <c r="Y12" s="50" t="s">
        <v>41</v>
      </c>
    </row>
    <row r="13" spans="1:25" s="58" customFormat="1" ht="13.5" customHeight="1" x14ac:dyDescent="0.2">
      <c r="A13" s="39"/>
      <c r="B13" s="41" t="s">
        <v>44</v>
      </c>
      <c r="C13" s="42">
        <v>128726.32250000001</v>
      </c>
      <c r="D13" s="42">
        <v>441849.71399999998</v>
      </c>
      <c r="E13" s="42">
        <v>128708.77749999998</v>
      </c>
      <c r="F13" s="42">
        <v>42678.210999999996</v>
      </c>
      <c r="G13" s="111">
        <v>741963.02499999979</v>
      </c>
      <c r="H13" s="53"/>
      <c r="I13" s="112" t="s">
        <v>41</v>
      </c>
      <c r="J13" s="44" t="s">
        <v>41</v>
      </c>
      <c r="K13" s="44" t="s">
        <v>41</v>
      </c>
      <c r="L13" s="44" t="s">
        <v>41</v>
      </c>
      <c r="M13" s="45" t="s">
        <v>41</v>
      </c>
      <c r="N13" s="53"/>
      <c r="O13" s="112" t="s">
        <v>41</v>
      </c>
      <c r="P13" s="44" t="s">
        <v>41</v>
      </c>
      <c r="Q13" s="44" t="s">
        <v>41</v>
      </c>
      <c r="R13" s="44" t="s">
        <v>41</v>
      </c>
      <c r="S13" s="45" t="s">
        <v>41</v>
      </c>
      <c r="T13" s="53"/>
      <c r="U13" s="112" t="s">
        <v>41</v>
      </c>
      <c r="V13" s="44" t="s">
        <v>41</v>
      </c>
      <c r="W13" s="44" t="s">
        <v>41</v>
      </c>
      <c r="X13" s="44" t="s">
        <v>41</v>
      </c>
      <c r="Y13" s="45" t="s">
        <v>41</v>
      </c>
    </row>
    <row r="14" spans="1:25" s="58" customFormat="1" ht="13.5" customHeight="1" x14ac:dyDescent="0.2">
      <c r="A14" s="39"/>
      <c r="B14" s="46" t="s">
        <v>45</v>
      </c>
      <c r="C14" s="47">
        <v>118968.89950000003</v>
      </c>
      <c r="D14" s="47">
        <v>428979.89900000003</v>
      </c>
      <c r="E14" s="47">
        <v>114507.27999999998</v>
      </c>
      <c r="F14" s="47">
        <v>37943.199999999997</v>
      </c>
      <c r="G14" s="113">
        <v>700399.2784999999</v>
      </c>
      <c r="H14" s="53"/>
      <c r="I14" s="114" t="s">
        <v>41</v>
      </c>
      <c r="J14" s="49" t="s">
        <v>41</v>
      </c>
      <c r="K14" s="49" t="s">
        <v>41</v>
      </c>
      <c r="L14" s="49" t="s">
        <v>41</v>
      </c>
      <c r="M14" s="50" t="s">
        <v>41</v>
      </c>
      <c r="N14" s="53"/>
      <c r="O14" s="114" t="s">
        <v>41</v>
      </c>
      <c r="P14" s="49" t="s">
        <v>41</v>
      </c>
      <c r="Q14" s="49" t="s">
        <v>41</v>
      </c>
      <c r="R14" s="49" t="s">
        <v>41</v>
      </c>
      <c r="S14" s="50" t="s">
        <v>41</v>
      </c>
      <c r="T14" s="53"/>
      <c r="U14" s="114" t="s">
        <v>41</v>
      </c>
      <c r="V14" s="49" t="s">
        <v>41</v>
      </c>
      <c r="W14" s="49" t="s">
        <v>41</v>
      </c>
      <c r="X14" s="49" t="s">
        <v>41</v>
      </c>
      <c r="Y14" s="50" t="s">
        <v>41</v>
      </c>
    </row>
    <row r="15" spans="1:25" s="58" customFormat="1" ht="13.5" customHeight="1" x14ac:dyDescent="0.2">
      <c r="A15" s="39"/>
      <c r="B15" s="41" t="s">
        <v>46</v>
      </c>
      <c r="C15" s="42">
        <v>140033.94249999995</v>
      </c>
      <c r="D15" s="42">
        <v>423709.16600000003</v>
      </c>
      <c r="E15" s="42">
        <v>123321.75499999999</v>
      </c>
      <c r="F15" s="42">
        <v>38122.207500000004</v>
      </c>
      <c r="G15" s="111">
        <v>725187.071</v>
      </c>
      <c r="H15" s="53"/>
      <c r="I15" s="112" t="s">
        <v>41</v>
      </c>
      <c r="J15" s="44" t="s">
        <v>41</v>
      </c>
      <c r="K15" s="44" t="s">
        <v>41</v>
      </c>
      <c r="L15" s="44" t="s">
        <v>41</v>
      </c>
      <c r="M15" s="45" t="s">
        <v>41</v>
      </c>
      <c r="N15" s="53"/>
      <c r="O15" s="112" t="s">
        <v>41</v>
      </c>
      <c r="P15" s="44" t="s">
        <v>41</v>
      </c>
      <c r="Q15" s="44" t="s">
        <v>41</v>
      </c>
      <c r="R15" s="44" t="s">
        <v>41</v>
      </c>
      <c r="S15" s="45" t="s">
        <v>41</v>
      </c>
      <c r="T15" s="53"/>
      <c r="U15" s="112" t="s">
        <v>41</v>
      </c>
      <c r="V15" s="44" t="s">
        <v>41</v>
      </c>
      <c r="W15" s="44" t="s">
        <v>41</v>
      </c>
      <c r="X15" s="44" t="s">
        <v>41</v>
      </c>
      <c r="Y15" s="45" t="s">
        <v>41</v>
      </c>
    </row>
    <row r="16" spans="1:25" s="58" customFormat="1" ht="13.5" customHeight="1" x14ac:dyDescent="0.2">
      <c r="A16" s="39"/>
      <c r="B16" s="46" t="s">
        <v>47</v>
      </c>
      <c r="C16" s="47">
        <v>134772.10399999999</v>
      </c>
      <c r="D16" s="47">
        <v>435983.11650000012</v>
      </c>
      <c r="E16" s="47">
        <v>122846.32250000002</v>
      </c>
      <c r="F16" s="47">
        <v>37856.745000000003</v>
      </c>
      <c r="G16" s="113">
        <v>731458.28799999994</v>
      </c>
      <c r="H16" s="53"/>
      <c r="I16" s="114" t="s">
        <v>41</v>
      </c>
      <c r="J16" s="49" t="s">
        <v>41</v>
      </c>
      <c r="K16" s="49" t="s">
        <v>41</v>
      </c>
      <c r="L16" s="49" t="s">
        <v>41</v>
      </c>
      <c r="M16" s="50" t="s">
        <v>41</v>
      </c>
      <c r="N16" s="53"/>
      <c r="O16" s="114" t="s">
        <v>41</v>
      </c>
      <c r="P16" s="49" t="s">
        <v>41</v>
      </c>
      <c r="Q16" s="49" t="s">
        <v>41</v>
      </c>
      <c r="R16" s="49" t="s">
        <v>41</v>
      </c>
      <c r="S16" s="50" t="s">
        <v>41</v>
      </c>
      <c r="T16" s="53"/>
      <c r="U16" s="114" t="s">
        <v>41</v>
      </c>
      <c r="V16" s="49" t="s">
        <v>41</v>
      </c>
      <c r="W16" s="49" t="s">
        <v>41</v>
      </c>
      <c r="X16" s="49" t="s">
        <v>41</v>
      </c>
      <c r="Y16" s="50" t="s">
        <v>41</v>
      </c>
    </row>
    <row r="17" spans="1:25" s="58" customFormat="1" ht="13.5" customHeight="1" x14ac:dyDescent="0.2">
      <c r="A17" s="39"/>
      <c r="B17" s="41" t="s">
        <v>48</v>
      </c>
      <c r="C17" s="42">
        <v>125389.1725</v>
      </c>
      <c r="D17" s="42">
        <v>438112.67550000001</v>
      </c>
      <c r="E17" s="42">
        <v>114914.25250000002</v>
      </c>
      <c r="F17" s="42">
        <v>38258.770000000004</v>
      </c>
      <c r="G17" s="111">
        <v>716674.87049999973</v>
      </c>
      <c r="H17" s="53"/>
      <c r="I17" s="112" t="s">
        <v>41</v>
      </c>
      <c r="J17" s="44" t="s">
        <v>41</v>
      </c>
      <c r="K17" s="44" t="s">
        <v>41</v>
      </c>
      <c r="L17" s="44" t="s">
        <v>41</v>
      </c>
      <c r="M17" s="45" t="s">
        <v>41</v>
      </c>
      <c r="N17" s="53"/>
      <c r="O17" s="112" t="s">
        <v>41</v>
      </c>
      <c r="P17" s="44" t="s">
        <v>41</v>
      </c>
      <c r="Q17" s="44" t="s">
        <v>41</v>
      </c>
      <c r="R17" s="44" t="s">
        <v>41</v>
      </c>
      <c r="S17" s="45" t="s">
        <v>41</v>
      </c>
      <c r="T17" s="53"/>
      <c r="U17" s="112" t="s">
        <v>41</v>
      </c>
      <c r="V17" s="44" t="s">
        <v>41</v>
      </c>
      <c r="W17" s="44" t="s">
        <v>41</v>
      </c>
      <c r="X17" s="44" t="s">
        <v>41</v>
      </c>
      <c r="Y17" s="45" t="s">
        <v>41</v>
      </c>
    </row>
    <row r="18" spans="1:25" s="58" customFormat="1" ht="13.5" customHeight="1" x14ac:dyDescent="0.2">
      <c r="A18" s="39"/>
      <c r="B18" s="46" t="s">
        <v>49</v>
      </c>
      <c r="C18" s="47">
        <v>127002.52500000002</v>
      </c>
      <c r="D18" s="47">
        <v>444193.94400000002</v>
      </c>
      <c r="E18" s="47">
        <v>94692.50499999999</v>
      </c>
      <c r="F18" s="47">
        <v>35555.985000000001</v>
      </c>
      <c r="G18" s="113">
        <v>701444.9589999998</v>
      </c>
      <c r="H18" s="53"/>
      <c r="I18" s="114" t="s">
        <v>41</v>
      </c>
      <c r="J18" s="49" t="s">
        <v>41</v>
      </c>
      <c r="K18" s="49" t="s">
        <v>41</v>
      </c>
      <c r="L18" s="49" t="s">
        <v>41</v>
      </c>
      <c r="M18" s="50" t="s">
        <v>41</v>
      </c>
      <c r="N18" s="53"/>
      <c r="O18" s="114" t="s">
        <v>41</v>
      </c>
      <c r="P18" s="49" t="s">
        <v>41</v>
      </c>
      <c r="Q18" s="49" t="s">
        <v>41</v>
      </c>
      <c r="R18" s="49" t="s">
        <v>41</v>
      </c>
      <c r="S18" s="50" t="s">
        <v>41</v>
      </c>
      <c r="T18" s="53"/>
      <c r="U18" s="114" t="s">
        <v>41</v>
      </c>
      <c r="V18" s="49" t="s">
        <v>41</v>
      </c>
      <c r="W18" s="49" t="s">
        <v>41</v>
      </c>
      <c r="X18" s="49" t="s">
        <v>41</v>
      </c>
      <c r="Y18" s="50" t="s">
        <v>41</v>
      </c>
    </row>
    <row r="19" spans="1:25" s="58" customFormat="1" ht="13.5" customHeight="1" x14ac:dyDescent="0.2">
      <c r="A19" s="39">
        <v>2010</v>
      </c>
      <c r="B19" s="41" t="s">
        <v>50</v>
      </c>
      <c r="C19" s="42">
        <v>112066.72999999991</v>
      </c>
      <c r="D19" s="42">
        <v>414475.11450000008</v>
      </c>
      <c r="E19" s="42">
        <v>100935.67200000001</v>
      </c>
      <c r="F19" s="42">
        <v>34219.867499999993</v>
      </c>
      <c r="G19" s="111">
        <v>661697.38400000008</v>
      </c>
      <c r="H19" s="53"/>
      <c r="I19" s="112" t="s">
        <v>41</v>
      </c>
      <c r="J19" s="44" t="s">
        <v>41</v>
      </c>
      <c r="K19" s="44" t="s">
        <v>41</v>
      </c>
      <c r="L19" s="44" t="s">
        <v>41</v>
      </c>
      <c r="M19" s="45" t="s">
        <v>41</v>
      </c>
      <c r="N19" s="53"/>
      <c r="O19" s="112" t="s">
        <v>41</v>
      </c>
      <c r="P19" s="44" t="s">
        <v>41</v>
      </c>
      <c r="Q19" s="44" t="s">
        <v>41</v>
      </c>
      <c r="R19" s="44" t="s">
        <v>41</v>
      </c>
      <c r="S19" s="45" t="s">
        <v>41</v>
      </c>
      <c r="T19" s="53"/>
      <c r="U19" s="112" t="s">
        <v>41</v>
      </c>
      <c r="V19" s="44" t="s">
        <v>41</v>
      </c>
      <c r="W19" s="44" t="s">
        <v>41</v>
      </c>
      <c r="X19" s="44" t="s">
        <v>41</v>
      </c>
      <c r="Y19" s="45" t="s">
        <v>41</v>
      </c>
    </row>
    <row r="20" spans="1:25" s="58" customFormat="1" ht="13.5" customHeight="1" x14ac:dyDescent="0.2">
      <c r="A20" s="39"/>
      <c r="B20" s="46" t="s">
        <v>51</v>
      </c>
      <c r="C20" s="47">
        <v>122758.39600000001</v>
      </c>
      <c r="D20" s="47">
        <v>436461.66500000004</v>
      </c>
      <c r="E20" s="47">
        <v>110985.68650000005</v>
      </c>
      <c r="F20" s="47">
        <v>41401.927499999998</v>
      </c>
      <c r="G20" s="113">
        <v>711607.67499999993</v>
      </c>
      <c r="H20" s="53"/>
      <c r="I20" s="114" t="s">
        <v>41</v>
      </c>
      <c r="J20" s="49" t="s">
        <v>41</v>
      </c>
      <c r="K20" s="49" t="s">
        <v>41</v>
      </c>
      <c r="L20" s="49" t="s">
        <v>41</v>
      </c>
      <c r="M20" s="50" t="s">
        <v>41</v>
      </c>
      <c r="N20" s="53"/>
      <c r="O20" s="114" t="s">
        <v>41</v>
      </c>
      <c r="P20" s="49" t="s">
        <v>41</v>
      </c>
      <c r="Q20" s="49" t="s">
        <v>41</v>
      </c>
      <c r="R20" s="49" t="s">
        <v>41</v>
      </c>
      <c r="S20" s="50" t="s">
        <v>41</v>
      </c>
      <c r="T20" s="53"/>
      <c r="U20" s="114" t="s">
        <v>41</v>
      </c>
      <c r="V20" s="49" t="s">
        <v>41</v>
      </c>
      <c r="W20" s="49" t="s">
        <v>41</v>
      </c>
      <c r="X20" s="49" t="s">
        <v>41</v>
      </c>
      <c r="Y20" s="50" t="s">
        <v>41</v>
      </c>
    </row>
    <row r="21" spans="1:25" s="58" customFormat="1" ht="13.5" customHeight="1" x14ac:dyDescent="0.2">
      <c r="A21" s="115"/>
      <c r="B21" s="41" t="s">
        <v>52</v>
      </c>
      <c r="C21" s="42">
        <v>134051.46850000002</v>
      </c>
      <c r="D21" s="42">
        <v>461854.96199999988</v>
      </c>
      <c r="E21" s="42">
        <v>123758.89300000001</v>
      </c>
      <c r="F21" s="42">
        <v>41851.83</v>
      </c>
      <c r="G21" s="111">
        <v>761517.15349999978</v>
      </c>
      <c r="H21" s="53"/>
      <c r="I21" s="112" t="s">
        <v>41</v>
      </c>
      <c r="J21" s="44" t="s">
        <v>41</v>
      </c>
      <c r="K21" s="44" t="s">
        <v>41</v>
      </c>
      <c r="L21" s="44" t="s">
        <v>41</v>
      </c>
      <c r="M21" s="45" t="s">
        <v>41</v>
      </c>
      <c r="N21" s="53"/>
      <c r="O21" s="112" t="s">
        <v>41</v>
      </c>
      <c r="P21" s="44" t="s">
        <v>41</v>
      </c>
      <c r="Q21" s="44" t="s">
        <v>41</v>
      </c>
      <c r="R21" s="44" t="s">
        <v>41</v>
      </c>
      <c r="S21" s="45" t="s">
        <v>41</v>
      </c>
      <c r="T21" s="53"/>
      <c r="U21" s="112" t="s">
        <v>41</v>
      </c>
      <c r="V21" s="44" t="s">
        <v>41</v>
      </c>
      <c r="W21" s="44" t="s">
        <v>41</v>
      </c>
      <c r="X21" s="44" t="s">
        <v>41</v>
      </c>
      <c r="Y21" s="45" t="s">
        <v>41</v>
      </c>
    </row>
    <row r="22" spans="1:25" s="58" customFormat="1" ht="13.5" customHeight="1" x14ac:dyDescent="0.2">
      <c r="A22" s="115"/>
      <c r="B22" s="46" t="s">
        <v>40</v>
      </c>
      <c r="C22" s="47">
        <v>118338.04249999997</v>
      </c>
      <c r="D22" s="47">
        <v>418515.8085000001</v>
      </c>
      <c r="E22" s="47">
        <v>111777.76750000005</v>
      </c>
      <c r="F22" s="47">
        <v>37432.651499999993</v>
      </c>
      <c r="G22" s="113">
        <v>686064.2699999999</v>
      </c>
      <c r="H22" s="53"/>
      <c r="I22" s="116">
        <v>1.4887015323829473</v>
      </c>
      <c r="J22" s="55">
        <v>2.9842683852032508</v>
      </c>
      <c r="K22" s="55">
        <v>-6.2880345673103903</v>
      </c>
      <c r="L22" s="55">
        <v>2.8585507273058539</v>
      </c>
      <c r="M22" s="61">
        <v>1.0909165746332263</v>
      </c>
      <c r="N22" s="53"/>
      <c r="O22" s="114" t="s">
        <v>41</v>
      </c>
      <c r="P22" s="49" t="s">
        <v>41</v>
      </c>
      <c r="Q22" s="49" t="s">
        <v>41</v>
      </c>
      <c r="R22" s="49" t="s">
        <v>41</v>
      </c>
      <c r="S22" s="50" t="s">
        <v>41</v>
      </c>
      <c r="T22" s="53"/>
      <c r="U22" s="114" t="s">
        <v>41</v>
      </c>
      <c r="V22" s="49" t="s">
        <v>41</v>
      </c>
      <c r="W22" s="49" t="s">
        <v>41</v>
      </c>
      <c r="X22" s="49" t="s">
        <v>41</v>
      </c>
      <c r="Y22" s="50" t="s">
        <v>41</v>
      </c>
    </row>
    <row r="23" spans="1:25" s="58" customFormat="1" ht="13.5" customHeight="1" x14ac:dyDescent="0.2">
      <c r="A23" s="51"/>
      <c r="B23" s="41" t="s">
        <v>42</v>
      </c>
      <c r="C23" s="43">
        <v>132895.47750000001</v>
      </c>
      <c r="D23" s="43">
        <v>468049.29600000009</v>
      </c>
      <c r="E23" s="43">
        <v>115164.13749999998</v>
      </c>
      <c r="F23" s="43">
        <v>39510.477499999994</v>
      </c>
      <c r="G23" s="111">
        <v>755619.38850000012</v>
      </c>
      <c r="H23" s="53"/>
      <c r="I23" s="117">
        <v>9.8243927533267339</v>
      </c>
      <c r="J23" s="56">
        <v>13.311964027763466</v>
      </c>
      <c r="K23" s="56">
        <v>-8.3672746545317551</v>
      </c>
      <c r="L23" s="56">
        <v>9.7372053443400119</v>
      </c>
      <c r="M23" s="63">
        <v>8.6042996717349922</v>
      </c>
      <c r="N23" s="53"/>
      <c r="O23" s="112" t="s">
        <v>41</v>
      </c>
      <c r="P23" s="44" t="s">
        <v>41</v>
      </c>
      <c r="Q23" s="44" t="s">
        <v>41</v>
      </c>
      <c r="R23" s="44" t="s">
        <v>41</v>
      </c>
      <c r="S23" s="45" t="s">
        <v>41</v>
      </c>
      <c r="T23" s="53"/>
      <c r="U23" s="112" t="s">
        <v>41</v>
      </c>
      <c r="V23" s="44" t="s">
        <v>41</v>
      </c>
      <c r="W23" s="44" t="s">
        <v>41</v>
      </c>
      <c r="X23" s="44" t="s">
        <v>41</v>
      </c>
      <c r="Y23" s="45" t="s">
        <v>41</v>
      </c>
    </row>
    <row r="24" spans="1:25" s="58" customFormat="1" ht="13.5" customHeight="1" x14ac:dyDescent="0.2">
      <c r="A24" s="51"/>
      <c r="B24" s="46" t="s">
        <v>43</v>
      </c>
      <c r="C24" s="48">
        <v>136972.01750000005</v>
      </c>
      <c r="D24" s="48">
        <v>424894.95750000002</v>
      </c>
      <c r="E24" s="48">
        <v>112100.57000000005</v>
      </c>
      <c r="F24" s="48">
        <v>34954.0075</v>
      </c>
      <c r="G24" s="113">
        <v>708921.55249999987</v>
      </c>
      <c r="H24" s="53"/>
      <c r="I24" s="116">
        <v>14.251120522609327</v>
      </c>
      <c r="J24" s="55">
        <v>14.717734858295259</v>
      </c>
      <c r="K24" s="55">
        <v>1.1269394414415927</v>
      </c>
      <c r="L24" s="55">
        <v>1.9727317085430798</v>
      </c>
      <c r="M24" s="61">
        <v>11.571098297697887</v>
      </c>
      <c r="N24" s="53"/>
      <c r="O24" s="114" t="s">
        <v>41</v>
      </c>
      <c r="P24" s="49" t="s">
        <v>41</v>
      </c>
      <c r="Q24" s="49" t="s">
        <v>41</v>
      </c>
      <c r="R24" s="49" t="s">
        <v>41</v>
      </c>
      <c r="S24" s="50" t="s">
        <v>41</v>
      </c>
      <c r="T24" s="53"/>
      <c r="U24" s="114" t="s">
        <v>41</v>
      </c>
      <c r="V24" s="49" t="s">
        <v>41</v>
      </c>
      <c r="W24" s="49" t="s">
        <v>41</v>
      </c>
      <c r="X24" s="49" t="s">
        <v>41</v>
      </c>
      <c r="Y24" s="50" t="s">
        <v>41</v>
      </c>
    </row>
    <row r="25" spans="1:25" s="58" customFormat="1" ht="13.5" customHeight="1" x14ac:dyDescent="0.2">
      <c r="A25" s="57"/>
      <c r="B25" s="41" t="s">
        <v>44</v>
      </c>
      <c r="C25" s="43">
        <v>143391.20000000004</v>
      </c>
      <c r="D25" s="43">
        <v>459117.63999999996</v>
      </c>
      <c r="E25" s="43">
        <v>114763.1725</v>
      </c>
      <c r="F25" s="43">
        <v>36795.730000000003</v>
      </c>
      <c r="G25" s="111">
        <v>754067.74250000017</v>
      </c>
      <c r="H25" s="53"/>
      <c r="I25" s="117">
        <v>11.392291192036524</v>
      </c>
      <c r="J25" s="56">
        <v>3.9080993950807397</v>
      </c>
      <c r="K25" s="56">
        <v>-10.835006959801149</v>
      </c>
      <c r="L25" s="56">
        <v>-13.783335482361224</v>
      </c>
      <c r="M25" s="63">
        <v>1.6314448418774532</v>
      </c>
      <c r="N25" s="53"/>
      <c r="O25" s="112" t="s">
        <v>41</v>
      </c>
      <c r="P25" s="44" t="s">
        <v>41</v>
      </c>
      <c r="Q25" s="44" t="s">
        <v>41</v>
      </c>
      <c r="R25" s="44" t="s">
        <v>41</v>
      </c>
      <c r="S25" s="45" t="s">
        <v>41</v>
      </c>
      <c r="T25" s="53"/>
      <c r="U25" s="112" t="s">
        <v>41</v>
      </c>
      <c r="V25" s="44" t="s">
        <v>41</v>
      </c>
      <c r="W25" s="44" t="s">
        <v>41</v>
      </c>
      <c r="X25" s="44" t="s">
        <v>41</v>
      </c>
      <c r="Y25" s="45" t="s">
        <v>41</v>
      </c>
    </row>
    <row r="26" spans="1:25" s="58" customFormat="1" ht="13.5" customHeight="1" x14ac:dyDescent="0.2">
      <c r="A26" s="57"/>
      <c r="B26" s="46" t="s">
        <v>45</v>
      </c>
      <c r="C26" s="48">
        <v>144010.95249999998</v>
      </c>
      <c r="D26" s="48">
        <v>449060.89549999998</v>
      </c>
      <c r="E26" s="48">
        <v>116928.94249999999</v>
      </c>
      <c r="F26" s="48">
        <v>39920.0075</v>
      </c>
      <c r="G26" s="113">
        <v>749920.79799999995</v>
      </c>
      <c r="H26" s="53"/>
      <c r="I26" s="116">
        <v>21.049243209986955</v>
      </c>
      <c r="J26" s="55">
        <v>4.6811043004138355</v>
      </c>
      <c r="K26" s="55">
        <v>2.114854618850444</v>
      </c>
      <c r="L26" s="55">
        <v>5.2099124480802885</v>
      </c>
      <c r="M26" s="61">
        <v>7.0704698048885888</v>
      </c>
      <c r="N26" s="53"/>
      <c r="O26" s="114" t="s">
        <v>41</v>
      </c>
      <c r="P26" s="49" t="s">
        <v>41</v>
      </c>
      <c r="Q26" s="49" t="s">
        <v>41</v>
      </c>
      <c r="R26" s="49" t="s">
        <v>41</v>
      </c>
      <c r="S26" s="50" t="s">
        <v>41</v>
      </c>
      <c r="T26" s="53"/>
      <c r="U26" s="114" t="s">
        <v>41</v>
      </c>
      <c r="V26" s="49" t="s">
        <v>41</v>
      </c>
      <c r="W26" s="49" t="s">
        <v>41</v>
      </c>
      <c r="X26" s="49" t="s">
        <v>41</v>
      </c>
      <c r="Y26" s="50" t="s">
        <v>41</v>
      </c>
    </row>
    <row r="27" spans="1:25" s="58" customFormat="1" ht="13.5" customHeight="1" x14ac:dyDescent="0.2">
      <c r="A27" s="57"/>
      <c r="B27" s="41" t="s">
        <v>46</v>
      </c>
      <c r="C27" s="43">
        <v>150778.57500000004</v>
      </c>
      <c r="D27" s="43">
        <v>468511.96599999996</v>
      </c>
      <c r="E27" s="43">
        <v>115491.51249999997</v>
      </c>
      <c r="F27" s="43">
        <v>42696.692499999997</v>
      </c>
      <c r="G27" s="111">
        <v>777478.74600000004</v>
      </c>
      <c r="H27" s="53"/>
      <c r="I27" s="117">
        <v>7.6728772383167723</v>
      </c>
      <c r="J27" s="56">
        <v>10.573951095502125</v>
      </c>
      <c r="K27" s="56">
        <v>-6.3494413455274241</v>
      </c>
      <c r="L27" s="56">
        <v>11.999528096582537</v>
      </c>
      <c r="M27" s="63">
        <v>7.2107842363891166</v>
      </c>
      <c r="N27" s="53"/>
      <c r="O27" s="112" t="s">
        <v>41</v>
      </c>
      <c r="P27" s="44" t="s">
        <v>41</v>
      </c>
      <c r="Q27" s="44" t="s">
        <v>41</v>
      </c>
      <c r="R27" s="44" t="s">
        <v>41</v>
      </c>
      <c r="S27" s="45" t="s">
        <v>41</v>
      </c>
      <c r="T27" s="53"/>
      <c r="U27" s="112" t="s">
        <v>41</v>
      </c>
      <c r="V27" s="44" t="s">
        <v>41</v>
      </c>
      <c r="W27" s="44" t="s">
        <v>41</v>
      </c>
      <c r="X27" s="44" t="s">
        <v>41</v>
      </c>
      <c r="Y27" s="45" t="s">
        <v>41</v>
      </c>
    </row>
    <row r="28" spans="1:25" s="58" customFormat="1" ht="13.5" customHeight="1" x14ac:dyDescent="0.2">
      <c r="A28" s="57"/>
      <c r="B28" s="46" t="s">
        <v>47</v>
      </c>
      <c r="C28" s="48">
        <v>158238.71500000005</v>
      </c>
      <c r="D28" s="48">
        <v>485268.94099999999</v>
      </c>
      <c r="E28" s="48">
        <v>113482.84010000004</v>
      </c>
      <c r="F28" s="48">
        <v>38144.877500000002</v>
      </c>
      <c r="G28" s="113">
        <v>795135.37360000017</v>
      </c>
      <c r="H28" s="53"/>
      <c r="I28" s="116">
        <v>17.412068450011049</v>
      </c>
      <c r="J28" s="55">
        <v>11.30452594028371</v>
      </c>
      <c r="K28" s="55">
        <v>-7.6221104624438141</v>
      </c>
      <c r="L28" s="55">
        <v>0.7611127158449591</v>
      </c>
      <c r="M28" s="61">
        <v>8.7054978588198395</v>
      </c>
      <c r="N28" s="53"/>
      <c r="O28" s="114" t="s">
        <v>41</v>
      </c>
      <c r="P28" s="49" t="s">
        <v>41</v>
      </c>
      <c r="Q28" s="49" t="s">
        <v>41</v>
      </c>
      <c r="R28" s="49" t="s">
        <v>41</v>
      </c>
      <c r="S28" s="50" t="s">
        <v>41</v>
      </c>
      <c r="T28" s="53"/>
      <c r="U28" s="114" t="s">
        <v>41</v>
      </c>
      <c r="V28" s="49" t="s">
        <v>41</v>
      </c>
      <c r="W28" s="49" t="s">
        <v>41</v>
      </c>
      <c r="X28" s="49" t="s">
        <v>41</v>
      </c>
      <c r="Y28" s="50" t="s">
        <v>41</v>
      </c>
    </row>
    <row r="29" spans="1:25" s="58" customFormat="1" ht="13.5" customHeight="1" x14ac:dyDescent="0.2">
      <c r="A29" s="57"/>
      <c r="B29" s="41" t="s">
        <v>48</v>
      </c>
      <c r="C29" s="43">
        <v>145038.89250000002</v>
      </c>
      <c r="D29" s="43">
        <v>504455.04099999997</v>
      </c>
      <c r="E29" s="43">
        <v>111932.73499999997</v>
      </c>
      <c r="F29" s="43">
        <v>37704.527499999997</v>
      </c>
      <c r="G29" s="111">
        <v>799131.19599999976</v>
      </c>
      <c r="H29" s="53"/>
      <c r="I29" s="117">
        <v>15.670986264782954</v>
      </c>
      <c r="J29" s="56">
        <v>15.142763314091766</v>
      </c>
      <c r="K29" s="56">
        <v>-2.5945584948220812</v>
      </c>
      <c r="L29" s="56">
        <v>-1.4486678479209019</v>
      </c>
      <c r="M29" s="63">
        <v>11.5054020859519</v>
      </c>
      <c r="N29" s="53"/>
      <c r="O29" s="112" t="s">
        <v>41</v>
      </c>
      <c r="P29" s="44" t="s">
        <v>41</v>
      </c>
      <c r="Q29" s="44" t="s">
        <v>41</v>
      </c>
      <c r="R29" s="44" t="s">
        <v>41</v>
      </c>
      <c r="S29" s="45" t="s">
        <v>41</v>
      </c>
      <c r="T29" s="53"/>
      <c r="U29" s="112" t="s">
        <v>41</v>
      </c>
      <c r="V29" s="44" t="s">
        <v>41</v>
      </c>
      <c r="W29" s="44" t="s">
        <v>41</v>
      </c>
      <c r="X29" s="44" t="s">
        <v>41</v>
      </c>
      <c r="Y29" s="45" t="s">
        <v>41</v>
      </c>
    </row>
    <row r="30" spans="1:25" s="58" customFormat="1" ht="13.5" customHeight="1" x14ac:dyDescent="0.2">
      <c r="A30" s="57"/>
      <c r="B30" s="46" t="s">
        <v>49</v>
      </c>
      <c r="C30" s="48">
        <v>133531.51249999998</v>
      </c>
      <c r="D30" s="48">
        <v>501101.67849999998</v>
      </c>
      <c r="E30" s="48">
        <v>92030.088499999983</v>
      </c>
      <c r="F30" s="48">
        <v>33556.697499999995</v>
      </c>
      <c r="G30" s="113">
        <v>760219.97700000007</v>
      </c>
      <c r="H30" s="53"/>
      <c r="I30" s="116">
        <v>5.1408328298984287</v>
      </c>
      <c r="J30" s="55">
        <v>12.811461135093722</v>
      </c>
      <c r="K30" s="55">
        <v>-2.8116443851601645</v>
      </c>
      <c r="L30" s="55">
        <v>-5.6229281793205956</v>
      </c>
      <c r="M30" s="61">
        <v>8.3791347055643115</v>
      </c>
      <c r="N30" s="53"/>
      <c r="O30" s="114" t="s">
        <v>41</v>
      </c>
      <c r="P30" s="49" t="s">
        <v>41</v>
      </c>
      <c r="Q30" s="49" t="s">
        <v>41</v>
      </c>
      <c r="R30" s="49" t="s">
        <v>41</v>
      </c>
      <c r="S30" s="50" t="s">
        <v>41</v>
      </c>
      <c r="T30" s="53"/>
      <c r="U30" s="114" t="s">
        <v>41</v>
      </c>
      <c r="V30" s="49" t="s">
        <v>41</v>
      </c>
      <c r="W30" s="49" t="s">
        <v>41</v>
      </c>
      <c r="X30" s="49" t="s">
        <v>41</v>
      </c>
      <c r="Y30" s="50" t="s">
        <v>41</v>
      </c>
    </row>
    <row r="31" spans="1:25" s="58" customFormat="1" ht="13.5" customHeight="1" x14ac:dyDescent="0.2">
      <c r="A31" s="51">
        <v>2011</v>
      </c>
      <c r="B31" s="41" t="s">
        <v>50</v>
      </c>
      <c r="C31" s="43">
        <v>136342.75450000001</v>
      </c>
      <c r="D31" s="43">
        <v>451915.7105000001</v>
      </c>
      <c r="E31" s="43">
        <v>105508.93999999999</v>
      </c>
      <c r="F31" s="43">
        <v>43134.084999999999</v>
      </c>
      <c r="G31" s="111">
        <v>736901.49000000011</v>
      </c>
      <c r="H31" s="53"/>
      <c r="I31" s="117">
        <v>21.662115509215013</v>
      </c>
      <c r="J31" s="56">
        <v>9.0332554814940522</v>
      </c>
      <c r="K31" s="56">
        <v>4.5308738817332994</v>
      </c>
      <c r="L31" s="56">
        <v>26.049830555305363</v>
      </c>
      <c r="M31" s="63">
        <v>11.365332222622172</v>
      </c>
      <c r="N31" s="53"/>
      <c r="O31" s="117">
        <v>21.662115509215013</v>
      </c>
      <c r="P31" s="56">
        <v>9.0332554814940522</v>
      </c>
      <c r="Q31" s="56">
        <v>4.5308738817332994</v>
      </c>
      <c r="R31" s="56">
        <v>26.049830555305363</v>
      </c>
      <c r="S31" s="45">
        <v>11.365332222622172</v>
      </c>
      <c r="T31" s="53"/>
      <c r="U31" s="112" t="s">
        <v>41</v>
      </c>
      <c r="V31" s="44" t="s">
        <v>41</v>
      </c>
      <c r="W31" s="44" t="s">
        <v>41</v>
      </c>
      <c r="X31" s="44" t="s">
        <v>41</v>
      </c>
      <c r="Y31" s="45" t="s">
        <v>41</v>
      </c>
    </row>
    <row r="32" spans="1:25" s="58" customFormat="1" ht="13.5" customHeight="1" x14ac:dyDescent="0.2">
      <c r="A32" s="51"/>
      <c r="B32" s="46" t="s">
        <v>51</v>
      </c>
      <c r="C32" s="48">
        <v>153750.89499999996</v>
      </c>
      <c r="D32" s="48">
        <v>436080.57700000005</v>
      </c>
      <c r="E32" s="48">
        <v>101474.74750000001</v>
      </c>
      <c r="F32" s="48">
        <v>35112.732499999998</v>
      </c>
      <c r="G32" s="113">
        <v>726418.95200000005</v>
      </c>
      <c r="H32" s="53"/>
      <c r="I32" s="116">
        <v>25.246744833648663</v>
      </c>
      <c r="J32" s="55">
        <v>-8.7313051880514081E-2</v>
      </c>
      <c r="K32" s="55">
        <v>-8.5695185567915928</v>
      </c>
      <c r="L32" s="55">
        <v>-15.190585027713993</v>
      </c>
      <c r="M32" s="61">
        <v>2.0813824134204424</v>
      </c>
      <c r="N32" s="53"/>
      <c r="O32" s="116">
        <v>23.536034853442402</v>
      </c>
      <c r="P32" s="55">
        <v>4.355142343450666</v>
      </c>
      <c r="Q32" s="55">
        <v>-2.3299543920204115</v>
      </c>
      <c r="R32" s="55">
        <v>3.4712512444329207</v>
      </c>
      <c r="S32" s="50">
        <v>6.5546531275102922</v>
      </c>
      <c r="T32" s="53"/>
      <c r="U32" s="114" t="s">
        <v>41</v>
      </c>
      <c r="V32" s="49" t="s">
        <v>41</v>
      </c>
      <c r="W32" s="49" t="s">
        <v>41</v>
      </c>
      <c r="X32" s="49" t="s">
        <v>41</v>
      </c>
      <c r="Y32" s="50" t="s">
        <v>41</v>
      </c>
    </row>
    <row r="33" spans="1:25" s="58" customFormat="1" ht="13.5" customHeight="1" x14ac:dyDescent="0.2">
      <c r="A33" s="51"/>
      <c r="B33" s="41" t="s">
        <v>52</v>
      </c>
      <c r="C33" s="43">
        <v>179286.68299999996</v>
      </c>
      <c r="D33" s="43">
        <v>567066.13199999998</v>
      </c>
      <c r="E33" s="43">
        <v>123186.67950000001</v>
      </c>
      <c r="F33" s="43">
        <v>45147.270499999999</v>
      </c>
      <c r="G33" s="111">
        <v>914686.76500000025</v>
      </c>
      <c r="H33" s="53"/>
      <c r="I33" s="117">
        <v>33.744661663292362</v>
      </c>
      <c r="J33" s="56">
        <v>22.780132001699727</v>
      </c>
      <c r="K33" s="56">
        <v>-0.46236152096156502</v>
      </c>
      <c r="L33" s="56">
        <v>7.8740654829191357</v>
      </c>
      <c r="M33" s="63">
        <v>20.113744095719909</v>
      </c>
      <c r="N33" s="53"/>
      <c r="O33" s="117">
        <v>27.245897272563326</v>
      </c>
      <c r="P33" s="56">
        <v>10.837261806464539</v>
      </c>
      <c r="Q33" s="56">
        <v>-1.641408595048091</v>
      </c>
      <c r="R33" s="56">
        <v>5.0398231943553355</v>
      </c>
      <c r="S33" s="45">
        <v>11.39134645855205</v>
      </c>
      <c r="T33" s="53"/>
      <c r="U33" s="112">
        <v>15.407659233566577</v>
      </c>
      <c r="V33" s="44">
        <v>10.137609902456916</v>
      </c>
      <c r="W33" s="44">
        <v>-4.0733040010226631</v>
      </c>
      <c r="X33" s="44">
        <v>2.1000859787405801</v>
      </c>
      <c r="Y33" s="59">
        <v>8.3056253038238168</v>
      </c>
    </row>
    <row r="34" spans="1:25" s="58" customFormat="1" ht="13.5" customHeight="1" x14ac:dyDescent="0.2">
      <c r="A34" s="51"/>
      <c r="B34" s="46" t="s">
        <v>40</v>
      </c>
      <c r="C34" s="48">
        <v>164058.59449999998</v>
      </c>
      <c r="D34" s="48">
        <v>472871.33350000007</v>
      </c>
      <c r="E34" s="48">
        <v>105028.56199999998</v>
      </c>
      <c r="F34" s="47">
        <v>34867.844500000007</v>
      </c>
      <c r="G34" s="113">
        <v>776826.33450000011</v>
      </c>
      <c r="H34" s="53"/>
      <c r="I34" s="116">
        <v>38.635548665595024</v>
      </c>
      <c r="J34" s="55">
        <v>12.987687417308138</v>
      </c>
      <c r="K34" s="55">
        <v>-6.0380571655271922</v>
      </c>
      <c r="L34" s="55">
        <v>-6.851790875674368</v>
      </c>
      <c r="M34" s="61">
        <v>13.229382212252546</v>
      </c>
      <c r="N34" s="53"/>
      <c r="O34" s="116">
        <v>30.012294150350016</v>
      </c>
      <c r="P34" s="55">
        <v>11.357092678305463</v>
      </c>
      <c r="Q34" s="55">
        <v>-2.7397184717791561</v>
      </c>
      <c r="R34" s="55">
        <v>2.166249215860546</v>
      </c>
      <c r="S34" s="50">
        <v>11.838372833210983</v>
      </c>
      <c r="T34" s="53"/>
      <c r="U34" s="114">
        <v>18.316321251295761</v>
      </c>
      <c r="V34" s="49">
        <v>10.937175012332759</v>
      </c>
      <c r="W34" s="49">
        <v>-4.0410888427967251</v>
      </c>
      <c r="X34" s="49">
        <v>1.3040109983624433</v>
      </c>
      <c r="Y34" s="60">
        <v>9.2826224668045398</v>
      </c>
    </row>
    <row r="35" spans="1:25" s="58" customFormat="1" ht="13.5" customHeight="1" x14ac:dyDescent="0.2">
      <c r="A35" s="51"/>
      <c r="B35" s="41" t="s">
        <v>42</v>
      </c>
      <c r="C35" s="43">
        <v>184050.90000000005</v>
      </c>
      <c r="D35" s="43">
        <v>520235.58699999994</v>
      </c>
      <c r="E35" s="43">
        <v>123156.79</v>
      </c>
      <c r="F35" s="42">
        <v>42734.587500000001</v>
      </c>
      <c r="G35" s="111">
        <v>870177.86449999991</v>
      </c>
      <c r="H35" s="53"/>
      <c r="I35" s="117">
        <v>38.492974676282756</v>
      </c>
      <c r="J35" s="56">
        <v>11.149742440804758</v>
      </c>
      <c r="K35" s="56">
        <v>6.9402269434788479</v>
      </c>
      <c r="L35" s="56">
        <v>8.1601392946972311</v>
      </c>
      <c r="M35" s="63">
        <v>15.160870372504974</v>
      </c>
      <c r="N35" s="53"/>
      <c r="O35" s="117">
        <v>31.829784401944323</v>
      </c>
      <c r="P35" s="56">
        <v>11.312966081539642</v>
      </c>
      <c r="Q35" s="56">
        <v>-0.75831309711315953</v>
      </c>
      <c r="R35" s="56">
        <v>3.3843616173120807</v>
      </c>
      <c r="S35" s="45">
        <v>12.540327100724085</v>
      </c>
      <c r="T35" s="53"/>
      <c r="U35" s="112">
        <v>20.764664819185882</v>
      </c>
      <c r="V35" s="44">
        <v>10.767096331086478</v>
      </c>
      <c r="W35" s="44">
        <v>-2.723481325380547</v>
      </c>
      <c r="X35" s="44">
        <v>1.2326878211197823</v>
      </c>
      <c r="Y35" s="59">
        <v>9.8587328761150559</v>
      </c>
    </row>
    <row r="36" spans="1:25" s="58" customFormat="1" ht="13.5" customHeight="1" x14ac:dyDescent="0.2">
      <c r="A36" s="51"/>
      <c r="B36" s="46" t="s">
        <v>43</v>
      </c>
      <c r="C36" s="48">
        <v>173759.45</v>
      </c>
      <c r="D36" s="48">
        <v>471023.63200000022</v>
      </c>
      <c r="E36" s="48">
        <v>118651.75750000002</v>
      </c>
      <c r="F36" s="47">
        <v>43672.297500000001</v>
      </c>
      <c r="G36" s="113">
        <v>807107.1370000001</v>
      </c>
      <c r="H36" s="53"/>
      <c r="I36" s="116">
        <v>26.857626230116651</v>
      </c>
      <c r="J36" s="55">
        <v>10.856489041765144</v>
      </c>
      <c r="K36" s="55">
        <v>5.8440269304607142</v>
      </c>
      <c r="L36" s="55">
        <v>24.942175800585957</v>
      </c>
      <c r="M36" s="61">
        <v>13.849992873506295</v>
      </c>
      <c r="N36" s="53"/>
      <c r="O36" s="116">
        <v>30.930216828839377</v>
      </c>
      <c r="P36" s="55">
        <v>11.239057475606316</v>
      </c>
      <c r="Q36" s="55">
        <v>0.33862057853775696</v>
      </c>
      <c r="R36" s="55">
        <v>6.6695754506617959</v>
      </c>
      <c r="S36" s="50">
        <v>12.756980003957381</v>
      </c>
      <c r="T36" s="53"/>
      <c r="U36" s="114">
        <v>21.819155346348865</v>
      </c>
      <c r="V36" s="49">
        <v>10.494947223903253</v>
      </c>
      <c r="W36" s="49">
        <v>-2.3350464723026221</v>
      </c>
      <c r="X36" s="49">
        <v>2.9799675448928724</v>
      </c>
      <c r="Y36" s="60">
        <v>10.061167514787044</v>
      </c>
    </row>
    <row r="37" spans="1:25" s="58" customFormat="1" ht="13.5" customHeight="1" x14ac:dyDescent="0.2">
      <c r="A37" s="51"/>
      <c r="B37" s="41" t="s">
        <v>44</v>
      </c>
      <c r="C37" s="43">
        <v>183911.6715</v>
      </c>
      <c r="D37" s="43">
        <v>499636.81699999975</v>
      </c>
      <c r="E37" s="43">
        <v>125391.64350000001</v>
      </c>
      <c r="F37" s="42">
        <v>42788.447</v>
      </c>
      <c r="G37" s="111">
        <v>851728.57899999979</v>
      </c>
      <c r="H37" s="53"/>
      <c r="I37" s="117">
        <v>28.25868777163447</v>
      </c>
      <c r="J37" s="56">
        <v>8.8254454784180751</v>
      </c>
      <c r="K37" s="56">
        <v>9.2612209722592098</v>
      </c>
      <c r="L37" s="56">
        <v>16.28644682412876</v>
      </c>
      <c r="M37" s="63">
        <v>12.951201993632509</v>
      </c>
      <c r="N37" s="53"/>
      <c r="O37" s="117">
        <v>30.504803056177565</v>
      </c>
      <c r="P37" s="56">
        <v>10.879667572991565</v>
      </c>
      <c r="Q37" s="56">
        <v>1.6356493531241654</v>
      </c>
      <c r="R37" s="56">
        <v>7.9990433356259132</v>
      </c>
      <c r="S37" s="45">
        <v>12.786041751706705</v>
      </c>
      <c r="T37" s="53"/>
      <c r="U37" s="112">
        <v>23.283997970088663</v>
      </c>
      <c r="V37" s="44">
        <v>10.902971022136995</v>
      </c>
      <c r="W37" s="44">
        <v>-0.55176878134746232</v>
      </c>
      <c r="X37" s="44">
        <v>5.6348262772097257</v>
      </c>
      <c r="Y37" s="59">
        <v>11.040175934017668</v>
      </c>
    </row>
    <row r="38" spans="1:25" s="58" customFormat="1" ht="13.5" customHeight="1" x14ac:dyDescent="0.2">
      <c r="A38" s="51"/>
      <c r="B38" s="46" t="s">
        <v>45</v>
      </c>
      <c r="C38" s="48">
        <v>192727.73499999996</v>
      </c>
      <c r="D38" s="48">
        <v>530467.19349999994</v>
      </c>
      <c r="E38" s="48">
        <v>147493.73549999998</v>
      </c>
      <c r="F38" s="47">
        <v>45862.227500000008</v>
      </c>
      <c r="G38" s="113">
        <v>916550.89150000014</v>
      </c>
      <c r="H38" s="53"/>
      <c r="I38" s="116">
        <v>33.828525993535095</v>
      </c>
      <c r="J38" s="55">
        <v>18.128119997925737</v>
      </c>
      <c r="K38" s="55">
        <v>26.13963005780198</v>
      </c>
      <c r="L38" s="55">
        <v>14.88531784469231</v>
      </c>
      <c r="M38" s="61">
        <v>22.21969225875506</v>
      </c>
      <c r="N38" s="53"/>
      <c r="O38" s="116">
        <v>30.963069890018971</v>
      </c>
      <c r="P38" s="55">
        <v>11.801128500612165</v>
      </c>
      <c r="Q38" s="55">
        <v>4.796701467073234</v>
      </c>
      <c r="R38" s="55">
        <v>8.8971558984050461</v>
      </c>
      <c r="S38" s="50">
        <v>14.008011421927264</v>
      </c>
      <c r="T38" s="53"/>
      <c r="U38" s="114">
        <v>24.419338202033785</v>
      </c>
      <c r="V38" s="49">
        <v>12.024151600520057</v>
      </c>
      <c r="W38" s="49">
        <v>1.5152335578575844</v>
      </c>
      <c r="X38" s="49">
        <v>6.4802288142334703</v>
      </c>
      <c r="Y38" s="60">
        <v>12.32871444858678</v>
      </c>
    </row>
    <row r="39" spans="1:25" s="58" customFormat="1" ht="13.5" customHeight="1" x14ac:dyDescent="0.2">
      <c r="A39" s="51"/>
      <c r="B39" s="41" t="s">
        <v>46</v>
      </c>
      <c r="C39" s="43">
        <v>193092.82050000003</v>
      </c>
      <c r="D39" s="43">
        <v>531579.86850000022</v>
      </c>
      <c r="E39" s="43">
        <v>149320.18950000009</v>
      </c>
      <c r="F39" s="42">
        <v>44056.426000000007</v>
      </c>
      <c r="G39" s="111">
        <v>918049.30450000009</v>
      </c>
      <c r="H39" s="53"/>
      <c r="I39" s="117">
        <v>28.063831681656353</v>
      </c>
      <c r="J39" s="56">
        <v>13.461321604750708</v>
      </c>
      <c r="K39" s="56">
        <v>29.29105028389003</v>
      </c>
      <c r="L39" s="56">
        <v>3.184634266459895</v>
      </c>
      <c r="M39" s="63">
        <v>18.080308847439539</v>
      </c>
      <c r="N39" s="53"/>
      <c r="O39" s="117">
        <v>30.597340291572891</v>
      </c>
      <c r="P39" s="56">
        <v>11.995537786191576</v>
      </c>
      <c r="Q39" s="56">
        <v>7.564948656733776</v>
      </c>
      <c r="R39" s="56">
        <v>8.1978510423716955</v>
      </c>
      <c r="S39" s="45">
        <v>14.490145647546086</v>
      </c>
      <c r="T39" s="53"/>
      <c r="U39" s="112">
        <v>26.24854429193671</v>
      </c>
      <c r="V39" s="44">
        <v>12.266253201041735</v>
      </c>
      <c r="W39" s="44">
        <v>4.5999070140489806</v>
      </c>
      <c r="X39" s="44">
        <v>5.7176806938886529</v>
      </c>
      <c r="Y39" s="59">
        <v>13.267534471643501</v>
      </c>
    </row>
    <row r="40" spans="1:25" s="58" customFormat="1" ht="13.5" customHeight="1" x14ac:dyDescent="0.2">
      <c r="A40" s="51"/>
      <c r="B40" s="46" t="s">
        <v>47</v>
      </c>
      <c r="C40" s="48">
        <v>182092.74999999997</v>
      </c>
      <c r="D40" s="48">
        <v>523675.8465000001</v>
      </c>
      <c r="E40" s="48">
        <v>136286.93499999997</v>
      </c>
      <c r="F40" s="47">
        <v>45653.383000000002</v>
      </c>
      <c r="G40" s="113">
        <v>887708.91450000007</v>
      </c>
      <c r="H40" s="53"/>
      <c r="I40" s="116">
        <v>15.074714806676681</v>
      </c>
      <c r="J40" s="55">
        <v>7.9145608249426687</v>
      </c>
      <c r="K40" s="55">
        <v>20.094751664573394</v>
      </c>
      <c r="L40" s="55">
        <v>19.684177777212682</v>
      </c>
      <c r="M40" s="61">
        <v>11.642488055948292</v>
      </c>
      <c r="N40" s="53"/>
      <c r="O40" s="116">
        <v>28.782580444645021</v>
      </c>
      <c r="P40" s="55">
        <v>11.554102628630417</v>
      </c>
      <c r="Q40" s="55">
        <v>8.8173100836454381</v>
      </c>
      <c r="R40" s="55">
        <v>9.3302179118982593</v>
      </c>
      <c r="S40" s="50">
        <v>14.182584654549885</v>
      </c>
      <c r="T40" s="53"/>
      <c r="U40" s="114">
        <v>25.889104478420165</v>
      </c>
      <c r="V40" s="49">
        <v>11.950999653425654</v>
      </c>
      <c r="W40" s="49">
        <v>7.0235789027931759</v>
      </c>
      <c r="X40" s="49">
        <v>7.2812207271621077</v>
      </c>
      <c r="Y40" s="60">
        <v>13.500424299492252</v>
      </c>
    </row>
    <row r="41" spans="1:25" s="58" customFormat="1" ht="13.5" customHeight="1" x14ac:dyDescent="0.2">
      <c r="A41" s="51"/>
      <c r="B41" s="41" t="s">
        <v>48</v>
      </c>
      <c r="C41" s="43">
        <v>176881.427</v>
      </c>
      <c r="D41" s="43">
        <v>521919.13000000006</v>
      </c>
      <c r="E41" s="43">
        <v>141369.94249999998</v>
      </c>
      <c r="F41" s="42">
        <v>45659.477500000001</v>
      </c>
      <c r="G41" s="111">
        <v>885829.97699999996</v>
      </c>
      <c r="H41" s="53"/>
      <c r="I41" s="117">
        <v>21.954479899244944</v>
      </c>
      <c r="J41" s="56">
        <v>3.4619713513775991</v>
      </c>
      <c r="K41" s="56">
        <v>26.299015654357063</v>
      </c>
      <c r="L41" s="56">
        <v>21.098129395733721</v>
      </c>
      <c r="M41" s="63">
        <v>10.849129834245659</v>
      </c>
      <c r="N41" s="53"/>
      <c r="O41" s="117">
        <v>28.121710643133355</v>
      </c>
      <c r="P41" s="56">
        <v>10.736152443125661</v>
      </c>
      <c r="Q41" s="56">
        <v>10.386091222935121</v>
      </c>
      <c r="R41" s="56">
        <v>10.375129550375888</v>
      </c>
      <c r="S41" s="45">
        <v>13.856176727283412</v>
      </c>
      <c r="T41" s="53"/>
      <c r="U41" s="112">
        <v>26.326230902910481</v>
      </c>
      <c r="V41" s="44">
        <v>10.905768498317798</v>
      </c>
      <c r="W41" s="44">
        <v>9.4548593275819144</v>
      </c>
      <c r="X41" s="44">
        <v>9.1390565065552494</v>
      </c>
      <c r="Y41" s="59">
        <v>13.422687591815176</v>
      </c>
    </row>
    <row r="42" spans="1:25" s="58" customFormat="1" ht="13.5" customHeight="1" x14ac:dyDescent="0.2">
      <c r="A42" s="51"/>
      <c r="B42" s="46" t="s">
        <v>49</v>
      </c>
      <c r="C42" s="48">
        <v>170042.98949999994</v>
      </c>
      <c r="D42" s="48">
        <v>540539.33349999995</v>
      </c>
      <c r="E42" s="48">
        <v>128850.51000000001</v>
      </c>
      <c r="F42" s="47">
        <v>44421.5625</v>
      </c>
      <c r="G42" s="113">
        <v>883854.3955000001</v>
      </c>
      <c r="H42" s="53"/>
      <c r="I42" s="116">
        <v>27.342966702335488</v>
      </c>
      <c r="J42" s="55">
        <v>7.8701901614165024</v>
      </c>
      <c r="K42" s="55">
        <v>40.009112345904157</v>
      </c>
      <c r="L42" s="55">
        <v>32.377634896878646</v>
      </c>
      <c r="M42" s="61">
        <v>16.262979432333438</v>
      </c>
      <c r="N42" s="53"/>
      <c r="O42" s="116">
        <v>28.057996016835574</v>
      </c>
      <c r="P42" s="55">
        <v>10.474644943372539</v>
      </c>
      <c r="Q42" s="55">
        <v>12.421560031552971</v>
      </c>
      <c r="R42" s="55">
        <v>11.986540872777354</v>
      </c>
      <c r="S42" s="50">
        <v>14.06126823099234</v>
      </c>
      <c r="T42" s="53"/>
      <c r="U42" s="114">
        <v>28.057996016835574</v>
      </c>
      <c r="V42" s="49">
        <v>10.474644943372539</v>
      </c>
      <c r="W42" s="49">
        <v>12.421560031552971</v>
      </c>
      <c r="X42" s="49">
        <v>11.986540872777354</v>
      </c>
      <c r="Y42" s="60">
        <v>14.06126823099234</v>
      </c>
    </row>
    <row r="43" spans="1:25" s="58" customFormat="1" ht="13.5" customHeight="1" x14ac:dyDescent="0.2">
      <c r="A43" s="51">
        <v>2012</v>
      </c>
      <c r="B43" s="41" t="s">
        <v>50</v>
      </c>
      <c r="C43" s="43">
        <v>167426.37350000007</v>
      </c>
      <c r="D43" s="43">
        <v>470000.00900000002</v>
      </c>
      <c r="E43" s="43">
        <v>138289.81500000003</v>
      </c>
      <c r="F43" s="42">
        <v>47567.520000000004</v>
      </c>
      <c r="G43" s="111">
        <v>823283.71750000003</v>
      </c>
      <c r="H43" s="53"/>
      <c r="I43" s="117">
        <v>22.798145096885264</v>
      </c>
      <c r="J43" s="56">
        <v>4.0016972368567281</v>
      </c>
      <c r="K43" s="56">
        <v>31.069286640544448</v>
      </c>
      <c r="L43" s="56">
        <v>10.278263697954884</v>
      </c>
      <c r="M43" s="63">
        <v>11.722357556910339</v>
      </c>
      <c r="N43" s="53"/>
      <c r="O43" s="117">
        <v>22.798145096885264</v>
      </c>
      <c r="P43" s="56">
        <v>4.0016972368567281</v>
      </c>
      <c r="Q43" s="56">
        <v>31.069286640544448</v>
      </c>
      <c r="R43" s="56">
        <v>10.278263697954884</v>
      </c>
      <c r="S43" s="45">
        <v>11.722357556910339</v>
      </c>
      <c r="T43" s="53"/>
      <c r="U43" s="112">
        <v>28.057768317870909</v>
      </c>
      <c r="V43" s="44">
        <v>10.053643153753541</v>
      </c>
      <c r="W43" s="44">
        <v>14.478187439797338</v>
      </c>
      <c r="X43" s="44">
        <v>10.798519655316269</v>
      </c>
      <c r="Y43" s="59">
        <v>14.067976003000226</v>
      </c>
    </row>
    <row r="44" spans="1:25" s="58" customFormat="1" ht="13.5" customHeight="1" x14ac:dyDescent="0.2">
      <c r="A44" s="51"/>
      <c r="B44" s="46" t="s">
        <v>51</v>
      </c>
      <c r="C44" s="48">
        <v>185798.76800000004</v>
      </c>
      <c r="D44" s="48">
        <v>454248.20700000005</v>
      </c>
      <c r="E44" s="48">
        <v>156313.97500000003</v>
      </c>
      <c r="F44" s="47">
        <v>50254.109499999999</v>
      </c>
      <c r="G44" s="113">
        <v>846615.05949999974</v>
      </c>
      <c r="H44" s="53"/>
      <c r="I44" s="116">
        <v>20.844023704707595</v>
      </c>
      <c r="J44" s="55">
        <v>4.1661176760000558</v>
      </c>
      <c r="K44" s="55">
        <v>54.042240903334118</v>
      </c>
      <c r="L44" s="55">
        <v>43.122183669413943</v>
      </c>
      <c r="M44" s="61">
        <v>16.546389266011289</v>
      </c>
      <c r="N44" s="53"/>
      <c r="O44" s="116">
        <v>21.762452266298311</v>
      </c>
      <c r="P44" s="55">
        <v>4.0824414482701172</v>
      </c>
      <c r="Q44" s="55">
        <v>42.331887869182935</v>
      </c>
      <c r="R44" s="55">
        <v>25.016751639771172</v>
      </c>
      <c r="S44" s="61">
        <v>14.117094866634801</v>
      </c>
      <c r="T44" s="53"/>
      <c r="U44" s="114">
        <v>27.604959323376079</v>
      </c>
      <c r="V44" s="49">
        <v>10.389827115302538</v>
      </c>
      <c r="W44" s="49">
        <v>19.403732360921239</v>
      </c>
      <c r="X44" s="49">
        <v>15.596485162587157</v>
      </c>
      <c r="Y44" s="50">
        <v>15.21431533015793</v>
      </c>
    </row>
    <row r="45" spans="1:25" s="58" customFormat="1" ht="13.5" customHeight="1" x14ac:dyDescent="0.2">
      <c r="A45" s="51"/>
      <c r="B45" s="41" t="s">
        <v>52</v>
      </c>
      <c r="C45" s="43">
        <v>206963.7675000001</v>
      </c>
      <c r="D45" s="43">
        <v>519135.20250000013</v>
      </c>
      <c r="E45" s="43">
        <v>172760.06499999997</v>
      </c>
      <c r="F45" s="42">
        <v>51593.856999999996</v>
      </c>
      <c r="G45" s="111">
        <v>950452.89200000023</v>
      </c>
      <c r="H45" s="53"/>
      <c r="I45" s="117">
        <v>15.437334238594929</v>
      </c>
      <c r="J45" s="56">
        <v>-8.4524408698066793</v>
      </c>
      <c r="K45" s="56">
        <v>40.242488636930887</v>
      </c>
      <c r="L45" s="56">
        <v>14.279017155643999</v>
      </c>
      <c r="M45" s="63">
        <v>3.9102049322862911</v>
      </c>
      <c r="N45" s="53"/>
      <c r="O45" s="117">
        <v>19.346480926531015</v>
      </c>
      <c r="P45" s="56">
        <v>-0.80264604758420433</v>
      </c>
      <c r="Q45" s="56">
        <v>41.552332284259762</v>
      </c>
      <c r="R45" s="56">
        <v>21.088043132179862</v>
      </c>
      <c r="S45" s="63">
        <v>10.191073487356306</v>
      </c>
      <c r="T45" s="53"/>
      <c r="U45" s="112">
        <v>25.870819091633706</v>
      </c>
      <c r="V45" s="44">
        <v>7.4776469093985583</v>
      </c>
      <c r="W45" s="44">
        <v>23.171541798704624</v>
      </c>
      <c r="X45" s="44">
        <v>16.164707026402823</v>
      </c>
      <c r="Y45" s="45">
        <v>13.6789759771722</v>
      </c>
    </row>
    <row r="46" spans="1:25" s="58" customFormat="1" ht="13.5" customHeight="1" x14ac:dyDescent="0.2">
      <c r="A46" s="51"/>
      <c r="B46" s="46" t="s">
        <v>40</v>
      </c>
      <c r="C46" s="48">
        <v>173980.32100000005</v>
      </c>
      <c r="D46" s="48">
        <v>433422.40350000019</v>
      </c>
      <c r="E46" s="48">
        <v>138718.17250000004</v>
      </c>
      <c r="F46" s="47">
        <v>43421.091500000002</v>
      </c>
      <c r="G46" s="113">
        <v>789541.98850000021</v>
      </c>
      <c r="H46" s="53"/>
      <c r="I46" s="116">
        <v>6.0476724978891951</v>
      </c>
      <c r="J46" s="55">
        <v>-8.3424236584643552</v>
      </c>
      <c r="K46" s="55">
        <v>32.076617882286229</v>
      </c>
      <c r="L46" s="55">
        <v>24.53047248160118</v>
      </c>
      <c r="M46" s="61">
        <v>1.6368721598739739</v>
      </c>
      <c r="N46" s="53"/>
      <c r="O46" s="116">
        <v>15.90213337173077</v>
      </c>
      <c r="P46" s="55">
        <v>-2.6519547635099485</v>
      </c>
      <c r="Q46" s="55">
        <v>39.265514483837364</v>
      </c>
      <c r="R46" s="55">
        <v>21.846469933633614</v>
      </c>
      <c r="S46" s="61">
        <v>8.0847408474910623</v>
      </c>
      <c r="T46" s="53"/>
      <c r="U46" s="114">
        <v>23.192575448407297</v>
      </c>
      <c r="V46" s="49">
        <v>5.7571443152357773</v>
      </c>
      <c r="W46" s="49">
        <v>26.33655836235053</v>
      </c>
      <c r="X46" s="49">
        <v>18.66341219853021</v>
      </c>
      <c r="Y46" s="50">
        <v>12.701574329011706</v>
      </c>
    </row>
    <row r="47" spans="1:25" s="58" customFormat="1" ht="13.5" customHeight="1" x14ac:dyDescent="0.2">
      <c r="A47" s="51"/>
      <c r="B47" s="41" t="s">
        <v>42</v>
      </c>
      <c r="C47" s="43">
        <v>208186.23249999995</v>
      </c>
      <c r="D47" s="43">
        <v>479828.70450000011</v>
      </c>
      <c r="E47" s="43">
        <v>166544.12849999999</v>
      </c>
      <c r="F47" s="43">
        <v>50131.499000000003</v>
      </c>
      <c r="G47" s="111">
        <v>904690.56449999986</v>
      </c>
      <c r="H47" s="53"/>
      <c r="I47" s="117">
        <v>13.113400966797712</v>
      </c>
      <c r="J47" s="56">
        <v>-7.7670354565728417</v>
      </c>
      <c r="K47" s="56">
        <v>35.229351544482427</v>
      </c>
      <c r="L47" s="56">
        <v>17.308957293667575</v>
      </c>
      <c r="M47" s="63">
        <v>3.9661661607343746</v>
      </c>
      <c r="N47" s="53"/>
      <c r="O47" s="117">
        <v>15.274273926836315</v>
      </c>
      <c r="P47" s="56">
        <v>-3.7389085797471608</v>
      </c>
      <c r="Q47" s="56">
        <v>38.375256079359701</v>
      </c>
      <c r="R47" s="56">
        <v>20.881733176275901</v>
      </c>
      <c r="S47" s="63">
        <v>7.1943352897916952</v>
      </c>
      <c r="T47" s="53"/>
      <c r="U47" s="112">
        <v>21.067110746097768</v>
      </c>
      <c r="V47" s="44">
        <v>4.0918490674801973</v>
      </c>
      <c r="W47" s="44">
        <v>28.83000873780469</v>
      </c>
      <c r="X47" s="44">
        <v>19.431766391678494</v>
      </c>
      <c r="Y47" s="45">
        <v>11.69199429796879</v>
      </c>
    </row>
    <row r="48" spans="1:25" s="58" customFormat="1" ht="13.5" customHeight="1" x14ac:dyDescent="0.2">
      <c r="A48" s="51"/>
      <c r="B48" s="46" t="s">
        <v>43</v>
      </c>
      <c r="C48" s="48">
        <v>202304.63249999995</v>
      </c>
      <c r="D48" s="48">
        <v>468538.62499999988</v>
      </c>
      <c r="E48" s="48">
        <v>162288.61550000007</v>
      </c>
      <c r="F48" s="48">
        <v>46087.412499999991</v>
      </c>
      <c r="G48" s="113">
        <v>879219.2855</v>
      </c>
      <c r="H48" s="53"/>
      <c r="I48" s="116">
        <v>16.427988520912066</v>
      </c>
      <c r="J48" s="55">
        <v>-0.52757586481358487</v>
      </c>
      <c r="K48" s="55">
        <v>36.777253805111201</v>
      </c>
      <c r="L48" s="55">
        <v>5.5300846034033242</v>
      </c>
      <c r="M48" s="61">
        <v>8.9346438897863294</v>
      </c>
      <c r="N48" s="53"/>
      <c r="O48" s="116">
        <v>15.476512473663078</v>
      </c>
      <c r="P48" s="55">
        <v>-3.220747014733476</v>
      </c>
      <c r="Q48" s="55">
        <v>38.095191552880891</v>
      </c>
      <c r="R48" s="55">
        <v>18.141532073248385</v>
      </c>
      <c r="S48" s="61">
        <v>7.4850184506328077</v>
      </c>
      <c r="T48" s="53"/>
      <c r="U48" s="114">
        <v>20.210184163888997</v>
      </c>
      <c r="V48" s="49">
        <v>3.2191389300266167</v>
      </c>
      <c r="W48" s="49">
        <v>31.453443293364955</v>
      </c>
      <c r="X48" s="49">
        <v>17.742747087118602</v>
      </c>
      <c r="Y48" s="50">
        <v>11.295363521930739</v>
      </c>
    </row>
    <row r="49" spans="1:25" s="58" customFormat="1" ht="13.5" customHeight="1" x14ac:dyDescent="0.2">
      <c r="A49" s="51"/>
      <c r="B49" s="41" t="s">
        <v>44</v>
      </c>
      <c r="C49" s="43">
        <v>199361.3874999999</v>
      </c>
      <c r="D49" s="43">
        <v>462078.74749999994</v>
      </c>
      <c r="E49" s="43">
        <v>167330.42050000007</v>
      </c>
      <c r="F49" s="43">
        <v>50862.005499999992</v>
      </c>
      <c r="G49" s="111">
        <v>879632.56099999975</v>
      </c>
      <c r="H49" s="53"/>
      <c r="I49" s="117">
        <v>8.4006174670648477</v>
      </c>
      <c r="J49" s="56">
        <v>-7.5170740470071848</v>
      </c>
      <c r="K49" s="56">
        <v>33.446229612581845</v>
      </c>
      <c r="L49" s="56">
        <v>18.868547624549194</v>
      </c>
      <c r="M49" s="63">
        <v>3.2761589417090562</v>
      </c>
      <c r="N49" s="53"/>
      <c r="O49" s="117">
        <v>14.369141028344885</v>
      </c>
      <c r="P49" s="56">
        <v>-3.8486235969789391</v>
      </c>
      <c r="Q49" s="56">
        <v>37.368694023492964</v>
      </c>
      <c r="R49" s="56">
        <v>18.249749433624075</v>
      </c>
      <c r="S49" s="63">
        <v>6.8543178262492148</v>
      </c>
      <c r="T49" s="53"/>
      <c r="U49" s="112">
        <v>18.465862672915563</v>
      </c>
      <c r="V49" s="44">
        <v>1.8568855418920691</v>
      </c>
      <c r="W49" s="44">
        <v>33.521623788044934</v>
      </c>
      <c r="X49" s="44">
        <v>17.954970482641585</v>
      </c>
      <c r="Y49" s="45">
        <v>10.450807237475516</v>
      </c>
    </row>
    <row r="50" spans="1:25" s="58" customFormat="1" ht="13.5" customHeight="1" x14ac:dyDescent="0.2">
      <c r="A50" s="51"/>
      <c r="B50" s="46" t="s">
        <v>45</v>
      </c>
      <c r="C50" s="48">
        <v>206133.73349999994</v>
      </c>
      <c r="D50" s="48">
        <v>483669.13000000018</v>
      </c>
      <c r="E50" s="48">
        <v>166500.88500000001</v>
      </c>
      <c r="F50" s="48">
        <v>50159.231500000009</v>
      </c>
      <c r="G50" s="113">
        <v>906462.98000000021</v>
      </c>
      <c r="H50" s="53"/>
      <c r="I50" s="116">
        <v>6.9559259335455721</v>
      </c>
      <c r="J50" s="55">
        <v>-8.8220466926951957</v>
      </c>
      <c r="K50" s="55">
        <v>12.886750366424906</v>
      </c>
      <c r="L50" s="55">
        <v>9.3693748303001598</v>
      </c>
      <c r="M50" s="61">
        <v>-1.1006384471996284</v>
      </c>
      <c r="N50" s="53"/>
      <c r="O50" s="116">
        <v>13.324661187607532</v>
      </c>
      <c r="P50" s="55">
        <v>-4.5166507935567495</v>
      </c>
      <c r="Q50" s="55">
        <v>33.567282841827875</v>
      </c>
      <c r="R50" s="55">
        <v>17.027877415581798</v>
      </c>
      <c r="S50" s="61">
        <v>5.7496689475967031</v>
      </c>
      <c r="T50" s="53"/>
      <c r="U50" s="114">
        <v>16.200084438913095</v>
      </c>
      <c r="V50" s="49">
        <v>-0.33847754724139634</v>
      </c>
      <c r="W50" s="49">
        <v>31.944896502492213</v>
      </c>
      <c r="X50" s="49">
        <v>17.396252863025225</v>
      </c>
      <c r="Y50" s="50">
        <v>8.456099592831464</v>
      </c>
    </row>
    <row r="51" spans="1:25" s="58" customFormat="1" ht="13.5" customHeight="1" x14ac:dyDescent="0.2">
      <c r="A51" s="51"/>
      <c r="B51" s="41" t="s">
        <v>46</v>
      </c>
      <c r="C51" s="43">
        <v>199182.20099999994</v>
      </c>
      <c r="D51" s="43">
        <v>445539.30099999998</v>
      </c>
      <c r="E51" s="43">
        <v>167060.18200000003</v>
      </c>
      <c r="F51" s="43">
        <v>50964.971999999994</v>
      </c>
      <c r="G51" s="111">
        <v>862746.65600000019</v>
      </c>
      <c r="H51" s="53"/>
      <c r="I51" s="117">
        <v>3.1536027513772353</v>
      </c>
      <c r="J51" s="56">
        <v>-16.185821284539529</v>
      </c>
      <c r="K51" s="56">
        <v>11.880504946720507</v>
      </c>
      <c r="L51" s="56">
        <v>15.681131283776821</v>
      </c>
      <c r="M51" s="63">
        <v>-6.0239301123505129</v>
      </c>
      <c r="N51" s="53"/>
      <c r="O51" s="117">
        <v>12.066505113439206</v>
      </c>
      <c r="P51" s="56">
        <v>-5.9009995095265566</v>
      </c>
      <c r="Q51" s="56">
        <v>30.621289979323365</v>
      </c>
      <c r="R51" s="56">
        <v>16.870652700207557</v>
      </c>
      <c r="S51" s="63">
        <v>4.3120390791837195</v>
      </c>
      <c r="T51" s="53"/>
      <c r="U51" s="112">
        <v>14.043711895005856</v>
      </c>
      <c r="V51" s="44">
        <v>-2.8318200910768923</v>
      </c>
      <c r="W51" s="44">
        <v>30.046399695001327</v>
      </c>
      <c r="X51" s="44">
        <v>18.487556485254359</v>
      </c>
      <c r="Y51" s="45">
        <v>6.3517606367092299</v>
      </c>
    </row>
    <row r="52" spans="1:25" s="58" customFormat="1" ht="13.5" customHeight="1" x14ac:dyDescent="0.2">
      <c r="A52" s="51"/>
      <c r="B52" s="46" t="s">
        <v>47</v>
      </c>
      <c r="C52" s="48">
        <v>201282.48300000001</v>
      </c>
      <c r="D52" s="48">
        <v>475866.47600000008</v>
      </c>
      <c r="E52" s="48">
        <v>176320.93399999995</v>
      </c>
      <c r="F52" s="48">
        <v>53320.755499999999</v>
      </c>
      <c r="G52" s="113">
        <v>906790.64849999989</v>
      </c>
      <c r="H52" s="53"/>
      <c r="I52" s="116">
        <v>10.538438790122086</v>
      </c>
      <c r="J52" s="55">
        <v>-9.1295733457128279</v>
      </c>
      <c r="K52" s="55">
        <v>29.374788566490253</v>
      </c>
      <c r="L52" s="55">
        <v>16.794752099751292</v>
      </c>
      <c r="M52" s="61">
        <v>2.1495485387513042</v>
      </c>
      <c r="N52" s="53"/>
      <c r="O52" s="116">
        <v>11.906873475052791</v>
      </c>
      <c r="P52" s="55">
        <v>-6.2388371223660073</v>
      </c>
      <c r="Q52" s="55">
        <v>30.483789485775617</v>
      </c>
      <c r="R52" s="55">
        <v>16.862461496490994</v>
      </c>
      <c r="S52" s="61">
        <v>4.0836752375932122</v>
      </c>
      <c r="T52" s="53"/>
      <c r="U52" s="114">
        <v>13.647287433612235</v>
      </c>
      <c r="V52" s="49">
        <v>-4.2482445790054726</v>
      </c>
      <c r="W52" s="49">
        <v>30.767369668958622</v>
      </c>
      <c r="X52" s="49">
        <v>18.238862219260881</v>
      </c>
      <c r="Y52" s="61">
        <v>5.5552948532701549</v>
      </c>
    </row>
    <row r="53" spans="1:25" s="58" customFormat="1" ht="13.5" customHeight="1" x14ac:dyDescent="0.2">
      <c r="A53" s="51"/>
      <c r="B53" s="41" t="s">
        <v>48</v>
      </c>
      <c r="C53" s="43">
        <v>197940.43999999986</v>
      </c>
      <c r="D53" s="43">
        <v>491605.77250000002</v>
      </c>
      <c r="E53" s="43">
        <v>172788.77450000003</v>
      </c>
      <c r="F53" s="43">
        <v>52734.602500000001</v>
      </c>
      <c r="G53" s="111">
        <v>915069.58950000012</v>
      </c>
      <c r="H53" s="53"/>
      <c r="I53" s="117">
        <v>11.905723148649102</v>
      </c>
      <c r="J53" s="56">
        <v>-5.8080564128776189</v>
      </c>
      <c r="K53" s="56">
        <v>22.224548899423979</v>
      </c>
      <c r="L53" s="56">
        <v>15.49541384918389</v>
      </c>
      <c r="M53" s="63">
        <v>3.3008154227320858</v>
      </c>
      <c r="N53" s="53"/>
      <c r="O53" s="117">
        <v>11.906767497931654</v>
      </c>
      <c r="P53" s="56">
        <v>-6.1981542599295665</v>
      </c>
      <c r="Q53" s="56">
        <v>29.635773019074009</v>
      </c>
      <c r="R53" s="56">
        <v>16.729284249334796</v>
      </c>
      <c r="S53" s="63">
        <v>4.0090431109243525</v>
      </c>
      <c r="T53" s="53"/>
      <c r="U53" s="112">
        <v>12.910532719131851</v>
      </c>
      <c r="V53" s="44">
        <v>-5.0285839517059969</v>
      </c>
      <c r="W53" s="44">
        <v>30.285687464672492</v>
      </c>
      <c r="X53" s="44">
        <v>17.774802813753965</v>
      </c>
      <c r="Y53" s="45">
        <v>4.9357737226513478</v>
      </c>
    </row>
    <row r="54" spans="1:25" s="58" customFormat="1" ht="13.5" customHeight="1" x14ac:dyDescent="0.2">
      <c r="A54" s="51"/>
      <c r="B54" s="46" t="s">
        <v>49</v>
      </c>
      <c r="C54" s="48">
        <v>170233.70849999998</v>
      </c>
      <c r="D54" s="48">
        <v>478029.26349999994</v>
      </c>
      <c r="E54" s="48">
        <v>141561.88850000006</v>
      </c>
      <c r="F54" s="48">
        <v>41660.355000000003</v>
      </c>
      <c r="G54" s="113">
        <v>831485.21549999993</v>
      </c>
      <c r="H54" s="53"/>
      <c r="I54" s="116">
        <v>0.11215928428501343</v>
      </c>
      <c r="J54" s="55">
        <v>-11.564388773569249</v>
      </c>
      <c r="K54" s="55">
        <v>9.8652139599603004</v>
      </c>
      <c r="L54" s="55">
        <v>-6.2159171010700049</v>
      </c>
      <c r="M54" s="61">
        <v>-5.9250913121696556</v>
      </c>
      <c r="N54" s="53"/>
      <c r="O54" s="116">
        <v>10.94715423647925</v>
      </c>
      <c r="P54" s="55">
        <v>-6.676258016529431</v>
      </c>
      <c r="Q54" s="55">
        <v>27.943927333270096</v>
      </c>
      <c r="R54" s="55">
        <v>14.742846607334343</v>
      </c>
      <c r="S54" s="61">
        <v>3.1461828602414386</v>
      </c>
      <c r="T54" s="53"/>
      <c r="U54" s="114">
        <v>10.94715423647925</v>
      </c>
      <c r="V54" s="49">
        <v>-6.676258016529431</v>
      </c>
      <c r="W54" s="49">
        <v>27.943927333270096</v>
      </c>
      <c r="X54" s="49">
        <v>14.742846607334343</v>
      </c>
      <c r="Y54" s="50">
        <v>3.1461828602414386</v>
      </c>
    </row>
    <row r="55" spans="1:25" s="58" customFormat="1" ht="13.5" customHeight="1" x14ac:dyDescent="0.2">
      <c r="A55" s="51">
        <v>2013</v>
      </c>
      <c r="B55" s="41" t="s">
        <v>50</v>
      </c>
      <c r="C55" s="43">
        <v>174911.27</v>
      </c>
      <c r="D55" s="43">
        <v>406740.57700000005</v>
      </c>
      <c r="E55" s="43">
        <v>165538.63150000005</v>
      </c>
      <c r="F55" s="43">
        <v>49951.086499999998</v>
      </c>
      <c r="G55" s="111">
        <v>797141.56500000006</v>
      </c>
      <c r="H55" s="53"/>
      <c r="I55" s="117">
        <v>4.470560010069093</v>
      </c>
      <c r="J55" s="56">
        <v>-13.459453359287053</v>
      </c>
      <c r="K55" s="56">
        <v>19.704138370566199</v>
      </c>
      <c r="L55" s="56">
        <v>5.010911857502748</v>
      </c>
      <c r="M55" s="63">
        <v>-3.1753515761715505</v>
      </c>
      <c r="N55" s="53"/>
      <c r="O55" s="117">
        <v>4.470560010069093</v>
      </c>
      <c r="P55" s="56">
        <v>-13.459453359287053</v>
      </c>
      <c r="Q55" s="56">
        <v>19.704138370566199</v>
      </c>
      <c r="R55" s="56">
        <v>5.010911857502748</v>
      </c>
      <c r="S55" s="63">
        <v>-3.1753515761715505</v>
      </c>
      <c r="T55" s="53"/>
      <c r="U55" s="112">
        <v>9.674148736038461</v>
      </c>
      <c r="V55" s="44">
        <v>-7.9931868404898267</v>
      </c>
      <c r="W55" s="44">
        <v>26.988951063988637</v>
      </c>
      <c r="X55" s="44">
        <v>14.220478617059044</v>
      </c>
      <c r="Y55" s="45">
        <v>2.0232085815020469</v>
      </c>
    </row>
    <row r="56" spans="1:25" s="58" customFormat="1" ht="13.5" customHeight="1" x14ac:dyDescent="0.2">
      <c r="A56" s="51"/>
      <c r="B56" s="46" t="s">
        <v>51</v>
      </c>
      <c r="C56" s="48">
        <v>190624.96</v>
      </c>
      <c r="D56" s="48">
        <v>428209.22700000001</v>
      </c>
      <c r="E56" s="48">
        <v>160978.42199999993</v>
      </c>
      <c r="F56" s="48">
        <v>47108.520000000004</v>
      </c>
      <c r="G56" s="113">
        <v>826921.12899999996</v>
      </c>
      <c r="H56" s="53"/>
      <c r="I56" s="116">
        <v>2.5975371375982235</v>
      </c>
      <c r="J56" s="55">
        <v>-5.7323242224707371</v>
      </c>
      <c r="K56" s="55">
        <v>2.984024301090102</v>
      </c>
      <c r="L56" s="55">
        <v>-6.2593677040481595</v>
      </c>
      <c r="M56" s="61">
        <v>-2.3261965729301863</v>
      </c>
      <c r="N56" s="53"/>
      <c r="O56" s="116">
        <v>3.4853375520552703</v>
      </c>
      <c r="P56" s="55">
        <v>-9.661734851539066</v>
      </c>
      <c r="Q56" s="55">
        <v>10.832604529629421</v>
      </c>
      <c r="R56" s="55">
        <v>-0.77899233931695733</v>
      </c>
      <c r="S56" s="61">
        <v>-2.7448420006837182</v>
      </c>
      <c r="T56" s="53"/>
      <c r="U56" s="114">
        <v>8.2658715947461872</v>
      </c>
      <c r="V56" s="49">
        <v>-8.6937045268921338</v>
      </c>
      <c r="W56" s="49">
        <v>22.911020995270206</v>
      </c>
      <c r="X56" s="49">
        <v>10.38328836245978</v>
      </c>
      <c r="Y56" s="50">
        <v>0.65241188389188665</v>
      </c>
    </row>
    <row r="57" spans="1:25" s="58" customFormat="1" ht="13.5" customHeight="1" x14ac:dyDescent="0.2">
      <c r="A57" s="51"/>
      <c r="B57" s="41" t="s">
        <v>52</v>
      </c>
      <c r="C57" s="43">
        <v>192917.21500000003</v>
      </c>
      <c r="D57" s="43">
        <v>417659.58950000023</v>
      </c>
      <c r="E57" s="43">
        <v>155050.00100000002</v>
      </c>
      <c r="F57" s="43">
        <v>42481.45749999999</v>
      </c>
      <c r="G57" s="111">
        <v>808108.26300000015</v>
      </c>
      <c r="H57" s="53"/>
      <c r="I57" s="117">
        <v>-6.7869621188646363</v>
      </c>
      <c r="J57" s="56">
        <v>-19.547049113857753</v>
      </c>
      <c r="K57" s="56">
        <v>-10.251248747793625</v>
      </c>
      <c r="L57" s="56">
        <v>-17.661791596623615</v>
      </c>
      <c r="M57" s="63">
        <v>-14.976505432107203</v>
      </c>
      <c r="N57" s="53"/>
      <c r="O57" s="117">
        <v>-0.30979977863148633</v>
      </c>
      <c r="P57" s="56">
        <v>-13.217141235989601</v>
      </c>
      <c r="Q57" s="56">
        <v>3.0390025561561629</v>
      </c>
      <c r="R57" s="56">
        <v>-6.608700832359844</v>
      </c>
      <c r="S57" s="63">
        <v>-7.1815059873934501</v>
      </c>
      <c r="T57" s="53"/>
      <c r="U57" s="112">
        <v>6.2477478322503117</v>
      </c>
      <c r="V57" s="44">
        <v>-9.6467762224293665</v>
      </c>
      <c r="W57" s="44">
        <v>18.124329661129096</v>
      </c>
      <c r="X57" s="44">
        <v>7.3731977896285485</v>
      </c>
      <c r="Y57" s="45">
        <v>-1.0594419305298715</v>
      </c>
    </row>
    <row r="58" spans="1:25" s="58" customFormat="1" ht="13.5" customHeight="1" x14ac:dyDescent="0.2">
      <c r="A58" s="51"/>
      <c r="B58" s="46" t="s">
        <v>40</v>
      </c>
      <c r="C58" s="48">
        <v>206734.34249999991</v>
      </c>
      <c r="D58" s="48">
        <v>473860.62650000019</v>
      </c>
      <c r="E58" s="48">
        <v>188140.25450000004</v>
      </c>
      <c r="F58" s="47">
        <v>49115.236999999994</v>
      </c>
      <c r="G58" s="113">
        <v>917850.46050000028</v>
      </c>
      <c r="H58" s="53"/>
      <c r="I58" s="116">
        <v>18.82627949628845</v>
      </c>
      <c r="J58" s="55">
        <v>9.3299798703183683</v>
      </c>
      <c r="K58" s="55">
        <v>35.627691101538971</v>
      </c>
      <c r="L58" s="55">
        <v>13.113777897545461</v>
      </c>
      <c r="M58" s="61">
        <v>16.251000436818444</v>
      </c>
      <c r="N58" s="53"/>
      <c r="O58" s="116">
        <v>4.2249874051517793</v>
      </c>
      <c r="P58" s="55">
        <v>-8.0101947808216067</v>
      </c>
      <c r="Q58" s="55">
        <v>10.497800398808209</v>
      </c>
      <c r="R58" s="55">
        <v>-2.167782193272501</v>
      </c>
      <c r="S58" s="61">
        <v>-1.7558389209091985</v>
      </c>
      <c r="T58" s="53"/>
      <c r="U58" s="114">
        <v>7.2616756533712561</v>
      </c>
      <c r="V58" s="49">
        <v>-8.3820973699318131</v>
      </c>
      <c r="W58" s="49">
        <v>18.698493752605614</v>
      </c>
      <c r="X58" s="49">
        <v>6.736015941528791</v>
      </c>
      <c r="Y58" s="50">
        <v>5.0026331757663911E-2</v>
      </c>
    </row>
    <row r="59" spans="1:25" s="58" customFormat="1" ht="13.5" customHeight="1" x14ac:dyDescent="0.2">
      <c r="A59" s="51"/>
      <c r="B59" s="41" t="s">
        <v>42</v>
      </c>
      <c r="C59" s="43">
        <v>216389.15</v>
      </c>
      <c r="D59" s="43">
        <v>450972.7375000001</v>
      </c>
      <c r="E59" s="43">
        <v>184676.1765</v>
      </c>
      <c r="F59" s="42">
        <v>49607.511500000001</v>
      </c>
      <c r="G59" s="111">
        <v>901645.57550000004</v>
      </c>
      <c r="H59" s="53"/>
      <c r="I59" s="117">
        <v>3.9401824998202244</v>
      </c>
      <c r="J59" s="56">
        <v>-6.0138059122721756</v>
      </c>
      <c r="K59" s="56">
        <v>10.887233409732616</v>
      </c>
      <c r="L59" s="56">
        <v>-1.0452260763237859</v>
      </c>
      <c r="M59" s="63">
        <v>-0.33657795488147713</v>
      </c>
      <c r="N59" s="53"/>
      <c r="O59" s="117">
        <v>4.1620679839800658</v>
      </c>
      <c r="P59" s="56">
        <v>-7.6037148308325015</v>
      </c>
      <c r="Q59" s="56">
        <v>10.58174498301608</v>
      </c>
      <c r="R59" s="56">
        <v>-1.9361656716738338</v>
      </c>
      <c r="S59" s="63">
        <v>-1.4582454707729369</v>
      </c>
      <c r="T59" s="53"/>
      <c r="U59" s="112">
        <v>6.4632048614539315</v>
      </c>
      <c r="V59" s="44">
        <v>-8.2454727597764901</v>
      </c>
      <c r="W59" s="44">
        <v>16.758479426335128</v>
      </c>
      <c r="X59" s="44">
        <v>5.2192746880028693</v>
      </c>
      <c r="Y59" s="45">
        <v>-0.30901303846353301</v>
      </c>
    </row>
    <row r="60" spans="1:25" s="58" customFormat="1" ht="13.5" customHeight="1" x14ac:dyDescent="0.2">
      <c r="A60" s="51"/>
      <c r="B60" s="46" t="s">
        <v>43</v>
      </c>
      <c r="C60" s="48">
        <v>206929.09800000003</v>
      </c>
      <c r="D60" s="48">
        <v>438886.32349999994</v>
      </c>
      <c r="E60" s="48">
        <v>171736.136</v>
      </c>
      <c r="F60" s="47">
        <v>47259.164499999999</v>
      </c>
      <c r="G60" s="113">
        <v>864810.72199999983</v>
      </c>
      <c r="H60" s="53"/>
      <c r="I60" s="116">
        <v>2.285892044513659</v>
      </c>
      <c r="J60" s="55">
        <v>-6.3286781319256136</v>
      </c>
      <c r="K60" s="55">
        <v>5.8214314484677629</v>
      </c>
      <c r="L60" s="55">
        <v>2.5424555999970835</v>
      </c>
      <c r="M60" s="61">
        <v>-1.638790656395372</v>
      </c>
      <c r="N60" s="53"/>
      <c r="O60" s="116">
        <v>3.8304768980349309</v>
      </c>
      <c r="P60" s="55">
        <v>-7.3922573697515048</v>
      </c>
      <c r="Q60" s="55">
        <v>9.7554186520840176</v>
      </c>
      <c r="R60" s="55">
        <v>-1.222088017117585</v>
      </c>
      <c r="S60" s="61">
        <v>-1.4888085848518813</v>
      </c>
      <c r="T60" s="53"/>
      <c r="U60" s="114">
        <v>5.3147007316849653</v>
      </c>
      <c r="V60" s="49">
        <v>-8.7037388699190927</v>
      </c>
      <c r="W60" s="49">
        <v>14.405249732613996</v>
      </c>
      <c r="X60" s="49">
        <v>4.9736384865616969</v>
      </c>
      <c r="Y60" s="50">
        <v>-1.127970729143783</v>
      </c>
    </row>
    <row r="61" spans="1:25" s="58" customFormat="1" ht="13.5" customHeight="1" x14ac:dyDescent="0.2">
      <c r="A61" s="51"/>
      <c r="B61" s="41" t="s">
        <v>44</v>
      </c>
      <c r="C61" s="43">
        <v>236228.80450000003</v>
      </c>
      <c r="D61" s="43">
        <v>489978.10000000003</v>
      </c>
      <c r="E61" s="43">
        <v>200253.21849999996</v>
      </c>
      <c r="F61" s="42">
        <v>54016.464000000007</v>
      </c>
      <c r="G61" s="111">
        <v>980476.58700000017</v>
      </c>
      <c r="H61" s="53"/>
      <c r="I61" s="117">
        <v>18.492757028990951</v>
      </c>
      <c r="J61" s="56">
        <v>6.037791751069463</v>
      </c>
      <c r="K61" s="56">
        <v>19.675321380071395</v>
      </c>
      <c r="L61" s="56">
        <v>6.2019939422168733</v>
      </c>
      <c r="M61" s="63">
        <v>11.464335277147669</v>
      </c>
      <c r="N61" s="53"/>
      <c r="O61" s="117">
        <v>6.0053621575948171</v>
      </c>
      <c r="P61" s="56">
        <v>-5.5044372490907705</v>
      </c>
      <c r="Q61" s="56">
        <v>11.261346286734323</v>
      </c>
      <c r="R61" s="56">
        <v>-0.11121934162288483</v>
      </c>
      <c r="S61" s="63">
        <v>0.3872311033614011</v>
      </c>
      <c r="T61" s="53"/>
      <c r="U61" s="112">
        <v>6.2265147477898353</v>
      </c>
      <c r="V61" s="44">
        <v>-7.6559894830296145</v>
      </c>
      <c r="W61" s="44">
        <v>13.57130844470646</v>
      </c>
      <c r="X61" s="44">
        <v>4.0328806252253742</v>
      </c>
      <c r="Y61" s="45">
        <v>-0.43462653152120367</v>
      </c>
    </row>
    <row r="62" spans="1:25" s="58" customFormat="1" ht="13.5" customHeight="1" x14ac:dyDescent="0.2">
      <c r="A62" s="51"/>
      <c r="B62" s="46" t="s">
        <v>45</v>
      </c>
      <c r="C62" s="48">
        <v>213185.07400000002</v>
      </c>
      <c r="D62" s="48">
        <v>430873.40350000007</v>
      </c>
      <c r="E62" s="48">
        <v>180992.14499999999</v>
      </c>
      <c r="F62" s="47">
        <v>45372.515000000007</v>
      </c>
      <c r="G62" s="113">
        <v>870423.13750000019</v>
      </c>
      <c r="H62" s="53"/>
      <c r="I62" s="116">
        <v>3.4207600960180002</v>
      </c>
      <c r="J62" s="55">
        <v>-10.915670078013889</v>
      </c>
      <c r="K62" s="55">
        <v>8.7034131980739744</v>
      </c>
      <c r="L62" s="55">
        <v>-9.5430419423391726</v>
      </c>
      <c r="M62" s="61">
        <v>-3.9758758267215768</v>
      </c>
      <c r="N62" s="53"/>
      <c r="O62" s="116">
        <v>5.6616716245013805</v>
      </c>
      <c r="P62" s="55">
        <v>-6.1984974679245681</v>
      </c>
      <c r="Q62" s="55">
        <v>10.925661999110915</v>
      </c>
      <c r="R62" s="55">
        <v>-1.3240396437750519</v>
      </c>
      <c r="S62" s="61">
        <v>-0.17939527367074959</v>
      </c>
      <c r="T62" s="53"/>
      <c r="U62" s="114">
        <v>5.9101175040086105</v>
      </c>
      <c r="V62" s="49">
        <v>-7.8186845300520389</v>
      </c>
      <c r="W62" s="49">
        <v>13.18242809615839</v>
      </c>
      <c r="X62" s="49">
        <v>2.4084657717115476</v>
      </c>
      <c r="Y62" s="50">
        <v>-0.68090729273639283</v>
      </c>
    </row>
    <row r="63" spans="1:25" s="58" customFormat="1" ht="13.5" customHeight="1" x14ac:dyDescent="0.2">
      <c r="A63" s="51"/>
      <c r="B63" s="41" t="s">
        <v>46</v>
      </c>
      <c r="C63" s="43">
        <v>239182.64950000003</v>
      </c>
      <c r="D63" s="43">
        <v>481260.42900000012</v>
      </c>
      <c r="E63" s="43">
        <v>207324.55650000004</v>
      </c>
      <c r="F63" s="42">
        <v>53574.90400000001</v>
      </c>
      <c r="G63" s="111">
        <v>981342.53900000034</v>
      </c>
      <c r="H63" s="53"/>
      <c r="I63" s="117">
        <v>20.082340841288371</v>
      </c>
      <c r="J63" s="56">
        <v>8.0175032639825901</v>
      </c>
      <c r="K63" s="56">
        <v>24.101718325675009</v>
      </c>
      <c r="L63" s="56">
        <v>5.1210309700553012</v>
      </c>
      <c r="M63" s="63">
        <v>13.746316160743262</v>
      </c>
      <c r="N63" s="53"/>
      <c r="O63" s="117">
        <v>7.3036308066347431</v>
      </c>
      <c r="P63" s="56">
        <v>-4.6963400815394465</v>
      </c>
      <c r="Q63" s="56">
        <v>12.458733995531318</v>
      </c>
      <c r="R63" s="56">
        <v>-0.57927368516153876</v>
      </c>
      <c r="S63" s="63">
        <v>1.3525317602851317</v>
      </c>
      <c r="T63" s="53"/>
      <c r="U63" s="112">
        <v>7.3827231598693857</v>
      </c>
      <c r="V63" s="44">
        <v>-5.836218717838932</v>
      </c>
      <c r="W63" s="44">
        <v>14.278105820891753</v>
      </c>
      <c r="X63" s="44">
        <v>1.6343345621668561</v>
      </c>
      <c r="Y63" s="45">
        <v>0.97167677741572334</v>
      </c>
    </row>
    <row r="64" spans="1:25" s="58" customFormat="1" ht="13.5" customHeight="1" x14ac:dyDescent="0.2">
      <c r="A64" s="51"/>
      <c r="B64" s="46" t="s">
        <v>47</v>
      </c>
      <c r="C64" s="48">
        <v>240620.28199999998</v>
      </c>
      <c r="D64" s="48">
        <v>512399.34099999996</v>
      </c>
      <c r="E64" s="48">
        <v>220805.12700000007</v>
      </c>
      <c r="F64" s="47">
        <v>58948.538</v>
      </c>
      <c r="G64" s="113">
        <v>1032773.2879999999</v>
      </c>
      <c r="H64" s="53"/>
      <c r="I64" s="116">
        <v>19.543577967487607</v>
      </c>
      <c r="J64" s="55">
        <v>7.6771251690358326</v>
      </c>
      <c r="K64" s="55">
        <v>25.229104673413389</v>
      </c>
      <c r="L64" s="55">
        <v>10.554581320589136</v>
      </c>
      <c r="M64" s="61">
        <v>13.893244235414073</v>
      </c>
      <c r="N64" s="53"/>
      <c r="O64" s="116">
        <v>8.5666585017409176</v>
      </c>
      <c r="P64" s="55">
        <v>-3.4415005215218741</v>
      </c>
      <c r="Q64" s="55">
        <v>13.855449896874219</v>
      </c>
      <c r="R64" s="55">
        <v>0.62159736750557215</v>
      </c>
      <c r="S64" s="61">
        <v>2.6522498608774185</v>
      </c>
      <c r="T64" s="53"/>
      <c r="U64" s="114">
        <v>8.1979997577121821</v>
      </c>
      <c r="V64" s="49">
        <v>-4.4191028351279016</v>
      </c>
      <c r="W64" s="49">
        <v>14.210854548546763</v>
      </c>
      <c r="X64" s="49">
        <v>1.2639137189198095</v>
      </c>
      <c r="Y64" s="50">
        <v>1.986167394139045</v>
      </c>
    </row>
    <row r="65" spans="1:25" s="58" customFormat="1" ht="13.5" customHeight="1" x14ac:dyDescent="0.2">
      <c r="A65" s="51"/>
      <c r="B65" s="41" t="s">
        <v>48</v>
      </c>
      <c r="C65" s="43">
        <v>224659.46849999996</v>
      </c>
      <c r="D65" s="43">
        <v>491059.50050000014</v>
      </c>
      <c r="E65" s="43">
        <v>204987.87349999993</v>
      </c>
      <c r="F65" s="42">
        <v>57955.481500000002</v>
      </c>
      <c r="G65" s="111">
        <v>978662.32400000049</v>
      </c>
      <c r="H65" s="53"/>
      <c r="I65" s="117">
        <v>13.498519302068914</v>
      </c>
      <c r="J65" s="56">
        <v>-0.11111993197758352</v>
      </c>
      <c r="K65" s="56">
        <v>18.634948417901938</v>
      </c>
      <c r="L65" s="56">
        <v>9.9002908005232371</v>
      </c>
      <c r="M65" s="63">
        <v>6.9494970906800404</v>
      </c>
      <c r="N65" s="53"/>
      <c r="O65" s="117">
        <v>9.0210160911748289</v>
      </c>
      <c r="P65" s="56">
        <v>-3.1256718918764506</v>
      </c>
      <c r="Q65" s="56">
        <v>14.318129209071557</v>
      </c>
      <c r="R65" s="56">
        <v>1.5159692236435944</v>
      </c>
      <c r="S65" s="63">
        <v>3.0591284206249298</v>
      </c>
      <c r="T65" s="53"/>
      <c r="U65" s="112">
        <v>8.3676535150080582</v>
      </c>
      <c r="V65" s="44">
        <v>-3.9225066862377105</v>
      </c>
      <c r="W65" s="44">
        <v>14.018322305993053</v>
      </c>
      <c r="X65" s="44">
        <v>0.93532398174605191</v>
      </c>
      <c r="Y65" s="45">
        <v>2.3063344463460851</v>
      </c>
    </row>
    <row r="66" spans="1:25" s="58" customFormat="1" ht="13.5" customHeight="1" x14ac:dyDescent="0.2">
      <c r="A66" s="51"/>
      <c r="B66" s="46" t="s">
        <v>49</v>
      </c>
      <c r="C66" s="48">
        <v>203739.33000000002</v>
      </c>
      <c r="D66" s="48">
        <v>478208.65300000005</v>
      </c>
      <c r="E66" s="48">
        <v>175925.117</v>
      </c>
      <c r="F66" s="47">
        <v>48007.66750000001</v>
      </c>
      <c r="G66" s="113">
        <v>905880.76750000007</v>
      </c>
      <c r="H66" s="53"/>
      <c r="I66" s="116">
        <v>19.682130992288194</v>
      </c>
      <c r="J66" s="55">
        <v>3.7526886677753168E-2</v>
      </c>
      <c r="K66" s="55">
        <v>24.274350154632131</v>
      </c>
      <c r="L66" s="55">
        <v>15.235857927758929</v>
      </c>
      <c r="M66" s="61">
        <v>8.9473090577158985</v>
      </c>
      <c r="N66" s="53"/>
      <c r="O66" s="116">
        <v>9.8036992826963569</v>
      </c>
      <c r="P66" s="55">
        <v>-2.858608703424764</v>
      </c>
      <c r="Q66" s="55">
        <v>15.049734524433561</v>
      </c>
      <c r="R66" s="55">
        <v>2.4867857650739751</v>
      </c>
      <c r="S66" s="61">
        <v>3.5255860492789708</v>
      </c>
      <c r="T66" s="53"/>
      <c r="U66" s="114">
        <v>9.8036992826963569</v>
      </c>
      <c r="V66" s="49">
        <v>-2.858608703424764</v>
      </c>
      <c r="W66" s="49">
        <v>15.049734524433561</v>
      </c>
      <c r="X66" s="49">
        <v>2.4867857650739751</v>
      </c>
      <c r="Y66" s="50">
        <v>3.5255860492789708</v>
      </c>
    </row>
    <row r="67" spans="1:25" s="58" customFormat="1" ht="13.5" customHeight="1" x14ac:dyDescent="0.2">
      <c r="A67" s="51">
        <v>2014</v>
      </c>
      <c r="B67" s="41" t="s">
        <v>50</v>
      </c>
      <c r="C67" s="43">
        <v>192806.5275</v>
      </c>
      <c r="D67" s="43">
        <v>387146.41350000008</v>
      </c>
      <c r="E67" s="43">
        <v>179914.0165</v>
      </c>
      <c r="F67" s="42">
        <v>50535.584999999999</v>
      </c>
      <c r="G67" s="111">
        <v>810402.54249999998</v>
      </c>
      <c r="H67" s="53"/>
      <c r="I67" s="117">
        <v>10.231048862660487</v>
      </c>
      <c r="J67" s="56">
        <v>-4.8173613865921112</v>
      </c>
      <c r="K67" s="56">
        <v>8.6840061861934288</v>
      </c>
      <c r="L67" s="56">
        <v>1.1701417145350916</v>
      </c>
      <c r="M67" s="63">
        <v>1.663566182250193</v>
      </c>
      <c r="N67" s="53"/>
      <c r="O67" s="117">
        <v>10.231048862660487</v>
      </c>
      <c r="P67" s="56">
        <v>-4.8173613865921112</v>
      </c>
      <c r="Q67" s="56">
        <v>8.6840061861934288</v>
      </c>
      <c r="R67" s="56">
        <v>1.1701417145350916</v>
      </c>
      <c r="S67" s="63">
        <v>1.663566182250193</v>
      </c>
      <c r="T67" s="53"/>
      <c r="U67" s="112">
        <v>10.219666777751797</v>
      </c>
      <c r="V67" s="44">
        <v>-2.1109903124856544</v>
      </c>
      <c r="W67" s="44">
        <v>14.180917699479267</v>
      </c>
      <c r="X67" s="44">
        <v>2.1724204509469871</v>
      </c>
      <c r="Y67" s="45">
        <v>3.910737679071687</v>
      </c>
    </row>
    <row r="68" spans="1:25" s="58" customFormat="1" ht="13.5" customHeight="1" x14ac:dyDescent="0.2">
      <c r="A68" s="51"/>
      <c r="B68" s="46" t="s">
        <v>51</v>
      </c>
      <c r="C68" s="48">
        <v>224934.50400000013</v>
      </c>
      <c r="D68" s="48">
        <v>448847.1370000001</v>
      </c>
      <c r="E68" s="48">
        <v>198940.94749999989</v>
      </c>
      <c r="F68" s="47">
        <v>55606.842499999999</v>
      </c>
      <c r="G68" s="113">
        <v>928329.43100000022</v>
      </c>
      <c r="H68" s="53"/>
      <c r="I68" s="116">
        <v>17.99845308820008</v>
      </c>
      <c r="J68" s="55">
        <v>4.8195855434007342</v>
      </c>
      <c r="K68" s="55">
        <v>23.582369008437638</v>
      </c>
      <c r="L68" s="55">
        <v>18.039884292692705</v>
      </c>
      <c r="M68" s="61">
        <v>12.26335843209543</v>
      </c>
      <c r="N68" s="53"/>
      <c r="O68" s="116">
        <v>14.281703758885996</v>
      </c>
      <c r="P68" s="55">
        <v>0.12500709563613555</v>
      </c>
      <c r="Q68" s="55">
        <v>16.029150679567778</v>
      </c>
      <c r="R68" s="55">
        <v>9.3579825094386706</v>
      </c>
      <c r="S68" s="61">
        <v>7.0606436514820956</v>
      </c>
      <c r="T68" s="53"/>
      <c r="U68" s="114">
        <v>11.463288560373513</v>
      </c>
      <c r="V68" s="49">
        <v>-1.2832494981668106</v>
      </c>
      <c r="W68" s="49">
        <v>15.8474191855627</v>
      </c>
      <c r="X68" s="49">
        <v>4.1643148873097005</v>
      </c>
      <c r="Y68" s="50">
        <v>5.0769635349167288</v>
      </c>
    </row>
    <row r="69" spans="1:25" s="58" customFormat="1" ht="13.5" customHeight="1" x14ac:dyDescent="0.2">
      <c r="A69" s="51"/>
      <c r="B69" s="41" t="s">
        <v>52</v>
      </c>
      <c r="C69" s="43">
        <v>233759.75900000002</v>
      </c>
      <c r="D69" s="43">
        <v>552883.26149999991</v>
      </c>
      <c r="E69" s="43">
        <v>199387.48649999997</v>
      </c>
      <c r="F69" s="42">
        <v>55441.942999999999</v>
      </c>
      <c r="G69" s="111">
        <v>1041472.45</v>
      </c>
      <c r="H69" s="53"/>
      <c r="I69" s="117">
        <v>21.17102094802685</v>
      </c>
      <c r="J69" s="56">
        <v>32.376527535709698</v>
      </c>
      <c r="K69" s="56">
        <v>28.595604781711643</v>
      </c>
      <c r="L69" s="56">
        <v>30.508570709938596</v>
      </c>
      <c r="M69" s="63">
        <v>28.877837003381785</v>
      </c>
      <c r="N69" s="53"/>
      <c r="O69" s="117">
        <v>16.661611873483935</v>
      </c>
      <c r="P69" s="56">
        <v>10.878684066007651</v>
      </c>
      <c r="Q69" s="56">
        <v>20.075168161238892</v>
      </c>
      <c r="R69" s="56">
        <v>15.797003310796029</v>
      </c>
      <c r="S69" s="63">
        <v>14.30958072656567</v>
      </c>
      <c r="T69" s="53"/>
      <c r="U69" s="112">
        <v>13.901694465334757</v>
      </c>
      <c r="V69" s="44">
        <v>3.0192366817810381</v>
      </c>
      <c r="W69" s="44">
        <v>19.189242788998811</v>
      </c>
      <c r="X69" s="44">
        <v>8.0428800612069864</v>
      </c>
      <c r="Y69" s="45">
        <v>8.7919678310700533</v>
      </c>
    </row>
    <row r="70" spans="1:25" s="58" customFormat="1" ht="13.5" customHeight="1" x14ac:dyDescent="0.2">
      <c r="A70" s="51"/>
      <c r="B70" s="46" t="s">
        <v>40</v>
      </c>
      <c r="C70" s="48">
        <v>229407.99400000001</v>
      </c>
      <c r="D70" s="48">
        <v>491513.74950000027</v>
      </c>
      <c r="E70" s="48">
        <v>186137.66499999998</v>
      </c>
      <c r="F70" s="47">
        <v>49913.024000000005</v>
      </c>
      <c r="G70" s="113">
        <v>956972.43249999988</v>
      </c>
      <c r="H70" s="53"/>
      <c r="I70" s="116">
        <v>10.967530225414833</v>
      </c>
      <c r="J70" s="55">
        <v>3.7253829528712856</v>
      </c>
      <c r="K70" s="55">
        <v>-1.0644130918830257</v>
      </c>
      <c r="L70" s="55">
        <v>1.624316706442869</v>
      </c>
      <c r="M70" s="61">
        <v>4.2623470471091736</v>
      </c>
      <c r="N70" s="53"/>
      <c r="O70" s="116">
        <v>15.123215358425995</v>
      </c>
      <c r="P70" s="55">
        <v>8.9153324249441539</v>
      </c>
      <c r="Q70" s="55">
        <v>14.136445164584543</v>
      </c>
      <c r="R70" s="55">
        <v>12.107251853729522</v>
      </c>
      <c r="S70" s="61">
        <v>11.556804875263154</v>
      </c>
      <c r="T70" s="53"/>
      <c r="U70" s="114">
        <v>13.27893272013543</v>
      </c>
      <c r="V70" s="49">
        <v>2.5836841699078406</v>
      </c>
      <c r="W70" s="49">
        <v>16.128678054506082</v>
      </c>
      <c r="X70" s="49">
        <v>7.1269475901815298</v>
      </c>
      <c r="Y70" s="50">
        <v>7.829279111516513</v>
      </c>
    </row>
    <row r="71" spans="1:25" s="58" customFormat="1" ht="13.5" customHeight="1" x14ac:dyDescent="0.2">
      <c r="A71" s="51"/>
      <c r="B71" s="41" t="s">
        <v>42</v>
      </c>
      <c r="C71" s="43">
        <v>252897.93250000002</v>
      </c>
      <c r="D71" s="43">
        <v>523266.35409000021</v>
      </c>
      <c r="E71" s="43">
        <v>200740.55500000002</v>
      </c>
      <c r="F71" s="43">
        <v>57508.486499999999</v>
      </c>
      <c r="G71" s="111">
        <v>1034413.3280900004</v>
      </c>
      <c r="H71" s="53"/>
      <c r="I71" s="117">
        <v>16.871817510258722</v>
      </c>
      <c r="J71" s="56">
        <v>16.030595771878581</v>
      </c>
      <c r="K71" s="56">
        <v>8.6986739732507061</v>
      </c>
      <c r="L71" s="56">
        <v>15.926973075438383</v>
      </c>
      <c r="M71" s="63">
        <v>14.72504897685269</v>
      </c>
      <c r="N71" s="53"/>
      <c r="O71" s="117">
        <v>15.508695618676356</v>
      </c>
      <c r="P71" s="56">
        <v>10.388983008201961</v>
      </c>
      <c r="Q71" s="56">
        <v>12.961063372519959</v>
      </c>
      <c r="R71" s="56">
        <v>12.90253361491898</v>
      </c>
      <c r="S71" s="63">
        <v>12.228690345363574</v>
      </c>
      <c r="T71" s="53"/>
      <c r="U71" s="112">
        <v>14.433149256576598</v>
      </c>
      <c r="V71" s="44">
        <v>4.4421449349003126</v>
      </c>
      <c r="W71" s="44">
        <v>15.880095160298595</v>
      </c>
      <c r="X71" s="44">
        <v>8.5758408729197413</v>
      </c>
      <c r="Y71" s="45">
        <v>9.1333160924062611</v>
      </c>
    </row>
    <row r="72" spans="1:25" s="58" customFormat="1" ht="13.5" customHeight="1" x14ac:dyDescent="0.2">
      <c r="A72" s="51"/>
      <c r="B72" s="46" t="s">
        <v>43</v>
      </c>
      <c r="C72" s="48">
        <v>224565.10500000001</v>
      </c>
      <c r="D72" s="48">
        <v>464362.09153337515</v>
      </c>
      <c r="E72" s="48">
        <v>174558.31649999993</v>
      </c>
      <c r="F72" s="48">
        <v>55156.982000000011</v>
      </c>
      <c r="G72" s="113">
        <v>918642.49503337545</v>
      </c>
      <c r="H72" s="53"/>
      <c r="I72" s="116">
        <v>8.5227293650117701</v>
      </c>
      <c r="J72" s="55">
        <v>5.8046393039119693</v>
      </c>
      <c r="K72" s="55">
        <v>1.643323627591073</v>
      </c>
      <c r="L72" s="55">
        <v>16.711716306368501</v>
      </c>
      <c r="M72" s="61">
        <v>6.2246884392092028</v>
      </c>
      <c r="N72" s="53"/>
      <c r="O72" s="116">
        <v>14.292378955277101</v>
      </c>
      <c r="P72" s="55">
        <v>9.6199643978721099</v>
      </c>
      <c r="Q72" s="55">
        <v>11.066873990188085</v>
      </c>
      <c r="R72" s="55">
        <v>13.533021547334201</v>
      </c>
      <c r="S72" s="61">
        <v>11.213866180659736</v>
      </c>
      <c r="T72" s="53"/>
      <c r="U72" s="114">
        <v>14.955619271032376</v>
      </c>
      <c r="V72" s="49">
        <v>5.4772457727649169</v>
      </c>
      <c r="W72" s="49">
        <v>15.477374989207007</v>
      </c>
      <c r="X72" s="49">
        <v>9.707983050119708</v>
      </c>
      <c r="Y72" s="50">
        <v>9.8009286295411329</v>
      </c>
    </row>
    <row r="73" spans="1:25" s="58" customFormat="1" ht="13.5" customHeight="1" x14ac:dyDescent="0.2">
      <c r="A73" s="51"/>
      <c r="B73" s="41" t="s">
        <v>44</v>
      </c>
      <c r="C73" s="43">
        <v>257179.61399999997</v>
      </c>
      <c r="D73" s="43">
        <v>542921.0765000002</v>
      </c>
      <c r="E73" s="43">
        <v>200073.18850000008</v>
      </c>
      <c r="F73" s="43">
        <v>59340.785000000003</v>
      </c>
      <c r="G73" s="111">
        <v>1059514.6639999999</v>
      </c>
      <c r="H73" s="53"/>
      <c r="I73" s="117">
        <v>8.8688631957242592</v>
      </c>
      <c r="J73" s="56">
        <v>10.805172006667263</v>
      </c>
      <c r="K73" s="56">
        <v>-8.9901176794256799E-2</v>
      </c>
      <c r="L73" s="56">
        <v>9.8568484601287309</v>
      </c>
      <c r="M73" s="63">
        <v>8.0611896345057517</v>
      </c>
      <c r="N73" s="53"/>
      <c r="O73" s="117">
        <v>13.393130471912954</v>
      </c>
      <c r="P73" s="56">
        <v>9.8069149273674014</v>
      </c>
      <c r="Q73" s="56">
        <v>9.2450951131631314</v>
      </c>
      <c r="R73" s="56">
        <v>12.948188543433474</v>
      </c>
      <c r="S73" s="63">
        <v>10.706871148915113</v>
      </c>
      <c r="T73" s="53"/>
      <c r="U73" s="112">
        <v>14.062504377200511</v>
      </c>
      <c r="V73" s="44">
        <v>5.9062812485272076</v>
      </c>
      <c r="W73" s="44">
        <v>13.614587981716426</v>
      </c>
      <c r="X73" s="44">
        <v>10.02472227282378</v>
      </c>
      <c r="Y73" s="45">
        <v>9.4996826413867836</v>
      </c>
    </row>
    <row r="74" spans="1:25" s="58" customFormat="1" ht="13.5" customHeight="1" x14ac:dyDescent="0.2">
      <c r="A74" s="51"/>
      <c r="B74" s="46" t="s">
        <v>45</v>
      </c>
      <c r="C74" s="48">
        <v>238639.82499999992</v>
      </c>
      <c r="D74" s="48">
        <v>538280.23400000017</v>
      </c>
      <c r="E74" s="48">
        <v>189759.7745</v>
      </c>
      <c r="F74" s="48">
        <v>53570.470999999998</v>
      </c>
      <c r="G74" s="113">
        <v>1020250.3045000004</v>
      </c>
      <c r="H74" s="53"/>
      <c r="I74" s="116">
        <v>11.940212568540275</v>
      </c>
      <c r="J74" s="55">
        <v>24.927700254304526</v>
      </c>
      <c r="K74" s="55">
        <v>4.844204426661733</v>
      </c>
      <c r="L74" s="55">
        <v>18.068110176392011</v>
      </c>
      <c r="M74" s="61">
        <v>17.213141579660757</v>
      </c>
      <c r="N74" s="53"/>
      <c r="O74" s="116">
        <v>13.204024516182784</v>
      </c>
      <c r="P74" s="55">
        <v>11.648818127322699</v>
      </c>
      <c r="Q74" s="55">
        <v>8.6791249108702431</v>
      </c>
      <c r="R74" s="55">
        <v>13.551712849366538</v>
      </c>
      <c r="S74" s="61">
        <v>11.519688937376912</v>
      </c>
      <c r="T74" s="53"/>
      <c r="U74" s="114">
        <v>14.786019456932493</v>
      </c>
      <c r="V74" s="49">
        <v>8.9150166912177014</v>
      </c>
      <c r="W74" s="49">
        <v>13.241890877322575</v>
      </c>
      <c r="X74" s="49">
        <v>12.331901388729122</v>
      </c>
      <c r="Y74" s="50">
        <v>11.305293649051833</v>
      </c>
    </row>
    <row r="75" spans="1:25" s="58" customFormat="1" ht="13.5" customHeight="1" x14ac:dyDescent="0.2">
      <c r="A75" s="51"/>
      <c r="B75" s="41" t="s">
        <v>46</v>
      </c>
      <c r="C75" s="43">
        <v>246883.02249999993</v>
      </c>
      <c r="D75" s="43">
        <v>580614.75</v>
      </c>
      <c r="E75" s="43">
        <v>202765.82500000007</v>
      </c>
      <c r="F75" s="43">
        <v>55578.942499999997</v>
      </c>
      <c r="G75" s="111">
        <v>1085842.5399999998</v>
      </c>
      <c r="H75" s="53"/>
      <c r="I75" s="117">
        <v>3.2194530063519124</v>
      </c>
      <c r="J75" s="56">
        <v>20.644606332260878</v>
      </c>
      <c r="K75" s="56">
        <v>-2.1988381776666017</v>
      </c>
      <c r="L75" s="56">
        <v>3.7406291945945185</v>
      </c>
      <c r="M75" s="63">
        <v>10.64867738297437</v>
      </c>
      <c r="N75" s="53"/>
      <c r="O75" s="117">
        <v>11.931778494958081</v>
      </c>
      <c r="P75" s="56">
        <v>12.726180436774868</v>
      </c>
      <c r="Q75" s="56">
        <v>7.2824050988008509</v>
      </c>
      <c r="R75" s="56">
        <v>12.35298168341923</v>
      </c>
      <c r="S75" s="63">
        <v>11.412154555412556</v>
      </c>
      <c r="T75" s="53"/>
      <c r="U75" s="112">
        <v>13.224048274049622</v>
      </c>
      <c r="V75" s="44">
        <v>10.02133595051437</v>
      </c>
      <c r="W75" s="44">
        <v>10.859645398551194</v>
      </c>
      <c r="X75" s="44">
        <v>12.173637371598517</v>
      </c>
      <c r="Y75" s="45">
        <v>11.045877264525245</v>
      </c>
    </row>
    <row r="76" spans="1:25" s="58" customFormat="1" ht="13.5" customHeight="1" x14ac:dyDescent="0.2">
      <c r="A76" s="51"/>
      <c r="B76" s="46" t="s">
        <v>47</v>
      </c>
      <c r="C76" s="48">
        <v>244144.56850000002</v>
      </c>
      <c r="D76" s="48">
        <v>581180.56800000032</v>
      </c>
      <c r="E76" s="48">
        <v>204789.13800000001</v>
      </c>
      <c r="F76" s="48">
        <v>59552.868499999997</v>
      </c>
      <c r="G76" s="113">
        <v>1089667.1430000002</v>
      </c>
      <c r="H76" s="53"/>
      <c r="I76" s="116">
        <v>1.4646672635850564</v>
      </c>
      <c r="J76" s="55">
        <v>13.423363672905353</v>
      </c>
      <c r="K76" s="55">
        <v>-7.2534497806294382</v>
      </c>
      <c r="L76" s="55">
        <v>1.0251831860528853</v>
      </c>
      <c r="M76" s="61">
        <v>5.5088426144499749</v>
      </c>
      <c r="N76" s="53"/>
      <c r="O76" s="116">
        <v>10.742482520005453</v>
      </c>
      <c r="P76" s="55">
        <v>12.805025905341139</v>
      </c>
      <c r="Q76" s="55">
        <v>5.5337804158813952</v>
      </c>
      <c r="R76" s="55">
        <v>11.01058192083066</v>
      </c>
      <c r="S76" s="61">
        <v>10.733338382817067</v>
      </c>
      <c r="T76" s="53"/>
      <c r="U76" s="114">
        <v>11.574118203386831</v>
      </c>
      <c r="V76" s="49">
        <v>10.541059771393122</v>
      </c>
      <c r="W76" s="49">
        <v>7.8207752686417109</v>
      </c>
      <c r="X76" s="49">
        <v>11.209077547898772</v>
      </c>
      <c r="Y76" s="50">
        <v>10.272160818806725</v>
      </c>
    </row>
    <row r="77" spans="1:25" s="58" customFormat="1" ht="13.5" customHeight="1" x14ac:dyDescent="0.2">
      <c r="A77" s="51"/>
      <c r="B77" s="41" t="s">
        <v>48</v>
      </c>
      <c r="C77" s="43">
        <v>229002.94600000008</v>
      </c>
      <c r="D77" s="43">
        <v>568119.19949999999</v>
      </c>
      <c r="E77" s="43">
        <v>186506.61749999999</v>
      </c>
      <c r="F77" s="43">
        <v>56958.002000000008</v>
      </c>
      <c r="G77" s="111">
        <v>1040586.7650000004</v>
      </c>
      <c r="H77" s="53"/>
      <c r="I77" s="117">
        <v>1.9333605340565043</v>
      </c>
      <c r="J77" s="56">
        <v>15.692538057310188</v>
      </c>
      <c r="K77" s="56">
        <v>-9.0157801456484492</v>
      </c>
      <c r="L77" s="56">
        <v>-1.7211132996971088</v>
      </c>
      <c r="M77" s="63">
        <v>6.3274573345075282</v>
      </c>
      <c r="N77" s="53"/>
      <c r="O77" s="117">
        <v>9.8975936854686921</v>
      </c>
      <c r="P77" s="56">
        <v>13.087377269560776</v>
      </c>
      <c r="Q77" s="56">
        <v>4.0721244504526624</v>
      </c>
      <c r="R77" s="56">
        <v>9.6820193641656545</v>
      </c>
      <c r="S77" s="63">
        <v>10.300426492352344</v>
      </c>
      <c r="T77" s="53"/>
      <c r="U77" s="112">
        <v>10.560511559421926</v>
      </c>
      <c r="V77" s="44">
        <v>11.953142585275202</v>
      </c>
      <c r="W77" s="44">
        <v>5.3827601014103266</v>
      </c>
      <c r="X77" s="44">
        <v>10.069548729825129</v>
      </c>
      <c r="Y77" s="45">
        <v>10.196170136719161</v>
      </c>
    </row>
    <row r="78" spans="1:25" s="58" customFormat="1" ht="13.5" customHeight="1" x14ac:dyDescent="0.2">
      <c r="A78" s="51"/>
      <c r="B78" s="46" t="s">
        <v>49</v>
      </c>
      <c r="C78" s="48">
        <v>212488.79500000004</v>
      </c>
      <c r="D78" s="48">
        <v>554487.63700000022</v>
      </c>
      <c r="E78" s="48">
        <v>167779.88399999999</v>
      </c>
      <c r="F78" s="48">
        <v>49383.314999999995</v>
      </c>
      <c r="G78" s="113">
        <v>984139.63099999994</v>
      </c>
      <c r="H78" s="53"/>
      <c r="I78" s="116">
        <v>4.2944408426198493</v>
      </c>
      <c r="J78" s="55">
        <v>15.95098363893473</v>
      </c>
      <c r="K78" s="55">
        <v>-4.6299432047556905</v>
      </c>
      <c r="L78" s="55">
        <v>2.8654745619540449</v>
      </c>
      <c r="M78" s="61">
        <v>8.638980570917127</v>
      </c>
      <c r="N78" s="53"/>
      <c r="O78" s="116">
        <v>9.4492323085565602</v>
      </c>
      <c r="P78" s="55">
        <v>13.33635442021675</v>
      </c>
      <c r="Q78" s="55">
        <v>3.3814066286801108</v>
      </c>
      <c r="R78" s="55">
        <v>9.1396806098043015</v>
      </c>
      <c r="S78" s="61">
        <v>10.16191490847001</v>
      </c>
      <c r="T78" s="53"/>
      <c r="U78" s="114">
        <v>9.4492323085565602</v>
      </c>
      <c r="V78" s="49">
        <v>13.33635442021675</v>
      </c>
      <c r="W78" s="49">
        <v>3.3814066286801108</v>
      </c>
      <c r="X78" s="49">
        <v>9.1396806098043015</v>
      </c>
      <c r="Y78" s="50">
        <v>10.16191490847001</v>
      </c>
    </row>
    <row r="79" spans="1:25" s="58" customFormat="1" ht="13.5" customHeight="1" x14ac:dyDescent="0.2">
      <c r="A79" s="51">
        <v>2015</v>
      </c>
      <c r="B79" s="41" t="s">
        <v>50</v>
      </c>
      <c r="C79" s="43">
        <v>194774.23199999993</v>
      </c>
      <c r="D79" s="43">
        <v>504284.56699999998</v>
      </c>
      <c r="E79" s="43">
        <v>177343.32400000008</v>
      </c>
      <c r="F79" s="43">
        <v>51446.208500000001</v>
      </c>
      <c r="G79" s="111">
        <v>927848.33150000009</v>
      </c>
      <c r="H79" s="53"/>
      <c r="I79" s="117">
        <v>1.0205590679495771</v>
      </c>
      <c r="J79" s="56">
        <v>30.256809675959943</v>
      </c>
      <c r="K79" s="56">
        <v>-1.4288450394302146</v>
      </c>
      <c r="L79" s="56">
        <v>1.801945104622817</v>
      </c>
      <c r="M79" s="63">
        <v>14.492277953335787</v>
      </c>
      <c r="N79" s="53"/>
      <c r="O79" s="117">
        <v>1.0205590679495771</v>
      </c>
      <c r="P79" s="56">
        <v>30.256809675959943</v>
      </c>
      <c r="Q79" s="56">
        <v>-1.4288450394302146</v>
      </c>
      <c r="R79" s="56">
        <v>1.801945104622817</v>
      </c>
      <c r="S79" s="63">
        <v>14.492277953335787</v>
      </c>
      <c r="T79" s="53"/>
      <c r="U79" s="112">
        <v>8.7620871714444917</v>
      </c>
      <c r="V79" s="44">
        <v>15.878916218816499</v>
      </c>
      <c r="W79" s="44">
        <v>2.5999694661476838</v>
      </c>
      <c r="X79" s="44">
        <v>9.1848314970622624</v>
      </c>
      <c r="Y79" s="45">
        <v>11.107171197355981</v>
      </c>
    </row>
    <row r="80" spans="1:25" s="58" customFormat="1" ht="13.5" customHeight="1" x14ac:dyDescent="0.2">
      <c r="A80" s="51"/>
      <c r="B80" s="46" t="s">
        <v>51</v>
      </c>
      <c r="C80" s="48">
        <v>230227.31450000004</v>
      </c>
      <c r="D80" s="48">
        <v>496774.54200000007</v>
      </c>
      <c r="E80" s="48">
        <v>202069.18749999994</v>
      </c>
      <c r="F80" s="48">
        <v>57105.401000000005</v>
      </c>
      <c r="G80" s="113">
        <v>986176.44500000007</v>
      </c>
      <c r="H80" s="53"/>
      <c r="I80" s="116">
        <v>2.353045177986516</v>
      </c>
      <c r="J80" s="55">
        <v>10.677890321488221</v>
      </c>
      <c r="K80" s="55">
        <v>1.57244651707515</v>
      </c>
      <c r="L80" s="55">
        <v>2.6949174465354702</v>
      </c>
      <c r="M80" s="61">
        <v>6.231302387740385</v>
      </c>
      <c r="N80" s="53"/>
      <c r="O80" s="116">
        <v>1.738042100851132</v>
      </c>
      <c r="P80" s="55">
        <v>19.744836356844587</v>
      </c>
      <c r="Q80" s="55">
        <v>0.14716647608716471</v>
      </c>
      <c r="R80" s="55">
        <v>2.2697634270706857</v>
      </c>
      <c r="S80" s="61">
        <v>10.081646031224835</v>
      </c>
      <c r="T80" s="53"/>
      <c r="U80" s="114">
        <v>7.5296413519876779</v>
      </c>
      <c r="V80" s="49">
        <v>16.315414200528295</v>
      </c>
      <c r="W80" s="49">
        <v>1.0210661262076286</v>
      </c>
      <c r="X80" s="49">
        <v>7.9145364304371526</v>
      </c>
      <c r="Y80" s="50">
        <v>10.607887421600822</v>
      </c>
    </row>
    <row r="81" spans="1:25" s="58" customFormat="1" ht="13.5" customHeight="1" x14ac:dyDescent="0.2">
      <c r="A81" s="51"/>
      <c r="B81" s="41" t="s">
        <v>52</v>
      </c>
      <c r="C81" s="43">
        <v>246609.20999999996</v>
      </c>
      <c r="D81" s="43">
        <v>562669.772</v>
      </c>
      <c r="E81" s="43">
        <v>215056.62550000002</v>
      </c>
      <c r="F81" s="43">
        <v>55613.460500000001</v>
      </c>
      <c r="G81" s="111">
        <v>1079949.0679999995</v>
      </c>
      <c r="H81" s="53"/>
      <c r="I81" s="117">
        <v>5.4968618443861175</v>
      </c>
      <c r="J81" s="56">
        <v>1.7700862336560448</v>
      </c>
      <c r="K81" s="56">
        <v>7.8586371065969729</v>
      </c>
      <c r="L81" s="56">
        <v>0.3093641577460744</v>
      </c>
      <c r="M81" s="63">
        <v>3.69444414972277</v>
      </c>
      <c r="N81" s="53"/>
      <c r="O81" s="117">
        <v>3.0867139830430972</v>
      </c>
      <c r="P81" s="56">
        <v>12.589458437873333</v>
      </c>
      <c r="Q81" s="56">
        <v>2.8062081028414951</v>
      </c>
      <c r="R81" s="56">
        <v>1.5971219815471045</v>
      </c>
      <c r="S81" s="63">
        <v>7.6889821191955576</v>
      </c>
      <c r="T81" s="53"/>
      <c r="U81" s="112">
        <v>6.352437838084839</v>
      </c>
      <c r="V81" s="44">
        <v>13.698493938157569</v>
      </c>
      <c r="W81" s="44">
        <v>-0.23790559479066076</v>
      </c>
      <c r="X81" s="44">
        <v>5.7057411173075678</v>
      </c>
      <c r="Y81" s="45">
        <v>8.6492534673211026</v>
      </c>
    </row>
    <row r="82" spans="1:25" s="58" customFormat="1" ht="13.5" customHeight="1" x14ac:dyDescent="0.2">
      <c r="A82" s="51"/>
      <c r="B82" s="46" t="s">
        <v>40</v>
      </c>
      <c r="C82" s="48">
        <v>232379.375</v>
      </c>
      <c r="D82" s="48">
        <v>512194.37900000007</v>
      </c>
      <c r="E82" s="48">
        <v>199027.01799999998</v>
      </c>
      <c r="F82" s="47">
        <v>55810.8505</v>
      </c>
      <c r="G82" s="113">
        <v>999411.62249999982</v>
      </c>
      <c r="H82" s="53"/>
      <c r="I82" s="116">
        <v>1.2952386480481408</v>
      </c>
      <c r="J82" s="55">
        <v>4.2075383488330687</v>
      </c>
      <c r="K82" s="55">
        <v>6.9246345171462167</v>
      </c>
      <c r="L82" s="55">
        <v>11.816207529321403</v>
      </c>
      <c r="M82" s="61">
        <v>4.4347348532424888</v>
      </c>
      <c r="N82" s="53"/>
      <c r="O82" s="116">
        <v>2.6201744614342601</v>
      </c>
      <c r="P82" s="55">
        <v>10.398515207607844</v>
      </c>
      <c r="Q82" s="55">
        <v>3.8091047777917026</v>
      </c>
      <c r="R82" s="55">
        <v>4.008808723173189</v>
      </c>
      <c r="S82" s="61">
        <v>6.85567263397391</v>
      </c>
      <c r="T82" s="53"/>
      <c r="U82" s="114">
        <v>5.558153465616499</v>
      </c>
      <c r="V82" s="49">
        <v>13.70927022725364</v>
      </c>
      <c r="W82" s="49">
        <v>0.40625969714858456</v>
      </c>
      <c r="X82" s="49">
        <v>6.5128634251635305</v>
      </c>
      <c r="Y82" s="50">
        <v>8.6486621637967858</v>
      </c>
    </row>
    <row r="83" spans="1:25" s="58" customFormat="1" ht="13.5" customHeight="1" x14ac:dyDescent="0.2">
      <c r="A83" s="51"/>
      <c r="B83" s="41" t="s">
        <v>42</v>
      </c>
      <c r="C83" s="43">
        <v>254744.05899999998</v>
      </c>
      <c r="D83" s="43">
        <v>527980.02200000011</v>
      </c>
      <c r="E83" s="43">
        <v>218232.03349999999</v>
      </c>
      <c r="F83" s="42">
        <v>61001.123999999996</v>
      </c>
      <c r="G83" s="111">
        <v>1061957.2385</v>
      </c>
      <c r="H83" s="53"/>
      <c r="I83" s="117">
        <v>0.7299887673063381</v>
      </c>
      <c r="J83" s="56">
        <v>0.90081616621372973</v>
      </c>
      <c r="K83" s="56">
        <v>8.7134752118225265</v>
      </c>
      <c r="L83" s="56">
        <v>6.0732558141657762</v>
      </c>
      <c r="M83" s="63">
        <v>2.6627567203584022</v>
      </c>
      <c r="N83" s="53"/>
      <c r="O83" s="117">
        <v>2.198564634187079</v>
      </c>
      <c r="P83" s="56">
        <v>8.3309046774193263</v>
      </c>
      <c r="Q83" s="56">
        <v>4.8291907348595231</v>
      </c>
      <c r="R83" s="56">
        <v>4.4501493630914553</v>
      </c>
      <c r="S83" s="63">
        <v>5.9467077109035529</v>
      </c>
      <c r="T83" s="53"/>
      <c r="U83" s="112">
        <v>4.1983650466496982</v>
      </c>
      <c r="V83" s="44">
        <v>12.356030452725022</v>
      </c>
      <c r="W83" s="44">
        <v>0.46477934228663287</v>
      </c>
      <c r="X83" s="44">
        <v>5.7365502399364914</v>
      </c>
      <c r="Y83" s="45">
        <v>7.6236587281109252</v>
      </c>
    </row>
    <row r="84" spans="1:25" s="58" customFormat="1" ht="13.5" customHeight="1" x14ac:dyDescent="0.2">
      <c r="A84" s="51"/>
      <c r="B84" s="46" t="s">
        <v>43</v>
      </c>
      <c r="C84" s="48">
        <v>236712.12749999992</v>
      </c>
      <c r="D84" s="48">
        <v>499060.42699999997</v>
      </c>
      <c r="E84" s="48">
        <v>219660.22849999991</v>
      </c>
      <c r="F84" s="47">
        <v>56656.828500000003</v>
      </c>
      <c r="G84" s="113">
        <v>1012089.6115000001</v>
      </c>
      <c r="H84" s="53"/>
      <c r="I84" s="116">
        <v>5.4091317972130781</v>
      </c>
      <c r="J84" s="55">
        <v>7.4722584162818038</v>
      </c>
      <c r="K84" s="55">
        <v>25.837733145186476</v>
      </c>
      <c r="L84" s="55">
        <v>2.7192323539384233</v>
      </c>
      <c r="M84" s="61">
        <v>10.172305001330216</v>
      </c>
      <c r="N84" s="53"/>
      <c r="O84" s="116">
        <v>2.729333412217926</v>
      </c>
      <c r="P84" s="55">
        <v>8.1918809217472699</v>
      </c>
      <c r="Q84" s="55">
        <v>8.0469527863638888</v>
      </c>
      <c r="R84" s="55">
        <v>4.1556302518219042</v>
      </c>
      <c r="S84" s="61">
        <v>6.628896552165827</v>
      </c>
      <c r="T84" s="53"/>
      <c r="U84" s="114">
        <v>3.9690043219439417</v>
      </c>
      <c r="V84" s="49">
        <v>12.46164565893497</v>
      </c>
      <c r="W84" s="49">
        <v>2.2788228091509097</v>
      </c>
      <c r="X84" s="49">
        <v>4.6694749814143961</v>
      </c>
      <c r="Y84" s="50">
        <v>7.9340786629677353</v>
      </c>
    </row>
    <row r="85" spans="1:25" s="58" customFormat="1" ht="13.5" customHeight="1" x14ac:dyDescent="0.2">
      <c r="A85" s="51"/>
      <c r="B85" s="41" t="s">
        <v>44</v>
      </c>
      <c r="C85" s="43">
        <v>279224.65299999999</v>
      </c>
      <c r="D85" s="43">
        <v>569073.44700000004</v>
      </c>
      <c r="E85" s="43">
        <v>237841.58250000011</v>
      </c>
      <c r="F85" s="42">
        <v>66232.319500000012</v>
      </c>
      <c r="G85" s="111">
        <v>1152372.0020000001</v>
      </c>
      <c r="H85" s="53"/>
      <c r="I85" s="117">
        <v>8.5718454340630643</v>
      </c>
      <c r="J85" s="56">
        <v>4.8169746270662301</v>
      </c>
      <c r="K85" s="56">
        <v>18.877288997670988</v>
      </c>
      <c r="L85" s="56">
        <v>11.613487249958027</v>
      </c>
      <c r="M85" s="63">
        <v>8.7641390114823707</v>
      </c>
      <c r="N85" s="53"/>
      <c r="O85" s="117">
        <v>3.6594028319132548</v>
      </c>
      <c r="P85" s="56">
        <v>7.654695361850699</v>
      </c>
      <c r="Q85" s="56">
        <v>9.6643115322188891</v>
      </c>
      <c r="R85" s="56">
        <v>5.3096090757394734</v>
      </c>
      <c r="S85" s="63">
        <v>6.9640677195942118</v>
      </c>
      <c r="T85" s="53"/>
      <c r="U85" s="112">
        <v>3.9786023085416815</v>
      </c>
      <c r="V85" s="44">
        <v>11.886457725987242</v>
      </c>
      <c r="W85" s="44">
        <v>3.9078355323869118</v>
      </c>
      <c r="X85" s="44">
        <v>4.8731622734044606</v>
      </c>
      <c r="Y85" s="63">
        <v>7.999608913790766</v>
      </c>
    </row>
    <row r="86" spans="1:25" s="58" customFormat="1" ht="13.5" customHeight="1" x14ac:dyDescent="0.2">
      <c r="A86" s="51"/>
      <c r="B86" s="46" t="s">
        <v>45</v>
      </c>
      <c r="C86" s="48">
        <v>261744.83800000005</v>
      </c>
      <c r="D86" s="48">
        <v>553772.91999999993</v>
      </c>
      <c r="E86" s="48">
        <v>230431.52999999994</v>
      </c>
      <c r="F86" s="47">
        <v>62168.234999999993</v>
      </c>
      <c r="G86" s="113">
        <v>1108117.5230000005</v>
      </c>
      <c r="H86" s="53"/>
      <c r="I86" s="116">
        <v>9.6819602511861262</v>
      </c>
      <c r="J86" s="55">
        <v>2.878182222087645</v>
      </c>
      <c r="K86" s="55">
        <v>21.433286167822658</v>
      </c>
      <c r="L86" s="55">
        <v>16.049446345170267</v>
      </c>
      <c r="M86" s="61">
        <v>8.6123197525593156</v>
      </c>
      <c r="N86" s="53"/>
      <c r="O86" s="116">
        <v>4.4345235429302079</v>
      </c>
      <c r="P86" s="55">
        <v>7.003654800983</v>
      </c>
      <c r="Q86" s="55">
        <v>11.124436098717624</v>
      </c>
      <c r="R86" s="55">
        <v>6.6259490647168491</v>
      </c>
      <c r="S86" s="61">
        <v>7.180493736021603</v>
      </c>
      <c r="T86" s="53"/>
      <c r="U86" s="114">
        <v>3.8568788129392999</v>
      </c>
      <c r="V86" s="49">
        <v>10.115849010967693</v>
      </c>
      <c r="W86" s="49">
        <v>5.2574512794446804</v>
      </c>
      <c r="X86" s="49">
        <v>4.8732093020034597</v>
      </c>
      <c r="Y86" s="61">
        <v>7.3658981220849427</v>
      </c>
    </row>
    <row r="87" spans="1:25" s="58" customFormat="1" ht="13.5" customHeight="1" x14ac:dyDescent="0.2">
      <c r="A87" s="51"/>
      <c r="B87" s="41" t="s">
        <v>46</v>
      </c>
      <c r="C87" s="43">
        <v>279714.98700000002</v>
      </c>
      <c r="D87" s="43">
        <v>542839.56599999988</v>
      </c>
      <c r="E87" s="43">
        <v>255345.62799999997</v>
      </c>
      <c r="F87" s="42">
        <v>64860.520999999993</v>
      </c>
      <c r="G87" s="111">
        <v>1142760.7019999996</v>
      </c>
      <c r="H87" s="53"/>
      <c r="I87" s="117">
        <v>13.298591441215876</v>
      </c>
      <c r="J87" s="56">
        <v>-6.5060668885866448</v>
      </c>
      <c r="K87" s="56">
        <v>25.931294388489718</v>
      </c>
      <c r="L87" s="56">
        <v>16.699811263951261</v>
      </c>
      <c r="M87" s="63">
        <v>5.241843076068804</v>
      </c>
      <c r="N87" s="53"/>
      <c r="O87" s="117">
        <v>5.4760801844824272</v>
      </c>
      <c r="P87" s="56">
        <v>5.2720368581084216</v>
      </c>
      <c r="Q87" s="56">
        <v>12.857602037871786</v>
      </c>
      <c r="R87" s="56">
        <v>7.7624377048552731</v>
      </c>
      <c r="S87" s="63">
        <v>6.9427896546270631</v>
      </c>
      <c r="T87" s="53"/>
      <c r="U87" s="112">
        <v>4.7534044596195173</v>
      </c>
      <c r="V87" s="44">
        <v>7.6675420098933529</v>
      </c>
      <c r="W87" s="44">
        <v>7.7158192556673271</v>
      </c>
      <c r="X87" s="44">
        <v>5.9650985837480448</v>
      </c>
      <c r="Y87" s="63">
        <v>6.8963621714155607</v>
      </c>
    </row>
    <row r="88" spans="1:25" s="58" customFormat="1" ht="13.5" customHeight="1" x14ac:dyDescent="0.2">
      <c r="A88" s="51"/>
      <c r="B88" s="46" t="s">
        <v>47</v>
      </c>
      <c r="C88" s="48">
        <v>270164.56750000006</v>
      </c>
      <c r="D88" s="48">
        <v>564412.07900000026</v>
      </c>
      <c r="E88" s="48">
        <v>260223.12400000001</v>
      </c>
      <c r="F88" s="47">
        <v>66801.078000000009</v>
      </c>
      <c r="G88" s="113">
        <v>1161600.8485000003</v>
      </c>
      <c r="H88" s="53"/>
      <c r="I88" s="116">
        <v>10.65761944239199</v>
      </c>
      <c r="J88" s="55">
        <v>-2.8852459843426885</v>
      </c>
      <c r="K88" s="55">
        <v>27.06881162808547</v>
      </c>
      <c r="L88" s="55">
        <v>12.171050165282992</v>
      </c>
      <c r="M88" s="61">
        <v>6.6014384265966868</v>
      </c>
      <c r="N88" s="53"/>
      <c r="O88" s="116">
        <v>6.0154945189737674</v>
      </c>
      <c r="P88" s="55">
        <v>4.3444610857572314</v>
      </c>
      <c r="Q88" s="55">
        <v>14.360028899012022</v>
      </c>
      <c r="R88" s="55">
        <v>8.2378862718840935</v>
      </c>
      <c r="S88" s="61">
        <v>6.9053899318133318</v>
      </c>
      <c r="T88" s="53"/>
      <c r="U88" s="114">
        <v>5.558424895811001</v>
      </c>
      <c r="V88" s="49">
        <v>6.1738034176649137</v>
      </c>
      <c r="W88" s="49">
        <v>10.851555663627437</v>
      </c>
      <c r="X88" s="49">
        <v>6.9690701012102636</v>
      </c>
      <c r="Y88" s="61">
        <v>6.9903283322455252</v>
      </c>
    </row>
    <row r="89" spans="1:25" s="58" customFormat="1" ht="13.5" customHeight="1" x14ac:dyDescent="0.2">
      <c r="A89" s="51"/>
      <c r="B89" s="41" t="s">
        <v>48</v>
      </c>
      <c r="C89" s="43">
        <v>252926.85649999997</v>
      </c>
      <c r="D89" s="43">
        <v>514804.27100000024</v>
      </c>
      <c r="E89" s="43">
        <v>240135.29949999988</v>
      </c>
      <c r="F89" s="42">
        <v>59740.911500000024</v>
      </c>
      <c r="G89" s="111">
        <v>1067607.3384999998</v>
      </c>
      <c r="H89" s="53"/>
      <c r="I89" s="117">
        <v>10.44698809245881</v>
      </c>
      <c r="J89" s="56">
        <v>-9.3844616670096741</v>
      </c>
      <c r="K89" s="56">
        <v>28.754305192414876</v>
      </c>
      <c r="L89" s="56">
        <v>4.8858973318621963</v>
      </c>
      <c r="M89" s="63">
        <v>2.5966670352567434</v>
      </c>
      <c r="N89" s="53"/>
      <c r="O89" s="117">
        <v>6.4097204882731518</v>
      </c>
      <c r="P89" s="56">
        <v>2.9710715060520272</v>
      </c>
      <c r="Q89" s="56">
        <v>15.624231783576576</v>
      </c>
      <c r="R89" s="56">
        <v>7.9244688439630124</v>
      </c>
      <c r="S89" s="63">
        <v>6.4972740007841736</v>
      </c>
      <c r="T89" s="53"/>
      <c r="U89" s="112">
        <v>6.2545830914880725</v>
      </c>
      <c r="V89" s="44">
        <v>3.9791533694557302</v>
      </c>
      <c r="W89" s="44">
        <v>14.074668747984092</v>
      </c>
      <c r="X89" s="44">
        <v>7.5548994414509849</v>
      </c>
      <c r="Y89" s="63">
        <v>6.6604202245058843</v>
      </c>
    </row>
    <row r="90" spans="1:25" s="58" customFormat="1" ht="13.5" customHeight="1" x14ac:dyDescent="0.2">
      <c r="A90" s="51"/>
      <c r="B90" s="46" t="s">
        <v>49</v>
      </c>
      <c r="C90" s="48">
        <v>242574.19550000003</v>
      </c>
      <c r="D90" s="48">
        <v>592900.43500000029</v>
      </c>
      <c r="E90" s="48">
        <v>214659.54749999999</v>
      </c>
      <c r="F90" s="47">
        <v>56754.721000000005</v>
      </c>
      <c r="G90" s="113">
        <v>1106888.899</v>
      </c>
      <c r="H90" s="53"/>
      <c r="I90" s="116">
        <v>14.158582103117467</v>
      </c>
      <c r="J90" s="55">
        <v>6.9276202816403156</v>
      </c>
      <c r="K90" s="55">
        <v>27.941170527928122</v>
      </c>
      <c r="L90" s="55">
        <v>14.926916105166327</v>
      </c>
      <c r="M90" s="61">
        <v>12.472749204833121</v>
      </c>
      <c r="N90" s="53"/>
      <c r="O90" s="116">
        <v>7.0005770599229038</v>
      </c>
      <c r="P90" s="55">
        <v>3.3230109106377341</v>
      </c>
      <c r="Q90" s="55">
        <v>16.526115596298368</v>
      </c>
      <c r="R90" s="55">
        <v>8.4495702098045484</v>
      </c>
      <c r="S90" s="61">
        <v>6.9885511217382117</v>
      </c>
      <c r="T90" s="53"/>
      <c r="U90" s="114">
        <v>7.0005770599229038</v>
      </c>
      <c r="V90" s="49">
        <v>3.3230109106377341</v>
      </c>
      <c r="W90" s="49">
        <v>16.526115596298368</v>
      </c>
      <c r="X90" s="49">
        <v>8.4495702098045484</v>
      </c>
      <c r="Y90" s="61">
        <v>6.9885511217382117</v>
      </c>
    </row>
    <row r="91" spans="1:25" s="58" customFormat="1" ht="13.5" customHeight="1" x14ac:dyDescent="0.2">
      <c r="A91" s="51">
        <v>2016</v>
      </c>
      <c r="B91" s="41" t="s">
        <v>50</v>
      </c>
      <c r="C91" s="43">
        <v>202983.86750000005</v>
      </c>
      <c r="D91" s="43">
        <v>490188.71100000007</v>
      </c>
      <c r="E91" s="43">
        <v>196856.67150000008</v>
      </c>
      <c r="F91" s="42">
        <v>49109.517000000007</v>
      </c>
      <c r="G91" s="111">
        <v>939138.76699999999</v>
      </c>
      <c r="H91" s="53"/>
      <c r="I91" s="117">
        <v>4.2149494908546785</v>
      </c>
      <c r="J91" s="56">
        <v>-2.795218597280595</v>
      </c>
      <c r="K91" s="56">
        <v>11.003147488089255</v>
      </c>
      <c r="L91" s="56">
        <v>-4.5420091550575421</v>
      </c>
      <c r="M91" s="63">
        <v>1.2168406318893972</v>
      </c>
      <c r="N91" s="53"/>
      <c r="O91" s="117">
        <v>4.2149494908546785</v>
      </c>
      <c r="P91" s="56">
        <v>-2.795218597280595</v>
      </c>
      <c r="Q91" s="56">
        <v>11.003147488089255</v>
      </c>
      <c r="R91" s="56">
        <v>-4.5420091550575421</v>
      </c>
      <c r="S91" s="63">
        <v>1.2168406318893972</v>
      </c>
      <c r="T91" s="53"/>
      <c r="U91" s="112">
        <v>7.219468580527419</v>
      </c>
      <c r="V91" s="44">
        <v>1.1952890346764491</v>
      </c>
      <c r="W91" s="44">
        <v>17.509558690211051</v>
      </c>
      <c r="X91" s="44">
        <v>7.9454805748656838</v>
      </c>
      <c r="Y91" s="63">
        <v>6.0424380786452332</v>
      </c>
    </row>
    <row r="92" spans="1:25" s="58" customFormat="1" ht="13.5" customHeight="1" x14ac:dyDescent="0.2">
      <c r="A92" s="51"/>
      <c r="B92" s="46" t="s">
        <v>51</v>
      </c>
      <c r="C92" s="48">
        <v>246448.82750000001</v>
      </c>
      <c r="D92" s="48">
        <v>513086.94650000008</v>
      </c>
      <c r="E92" s="48">
        <v>232723.04950000008</v>
      </c>
      <c r="F92" s="47">
        <v>53685.033500000005</v>
      </c>
      <c r="G92" s="113">
        <v>1045943.8569999998</v>
      </c>
      <c r="H92" s="53"/>
      <c r="I92" s="116">
        <v>7.0458681391603477</v>
      </c>
      <c r="J92" s="55">
        <v>3.283663537653652</v>
      </c>
      <c r="K92" s="55">
        <v>15.16998330089298</v>
      </c>
      <c r="L92" s="55">
        <v>-5.9895691827818496</v>
      </c>
      <c r="M92" s="61">
        <v>6.0605191193752148</v>
      </c>
      <c r="N92" s="53"/>
      <c r="O92" s="116">
        <v>5.7484846116907278</v>
      </c>
      <c r="P92" s="55">
        <v>0.22142034172331648</v>
      </c>
      <c r="Q92" s="55">
        <v>13.222339269115054</v>
      </c>
      <c r="R92" s="55">
        <v>-5.3035224687294971</v>
      </c>
      <c r="S92" s="61">
        <v>3.7124831596974843</v>
      </c>
      <c r="T92" s="53"/>
      <c r="U92" s="114">
        <v>7.5969452723489042</v>
      </c>
      <c r="V92" s="49">
        <v>0.69225042172136853</v>
      </c>
      <c r="W92" s="49">
        <v>18.686649835047135</v>
      </c>
      <c r="X92" s="49">
        <v>7.1832527708116487</v>
      </c>
      <c r="Y92" s="61">
        <v>6.0294705716585639</v>
      </c>
    </row>
    <row r="93" spans="1:25" s="58" customFormat="1" ht="13.5" customHeight="1" x14ac:dyDescent="0.2">
      <c r="A93" s="51"/>
      <c r="B93" s="41" t="s">
        <v>52</v>
      </c>
      <c r="C93" s="43">
        <v>225874.82499999992</v>
      </c>
      <c r="D93" s="43">
        <v>517685.28400000004</v>
      </c>
      <c r="E93" s="43">
        <v>215694.17450000002</v>
      </c>
      <c r="F93" s="42">
        <v>48214.207499999997</v>
      </c>
      <c r="G93" s="111">
        <v>1007468.491</v>
      </c>
      <c r="H93" s="53"/>
      <c r="I93" s="117">
        <v>-8.4077902037803227</v>
      </c>
      <c r="J93" s="56">
        <v>-7.9948293365935399</v>
      </c>
      <c r="K93" s="56">
        <v>0.29645633958857331</v>
      </c>
      <c r="L93" s="56">
        <v>-13.304787965855866</v>
      </c>
      <c r="M93" s="63">
        <v>-6.7114810455116185</v>
      </c>
      <c r="N93" s="53"/>
      <c r="O93" s="117">
        <v>0.55043244382584078</v>
      </c>
      <c r="P93" s="56">
        <v>-2.7349970969807771</v>
      </c>
      <c r="Q93" s="56">
        <v>8.546239886630147</v>
      </c>
      <c r="R93" s="56">
        <v>-8.0140751013598788</v>
      </c>
      <c r="S93" s="63">
        <v>-4.7519770508799297E-2</v>
      </c>
      <c r="T93" s="53"/>
      <c r="U93" s="112">
        <v>6.3656588030571299</v>
      </c>
      <c r="V93" s="44">
        <v>-0.163471877061383</v>
      </c>
      <c r="W93" s="44">
        <v>17.908361483136233</v>
      </c>
      <c r="X93" s="44">
        <v>6.0362598058770942</v>
      </c>
      <c r="Y93" s="63">
        <v>5.0997504297085356</v>
      </c>
    </row>
    <row r="94" spans="1:25" s="58" customFormat="1" ht="13.5" customHeight="1" x14ac:dyDescent="0.2">
      <c r="A94" s="51"/>
      <c r="B94" s="46" t="s">
        <v>40</v>
      </c>
      <c r="C94" s="48">
        <v>246590.98250000001</v>
      </c>
      <c r="D94" s="48">
        <v>542957.11750000017</v>
      </c>
      <c r="E94" s="48">
        <v>221124.39049999995</v>
      </c>
      <c r="F94" s="47">
        <v>47430.568500000001</v>
      </c>
      <c r="G94" s="113">
        <v>1058103.0590000001</v>
      </c>
      <c r="H94" s="53"/>
      <c r="I94" s="116">
        <v>6.1156922812104284</v>
      </c>
      <c r="J94" s="55">
        <v>6.0060671809910815</v>
      </c>
      <c r="K94" s="55">
        <v>11.102699885700943</v>
      </c>
      <c r="L94" s="55">
        <v>-15.015506706890264</v>
      </c>
      <c r="M94" s="61">
        <v>5.8725989550917319</v>
      </c>
      <c r="N94" s="53"/>
      <c r="O94" s="116">
        <v>1.981036117096167</v>
      </c>
      <c r="P94" s="55">
        <v>-0.57830658923296596</v>
      </c>
      <c r="Q94" s="55">
        <v>9.187458633621219</v>
      </c>
      <c r="R94" s="55">
        <v>-9.7904324941783756</v>
      </c>
      <c r="S94" s="61">
        <v>1.4340891324729341</v>
      </c>
      <c r="T94" s="53"/>
      <c r="U94" s="114">
        <v>6.7589647402861033</v>
      </c>
      <c r="V94" s="49">
        <v>-6.1274710738672411E-3</v>
      </c>
      <c r="W94" s="49">
        <v>18.205704228158311</v>
      </c>
      <c r="X94" s="49">
        <v>3.8423240956238374</v>
      </c>
      <c r="Y94" s="61">
        <v>5.2149757204070113</v>
      </c>
    </row>
    <row r="95" spans="1:25" s="58" customFormat="1" ht="13.5" customHeight="1" x14ac:dyDescent="0.2">
      <c r="A95" s="51"/>
      <c r="B95" s="41" t="s">
        <v>42</v>
      </c>
      <c r="C95" s="43">
        <v>235505.07799999998</v>
      </c>
      <c r="D95" s="43">
        <v>514425.24650000012</v>
      </c>
      <c r="E95" s="43">
        <v>211098.53200000001</v>
      </c>
      <c r="F95" s="43">
        <v>44382.125</v>
      </c>
      <c r="G95" s="111">
        <v>1005410.9814999998</v>
      </c>
      <c r="H95" s="53"/>
      <c r="I95" s="117">
        <v>-7.5522785793406939</v>
      </c>
      <c r="J95" s="56">
        <v>-2.5672894683882532</v>
      </c>
      <c r="K95" s="56">
        <v>-3.2687692020245862</v>
      </c>
      <c r="L95" s="56">
        <v>-27.243758655988032</v>
      </c>
      <c r="M95" s="63">
        <v>-5.3247207090815607</v>
      </c>
      <c r="N95" s="53"/>
      <c r="O95" s="117">
        <v>-0.11483306619489042</v>
      </c>
      <c r="P95" s="56">
        <v>-0.98160237658166238</v>
      </c>
      <c r="Q95" s="56">
        <v>6.500622424834205</v>
      </c>
      <c r="R95" s="56">
        <v>-13.579612194974175</v>
      </c>
      <c r="S95" s="63">
        <v>1.4290821455361424E-2</v>
      </c>
      <c r="T95" s="53"/>
      <c r="U95" s="112">
        <v>6.0046042558444128</v>
      </c>
      <c r="V95" s="44">
        <v>-0.29006478841478156</v>
      </c>
      <c r="W95" s="44">
        <v>17.016230680749416</v>
      </c>
      <c r="X95" s="44">
        <v>0.82289395989675995</v>
      </c>
      <c r="Y95" s="63">
        <v>4.5170267108424156</v>
      </c>
    </row>
    <row r="96" spans="1:25" s="58" customFormat="1" ht="13.5" customHeight="1" x14ac:dyDescent="0.2">
      <c r="A96" s="51"/>
      <c r="B96" s="46" t="s">
        <v>43</v>
      </c>
      <c r="C96" s="48">
        <v>241604.76900000009</v>
      </c>
      <c r="D96" s="48">
        <v>509561.07399999985</v>
      </c>
      <c r="E96" s="48">
        <v>204005.69199999995</v>
      </c>
      <c r="F96" s="48">
        <v>42005.963500000085</v>
      </c>
      <c r="G96" s="113">
        <v>997177.49849999999</v>
      </c>
      <c r="H96" s="53"/>
      <c r="I96" s="116">
        <v>2.0669162799866143</v>
      </c>
      <c r="J96" s="55">
        <v>2.1040832796786617</v>
      </c>
      <c r="K96" s="55">
        <v>-7.1267050056810604</v>
      </c>
      <c r="L96" s="55">
        <v>-25.858957142297356</v>
      </c>
      <c r="M96" s="61">
        <v>-1.4733984847348722</v>
      </c>
      <c r="N96" s="53"/>
      <c r="O96" s="116">
        <v>0.25526109131203611</v>
      </c>
      <c r="P96" s="55">
        <v>-0.48532083879425159</v>
      </c>
      <c r="Q96" s="55">
        <v>4.0697226243277385</v>
      </c>
      <c r="R96" s="55">
        <v>-15.640154090818939</v>
      </c>
      <c r="S96" s="61">
        <v>-0.23386602863692474</v>
      </c>
      <c r="T96" s="53"/>
      <c r="U96" s="114">
        <v>5.721871633553377</v>
      </c>
      <c r="V96" s="49">
        <v>-0.6625899576690415</v>
      </c>
      <c r="W96" s="49">
        <v>14.144670073555019</v>
      </c>
      <c r="X96" s="49">
        <v>-1.5822570129965783</v>
      </c>
      <c r="Y96" s="61">
        <v>3.6052561642475638</v>
      </c>
    </row>
    <row r="97" spans="1:25" s="58" customFormat="1" ht="13.5" customHeight="1" x14ac:dyDescent="0.2">
      <c r="A97" s="51"/>
      <c r="B97" s="41" t="s">
        <v>44</v>
      </c>
      <c r="C97" s="43">
        <v>224013.59999999995</v>
      </c>
      <c r="D97" s="43">
        <v>490509.04000000021</v>
      </c>
      <c r="E97" s="43">
        <v>177465.19199999998</v>
      </c>
      <c r="F97" s="43">
        <v>32999.869999999995</v>
      </c>
      <c r="G97" s="111">
        <v>924987.70199999982</v>
      </c>
      <c r="H97" s="53"/>
      <c r="I97" s="117">
        <v>-19.772986520642235</v>
      </c>
      <c r="J97" s="56">
        <v>-13.805670852184363</v>
      </c>
      <c r="K97" s="56">
        <v>-25.385128145117392</v>
      </c>
      <c r="L97" s="56">
        <v>-50.175578555723106</v>
      </c>
      <c r="M97" s="63">
        <v>-19.731848709042154</v>
      </c>
      <c r="N97" s="53"/>
      <c r="O97" s="117">
        <v>-3.0841295033112317</v>
      </c>
      <c r="P97" s="56">
        <v>-2.549640227551123</v>
      </c>
      <c r="Q97" s="56">
        <v>-0.69848134761012659</v>
      </c>
      <c r="R97" s="56">
        <v>-21.303815248165364</v>
      </c>
      <c r="S97" s="63">
        <v>-3.3459904496893813</v>
      </c>
      <c r="T97" s="53"/>
      <c r="U97" s="112">
        <v>2.962835524524337</v>
      </c>
      <c r="V97" s="44">
        <v>-2.2722590712168937</v>
      </c>
      <c r="W97" s="44">
        <v>9.8698161482766835</v>
      </c>
      <c r="X97" s="44">
        <v>-7.4762568805873428</v>
      </c>
      <c r="Y97" s="63">
        <v>1.0041161214576562</v>
      </c>
    </row>
    <row r="98" spans="1:25" s="58" customFormat="1" ht="13.5" customHeight="1" x14ac:dyDescent="0.2">
      <c r="A98" s="51"/>
      <c r="B98" s="46" t="s">
        <v>45</v>
      </c>
      <c r="C98" s="48">
        <v>236576.37349999999</v>
      </c>
      <c r="D98" s="48">
        <v>583469.96300000011</v>
      </c>
      <c r="E98" s="48">
        <v>221970.87549999997</v>
      </c>
      <c r="F98" s="48">
        <v>47600.682000000008</v>
      </c>
      <c r="G98" s="113">
        <v>1089617.8940000003</v>
      </c>
      <c r="H98" s="53"/>
      <c r="I98" s="116">
        <v>-9.615648848058683</v>
      </c>
      <c r="J98" s="55">
        <v>5.3626751918458098</v>
      </c>
      <c r="K98" s="55">
        <v>-3.6716566087982727</v>
      </c>
      <c r="L98" s="55">
        <v>-23.432469974416975</v>
      </c>
      <c r="M98" s="61">
        <v>-1.6694645302527249</v>
      </c>
      <c r="N98" s="53"/>
      <c r="O98" s="116">
        <v>-3.9669933308213103</v>
      </c>
      <c r="P98" s="55">
        <v>-1.5127677853546828</v>
      </c>
      <c r="Q98" s="55">
        <v>-1.1015694404466387</v>
      </c>
      <c r="R98" s="55">
        <v>-21.5877743281101</v>
      </c>
      <c r="S98" s="61">
        <v>-3.1229110567342104</v>
      </c>
      <c r="T98" s="53"/>
      <c r="U98" s="114">
        <v>1.2563472762035843</v>
      </c>
      <c r="V98" s="49">
        <v>-2.0486658848870434</v>
      </c>
      <c r="W98" s="49">
        <v>7.7107028901708361</v>
      </c>
      <c r="X98" s="49">
        <v>-10.752224671369419</v>
      </c>
      <c r="Y98" s="61">
        <v>0.1480514303615621</v>
      </c>
    </row>
    <row r="99" spans="1:25" s="58" customFormat="1" ht="13.5" customHeight="1" x14ac:dyDescent="0.2">
      <c r="A99" s="51"/>
      <c r="B99" s="41" t="s">
        <v>46</v>
      </c>
      <c r="C99" s="43">
        <v>235705.39149999991</v>
      </c>
      <c r="D99" s="43">
        <v>520544.49049999996</v>
      </c>
      <c r="E99" s="43">
        <v>207372.89600000004</v>
      </c>
      <c r="F99" s="43">
        <v>51429.54</v>
      </c>
      <c r="G99" s="111">
        <v>1015052.3179999999</v>
      </c>
      <c r="H99" s="53"/>
      <c r="I99" s="117">
        <v>-15.733728096592884</v>
      </c>
      <c r="J99" s="56">
        <v>-4.1071205741845205</v>
      </c>
      <c r="K99" s="56">
        <v>-18.787371601286992</v>
      </c>
      <c r="L99" s="56">
        <v>-20.707482445292086</v>
      </c>
      <c r="M99" s="63">
        <v>-11.175426646759135</v>
      </c>
      <c r="N99" s="53"/>
      <c r="O99" s="117">
        <v>-5.4521638216519506</v>
      </c>
      <c r="P99" s="56">
        <v>-1.808096116783247</v>
      </c>
      <c r="Q99" s="56">
        <v>-3.411531448574749</v>
      </c>
      <c r="R99" s="56">
        <v>-21.480227269482072</v>
      </c>
      <c r="S99" s="63">
        <v>-4.0945515193693751</v>
      </c>
      <c r="T99" s="53"/>
      <c r="U99" s="112">
        <v>-1.4059629879555899</v>
      </c>
      <c r="V99" s="44">
        <v>-1.8214528415343807</v>
      </c>
      <c r="W99" s="44">
        <v>3.5498690658277781</v>
      </c>
      <c r="X99" s="44">
        <v>-13.868602678296043</v>
      </c>
      <c r="Y99" s="63">
        <v>-1.3196458082946094</v>
      </c>
    </row>
    <row r="100" spans="1:25" s="58" customFormat="1" ht="13.5" customHeight="1" x14ac:dyDescent="0.2">
      <c r="A100" s="51"/>
      <c r="B100" s="46" t="s">
        <v>47</v>
      </c>
      <c r="C100" s="48">
        <v>228945.17299999998</v>
      </c>
      <c r="D100" s="48">
        <v>514960.09399999998</v>
      </c>
      <c r="E100" s="48">
        <v>200549.41650000011</v>
      </c>
      <c r="F100" s="48">
        <v>49212.602000000006</v>
      </c>
      <c r="G100" s="113">
        <v>993667.2855</v>
      </c>
      <c r="H100" s="53"/>
      <c r="I100" s="116">
        <v>-15.257143037456274</v>
      </c>
      <c r="J100" s="55">
        <v>-8.7616808427659976</v>
      </c>
      <c r="K100" s="55">
        <v>-22.931746642162324</v>
      </c>
      <c r="L100" s="55">
        <v>-26.329628991915371</v>
      </c>
      <c r="M100" s="61">
        <v>-14.457079918360634</v>
      </c>
      <c r="N100" s="53"/>
      <c r="O100" s="116">
        <v>-6.5175875070564331</v>
      </c>
      <c r="P100" s="55">
        <v>-2.5440124472169146</v>
      </c>
      <c r="Q100" s="55">
        <v>-5.7045713285587283</v>
      </c>
      <c r="R100" s="55">
        <v>-22.022217258290539</v>
      </c>
      <c r="S100" s="61">
        <v>-5.2266810287619307</v>
      </c>
      <c r="T100" s="53"/>
      <c r="U100" s="114">
        <v>-3.6900621918153576</v>
      </c>
      <c r="V100" s="49">
        <v>-2.3324599638106349</v>
      </c>
      <c r="W100" s="49">
        <v>-1.0064556173011567</v>
      </c>
      <c r="X100" s="49">
        <v>-17.253573709048553</v>
      </c>
      <c r="Y100" s="61">
        <v>-3.2072796362126326</v>
      </c>
    </row>
    <row r="101" spans="1:25" s="58" customFormat="1" ht="13.5" customHeight="1" x14ac:dyDescent="0.2">
      <c r="A101" s="51"/>
      <c r="B101" s="41" t="s">
        <v>48</v>
      </c>
      <c r="C101" s="43">
        <v>220323.42700000008</v>
      </c>
      <c r="D101" s="43">
        <v>544664.01800000004</v>
      </c>
      <c r="E101" s="43">
        <v>201759.13599999997</v>
      </c>
      <c r="F101" s="43">
        <v>50744.063999999998</v>
      </c>
      <c r="G101" s="111">
        <v>1017490.6450000003</v>
      </c>
      <c r="H101" s="53"/>
      <c r="I101" s="117">
        <v>-12.890457720135345</v>
      </c>
      <c r="J101" s="56">
        <v>5.8002135339704211</v>
      </c>
      <c r="K101" s="56">
        <v>-15.981058836374842</v>
      </c>
      <c r="L101" s="56">
        <v>-15.059776079914727</v>
      </c>
      <c r="M101" s="63">
        <v>-4.6943002068919952</v>
      </c>
      <c r="N101" s="53"/>
      <c r="O101" s="117">
        <v>-7.1060282761578577</v>
      </c>
      <c r="P101" s="56">
        <v>-1.8094465082605637</v>
      </c>
      <c r="Q101" s="56">
        <v>-6.7096140906603239</v>
      </c>
      <c r="R101" s="56">
        <v>-21.389544285082422</v>
      </c>
      <c r="S101" s="63">
        <v>-5.1781016287168598</v>
      </c>
      <c r="T101" s="53"/>
      <c r="U101" s="112">
        <v>-5.5752241382613619</v>
      </c>
      <c r="V101" s="44">
        <v>-1.0527567345655342</v>
      </c>
      <c r="W101" s="44">
        <v>-4.4933036719714892</v>
      </c>
      <c r="X101" s="44">
        <v>-18.852227059769874</v>
      </c>
      <c r="Y101" s="63">
        <v>-3.808591990975259</v>
      </c>
    </row>
    <row r="102" spans="1:25" s="58" customFormat="1" ht="13.5" customHeight="1" x14ac:dyDescent="0.2">
      <c r="A102" s="51"/>
      <c r="B102" s="46" t="s">
        <v>49</v>
      </c>
      <c r="C102" s="48">
        <v>216560.18250000002</v>
      </c>
      <c r="D102" s="48">
        <v>572790.65350000001</v>
      </c>
      <c r="E102" s="48">
        <v>174998.67199999996</v>
      </c>
      <c r="F102" s="48">
        <v>42529.098499999993</v>
      </c>
      <c r="G102" s="113">
        <v>1006878.6065000003</v>
      </c>
      <c r="H102" s="53"/>
      <c r="I102" s="116">
        <v>-10.724146872415375</v>
      </c>
      <c r="J102" s="55">
        <v>-3.3917636609594126</v>
      </c>
      <c r="K102" s="55">
        <v>-18.476175861686301</v>
      </c>
      <c r="L102" s="55">
        <v>-25.065091060882878</v>
      </c>
      <c r="M102" s="61">
        <v>-9.0352602316594073</v>
      </c>
      <c r="N102" s="53"/>
      <c r="O102" s="116">
        <v>-7.4003683602589945</v>
      </c>
      <c r="P102" s="55">
        <v>-1.9551056528322874</v>
      </c>
      <c r="Q102" s="55">
        <v>-7.655599504220163</v>
      </c>
      <c r="R102" s="55">
        <v>-21.681629230564823</v>
      </c>
      <c r="S102" s="61">
        <v>-5.5114755261858477</v>
      </c>
      <c r="T102" s="53"/>
      <c r="U102" s="114">
        <v>-7.4003683602589945</v>
      </c>
      <c r="V102" s="49">
        <v>-1.9551056528322874</v>
      </c>
      <c r="W102" s="49">
        <v>-7.655599504220163</v>
      </c>
      <c r="X102" s="49">
        <v>-21.681629230564823</v>
      </c>
      <c r="Y102" s="61">
        <v>-5.5114755261858477</v>
      </c>
    </row>
    <row r="103" spans="1:25" s="58" customFormat="1" ht="13.5" customHeight="1" x14ac:dyDescent="0.2">
      <c r="A103" s="51">
        <v>2017</v>
      </c>
      <c r="B103" s="41" t="s">
        <v>50</v>
      </c>
      <c r="C103" s="43">
        <v>194276.02000000002</v>
      </c>
      <c r="D103" s="43">
        <v>502084.83299999981</v>
      </c>
      <c r="E103" s="43">
        <v>171559.96650000001</v>
      </c>
      <c r="F103" s="43">
        <v>45269.587500000001</v>
      </c>
      <c r="G103" s="111">
        <v>913190.40699999989</v>
      </c>
      <c r="H103" s="53"/>
      <c r="I103" s="117">
        <v>-4.2899209711826103</v>
      </c>
      <c r="J103" s="56">
        <v>2.4268453624179358</v>
      </c>
      <c r="K103" s="56">
        <v>-12.850316327734959</v>
      </c>
      <c r="L103" s="56">
        <v>-7.8191147756554074</v>
      </c>
      <c r="M103" s="63">
        <v>-2.7629953007785986</v>
      </c>
      <c r="N103" s="53"/>
      <c r="O103" s="117">
        <v>-4.2899209711826103</v>
      </c>
      <c r="P103" s="56">
        <v>2.4268453624179358</v>
      </c>
      <c r="Q103" s="56">
        <v>-12.850316327734959</v>
      </c>
      <c r="R103" s="56">
        <v>-7.8191147756554074</v>
      </c>
      <c r="S103" s="63">
        <v>-2.7629953007785986</v>
      </c>
      <c r="T103" s="53"/>
      <c r="U103" s="112">
        <v>-7.945850190521881</v>
      </c>
      <c r="V103" s="44">
        <v>-1.5549546129054477</v>
      </c>
      <c r="W103" s="44">
        <v>-9.2661430659525621</v>
      </c>
      <c r="X103" s="44">
        <v>-21.96397196596088</v>
      </c>
      <c r="Y103" s="63">
        <v>-5.797138857120288</v>
      </c>
    </row>
    <row r="104" spans="1:25" s="58" customFormat="1" ht="13.5" customHeight="1" x14ac:dyDescent="0.2">
      <c r="A104" s="51"/>
      <c r="B104" s="46" t="s">
        <v>51</v>
      </c>
      <c r="C104" s="48">
        <v>228359.83900000001</v>
      </c>
      <c r="D104" s="48">
        <v>530826.16249999986</v>
      </c>
      <c r="E104" s="48">
        <v>199731.69499999995</v>
      </c>
      <c r="F104" s="48">
        <v>49050.602500000001</v>
      </c>
      <c r="G104" s="113">
        <v>1007968.2989999999</v>
      </c>
      <c r="H104" s="53"/>
      <c r="I104" s="116">
        <v>-7.3398557759419703</v>
      </c>
      <c r="J104" s="55">
        <v>3.4573508683093621</v>
      </c>
      <c r="K104" s="55">
        <v>-14.176229888221755</v>
      </c>
      <c r="L104" s="55">
        <v>-8.6326312900596491</v>
      </c>
      <c r="M104" s="61">
        <v>-3.6307453546237412</v>
      </c>
      <c r="N104" s="53"/>
      <c r="O104" s="116">
        <v>-5.9623690706347077</v>
      </c>
      <c r="P104" s="55">
        <v>2.9538579729768202</v>
      </c>
      <c r="Q104" s="55">
        <v>-13.568624553392311</v>
      </c>
      <c r="R104" s="55">
        <v>-8.2439783614793924</v>
      </c>
      <c r="S104" s="61">
        <v>-3.2202144750625763</v>
      </c>
      <c r="T104" s="53"/>
      <c r="U104" s="114">
        <v>-9.0442888042124423</v>
      </c>
      <c r="V104" s="49">
        <v>-1.5288725637577443</v>
      </c>
      <c r="W104" s="49">
        <v>-11.501455067329175</v>
      </c>
      <c r="X104" s="49">
        <v>-22.241388125311758</v>
      </c>
      <c r="Y104" s="61">
        <v>-6.5292351450239892</v>
      </c>
    </row>
    <row r="105" spans="1:25" s="58" customFormat="1" ht="13.5" customHeight="1" x14ac:dyDescent="0.2">
      <c r="A105" s="51"/>
      <c r="B105" s="41" t="s">
        <v>52</v>
      </c>
      <c r="C105" s="43">
        <v>241130.45549999998</v>
      </c>
      <c r="D105" s="43">
        <v>568447.48800000036</v>
      </c>
      <c r="E105" s="43">
        <v>218640.36000000007</v>
      </c>
      <c r="F105" s="43">
        <v>55049.927399999993</v>
      </c>
      <c r="G105" s="111">
        <v>1083268.2308999998</v>
      </c>
      <c r="H105" s="53"/>
      <c r="I105" s="117">
        <v>6.7540198426274713</v>
      </c>
      <c r="J105" s="56">
        <v>9.8056107772227676</v>
      </c>
      <c r="K105" s="56">
        <v>1.3659087023697225</v>
      </c>
      <c r="L105" s="56">
        <v>14.177812421784594</v>
      </c>
      <c r="M105" s="63">
        <v>7.5237826867182775</v>
      </c>
      <c r="N105" s="53"/>
      <c r="O105" s="117">
        <v>-1.7090296136491929</v>
      </c>
      <c r="P105" s="56">
        <v>5.2859701920228304</v>
      </c>
      <c r="Q105" s="56">
        <v>-8.576493545755099</v>
      </c>
      <c r="R105" s="56">
        <v>-1.0851295128193925</v>
      </c>
      <c r="S105" s="63">
        <v>0.39684608361316975</v>
      </c>
      <c r="T105" s="53"/>
      <c r="U105" s="112">
        <v>-7.9016053079382687</v>
      </c>
      <c r="V105" s="44">
        <v>-4.3112029572824895E-2</v>
      </c>
      <c r="W105" s="44">
        <v>-11.413909575303066</v>
      </c>
      <c r="X105" s="44">
        <v>-20.445576205731612</v>
      </c>
      <c r="Y105" s="63">
        <v>-5.4082364043516975</v>
      </c>
    </row>
    <row r="106" spans="1:25" s="58" customFormat="1" ht="13.5" customHeight="1" x14ac:dyDescent="0.2">
      <c r="A106" s="51"/>
      <c r="B106" s="46" t="s">
        <v>40</v>
      </c>
      <c r="C106" s="48">
        <v>205596.33250000002</v>
      </c>
      <c r="D106" s="48">
        <v>477863.75650000002</v>
      </c>
      <c r="E106" s="48">
        <v>178911.55050000004</v>
      </c>
      <c r="F106" s="47">
        <v>37633.303999999996</v>
      </c>
      <c r="G106" s="113">
        <v>900004.94350000005</v>
      </c>
      <c r="H106" s="53"/>
      <c r="I106" s="116">
        <v>-16.624553576284967</v>
      </c>
      <c r="J106" s="55">
        <v>-11.988674409448208</v>
      </c>
      <c r="K106" s="55">
        <v>-19.090087667194695</v>
      </c>
      <c r="L106" s="55">
        <v>-20.656013220672236</v>
      </c>
      <c r="M106" s="61">
        <v>-14.941655650198811</v>
      </c>
      <c r="N106" s="53"/>
      <c r="O106" s="116">
        <v>-5.6986593814322788</v>
      </c>
      <c r="P106" s="55">
        <v>0.74151107565845109</v>
      </c>
      <c r="Q106" s="55">
        <v>-11.259799976104759</v>
      </c>
      <c r="R106" s="55">
        <v>-5.7629227541245456</v>
      </c>
      <c r="S106" s="61">
        <v>-3.6098439244347134</v>
      </c>
      <c r="T106" s="53"/>
      <c r="U106" s="114">
        <v>-9.7045598056887172</v>
      </c>
      <c r="V106" s="49">
        <v>-1.5339565902863512</v>
      </c>
      <c r="W106" s="49">
        <v>-13.666540889907992</v>
      </c>
      <c r="X106" s="49">
        <v>-20.897515359972147</v>
      </c>
      <c r="Y106" s="61">
        <v>-7.0687974872151358</v>
      </c>
    </row>
    <row r="107" spans="1:25" s="58" customFormat="1" ht="13.5" customHeight="1" x14ac:dyDescent="0.2">
      <c r="A107" s="51"/>
      <c r="B107" s="41" t="s">
        <v>42</v>
      </c>
      <c r="C107" s="43">
        <v>227246.89550000001</v>
      </c>
      <c r="D107" s="43">
        <v>521968.22000000009</v>
      </c>
      <c r="E107" s="43">
        <v>204522.21950000006</v>
      </c>
      <c r="F107" s="42">
        <v>45308.668500000007</v>
      </c>
      <c r="G107" s="111">
        <v>999046.00350000034</v>
      </c>
      <c r="H107" s="53"/>
      <c r="I107" s="117">
        <v>-3.5065836244940698</v>
      </c>
      <c r="J107" s="56">
        <v>1.4662914682590298</v>
      </c>
      <c r="K107" s="56">
        <v>-3.1152810195761731</v>
      </c>
      <c r="L107" s="56">
        <v>2.0876501519474573</v>
      </c>
      <c r="M107" s="63">
        <v>-0.63307225772523168</v>
      </c>
      <c r="N107" s="53"/>
      <c r="O107" s="117">
        <v>-5.2526222507223252</v>
      </c>
      <c r="P107" s="56">
        <v>0.88611762643336078</v>
      </c>
      <c r="Q107" s="56">
        <v>-9.6641609293364894</v>
      </c>
      <c r="R107" s="56">
        <v>-4.3280202531859118</v>
      </c>
      <c r="S107" s="63">
        <v>-3.0179055630644882</v>
      </c>
      <c r="T107" s="53"/>
      <c r="U107" s="112">
        <v>-9.3987773985887344</v>
      </c>
      <c r="V107" s="44">
        <v>-1.2083267794750157</v>
      </c>
      <c r="W107" s="44">
        <v>-13.681809361742097</v>
      </c>
      <c r="X107" s="44">
        <v>-18.815883130708585</v>
      </c>
      <c r="Y107" s="63">
        <v>-6.708195253324547</v>
      </c>
    </row>
    <row r="108" spans="1:25" s="58" customFormat="1" ht="13.5" customHeight="1" x14ac:dyDescent="0.2">
      <c r="A108" s="51"/>
      <c r="B108" s="46" t="s">
        <v>43</v>
      </c>
      <c r="C108" s="48">
        <v>218280.57850000003</v>
      </c>
      <c r="D108" s="48">
        <v>510880.73049999989</v>
      </c>
      <c r="E108" s="48">
        <v>207052.58650000003</v>
      </c>
      <c r="F108" s="47">
        <v>47306.370999999999</v>
      </c>
      <c r="G108" s="113">
        <v>983520.26650000003</v>
      </c>
      <c r="H108" s="53"/>
      <c r="I108" s="116">
        <v>-9.6538617993919047</v>
      </c>
      <c r="J108" s="55">
        <v>0.25897906400913939</v>
      </c>
      <c r="K108" s="55">
        <v>1.4935340627653062</v>
      </c>
      <c r="L108" s="55">
        <v>12.618226219236476</v>
      </c>
      <c r="M108" s="61">
        <v>-1.3695888666304512</v>
      </c>
      <c r="N108" s="53"/>
      <c r="O108" s="116">
        <v>-6.0127038219652889</v>
      </c>
      <c r="P108" s="55">
        <v>0.78262821739036781</v>
      </c>
      <c r="Q108" s="55">
        <v>-7.8879386666203146</v>
      </c>
      <c r="R108" s="55">
        <v>-1.8288106501265275</v>
      </c>
      <c r="S108" s="61">
        <v>-2.7463710461060913</v>
      </c>
      <c r="T108" s="53"/>
      <c r="U108" s="114">
        <v>-10.328547944045283</v>
      </c>
      <c r="V108" s="49">
        <v>-1.3492312469974337</v>
      </c>
      <c r="W108" s="49">
        <v>-13.073031434909581</v>
      </c>
      <c r="X108" s="49">
        <v>-16.216099700724939</v>
      </c>
      <c r="Y108" s="61">
        <v>-6.7062054502884081</v>
      </c>
    </row>
    <row r="109" spans="1:25" s="58" customFormat="1" ht="13.5" customHeight="1" x14ac:dyDescent="0.2">
      <c r="A109" s="51"/>
      <c r="B109" s="41" t="s">
        <v>44</v>
      </c>
      <c r="C109" s="43">
        <v>218583.61449999994</v>
      </c>
      <c r="D109" s="43">
        <v>562575.78200000024</v>
      </c>
      <c r="E109" s="43">
        <v>209841.80699999994</v>
      </c>
      <c r="F109" s="42">
        <v>50466.557000000001</v>
      </c>
      <c r="G109" s="111">
        <v>1041467.7605</v>
      </c>
      <c r="H109" s="53"/>
      <c r="I109" s="117">
        <v>-2.4239535010374453</v>
      </c>
      <c r="J109" s="56">
        <v>14.692235233829749</v>
      </c>
      <c r="K109" s="56">
        <v>18.243924138092368</v>
      </c>
      <c r="L109" s="56">
        <v>52.929563055854487</v>
      </c>
      <c r="M109" s="63">
        <v>12.592606177157606</v>
      </c>
      <c r="N109" s="53"/>
      <c r="O109" s="117">
        <v>-5.5173754136588826</v>
      </c>
      <c r="P109" s="56">
        <v>2.68927990476422</v>
      </c>
      <c r="Q109" s="56">
        <v>-4.7093240587720686</v>
      </c>
      <c r="R109" s="56">
        <v>3.8567276878068668</v>
      </c>
      <c r="S109" s="63">
        <v>-0.71313846865504615</v>
      </c>
      <c r="T109" s="53"/>
      <c r="U109" s="112">
        <v>-8.8242356520854486</v>
      </c>
      <c r="V109" s="44">
        <v>1.0072800331980716</v>
      </c>
      <c r="W109" s="44">
        <v>-9.8825221157472072</v>
      </c>
      <c r="X109" s="44">
        <v>-9.0028654598673938</v>
      </c>
      <c r="Y109" s="63">
        <v>-4.090923942852811</v>
      </c>
    </row>
    <row r="110" spans="1:25" s="58" customFormat="1" ht="13.5" customHeight="1" x14ac:dyDescent="0.2">
      <c r="A110" s="51"/>
      <c r="B110" s="46" t="s">
        <v>45</v>
      </c>
      <c r="C110" s="48">
        <v>220385.77700000003</v>
      </c>
      <c r="D110" s="48">
        <v>540050.74700000009</v>
      </c>
      <c r="E110" s="48">
        <v>221410.28649999981</v>
      </c>
      <c r="F110" s="47">
        <v>51161.682000000015</v>
      </c>
      <c r="G110" s="113">
        <v>1033008.4924999999</v>
      </c>
      <c r="H110" s="53"/>
      <c r="I110" s="116">
        <v>-6.8437081270923983</v>
      </c>
      <c r="J110" s="55">
        <v>-7.441551194298583</v>
      </c>
      <c r="K110" s="55">
        <v>-0.25255070005802338</v>
      </c>
      <c r="L110" s="55">
        <v>7.4809852514298143</v>
      </c>
      <c r="M110" s="61">
        <v>-5.1953443323316435</v>
      </c>
      <c r="N110" s="53"/>
      <c r="O110" s="116">
        <v>-5.6861102310211038</v>
      </c>
      <c r="P110" s="55">
        <v>1.26900088604296</v>
      </c>
      <c r="Q110" s="55">
        <v>-4.1207993514563839</v>
      </c>
      <c r="R110" s="55">
        <v>4.3288238253532256</v>
      </c>
      <c r="S110" s="61">
        <v>-1.3184909198062797</v>
      </c>
      <c r="T110" s="53"/>
      <c r="U110" s="114">
        <v>-8.5916369466734324</v>
      </c>
      <c r="V110" s="49">
        <v>-0.14400170591964923</v>
      </c>
      <c r="W110" s="49">
        <v>-9.616089284721312</v>
      </c>
      <c r="X110" s="49">
        <v>-6.262079690633243</v>
      </c>
      <c r="Y110" s="61">
        <v>-4.4006990992514972</v>
      </c>
    </row>
    <row r="111" spans="1:25" s="58" customFormat="1" ht="13.5" customHeight="1" x14ac:dyDescent="0.2">
      <c r="A111" s="51"/>
      <c r="B111" s="41" t="s">
        <v>46</v>
      </c>
      <c r="C111" s="43">
        <v>221145.21250000002</v>
      </c>
      <c r="D111" s="43">
        <v>534357.19099999953</v>
      </c>
      <c r="E111" s="43">
        <v>214056.97099999999</v>
      </c>
      <c r="F111" s="42">
        <v>53276.6685</v>
      </c>
      <c r="G111" s="111">
        <v>1022836.0429999996</v>
      </c>
      <c r="H111" s="53"/>
      <c r="I111" s="117">
        <v>-6.1772787238088682</v>
      </c>
      <c r="J111" s="56">
        <v>2.6535100749470928</v>
      </c>
      <c r="K111" s="56">
        <v>3.2232153424717467</v>
      </c>
      <c r="L111" s="56">
        <v>3.5915711087441053</v>
      </c>
      <c r="M111" s="63">
        <v>0.7668299320114329</v>
      </c>
      <c r="N111" s="53"/>
      <c r="O111" s="117">
        <v>-5.7413628710483522</v>
      </c>
      <c r="P111" s="56">
        <v>1.4229164721187999</v>
      </c>
      <c r="Q111" s="56">
        <v>-3.3142853749651806</v>
      </c>
      <c r="R111" s="56">
        <v>4.2378657223030274</v>
      </c>
      <c r="S111" s="63">
        <v>-1.0854475490719722</v>
      </c>
      <c r="T111" s="53"/>
      <c r="U111" s="112">
        <v>-7.6944490066316718</v>
      </c>
      <c r="V111" s="44">
        <v>0.42371278272632651</v>
      </c>
      <c r="W111" s="44">
        <v>-7.6937929589802394</v>
      </c>
      <c r="X111" s="44">
        <v>-3.8565228611427784</v>
      </c>
      <c r="Y111" s="63">
        <v>-3.354946044826761</v>
      </c>
    </row>
    <row r="112" spans="1:25" s="58" customFormat="1" ht="13.5" customHeight="1" x14ac:dyDescent="0.2">
      <c r="A112" s="51"/>
      <c r="B112" s="46" t="s">
        <v>47</v>
      </c>
      <c r="C112" s="48">
        <v>219473.55650000004</v>
      </c>
      <c r="D112" s="48">
        <v>542529.49549999996</v>
      </c>
      <c r="E112" s="48">
        <v>211352.94099999999</v>
      </c>
      <c r="F112" s="47">
        <v>56302.678500000009</v>
      </c>
      <c r="G112" s="113">
        <v>1029658.6714999999</v>
      </c>
      <c r="H112" s="53"/>
      <c r="I112" s="116">
        <v>-4.1370675677009956</v>
      </c>
      <c r="J112" s="55">
        <v>5.3536966885826303</v>
      </c>
      <c r="K112" s="55">
        <v>5.3869638159729476</v>
      </c>
      <c r="L112" s="55">
        <v>14.407034401473013</v>
      </c>
      <c r="M112" s="61">
        <v>3.622076174309143</v>
      </c>
      <c r="N112" s="53"/>
      <c r="O112" s="116">
        <v>-5.5833351883232893</v>
      </c>
      <c r="P112" s="55">
        <v>1.8123803648695542</v>
      </c>
      <c r="Q112" s="55">
        <v>-2.4788872608936714</v>
      </c>
      <c r="R112" s="55">
        <v>5.3116338984098945</v>
      </c>
      <c r="S112" s="61">
        <v>-0.62123072568064686</v>
      </c>
      <c r="T112" s="53"/>
      <c r="U112" s="114">
        <v>-6.6810196840860527</v>
      </c>
      <c r="V112" s="49">
        <v>1.6486102566759371</v>
      </c>
      <c r="W112" s="49">
        <v>-5.1035815740186621</v>
      </c>
      <c r="X112" s="49">
        <v>0.26322658384468411</v>
      </c>
      <c r="Y112" s="61">
        <v>-1.7363856724598747</v>
      </c>
    </row>
    <row r="113" spans="1:25" s="58" customFormat="1" ht="13.5" customHeight="1" x14ac:dyDescent="0.2">
      <c r="A113" s="51"/>
      <c r="B113" s="41" t="s">
        <v>48</v>
      </c>
      <c r="C113" s="43">
        <v>221269.81350000005</v>
      </c>
      <c r="D113" s="43">
        <v>543652.23850000009</v>
      </c>
      <c r="E113" s="43">
        <v>199709.66899999997</v>
      </c>
      <c r="F113" s="42">
        <v>56644.947500000009</v>
      </c>
      <c r="G113" s="111">
        <v>1021276.6684999999</v>
      </c>
      <c r="H113" s="53"/>
      <c r="I113" s="117">
        <v>0.4295441991286566</v>
      </c>
      <c r="J113" s="56">
        <v>-0.18576213345525616</v>
      </c>
      <c r="K113" s="56">
        <v>-1.0157988582980408</v>
      </c>
      <c r="L113" s="56">
        <v>11.628716809122764</v>
      </c>
      <c r="M113" s="63">
        <v>0.37209418274304085</v>
      </c>
      <c r="N113" s="53"/>
      <c r="O113" s="117">
        <v>-5.0627061673943246</v>
      </c>
      <c r="P113" s="56">
        <v>1.6228459746346289</v>
      </c>
      <c r="Q113" s="56">
        <v>-2.3500175886439365</v>
      </c>
      <c r="R113" s="56">
        <v>5.9318848053340645</v>
      </c>
      <c r="S113" s="63">
        <v>-0.53012801499065176</v>
      </c>
      <c r="T113" s="53"/>
      <c r="U113" s="112">
        <v>-5.5554392976636109</v>
      </c>
      <c r="V113" s="44">
        <v>1.1535189714968652</v>
      </c>
      <c r="W113" s="44">
        <v>-3.7317531340180921</v>
      </c>
      <c r="X113" s="44">
        <v>2.8647297773438822</v>
      </c>
      <c r="Y113" s="63">
        <v>-1.3017268202676036</v>
      </c>
    </row>
    <row r="114" spans="1:25" s="58" customFormat="1" ht="13.5" customHeight="1" x14ac:dyDescent="0.2">
      <c r="A114" s="51"/>
      <c r="B114" s="64" t="s">
        <v>49</v>
      </c>
      <c r="C114" s="65">
        <v>210527.31300000002</v>
      </c>
      <c r="D114" s="65">
        <v>520995.9945000002</v>
      </c>
      <c r="E114" s="65">
        <v>170001.57249999998</v>
      </c>
      <c r="F114" s="47">
        <v>47064.193999999996</v>
      </c>
      <c r="G114" s="118">
        <v>948589.07400000014</v>
      </c>
      <c r="H114" s="53"/>
      <c r="I114" s="119">
        <v>-2.7857704174219577</v>
      </c>
      <c r="J114" s="66">
        <v>-9.0425112008221333</v>
      </c>
      <c r="K114" s="66">
        <v>-2.8555070977910049</v>
      </c>
      <c r="L114" s="66">
        <v>10.663511948178268</v>
      </c>
      <c r="M114" s="68">
        <v>-5.7891320883874897</v>
      </c>
      <c r="N114" s="53"/>
      <c r="O114" s="119">
        <v>-4.8841223355461523</v>
      </c>
      <c r="P114" s="66">
        <v>0.65543993523537836</v>
      </c>
      <c r="Q114" s="66">
        <v>-2.3858949904832514</v>
      </c>
      <c r="R114" s="66">
        <v>6.2916492774866413</v>
      </c>
      <c r="S114" s="68">
        <v>-0.96771219934373676</v>
      </c>
      <c r="T114" s="53"/>
      <c r="U114" s="120">
        <v>-4.8841223355461523</v>
      </c>
      <c r="V114" s="67">
        <v>0.65543993523537836</v>
      </c>
      <c r="W114" s="67">
        <v>-2.3858949904832514</v>
      </c>
      <c r="X114" s="67">
        <v>6.2916492774866413</v>
      </c>
      <c r="Y114" s="68">
        <v>-0.96771219934373676</v>
      </c>
    </row>
    <row r="115" spans="1:25" s="58" customFormat="1" ht="13.5" customHeight="1" x14ac:dyDescent="0.2">
      <c r="A115" s="51">
        <v>2018</v>
      </c>
      <c r="B115" s="41" t="s">
        <v>50</v>
      </c>
      <c r="C115" s="43">
        <v>190439.68200000003</v>
      </c>
      <c r="D115" s="43">
        <v>501281.31249999983</v>
      </c>
      <c r="E115" s="43">
        <v>165063.33100000003</v>
      </c>
      <c r="F115" s="42">
        <v>52611.219499999999</v>
      </c>
      <c r="G115" s="111">
        <v>909395.54500000004</v>
      </c>
      <c r="H115" s="53"/>
      <c r="I115" s="117">
        <v>-1.9746842662310939</v>
      </c>
      <c r="J115" s="56">
        <v>-0.16003679999630549</v>
      </c>
      <c r="K115" s="56">
        <v>-3.7868015671359956</v>
      </c>
      <c r="L115" s="56">
        <v>16.217580953217208</v>
      </c>
      <c r="M115" s="63">
        <v>-0.41556086999059971</v>
      </c>
      <c r="N115" s="53"/>
      <c r="O115" s="117">
        <v>-1.9746842662310939</v>
      </c>
      <c r="P115" s="56">
        <v>-0.16003679999630549</v>
      </c>
      <c r="Q115" s="56">
        <v>-3.7868015671359956</v>
      </c>
      <c r="R115" s="56">
        <v>16.217580953217208</v>
      </c>
      <c r="S115" s="63">
        <v>-0.41556086999059971</v>
      </c>
      <c r="T115" s="53"/>
      <c r="U115" s="112">
        <v>-4.722584486504033</v>
      </c>
      <c r="V115" s="44">
        <v>0.45347783567615352</v>
      </c>
      <c r="W115" s="44">
        <v>-1.6402345106430971</v>
      </c>
      <c r="X115" s="44">
        <v>8.3480106947763346</v>
      </c>
      <c r="Y115" s="63">
        <v>-0.78632575652969194</v>
      </c>
    </row>
    <row r="116" spans="1:25" s="58" customFormat="1" ht="13.5" customHeight="1" x14ac:dyDescent="0.2">
      <c r="A116" s="51"/>
      <c r="B116" s="64" t="s">
        <v>51</v>
      </c>
      <c r="C116" s="65">
        <v>212042.60599999997</v>
      </c>
      <c r="D116" s="65">
        <v>499921.26800000004</v>
      </c>
      <c r="E116" s="65">
        <v>198454.42150000005</v>
      </c>
      <c r="F116" s="47">
        <v>50081.98599999999</v>
      </c>
      <c r="G116" s="118">
        <v>960500.28150000016</v>
      </c>
      <c r="H116" s="53"/>
      <c r="I116" s="119">
        <v>-7.1454039692154652</v>
      </c>
      <c r="J116" s="66">
        <v>-5.8220367953321812</v>
      </c>
      <c r="K116" s="66">
        <v>-0.63949464805767775</v>
      </c>
      <c r="L116" s="66">
        <v>2.1026928262501769</v>
      </c>
      <c r="M116" s="68">
        <v>-4.7092768241910505</v>
      </c>
      <c r="N116" s="53"/>
      <c r="O116" s="119">
        <v>-4.7685426048999915</v>
      </c>
      <c r="P116" s="66">
        <v>-3.0698109651403911</v>
      </c>
      <c r="Q116" s="66">
        <v>-2.0937472628912985</v>
      </c>
      <c r="R116" s="66">
        <v>8.8772250140717262</v>
      </c>
      <c r="S116" s="68">
        <v>-2.6683313221286653</v>
      </c>
      <c r="T116" s="53"/>
      <c r="U116" s="120">
        <v>-4.6890301665856668</v>
      </c>
      <c r="V116" s="67">
        <v>-0.31450582024096718</v>
      </c>
      <c r="W116" s="67">
        <v>-0.34531702322283309</v>
      </c>
      <c r="X116" s="67">
        <v>9.4467652577329631</v>
      </c>
      <c r="Y116" s="68">
        <v>-0.86766712370803134</v>
      </c>
    </row>
    <row r="117" spans="1:25" s="58" customFormat="1" ht="13.5" customHeight="1" x14ac:dyDescent="0.2">
      <c r="A117" s="51"/>
      <c r="B117" s="41" t="s">
        <v>52</v>
      </c>
      <c r="C117" s="43">
        <v>218808.29450000005</v>
      </c>
      <c r="D117" s="43">
        <v>522409.44830612245</v>
      </c>
      <c r="E117" s="43">
        <v>187013.22450000001</v>
      </c>
      <c r="F117" s="42">
        <v>50648.938000000002</v>
      </c>
      <c r="G117" s="111">
        <v>978879.9053061225</v>
      </c>
      <c r="H117" s="53"/>
      <c r="I117" s="117">
        <v>-9.2572964098265658</v>
      </c>
      <c r="J117" s="56">
        <v>-8.0989081077402716</v>
      </c>
      <c r="K117" s="56">
        <v>-14.465369294123036</v>
      </c>
      <c r="L117" s="56">
        <v>-7.9945416967071168</v>
      </c>
      <c r="M117" s="63">
        <v>-9.6364245360680059</v>
      </c>
      <c r="N117" s="53"/>
      <c r="O117" s="117">
        <v>-6.3991996990682054</v>
      </c>
      <c r="P117" s="56">
        <v>-4.8550312434696963</v>
      </c>
      <c r="Q117" s="56">
        <v>-6.6789126651942468</v>
      </c>
      <c r="R117" s="56">
        <v>2.659183891087963</v>
      </c>
      <c r="S117" s="63">
        <v>-5.1807285836173378</v>
      </c>
      <c r="T117" s="53"/>
      <c r="U117" s="112">
        <v>-6.0296821572181756</v>
      </c>
      <c r="V117" s="44">
        <v>-1.8256389580156451</v>
      </c>
      <c r="W117" s="44">
        <v>-1.7793077987128498</v>
      </c>
      <c r="X117" s="44">
        <v>7.3161636714679048</v>
      </c>
      <c r="Y117" s="63">
        <v>-2.3498197595520907</v>
      </c>
    </row>
    <row r="118" spans="1:25" s="58" customFormat="1" ht="13.5" customHeight="1" x14ac:dyDescent="0.2">
      <c r="A118" s="51"/>
      <c r="B118" s="64" t="s">
        <v>40</v>
      </c>
      <c r="C118" s="65">
        <v>225205.17750000011</v>
      </c>
      <c r="D118" s="65">
        <v>563846.75449999992</v>
      </c>
      <c r="E118" s="65">
        <v>192259.79649999994</v>
      </c>
      <c r="F118" s="47">
        <v>49507.819000000003</v>
      </c>
      <c r="G118" s="118">
        <v>1030819.5475000006</v>
      </c>
      <c r="H118" s="53"/>
      <c r="I118" s="119">
        <v>9.5375461038440932</v>
      </c>
      <c r="J118" s="66">
        <v>17.993203466561681</v>
      </c>
      <c r="K118" s="66">
        <v>7.4608072886830854</v>
      </c>
      <c r="L118" s="66">
        <v>31.55320882801044</v>
      </c>
      <c r="M118" s="68">
        <v>14.534876163155275</v>
      </c>
      <c r="N118" s="53"/>
      <c r="O118" s="119">
        <v>-2.6303047501418604</v>
      </c>
      <c r="P118" s="66">
        <v>0.39613578325912613</v>
      </c>
      <c r="Q118" s="66">
        <v>-3.3885694631261174</v>
      </c>
      <c r="R118" s="66">
        <v>8.4739311085139093</v>
      </c>
      <c r="S118" s="68">
        <v>-0.63611305958633579</v>
      </c>
      <c r="T118" s="53"/>
      <c r="U118" s="120">
        <v>-3.883491505835579</v>
      </c>
      <c r="V118" s="67">
        <v>0.54220484587168016</v>
      </c>
      <c r="W118" s="67">
        <v>0.53524071079323221</v>
      </c>
      <c r="X118" s="67">
        <v>11.402358670679121</v>
      </c>
      <c r="Y118" s="68">
        <v>3.5830615566311508E-2</v>
      </c>
    </row>
    <row r="119" spans="1:25" s="58" customFormat="1" ht="13.5" customHeight="1" x14ac:dyDescent="0.2">
      <c r="A119" s="51"/>
      <c r="B119" s="41" t="s">
        <v>42</v>
      </c>
      <c r="C119" s="43">
        <v>236792.78549999997</v>
      </c>
      <c r="D119" s="43">
        <v>504166.68438435398</v>
      </c>
      <c r="E119" s="43">
        <v>192226.90250000011</v>
      </c>
      <c r="F119" s="43">
        <v>50825.655499999986</v>
      </c>
      <c r="G119" s="111">
        <v>984012.02788435412</v>
      </c>
      <c r="H119" s="53"/>
      <c r="I119" s="117">
        <v>4.2006690472037462</v>
      </c>
      <c r="J119" s="56">
        <v>-3.4104634982654858</v>
      </c>
      <c r="K119" s="56">
        <v>-6.0117267600843434</v>
      </c>
      <c r="L119" s="56">
        <v>12.176449193160408</v>
      </c>
      <c r="M119" s="63">
        <v>-1.5048331671391537</v>
      </c>
      <c r="N119" s="53"/>
      <c r="O119" s="117">
        <v>-1.214743852185677</v>
      </c>
      <c r="P119" s="56">
        <v>-0.36771595377619803</v>
      </c>
      <c r="Q119" s="56">
        <v>-3.9397434998104615</v>
      </c>
      <c r="R119" s="56">
        <v>9.1960466238309095</v>
      </c>
      <c r="S119" s="63">
        <v>-0.81310811741261091</v>
      </c>
      <c r="T119" s="53"/>
      <c r="U119" s="112">
        <v>-3.2360405677575841</v>
      </c>
      <c r="V119" s="44">
        <v>0.14165814332523041</v>
      </c>
      <c r="W119" s="44">
        <v>0.29455322100331216</v>
      </c>
      <c r="X119" s="44">
        <v>12.219508559924705</v>
      </c>
      <c r="Y119" s="63">
        <v>-3.670422920880867E-2</v>
      </c>
    </row>
    <row r="120" spans="1:25" s="58" customFormat="1" ht="13.5" customHeight="1" x14ac:dyDescent="0.2">
      <c r="A120" s="51"/>
      <c r="B120" s="64" t="s">
        <v>43</v>
      </c>
      <c r="C120" s="65">
        <v>226039.77250000005</v>
      </c>
      <c r="D120" s="65">
        <v>491553.31073015888</v>
      </c>
      <c r="E120" s="65">
        <v>181408.31200000001</v>
      </c>
      <c r="F120" s="48">
        <v>44217.908600000002</v>
      </c>
      <c r="G120" s="118">
        <v>943219.3038301589</v>
      </c>
      <c r="H120" s="53"/>
      <c r="I120" s="119">
        <v>3.5546882151954833</v>
      </c>
      <c r="J120" s="66">
        <v>-3.7831569319369862</v>
      </c>
      <c r="K120" s="66">
        <v>-12.385392007648278</v>
      </c>
      <c r="L120" s="66">
        <v>-6.5286394511217054</v>
      </c>
      <c r="M120" s="68">
        <v>-4.0976240187970916</v>
      </c>
      <c r="N120" s="53"/>
      <c r="O120" s="119">
        <v>-0.4229861424291812</v>
      </c>
      <c r="P120" s="66">
        <v>-0.92839817313830508</v>
      </c>
      <c r="Q120" s="66">
        <v>-5.4211617840467028</v>
      </c>
      <c r="R120" s="66">
        <v>6.5357150029288249</v>
      </c>
      <c r="S120" s="68">
        <v>-1.3618407434681501</v>
      </c>
      <c r="T120" s="53"/>
      <c r="U120" s="120">
        <v>-2.1031140611569015</v>
      </c>
      <c r="V120" s="67">
        <v>-0.18408589973442702</v>
      </c>
      <c r="W120" s="67">
        <v>-0.91922238365792452</v>
      </c>
      <c r="X120" s="67">
        <v>10.588757068016946</v>
      </c>
      <c r="Y120" s="68">
        <v>-0.25999228816100128</v>
      </c>
    </row>
    <row r="121" spans="1:25" s="58" customFormat="1" ht="13.5" customHeight="1" x14ac:dyDescent="0.2">
      <c r="A121" s="51"/>
      <c r="B121" s="41" t="s">
        <v>44</v>
      </c>
      <c r="C121" s="43">
        <v>233390.72180000014</v>
      </c>
      <c r="D121" s="43">
        <v>524902.86450000003</v>
      </c>
      <c r="E121" s="43">
        <v>182282.65370000005</v>
      </c>
      <c r="F121" s="43">
        <v>49435.846999999994</v>
      </c>
      <c r="G121" s="111">
        <v>990012.08699999982</v>
      </c>
      <c r="H121" s="53"/>
      <c r="I121" s="117">
        <v>6.7741158612784318</v>
      </c>
      <c r="J121" s="56">
        <v>-6.6965053785411897</v>
      </c>
      <c r="K121" s="56">
        <v>-13.133299647958083</v>
      </c>
      <c r="L121" s="56">
        <v>-2.042362430232771</v>
      </c>
      <c r="M121" s="63">
        <v>-4.9406880799936346</v>
      </c>
      <c r="N121" s="53"/>
      <c r="O121" s="117">
        <v>0.60289942279223396</v>
      </c>
      <c r="P121" s="56">
        <v>-1.8114754989396573</v>
      </c>
      <c r="Q121" s="56">
        <v>-6.5852093218076106</v>
      </c>
      <c r="R121" s="56">
        <v>5.2242164184574449</v>
      </c>
      <c r="S121" s="63">
        <v>-1.8998031392820423</v>
      </c>
      <c r="T121" s="53"/>
      <c r="U121" s="112">
        <v>-1.3498945524377461</v>
      </c>
      <c r="V121" s="44">
        <v>-1.8937363783062153</v>
      </c>
      <c r="W121" s="44">
        <v>-3.4073477543680752</v>
      </c>
      <c r="X121" s="44">
        <v>7.0291233554032715</v>
      </c>
      <c r="Y121" s="63">
        <v>-1.6510012593331567</v>
      </c>
    </row>
    <row r="122" spans="1:25" s="58" customFormat="1" ht="13.5" customHeight="1" x14ac:dyDescent="0.2">
      <c r="A122" s="51"/>
      <c r="B122" s="64" t="s">
        <v>45</v>
      </c>
      <c r="C122" s="65">
        <v>241570.65799999994</v>
      </c>
      <c r="D122" s="65">
        <v>561625.15000000014</v>
      </c>
      <c r="E122" s="65">
        <v>206398.61650000009</v>
      </c>
      <c r="F122" s="48">
        <v>51685.753499999992</v>
      </c>
      <c r="G122" s="118">
        <v>1061280.1780000001</v>
      </c>
      <c r="H122" s="53"/>
      <c r="I122" s="119">
        <v>9.6126353017780701</v>
      </c>
      <c r="J122" s="66">
        <v>3.9948843918551376</v>
      </c>
      <c r="K122" s="66">
        <v>-6.7800237456445984</v>
      </c>
      <c r="L122" s="66">
        <v>1.0243437657111656</v>
      </c>
      <c r="M122" s="68">
        <v>2.7368299201083488</v>
      </c>
      <c r="N122" s="53"/>
      <c r="O122" s="119">
        <v>1.735041209579208</v>
      </c>
      <c r="P122" s="66">
        <v>-1.0674769479008575</v>
      </c>
      <c r="Q122" s="66">
        <v>-6.6119728061295433</v>
      </c>
      <c r="R122" s="66">
        <v>4.6606114111048385</v>
      </c>
      <c r="S122" s="68">
        <v>-1.2981958132682649</v>
      </c>
      <c r="T122" s="53"/>
      <c r="U122" s="120">
        <v>4.9405359614638655E-2</v>
      </c>
      <c r="V122" s="67">
        <v>-0.88596580023744309</v>
      </c>
      <c r="W122" s="67">
        <v>-4.0111902081813611</v>
      </c>
      <c r="X122" s="67">
        <v>6.4575912379235803</v>
      </c>
      <c r="Y122" s="68">
        <v>-0.95113029896668877</v>
      </c>
    </row>
    <row r="123" spans="1:25" s="58" customFormat="1" ht="13.5" customHeight="1" x14ac:dyDescent="0.2">
      <c r="A123" s="51"/>
      <c r="B123" s="41" t="s">
        <v>46</v>
      </c>
      <c r="C123" s="43">
        <v>241240.28750000003</v>
      </c>
      <c r="D123" s="43">
        <v>536806.70600000001</v>
      </c>
      <c r="E123" s="43">
        <v>205553.36199999996</v>
      </c>
      <c r="F123" s="43">
        <v>47247.747499999998</v>
      </c>
      <c r="G123" s="111">
        <v>1030848.1029999997</v>
      </c>
      <c r="H123" s="53"/>
      <c r="I123" s="117">
        <v>9.0868234373375714</v>
      </c>
      <c r="J123" s="56">
        <v>0.45840404906248011</v>
      </c>
      <c r="K123" s="56">
        <v>-3.9725914836008798</v>
      </c>
      <c r="L123" s="56">
        <v>-11.31625000163065</v>
      </c>
      <c r="M123" s="63">
        <v>0.78331811386902928</v>
      </c>
      <c r="N123" s="53"/>
      <c r="O123" s="117">
        <v>2.5582349075139632</v>
      </c>
      <c r="P123" s="56">
        <v>-0.89578689615291296</v>
      </c>
      <c r="Q123" s="56">
        <v>-6.3025191833911691</v>
      </c>
      <c r="R123" s="56">
        <v>2.7016973202677548</v>
      </c>
      <c r="S123" s="63">
        <v>-1.0612218705951619</v>
      </c>
      <c r="T123" s="53"/>
      <c r="U123" s="112">
        <v>1.3619624523035299</v>
      </c>
      <c r="V123" s="44">
        <v>-1.0621134632085187</v>
      </c>
      <c r="W123" s="44">
        <v>-4.63205403686338</v>
      </c>
      <c r="X123" s="44">
        <v>5.0719408119094425</v>
      </c>
      <c r="Y123" s="63">
        <v>-0.94861105529471956</v>
      </c>
    </row>
    <row r="124" spans="1:25" s="58" customFormat="1" ht="13.5" customHeight="1" x14ac:dyDescent="0.2">
      <c r="A124" s="51"/>
      <c r="B124" s="64" t="s">
        <v>47</v>
      </c>
      <c r="C124" s="65">
        <v>250102.39900000009</v>
      </c>
      <c r="D124" s="65">
        <v>571997.86500000022</v>
      </c>
      <c r="E124" s="65">
        <v>211945.58399999992</v>
      </c>
      <c r="F124" s="48">
        <v>49174.314000000006</v>
      </c>
      <c r="G124" s="118">
        <v>1083220.1620000002</v>
      </c>
      <c r="H124" s="53"/>
      <c r="I124" s="119">
        <v>13.955595830516401</v>
      </c>
      <c r="J124" s="66">
        <v>5.4316621943000456</v>
      </c>
      <c r="K124" s="66">
        <v>0.28040442550545208</v>
      </c>
      <c r="L124" s="66">
        <v>-12.660791084743877</v>
      </c>
      <c r="M124" s="68">
        <v>5.2018685397921445</v>
      </c>
      <c r="N124" s="53"/>
      <c r="O124" s="119">
        <v>3.6981046239623225</v>
      </c>
      <c r="P124" s="66">
        <v>-0.24705345462395201</v>
      </c>
      <c r="Q124" s="66">
        <v>-5.6195219504945015</v>
      </c>
      <c r="R124" s="66">
        <v>0.93946556608463538</v>
      </c>
      <c r="S124" s="68">
        <v>-0.41723692561301107</v>
      </c>
      <c r="T124" s="53"/>
      <c r="U124" s="120">
        <v>2.8908079903479944</v>
      </c>
      <c r="V124" s="67">
        <v>-1.0279151021351538</v>
      </c>
      <c r="W124" s="67">
        <v>-5.0343368593602804</v>
      </c>
      <c r="X124" s="67">
        <v>2.5761241340245533</v>
      </c>
      <c r="Y124" s="68">
        <v>-0.79982372088917941</v>
      </c>
    </row>
    <row r="125" spans="1:25" s="58" customFormat="1" ht="13.5" customHeight="1" x14ac:dyDescent="0.2">
      <c r="A125" s="51"/>
      <c r="B125" s="41" t="s">
        <v>48</v>
      </c>
      <c r="C125" s="43">
        <v>243692.34399999992</v>
      </c>
      <c r="D125" s="43">
        <v>567365.91950000008</v>
      </c>
      <c r="E125" s="43">
        <v>204609.29550000004</v>
      </c>
      <c r="F125" s="43">
        <v>48852.137499999997</v>
      </c>
      <c r="G125" s="111">
        <v>1064519.6965000003</v>
      </c>
      <c r="H125" s="53"/>
      <c r="I125" s="117">
        <v>10.133569575228066</v>
      </c>
      <c r="J125" s="56">
        <v>4.3619209709186038</v>
      </c>
      <c r="K125" s="56">
        <v>2.4533747036554701</v>
      </c>
      <c r="L125" s="56">
        <v>-13.757290533281918</v>
      </c>
      <c r="M125" s="63">
        <v>4.2342128566898083</v>
      </c>
      <c r="N125" s="53"/>
      <c r="O125" s="117">
        <v>4.2875593491878732</v>
      </c>
      <c r="P125" s="56">
        <v>0.18235145494338667</v>
      </c>
      <c r="Q125" s="56">
        <v>-4.8987410632272343</v>
      </c>
      <c r="R125" s="56">
        <v>-0.58115741884866168</v>
      </c>
      <c r="S125" s="63">
        <v>1.3239860252483027E-2</v>
      </c>
      <c r="T125" s="53"/>
      <c r="U125" s="112">
        <v>3.7056360242365542</v>
      </c>
      <c r="V125" s="44">
        <v>-0.64222604189295396</v>
      </c>
      <c r="W125" s="44">
        <v>-4.7504846148475082</v>
      </c>
      <c r="X125" s="44">
        <v>0.22939440455805027</v>
      </c>
      <c r="Y125" s="63">
        <v>-0.471914086960183</v>
      </c>
    </row>
    <row r="126" spans="1:25" s="58" customFormat="1" ht="13.5" customHeight="1" x14ac:dyDescent="0.2">
      <c r="A126" s="51"/>
      <c r="B126" s="64" t="s">
        <v>49</v>
      </c>
      <c r="C126" s="65">
        <v>222651.06599999996</v>
      </c>
      <c r="D126" s="65">
        <v>532637.61250000028</v>
      </c>
      <c r="E126" s="65">
        <v>173410.22350000002</v>
      </c>
      <c r="F126" s="48">
        <v>44684.825500000006</v>
      </c>
      <c r="G126" s="118">
        <v>973383.72750000004</v>
      </c>
      <c r="H126" s="53"/>
      <c r="I126" s="119">
        <v>5.7587553972153387</v>
      </c>
      <c r="J126" s="66">
        <v>2.234492802804084</v>
      </c>
      <c r="K126" s="66">
        <v>2.0050702766293682</v>
      </c>
      <c r="L126" s="66">
        <v>-5.0555811069451124</v>
      </c>
      <c r="M126" s="68">
        <v>2.6138455712383575</v>
      </c>
      <c r="N126" s="53"/>
      <c r="O126" s="119">
        <v>4.4054932680541015</v>
      </c>
      <c r="P126" s="66">
        <v>0.35055760520654644</v>
      </c>
      <c r="Q126" s="66">
        <v>-4.4110965277270253</v>
      </c>
      <c r="R126" s="66">
        <v>-0.93535873208209352</v>
      </c>
      <c r="S126" s="68">
        <v>0.21909267714792691</v>
      </c>
      <c r="T126" s="53"/>
      <c r="U126" s="120">
        <v>4.4054932680541015</v>
      </c>
      <c r="V126" s="67">
        <v>0.35055760520654644</v>
      </c>
      <c r="W126" s="67">
        <v>-4.4110965277270253</v>
      </c>
      <c r="X126" s="67">
        <v>-0.93535873208209352</v>
      </c>
      <c r="Y126" s="68">
        <v>0.21909267714792691</v>
      </c>
    </row>
    <row r="127" spans="1:25" s="58" customFormat="1" ht="13.5" customHeight="1" x14ac:dyDescent="0.2">
      <c r="A127" s="51">
        <v>2019</v>
      </c>
      <c r="B127" s="41" t="s">
        <v>50</v>
      </c>
      <c r="C127" s="43">
        <v>197390.44449999995</v>
      </c>
      <c r="D127" s="43">
        <v>506254.30099999992</v>
      </c>
      <c r="E127" s="43">
        <v>164533.74149999995</v>
      </c>
      <c r="F127" s="43">
        <v>48979.984000000004</v>
      </c>
      <c r="G127" s="111">
        <v>917158.47100000002</v>
      </c>
      <c r="H127" s="53"/>
      <c r="I127" s="117">
        <v>3.6498498774010386</v>
      </c>
      <c r="J127" s="56">
        <v>0.99205543394360518</v>
      </c>
      <c r="K127" s="56">
        <v>-0.32084018709164752</v>
      </c>
      <c r="L127" s="56">
        <v>-6.9020173539219911</v>
      </c>
      <c r="M127" s="63">
        <v>0.85363580706787445</v>
      </c>
      <c r="N127" s="53"/>
      <c r="O127" s="117">
        <v>3.6498498774010386</v>
      </c>
      <c r="P127" s="56">
        <v>0.99205543394360518</v>
      </c>
      <c r="Q127" s="56">
        <v>-0.32084018709164752</v>
      </c>
      <c r="R127" s="56">
        <v>-6.9020173539219911</v>
      </c>
      <c r="S127" s="63">
        <v>0.85363580706787445</v>
      </c>
      <c r="T127" s="53"/>
      <c r="U127" s="112">
        <v>4.823276477496961</v>
      </c>
      <c r="V127" s="44">
        <v>0.44149286220438455</v>
      </c>
      <c r="W127" s="44">
        <v>-4.1744392351071866</v>
      </c>
      <c r="X127" s="44">
        <v>-2.7470578263857846</v>
      </c>
      <c r="Y127" s="63">
        <v>0.31563744883726486</v>
      </c>
    </row>
    <row r="128" spans="1:25" s="58" customFormat="1" ht="13.5" customHeight="1" x14ac:dyDescent="0.2">
      <c r="B128" s="64" t="s">
        <v>51</v>
      </c>
      <c r="C128" s="65">
        <v>236243.43850000008</v>
      </c>
      <c r="D128" s="65">
        <v>495980.89299999975</v>
      </c>
      <c r="E128" s="65">
        <v>187826.76399999991</v>
      </c>
      <c r="F128" s="48">
        <v>52459.586499999983</v>
      </c>
      <c r="G128" s="118">
        <v>972510.6819999998</v>
      </c>
      <c r="H128" s="53"/>
      <c r="I128" s="119">
        <v>11.413193299463643</v>
      </c>
      <c r="J128" s="66">
        <v>-0.78819911298518264</v>
      </c>
      <c r="K128" s="66">
        <v>-5.3552132624065223</v>
      </c>
      <c r="L128" s="66">
        <v>4.7474165661081997</v>
      </c>
      <c r="M128" s="68">
        <v>1.2504317522159454</v>
      </c>
      <c r="N128" s="53"/>
      <c r="O128" s="119">
        <v>7.7398673006947405</v>
      </c>
      <c r="P128" s="66">
        <v>0.10313731907123724</v>
      </c>
      <c r="Q128" s="66">
        <v>-3.0692440529435174</v>
      </c>
      <c r="R128" s="66">
        <v>-1.2207574920815887</v>
      </c>
      <c r="S128" s="68">
        <v>1.0574560475387926</v>
      </c>
      <c r="T128" s="53"/>
      <c r="U128" s="120">
        <v>6.4082020237490838</v>
      </c>
      <c r="V128" s="67">
        <v>0.8699988089512658</v>
      </c>
      <c r="W128" s="67">
        <v>-4.566420625799168</v>
      </c>
      <c r="X128" s="67">
        <v>-2.5190712618863387</v>
      </c>
      <c r="Y128" s="68">
        <v>0.81534735995197138</v>
      </c>
    </row>
    <row r="129" spans="1:25" s="58" customFormat="1" ht="13.5" customHeight="1" x14ac:dyDescent="0.2">
      <c r="A129" s="69"/>
      <c r="B129" s="41" t="s">
        <v>52</v>
      </c>
      <c r="C129" s="43">
        <v>250441.89699999991</v>
      </c>
      <c r="D129" s="43">
        <v>537382.48500000034</v>
      </c>
      <c r="E129" s="43">
        <v>190777.17500000002</v>
      </c>
      <c r="F129" s="43">
        <v>57222.715499999998</v>
      </c>
      <c r="G129" s="111">
        <v>1035824.2725000002</v>
      </c>
      <c r="H129" s="53"/>
      <c r="I129" s="117">
        <v>14.457222735676439</v>
      </c>
      <c r="J129" s="56">
        <v>2.8661496729101827</v>
      </c>
      <c r="K129" s="56">
        <v>2.0126654198190153</v>
      </c>
      <c r="L129" s="56">
        <v>12.979102345640484</v>
      </c>
      <c r="M129" s="63">
        <v>5.8172986170422547</v>
      </c>
      <c r="N129" s="53"/>
      <c r="O129" s="117">
        <v>10.105609077053714</v>
      </c>
      <c r="P129" s="56">
        <v>1.0505069460772916</v>
      </c>
      <c r="Q129" s="56">
        <v>-1.3429392366417545</v>
      </c>
      <c r="R129" s="56">
        <v>3.4694588053675091</v>
      </c>
      <c r="S129" s="63">
        <v>2.6930057300522634</v>
      </c>
      <c r="T129" s="53"/>
      <c r="U129" s="112">
        <v>8.5517974884984795</v>
      </c>
      <c r="V129" s="44">
        <v>1.8481264177730594</v>
      </c>
      <c r="W129" s="44">
        <v>-3.1324849566790789</v>
      </c>
      <c r="X129" s="44">
        <v>-0.70390469787730581</v>
      </c>
      <c r="Y129" s="63">
        <v>2.186511563779888</v>
      </c>
    </row>
    <row r="130" spans="1:25" s="58" customFormat="1" ht="13.5" customHeight="1" x14ac:dyDescent="0.2">
      <c r="A130" s="69"/>
      <c r="B130" s="64" t="s">
        <v>40</v>
      </c>
      <c r="C130" s="65">
        <v>223598.03449999998</v>
      </c>
      <c r="D130" s="65">
        <v>542069.08049999992</v>
      </c>
      <c r="E130" s="65">
        <v>173670.52050000004</v>
      </c>
      <c r="F130" s="47">
        <v>51782.020999999993</v>
      </c>
      <c r="G130" s="118">
        <v>991119.65649999981</v>
      </c>
      <c r="H130" s="53"/>
      <c r="I130" s="119">
        <v>-0.71363501400855966</v>
      </c>
      <c r="J130" s="66">
        <v>-3.8623391597441525</v>
      </c>
      <c r="K130" s="66">
        <v>-9.6688316217997823</v>
      </c>
      <c r="L130" s="66">
        <v>4.5936218680931802</v>
      </c>
      <c r="M130" s="68">
        <v>-3.851293962777774</v>
      </c>
      <c r="N130" s="66"/>
      <c r="O130" s="119">
        <v>7.2272133412693904</v>
      </c>
      <c r="P130" s="66">
        <v>-0.2765095939753337</v>
      </c>
      <c r="Q130" s="66">
        <v>-3.4979665104846873</v>
      </c>
      <c r="R130" s="66">
        <v>3.7438234675542645</v>
      </c>
      <c r="S130" s="68">
        <v>0.95416660834007416</v>
      </c>
      <c r="T130" s="66"/>
      <c r="U130" s="119">
        <v>7.6724542532908231</v>
      </c>
      <c r="V130" s="66">
        <v>0.12999811251177107</v>
      </c>
      <c r="W130" s="66">
        <v>-4.4564180925286081</v>
      </c>
      <c r="X130" s="66">
        <v>-2.2630483077066117</v>
      </c>
      <c r="Y130" s="68">
        <v>0.73676830197568677</v>
      </c>
    </row>
    <row r="131" spans="1:25" s="58" customFormat="1" ht="13.5" customHeight="1" x14ac:dyDescent="0.2">
      <c r="A131" s="69"/>
      <c r="B131" s="41" t="s">
        <v>42</v>
      </c>
      <c r="C131" s="43">
        <v>254180.74799999993</v>
      </c>
      <c r="D131" s="43">
        <v>540717.82200000004</v>
      </c>
      <c r="E131" s="43">
        <v>201853.62649999995</v>
      </c>
      <c r="F131" s="42">
        <v>58211.191999999995</v>
      </c>
      <c r="G131" s="111">
        <v>1054963.3885000001</v>
      </c>
      <c r="H131" s="53"/>
      <c r="I131" s="117">
        <v>7.3431132892348927</v>
      </c>
      <c r="J131" s="56">
        <v>7.2498121648556122</v>
      </c>
      <c r="K131" s="56">
        <v>5.0080003760138823</v>
      </c>
      <c r="L131" s="56">
        <v>14.531119032985245</v>
      </c>
      <c r="M131" s="63">
        <v>7.2104159913769479</v>
      </c>
      <c r="N131" s="53"/>
      <c r="O131" s="117">
        <v>7.2525475623613289</v>
      </c>
      <c r="P131" s="56">
        <v>1.1876374188031207</v>
      </c>
      <c r="Q131" s="56">
        <v>-1.7492555402771046</v>
      </c>
      <c r="R131" s="56">
        <v>5.9051323568668721</v>
      </c>
      <c r="S131" s="63">
        <v>2.2199399846673202</v>
      </c>
      <c r="T131" s="53"/>
      <c r="U131" s="112">
        <v>7.9445473455679121</v>
      </c>
      <c r="V131" s="44">
        <v>0.98675976947271238</v>
      </c>
      <c r="W131" s="44">
        <v>-3.5539642158393718</v>
      </c>
      <c r="X131" s="44">
        <v>-1.9393909388022195</v>
      </c>
      <c r="Y131" s="63">
        <v>1.4576018523214174</v>
      </c>
    </row>
    <row r="132" spans="1:25" s="58" customFormat="1" ht="13.5" customHeight="1" x14ac:dyDescent="0.2">
      <c r="A132" s="69"/>
      <c r="B132" s="64" t="s">
        <v>43</v>
      </c>
      <c r="C132" s="65">
        <v>229692.05499999991</v>
      </c>
      <c r="D132" s="65">
        <v>510160.81849999994</v>
      </c>
      <c r="E132" s="65">
        <v>186050.88599999994</v>
      </c>
      <c r="F132" s="47">
        <v>53401.413499999988</v>
      </c>
      <c r="G132" s="118">
        <v>979305.17300000007</v>
      </c>
      <c r="H132" s="53"/>
      <c r="I132" s="119">
        <v>1.6157698530685991</v>
      </c>
      <c r="J132" s="66">
        <v>3.7854506039642501</v>
      </c>
      <c r="K132" s="66">
        <v>2.559184829413951</v>
      </c>
      <c r="L132" s="66">
        <v>20.768745494218123</v>
      </c>
      <c r="M132" s="68">
        <v>3.8258196183333268</v>
      </c>
      <c r="N132" s="66"/>
      <c r="O132" s="119">
        <v>6.2794257459876945</v>
      </c>
      <c r="P132" s="66">
        <v>1.6018085595627838</v>
      </c>
      <c r="Q132" s="66">
        <v>-1.0491760874344891</v>
      </c>
      <c r="R132" s="66">
        <v>8.1114169132132901</v>
      </c>
      <c r="S132" s="68">
        <v>2.4807875648631637</v>
      </c>
      <c r="T132" s="66"/>
      <c r="U132" s="119">
        <v>7.7643161164876631</v>
      </c>
      <c r="V132" s="66">
        <v>1.5893137870397709</v>
      </c>
      <c r="W132" s="66">
        <v>-2.3001026078105156</v>
      </c>
      <c r="X132" s="66">
        <v>5.340697186613852E-2</v>
      </c>
      <c r="Y132" s="68">
        <v>2.1042453043597078</v>
      </c>
    </row>
    <row r="133" spans="1:25" s="58" customFormat="1" ht="13.5" customHeight="1" x14ac:dyDescent="0.2">
      <c r="A133" s="69"/>
      <c r="B133" s="41" t="s">
        <v>44</v>
      </c>
      <c r="C133" s="43">
        <v>253725.77699999994</v>
      </c>
      <c r="D133" s="43">
        <v>590151.2294999999</v>
      </c>
      <c r="E133" s="43">
        <v>210880.217</v>
      </c>
      <c r="F133" s="42">
        <v>58370.525500000003</v>
      </c>
      <c r="G133" s="111">
        <v>1113127.7490000003</v>
      </c>
      <c r="H133" s="53"/>
      <c r="I133" s="117">
        <v>8.7128807191511015</v>
      </c>
      <c r="J133" s="56">
        <v>12.430559902193082</v>
      </c>
      <c r="K133" s="56">
        <v>15.688581836791599</v>
      </c>
      <c r="L133" s="56">
        <v>18.073278890113926</v>
      </c>
      <c r="M133" s="63">
        <v>12.435773625054793</v>
      </c>
      <c r="N133" s="53"/>
      <c r="O133" s="117">
        <v>6.6475717259115896</v>
      </c>
      <c r="P133" s="56">
        <v>3.1771727450870912</v>
      </c>
      <c r="Q133" s="56">
        <v>1.3000828867896246</v>
      </c>
      <c r="R133" s="56">
        <v>9.5293018430733412</v>
      </c>
      <c r="S133" s="63">
        <v>3.93080822349323</v>
      </c>
      <c r="T133" s="53"/>
      <c r="U133" s="112">
        <v>7.9304418183683936</v>
      </c>
      <c r="V133" s="44">
        <v>3.2351881756065097</v>
      </c>
      <c r="W133" s="44">
        <v>9.8042976965629691E-2</v>
      </c>
      <c r="X133" s="44">
        <v>1.6824151770457973</v>
      </c>
      <c r="Y133" s="63">
        <v>3.5862821899536925</v>
      </c>
    </row>
    <row r="134" spans="1:25" s="58" customFormat="1" ht="13.5" customHeight="1" x14ac:dyDescent="0.2">
      <c r="A134" s="69"/>
      <c r="B134" s="64" t="s">
        <v>45</v>
      </c>
      <c r="C134" s="65">
        <v>253148.91299999997</v>
      </c>
      <c r="D134" s="65">
        <v>583977.09400000016</v>
      </c>
      <c r="E134" s="65">
        <v>201432.73950000008</v>
      </c>
      <c r="F134" s="47">
        <v>60741.766999999993</v>
      </c>
      <c r="G134" s="118">
        <v>1099300.5135000004</v>
      </c>
      <c r="H134" s="53"/>
      <c r="I134" s="119">
        <v>4.7929061815115119</v>
      </c>
      <c r="J134" s="66">
        <v>3.979868779024585</v>
      </c>
      <c r="K134" s="66">
        <v>-2.4059642861026731</v>
      </c>
      <c r="L134" s="66">
        <v>17.521295302389291</v>
      </c>
      <c r="M134" s="68">
        <v>3.5824974675066699</v>
      </c>
      <c r="N134" s="66"/>
      <c r="O134" s="119">
        <v>6.3964730525946578</v>
      </c>
      <c r="P134" s="66">
        <v>3.2852892872933666</v>
      </c>
      <c r="Q134" s="66">
        <v>0.79186461530011343</v>
      </c>
      <c r="R134" s="66">
        <v>10.56453127638828</v>
      </c>
      <c r="S134" s="68">
        <v>3.8837670286544892</v>
      </c>
      <c r="T134" s="66"/>
      <c r="U134" s="119">
        <v>7.5056043546140216</v>
      </c>
      <c r="V134" s="66">
        <v>3.2364489174511846</v>
      </c>
      <c r="W134" s="66">
        <v>0.53541305886652424</v>
      </c>
      <c r="X134" s="66">
        <v>3.0743920859512883</v>
      </c>
      <c r="Y134" s="68">
        <v>3.6598040347654717</v>
      </c>
    </row>
    <row r="135" spans="1:25" s="58" customFormat="1" ht="13.5" customHeight="1" x14ac:dyDescent="0.2">
      <c r="A135" s="69"/>
      <c r="B135" s="41" t="s">
        <v>46</v>
      </c>
      <c r="C135" s="43">
        <v>234637.09299999999</v>
      </c>
      <c r="D135" s="43">
        <v>586285.8820000001</v>
      </c>
      <c r="E135" s="43">
        <v>199959.03450000007</v>
      </c>
      <c r="F135" s="42">
        <v>57529.714000000007</v>
      </c>
      <c r="G135" s="111">
        <v>1078411.7235000001</v>
      </c>
      <c r="H135" s="53"/>
      <c r="I135" s="117">
        <v>-2.7371856369554592</v>
      </c>
      <c r="J135" s="56">
        <v>9.2173170429804827</v>
      </c>
      <c r="K135" s="56">
        <v>-2.7215937728130655</v>
      </c>
      <c r="L135" s="56">
        <v>21.761813089608168</v>
      </c>
      <c r="M135" s="63">
        <v>4.6140280378437382</v>
      </c>
      <c r="N135" s="53"/>
      <c r="O135" s="117">
        <v>5.308655807634139</v>
      </c>
      <c r="P135" s="56">
        <v>3.9618734042115875</v>
      </c>
      <c r="Q135" s="56">
        <v>0.36968667106280861</v>
      </c>
      <c r="R135" s="56">
        <v>11.750035099155426</v>
      </c>
      <c r="S135" s="63">
        <v>3.9684549544612082</v>
      </c>
      <c r="T135" s="53"/>
      <c r="U135" s="112">
        <v>6.451864094522989</v>
      </c>
      <c r="V135" s="44">
        <v>3.9800770425389373</v>
      </c>
      <c r="W135" s="44">
        <v>0.66434699236413053</v>
      </c>
      <c r="X135" s="44">
        <v>5.7953105602042427</v>
      </c>
      <c r="Y135" s="63">
        <v>3.9900253682131819</v>
      </c>
    </row>
    <row r="136" spans="1:25" s="58" customFormat="1" ht="13.5" customHeight="1" x14ac:dyDescent="0.2">
      <c r="A136" s="69"/>
      <c r="B136" s="64" t="s">
        <v>47</v>
      </c>
      <c r="C136" s="65">
        <v>250053.06449999998</v>
      </c>
      <c r="D136" s="65">
        <v>580178.63450000004</v>
      </c>
      <c r="E136" s="65">
        <v>218082.85550000003</v>
      </c>
      <c r="F136" s="47">
        <v>62571.153999999995</v>
      </c>
      <c r="G136" s="118">
        <v>1110885.7084999997</v>
      </c>
      <c r="H136" s="53"/>
      <c r="I136" s="119">
        <v>-1.9725720423863891E-2</v>
      </c>
      <c r="J136" s="66">
        <v>1.430209796325002</v>
      </c>
      <c r="K136" s="66">
        <v>2.8956826484293003</v>
      </c>
      <c r="L136" s="66">
        <v>27.243572731894105</v>
      </c>
      <c r="M136" s="68">
        <v>2.5540095606159383</v>
      </c>
      <c r="N136" s="66"/>
      <c r="O136" s="119">
        <v>4.7230423262349746</v>
      </c>
      <c r="P136" s="66">
        <v>3.6875335233680318</v>
      </c>
      <c r="Q136" s="66">
        <v>0.64814915154116193</v>
      </c>
      <c r="R136" s="66">
        <v>13.28783666523492</v>
      </c>
      <c r="S136" s="68">
        <v>3.8148120527592653</v>
      </c>
      <c r="T136" s="66"/>
      <c r="U136" s="119">
        <v>5.2457640589886694</v>
      </c>
      <c r="V136" s="66">
        <v>3.6259875156069228</v>
      </c>
      <c r="W136" s="66">
        <v>0.90605397341283833</v>
      </c>
      <c r="X136" s="66">
        <v>9.2900019750951088</v>
      </c>
      <c r="Y136" s="68">
        <v>3.7552829723121732</v>
      </c>
    </row>
    <row r="137" spans="1:25" s="58" customFormat="1" ht="13.5" customHeight="1" x14ac:dyDescent="0.2">
      <c r="A137" s="69"/>
      <c r="B137" s="43" t="s">
        <v>48</v>
      </c>
      <c r="C137" s="43">
        <v>235634.93299999999</v>
      </c>
      <c r="D137" s="43">
        <v>590806.11600000015</v>
      </c>
      <c r="E137" s="43">
        <v>194483.00500000003</v>
      </c>
      <c r="F137" s="42">
        <v>62378.732500000006</v>
      </c>
      <c r="G137" s="111">
        <v>1083302.7865000004</v>
      </c>
      <c r="H137" s="53"/>
      <c r="I137" s="117">
        <v>-3.3063865970282365</v>
      </c>
      <c r="J137" s="56">
        <v>4.1314072090648466</v>
      </c>
      <c r="K137" s="56">
        <v>-4.9490862452043416</v>
      </c>
      <c r="L137" s="56">
        <v>27.688849848177071</v>
      </c>
      <c r="M137" s="63">
        <v>1.7644661777284512</v>
      </c>
      <c r="N137" s="66"/>
      <c r="O137" s="117">
        <v>3.9463618398683877</v>
      </c>
      <c r="P137" s="56">
        <v>3.7306132511176315</v>
      </c>
      <c r="Q137" s="56">
        <v>0.1097709799655604</v>
      </c>
      <c r="R137" s="56">
        <v>14.580385025852877</v>
      </c>
      <c r="S137" s="63">
        <v>3.6170507458096495</v>
      </c>
      <c r="T137" s="66"/>
      <c r="U137" s="112">
        <v>4.0861343769708327</v>
      </c>
      <c r="V137" s="44">
        <v>3.6081869475246293</v>
      </c>
      <c r="W137" s="44">
        <v>0.25002932328457916</v>
      </c>
      <c r="X137" s="44">
        <v>13.017612694176989</v>
      </c>
      <c r="Y137" s="45">
        <v>3.5376509984355664</v>
      </c>
    </row>
    <row r="138" spans="1:25" s="58" customFormat="1" ht="13.5" customHeight="1" x14ac:dyDescent="0.2">
      <c r="A138" s="69"/>
      <c r="B138" s="64" t="s">
        <v>49</v>
      </c>
      <c r="C138" s="65">
        <v>236446.14049999995</v>
      </c>
      <c r="D138" s="65">
        <v>594386.04200000002</v>
      </c>
      <c r="E138" s="65">
        <v>189369.82749999998</v>
      </c>
      <c r="F138" s="47">
        <v>59204.927499999991</v>
      </c>
      <c r="G138" s="118">
        <v>1079406.9374999995</v>
      </c>
      <c r="H138" s="53"/>
      <c r="I138" s="119">
        <v>6.1958268369575222</v>
      </c>
      <c r="J138" s="66">
        <v>11.592953267077007</v>
      </c>
      <c r="K138" s="66">
        <v>9.2033812527783141</v>
      </c>
      <c r="L138" s="66">
        <v>32.494480704640949</v>
      </c>
      <c r="M138" s="68">
        <v>10.892231604518926</v>
      </c>
      <c r="N138" s="53"/>
      <c r="O138" s="119">
        <v>4.1290205564670828</v>
      </c>
      <c r="P138" s="66">
        <v>4.3871576165532389</v>
      </c>
      <c r="Q138" s="66">
        <v>0.79520406624654072</v>
      </c>
      <c r="R138" s="66">
        <v>15.939507896054138</v>
      </c>
      <c r="S138" s="68">
        <v>4.2066834903879453</v>
      </c>
      <c r="T138" s="53"/>
      <c r="U138" s="119">
        <v>4.1290205564670828</v>
      </c>
      <c r="V138" s="66">
        <v>4.3871576165532389</v>
      </c>
      <c r="W138" s="66">
        <v>0.79520406624654072</v>
      </c>
      <c r="X138" s="66">
        <v>15.939507896054138</v>
      </c>
      <c r="Y138" s="68">
        <v>4.2066834903879453</v>
      </c>
    </row>
    <row r="139" spans="1:25" s="58" customFormat="1" ht="13.5" customHeight="1" x14ac:dyDescent="0.2">
      <c r="A139" s="69">
        <v>2020</v>
      </c>
      <c r="B139" s="41" t="s">
        <v>50</v>
      </c>
      <c r="C139" s="43">
        <v>192569.5064999999</v>
      </c>
      <c r="D139" s="43">
        <v>567340.0194999997</v>
      </c>
      <c r="E139" s="43">
        <v>171294.29249999998</v>
      </c>
      <c r="F139" s="42">
        <v>63497.480499999998</v>
      </c>
      <c r="G139" s="111">
        <v>994701.29899999988</v>
      </c>
      <c r="H139" s="53"/>
      <c r="I139" s="117">
        <v>-2.4423360574579647</v>
      </c>
      <c r="J139" s="56">
        <v>12.066212253276206</v>
      </c>
      <c r="K139" s="56">
        <v>4.1089146447204712</v>
      </c>
      <c r="L139" s="56">
        <v>29.639651372691333</v>
      </c>
      <c r="M139" s="63">
        <v>8.4546815465219538</v>
      </c>
      <c r="N139" s="66"/>
      <c r="O139" s="117">
        <v>-2.4423360574579647</v>
      </c>
      <c r="P139" s="56">
        <v>12.066212253276206</v>
      </c>
      <c r="Q139" s="56">
        <v>4.1089146447204712</v>
      </c>
      <c r="R139" s="56">
        <v>29.639651372691333</v>
      </c>
      <c r="S139" s="63">
        <v>8.4546815465219538</v>
      </c>
      <c r="T139" s="66"/>
      <c r="U139" s="112">
        <v>3.6903511826845659</v>
      </c>
      <c r="V139" s="44">
        <v>5.2627691657294235</v>
      </c>
      <c r="W139" s="44">
        <v>1.1123365421619837</v>
      </c>
      <c r="X139" s="44">
        <v>19.138920164340206</v>
      </c>
      <c r="Y139" s="45">
        <v>4.7846015048277621</v>
      </c>
    </row>
    <row r="140" spans="1:25" x14ac:dyDescent="0.25">
      <c r="A140" s="72"/>
      <c r="B140" s="70" t="s">
        <v>51</v>
      </c>
      <c r="C140" s="73">
        <v>244020.92349999992</v>
      </c>
      <c r="D140" s="73">
        <v>513638.75099999987</v>
      </c>
      <c r="E140" s="73">
        <v>200267.12250000006</v>
      </c>
      <c r="F140" s="47">
        <v>66605.98</v>
      </c>
      <c r="G140" s="122">
        <v>1024532.777</v>
      </c>
      <c r="H140" s="121"/>
      <c r="I140" s="123">
        <v>3.2921485774936485</v>
      </c>
      <c r="J140" s="124">
        <v>3.560189162367621</v>
      </c>
      <c r="K140" s="124">
        <v>6.6233151416057865</v>
      </c>
      <c r="L140" s="124">
        <v>26.966269549227235</v>
      </c>
      <c r="M140" s="125">
        <v>5.3492569246658519</v>
      </c>
      <c r="N140" s="121"/>
      <c r="O140" s="123">
        <v>0.68180719171333237</v>
      </c>
      <c r="P140" s="124">
        <v>7.8567961863051465</v>
      </c>
      <c r="Q140" s="124">
        <v>5.4492229407929926</v>
      </c>
      <c r="R140" s="124">
        <v>28.257108994758624</v>
      </c>
      <c r="S140" s="125">
        <v>6.8564871683651774</v>
      </c>
      <c r="T140" s="126"/>
      <c r="U140" s="127">
        <v>3.0659138317284516</v>
      </c>
      <c r="V140" s="74">
        <v>5.6045740634641987</v>
      </c>
      <c r="W140" s="74">
        <v>2.1250707885156288</v>
      </c>
      <c r="X140" s="74">
        <v>21.063941602068567</v>
      </c>
      <c r="Y140" s="75">
        <v>5.1124276968159705</v>
      </c>
    </row>
    <row r="141" spans="1:25" s="121" customFormat="1" x14ac:dyDescent="0.25">
      <c r="A141" s="72"/>
      <c r="B141" s="41" t="s">
        <v>52</v>
      </c>
      <c r="C141" s="43">
        <v>161437.58500000002</v>
      </c>
      <c r="D141" s="43">
        <v>378068.52749999991</v>
      </c>
      <c r="E141" s="43">
        <v>154881.05900000001</v>
      </c>
      <c r="F141" s="42">
        <v>45302.249499999998</v>
      </c>
      <c r="G141" s="111">
        <v>739689.42099999986</v>
      </c>
      <c r="H141" s="53"/>
      <c r="I141" s="117">
        <v>-35.538906655063357</v>
      </c>
      <c r="J141" s="56">
        <v>-29.646287690228746</v>
      </c>
      <c r="K141" s="56">
        <v>-18.81572887322605</v>
      </c>
      <c r="L141" s="56">
        <v>-20.83170275272937</v>
      </c>
      <c r="M141" s="63">
        <v>-28.589294474174451</v>
      </c>
      <c r="N141" s="66"/>
      <c r="O141" s="117">
        <v>-12.578689016003466</v>
      </c>
      <c r="P141" s="56">
        <v>-5.233142103975581</v>
      </c>
      <c r="Q141" s="56">
        <v>-3.0738442754755368</v>
      </c>
      <c r="R141" s="56">
        <v>10.552869508006467</v>
      </c>
      <c r="S141" s="63">
        <v>-5.6937379194940974</v>
      </c>
      <c r="T141" s="66"/>
      <c r="U141" s="112">
        <v>-1.2698486040032719</v>
      </c>
      <c r="V141" s="44">
        <v>2.8658829002721404</v>
      </c>
      <c r="W141" s="44">
        <v>0.39214338657076553</v>
      </c>
      <c r="X141" s="44">
        <v>17.718975925803008</v>
      </c>
      <c r="Y141" s="45">
        <v>2.167146770088209</v>
      </c>
    </row>
    <row r="142" spans="1:25" s="121" customFormat="1" x14ac:dyDescent="0.25">
      <c r="A142" s="72"/>
      <c r="B142" s="70" t="s">
        <v>40</v>
      </c>
      <c r="C142" s="73">
        <v>12558.045499999998</v>
      </c>
      <c r="D142" s="73">
        <v>192407.47849999994</v>
      </c>
      <c r="E142" s="73">
        <v>28778.992499999997</v>
      </c>
      <c r="F142" s="47">
        <v>8669.1684999999998</v>
      </c>
      <c r="G142" s="122">
        <v>242413.68499999997</v>
      </c>
      <c r="I142" s="127">
        <v>-94.383651212282899</v>
      </c>
      <c r="J142" s="74">
        <v>-64.504989230796014</v>
      </c>
      <c r="K142" s="74">
        <v>-83.428970894343593</v>
      </c>
      <c r="L142" s="74">
        <v>-83.258342697748319</v>
      </c>
      <c r="M142" s="75">
        <v>-75.541431005813166</v>
      </c>
      <c r="O142" s="127">
        <v>-32.730673646639602</v>
      </c>
      <c r="P142" s="74">
        <v>-20.667469831212159</v>
      </c>
      <c r="Q142" s="74">
        <v>-22.542534289447929</v>
      </c>
      <c r="R142" s="74">
        <v>-12.530359635720629</v>
      </c>
      <c r="S142" s="75">
        <v>-23.369066099646957</v>
      </c>
      <c r="T142" s="126"/>
      <c r="U142" s="127">
        <v>-8.7419056362141276</v>
      </c>
      <c r="V142" s="74">
        <v>-2.2694224451978613</v>
      </c>
      <c r="W142" s="74">
        <v>-5.1572701706594728</v>
      </c>
      <c r="X142" s="74">
        <v>10.043408056525436</v>
      </c>
      <c r="Y142" s="75">
        <v>-3.710991817029111</v>
      </c>
    </row>
    <row r="143" spans="1:25" s="121" customFormat="1" x14ac:dyDescent="0.25">
      <c r="A143" s="72"/>
      <c r="B143" s="41" t="s">
        <v>42</v>
      </c>
      <c r="C143" s="43">
        <v>120749.27451724242</v>
      </c>
      <c r="D143" s="43">
        <v>418655.77401347278</v>
      </c>
      <c r="E143" s="43">
        <v>127786.66394614601</v>
      </c>
      <c r="F143" s="42">
        <v>38729.302994674683</v>
      </c>
      <c r="G143" s="111">
        <v>705921.01547153608</v>
      </c>
      <c r="H143" s="53"/>
      <c r="I143" s="112">
        <v>-52.494720600459303</v>
      </c>
      <c r="J143" s="44">
        <v>-22.574075242248497</v>
      </c>
      <c r="K143" s="44">
        <v>-36.693401965633718</v>
      </c>
      <c r="L143" s="44">
        <v>-33.46760019160115</v>
      </c>
      <c r="M143" s="45">
        <v>-33.085733290209234</v>
      </c>
      <c r="N143" s="66"/>
      <c r="O143" s="112">
        <v>-37.054485249547533</v>
      </c>
      <c r="P143" s="44">
        <v>-21.060595870017082</v>
      </c>
      <c r="Q143" s="44">
        <v>-25.651843801450852</v>
      </c>
      <c r="R143" s="44">
        <v>-17.066956632562835</v>
      </c>
      <c r="S143" s="45">
        <v>-25.430932834496048</v>
      </c>
      <c r="T143" s="66"/>
      <c r="U143" s="112">
        <v>-14.03519347583439</v>
      </c>
      <c r="V143" s="44">
        <v>-4.731217545276138</v>
      </c>
      <c r="W143" s="44">
        <v>-8.7994497270272092</v>
      </c>
      <c r="X143" s="44">
        <v>5.4720030185745543</v>
      </c>
      <c r="Y143" s="45">
        <v>-7.1551135973654709</v>
      </c>
    </row>
    <row r="144" spans="1:25" s="121" customFormat="1" x14ac:dyDescent="0.25">
      <c r="A144" s="72"/>
      <c r="B144" s="70" t="s">
        <v>43</v>
      </c>
      <c r="C144" s="73">
        <v>178289.6257248841</v>
      </c>
      <c r="D144" s="73">
        <v>515418.50894711248</v>
      </c>
      <c r="E144" s="73">
        <v>162568.10898935987</v>
      </c>
      <c r="F144" s="47">
        <v>48678.506489409454</v>
      </c>
      <c r="G144" s="122">
        <v>904954.75015076599</v>
      </c>
      <c r="I144" s="127">
        <v>-22.378845134680788</v>
      </c>
      <c r="J144" s="74">
        <v>1.0305947176757968</v>
      </c>
      <c r="K144" s="74">
        <v>-12.621695878750117</v>
      </c>
      <c r="L144" s="74">
        <v>-8.8441610456444835</v>
      </c>
      <c r="M144" s="75">
        <v>-7.5921607379515024</v>
      </c>
      <c r="O144" s="127">
        <v>-34.632088547897553</v>
      </c>
      <c r="P144" s="74">
        <v>-17.462886506357236</v>
      </c>
      <c r="Q144" s="74">
        <v>-23.457363249082746</v>
      </c>
      <c r="R144" s="74">
        <v>-15.703505359760229</v>
      </c>
      <c r="S144" s="75">
        <v>-22.495300294535227</v>
      </c>
      <c r="T144" s="126"/>
      <c r="U144" s="127">
        <v>-15.966438462844778</v>
      </c>
      <c r="V144" s="74">
        <v>-4.9252070707291153</v>
      </c>
      <c r="W144" s="74">
        <v>-10.010366730917511</v>
      </c>
      <c r="X144" s="74">
        <v>3.1219701638450346</v>
      </c>
      <c r="Y144" s="75">
        <v>-8.042500589911981</v>
      </c>
    </row>
    <row r="145" spans="1:25" s="121" customFormat="1" x14ac:dyDescent="0.25">
      <c r="A145" s="72"/>
      <c r="B145" s="41" t="s">
        <v>44</v>
      </c>
      <c r="C145" s="43">
        <v>209398.82681388108</v>
      </c>
      <c r="D145" s="43">
        <v>629202.18104726099</v>
      </c>
      <c r="E145" s="43">
        <v>194331.33992895429</v>
      </c>
      <c r="F145" s="42">
        <v>60127.073463428504</v>
      </c>
      <c r="G145" s="111">
        <v>1093059.4212535247</v>
      </c>
      <c r="H145" s="53"/>
      <c r="I145" s="112">
        <v>-17.470416569507194</v>
      </c>
      <c r="J145" s="44">
        <v>6.6171092417017547</v>
      </c>
      <c r="K145" s="44">
        <v>-7.8475246784508528</v>
      </c>
      <c r="L145" s="44">
        <v>3.0093064065844288</v>
      </c>
      <c r="M145" s="45">
        <v>-1.8028773215387304</v>
      </c>
      <c r="N145" s="66"/>
      <c r="O145" s="112">
        <v>-31.985500316129716</v>
      </c>
      <c r="P145" s="44">
        <v>-13.645556177086249</v>
      </c>
      <c r="Q145" s="44">
        <v>-20.955216826132045</v>
      </c>
      <c r="R145" s="44">
        <v>-12.832322718133497</v>
      </c>
      <c r="S145" s="45">
        <v>-19.234643502410563</v>
      </c>
      <c r="T145" s="66"/>
      <c r="U145" s="112">
        <v>-18.125503042401505</v>
      </c>
      <c r="V145" s="44">
        <v>-5.2791769741217536</v>
      </c>
      <c r="W145" s="44">
        <v>-11.834899060429166</v>
      </c>
      <c r="X145" s="44">
        <v>1.9232237254448705</v>
      </c>
      <c r="Y145" s="45">
        <v>-9.1281043665744477</v>
      </c>
    </row>
    <row r="146" spans="1:25" s="121" customFormat="1" x14ac:dyDescent="0.25">
      <c r="A146" s="72"/>
      <c r="B146" s="70" t="s">
        <v>45</v>
      </c>
      <c r="C146" s="73">
        <v>207525.33349755852</v>
      </c>
      <c r="D146" s="73">
        <v>589874.82036168617</v>
      </c>
      <c r="E146" s="73">
        <v>189811.91847333906</v>
      </c>
      <c r="F146" s="47">
        <v>64861.933986747776</v>
      </c>
      <c r="G146" s="122">
        <v>1052074.0063193317</v>
      </c>
      <c r="I146" s="127">
        <v>-18.022427575046095</v>
      </c>
      <c r="J146" s="74">
        <v>1.0099242628318024</v>
      </c>
      <c r="K146" s="74">
        <v>-5.7690825510820218</v>
      </c>
      <c r="L146" s="74">
        <v>6.7830871412545264</v>
      </c>
      <c r="M146" s="75">
        <v>-4.296050679564118</v>
      </c>
      <c r="O146" s="127">
        <v>-30.123565521897916</v>
      </c>
      <c r="P146" s="74">
        <v>-11.658309015353609</v>
      </c>
      <c r="Q146" s="74">
        <v>-18.938781185040895</v>
      </c>
      <c r="R146" s="74">
        <v>-10.131602355549603</v>
      </c>
      <c r="S146" s="75">
        <v>-17.222959154980316</v>
      </c>
      <c r="T146" s="126"/>
      <c r="U146" s="127">
        <v>-20.054814855500226</v>
      </c>
      <c r="V146" s="74">
        <v>-5.5136058694567964</v>
      </c>
      <c r="W146" s="74">
        <v>-12.14808878284181</v>
      </c>
      <c r="X146" s="74">
        <v>1.1135603837318655</v>
      </c>
      <c r="Y146" s="75">
        <v>-9.7921274028719694</v>
      </c>
    </row>
    <row r="147" spans="1:25" s="121" customFormat="1" x14ac:dyDescent="0.25">
      <c r="A147" s="72"/>
      <c r="B147" s="41" t="s">
        <v>46</v>
      </c>
      <c r="C147" s="43">
        <v>221153.48424987792</v>
      </c>
      <c r="D147" s="43">
        <v>624892.87425844546</v>
      </c>
      <c r="E147" s="43">
        <v>216761.35346888538</v>
      </c>
      <c r="F147" s="42">
        <v>68395.652472536778</v>
      </c>
      <c r="G147" s="111">
        <v>1131203.3644497455</v>
      </c>
      <c r="H147" s="53"/>
      <c r="I147" s="112">
        <v>-5.7465802093457086</v>
      </c>
      <c r="J147" s="44">
        <v>6.5850114157184123</v>
      </c>
      <c r="K147" s="44">
        <v>8.4028806254739692</v>
      </c>
      <c r="L147" s="44">
        <v>18.887523884677691</v>
      </c>
      <c r="M147" s="45">
        <v>4.8953140808233542</v>
      </c>
      <c r="N147" s="66"/>
      <c r="O147" s="112">
        <v>-27.442089492690187</v>
      </c>
      <c r="P147" s="44">
        <v>-9.4723605602411141</v>
      </c>
      <c r="Q147" s="44">
        <v>-15.754587241479712</v>
      </c>
      <c r="R147" s="44">
        <v>-6.7839672002984059</v>
      </c>
      <c r="S147" s="45">
        <v>-14.641989275414986</v>
      </c>
      <c r="T147" s="66"/>
      <c r="U147" s="112">
        <v>-20.342748196826491</v>
      </c>
      <c r="V147" s="44">
        <v>-5.6376594956037565</v>
      </c>
      <c r="W147" s="44">
        <v>-11.206714049556339</v>
      </c>
      <c r="X147" s="44">
        <v>1.186754740455882</v>
      </c>
      <c r="Y147" s="45">
        <v>-9.7121659490625376</v>
      </c>
    </row>
    <row r="148" spans="1:25" s="121" customFormat="1" x14ac:dyDescent="0.25">
      <c r="A148" s="72"/>
      <c r="B148" s="70" t="s">
        <v>47</v>
      </c>
      <c r="C148" s="73">
        <v>227630.35200933833</v>
      </c>
      <c r="D148" s="73">
        <v>641551.24907258095</v>
      </c>
      <c r="E148" s="73">
        <v>227159.4044506035</v>
      </c>
      <c r="F148" s="47">
        <v>72772.162486097805</v>
      </c>
      <c r="G148" s="122">
        <v>1169113.1680186209</v>
      </c>
      <c r="I148" s="127">
        <v>-8.9671816402240694</v>
      </c>
      <c r="J148" s="74">
        <v>10.578227277443958</v>
      </c>
      <c r="K148" s="74">
        <v>4.1619727189437157</v>
      </c>
      <c r="L148" s="74">
        <v>16.303053138668048</v>
      </c>
      <c r="M148" s="75">
        <v>5.2415346667159923</v>
      </c>
      <c r="O148" s="127">
        <v>-25.503570295114883</v>
      </c>
      <c r="P148" s="74">
        <v>-7.346910835880422</v>
      </c>
      <c r="Q148" s="74">
        <v>-13.509983302221855</v>
      </c>
      <c r="R148" s="74">
        <v>-4.2101946538498112</v>
      </c>
      <c r="S148" s="75">
        <v>-12.508389317377933</v>
      </c>
      <c r="T148" s="126"/>
      <c r="U148" s="127">
        <v>-21.128281394076026</v>
      </c>
      <c r="V148" s="74">
        <v>-4.8214153369758606</v>
      </c>
      <c r="W148" s="74">
        <v>-11.049907850992426</v>
      </c>
      <c r="X148" s="74">
        <v>0.67441767575861888</v>
      </c>
      <c r="Y148" s="75">
        <v>-9.443824817336278</v>
      </c>
    </row>
    <row r="149" spans="1:25" s="121" customFormat="1" x14ac:dyDescent="0.25">
      <c r="A149" s="72"/>
      <c r="B149" s="41" t="s">
        <v>48</v>
      </c>
      <c r="C149" s="43">
        <v>206029.97934619835</v>
      </c>
      <c r="D149" s="43">
        <v>632677.43111842556</v>
      </c>
      <c r="E149" s="43">
        <v>212725.21350847624</v>
      </c>
      <c r="F149" s="42">
        <v>70558.405498485386</v>
      </c>
      <c r="G149" s="111">
        <v>1121991.0294715855</v>
      </c>
      <c r="H149" s="53"/>
      <c r="I149" s="112">
        <v>-12.563906920287423</v>
      </c>
      <c r="J149" s="44">
        <v>7.0871499100096287</v>
      </c>
      <c r="K149" s="44">
        <v>9.3798471020520253</v>
      </c>
      <c r="L149" s="44">
        <v>13.11291953308826</v>
      </c>
      <c r="M149" s="45">
        <v>3.571323129019305</v>
      </c>
      <c r="N149" s="66"/>
      <c r="O149" s="112">
        <v>-24.339258731880435</v>
      </c>
      <c r="P149" s="44">
        <v>-5.9406144154620506</v>
      </c>
      <c r="Q149" s="44">
        <v>-11.419550196697742</v>
      </c>
      <c r="R149" s="44">
        <v>-2.4774984690673847</v>
      </c>
      <c r="S149" s="45">
        <v>-10.985187656149193</v>
      </c>
      <c r="T149" s="66"/>
      <c r="U149" s="112">
        <v>-21.946538446020767</v>
      </c>
      <c r="V149" s="44">
        <v>-4.524879818524056</v>
      </c>
      <c r="W149" s="44">
        <v>-9.8666678507468362</v>
      </c>
      <c r="X149" s="44">
        <v>-0.13926990434805475</v>
      </c>
      <c r="Y149" s="45">
        <v>-9.2691251499335721</v>
      </c>
    </row>
    <row r="150" spans="1:25" s="121" customFormat="1" x14ac:dyDescent="0.25">
      <c r="A150" s="72"/>
      <c r="B150" s="70" t="s">
        <v>49</v>
      </c>
      <c r="C150" s="73">
        <v>197000.4855984631</v>
      </c>
      <c r="D150" s="73">
        <v>611361.48988002562</v>
      </c>
      <c r="E150" s="73">
        <v>184427.94446081491</v>
      </c>
      <c r="F150" s="47">
        <v>61526.631986924651</v>
      </c>
      <c r="G150" s="122">
        <v>1054316.5519262285</v>
      </c>
      <c r="I150" s="127">
        <v>-16.682723100543427</v>
      </c>
      <c r="J150" s="74">
        <v>2.8559634110697232</v>
      </c>
      <c r="K150" s="74">
        <v>-2.6096464808709214</v>
      </c>
      <c r="L150" s="74">
        <v>3.9214717169017206</v>
      </c>
      <c r="M150" s="75">
        <v>-2.3244602848192386</v>
      </c>
      <c r="O150" s="127">
        <v>-23.705200511561074</v>
      </c>
      <c r="P150" s="74">
        <v>-5.1553503838443078</v>
      </c>
      <c r="Q150" s="74">
        <v>-10.700107669755667</v>
      </c>
      <c r="R150" s="74">
        <v>-1.9226936146360458</v>
      </c>
      <c r="S150" s="75">
        <v>-10.238227018867846</v>
      </c>
      <c r="T150" s="126"/>
      <c r="U150" s="127">
        <v>-23.705200511561074</v>
      </c>
      <c r="V150" s="74">
        <v>-5.1553503838443078</v>
      </c>
      <c r="W150" s="74">
        <v>-10.700107669755667</v>
      </c>
      <c r="X150" s="74">
        <v>-1.9226936146360458</v>
      </c>
      <c r="Y150" s="75">
        <v>-10.238227018867846</v>
      </c>
    </row>
    <row r="151" spans="1:25" s="121" customFormat="1" x14ac:dyDescent="0.25">
      <c r="A151" s="71">
        <v>2021</v>
      </c>
      <c r="B151" s="41" t="s">
        <v>50</v>
      </c>
      <c r="C151" s="43">
        <v>172804.45768505856</v>
      </c>
      <c r="D151" s="43">
        <v>572146.47909689241</v>
      </c>
      <c r="E151" s="43">
        <v>182832.89995823096</v>
      </c>
      <c r="F151" s="42">
        <v>61313.510007476332</v>
      </c>
      <c r="G151" s="111">
        <v>989097.34674765798</v>
      </c>
      <c r="H151" s="53"/>
      <c r="I151" s="112">
        <v>-10.263851828971355</v>
      </c>
      <c r="J151" s="44">
        <v>0.84719205973317457</v>
      </c>
      <c r="K151" s="44">
        <v>6.736130719726674</v>
      </c>
      <c r="L151" s="44">
        <v>-3.4394600782997458</v>
      </c>
      <c r="M151" s="45">
        <v>-0.56338040957378155</v>
      </c>
      <c r="N151" s="66"/>
      <c r="O151" s="112">
        <v>-10.263851828971355</v>
      </c>
      <c r="P151" s="44">
        <v>0.84719205973317457</v>
      </c>
      <c r="Q151" s="44">
        <v>6.736130719726674</v>
      </c>
      <c r="R151" s="44">
        <v>-3.4394600782997458</v>
      </c>
      <c r="S151" s="45">
        <v>-0.56338040957378155</v>
      </c>
      <c r="T151" s="66"/>
      <c r="U151" s="112">
        <v>-24.269580392119735</v>
      </c>
      <c r="V151" s="44">
        <v>-5.9460428639688985</v>
      </c>
      <c r="W151" s="44">
        <v>-10.463555759672062</v>
      </c>
      <c r="X151" s="44">
        <v>-4.2775857179549064</v>
      </c>
      <c r="Y151" s="45">
        <v>-10.83545251126435</v>
      </c>
    </row>
    <row r="152" spans="1:25" s="121" customFormat="1" x14ac:dyDescent="0.25">
      <c r="A152" s="72"/>
      <c r="B152" s="70" t="s">
        <v>51</v>
      </c>
      <c r="C152" s="73">
        <v>217756.13497324995</v>
      </c>
      <c r="D152" s="73">
        <v>596385.54103975033</v>
      </c>
      <c r="E152" s="73">
        <v>202291.68707672</v>
      </c>
      <c r="F152" s="47">
        <v>62808.555514042004</v>
      </c>
      <c r="G152" s="122">
        <v>1079241.9186037621</v>
      </c>
      <c r="I152" s="127">
        <v>-10.763334614931068</v>
      </c>
      <c r="J152" s="74">
        <v>16.109919642677141</v>
      </c>
      <c r="K152" s="74">
        <v>1.010932074844149</v>
      </c>
      <c r="L152" s="74">
        <v>-5.7013266465833681</v>
      </c>
      <c r="M152" s="75">
        <v>5.339911307079845</v>
      </c>
      <c r="O152" s="127">
        <v>-10.543024807413062</v>
      </c>
      <c r="P152" s="74">
        <v>8.099442100620152</v>
      </c>
      <c r="Q152" s="74">
        <v>3.6503176830002388</v>
      </c>
      <c r="R152" s="74">
        <v>-4.5974142082728378</v>
      </c>
      <c r="S152" s="75">
        <v>2.4318720615439986</v>
      </c>
      <c r="T152" s="126"/>
      <c r="U152" s="127">
        <v>-25.394599052458972</v>
      </c>
      <c r="V152" s="74">
        <v>-4.9643306287585318</v>
      </c>
      <c r="W152" s="74">
        <v>-10.853359747477725</v>
      </c>
      <c r="X152" s="74">
        <v>-6.7144464951891223</v>
      </c>
      <c r="Y152" s="75">
        <v>-10.769624486829443</v>
      </c>
    </row>
    <row r="153" spans="1:25" s="121" customFormat="1" x14ac:dyDescent="0.25">
      <c r="A153" s="72"/>
      <c r="B153" s="41" t="s">
        <v>52</v>
      </c>
      <c r="C153" s="43">
        <v>237974.04715147582</v>
      </c>
      <c r="D153" s="43">
        <v>662242.26064843638</v>
      </c>
      <c r="E153" s="43">
        <v>218474.18303369728</v>
      </c>
      <c r="F153" s="42">
        <v>70323.294988901645</v>
      </c>
      <c r="G153" s="111">
        <v>1189013.785822511</v>
      </c>
      <c r="H153" s="53"/>
      <c r="I153" s="112">
        <v>47.40932054420648</v>
      </c>
      <c r="J153" s="44">
        <v>75.164609714421829</v>
      </c>
      <c r="K153" s="44">
        <v>41.059329297133274</v>
      </c>
      <c r="L153" s="44">
        <v>55.231353332468956</v>
      </c>
      <c r="M153" s="45">
        <v>60.745003519863928</v>
      </c>
      <c r="N153" s="66"/>
      <c r="O153" s="112">
        <v>5.1012032955988644</v>
      </c>
      <c r="P153" s="44">
        <v>25.477377141551699</v>
      </c>
      <c r="Q153" s="44">
        <v>14.656168504490424</v>
      </c>
      <c r="R153" s="44">
        <v>10.854635524932462</v>
      </c>
      <c r="S153" s="45">
        <v>18.066088266525497</v>
      </c>
      <c r="T153" s="66"/>
      <c r="U153" s="112">
        <v>-20.232771207719296</v>
      </c>
      <c r="V153" s="44">
        <v>1.657642406743463</v>
      </c>
      <c r="W153" s="44">
        <v>-6.7011462276988993</v>
      </c>
      <c r="X153" s="44">
        <v>-1.54845663720657</v>
      </c>
      <c r="Y153" s="45">
        <v>-4.9911710362316057</v>
      </c>
    </row>
    <row r="154" spans="1:25" s="121" customFormat="1" x14ac:dyDescent="0.25">
      <c r="A154" s="72"/>
      <c r="B154" s="70" t="s">
        <v>40</v>
      </c>
      <c r="C154" s="73">
        <v>200050.35229348997</v>
      </c>
      <c r="D154" s="73">
        <v>594328.08292689442</v>
      </c>
      <c r="E154" s="73">
        <v>196829.54839210017</v>
      </c>
      <c r="F154" s="47">
        <v>59615.895954815387</v>
      </c>
      <c r="G154" s="122">
        <v>1050823.8795673</v>
      </c>
      <c r="I154" s="127">
        <v>1493.0054744067459</v>
      </c>
      <c r="J154" s="74">
        <v>208.89032357798641</v>
      </c>
      <c r="K154" s="74">
        <v>583.93481249248111</v>
      </c>
      <c r="L154" s="74">
        <v>587.67720865980846</v>
      </c>
      <c r="M154" s="75">
        <v>333.48372826694998</v>
      </c>
      <c r="O154" s="127">
        <v>35.703227719407522</v>
      </c>
      <c r="P154" s="74">
        <v>46.846428871131394</v>
      </c>
      <c r="Q154" s="74">
        <v>44.163791703962914</v>
      </c>
      <c r="R154" s="74">
        <v>38.020602558884946</v>
      </c>
      <c r="S154" s="75">
        <v>43.541917135428065</v>
      </c>
      <c r="T154" s="126"/>
      <c r="U154" s="127">
        <v>-6.3227445419478983</v>
      </c>
      <c r="V154" s="74">
        <v>13.818270945816352</v>
      </c>
      <c r="W154" s="74">
        <v>7.3547551209312019</v>
      </c>
      <c r="X154" s="74">
        <v>12.677625462337375</v>
      </c>
      <c r="Y154" s="75">
        <v>8.1100494615862715</v>
      </c>
    </row>
    <row r="155" spans="1:25" s="121" customFormat="1" x14ac:dyDescent="0.25">
      <c r="A155" s="72"/>
      <c r="B155" s="41" t="s">
        <v>42</v>
      </c>
      <c r="C155" s="43">
        <v>176177.8407015019</v>
      </c>
      <c r="D155" s="43">
        <v>441460.59141654137</v>
      </c>
      <c r="E155" s="43">
        <v>148376.46397360999</v>
      </c>
      <c r="F155" s="42">
        <v>49876.257037596821</v>
      </c>
      <c r="G155" s="111">
        <v>815891.15312924969</v>
      </c>
      <c r="H155" s="53"/>
      <c r="I155" s="112">
        <v>45.903850276420968</v>
      </c>
      <c r="J155" s="44">
        <v>5.4471522474056826</v>
      </c>
      <c r="K155" s="44">
        <v>16.112636007260718</v>
      </c>
      <c r="L155" s="44">
        <v>28.781705791232184</v>
      </c>
      <c r="M155" s="45">
        <v>15.578249584233788</v>
      </c>
      <c r="N155" s="66"/>
      <c r="O155" s="112">
        <v>37.387431550957047</v>
      </c>
      <c r="P155" s="44">
        <v>38.473906836400118</v>
      </c>
      <c r="Q155" s="44">
        <v>38.915591211863301</v>
      </c>
      <c r="R155" s="44">
        <v>36.414636145460634</v>
      </c>
      <c r="S155" s="45">
        <v>38.217189387166314</v>
      </c>
      <c r="T155" s="66"/>
      <c r="U155" s="112">
        <v>1.1184025866296565</v>
      </c>
      <c r="V155" s="44">
        <v>16.467013770663399</v>
      </c>
      <c r="W155" s="44">
        <v>12.159910722059266</v>
      </c>
      <c r="X155" s="44">
        <v>17.873631500026804</v>
      </c>
      <c r="Y155" s="45">
        <v>12.441398428207435</v>
      </c>
    </row>
    <row r="156" spans="1:25" s="121" customFormat="1" x14ac:dyDescent="0.25">
      <c r="A156" s="72"/>
      <c r="B156" s="70" t="s">
        <v>43</v>
      </c>
      <c r="C156" s="73">
        <v>211388.91149918901</v>
      </c>
      <c r="D156" s="73">
        <v>608865.94214695762</v>
      </c>
      <c r="E156" s="73">
        <v>185460.05245303444</v>
      </c>
      <c r="F156" s="47">
        <v>66165.729064283369</v>
      </c>
      <c r="G156" s="122">
        <v>1071880.6351634646</v>
      </c>
      <c r="I156" s="127">
        <v>18.564897222556226</v>
      </c>
      <c r="J156" s="74">
        <v>18.130399195546516</v>
      </c>
      <c r="K156" s="74">
        <v>14.081447834995032</v>
      </c>
      <c r="L156" s="74">
        <v>35.923909413035204</v>
      </c>
      <c r="M156" s="75">
        <v>18.445771458173851</v>
      </c>
      <c r="O156" s="127">
        <v>33.698149983896229</v>
      </c>
      <c r="P156" s="74">
        <v>34.418481376517462</v>
      </c>
      <c r="Q156" s="74">
        <v>34.14104867050321</v>
      </c>
      <c r="R156" s="74">
        <v>36.326645840788615</v>
      </c>
      <c r="S156" s="75">
        <v>34.337871850173229</v>
      </c>
      <c r="T156" s="126"/>
      <c r="U156" s="127">
        <v>4.7031851667611164</v>
      </c>
      <c r="V156" s="74">
        <v>17.895903814960576</v>
      </c>
      <c r="W156" s="74">
        <v>14.549977211716183</v>
      </c>
      <c r="X156" s="74">
        <v>21.51984876174069</v>
      </c>
      <c r="Y156" s="75">
        <v>14.682916028072498</v>
      </c>
    </row>
    <row r="157" spans="1:25" s="121" customFormat="1" x14ac:dyDescent="0.25">
      <c r="A157" s="72"/>
      <c r="B157" s="41" t="s">
        <v>44</v>
      </c>
      <c r="C157" s="43">
        <v>234939.0171726151</v>
      </c>
      <c r="D157" s="43">
        <v>624002.53302017064</v>
      </c>
      <c r="E157" s="43">
        <v>205505.25846937273</v>
      </c>
      <c r="F157" s="42">
        <v>67529.063519134521</v>
      </c>
      <c r="G157" s="111">
        <v>1131975.8721812926</v>
      </c>
      <c r="H157" s="53"/>
      <c r="I157" s="112">
        <v>12.196911867818045</v>
      </c>
      <c r="J157" s="44">
        <v>-0.82638747666702272</v>
      </c>
      <c r="K157" s="44">
        <v>5.7499313000689938</v>
      </c>
      <c r="L157" s="44">
        <v>12.310577630571331</v>
      </c>
      <c r="M157" s="45">
        <v>3.560323452785255</v>
      </c>
      <c r="N157" s="66"/>
      <c r="O157" s="112">
        <v>29.674701969099374</v>
      </c>
      <c r="P157" s="44">
        <v>27.520191381474163</v>
      </c>
      <c r="Q157" s="44">
        <v>28.835496532832877</v>
      </c>
      <c r="R157" s="44">
        <v>31.972081936290863</v>
      </c>
      <c r="S157" s="45">
        <v>28.441275322656338</v>
      </c>
      <c r="T157" s="66"/>
      <c r="U157" s="112">
        <v>7.792650658650885</v>
      </c>
      <c r="V157" s="44">
        <v>17.062796833065505</v>
      </c>
      <c r="W157" s="44">
        <v>16.024631514530753</v>
      </c>
      <c r="X157" s="44">
        <v>22.350627322921213</v>
      </c>
      <c r="Y157" s="45">
        <v>15.238026950707152</v>
      </c>
    </row>
    <row r="158" spans="1:25" s="121" customFormat="1" x14ac:dyDescent="0.25">
      <c r="A158" s="72"/>
      <c r="B158" s="70" t="s">
        <v>45</v>
      </c>
      <c r="C158" s="73">
        <v>237438.71781041025</v>
      </c>
      <c r="D158" s="73">
        <v>592958.68253023725</v>
      </c>
      <c r="E158" s="73">
        <v>200366.53548468329</v>
      </c>
      <c r="F158" s="47">
        <v>67024.3830505066</v>
      </c>
      <c r="G158" s="122">
        <v>1097788.3188758371</v>
      </c>
      <c r="I158" s="127">
        <v>14.414328992370301</v>
      </c>
      <c r="J158" s="74">
        <v>0.52279942491190923</v>
      </c>
      <c r="K158" s="74">
        <v>5.5605660046193179</v>
      </c>
      <c r="L158" s="74">
        <v>3.3339262813234143</v>
      </c>
      <c r="M158" s="75">
        <v>4.3451612987223598</v>
      </c>
      <c r="O158" s="127">
        <v>27.28736934716251</v>
      </c>
      <c r="P158" s="74">
        <v>23.334454021067529</v>
      </c>
      <c r="Q158" s="74">
        <v>25.242921784150951</v>
      </c>
      <c r="R158" s="74">
        <v>27.286940013208238</v>
      </c>
      <c r="S158" s="75">
        <v>24.689670208710197</v>
      </c>
      <c r="T158" s="126"/>
      <c r="U158" s="127">
        <v>11.256564511683237</v>
      </c>
      <c r="V158" s="74">
        <v>17.000743255688946</v>
      </c>
      <c r="W158" s="74">
        <v>17.207810463853804</v>
      </c>
      <c r="X158" s="74">
        <v>21.899546382930126</v>
      </c>
      <c r="Y158" s="75">
        <v>16.139404401231701</v>
      </c>
    </row>
    <row r="159" spans="1:25" s="121" customFormat="1" x14ac:dyDescent="0.25">
      <c r="A159" s="72"/>
      <c r="B159" s="41" t="s">
        <v>46</v>
      </c>
      <c r="C159" s="43">
        <v>253454.50100093446</v>
      </c>
      <c r="D159" s="43">
        <v>638891.77983927936</v>
      </c>
      <c r="E159" s="43">
        <v>202311.15152997873</v>
      </c>
      <c r="F159" s="42">
        <v>69261.114958589431</v>
      </c>
      <c r="G159" s="111">
        <v>1163918.5473287823</v>
      </c>
      <c r="H159" s="53"/>
      <c r="I159" s="112">
        <v>14.60570104089345</v>
      </c>
      <c r="J159" s="44">
        <v>2.2402088673912743</v>
      </c>
      <c r="K159" s="44">
        <v>-6.6664106436209636</v>
      </c>
      <c r="L159" s="44">
        <v>1.265376460002571</v>
      </c>
      <c r="M159" s="45">
        <v>2.8920690927179464</v>
      </c>
      <c r="N159" s="66"/>
      <c r="O159" s="112">
        <v>25.475267253115334</v>
      </c>
      <c r="P159" s="44">
        <v>20.358577138051132</v>
      </c>
      <c r="Q159" s="44">
        <v>20.461171594313171</v>
      </c>
      <c r="R159" s="44">
        <v>23.45840306478415</v>
      </c>
      <c r="S159" s="45">
        <v>21.56393473981602</v>
      </c>
      <c r="T159" s="66"/>
      <c r="U159" s="112">
        <v>13.340521287790267</v>
      </c>
      <c r="V159" s="44">
        <v>16.497559755781026</v>
      </c>
      <c r="W159" s="44">
        <v>15.540970177500427</v>
      </c>
      <c r="X159" s="44">
        <v>19.992051084796387</v>
      </c>
      <c r="Y159" s="45">
        <v>15.883210685305144</v>
      </c>
    </row>
    <row r="160" spans="1:25" s="121" customFormat="1" x14ac:dyDescent="0.25">
      <c r="A160" s="72"/>
      <c r="B160" s="70" t="s">
        <v>47</v>
      </c>
      <c r="C160" s="73">
        <v>252944.83753047185</v>
      </c>
      <c r="D160" s="73">
        <v>634841.32550834049</v>
      </c>
      <c r="E160" s="73">
        <v>191051.49649597891</v>
      </c>
      <c r="F160" s="47">
        <v>71206.392504341362</v>
      </c>
      <c r="G160" s="122">
        <v>1150044.0520391322</v>
      </c>
      <c r="I160" s="127">
        <v>11.120874390290012</v>
      </c>
      <c r="J160" s="74">
        <v>-1.0458904996195173</v>
      </c>
      <c r="K160" s="74">
        <v>-15.895405273646219</v>
      </c>
      <c r="L160" s="74">
        <v>-2.1516056803390597</v>
      </c>
      <c r="M160" s="75">
        <v>-1.6310752886143973</v>
      </c>
      <c r="O160" s="127">
        <v>23.634769961164466</v>
      </c>
      <c r="P160" s="74">
        <v>17.650644372671479</v>
      </c>
      <c r="Q160" s="74">
        <v>15.526575691293786</v>
      </c>
      <c r="R160" s="74">
        <v>19.991961924123672</v>
      </c>
      <c r="S160" s="75">
        <v>18.570050783986943</v>
      </c>
      <c r="T160" s="126"/>
      <c r="U160" s="127">
        <v>15.597715736583723</v>
      </c>
      <c r="V160" s="74">
        <v>15.247487945549508</v>
      </c>
      <c r="W160" s="74">
        <v>13.276319037882047</v>
      </c>
      <c r="X160" s="74">
        <v>17.897742220116911</v>
      </c>
      <c r="Y160" s="75">
        <v>15.111890797711311</v>
      </c>
    </row>
    <row r="161" spans="1:25" s="121" customFormat="1" x14ac:dyDescent="0.25">
      <c r="A161" s="72"/>
      <c r="B161" s="41" t="s">
        <v>48</v>
      </c>
      <c r="C161" s="43">
        <v>250651.52271818079</v>
      </c>
      <c r="D161" s="43">
        <v>653914.73051242204</v>
      </c>
      <c r="E161" s="43">
        <v>196064.45397748955</v>
      </c>
      <c r="F161" s="42">
        <v>66191.488943943026</v>
      </c>
      <c r="G161" s="111">
        <v>1166822.1961520356</v>
      </c>
      <c r="H161" s="53"/>
      <c r="I161" s="112">
        <v>21.657791508586001</v>
      </c>
      <c r="J161" s="44">
        <v>3.3567341506798982</v>
      </c>
      <c r="K161" s="44">
        <v>-7.8320567911066235</v>
      </c>
      <c r="L161" s="44">
        <v>-6.189080554883148</v>
      </c>
      <c r="M161" s="45">
        <v>3.9956796001803951</v>
      </c>
      <c r="N161" s="66"/>
      <c r="O161" s="112">
        <v>23.429195897868709</v>
      </c>
      <c r="P161" s="44">
        <v>16.065113819704948</v>
      </c>
      <c r="Q161" s="44">
        <v>12.892425436190365</v>
      </c>
      <c r="R161" s="44">
        <v>16.954640415220723</v>
      </c>
      <c r="S161" s="45">
        <v>16.963678521294653</v>
      </c>
      <c r="T161" s="66"/>
      <c r="U161" s="112">
        <v>19.152764471511404</v>
      </c>
      <c r="V161" s="44">
        <v>14.818496966348008</v>
      </c>
      <c r="W161" s="44">
        <v>11.478167708145492</v>
      </c>
      <c r="X161" s="44">
        <v>15.798475416045335</v>
      </c>
      <c r="Y161" s="45">
        <v>15.114523332367142</v>
      </c>
    </row>
    <row r="162" spans="1:25" s="121" customFormat="1" x14ac:dyDescent="0.25">
      <c r="A162" s="72"/>
      <c r="B162" s="70" t="s">
        <v>49</v>
      </c>
      <c r="C162" s="73">
        <v>243553.8960395114</v>
      </c>
      <c r="D162" s="73">
        <v>648446.77295252867</v>
      </c>
      <c r="E162" s="73">
        <v>175644.32799746291</v>
      </c>
      <c r="F162" s="47">
        <v>67211.202464229587</v>
      </c>
      <c r="G162" s="122">
        <v>1134856.1994537329</v>
      </c>
      <c r="I162" s="127">
        <v>23.631114562801599</v>
      </c>
      <c r="J162" s="74">
        <v>6.0660155548529389</v>
      </c>
      <c r="K162" s="74">
        <v>-4.7626277509253612</v>
      </c>
      <c r="L162" s="74">
        <v>9.2392030795916043</v>
      </c>
      <c r="M162" s="75">
        <v>7.6390385202963103</v>
      </c>
      <c r="O162" s="127">
        <v>23.447456429897827</v>
      </c>
      <c r="P162" s="74">
        <v>15.097104736883949</v>
      </c>
      <c r="Q162" s="74">
        <v>11.32004011418644</v>
      </c>
      <c r="R162" s="74">
        <v>16.245834272350024</v>
      </c>
      <c r="S162" s="75">
        <v>16.088554066999649</v>
      </c>
      <c r="T162" s="126"/>
      <c r="U162" s="127">
        <v>23.447456429897827</v>
      </c>
      <c r="V162" s="74">
        <v>15.097104736883949</v>
      </c>
      <c r="W162" s="74">
        <v>11.32004011418644</v>
      </c>
      <c r="X162" s="74">
        <v>16.245834272350024</v>
      </c>
      <c r="Y162" s="75">
        <v>16.088554066999649</v>
      </c>
    </row>
    <row r="163" spans="1:25" s="121" customFormat="1" x14ac:dyDescent="0.25">
      <c r="A163" s="71">
        <v>2022</v>
      </c>
      <c r="B163" s="41" t="s">
        <v>50</v>
      </c>
      <c r="C163" s="43">
        <v>203604.32580733998</v>
      </c>
      <c r="D163" s="43">
        <v>535183.75842994032</v>
      </c>
      <c r="E163" s="43">
        <v>161382.9035354346</v>
      </c>
      <c r="F163" s="42">
        <v>63718.44054257965</v>
      </c>
      <c r="G163" s="111">
        <v>963889.42831529491</v>
      </c>
      <c r="I163" s="112">
        <v>17.823537965910077</v>
      </c>
      <c r="J163" s="44">
        <v>-6.4603597185979567</v>
      </c>
      <c r="K163" s="44">
        <v>-11.732022205903164</v>
      </c>
      <c r="L163" s="44">
        <v>3.9223501228523077</v>
      </c>
      <c r="M163" s="45">
        <v>-2.5485781066192885</v>
      </c>
      <c r="O163" s="112">
        <v>17.823537965910077</v>
      </c>
      <c r="P163" s="44">
        <v>-6.4603597185979567</v>
      </c>
      <c r="Q163" s="44">
        <v>-11.732022205903164</v>
      </c>
      <c r="R163" s="44">
        <v>3.9223501228523077</v>
      </c>
      <c r="S163" s="45">
        <v>-2.5485781066192885</v>
      </c>
      <c r="T163" s="126"/>
      <c r="U163" s="112">
        <v>26.00463977746162</v>
      </c>
      <c r="V163" s="44">
        <v>14.424707288735689</v>
      </c>
      <c r="W163" s="44">
        <v>9.6730991592851154</v>
      </c>
      <c r="X163" s="44">
        <v>16.986419252780721</v>
      </c>
      <c r="Y163" s="45">
        <v>15.921990469073762</v>
      </c>
    </row>
    <row r="164" spans="1:25" x14ac:dyDescent="0.25">
      <c r="A164" s="52"/>
      <c r="B164" s="64" t="s">
        <v>51</v>
      </c>
      <c r="C164" s="65">
        <v>247562.48779141635</v>
      </c>
      <c r="D164" s="65">
        <v>601751.5660763341</v>
      </c>
      <c r="E164" s="65">
        <v>189671.15645609473</v>
      </c>
      <c r="F164" s="359">
        <v>67915.071032000662</v>
      </c>
      <c r="G164" s="118">
        <v>1106900.2813558457</v>
      </c>
      <c r="I164" s="120">
        <v>13.687950891407922</v>
      </c>
      <c r="J164" s="67">
        <v>0.8997577351101711</v>
      </c>
      <c r="K164" s="67">
        <v>-6.2387786680719586</v>
      </c>
      <c r="L164" s="67">
        <v>8.1302865129846822</v>
      </c>
      <c r="M164" s="373">
        <v>2.5627583839465728</v>
      </c>
      <c r="O164" s="120">
        <v>15.517751170935639</v>
      </c>
      <c r="P164" s="67">
        <v>-2.7039648966293157</v>
      </c>
      <c r="Q164" s="67">
        <v>-8.8466247521947139</v>
      </c>
      <c r="R164" s="67">
        <v>6.0516605339279863</v>
      </c>
      <c r="S164" s="373">
        <v>0.11847400282778153</v>
      </c>
      <c r="U164" s="120">
        <v>28.954516168030921</v>
      </c>
      <c r="V164" s="67">
        <v>13.029709062889623</v>
      </c>
      <c r="W164" s="67">
        <v>8.9610840732976556</v>
      </c>
      <c r="X164" s="67">
        <v>18.425076119701416</v>
      </c>
      <c r="Y164" s="373">
        <v>15.605041755949728</v>
      </c>
    </row>
    <row r="165" spans="1:25" x14ac:dyDescent="0.25">
      <c r="A165" s="52"/>
      <c r="B165" s="41" t="s">
        <v>52</v>
      </c>
      <c r="C165" s="43">
        <v>276212.3776972699</v>
      </c>
      <c r="D165" s="43">
        <v>707124.1061468859</v>
      </c>
      <c r="E165" s="43">
        <v>206934.02445756918</v>
      </c>
      <c r="F165" s="42">
        <v>66854.389022839488</v>
      </c>
      <c r="G165" s="111">
        <v>1257124.8973245644</v>
      </c>
      <c r="I165" s="112">
        <v>16.068277614094001</v>
      </c>
      <c r="J165" s="44">
        <v>6.7772548152549774</v>
      </c>
      <c r="K165" s="44">
        <v>-5.2821612219271543</v>
      </c>
      <c r="L165" s="44">
        <v>-4.9327978255421954</v>
      </c>
      <c r="M165" s="45">
        <v>5.7283702101853322</v>
      </c>
      <c r="O165" s="112">
        <v>15.726189970397741</v>
      </c>
      <c r="P165" s="44">
        <v>0.72565744491366502</v>
      </c>
      <c r="Q165" s="44">
        <v>-7.5564576803830192</v>
      </c>
      <c r="R165" s="44">
        <v>2.079010821542937</v>
      </c>
      <c r="S165" s="45">
        <v>2.1662237624608736</v>
      </c>
      <c r="U165" s="112">
        <v>26.217420158510478</v>
      </c>
      <c r="V165" s="44">
        <v>8.897415088049911</v>
      </c>
      <c r="W165" s="44">
        <v>5.1978713895599213</v>
      </c>
      <c r="X165" s="44">
        <v>13.619353317954122</v>
      </c>
      <c r="Y165" s="45">
        <v>11.75816893873025</v>
      </c>
    </row>
    <row r="166" spans="1:25" x14ac:dyDescent="0.25">
      <c r="A166" s="52"/>
      <c r="B166" s="64" t="s">
        <v>40</v>
      </c>
      <c r="C166" s="65">
        <v>248042.00947214515</v>
      </c>
      <c r="D166" s="65">
        <v>589543.0558921335</v>
      </c>
      <c r="E166" s="65">
        <v>186478.36344585221</v>
      </c>
      <c r="F166" s="359">
        <v>65144.660578441151</v>
      </c>
      <c r="G166" s="118">
        <v>1089208.0893885719</v>
      </c>
      <c r="I166" s="120">
        <v>23.98978888487413</v>
      </c>
      <c r="J166" s="67">
        <v>-0.80511541894436789</v>
      </c>
      <c r="K166" s="67">
        <v>-5.2589588457661733</v>
      </c>
      <c r="L166" s="67">
        <v>9.2739772422713855</v>
      </c>
      <c r="M166" s="373">
        <v>3.6527728925495495</v>
      </c>
      <c r="O166" s="120">
        <v>17.721321296463373</v>
      </c>
      <c r="P166" s="67">
        <v>0.35050573371712801</v>
      </c>
      <c r="Q166" s="67">
        <v>-6.9914905901148643</v>
      </c>
      <c r="R166" s="67">
        <v>3.7673216466735227</v>
      </c>
      <c r="S166" s="373">
        <v>2.5288136349660419</v>
      </c>
      <c r="U166" s="120">
        <v>18.344808775351822</v>
      </c>
      <c r="V166" s="67">
        <v>2.6555952101073359</v>
      </c>
      <c r="W166" s="67">
        <v>-2.8823000756848245</v>
      </c>
      <c r="X166" s="67">
        <v>6.5413751756831431</v>
      </c>
      <c r="Y166" s="373">
        <v>4.8600482851419713</v>
      </c>
    </row>
    <row r="167" spans="1:25" x14ac:dyDescent="0.25">
      <c r="A167" s="52"/>
      <c r="B167" s="41" t="s">
        <v>42</v>
      </c>
      <c r="C167" s="43">
        <v>266258.00454218528</v>
      </c>
      <c r="D167" s="43">
        <v>581304.59085302486</v>
      </c>
      <c r="E167" s="43">
        <v>190461.07350963599</v>
      </c>
      <c r="F167" s="42">
        <v>65426.715944762233</v>
      </c>
      <c r="G167" s="111">
        <v>1103450.3848496082</v>
      </c>
      <c r="I167" s="112">
        <v>51.1302462795569</v>
      </c>
      <c r="J167" s="44">
        <v>31.677572620413883</v>
      </c>
      <c r="K167" s="44">
        <v>28.363399698965139</v>
      </c>
      <c r="L167" s="44">
        <v>31.178079171906262</v>
      </c>
      <c r="M167" s="45">
        <v>35.244803258064593</v>
      </c>
      <c r="O167" s="112">
        <v>23.57933283063754</v>
      </c>
      <c r="P167" s="44">
        <v>5.174982185700955</v>
      </c>
      <c r="Q167" s="44">
        <v>-1.4626044563315475</v>
      </c>
      <c r="R167" s="44">
        <v>8.2654369736287379</v>
      </c>
      <c r="S167" s="45">
        <v>7.7380899487171462</v>
      </c>
      <c r="U167" s="112">
        <v>19.343398540198223</v>
      </c>
      <c r="V167" s="44">
        <v>4.2928433121412866</v>
      </c>
      <c r="W167" s="44">
        <v>-1.936979385742589</v>
      </c>
      <c r="X167" s="44">
        <v>7.0307275389013739</v>
      </c>
      <c r="Y167" s="45">
        <v>6.2215808322357589</v>
      </c>
    </row>
    <row r="168" spans="1:25" x14ac:dyDescent="0.25">
      <c r="A168" s="52"/>
      <c r="B168" s="64" t="s">
        <v>43</v>
      </c>
      <c r="C168" s="65">
        <v>255156.23066696164</v>
      </c>
      <c r="D168" s="65">
        <v>596692.90682988463</v>
      </c>
      <c r="E168" s="65">
        <v>191308.39599665318</v>
      </c>
      <c r="F168" s="359">
        <v>73892.767236154614</v>
      </c>
      <c r="G168" s="118">
        <v>1117050.3007296538</v>
      </c>
      <c r="I168" s="120">
        <v>20.704642858213759</v>
      </c>
      <c r="J168" s="67">
        <v>-1.9992964747131339</v>
      </c>
      <c r="K168" s="67">
        <v>3.1534249377502874</v>
      </c>
      <c r="L168" s="67">
        <v>11.678308818095289</v>
      </c>
      <c r="M168" s="373">
        <v>4.2140574318054291</v>
      </c>
      <c r="O168" s="120">
        <v>23.079660329229341</v>
      </c>
      <c r="P168" s="67">
        <v>3.9181088428965012</v>
      </c>
      <c r="Q168" s="67">
        <v>-0.70785210289537304</v>
      </c>
      <c r="R168" s="67">
        <v>8.8755779500379077</v>
      </c>
      <c r="S168" s="373">
        <v>7.128442841574369</v>
      </c>
      <c r="U168" s="120">
        <v>19.515056290798015</v>
      </c>
      <c r="V168" s="67">
        <v>2.7712307007894452</v>
      </c>
      <c r="W168" s="67">
        <v>-2.6405315904041942</v>
      </c>
      <c r="X168" s="67">
        <v>5.6004244965368599</v>
      </c>
      <c r="Y168" s="373">
        <v>5.1906502926587024</v>
      </c>
    </row>
    <row r="169" spans="1:25" x14ac:dyDescent="0.25">
      <c r="A169" s="52"/>
      <c r="B169" s="41" t="s">
        <v>44</v>
      </c>
      <c r="C169" s="43">
        <v>262870.90262000007</v>
      </c>
      <c r="D169" s="43">
        <v>602472.25649999978</v>
      </c>
      <c r="E169" s="43">
        <v>183437.70649999997</v>
      </c>
      <c r="F169" s="42">
        <v>75938.700000000012</v>
      </c>
      <c r="G169" s="111">
        <v>1124719.5656200002</v>
      </c>
      <c r="I169" s="112">
        <v>11.888993911497806</v>
      </c>
      <c r="J169" s="44">
        <v>-3.4503508208475324</v>
      </c>
      <c r="K169" s="44">
        <v>-10.738193335652085</v>
      </c>
      <c r="L169" s="44">
        <v>12.45335866161183</v>
      </c>
      <c r="M169" s="45">
        <v>-0.64103014380594914</v>
      </c>
      <c r="O169" s="112">
        <v>21.267834191618817</v>
      </c>
      <c r="P169" s="44">
        <v>2.7965051344764618</v>
      </c>
      <c r="Q169" s="44">
        <v>-2.2463906012500985</v>
      </c>
      <c r="R169" s="44">
        <v>9.4276491238734792</v>
      </c>
      <c r="S169" s="45">
        <v>5.9282590992964828</v>
      </c>
      <c r="U169" s="112">
        <v>19.411787646481883</v>
      </c>
      <c r="V169" s="44">
        <v>2.5464111458353642</v>
      </c>
      <c r="W169" s="44">
        <v>-4.030291246186323</v>
      </c>
      <c r="X169" s="44">
        <v>5.6768802856167468</v>
      </c>
      <c r="Y169" s="45">
        <v>4.8158024384060951</v>
      </c>
    </row>
    <row r="170" spans="1:25" x14ac:dyDescent="0.25">
      <c r="A170" s="52"/>
      <c r="B170" s="64" t="s">
        <v>45</v>
      </c>
      <c r="C170" s="65">
        <v>287127.77417721547</v>
      </c>
      <c r="D170" s="65">
        <v>633439.49714241712</v>
      </c>
      <c r="E170" s="65">
        <v>199597.60950781088</v>
      </c>
      <c r="F170" s="359">
        <v>69884.91955179596</v>
      </c>
      <c r="G170" s="118">
        <v>1190049.8003792397</v>
      </c>
      <c r="I170" s="120">
        <v>20.927107771227455</v>
      </c>
      <c r="J170" s="67">
        <v>6.8269199532491172</v>
      </c>
      <c r="K170" s="67">
        <v>-0.38375968073330569</v>
      </c>
      <c r="L170" s="67">
        <v>4.2679042627423911</v>
      </c>
      <c r="M170" s="373">
        <v>8.4043052669644567</v>
      </c>
      <c r="O170" s="120">
        <v>21.219921706006772</v>
      </c>
      <c r="P170" s="67">
        <v>3.3058126309818192</v>
      </c>
      <c r="Q170" s="67">
        <v>-2.0040686556241809</v>
      </c>
      <c r="R170" s="67">
        <v>8.742373919046841</v>
      </c>
      <c r="S170" s="373">
        <v>6.2508637962364304</v>
      </c>
      <c r="U170" s="120">
        <v>19.96167185981335</v>
      </c>
      <c r="V170" s="67">
        <v>3.0645158496030973</v>
      </c>
      <c r="W170" s="67">
        <v>-4.487964390917611</v>
      </c>
      <c r="X170" s="67">
        <v>5.7508384725512514</v>
      </c>
      <c r="Y170" s="373">
        <v>5.1595049621097928</v>
      </c>
    </row>
    <row r="171" spans="1:25" x14ac:dyDescent="0.25">
      <c r="A171" s="52"/>
      <c r="B171" s="41" t="s">
        <v>46</v>
      </c>
      <c r="C171" s="43">
        <v>291278.02350000007</v>
      </c>
      <c r="D171" s="43">
        <v>627877.94949999999</v>
      </c>
      <c r="E171" s="43">
        <v>194630.30450000006</v>
      </c>
      <c r="F171" s="42">
        <v>75744.535999999993</v>
      </c>
      <c r="G171" s="111">
        <v>1189530.8134999999</v>
      </c>
      <c r="I171" s="112">
        <v>14.923200160065875</v>
      </c>
      <c r="J171" s="44">
        <v>-1.7238960786206974</v>
      </c>
      <c r="K171" s="44">
        <v>-3.7965514861105021</v>
      </c>
      <c r="L171" s="44">
        <v>9.360838394367363</v>
      </c>
      <c r="M171" s="45">
        <v>2.2005204943248202</v>
      </c>
      <c r="O171" s="112">
        <v>20.398116565713238</v>
      </c>
      <c r="P171" s="44">
        <v>2.7030608699143386</v>
      </c>
      <c r="Q171" s="44">
        <v>-2.2121892487452612</v>
      </c>
      <c r="R171" s="44">
        <v>8.8170109817365017</v>
      </c>
      <c r="S171" s="45">
        <v>5.759263080080018</v>
      </c>
      <c r="U171" s="112">
        <v>19.925704312944404</v>
      </c>
      <c r="V171" s="44">
        <v>2.711984526070637</v>
      </c>
      <c r="W171" s="44">
        <v>-4.229347796713796</v>
      </c>
      <c r="X171" s="44">
        <v>6.4658315291679713</v>
      </c>
      <c r="Y171" s="45">
        <v>5.0915434413423952</v>
      </c>
    </row>
    <row r="172" spans="1:25" x14ac:dyDescent="0.25">
      <c r="A172" s="52"/>
      <c r="B172" s="64" t="s">
        <v>47</v>
      </c>
      <c r="C172" s="65">
        <v>277953.82767374039</v>
      </c>
      <c r="D172" s="65">
        <v>600380.90651011735</v>
      </c>
      <c r="E172" s="65">
        <v>176267.04997035608</v>
      </c>
      <c r="F172" s="359">
        <v>68476.829054768808</v>
      </c>
      <c r="G172" s="118">
        <v>1123078.6132089826</v>
      </c>
      <c r="I172" s="120">
        <v>9.887132066989011</v>
      </c>
      <c r="J172" s="67">
        <v>-5.4281940405548426</v>
      </c>
      <c r="K172" s="67">
        <v>-7.7384615126184002</v>
      </c>
      <c r="L172" s="67">
        <v>-3.8333123664509969</v>
      </c>
      <c r="M172" s="373">
        <v>-2.344730950291634</v>
      </c>
      <c r="O172" s="120">
        <v>19.186824771313439</v>
      </c>
      <c r="P172" s="67">
        <v>1.8378329058514851</v>
      </c>
      <c r="Q172" s="67">
        <v>-2.7582471649229063</v>
      </c>
      <c r="R172" s="67">
        <v>7.4207156724213093</v>
      </c>
      <c r="S172" s="373">
        <v>4.8914575188988749</v>
      </c>
      <c r="U172" s="120">
        <v>19.719789426339247</v>
      </c>
      <c r="V172" s="67">
        <v>2.329628029599732</v>
      </c>
      <c r="W172" s="67">
        <v>-3.3799576378216187</v>
      </c>
      <c r="X172" s="67">
        <v>6.329117582387326</v>
      </c>
      <c r="Y172" s="373">
        <v>5.0379245222251114</v>
      </c>
    </row>
    <row r="173" spans="1:25" x14ac:dyDescent="0.25">
      <c r="A173" s="52"/>
      <c r="B173" s="41" t="s">
        <v>48</v>
      </c>
      <c r="C173" s="43">
        <v>281273.74411694333</v>
      </c>
      <c r="D173" s="43">
        <v>597603.57339852536</v>
      </c>
      <c r="E173" s="43">
        <v>170691.58100308999</v>
      </c>
      <c r="F173" s="42">
        <v>68581.106492460734</v>
      </c>
      <c r="G173" s="111">
        <v>1118150.0050110193</v>
      </c>
      <c r="I173" s="112">
        <v>12.217049817484053</v>
      </c>
      <c r="J173" s="44">
        <v>-8.6113914378056649</v>
      </c>
      <c r="K173" s="44">
        <v>-12.941087718691051</v>
      </c>
      <c r="L173" s="44">
        <v>3.6101583249493814</v>
      </c>
      <c r="M173" s="45">
        <v>-4.1713460115455661</v>
      </c>
      <c r="O173" s="112">
        <v>18.472481154698855</v>
      </c>
      <c r="P173" s="44">
        <v>0.80567844182719739</v>
      </c>
      <c r="Q173" s="44">
        <v>-3.695759879004612</v>
      </c>
      <c r="R173" s="44">
        <v>7.0661242165297011</v>
      </c>
      <c r="S173" s="45">
        <v>4.0033138699311195</v>
      </c>
      <c r="U173" s="112">
        <v>18.857049632745017</v>
      </c>
      <c r="V173" s="44">
        <v>1.2504011489617994</v>
      </c>
      <c r="W173" s="44">
        <v>-3.7807905429993554</v>
      </c>
      <c r="X173" s="44">
        <v>7.2391248667961037</v>
      </c>
      <c r="Y173" s="45">
        <v>4.2990672540132095</v>
      </c>
    </row>
    <row r="174" spans="1:25" x14ac:dyDescent="0.25">
      <c r="A174" s="52"/>
      <c r="B174" s="64" t="s">
        <v>49</v>
      </c>
      <c r="C174" s="65">
        <v>273968.30054542178</v>
      </c>
      <c r="D174" s="65">
        <v>631040.42457232787</v>
      </c>
      <c r="E174" s="65">
        <v>156144.7469503303</v>
      </c>
      <c r="F174" s="359">
        <v>61092.499508984605</v>
      </c>
      <c r="G174" s="118">
        <v>1122245.9715770641</v>
      </c>
      <c r="I174" s="120">
        <v>12.487751171500989</v>
      </c>
      <c r="J174" s="67">
        <v>-2.6843141343653656</v>
      </c>
      <c r="K174" s="67">
        <v>-11.101742521064651</v>
      </c>
      <c r="L174" s="67">
        <v>-9.103695114666948</v>
      </c>
      <c r="M174" s="373">
        <v>-1.1111740749831398</v>
      </c>
      <c r="O174" s="120">
        <v>17.930446367321281</v>
      </c>
      <c r="P174" s="67">
        <v>0.49432407976559034</v>
      </c>
      <c r="Q174" s="67">
        <v>-4.2600555135508245</v>
      </c>
      <c r="R174" s="67">
        <v>5.6701634377568411</v>
      </c>
      <c r="S174" s="373">
        <v>3.5582520769938526</v>
      </c>
      <c r="U174" s="120">
        <v>17.930446367321281</v>
      </c>
      <c r="V174" s="67">
        <v>0.49432407976559034</v>
      </c>
      <c r="W174" s="67">
        <v>-4.2600555135508245</v>
      </c>
      <c r="X174" s="67">
        <v>5.6701634377568411</v>
      </c>
      <c r="Y174" s="373">
        <v>3.5582520769938526</v>
      </c>
    </row>
    <row r="175" spans="1:25" x14ac:dyDescent="0.25">
      <c r="A175" s="71">
        <v>2023</v>
      </c>
      <c r="B175" s="41" t="s">
        <v>50</v>
      </c>
      <c r="C175" s="43">
        <v>216991.34014744541</v>
      </c>
      <c r="D175" s="43">
        <v>515777.26201657776</v>
      </c>
      <c r="E175" s="43">
        <v>131118.89453152419</v>
      </c>
      <c r="F175" s="42">
        <v>66483.64036196137</v>
      </c>
      <c r="G175" s="111">
        <v>930371.13705750834</v>
      </c>
      <c r="I175" s="112">
        <v>6.5750146943208279</v>
      </c>
      <c r="J175" s="44">
        <v>-3.6261370244670843</v>
      </c>
      <c r="K175" s="44">
        <v>-18.75292136955845</v>
      </c>
      <c r="L175" s="44">
        <v>4.3397167222476014</v>
      </c>
      <c r="M175" s="45">
        <v>-3.4774000287948468</v>
      </c>
      <c r="O175" s="112">
        <v>6.5750146943208279</v>
      </c>
      <c r="P175" s="44">
        <v>-3.6261370244670843</v>
      </c>
      <c r="Q175" s="44">
        <v>-18.75292136955845</v>
      </c>
      <c r="R175" s="44">
        <v>4.3397167222476014</v>
      </c>
      <c r="S175" s="45">
        <v>-3.4774000287948468</v>
      </c>
      <c r="U175" s="112">
        <v>17.087212423622816</v>
      </c>
      <c r="V175" s="44">
        <v>0.73962430674406221</v>
      </c>
      <c r="W175" s="44">
        <v>-4.6860110688461134</v>
      </c>
      <c r="X175" s="44">
        <v>5.6988350563356818</v>
      </c>
      <c r="Y175" s="45">
        <v>3.5012965730232679</v>
      </c>
    </row>
    <row r="176" spans="1:25" x14ac:dyDescent="0.25">
      <c r="A176" s="52"/>
      <c r="B176" s="64" t="s">
        <v>51</v>
      </c>
      <c r="C176" s="65">
        <v>256428.84959878004</v>
      </c>
      <c r="D176" s="65">
        <v>565565.43575319997</v>
      </c>
      <c r="E176" s="65">
        <v>162907.68151834008</v>
      </c>
      <c r="F176" s="359">
        <v>72840.21154443</v>
      </c>
      <c r="G176" s="118">
        <v>1057742.1784147499</v>
      </c>
      <c r="I176" s="120">
        <v>3.5814641735358634</v>
      </c>
      <c r="J176" s="67">
        <v>-6.0134667465981835</v>
      </c>
      <c r="K176" s="67">
        <v>-14.110461199170203</v>
      </c>
      <c r="L176" s="67">
        <v>7.251911008248328</v>
      </c>
      <c r="M176" s="373">
        <v>-4.4410597566098602</v>
      </c>
      <c r="O176" s="120">
        <v>4.9324053713002343</v>
      </c>
      <c r="P176" s="67">
        <v>-4.8896912197391913</v>
      </c>
      <c r="Q176" s="67">
        <v>-16.244644469584273</v>
      </c>
      <c r="R176" s="67">
        <v>5.8422359472298382</v>
      </c>
      <c r="S176" s="373">
        <v>-3.9925055553812001</v>
      </c>
      <c r="U176" s="120">
        <v>16.14046613120766</v>
      </c>
      <c r="V176" s="67">
        <v>0.16490429400211326</v>
      </c>
      <c r="W176" s="67">
        <v>-5.3347759971104125</v>
      </c>
      <c r="X176" s="67">
        <v>5.6387378725783179</v>
      </c>
      <c r="Y176" s="373">
        <v>2.9049608344851521</v>
      </c>
    </row>
    <row r="177" spans="1:25" x14ac:dyDescent="0.25">
      <c r="A177" s="52"/>
      <c r="B177" s="41" t="s">
        <v>52</v>
      </c>
      <c r="C177" s="43">
        <v>285839.61264489061</v>
      </c>
      <c r="D177" s="43">
        <v>625491.05313730962</v>
      </c>
      <c r="E177" s="43">
        <v>178708.27389953725</v>
      </c>
      <c r="F177" s="42">
        <v>72507.039554281611</v>
      </c>
      <c r="G177" s="111">
        <v>1162545.9792360191</v>
      </c>
      <c r="I177" s="112">
        <v>3.485446607382741</v>
      </c>
      <c r="J177" s="44">
        <v>-11.544374219455506</v>
      </c>
      <c r="K177" s="44">
        <v>-13.639975655052069</v>
      </c>
      <c r="L177" s="44">
        <v>8.4551674378641195</v>
      </c>
      <c r="M177" s="45">
        <v>-7.5234305111472821</v>
      </c>
      <c r="O177" s="112">
        <v>4.3829424152601604</v>
      </c>
      <c r="P177" s="44">
        <v>-7.4414998489212536</v>
      </c>
      <c r="Q177" s="44">
        <v>-15.27868369875091</v>
      </c>
      <c r="R177" s="44">
        <v>6.722319508188022</v>
      </c>
      <c r="S177" s="45">
        <v>-5.3263179263919369</v>
      </c>
      <c r="U177" s="112">
        <v>14.892861933572064</v>
      </c>
      <c r="V177" s="44">
        <v>-1.5735317295506377</v>
      </c>
      <c r="W177" s="44">
        <v>-6.1004537145957585</v>
      </c>
      <c r="X177" s="44">
        <v>6.829323484216502</v>
      </c>
      <c r="Y177" s="45">
        <v>1.6490906971670256</v>
      </c>
    </row>
    <row r="178" spans="1:25" x14ac:dyDescent="0.25">
      <c r="A178" s="52"/>
      <c r="B178" s="64" t="s">
        <v>40</v>
      </c>
      <c r="C178" s="65">
        <v>242128.51641471975</v>
      </c>
      <c r="D178" s="65">
        <v>536019.17588915408</v>
      </c>
      <c r="E178" s="65">
        <v>149426.59446351381</v>
      </c>
      <c r="F178" s="359">
        <v>59876.551911993694</v>
      </c>
      <c r="G178" s="118">
        <v>987450.83867938165</v>
      </c>
      <c r="I178" s="120">
        <v>-2.3840691623204577</v>
      </c>
      <c r="J178" s="67">
        <v>-9.0788754897610886</v>
      </c>
      <c r="K178" s="67">
        <v>-19.869205358560066</v>
      </c>
      <c r="L178" s="67">
        <v>-8.0867850406620647</v>
      </c>
      <c r="M178" s="373">
        <v>-9.3423149993599282</v>
      </c>
      <c r="O178" s="120">
        <v>2.6621441093565181</v>
      </c>
      <c r="P178" s="67">
        <v>-7.8381560178235077</v>
      </c>
      <c r="Q178" s="67">
        <v>-16.428544742058449</v>
      </c>
      <c r="R178" s="67">
        <v>3.0629305275456034</v>
      </c>
      <c r="S178" s="373">
        <v>-6.3166133742449517</v>
      </c>
      <c r="U178" s="120">
        <v>12.740072168721639</v>
      </c>
      <c r="V178" s="67">
        <v>-2.2443335510490101</v>
      </c>
      <c r="W178" s="67">
        <v>-7.3156187518917051</v>
      </c>
      <c r="X178" s="67">
        <v>5.4114226929006435</v>
      </c>
      <c r="Y178" s="373">
        <v>0.57858694828763646</v>
      </c>
    </row>
    <row r="179" spans="1:25" x14ac:dyDescent="0.25">
      <c r="A179" s="52"/>
      <c r="B179" s="41" t="s">
        <v>42</v>
      </c>
      <c r="C179" s="43">
        <v>281672.49434939993</v>
      </c>
      <c r="D179" s="43">
        <v>612117.83181435138</v>
      </c>
      <c r="E179" s="43">
        <v>166400.35152193267</v>
      </c>
      <c r="F179" s="42">
        <v>65948.736036623697</v>
      </c>
      <c r="G179" s="111">
        <v>1126139.4137223079</v>
      </c>
      <c r="I179" s="112">
        <v>5.7893056900651487</v>
      </c>
      <c r="J179" s="44">
        <v>5.3007049051703206</v>
      </c>
      <c r="K179" s="44">
        <v>-12.632881640502788</v>
      </c>
      <c r="L179" s="44">
        <v>0.79786992870343454</v>
      </c>
      <c r="M179" s="45">
        <v>2.0561893116555439</v>
      </c>
      <c r="O179" s="112">
        <v>3.3327132860001285</v>
      </c>
      <c r="P179" s="44">
        <v>-5.3048506863349445</v>
      </c>
      <c r="Q179" s="44">
        <v>-15.655301840921993</v>
      </c>
      <c r="R179" s="44">
        <v>2.6125694932211019</v>
      </c>
      <c r="S179" s="45">
        <v>-4.6430602466841719</v>
      </c>
      <c r="U179" s="112">
        <v>9.7961055931226468</v>
      </c>
      <c r="V179" s="44">
        <v>-3.6720622327436132</v>
      </c>
      <c r="W179" s="44">
        <v>-10.068018448917442</v>
      </c>
      <c r="X179" s="44">
        <v>3.4366866132277067</v>
      </c>
      <c r="Y179" s="45">
        <v>-1.4048687864859346</v>
      </c>
    </row>
    <row r="180" spans="1:25" x14ac:dyDescent="0.25">
      <c r="A180" s="52"/>
      <c r="B180" s="64" t="s">
        <v>43</v>
      </c>
      <c r="C180" s="65">
        <v>270590.31470592006</v>
      </c>
      <c r="D180" s="65">
        <v>545271.26658249984</v>
      </c>
      <c r="E180" s="65">
        <v>156742.72893601999</v>
      </c>
      <c r="F180" s="359">
        <v>60427.834573931999</v>
      </c>
      <c r="G180" s="118">
        <v>1033032.1447983722</v>
      </c>
      <c r="I180" s="120">
        <v>6.0488760155355692</v>
      </c>
      <c r="J180" s="67">
        <v>-8.6177730049747225</v>
      </c>
      <c r="K180" s="67">
        <v>-18.06803453688353</v>
      </c>
      <c r="L180" s="67">
        <v>-18.222260670235698</v>
      </c>
      <c r="M180" s="373">
        <v>-7.5214299549806469</v>
      </c>
      <c r="O180" s="120">
        <v>3.795720659615526</v>
      </c>
      <c r="P180" s="67">
        <v>-5.8521973628892283</v>
      </c>
      <c r="Q180" s="67">
        <v>-16.065141391322896</v>
      </c>
      <c r="R180" s="67">
        <v>-1.208091742362555</v>
      </c>
      <c r="S180" s="373">
        <v>-5.1274631064488005</v>
      </c>
      <c r="U180" s="120">
        <v>8.6976972489789262</v>
      </c>
      <c r="V180" s="67">
        <v>-4.2081520576982285</v>
      </c>
      <c r="W180" s="67">
        <v>-11.801675070656231</v>
      </c>
      <c r="X180" s="67">
        <v>0.79210098041191657</v>
      </c>
      <c r="Y180" s="373">
        <v>-2.3583136769768487</v>
      </c>
    </row>
    <row r="181" spans="1:25" x14ac:dyDescent="0.25">
      <c r="A181" s="52"/>
      <c r="B181" s="41" t="s">
        <v>44</v>
      </c>
      <c r="C181" s="43">
        <v>266480.04114999995</v>
      </c>
      <c r="D181" s="43">
        <v>568047.59600000014</v>
      </c>
      <c r="E181" s="43">
        <v>157148.61350000001</v>
      </c>
      <c r="F181" s="42">
        <v>59865.877499999988</v>
      </c>
      <c r="G181" s="111">
        <v>1051542.1281500002</v>
      </c>
      <c r="I181" s="112">
        <v>1.3729699613110711</v>
      </c>
      <c r="J181" s="44">
        <v>-5.7138997071809001</v>
      </c>
      <c r="K181" s="44">
        <v>-14.331346320010809</v>
      </c>
      <c r="L181" s="44">
        <v>-21.165522322610244</v>
      </c>
      <c r="M181" s="45">
        <v>-6.5062829621587497</v>
      </c>
      <c r="O181" s="112">
        <v>3.4338019411808602</v>
      </c>
      <c r="P181" s="44">
        <v>-5.8324253950767115</v>
      </c>
      <c r="Q181" s="44">
        <v>-15.822299674410928</v>
      </c>
      <c r="R181" s="44">
        <v>-4.3727829615254166</v>
      </c>
      <c r="S181" s="45">
        <v>-5.3272463007310193</v>
      </c>
      <c r="U181" s="112">
        <v>7.8052886287765801</v>
      </c>
      <c r="V181" s="44">
        <v>-4.3950703309186139</v>
      </c>
      <c r="W181" s="44">
        <v>-12.101699115276418</v>
      </c>
      <c r="X181" s="44">
        <v>-2.2024722336910969</v>
      </c>
      <c r="Y181" s="45">
        <v>-2.8487661430513782</v>
      </c>
    </row>
    <row r="182" spans="1:25" x14ac:dyDescent="0.25">
      <c r="A182" s="52"/>
      <c r="B182" s="64" t="s">
        <v>45</v>
      </c>
      <c r="C182" s="65">
        <v>270251.02573061449</v>
      </c>
      <c r="D182" s="65">
        <v>607440.72071879124</v>
      </c>
      <c r="E182" s="65">
        <v>159874.6469513035</v>
      </c>
      <c r="F182" s="359">
        <v>65453.259380618576</v>
      </c>
      <c r="G182" s="118">
        <v>1103019.6527813282</v>
      </c>
      <c r="I182" s="120">
        <v>-5.8777833300740241</v>
      </c>
      <c r="J182" s="67">
        <v>-4.1043819561160859</v>
      </c>
      <c r="K182" s="67">
        <v>-19.901522194810113</v>
      </c>
      <c r="L182" s="67">
        <v>-6.3413683518556638</v>
      </c>
      <c r="M182" s="373">
        <v>-7.3131517328247213</v>
      </c>
      <c r="O182" s="120">
        <v>2.1275823817595807</v>
      </c>
      <c r="P182" s="67">
        <v>-5.6066165623793296</v>
      </c>
      <c r="Q182" s="67">
        <v>-16.361767362987351</v>
      </c>
      <c r="R182" s="67">
        <v>-4.6234763517064152</v>
      </c>
      <c r="S182" s="373">
        <v>-5.5912345360073346</v>
      </c>
      <c r="U182" s="120">
        <v>5.4937023399832015</v>
      </c>
      <c r="V182" s="67">
        <v>-5.2666201914790349</v>
      </c>
      <c r="W182" s="67">
        <v>-13.818550771624075</v>
      </c>
      <c r="X182" s="67">
        <v>-3.08124577129378</v>
      </c>
      <c r="Y182" s="373">
        <v>-4.1508215373721526</v>
      </c>
    </row>
    <row r="183" spans="1:25" x14ac:dyDescent="0.25">
      <c r="A183" s="52"/>
      <c r="B183" s="41" t="s">
        <v>46</v>
      </c>
      <c r="C183" s="43">
        <v>284459.00584999996</v>
      </c>
      <c r="D183" s="43">
        <v>613381.19850000006</v>
      </c>
      <c r="E183" s="43">
        <v>168446.03050000002</v>
      </c>
      <c r="F183" s="42">
        <v>65079.732500000006</v>
      </c>
      <c r="G183" s="111">
        <v>1131365.96735</v>
      </c>
      <c r="I183" s="112">
        <v>-2.3410683607581291</v>
      </c>
      <c r="J183" s="44">
        <v>-2.3088485607026286</v>
      </c>
      <c r="K183" s="44">
        <v>-13.453338660321535</v>
      </c>
      <c r="L183" s="44">
        <v>-14.07996413101003</v>
      </c>
      <c r="M183" s="45">
        <v>-4.889730092729522</v>
      </c>
      <c r="O183" s="112">
        <v>1.5708854912219579</v>
      </c>
      <c r="P183" s="44">
        <v>-5.2284524628275761</v>
      </c>
      <c r="Q183" s="44">
        <v>-16.029548422266728</v>
      </c>
      <c r="R183" s="44">
        <v>-5.7704004690334187</v>
      </c>
      <c r="S183" s="45">
        <v>-5.5089561451252536</v>
      </c>
      <c r="U183" s="112">
        <v>3.9793918553292684</v>
      </c>
      <c r="V183" s="44">
        <v>-5.3214320169539349</v>
      </c>
      <c r="W183" s="44">
        <v>-14.681705944361568</v>
      </c>
      <c r="X183" s="44">
        <v>-5.1253726325028168</v>
      </c>
      <c r="Y183" s="45">
        <v>-4.7592969442303001</v>
      </c>
    </row>
    <row r="184" spans="1:25" x14ac:dyDescent="0.25">
      <c r="A184" s="52"/>
      <c r="B184" s="64" t="s">
        <v>47</v>
      </c>
      <c r="C184" s="65">
        <v>267186.7375000001</v>
      </c>
      <c r="D184" s="65">
        <v>615741.72299999977</v>
      </c>
      <c r="E184" s="65">
        <v>163964.21400000007</v>
      </c>
      <c r="F184" s="359">
        <v>66849.140000000014</v>
      </c>
      <c r="G184" s="118">
        <v>1113741.8145000001</v>
      </c>
      <c r="I184" s="120">
        <v>-3.8736973920641873</v>
      </c>
      <c r="J184" s="67">
        <v>2.5585118252962928</v>
      </c>
      <c r="K184" s="67">
        <v>-6.9796572714100904</v>
      </c>
      <c r="L184" s="67">
        <v>-2.3769924472801449</v>
      </c>
      <c r="M184" s="373">
        <v>-0.83135753803595946</v>
      </c>
      <c r="O184" s="120">
        <v>0.99240518019330182</v>
      </c>
      <c r="P184" s="67">
        <v>-4.4589789275735825</v>
      </c>
      <c r="Q184" s="67">
        <v>-15.18111513495522</v>
      </c>
      <c r="R184" s="67">
        <v>-5.4350890444429183</v>
      </c>
      <c r="S184" s="373">
        <v>-5.0426170467973748</v>
      </c>
      <c r="U184" s="120">
        <v>2.7971385562014461</v>
      </c>
      <c r="V184" s="67">
        <v>-4.6710309793306095</v>
      </c>
      <c r="W184" s="67">
        <v>-14.667895174954822</v>
      </c>
      <c r="X184" s="67">
        <v>-5.0089672087037656</v>
      </c>
      <c r="Y184" s="373">
        <v>-4.6388159265616196</v>
      </c>
    </row>
    <row r="185" spans="1:25" x14ac:dyDescent="0.25">
      <c r="A185" s="52"/>
      <c r="B185" s="41" t="s">
        <v>48</v>
      </c>
      <c r="C185" s="43">
        <v>269420.74929999997</v>
      </c>
      <c r="D185" s="43">
        <v>612830.31249999988</v>
      </c>
      <c r="E185" s="43">
        <v>160277.51600000003</v>
      </c>
      <c r="F185" s="42">
        <v>60638.339499999987</v>
      </c>
      <c r="G185" s="111">
        <v>1103166.9172999994</v>
      </c>
      <c r="I185" s="112">
        <v>-4.2140423928140649</v>
      </c>
      <c r="J185" s="44">
        <v>2.5479665415789441</v>
      </c>
      <c r="K185" s="44">
        <v>-6.101100559201825</v>
      </c>
      <c r="L185" s="44">
        <v>-11.581567283890223</v>
      </c>
      <c r="M185" s="45">
        <v>-1.339989057270742</v>
      </c>
      <c r="O185" s="112">
        <v>0.48696324035728367</v>
      </c>
      <c r="P185" s="44">
        <v>-3.831503898298962</v>
      </c>
      <c r="Q185" s="44">
        <v>-14.425392210992555</v>
      </c>
      <c r="R185" s="44">
        <v>-5.98858744344939</v>
      </c>
      <c r="S185" s="45">
        <v>-4.7082842820078099</v>
      </c>
      <c r="U185" s="112">
        <v>1.4175387467527401</v>
      </c>
      <c r="V185" s="44">
        <v>-3.729904650453463</v>
      </c>
      <c r="W185" s="44">
        <v>-14.16319637123371</v>
      </c>
      <c r="X185" s="44">
        <v>-6.2412090962731526</v>
      </c>
      <c r="Y185" s="45">
        <v>-4.4063017188914699</v>
      </c>
    </row>
    <row r="186" spans="1:25" x14ac:dyDescent="0.25">
      <c r="A186" s="52"/>
      <c r="B186" s="64" t="s">
        <v>49</v>
      </c>
      <c r="C186" s="65">
        <v>252101.74905000007</v>
      </c>
      <c r="D186" s="65">
        <v>647583.09450000012</v>
      </c>
      <c r="E186" s="65">
        <v>137563.58049999992</v>
      </c>
      <c r="F186" s="359">
        <v>56338.289799999999</v>
      </c>
      <c r="G186" s="118">
        <v>1093586.7138499999</v>
      </c>
      <c r="I186" s="120">
        <v>-7.981416628087743</v>
      </c>
      <c r="J186" s="67">
        <v>2.621491315533973</v>
      </c>
      <c r="K186" s="67">
        <v>-11.899962575264254</v>
      </c>
      <c r="L186" s="67">
        <v>-7.7819859183948239</v>
      </c>
      <c r="M186" s="373">
        <v>-2.5537411987133396</v>
      </c>
      <c r="O186" s="120">
        <v>-0.24461743065656094</v>
      </c>
      <c r="P186" s="67">
        <v>-3.274018998134224</v>
      </c>
      <c r="Q186" s="67">
        <v>-14.246719037868772</v>
      </c>
      <c r="R186" s="67">
        <v>-6.1217673465520477</v>
      </c>
      <c r="S186" s="373">
        <v>-4.5292501455287777</v>
      </c>
      <c r="U186" s="120">
        <v>-0.24461743065656094</v>
      </c>
      <c r="V186" s="67">
        <v>-3.274018998134224</v>
      </c>
      <c r="W186" s="67">
        <v>-14.246719037868772</v>
      </c>
      <c r="X186" s="67">
        <v>-6.1217673465520477</v>
      </c>
      <c r="Y186" s="373">
        <v>-4.5292501455287777</v>
      </c>
    </row>
    <row r="187" spans="1:25" x14ac:dyDescent="0.25">
      <c r="A187" s="71">
        <v>2024</v>
      </c>
      <c r="B187" s="41" t="s">
        <v>50</v>
      </c>
      <c r="C187" s="43">
        <v>207268.01463999995</v>
      </c>
      <c r="D187" s="43">
        <v>514974.37000000011</v>
      </c>
      <c r="E187" s="43">
        <v>131160.89149999997</v>
      </c>
      <c r="F187" s="42">
        <v>59495.707999999999</v>
      </c>
      <c r="G187" s="111">
        <v>912898.98414000042</v>
      </c>
      <c r="I187" s="112">
        <v>-4.4809739876432388</v>
      </c>
      <c r="J187" s="44">
        <v>-0.15566642341667603</v>
      </c>
      <c r="K187" s="44">
        <v>3.2029684681106119E-2</v>
      </c>
      <c r="L187" s="44">
        <v>-10.510754711860699</v>
      </c>
      <c r="M187" s="45">
        <v>-1.8779766720587645</v>
      </c>
      <c r="O187" s="112">
        <v>-4.4809739876432388</v>
      </c>
      <c r="P187" s="44">
        <v>-0.15566642341667603</v>
      </c>
      <c r="Q187" s="44">
        <v>3.2029684681106119E-2</v>
      </c>
      <c r="R187" s="44">
        <v>-10.510754711860699</v>
      </c>
      <c r="S187" s="45">
        <v>-1.8779766720587645</v>
      </c>
      <c r="U187" s="112">
        <v>-0.9692580229493899</v>
      </c>
      <c r="V187" s="44">
        <v>-3.0273722987490714</v>
      </c>
      <c r="W187" s="44">
        <v>-13.05253108658556</v>
      </c>
      <c r="X187" s="44">
        <v>-7.2828331348139983</v>
      </c>
      <c r="Y187" s="45">
        <v>-4.4214106217527558</v>
      </c>
    </row>
    <row r="188" spans="1:25" x14ac:dyDescent="0.25">
      <c r="A188" s="69"/>
      <c r="B188" s="64" t="s">
        <v>51</v>
      </c>
      <c r="C188" s="65">
        <v>258500.99606999994</v>
      </c>
      <c r="D188" s="65">
        <v>578382.16399999964</v>
      </c>
      <c r="E188" s="65">
        <v>147131.83650000006</v>
      </c>
      <c r="F188" s="359">
        <v>59575.865499999913</v>
      </c>
      <c r="G188" s="118">
        <v>1043590.8620699998</v>
      </c>
      <c r="I188" s="120">
        <v>0.80807852722580265</v>
      </c>
      <c r="J188" s="67">
        <v>2.266179549980933</v>
      </c>
      <c r="K188" s="67">
        <v>-9.6839172169815555</v>
      </c>
      <c r="L188" s="67">
        <v>-18.210197037029872</v>
      </c>
      <c r="M188" s="373">
        <v>-1.3378795545393558</v>
      </c>
      <c r="O188" s="120">
        <v>-1.6161497126531543</v>
      </c>
      <c r="P188" s="67">
        <v>1.1110109917050295</v>
      </c>
      <c r="Q188" s="67">
        <v>-5.351165279425615</v>
      </c>
      <c r="R188" s="67">
        <v>-14.536117204108407</v>
      </c>
      <c r="S188" s="373">
        <v>-1.5906271044085969</v>
      </c>
      <c r="U188" s="120">
        <v>-1.1793143395430974</v>
      </c>
      <c r="V188" s="67">
        <v>-2.3664736049323523</v>
      </c>
      <c r="W188" s="67">
        <v>-12.703954449354498</v>
      </c>
      <c r="X188" s="67">
        <v>-9.4301879988013155</v>
      </c>
      <c r="Y188" s="373">
        <v>-4.1768007311083011</v>
      </c>
    </row>
    <row r="189" spans="1:25" x14ac:dyDescent="0.25">
      <c r="A189" s="69"/>
      <c r="B189" s="41" t="s">
        <v>52</v>
      </c>
      <c r="C189" s="43">
        <v>238259.13764000006</v>
      </c>
      <c r="D189" s="43">
        <v>531836.30999999994</v>
      </c>
      <c r="E189" s="43">
        <v>130240.26849999999</v>
      </c>
      <c r="F189" s="42">
        <v>50306.497999999963</v>
      </c>
      <c r="G189" s="111">
        <v>950642.21413999982</v>
      </c>
      <c r="I189" s="112">
        <v>-16.645864638783152</v>
      </c>
      <c r="J189" s="44">
        <v>-14.972994844220466</v>
      </c>
      <c r="K189" s="44">
        <v>-27.121299054560879</v>
      </c>
      <c r="L189" s="44">
        <v>-30.618463656430833</v>
      </c>
      <c r="M189" s="45">
        <v>-18.227559931459609</v>
      </c>
      <c r="O189" s="112">
        <v>-7.2744077675621241</v>
      </c>
      <c r="P189" s="44">
        <v>-4.7831786114904418</v>
      </c>
      <c r="Q189" s="44">
        <v>-13.580943621201897</v>
      </c>
      <c r="R189" s="44">
        <v>-20.040901337827123</v>
      </c>
      <c r="S189" s="45">
        <v>-7.7294055490955742</v>
      </c>
      <c r="U189" s="112">
        <v>-2.961731217495128</v>
      </c>
      <c r="V189" s="44">
        <v>-2.5611596241126193</v>
      </c>
      <c r="W189" s="44">
        <v>-13.826990737956095</v>
      </c>
      <c r="X189" s="44">
        <v>-12.698093648859825</v>
      </c>
      <c r="Y189" s="45">
        <v>-5.0867191001930934</v>
      </c>
    </row>
    <row r="190" spans="1:25" x14ac:dyDescent="0.25">
      <c r="A190" s="69"/>
      <c r="B190" s="64" t="s">
        <v>40</v>
      </c>
      <c r="C190" s="65">
        <v>256854.70214999991</v>
      </c>
      <c r="D190" s="65">
        <v>626854.35699999996</v>
      </c>
      <c r="E190" s="65">
        <v>152479.38950000002</v>
      </c>
      <c r="F190" s="359">
        <v>53657.090500000013</v>
      </c>
      <c r="G190" s="118">
        <v>1089845.5391499996</v>
      </c>
      <c r="I190" s="120">
        <v>6.0819708282757716</v>
      </c>
      <c r="J190" s="67">
        <v>16.946255879776601</v>
      </c>
      <c r="K190" s="67">
        <v>2.0430064992424235</v>
      </c>
      <c r="L190" s="67">
        <v>-10.387140230010274</v>
      </c>
      <c r="M190" s="373">
        <v>10.369599828135321</v>
      </c>
      <c r="O190" s="120">
        <v>-4.0449311765628551</v>
      </c>
      <c r="P190" s="67">
        <v>0.40993656311165694</v>
      </c>
      <c r="Q190" s="67">
        <v>-9.8284872780274668</v>
      </c>
      <c r="R190" s="67">
        <v>-17.913488408158628</v>
      </c>
      <c r="S190" s="373">
        <v>-3.4105552858285364</v>
      </c>
      <c r="U190" s="120">
        <v>-2.3216694082309459</v>
      </c>
      <c r="V190" s="67">
        <v>-0.55110955196762745</v>
      </c>
      <c r="W190" s="67">
        <v>-12.148983311268935</v>
      </c>
      <c r="X190" s="67">
        <v>-12.893135582167076</v>
      </c>
      <c r="Y190" s="373">
        <v>-3.5823334587468167</v>
      </c>
    </row>
    <row r="191" spans="1:25" x14ac:dyDescent="0.25">
      <c r="A191" s="69"/>
      <c r="B191" s="41" t="s">
        <v>42</v>
      </c>
      <c r="C191" s="43">
        <v>256137.17829000013</v>
      </c>
      <c r="D191" s="43">
        <v>564184.37450000003</v>
      </c>
      <c r="E191" s="43">
        <v>144439.43650000007</v>
      </c>
      <c r="F191" s="42">
        <v>46768.894499999973</v>
      </c>
      <c r="G191" s="111">
        <v>1011529.8837900001</v>
      </c>
      <c r="I191" s="112">
        <v>-9.0656051164600342</v>
      </c>
      <c r="J191" s="44">
        <v>-7.8307565672893276</v>
      </c>
      <c r="K191" s="44">
        <v>-13.19763739744144</v>
      </c>
      <c r="L191" s="44">
        <v>-29.082955473130639</v>
      </c>
      <c r="M191" s="45">
        <v>-10.177206173210905</v>
      </c>
      <c r="O191" s="112">
        <v>-5.1471281554326112</v>
      </c>
      <c r="P191" s="44">
        <v>-1.3569029733056368</v>
      </c>
      <c r="Q191" s="44">
        <v>-10.539436967818133</v>
      </c>
      <c r="R191" s="44">
        <v>-20.095033660569712</v>
      </c>
      <c r="S191" s="45">
        <v>-4.8580915766116703</v>
      </c>
      <c r="U191" s="112">
        <v>-3.5851569286067502</v>
      </c>
      <c r="V191" s="44">
        <v>-1.6509363070956908</v>
      </c>
      <c r="W191" s="44">
        <v>-12.188938201816313</v>
      </c>
      <c r="X191" s="44">
        <v>-15.255137704269515</v>
      </c>
      <c r="Y191" s="45">
        <v>-4.612486628506403</v>
      </c>
    </row>
    <row r="192" spans="1:25" x14ac:dyDescent="0.25">
      <c r="A192" s="69"/>
      <c r="B192" s="64" t="s">
        <v>43</v>
      </c>
      <c r="C192" s="65">
        <v>238532.73735000007</v>
      </c>
      <c r="D192" s="65">
        <v>531169.55050000001</v>
      </c>
      <c r="E192" s="65">
        <v>139302.61849999998</v>
      </c>
      <c r="F192" s="359">
        <v>42296.22799999993</v>
      </c>
      <c r="G192" s="118">
        <v>951301.13434999972</v>
      </c>
      <c r="I192" s="120">
        <v>-11.847274500848428</v>
      </c>
      <c r="J192" s="67">
        <v>-2.5861836019496707</v>
      </c>
      <c r="K192" s="67">
        <v>-11.12658338565663</v>
      </c>
      <c r="L192" s="67">
        <v>-30.00538857924569</v>
      </c>
      <c r="M192" s="373">
        <v>-7.9117586863015532</v>
      </c>
      <c r="O192" s="120">
        <v>-6.3140533908795504</v>
      </c>
      <c r="P192" s="67">
        <v>-1.5540334717818496</v>
      </c>
      <c r="Q192" s="67">
        <v>-10.636792824471399</v>
      </c>
      <c r="R192" s="67">
        <v>-21.599392706798426</v>
      </c>
      <c r="S192" s="373">
        <v>-5.3590277643443187</v>
      </c>
      <c r="U192" s="120">
        <v>-5.0392005036530918</v>
      </c>
      <c r="V192" s="67">
        <v>-1.1367576176488825</v>
      </c>
      <c r="W192" s="67">
        <v>-11.551628218785694</v>
      </c>
      <c r="X192" s="67">
        <v>-16.076945790155733</v>
      </c>
      <c r="Y192" s="373">
        <v>-4.624550235902376</v>
      </c>
    </row>
    <row r="193" spans="1:25" x14ac:dyDescent="0.25">
      <c r="A193" s="69"/>
      <c r="B193" s="41" t="s">
        <v>44</v>
      </c>
      <c r="C193" s="43">
        <v>257286.59215000001</v>
      </c>
      <c r="D193" s="43">
        <v>592923.52049999998</v>
      </c>
      <c r="E193" s="43">
        <v>159536.09599999996</v>
      </c>
      <c r="F193" s="42">
        <v>51100.472000000009</v>
      </c>
      <c r="G193" s="111">
        <v>1060846.6806500002</v>
      </c>
      <c r="I193" s="112">
        <v>-3.4499578130975266</v>
      </c>
      <c r="J193" s="44">
        <v>4.3791972143122848</v>
      </c>
      <c r="K193" s="44">
        <v>1.5192513932042857</v>
      </c>
      <c r="L193" s="44">
        <v>-14.641738943858257</v>
      </c>
      <c r="M193" s="45">
        <v>0.8848482862374567</v>
      </c>
      <c r="O193" s="112">
        <v>-5.8947295968479807</v>
      </c>
      <c r="P193" s="44">
        <v>-0.7047110307610609</v>
      </c>
      <c r="Q193" s="44">
        <v>-8.9040157766638686</v>
      </c>
      <c r="R193" s="44">
        <v>-20.689847676641236</v>
      </c>
      <c r="S193" s="45">
        <v>-4.465592451306506</v>
      </c>
      <c r="U193" s="112">
        <v>-5.4297252292930978</v>
      </c>
      <c r="V193" s="44">
        <v>-0.30218711899625816</v>
      </c>
      <c r="W193" s="44">
        <v>-10.269502164295346</v>
      </c>
      <c r="X193" s="44">
        <v>-15.487794913484237</v>
      </c>
      <c r="Y193" s="45">
        <v>-4.020375216644581</v>
      </c>
    </row>
    <row r="194" spans="1:25" x14ac:dyDescent="0.25">
      <c r="A194" s="69"/>
      <c r="B194" s="64" t="s">
        <v>45</v>
      </c>
      <c r="C194" s="65">
        <v>257452.85966000007</v>
      </c>
      <c r="D194" s="65">
        <v>613111.92749999941</v>
      </c>
      <c r="E194" s="65">
        <v>160844.28249999994</v>
      </c>
      <c r="F194" s="359">
        <v>52546.275000000009</v>
      </c>
      <c r="G194" s="118">
        <v>1083955.3446599995</v>
      </c>
      <c r="I194" s="120">
        <v>-4.7356586477387168</v>
      </c>
      <c r="J194" s="67">
        <v>0.9336230825120424</v>
      </c>
      <c r="K194" s="67">
        <v>0.60649738228461558</v>
      </c>
      <c r="L194" s="67">
        <v>-19.719391368370069</v>
      </c>
      <c r="M194" s="373">
        <v>-1.7283742926299652</v>
      </c>
      <c r="O194" s="120">
        <v>-5.7448813472411473</v>
      </c>
      <c r="P194" s="67">
        <v>-0.48721769523179148</v>
      </c>
      <c r="Q194" s="67">
        <v>-7.6995030096217079</v>
      </c>
      <c r="R194" s="67">
        <v>-20.568488971868447</v>
      </c>
      <c r="S194" s="373">
        <v>-4.1083679673613744</v>
      </c>
      <c r="U194" s="120">
        <v>-5.3313624653434175</v>
      </c>
      <c r="V194" s="67">
        <v>0.14702468220839648</v>
      </c>
      <c r="W194" s="67">
        <v>-8.4015379086719832</v>
      </c>
      <c r="X194" s="67">
        <v>-16.636887128320041</v>
      </c>
      <c r="Y194" s="373">
        <v>-3.5246608749743729</v>
      </c>
    </row>
    <row r="195" spans="1:25" x14ac:dyDescent="0.25">
      <c r="A195" s="69"/>
      <c r="B195" s="41" t="s">
        <v>46</v>
      </c>
      <c r="C195" s="43">
        <v>237915.85154</v>
      </c>
      <c r="D195" s="43">
        <v>572107.5959999999</v>
      </c>
      <c r="E195" s="43">
        <v>155900.74549999999</v>
      </c>
      <c r="F195" s="42">
        <v>48082.287000000011</v>
      </c>
      <c r="G195" s="111">
        <v>1014006.4800400003</v>
      </c>
      <c r="I195" s="112">
        <v>-16.361990076891061</v>
      </c>
      <c r="J195" s="44">
        <v>-6.7288665842600324</v>
      </c>
      <c r="K195" s="44">
        <v>-7.4476584356198572</v>
      </c>
      <c r="L195" s="44">
        <v>-26.117878557660006</v>
      </c>
      <c r="M195" s="45">
        <v>-10.373255931048647</v>
      </c>
      <c r="O195" s="112">
        <v>-7.0166009862153089</v>
      </c>
      <c r="P195" s="44">
        <v>-1.2250145312320484</v>
      </c>
      <c r="Q195" s="44">
        <v>-7.6698531667713183</v>
      </c>
      <c r="R195" s="44">
        <v>-21.182190406508667</v>
      </c>
      <c r="S195" s="45">
        <v>-4.847982506270597</v>
      </c>
      <c r="U195" s="112">
        <v>-6.5809640845326101</v>
      </c>
      <c r="V195" s="44">
        <v>-0.23420953727421079</v>
      </c>
      <c r="W195" s="44">
        <v>-7.810026341610083</v>
      </c>
      <c r="X195" s="44">
        <v>-17.667473188040347</v>
      </c>
      <c r="Y195" s="45">
        <v>-3.997714473821631</v>
      </c>
    </row>
    <row r="196" spans="1:25" x14ac:dyDescent="0.25">
      <c r="A196" s="69"/>
      <c r="B196" s="64" t="s">
        <v>47</v>
      </c>
      <c r="C196" s="65">
        <v>245453.95875999992</v>
      </c>
      <c r="D196" s="65">
        <v>616666.31200000015</v>
      </c>
      <c r="E196" s="65">
        <v>170819.69350000002</v>
      </c>
      <c r="F196" s="359">
        <v>52686.716999999953</v>
      </c>
      <c r="G196" s="118">
        <v>1085626.6812600009</v>
      </c>
      <c r="I196" s="120">
        <v>-8.1339287059486622</v>
      </c>
      <c r="J196" s="67">
        <v>0.15015857549747125</v>
      </c>
      <c r="K196" s="67">
        <v>4.1810827696828738</v>
      </c>
      <c r="L196" s="67">
        <v>-21.185647264871406</v>
      </c>
      <c r="M196" s="373">
        <v>-2.5243851738314333</v>
      </c>
      <c r="O196" s="120">
        <v>-7.1295956839055776</v>
      </c>
      <c r="P196" s="67">
        <v>-1.0791449597309111</v>
      </c>
      <c r="Q196" s="67">
        <v>-6.4513900965692983</v>
      </c>
      <c r="R196" s="67">
        <v>-21.182543033879853</v>
      </c>
      <c r="S196" s="373">
        <v>-4.6060549282549914</v>
      </c>
      <c r="U196" s="120">
        <v>-6.9460964307690602</v>
      </c>
      <c r="V196" s="67">
        <v>-0.43894767048885797</v>
      </c>
      <c r="W196" s="67">
        <v>-6.8630184536940675</v>
      </c>
      <c r="X196" s="67">
        <v>-19.300876184517534</v>
      </c>
      <c r="Y196" s="373">
        <v>-4.1457478591983374</v>
      </c>
    </row>
    <row r="197" spans="1:25" x14ac:dyDescent="0.25">
      <c r="A197" s="69"/>
      <c r="B197" s="41" t="s">
        <v>48</v>
      </c>
      <c r="C197" s="43">
        <v>218195.81538000007</v>
      </c>
      <c r="D197" s="43">
        <v>600653.90500000026</v>
      </c>
      <c r="E197" s="43">
        <v>155761.48049999995</v>
      </c>
      <c r="F197" s="42">
        <v>52892.652499999997</v>
      </c>
      <c r="G197" s="111">
        <v>1027503.8533799995</v>
      </c>
      <c r="I197" s="112">
        <v>-19.012987697900328</v>
      </c>
      <c r="J197" s="44">
        <v>-1.9869133839556383</v>
      </c>
      <c r="K197" s="44">
        <v>-2.8176350699121713</v>
      </c>
      <c r="L197" s="44">
        <v>-12.773580318768438</v>
      </c>
      <c r="M197" s="45">
        <v>-6.8587140108574971</v>
      </c>
      <c r="O197" s="112">
        <v>-8.2292655474003311</v>
      </c>
      <c r="P197" s="44">
        <v>-1.1658285739220702</v>
      </c>
      <c r="Q197" s="44">
        <v>-6.1195359253560753</v>
      </c>
      <c r="R197" s="44">
        <v>-20.470354984751424</v>
      </c>
      <c r="S197" s="45">
        <v>-4.8166510375194918</v>
      </c>
      <c r="U197" s="112">
        <v>-8.2079487943745164</v>
      </c>
      <c r="V197" s="44">
        <v>-0.82676692945005925</v>
      </c>
      <c r="W197" s="44">
        <v>-6.5918057082351993</v>
      </c>
      <c r="X197" s="44">
        <v>-19.472798392496884</v>
      </c>
      <c r="Y197" s="45">
        <v>-4.6201280621236265</v>
      </c>
    </row>
    <row r="198" spans="1:25" x14ac:dyDescent="0.25">
      <c r="A198" s="69"/>
      <c r="B198" s="64" t="s">
        <v>66</v>
      </c>
      <c r="C198" s="65">
        <v>223277.19750000004</v>
      </c>
      <c r="D198" s="65">
        <v>620511.3269999997</v>
      </c>
      <c r="E198" s="65">
        <v>123846.29699999998</v>
      </c>
      <c r="F198" s="359">
        <v>47787.249500000056</v>
      </c>
      <c r="G198" s="118">
        <v>1015422.0710000001</v>
      </c>
      <c r="I198" s="120">
        <v>-11.433697567993946</v>
      </c>
      <c r="J198" s="67">
        <v>-4.1804314735706072</v>
      </c>
      <c r="K198" s="67">
        <v>-9.9715952799003844</v>
      </c>
      <c r="L198" s="67">
        <v>-15.178026046505849</v>
      </c>
      <c r="M198" s="373">
        <v>-7.147548690932723</v>
      </c>
      <c r="O198" s="120">
        <v>-8.4846251294059556</v>
      </c>
      <c r="P198" s="67">
        <v>-1.4421388627634713</v>
      </c>
      <c r="Q198" s="67">
        <v>-6.3995258447944252</v>
      </c>
      <c r="R198" s="67">
        <v>-20.084290733870134</v>
      </c>
      <c r="S198" s="373">
        <v>-5.0143474116559901</v>
      </c>
      <c r="U198" s="120">
        <v>-8.4846251294059556</v>
      </c>
      <c r="V198" s="67">
        <v>-1.4421388627634713</v>
      </c>
      <c r="W198" s="67">
        <v>-6.3995258447944252</v>
      </c>
      <c r="X198" s="67">
        <v>-20.084290733870134</v>
      </c>
      <c r="Y198" s="373">
        <v>-5.0143474116559901</v>
      </c>
    </row>
    <row r="199" spans="1:25" x14ac:dyDescent="0.25">
      <c r="A199" s="71">
        <v>2025</v>
      </c>
      <c r="B199" s="41" t="s">
        <v>50</v>
      </c>
      <c r="C199" s="43">
        <v>196301.53635999997</v>
      </c>
      <c r="D199" s="43">
        <v>526597.08799999976</v>
      </c>
      <c r="E199" s="43">
        <v>119637.72600000001</v>
      </c>
      <c r="F199" s="42">
        <v>47077.188500000004</v>
      </c>
      <c r="G199" s="111">
        <v>889613.53885999997</v>
      </c>
      <c r="I199" s="480">
        <v>-5.2909650816347522</v>
      </c>
      <c r="J199" s="481">
        <v>2.2569507682488279</v>
      </c>
      <c r="K199" s="481">
        <v>-8.7855193481968286</v>
      </c>
      <c r="L199" s="481">
        <v>-20.872967004611482</v>
      </c>
      <c r="M199" s="482">
        <v>-2.550714338009314</v>
      </c>
      <c r="O199" s="480">
        <v>-5.2909650816347522</v>
      </c>
      <c r="P199" s="481">
        <v>2.2569507682488279</v>
      </c>
      <c r="Q199" s="481">
        <v>-8.7855193481968286</v>
      </c>
      <c r="R199" s="481">
        <v>-20.872967004611482</v>
      </c>
      <c r="S199" s="482">
        <v>-2.550714338009314</v>
      </c>
      <c r="U199" s="480">
        <v>-8.5502007116819385</v>
      </c>
      <c r="V199" s="481">
        <v>-1.2664138312791948</v>
      </c>
      <c r="W199" s="481">
        <v>-7.0104497491794859</v>
      </c>
      <c r="X199" s="481">
        <v>-20.977258036154268</v>
      </c>
      <c r="Y199" s="482">
        <v>-5.0662989952350017</v>
      </c>
    </row>
    <row r="200" spans="1:25" x14ac:dyDescent="0.25">
      <c r="A200" s="69"/>
      <c r="B200" s="64" t="s">
        <v>51</v>
      </c>
      <c r="C200" s="65">
        <v>219653.24349999998</v>
      </c>
      <c r="D200" s="65">
        <v>581502.2350000001</v>
      </c>
      <c r="E200" s="65">
        <v>132157.33949999994</v>
      </c>
      <c r="F200" s="359">
        <v>48240.386499999979</v>
      </c>
      <c r="G200" s="118">
        <v>981553.20449999976</v>
      </c>
      <c r="I200" s="483">
        <v>-15.028086220402912</v>
      </c>
      <c r="J200" s="484">
        <v>0.53944799722427206</v>
      </c>
      <c r="K200" s="484">
        <v>-10.177604899263329</v>
      </c>
      <c r="L200" s="484">
        <v>-19.026964870531259</v>
      </c>
      <c r="M200" s="485">
        <v>-5.9446340347352304</v>
      </c>
      <c r="O200" s="483">
        <v>-10.69505048737895</v>
      </c>
      <c r="P200" s="484">
        <v>1.3483972100175095</v>
      </c>
      <c r="Q200" s="484">
        <v>-9.5215073316612262</v>
      </c>
      <c r="R200" s="484">
        <v>-19.949344584750904</v>
      </c>
      <c r="S200" s="485">
        <v>-4.3610296784970899</v>
      </c>
      <c r="U200" s="483">
        <v>-9.8412028329722574</v>
      </c>
      <c r="V200" s="484">
        <v>-1.4011314593090418</v>
      </c>
      <c r="W200" s="484">
        <v>-7.0266796255952784</v>
      </c>
      <c r="X200" s="484">
        <v>-21.090764028701841</v>
      </c>
      <c r="Y200" s="485">
        <v>-5.4441794303595685</v>
      </c>
    </row>
    <row r="201" spans="1:25" x14ac:dyDescent="0.25">
      <c r="A201" s="69"/>
      <c r="B201" s="41" t="s">
        <v>52</v>
      </c>
      <c r="C201" s="43">
        <v>243723.67397000006</v>
      </c>
      <c r="D201" s="43">
        <v>651584.94799999974</v>
      </c>
      <c r="E201" s="43">
        <v>138326.51449999996</v>
      </c>
      <c r="F201" s="42">
        <v>50814.895500000013</v>
      </c>
      <c r="G201" s="111">
        <v>1084450.0319700004</v>
      </c>
      <c r="I201" s="480">
        <v>2.2935264452508477</v>
      </c>
      <c r="J201" s="481">
        <v>22.516070405196629</v>
      </c>
      <c r="K201" s="481">
        <v>6.2087141658495426</v>
      </c>
      <c r="L201" s="481">
        <v>1.0106000620437641</v>
      </c>
      <c r="M201" s="482">
        <v>14.075518195986064</v>
      </c>
      <c r="O201" s="480">
        <v>-6.2994206444643339</v>
      </c>
      <c r="P201" s="481">
        <v>8.2754134376437349</v>
      </c>
      <c r="Q201" s="481">
        <v>-4.5067146736579531</v>
      </c>
      <c r="R201" s="481">
        <v>-13.724091196775674</v>
      </c>
      <c r="S201" s="482">
        <v>1.6677850876221498</v>
      </c>
      <c r="U201" s="480">
        <v>-8.2852967735745864</v>
      </c>
      <c r="V201" s="481">
        <v>1.6358462117516126</v>
      </c>
      <c r="W201" s="481">
        <v>-4.11980910561293</v>
      </c>
      <c r="X201" s="481">
        <v>-18.620868685780664</v>
      </c>
      <c r="Y201" s="482">
        <v>-2.8025156455401543</v>
      </c>
    </row>
    <row r="202" spans="1:25" x14ac:dyDescent="0.25">
      <c r="A202" s="69"/>
      <c r="B202" s="64" t="s">
        <v>40</v>
      </c>
      <c r="C202" s="65">
        <v>223528.06850000002</v>
      </c>
      <c r="D202" s="65">
        <v>612702.61049999984</v>
      </c>
      <c r="E202" s="65">
        <v>128198.76599999995</v>
      </c>
      <c r="F202" s="359">
        <v>47716.873999999982</v>
      </c>
      <c r="G202" s="118">
        <v>1012146.3189999994</v>
      </c>
      <c r="I202" s="483">
        <v>-12.974897236079229</v>
      </c>
      <c r="J202" s="484">
        <v>-2.2575812614157371</v>
      </c>
      <c r="K202" s="484">
        <v>-15.923872452283177</v>
      </c>
      <c r="L202" s="484">
        <v>-11.070701830171032</v>
      </c>
      <c r="M202" s="485">
        <v>-7.1293791054647926</v>
      </c>
      <c r="O202" s="483">
        <v>-8.0838499854150285</v>
      </c>
      <c r="P202" s="484">
        <v>5.3435683073855813</v>
      </c>
      <c r="Q202" s="484">
        <v>-7.6098212918957131</v>
      </c>
      <c r="R202" s="484">
        <v>-13.0857472150512</v>
      </c>
      <c r="S202" s="485">
        <v>-0.73091490864632647</v>
      </c>
      <c r="U202" s="483">
        <v>-9.7848816873850808</v>
      </c>
      <c r="V202" s="484">
        <v>0.13081491235598719</v>
      </c>
      <c r="W202" s="484">
        <v>-5.6054049623882776</v>
      </c>
      <c r="X202" s="484">
        <v>-18.742320960067062</v>
      </c>
      <c r="Y202" s="485">
        <v>-4.1922297222660063</v>
      </c>
    </row>
    <row r="203" spans="1:25" x14ac:dyDescent="0.25">
      <c r="A203" s="69"/>
      <c r="B203" s="41" t="s">
        <v>42</v>
      </c>
      <c r="C203" s="43">
        <v>243172.3979800001</v>
      </c>
      <c r="D203" s="43">
        <v>653592.05800000019</v>
      </c>
      <c r="E203" s="43">
        <v>150867.49799999988</v>
      </c>
      <c r="F203" s="42">
        <v>51607.134000000005</v>
      </c>
      <c r="G203" s="111">
        <v>1099239.0879799998</v>
      </c>
      <c r="I203" s="480">
        <v>-5.0616550071154478</v>
      </c>
      <c r="J203" s="481">
        <v>15.847245606409487</v>
      </c>
      <c r="K203" s="481">
        <v>4.450350718447865</v>
      </c>
      <c r="L203" s="481">
        <v>10.344994363721895</v>
      </c>
      <c r="M203" s="482">
        <v>8.6709454258900251</v>
      </c>
      <c r="O203" s="480">
        <v>-7.4477910252732613</v>
      </c>
      <c r="P203" s="481">
        <v>7.4478024401370959</v>
      </c>
      <c r="Q203" s="481">
        <v>-5.1405322579629882</v>
      </c>
      <c r="R203" s="481">
        <v>-9.024170472396122</v>
      </c>
      <c r="S203" s="482">
        <v>1.1679067908984422</v>
      </c>
      <c r="U203" s="480">
        <v>-9.4597193338881027</v>
      </c>
      <c r="V203" s="481">
        <v>2.0863163342581714</v>
      </c>
      <c r="W203" s="481">
        <v>-4.1045239853253577</v>
      </c>
      <c r="X203" s="481">
        <v>-15.843159306570371</v>
      </c>
      <c r="Y203" s="482">
        <v>-2.6293667662221623</v>
      </c>
    </row>
    <row r="204" spans="1:25" x14ac:dyDescent="0.25">
      <c r="A204" s="69"/>
      <c r="B204" s="64" t="s">
        <v>43</v>
      </c>
      <c r="C204" s="65">
        <v>220548.37373000008</v>
      </c>
      <c r="D204" s="65">
        <v>572145.44299999997</v>
      </c>
      <c r="E204" s="65">
        <v>137593.06467000005</v>
      </c>
      <c r="F204" s="359">
        <v>44505.627999999968</v>
      </c>
      <c r="G204" s="118">
        <v>974792.50939999963</v>
      </c>
      <c r="I204" s="483">
        <v>-7.5395787680126602</v>
      </c>
      <c r="J204" s="484">
        <v>7.7142773830744886</v>
      </c>
      <c r="K204" s="484">
        <v>-1.2272230403191742</v>
      </c>
      <c r="L204" s="484">
        <v>5.2236336535731738</v>
      </c>
      <c r="M204" s="485">
        <v>2.4693942014534684</v>
      </c>
      <c r="O204" s="483">
        <v>-7.4628329956092898</v>
      </c>
      <c r="P204" s="484">
        <v>7.4900869977182651</v>
      </c>
      <c r="Q204" s="484">
        <v>-4.4952154717349657</v>
      </c>
      <c r="R204" s="484">
        <v>-7.0932899133579355</v>
      </c>
      <c r="S204" s="485">
        <v>1.3756494432948045</v>
      </c>
      <c r="U204" s="483">
        <v>-9.0995552659565533</v>
      </c>
      <c r="V204" s="484">
        <v>2.8759405926111867</v>
      </c>
      <c r="W204" s="484">
        <v>-3.2666623918788815</v>
      </c>
      <c r="X204" s="484">
        <v>-13.297952704043041</v>
      </c>
      <c r="Y204" s="485">
        <v>-1.8084725758412787</v>
      </c>
    </row>
    <row r="205" spans="1:25" x14ac:dyDescent="0.25">
      <c r="A205" s="69"/>
      <c r="B205" s="41" t="s">
        <v>44</v>
      </c>
      <c r="C205" s="43">
        <v>264369.61540000013</v>
      </c>
      <c r="D205" s="43">
        <v>719105.59749999898</v>
      </c>
      <c r="E205" s="43">
        <v>162241.38266999993</v>
      </c>
      <c r="F205" s="42">
        <v>58007.163999999961</v>
      </c>
      <c r="G205" s="111">
        <v>1203723.7595699993</v>
      </c>
      <c r="I205" s="480">
        <v>2.7529702153583884</v>
      </c>
      <c r="J205" s="481">
        <v>21.281341123656603</v>
      </c>
      <c r="K205" s="481">
        <v>1.6957207414677953</v>
      </c>
      <c r="L205" s="481">
        <v>13.515906467556604</v>
      </c>
      <c r="M205" s="482">
        <v>13.468211903387939</v>
      </c>
      <c r="O205" s="480">
        <v>-5.9283112779107086</v>
      </c>
      <c r="P205" s="481">
        <v>9.565337055026319</v>
      </c>
      <c r="Q205" s="481">
        <v>-3.5117572416198328</v>
      </c>
      <c r="R205" s="481">
        <v>-4.1936823443813438</v>
      </c>
      <c r="S205" s="482">
        <v>3.202879837224998</v>
      </c>
      <c r="U205" s="480">
        <v>-8.5943653861649807</v>
      </c>
      <c r="V205" s="481">
        <v>4.3053341306303281</v>
      </c>
      <c r="W205" s="481">
        <v>-3.2446053523099323</v>
      </c>
      <c r="X205" s="481">
        <v>-11.156963219908832</v>
      </c>
      <c r="Y205" s="482">
        <v>-0.74412647213915761</v>
      </c>
    </row>
    <row r="206" spans="1:25" x14ac:dyDescent="0.25">
      <c r="A206" s="69"/>
      <c r="B206" s="64" t="s">
        <v>45</v>
      </c>
      <c r="C206" s="65">
        <v>232822.25129999995</v>
      </c>
      <c r="D206" s="65">
        <v>669758.05000000028</v>
      </c>
      <c r="E206" s="65">
        <v>142700.32215999998</v>
      </c>
      <c r="F206" s="359">
        <v>53290.801499999958</v>
      </c>
      <c r="G206" s="118">
        <v>1098571.4249600002</v>
      </c>
      <c r="I206" s="483">
        <v>-9.5670362304493608</v>
      </c>
      <c r="J206" s="484">
        <v>9.2391160503072882</v>
      </c>
      <c r="K206" s="484">
        <v>-11.280450916867352</v>
      </c>
      <c r="L206" s="484">
        <v>1.4168968209448849</v>
      </c>
      <c r="M206" s="485">
        <v>1.3484024385326734</v>
      </c>
      <c r="O206" s="483">
        <v>-6.4037738189555</v>
      </c>
      <c r="P206" s="484">
        <v>9.5214119918912985</v>
      </c>
      <c r="Q206" s="484">
        <v>-4.5842082054436588</v>
      </c>
      <c r="R206" s="484">
        <v>-3.4845611399152148</v>
      </c>
      <c r="S206" s="485">
        <v>2.9548517978259241</v>
      </c>
      <c r="U206" s="483">
        <v>-9.0192883846950735</v>
      </c>
      <c r="V206" s="484">
        <v>5.0256372188278675</v>
      </c>
      <c r="W206" s="484">
        <v>-4.3074482917069616</v>
      </c>
      <c r="X206" s="484">
        <v>-9.3196899427209274</v>
      </c>
      <c r="Y206" s="485">
        <v>-0.47681207723751129</v>
      </c>
    </row>
    <row r="207" spans="1:25" x14ac:dyDescent="0.25">
      <c r="A207" s="69"/>
      <c r="B207" s="41" t="s">
        <v>46</v>
      </c>
      <c r="C207" s="43">
        <v>251508.57</v>
      </c>
      <c r="D207" s="43">
        <v>716398.78000000014</v>
      </c>
      <c r="E207" s="43">
        <v>157349.03000000003</v>
      </c>
      <c r="F207" s="42">
        <v>56722.28</v>
      </c>
      <c r="G207" s="111">
        <v>1181978.6599999997</v>
      </c>
      <c r="I207" s="480">
        <v>5.7132462473668824</v>
      </c>
      <c r="J207" s="481">
        <v>25.220987277365253</v>
      </c>
      <c r="K207" s="481">
        <v>0.92897855963110487</v>
      </c>
      <c r="L207" s="481">
        <v>17.969180625705235</v>
      </c>
      <c r="M207" s="482">
        <v>16.565197882500044</v>
      </c>
      <c r="O207" s="480">
        <v>-5.0982667940345294</v>
      </c>
      <c r="P207" s="481">
        <v>11.27378129686474</v>
      </c>
      <c r="Q207" s="481">
        <v>-3.9335747558015441</v>
      </c>
      <c r="R207" s="481">
        <v>-1.2605857945566754</v>
      </c>
      <c r="S207" s="482">
        <v>4.4683465459112881</v>
      </c>
      <c r="U207" s="480">
        <v>-7.1527700339960205</v>
      </c>
      <c r="V207" s="481">
        <v>7.7055444811804534</v>
      </c>
      <c r="W207" s="481">
        <v>-3.5528555503999257</v>
      </c>
      <c r="X207" s="481">
        <v>-5.6057796015047074</v>
      </c>
      <c r="Y207" s="482">
        <v>1.814357799035335</v>
      </c>
    </row>
    <row r="208" spans="1:25" x14ac:dyDescent="0.25">
      <c r="A208" s="69"/>
      <c r="B208" s="64" t="s">
        <v>47</v>
      </c>
      <c r="C208" s="65">
        <v>262519.60000000015</v>
      </c>
      <c r="D208" s="65">
        <v>729554.44200000004</v>
      </c>
      <c r="E208" s="65">
        <v>151658.35999999996</v>
      </c>
      <c r="F208" s="359">
        <v>57291.47</v>
      </c>
      <c r="G208" s="118">
        <v>1201023.8719999995</v>
      </c>
      <c r="I208" s="483">
        <v>6.95268527189927</v>
      </c>
      <c r="J208" s="484">
        <v>18.306193771778439</v>
      </c>
      <c r="K208" s="484">
        <v>-11.217285962405782</v>
      </c>
      <c r="L208" s="484">
        <v>8.7398746063453814</v>
      </c>
      <c r="M208" s="485">
        <v>10.629546300949983</v>
      </c>
      <c r="O208" s="483">
        <v>-3.8927405816408367</v>
      </c>
      <c r="P208" s="484">
        <v>12.029004721530526</v>
      </c>
      <c r="Q208" s="484">
        <v>-4.7675707542509116</v>
      </c>
      <c r="R208" s="484">
        <v>-0.24049853530637222</v>
      </c>
      <c r="S208" s="485">
        <v>5.1238348869343469</v>
      </c>
      <c r="U208" s="483">
        <v>-5.9009510640549081</v>
      </c>
      <c r="V208" s="484">
        <v>9.3034069132768309</v>
      </c>
      <c r="W208" s="484">
        <v>-4.9929460799511105</v>
      </c>
      <c r="X208" s="484">
        <v>-2.768609926294431</v>
      </c>
      <c r="Y208" s="485">
        <v>2.9757356143513789</v>
      </c>
    </row>
    <row r="209" spans="1:25" x14ac:dyDescent="0.25">
      <c r="A209" s="69"/>
      <c r="B209" s="41" t="s">
        <v>48</v>
      </c>
      <c r="C209" s="43">
        <v>241080.50999999995</v>
      </c>
      <c r="D209" s="43">
        <v>683416.11999999988</v>
      </c>
      <c r="E209" s="43">
        <v>134855.82000000004</v>
      </c>
      <c r="F209" s="42">
        <v>52767.94000000001</v>
      </c>
      <c r="G209" s="111">
        <v>1112120.3899999997</v>
      </c>
      <c r="I209" s="480">
        <v>10.488145512848135</v>
      </c>
      <c r="J209" s="481">
        <v>13.778685913978975</v>
      </c>
      <c r="K209" s="481">
        <v>-13.421585640359851</v>
      </c>
      <c r="L209" s="481">
        <v>-0.23578416680840064</v>
      </c>
      <c r="M209" s="482">
        <v>8.2351551618665013</v>
      </c>
      <c r="O209" s="480">
        <v>-2.7183333523210251</v>
      </c>
      <c r="P209" s="481">
        <v>12.194695295477402</v>
      </c>
      <c r="Q209" s="481">
        <v>-5.5856992297770347</v>
      </c>
      <c r="R209" s="481">
        <v>-0.24006061530272405</v>
      </c>
      <c r="S209" s="482">
        <v>5.4084649969618113</v>
      </c>
      <c r="U209" s="480">
        <v>-3.4697659534689507</v>
      </c>
      <c r="V209" s="481">
        <v>10.677731568334934</v>
      </c>
      <c r="W209" s="481">
        <v>-5.9236704463344267</v>
      </c>
      <c r="X209" s="481">
        <v>-1.5849802958488652</v>
      </c>
      <c r="Y209" s="482">
        <v>4.2944108598365034</v>
      </c>
    </row>
    <row r="210" spans="1:25" x14ac:dyDescent="0.25">
      <c r="A210" s="69"/>
      <c r="B210" s="64" t="s">
        <v>49</v>
      </c>
      <c r="C210" s="65">
        <v>223149.63999999996</v>
      </c>
      <c r="D210" s="65">
        <v>690501.18000000028</v>
      </c>
      <c r="E210" s="65">
        <v>111411.67000000003</v>
      </c>
      <c r="F210" s="359">
        <v>46933.69</v>
      </c>
      <c r="G210" s="118">
        <v>1071996.1799999992</v>
      </c>
      <c r="I210" s="483">
        <v>-5.71296583029266E-2</v>
      </c>
      <c r="J210" s="484">
        <v>11.279383623564485</v>
      </c>
      <c r="K210" s="484">
        <v>-10.040370444018961</v>
      </c>
      <c r="L210" s="484">
        <v>-1.786165784661975</v>
      </c>
      <c r="M210" s="485">
        <v>5.5714870314256899</v>
      </c>
      <c r="O210" s="483">
        <v>-2.5130972944737522</v>
      </c>
      <c r="P210" s="484">
        <v>12.113131226054108</v>
      </c>
      <c r="Q210" s="484">
        <v>-5.8971336334449234</v>
      </c>
      <c r="R210" s="484">
        <v>-0.35976994744882518</v>
      </c>
      <c r="S210" s="485">
        <v>5.4219812766837236</v>
      </c>
      <c r="U210" s="483">
        <v>-2.5130972944737522</v>
      </c>
      <c r="V210" s="484">
        <v>12.113131226054108</v>
      </c>
      <c r="W210" s="484">
        <v>-5.8971336334449234</v>
      </c>
      <c r="X210" s="484">
        <v>-0.35976994744882518</v>
      </c>
      <c r="Y210" s="485">
        <v>5.4219812766837236</v>
      </c>
    </row>
    <row r="211" spans="1:25" x14ac:dyDescent="0.25">
      <c r="A211" s="69">
        <v>2026</v>
      </c>
      <c r="B211" s="41" t="s">
        <v>50</v>
      </c>
      <c r="C211" s="43">
        <v>180162.53999999992</v>
      </c>
      <c r="D211" s="43">
        <v>611947.07999999996</v>
      </c>
      <c r="E211" s="43">
        <v>109526.21999999997</v>
      </c>
      <c r="F211" s="42">
        <v>49444.310000000005</v>
      </c>
      <c r="G211" s="111">
        <v>951080.14999999991</v>
      </c>
      <c r="I211" s="480">
        <v>-8.2215333915688404</v>
      </c>
      <c r="J211" s="481">
        <v>16.207835923316054</v>
      </c>
      <c r="K211" s="481">
        <v>-8.451770472467885</v>
      </c>
      <c r="L211" s="481">
        <v>5.0281709155167533</v>
      </c>
      <c r="M211" s="482">
        <v>6.9093610264482521</v>
      </c>
      <c r="O211" s="480">
        <v>-8.2215333915688404</v>
      </c>
      <c r="P211" s="481">
        <v>16.207835923316054</v>
      </c>
      <c r="Q211" s="481">
        <v>-8.451770472467885</v>
      </c>
      <c r="R211" s="481">
        <v>5.0281709155167533</v>
      </c>
      <c r="S211" s="482">
        <v>6.9093610264482521</v>
      </c>
      <c r="U211" s="480">
        <v>-2.7019945877571274</v>
      </c>
      <c r="V211" s="481">
        <v>13.14996871959157</v>
      </c>
      <c r="W211" s="481">
        <v>-5.855534312699163</v>
      </c>
      <c r="X211" s="481">
        <v>2.0776495824783154</v>
      </c>
      <c r="Y211" s="482">
        <v>6.1256413155834224</v>
      </c>
    </row>
    <row r="212" spans="1:25" x14ac:dyDescent="0.25">
      <c r="A212" s="69"/>
      <c r="B212" s="64" t="s">
        <v>51</v>
      </c>
      <c r="C212" s="65">
        <v>230882.43</v>
      </c>
      <c r="D212" s="65">
        <v>621356.19999999984</v>
      </c>
      <c r="E212" s="65">
        <v>124540.25000000001</v>
      </c>
      <c r="F212" s="359">
        <v>47816.049999999996</v>
      </c>
      <c r="G212" s="118">
        <v>1024594.93</v>
      </c>
      <c r="I212" s="483">
        <v>5.1122334098380833</v>
      </c>
      <c r="J212" s="484">
        <v>6.8536219813496899</v>
      </c>
      <c r="K212" s="484">
        <v>-5.7636522714653609</v>
      </c>
      <c r="L212" s="484">
        <v>-0.87962914642066892</v>
      </c>
      <c r="M212" s="485">
        <v>4.3850629087320385</v>
      </c>
      <c r="O212" s="483">
        <v>-1.1803710638095311</v>
      </c>
      <c r="P212" s="484">
        <v>11.298983259102656</v>
      </c>
      <c r="Q212" s="484">
        <v>-7.0408828166650466</v>
      </c>
      <c r="R212" s="484">
        <v>2.0382232762426185</v>
      </c>
      <c r="S212" s="485">
        <v>5.5851963493289674</v>
      </c>
      <c r="U212" s="483">
        <v>-0.97891033233817382</v>
      </c>
      <c r="V212" s="484">
        <v>13.670504529120379</v>
      </c>
      <c r="W212" s="484">
        <v>-5.4841475340026449</v>
      </c>
      <c r="X212" s="484">
        <v>3.9559553272489438</v>
      </c>
      <c r="Y212" s="485">
        <v>7.0208967056861979</v>
      </c>
    </row>
    <row r="213" spans="1:25" x14ac:dyDescent="0.25">
      <c r="A213" s="69"/>
      <c r="B213" s="41" t="s">
        <v>52</v>
      </c>
      <c r="C213" s="43">
        <v>254941.62</v>
      </c>
      <c r="D213" s="43">
        <v>709658.22999999952</v>
      </c>
      <c r="E213" s="43">
        <v>134188.44999999998</v>
      </c>
      <c r="F213" s="42">
        <v>50943.770000000004</v>
      </c>
      <c r="G213" s="111">
        <v>1149732.0699999998</v>
      </c>
      <c r="I213" s="480">
        <v>4.6027313831567938</v>
      </c>
      <c r="J213" s="481">
        <v>8.9126187119963589</v>
      </c>
      <c r="K213" s="481">
        <v>-2.9915193879912181</v>
      </c>
      <c r="L213" s="481">
        <v>0.25361559584430893</v>
      </c>
      <c r="M213" s="482">
        <v>6.0198290474858425</v>
      </c>
      <c r="O213" s="480">
        <v>0.9562440812452877</v>
      </c>
      <c r="P213" s="481">
        <v>10.415347913284819</v>
      </c>
      <c r="Q213" s="481">
        <v>-5.6050885470114338</v>
      </c>
      <c r="R213" s="481">
        <v>1.417658575750977</v>
      </c>
      <c r="S213" s="482">
        <v>5.7446681209556374</v>
      </c>
      <c r="U213" s="480">
        <v>-0.77521549373327048</v>
      </c>
      <c r="V213" s="481">
        <v>12.570940428652364</v>
      </c>
      <c r="W213" s="481">
        <v>-6.1561670403511215</v>
      </c>
      <c r="X213" s="481">
        <v>3.8886710858863296</v>
      </c>
      <c r="Y213" s="482">
        <v>6.3871745330980758</v>
      </c>
    </row>
    <row r="214" spans="1:25" x14ac:dyDescent="0.25">
      <c r="A214" s="69"/>
      <c r="B214" s="64" t="s">
        <v>40</v>
      </c>
      <c r="C214" s="65">
        <v>226818.85</v>
      </c>
      <c r="D214" s="65">
        <v>665790.31000000064</v>
      </c>
      <c r="E214" s="65">
        <v>124986.15000000001</v>
      </c>
      <c r="F214" s="359">
        <v>48675.159999999996</v>
      </c>
      <c r="G214" s="118">
        <v>1066270.4699999997</v>
      </c>
      <c r="I214" s="483">
        <v>1.4722005706410783</v>
      </c>
      <c r="J214" s="484">
        <v>8.6645133528447502</v>
      </c>
      <c r="K214" s="484">
        <v>-2.5059648390062819</v>
      </c>
      <c r="L214" s="484">
        <v>2.0082748924416478</v>
      </c>
      <c r="M214" s="485">
        <v>5.3474631072585339</v>
      </c>
      <c r="O214" s="483">
        <v>1.0868259492328889</v>
      </c>
      <c r="P214" s="484">
        <v>9.9631700184816623</v>
      </c>
      <c r="Q214" s="484">
        <v>-4.8385667654265632</v>
      </c>
      <c r="R214" s="484">
        <v>1.5630413957886873</v>
      </c>
      <c r="S214" s="485">
        <v>5.6433441298442801</v>
      </c>
      <c r="U214" s="483">
        <v>0.51527588969524629</v>
      </c>
      <c r="V214" s="484">
        <v>13.545266044214472</v>
      </c>
      <c r="W214" s="484">
        <v>-5.0239608774648872</v>
      </c>
      <c r="X214" s="484">
        <v>5.1011498747674864</v>
      </c>
      <c r="Y214" s="485">
        <v>7.5067248461421627</v>
      </c>
    </row>
    <row r="215" spans="1:25" x14ac:dyDescent="0.25">
      <c r="A215" s="69"/>
      <c r="B215" s="41" t="s">
        <v>42</v>
      </c>
      <c r="C215" s="43">
        <v>249553.56999999995</v>
      </c>
      <c r="D215" s="43">
        <v>704728.53999999992</v>
      </c>
      <c r="E215" s="43">
        <v>138882.29</v>
      </c>
      <c r="F215" s="42">
        <v>50933.619999999995</v>
      </c>
      <c r="G215" s="111">
        <v>1144098.0199999993</v>
      </c>
      <c r="I215" s="480">
        <v>2.6241350058671742</v>
      </c>
      <c r="J215" s="481">
        <v>7.823914225102115</v>
      </c>
      <c r="K215" s="481">
        <v>-7.9441948457313742</v>
      </c>
      <c r="L215" s="481">
        <v>-1.3050792551278079</v>
      </c>
      <c r="M215" s="482">
        <v>4.0809076488021958</v>
      </c>
      <c r="O215" s="480">
        <v>1.4187134899152483</v>
      </c>
      <c r="P215" s="481">
        <v>9.5011044772012099</v>
      </c>
      <c r="Q215" s="481">
        <v>-5.5387264326935082</v>
      </c>
      <c r="R215" s="481">
        <v>0.96002008763440472</v>
      </c>
      <c r="S215" s="482">
        <v>5.3043880389147091</v>
      </c>
      <c r="U215" s="480">
        <v>1.2074776623960162</v>
      </c>
      <c r="V215" s="481">
        <v>12.84289819765452</v>
      </c>
      <c r="W215" s="481">
        <v>-6.066511363351168</v>
      </c>
      <c r="X215" s="481">
        <v>4.1298122205565733</v>
      </c>
      <c r="Y215" s="482">
        <v>7.1050044751380028</v>
      </c>
    </row>
    <row r="216" spans="1:25" x14ac:dyDescent="0.25">
      <c r="A216" s="167"/>
      <c r="B216" s="490" t="s">
        <v>43</v>
      </c>
      <c r="C216" s="487">
        <v>239261.07000000007</v>
      </c>
      <c r="D216" s="487">
        <v>641926.71</v>
      </c>
      <c r="E216" s="487">
        <v>130822.42</v>
      </c>
      <c r="F216" s="491">
        <v>49614.78</v>
      </c>
      <c r="G216" s="492">
        <v>1061624.9799999995</v>
      </c>
      <c r="I216" s="493">
        <v>8.4846221958129036</v>
      </c>
      <c r="J216" s="494">
        <v>12.196421006887221</v>
      </c>
      <c r="K216" s="494">
        <v>-4.9207746671233821</v>
      </c>
      <c r="L216" s="494">
        <v>11.479788578649035</v>
      </c>
      <c r="M216" s="495">
        <v>8.9077900950887141</v>
      </c>
      <c r="O216" s="493">
        <v>2.5756984889615921</v>
      </c>
      <c r="P216" s="494">
        <v>9.9296925152920323</v>
      </c>
      <c r="Q216" s="494">
        <v>-5.4333373780823848</v>
      </c>
      <c r="R216" s="494">
        <v>2.5746755636844085</v>
      </c>
      <c r="S216" s="495">
        <v>5.885766505404888</v>
      </c>
      <c r="U216" s="493">
        <v>2.5322252058356298</v>
      </c>
      <c r="V216" s="494">
        <v>13.169243628136073</v>
      </c>
      <c r="W216" s="494">
        <v>-6.3644538144836957</v>
      </c>
      <c r="X216" s="494">
        <v>4.6017845432364339</v>
      </c>
      <c r="Y216" s="495">
        <v>7.6052174117603073</v>
      </c>
    </row>
    <row r="218" spans="1:25" x14ac:dyDescent="0.25">
      <c r="A218" s="128"/>
      <c r="B218" s="129"/>
      <c r="C218" s="130"/>
      <c r="D218" s="130"/>
      <c r="E218" s="130"/>
      <c r="F218" s="130"/>
      <c r="G218" s="130"/>
      <c r="I218" s="131"/>
      <c r="J218" s="131"/>
      <c r="K218" s="131"/>
      <c r="L218" s="131"/>
      <c r="M218" s="131"/>
      <c r="O218" s="131"/>
      <c r="P218" s="131"/>
      <c r="Q218" s="131"/>
      <c r="R218" s="131"/>
      <c r="S218" s="131"/>
      <c r="T218" s="89"/>
      <c r="U218" s="442"/>
      <c r="V218" s="442"/>
      <c r="W218" s="442"/>
      <c r="X218" s="442"/>
      <c r="Y218" s="131"/>
    </row>
    <row r="219" spans="1:25" x14ac:dyDescent="0.25">
      <c r="A219" s="132"/>
      <c r="B219" s="133"/>
      <c r="C219" s="134"/>
      <c r="D219" s="134"/>
      <c r="E219" s="134"/>
      <c r="F219" s="134"/>
      <c r="G219" s="135"/>
      <c r="I219" s="131"/>
      <c r="J219" s="131"/>
      <c r="K219" s="131"/>
      <c r="L219" s="131"/>
      <c r="M219" s="131"/>
      <c r="O219" s="131"/>
      <c r="P219" s="131"/>
      <c r="Q219" s="131"/>
      <c r="R219" s="131"/>
      <c r="S219" s="131"/>
      <c r="T219" s="89"/>
      <c r="U219" s="131"/>
      <c r="V219" s="131"/>
      <c r="W219" s="131"/>
      <c r="X219" s="131"/>
      <c r="Y219" s="131"/>
    </row>
    <row r="220" spans="1:25" x14ac:dyDescent="0.25">
      <c r="A220" s="518" t="s">
        <v>53</v>
      </c>
      <c r="B220" s="519"/>
      <c r="C220" s="519"/>
      <c r="D220" s="519"/>
      <c r="E220" s="519"/>
      <c r="F220" s="136"/>
      <c r="G220" s="137"/>
      <c r="I220" s="138"/>
      <c r="J220" s="138"/>
      <c r="K220" s="138"/>
      <c r="L220" s="138"/>
      <c r="M220" s="138"/>
    </row>
    <row r="221" spans="1:25" ht="41.25" customHeight="1" x14ac:dyDescent="0.25">
      <c r="A221" s="543" t="s">
        <v>67</v>
      </c>
      <c r="B221" s="544"/>
      <c r="C221" s="544"/>
      <c r="D221" s="544"/>
      <c r="E221" s="544"/>
      <c r="F221" s="544"/>
      <c r="G221" s="545"/>
      <c r="I221" s="138"/>
      <c r="J221" s="138"/>
      <c r="K221" s="138"/>
      <c r="L221" s="138"/>
      <c r="M221" s="138"/>
    </row>
    <row r="222" spans="1:25" x14ac:dyDescent="0.25">
      <c r="A222" s="518" t="s">
        <v>54</v>
      </c>
      <c r="B222" s="519"/>
      <c r="C222" s="519"/>
      <c r="D222" s="519"/>
      <c r="E222" s="519"/>
      <c r="F222" s="136"/>
      <c r="G222" s="137"/>
      <c r="I222" s="138"/>
      <c r="J222" s="138"/>
      <c r="K222" s="138"/>
      <c r="L222" s="138"/>
      <c r="M222" s="138"/>
    </row>
    <row r="223" spans="1:25" ht="22.5" customHeight="1" x14ac:dyDescent="0.25">
      <c r="A223" s="557" t="s">
        <v>68</v>
      </c>
      <c r="B223" s="558"/>
      <c r="C223" s="558"/>
      <c r="D223" s="558"/>
      <c r="E223" s="558"/>
      <c r="F223" s="558"/>
      <c r="G223" s="559"/>
      <c r="I223" s="138"/>
      <c r="J223" s="138"/>
      <c r="K223" s="138"/>
      <c r="L223" s="138"/>
      <c r="M223" s="138"/>
    </row>
    <row r="224" spans="1:25" ht="18" customHeight="1" x14ac:dyDescent="0.25">
      <c r="A224" s="557"/>
      <c r="B224" s="558"/>
      <c r="C224" s="558"/>
      <c r="D224" s="558"/>
      <c r="E224" s="558"/>
      <c r="F224" s="558"/>
      <c r="G224" s="559"/>
      <c r="I224" s="138"/>
      <c r="J224" s="138"/>
      <c r="K224" s="138"/>
      <c r="L224" s="138"/>
      <c r="M224" s="138"/>
    </row>
    <row r="225" spans="1:20" s="2" customFormat="1" ht="9" customHeight="1" x14ac:dyDescent="0.2">
      <c r="A225" s="543"/>
      <c r="B225" s="544"/>
      <c r="C225" s="544"/>
      <c r="D225" s="544"/>
      <c r="E225" s="544"/>
      <c r="F225" s="544"/>
      <c r="G225" s="545"/>
      <c r="H225" s="447"/>
      <c r="I225" s="447"/>
      <c r="J225" s="447"/>
    </row>
    <row r="226" spans="1:20" ht="19.5" customHeight="1" x14ac:dyDescent="0.25">
      <c r="A226" s="81" t="str">
        <f>+'Anexo 1 '!A226</f>
        <v>Actualizado el  31 de julio de 2026</v>
      </c>
      <c r="B226" s="140"/>
      <c r="C226" s="136"/>
      <c r="D226" s="136"/>
      <c r="E226" s="141"/>
      <c r="F226" s="136"/>
      <c r="G226" s="639" t="s">
        <v>69</v>
      </c>
      <c r="I226" s="138"/>
      <c r="J226" s="138"/>
      <c r="K226" s="138"/>
      <c r="L226" s="138"/>
      <c r="M226" s="138"/>
      <c r="O226" s="89"/>
      <c r="P226" s="89"/>
      <c r="Q226" s="89"/>
      <c r="R226" s="89"/>
      <c r="S226" s="89"/>
      <c r="T226" s="89"/>
    </row>
    <row r="227" spans="1:20" ht="1.5" customHeight="1" x14ac:dyDescent="0.25">
      <c r="A227" s="142"/>
      <c r="B227" s="143"/>
      <c r="C227" s="143"/>
      <c r="D227" s="143"/>
      <c r="E227" s="143"/>
      <c r="F227" s="143"/>
      <c r="G227" s="144"/>
      <c r="I227" s="138"/>
      <c r="J227" s="138"/>
      <c r="K227" s="138"/>
      <c r="L227" s="138"/>
      <c r="M227" s="138"/>
      <c r="O227" s="89"/>
      <c r="P227" s="89"/>
      <c r="Q227" s="89"/>
      <c r="R227" s="89"/>
      <c r="S227" s="89"/>
      <c r="T227" s="89"/>
    </row>
    <row r="228" spans="1:20" x14ac:dyDescent="0.25">
      <c r="A228" s="145"/>
      <c r="B228" s="146"/>
      <c r="C228" s="147"/>
      <c r="D228" s="147"/>
      <c r="E228" s="147"/>
      <c r="G228" s="147"/>
      <c r="I228" s="138"/>
      <c r="J228" s="138"/>
      <c r="K228" s="138"/>
      <c r="L228" s="138"/>
      <c r="M228" s="138"/>
      <c r="O228" s="89"/>
      <c r="P228" s="89"/>
      <c r="Q228" s="89"/>
      <c r="R228" s="89"/>
      <c r="S228" s="89"/>
      <c r="T228" s="89"/>
    </row>
    <row r="229" spans="1:20" x14ac:dyDescent="0.25">
      <c r="A229" s="148"/>
      <c r="B229" s="146"/>
      <c r="C229" s="149"/>
      <c r="D229" s="149"/>
      <c r="E229" s="149"/>
      <c r="F229" s="149"/>
      <c r="G229" s="149"/>
      <c r="I229" s="138"/>
      <c r="J229" s="138"/>
      <c r="K229" s="138"/>
      <c r="L229" s="138"/>
      <c r="M229" s="138"/>
      <c r="O229" s="89"/>
      <c r="P229" s="89"/>
      <c r="Q229" s="89"/>
      <c r="R229" s="89"/>
      <c r="S229" s="89"/>
      <c r="T229" s="89"/>
    </row>
    <row r="230" spans="1:20" x14ac:dyDescent="0.25">
      <c r="A230" s="148"/>
      <c r="B230" s="146"/>
      <c r="C230" s="149"/>
      <c r="D230" s="149"/>
      <c r="E230" s="149"/>
      <c r="F230" s="149"/>
      <c r="G230" s="149"/>
      <c r="I230" s="138"/>
      <c r="J230" s="138"/>
      <c r="K230" s="138"/>
      <c r="L230" s="138"/>
      <c r="M230" s="138"/>
      <c r="O230" s="89"/>
      <c r="P230" s="89"/>
      <c r="Q230" s="89"/>
      <c r="R230" s="89"/>
      <c r="S230" s="89"/>
      <c r="T230" s="89"/>
    </row>
    <row r="231" spans="1:20" ht="16.5" x14ac:dyDescent="0.3">
      <c r="A231" s="374"/>
      <c r="B231" s="146"/>
      <c r="C231" s="150"/>
      <c r="D231" s="150"/>
      <c r="E231" s="150"/>
      <c r="F231" s="150"/>
      <c r="G231" s="150"/>
      <c r="I231" s="138"/>
      <c r="J231" s="138"/>
      <c r="K231" s="138"/>
      <c r="L231" s="138"/>
      <c r="M231" s="138"/>
      <c r="O231" s="89"/>
      <c r="P231" s="89"/>
      <c r="Q231" s="89"/>
      <c r="R231" s="89"/>
      <c r="S231" s="89"/>
      <c r="T231" s="89"/>
    </row>
    <row r="232" spans="1:20" x14ac:dyDescent="0.25">
      <c r="A232" s="148"/>
      <c r="B232" s="146"/>
      <c r="C232" s="149"/>
      <c r="D232" s="151"/>
      <c r="E232" s="152"/>
      <c r="F232" s="152"/>
      <c r="G232" s="149"/>
      <c r="I232" s="138"/>
      <c r="J232" s="138"/>
      <c r="K232" s="138"/>
      <c r="L232" s="138"/>
      <c r="M232" s="138"/>
      <c r="O232" s="89"/>
      <c r="P232" s="89"/>
      <c r="Q232" s="89"/>
      <c r="R232" s="89"/>
      <c r="S232" s="89"/>
      <c r="T232" s="89"/>
    </row>
    <row r="233" spans="1:20" x14ac:dyDescent="0.25">
      <c r="A233" s="148"/>
      <c r="B233" s="146"/>
      <c r="C233" s="149"/>
      <c r="D233" s="151"/>
      <c r="E233" s="152"/>
      <c r="F233" s="152"/>
      <c r="G233" s="149"/>
      <c r="I233" s="138"/>
      <c r="J233" s="138"/>
      <c r="K233" s="138"/>
      <c r="L233" s="138"/>
      <c r="M233" s="138"/>
      <c r="O233" s="89"/>
      <c r="P233" s="89"/>
      <c r="Q233" s="89"/>
      <c r="R233" s="89"/>
      <c r="S233" s="89"/>
      <c r="T233" s="89"/>
    </row>
    <row r="234" spans="1:20" x14ac:dyDescent="0.25">
      <c r="A234" s="148"/>
      <c r="B234" s="146"/>
      <c r="C234" s="149"/>
      <c r="D234" s="151"/>
      <c r="E234" s="152"/>
      <c r="F234" s="152"/>
      <c r="G234" s="149"/>
      <c r="I234" s="138"/>
      <c r="J234" s="138"/>
      <c r="K234" s="138"/>
      <c r="L234" s="138"/>
      <c r="M234" s="138"/>
      <c r="O234" s="89"/>
      <c r="P234" s="89"/>
      <c r="Q234" s="89"/>
      <c r="R234" s="89"/>
      <c r="S234" s="89"/>
      <c r="T234" s="89"/>
    </row>
    <row r="235" spans="1:20" x14ac:dyDescent="0.25">
      <c r="A235" s="148"/>
      <c r="B235" s="146"/>
      <c r="C235" s="149"/>
      <c r="D235" s="151"/>
      <c r="E235" s="152"/>
      <c r="F235" s="152"/>
      <c r="G235" s="149"/>
      <c r="I235" s="138"/>
      <c r="J235" s="138"/>
      <c r="K235" s="138"/>
      <c r="L235" s="138"/>
      <c r="M235" s="138"/>
      <c r="O235" s="89"/>
      <c r="P235" s="89"/>
      <c r="Q235" s="89"/>
      <c r="R235" s="89"/>
      <c r="S235" s="89"/>
      <c r="T235" s="89"/>
    </row>
    <row r="236" spans="1:20" x14ac:dyDescent="0.25">
      <c r="A236" s="148"/>
      <c r="B236" s="146"/>
      <c r="C236" s="149"/>
      <c r="D236" s="151"/>
      <c r="E236" s="152"/>
      <c r="F236" s="152"/>
      <c r="G236" s="149"/>
      <c r="I236" s="138"/>
      <c r="J236" s="138"/>
      <c r="K236" s="138"/>
      <c r="L236" s="138"/>
      <c r="M236" s="138"/>
      <c r="O236" s="89"/>
      <c r="P236" s="89"/>
      <c r="Q236" s="89"/>
      <c r="R236" s="89"/>
      <c r="S236" s="89"/>
      <c r="T236" s="89"/>
    </row>
    <row r="237" spans="1:20" x14ac:dyDescent="0.25">
      <c r="A237" s="148"/>
      <c r="B237" s="146"/>
      <c r="C237" s="149"/>
      <c r="D237" s="151"/>
      <c r="E237" s="152"/>
      <c r="F237" s="152"/>
      <c r="G237" s="149"/>
      <c r="I237" s="138"/>
      <c r="J237" s="138"/>
      <c r="K237" s="138"/>
      <c r="L237" s="138"/>
      <c r="M237" s="138"/>
      <c r="O237" s="89"/>
      <c r="P237" s="89"/>
      <c r="Q237" s="89"/>
      <c r="R237" s="89"/>
      <c r="S237" s="89"/>
      <c r="T237" s="89"/>
    </row>
    <row r="238" spans="1:20" x14ac:dyDescent="0.25">
      <c r="A238" s="148"/>
      <c r="B238" s="146"/>
      <c r="C238" s="149"/>
      <c r="D238" s="151"/>
      <c r="E238" s="152"/>
      <c r="F238" s="152"/>
      <c r="G238" s="149"/>
      <c r="I238" s="138"/>
      <c r="J238" s="138"/>
      <c r="K238" s="138"/>
      <c r="L238" s="138"/>
      <c r="M238" s="138"/>
      <c r="O238" s="89"/>
      <c r="P238" s="89"/>
      <c r="Q238" s="89"/>
      <c r="R238" s="89"/>
      <c r="S238" s="89"/>
      <c r="T238" s="89"/>
    </row>
    <row r="239" spans="1:20" x14ac:dyDescent="0.25">
      <c r="A239" s="148"/>
      <c r="B239" s="146"/>
      <c r="C239" s="149"/>
      <c r="D239" s="151"/>
      <c r="E239" s="152"/>
      <c r="F239" s="152"/>
      <c r="G239" s="149"/>
      <c r="I239" s="138"/>
      <c r="J239" s="138"/>
      <c r="K239" s="138"/>
      <c r="L239" s="138"/>
      <c r="M239" s="138"/>
      <c r="O239" s="89"/>
      <c r="P239" s="89"/>
      <c r="Q239" s="89"/>
      <c r="R239" s="89"/>
      <c r="S239" s="89"/>
      <c r="T239" s="89"/>
    </row>
    <row r="240" spans="1:20" x14ac:dyDescent="0.25">
      <c r="A240" s="146"/>
      <c r="B240" s="146"/>
      <c r="C240" s="149"/>
      <c r="D240" s="151"/>
      <c r="E240" s="152"/>
      <c r="F240" s="152"/>
      <c r="G240" s="140"/>
      <c r="I240" s="138"/>
      <c r="J240" s="138"/>
      <c r="K240" s="138"/>
      <c r="L240" s="138"/>
      <c r="M240" s="138"/>
      <c r="O240" s="89"/>
      <c r="P240" s="89"/>
      <c r="Q240" s="89"/>
      <c r="R240" s="89"/>
      <c r="S240" s="89"/>
      <c r="T240" s="89"/>
    </row>
    <row r="241" spans="1:20" x14ac:dyDescent="0.25">
      <c r="A241" s="146"/>
      <c r="B241" s="146"/>
      <c r="C241" s="149"/>
      <c r="D241" s="151"/>
      <c r="E241" s="153"/>
      <c r="F241" s="152"/>
      <c r="I241" s="138"/>
      <c r="J241" s="138"/>
      <c r="K241" s="138"/>
      <c r="L241" s="138"/>
      <c r="M241" s="138"/>
      <c r="O241" s="89"/>
      <c r="P241" s="89"/>
      <c r="Q241" s="89"/>
      <c r="R241" s="89"/>
      <c r="S241" s="89"/>
      <c r="T241" s="89"/>
    </row>
    <row r="242" spans="1:20" x14ac:dyDescent="0.25">
      <c r="A242" s="154"/>
      <c r="B242" s="146"/>
      <c r="C242" s="149"/>
      <c r="D242" s="151"/>
      <c r="E242" s="130"/>
      <c r="F242" s="152"/>
      <c r="I242" s="138"/>
      <c r="J242" s="138"/>
      <c r="K242" s="138"/>
      <c r="L242" s="138"/>
      <c r="M242" s="138"/>
      <c r="O242" s="89"/>
      <c r="P242" s="89"/>
      <c r="Q242" s="89"/>
      <c r="R242" s="89"/>
      <c r="S242" s="89"/>
      <c r="T242" s="89"/>
    </row>
    <row r="243" spans="1:20" x14ac:dyDescent="0.25">
      <c r="A243" s="154"/>
      <c r="B243" s="146"/>
      <c r="C243" s="149"/>
      <c r="D243" s="151"/>
      <c r="E243" s="130"/>
      <c r="F243" s="152"/>
      <c r="I243" s="138"/>
      <c r="J243" s="138"/>
      <c r="K243" s="138"/>
      <c r="L243" s="138"/>
      <c r="M243" s="138"/>
      <c r="O243" s="89"/>
      <c r="P243" s="89"/>
      <c r="Q243" s="89"/>
      <c r="R243" s="89"/>
      <c r="S243" s="89"/>
      <c r="T243" s="89"/>
    </row>
    <row r="244" spans="1:20" x14ac:dyDescent="0.25">
      <c r="A244" s="7"/>
      <c r="B244" s="146"/>
      <c r="C244" s="149"/>
      <c r="D244" s="151"/>
      <c r="E244" s="130"/>
      <c r="F244" s="152"/>
      <c r="G244" s="139"/>
      <c r="I244" s="138"/>
      <c r="J244" s="138"/>
      <c r="K244" s="138"/>
      <c r="L244" s="138"/>
      <c r="M244" s="138"/>
      <c r="O244" s="89"/>
      <c r="P244" s="89"/>
      <c r="Q244" s="89"/>
      <c r="R244" s="89"/>
      <c r="S244" s="89"/>
      <c r="T244" s="89"/>
    </row>
    <row r="245" spans="1:20" x14ac:dyDescent="0.25">
      <c r="A245" s="80"/>
      <c r="B245" s="146"/>
      <c r="C245" s="149"/>
      <c r="D245" s="151"/>
      <c r="E245" s="130"/>
      <c r="F245" s="155"/>
      <c r="G245" s="140"/>
      <c r="I245" s="138"/>
      <c r="J245" s="138"/>
      <c r="K245" s="138"/>
      <c r="L245" s="138"/>
      <c r="M245" s="138"/>
      <c r="O245" s="89"/>
      <c r="P245" s="89"/>
      <c r="Q245" s="89"/>
      <c r="R245" s="89"/>
      <c r="S245" s="89"/>
      <c r="T245" s="89"/>
    </row>
    <row r="246" spans="1:20" x14ac:dyDescent="0.25">
      <c r="A246" s="155"/>
      <c r="B246" s="155"/>
      <c r="C246" s="149"/>
      <c r="D246" s="155"/>
      <c r="E246" s="153"/>
      <c r="F246" s="149"/>
      <c r="G246" s="149"/>
      <c r="I246" s="138"/>
      <c r="J246" s="138"/>
      <c r="K246" s="138"/>
      <c r="L246" s="138"/>
      <c r="M246" s="138"/>
      <c r="O246" s="89"/>
      <c r="P246" s="89"/>
      <c r="Q246" s="89"/>
      <c r="R246" s="89"/>
      <c r="S246" s="89"/>
      <c r="T246" s="89"/>
    </row>
    <row r="247" spans="1:20" x14ac:dyDescent="0.25">
      <c r="A247" s="156"/>
      <c r="B247" s="146"/>
      <c r="C247" s="149"/>
      <c r="D247" s="149"/>
      <c r="E247" s="152"/>
      <c r="F247" s="155"/>
      <c r="G247" s="140"/>
      <c r="I247" s="138"/>
      <c r="J247" s="138"/>
      <c r="K247" s="138"/>
      <c r="L247" s="138"/>
      <c r="M247" s="138"/>
      <c r="O247" s="89"/>
      <c r="P247" s="89"/>
      <c r="Q247" s="89"/>
      <c r="R247" s="89"/>
      <c r="S247" s="89"/>
      <c r="T247" s="89"/>
    </row>
    <row r="248" spans="1:20" x14ac:dyDescent="0.25">
      <c r="A248" s="157"/>
      <c r="B248" s="155"/>
      <c r="C248" s="155"/>
      <c r="D248" s="155"/>
      <c r="E248" s="158"/>
      <c r="I248" s="138"/>
      <c r="J248" s="138"/>
      <c r="K248" s="138"/>
      <c r="L248" s="138"/>
      <c r="M248" s="138"/>
      <c r="O248" s="89"/>
      <c r="P248" s="89"/>
      <c r="Q248" s="89"/>
      <c r="R248" s="89"/>
      <c r="S248" s="89"/>
      <c r="T248" s="89"/>
    </row>
    <row r="249" spans="1:20" x14ac:dyDescent="0.25">
      <c r="A249" s="7"/>
      <c r="B249" s="7"/>
      <c r="I249" s="138"/>
      <c r="J249" s="138"/>
      <c r="K249" s="138"/>
      <c r="L249" s="138"/>
      <c r="M249" s="138"/>
      <c r="O249" s="89"/>
      <c r="P249" s="89"/>
      <c r="Q249" s="89"/>
      <c r="R249" s="89"/>
      <c r="S249" s="89"/>
      <c r="T249" s="89"/>
    </row>
    <row r="250" spans="1:20" x14ac:dyDescent="0.25">
      <c r="A250" s="7"/>
      <c r="B250" s="7"/>
      <c r="I250" s="138"/>
      <c r="J250" s="138"/>
      <c r="K250" s="138"/>
      <c r="L250" s="138"/>
      <c r="M250" s="138"/>
      <c r="O250" s="89"/>
      <c r="P250" s="89"/>
      <c r="Q250" s="89"/>
      <c r="R250" s="89"/>
      <c r="S250" s="89"/>
      <c r="T250" s="89"/>
    </row>
    <row r="251" spans="1:20" x14ac:dyDescent="0.25">
      <c r="A251" s="7"/>
      <c r="B251" s="7"/>
      <c r="I251" s="138"/>
      <c r="J251" s="138"/>
      <c r="K251" s="138"/>
      <c r="L251" s="138"/>
      <c r="M251" s="138"/>
      <c r="O251" s="89"/>
      <c r="P251" s="89"/>
      <c r="Q251" s="89"/>
      <c r="R251" s="89"/>
      <c r="S251" s="89"/>
      <c r="T251" s="89"/>
    </row>
    <row r="252" spans="1:20" x14ac:dyDescent="0.25">
      <c r="A252" s="7"/>
      <c r="B252" s="7"/>
      <c r="I252" s="138"/>
      <c r="J252" s="138"/>
      <c r="K252" s="138"/>
      <c r="L252" s="138"/>
      <c r="M252" s="138"/>
      <c r="O252" s="89"/>
      <c r="P252" s="89"/>
      <c r="Q252" s="89"/>
      <c r="R252" s="89"/>
      <c r="S252" s="89"/>
      <c r="T252" s="89"/>
    </row>
    <row r="253" spans="1:20" x14ac:dyDescent="0.25">
      <c r="A253" s="7"/>
      <c r="B253" s="7"/>
      <c r="I253" s="138"/>
      <c r="J253" s="138"/>
      <c r="K253" s="138"/>
      <c r="L253" s="138"/>
      <c r="M253" s="138"/>
      <c r="O253" s="89"/>
      <c r="P253" s="89"/>
      <c r="Q253" s="89"/>
      <c r="R253" s="89"/>
      <c r="S253" s="89"/>
      <c r="T253" s="89"/>
    </row>
    <row r="254" spans="1:20" x14ac:dyDescent="0.25">
      <c r="A254" s="7"/>
      <c r="B254" s="7"/>
      <c r="I254" s="138"/>
      <c r="J254" s="138"/>
      <c r="K254" s="138"/>
      <c r="L254" s="138"/>
      <c r="M254" s="138"/>
      <c r="O254" s="89"/>
      <c r="P254" s="89"/>
      <c r="Q254" s="89"/>
      <c r="R254" s="89"/>
      <c r="S254" s="89"/>
      <c r="T254" s="89"/>
    </row>
    <row r="255" spans="1:20" x14ac:dyDescent="0.25">
      <c r="A255" s="7"/>
      <c r="B255" s="7"/>
      <c r="I255" s="138"/>
      <c r="J255" s="138"/>
      <c r="K255" s="138"/>
      <c r="L255" s="138"/>
      <c r="M255" s="138"/>
      <c r="O255" s="89"/>
      <c r="P255" s="89"/>
      <c r="Q255" s="89"/>
      <c r="R255" s="89"/>
      <c r="S255" s="89"/>
      <c r="T255" s="89"/>
    </row>
    <row r="256" spans="1:20" x14ac:dyDescent="0.25">
      <c r="A256" s="7"/>
      <c r="B256" s="7"/>
      <c r="I256" s="138"/>
      <c r="J256" s="138"/>
      <c r="K256" s="138"/>
      <c r="L256" s="138"/>
      <c r="M256" s="138"/>
      <c r="O256" s="89"/>
      <c r="P256" s="89"/>
      <c r="Q256" s="89"/>
      <c r="R256" s="89"/>
      <c r="S256" s="89"/>
      <c r="T256" s="89"/>
    </row>
    <row r="257" spans="1:20" x14ac:dyDescent="0.25">
      <c r="A257" s="7"/>
      <c r="B257" s="7"/>
      <c r="I257" s="138"/>
      <c r="J257" s="138"/>
      <c r="K257" s="138"/>
      <c r="L257" s="138"/>
      <c r="M257" s="138"/>
      <c r="O257" s="89"/>
      <c r="P257" s="89"/>
      <c r="Q257" s="89"/>
      <c r="R257" s="89"/>
      <c r="S257" s="89"/>
      <c r="T257" s="89"/>
    </row>
    <row r="258" spans="1:20" x14ac:dyDescent="0.25">
      <c r="A258" s="7"/>
      <c r="B258" s="7"/>
      <c r="I258" s="138"/>
      <c r="J258" s="138"/>
      <c r="K258" s="138"/>
      <c r="L258" s="138"/>
      <c r="M258" s="138"/>
      <c r="O258" s="89"/>
      <c r="P258" s="89"/>
      <c r="Q258" s="89"/>
      <c r="R258" s="89"/>
      <c r="S258" s="89"/>
      <c r="T258" s="89"/>
    </row>
    <row r="259" spans="1:20" x14ac:dyDescent="0.25">
      <c r="A259" s="7"/>
      <c r="B259" s="7"/>
      <c r="I259" s="138"/>
      <c r="J259" s="138"/>
      <c r="K259" s="138"/>
      <c r="L259" s="138"/>
      <c r="M259" s="138"/>
      <c r="O259" s="89"/>
      <c r="P259" s="89"/>
      <c r="Q259" s="89"/>
      <c r="R259" s="89"/>
      <c r="S259" s="89"/>
      <c r="T259" s="89"/>
    </row>
    <row r="260" spans="1:20" x14ac:dyDescent="0.25">
      <c r="A260" s="7"/>
      <c r="B260" s="7"/>
      <c r="I260" s="138"/>
      <c r="J260" s="138"/>
      <c r="K260" s="138"/>
      <c r="L260" s="138"/>
      <c r="M260" s="138"/>
      <c r="O260" s="89"/>
      <c r="P260" s="89"/>
      <c r="Q260" s="89"/>
      <c r="R260" s="89"/>
      <c r="S260" s="89"/>
      <c r="T260" s="89"/>
    </row>
    <row r="261" spans="1:20" x14ac:dyDescent="0.25">
      <c r="A261" s="7"/>
      <c r="B261" s="7"/>
      <c r="I261" s="138"/>
      <c r="J261" s="138"/>
      <c r="K261" s="138"/>
      <c r="L261" s="138"/>
      <c r="M261" s="138"/>
      <c r="O261" s="89"/>
      <c r="P261" s="89"/>
      <c r="Q261" s="89"/>
      <c r="R261" s="89"/>
      <c r="S261" s="89"/>
      <c r="T261" s="89"/>
    </row>
    <row r="262" spans="1:20" x14ac:dyDescent="0.25">
      <c r="A262" s="7"/>
      <c r="B262" s="7"/>
      <c r="I262" s="138"/>
      <c r="J262" s="138"/>
      <c r="K262" s="138"/>
      <c r="L262" s="138"/>
      <c r="M262" s="138"/>
      <c r="O262" s="89"/>
      <c r="P262" s="89"/>
      <c r="Q262" s="89"/>
      <c r="R262" s="89"/>
      <c r="S262" s="89"/>
      <c r="T262" s="89"/>
    </row>
    <row r="263" spans="1:20" x14ac:dyDescent="0.25">
      <c r="A263" s="7"/>
      <c r="B263" s="7"/>
      <c r="I263" s="138"/>
      <c r="J263" s="138"/>
      <c r="K263" s="138"/>
      <c r="L263" s="138"/>
      <c r="M263" s="138"/>
      <c r="O263" s="89"/>
      <c r="P263" s="89"/>
      <c r="Q263" s="89"/>
      <c r="R263" s="89"/>
      <c r="S263" s="89"/>
      <c r="T263" s="89"/>
    </row>
    <row r="264" spans="1:20" x14ac:dyDescent="0.25">
      <c r="A264" s="7"/>
      <c r="B264" s="7"/>
      <c r="I264" s="138"/>
      <c r="J264" s="138"/>
      <c r="K264" s="138"/>
      <c r="L264" s="138"/>
      <c r="M264" s="138"/>
      <c r="O264" s="89"/>
      <c r="P264" s="89"/>
      <c r="Q264" s="89"/>
      <c r="R264" s="89"/>
      <c r="S264" s="89"/>
      <c r="T264" s="89"/>
    </row>
    <row r="265" spans="1:20" x14ac:dyDescent="0.25">
      <c r="A265" s="7"/>
      <c r="B265" s="7"/>
      <c r="I265" s="138"/>
      <c r="J265" s="138"/>
      <c r="K265" s="138"/>
      <c r="L265" s="138"/>
      <c r="M265" s="138"/>
      <c r="O265" s="89"/>
      <c r="P265" s="89"/>
      <c r="Q265" s="89"/>
      <c r="R265" s="89"/>
      <c r="S265" s="89"/>
      <c r="T265" s="89"/>
    </row>
    <row r="266" spans="1:20" x14ac:dyDescent="0.25">
      <c r="A266" s="7"/>
      <c r="B266" s="7"/>
      <c r="I266" s="138"/>
      <c r="J266" s="138"/>
      <c r="K266" s="138"/>
      <c r="L266" s="138"/>
      <c r="M266" s="138"/>
      <c r="O266" s="89"/>
      <c r="P266" s="89"/>
      <c r="Q266" s="89"/>
      <c r="R266" s="89"/>
      <c r="S266" s="89"/>
      <c r="T266" s="89"/>
    </row>
    <row r="267" spans="1:20" x14ac:dyDescent="0.25">
      <c r="A267" s="7"/>
      <c r="B267" s="7"/>
      <c r="I267" s="138"/>
      <c r="J267" s="138"/>
      <c r="K267" s="138"/>
      <c r="L267" s="138"/>
      <c r="M267" s="138"/>
      <c r="O267" s="89"/>
      <c r="P267" s="89"/>
      <c r="Q267" s="89"/>
      <c r="R267" s="89"/>
      <c r="S267" s="89"/>
      <c r="T267" s="89"/>
    </row>
    <row r="268" spans="1:20" x14ac:dyDescent="0.25">
      <c r="A268" s="7"/>
      <c r="B268" s="7"/>
      <c r="I268" s="138"/>
      <c r="J268" s="138"/>
      <c r="K268" s="138"/>
      <c r="L268" s="138"/>
      <c r="M268" s="138"/>
      <c r="O268" s="89"/>
      <c r="P268" s="89"/>
      <c r="Q268" s="89"/>
      <c r="R268" s="89"/>
      <c r="S268" s="89"/>
      <c r="T268" s="89"/>
    </row>
    <row r="269" spans="1:20" x14ac:dyDescent="0.25">
      <c r="A269" s="7"/>
      <c r="B269" s="7"/>
      <c r="I269" s="138"/>
      <c r="J269" s="138"/>
      <c r="K269" s="138"/>
      <c r="L269" s="138"/>
      <c r="M269" s="138"/>
      <c r="O269" s="89"/>
      <c r="P269" s="89"/>
      <c r="Q269" s="89"/>
      <c r="R269" s="89"/>
      <c r="S269" s="89"/>
      <c r="T269" s="89"/>
    </row>
    <row r="270" spans="1:20" x14ac:dyDescent="0.25">
      <c r="A270" s="7"/>
      <c r="B270" s="7"/>
      <c r="I270" s="138"/>
      <c r="J270" s="138"/>
      <c r="K270" s="138"/>
      <c r="L270" s="138"/>
      <c r="M270" s="138"/>
      <c r="O270" s="89"/>
      <c r="P270" s="89"/>
      <c r="Q270" s="89"/>
      <c r="R270" s="89"/>
      <c r="S270" s="89"/>
      <c r="T270" s="89"/>
    </row>
    <row r="271" spans="1:20" x14ac:dyDescent="0.25">
      <c r="I271" s="138"/>
      <c r="J271" s="138"/>
      <c r="K271" s="138"/>
      <c r="L271" s="138"/>
      <c r="M271" s="138"/>
    </row>
    <row r="272" spans="1:20" x14ac:dyDescent="0.25">
      <c r="I272" s="138"/>
      <c r="J272" s="138"/>
      <c r="K272" s="138"/>
      <c r="L272" s="138"/>
      <c r="M272" s="138"/>
    </row>
    <row r="273" spans="9:13" x14ac:dyDescent="0.25">
      <c r="I273" s="138"/>
      <c r="J273" s="138"/>
      <c r="K273" s="138"/>
      <c r="L273" s="138"/>
      <c r="M273" s="138"/>
    </row>
  </sheetData>
  <mergeCells count="13">
    <mergeCell ref="A225:G225"/>
    <mergeCell ref="I8:M8"/>
    <mergeCell ref="O8:S8"/>
    <mergeCell ref="A1:G1"/>
    <mergeCell ref="A3:G4"/>
    <mergeCell ref="A8:A9"/>
    <mergeCell ref="B8:B9"/>
    <mergeCell ref="C8:G8"/>
    <mergeCell ref="U8:Y8"/>
    <mergeCell ref="A220:E220"/>
    <mergeCell ref="A221:G221"/>
    <mergeCell ref="A223:G224"/>
    <mergeCell ref="A222:E222"/>
  </mergeCells>
  <phoneticPr fontId="57" type="noConversion"/>
  <hyperlinks>
    <hyperlink ref="G226" location="Índice!A1" display="Volver " xr:uid="{00000000-0004-0000-0200-000000000000}"/>
  </hyperlinks>
  <pageMargins left="0.75" right="0.75" top="1" bottom="1" header="0" footer="0"/>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1"/>
  <sheetViews>
    <sheetView zoomScale="96" zoomScaleNormal="96" workbookViewId="0">
      <selection activeCell="M26" sqref="M26"/>
    </sheetView>
  </sheetViews>
  <sheetFormatPr baseColWidth="10" defaultColWidth="11.42578125" defaultRowHeight="14.25" x14ac:dyDescent="0.25"/>
  <cols>
    <col min="1" max="1" width="22.5703125" style="89" customWidth="1"/>
    <col min="2" max="2" width="6.42578125" style="89" customWidth="1"/>
    <col min="3" max="3" width="9.5703125" style="89" customWidth="1"/>
    <col min="4" max="4" width="1.85546875" style="89" customWidth="1"/>
    <col min="5" max="5" width="12.85546875" style="89" customWidth="1"/>
    <col min="6" max="6" width="1.140625" style="89" customWidth="1"/>
    <col min="7" max="7" width="9.5703125" style="89" customWidth="1"/>
    <col min="8" max="8" width="2" style="89" customWidth="1"/>
    <col min="9" max="9" width="12.85546875" style="89" customWidth="1"/>
    <col min="10" max="10" width="1.42578125" style="89" customWidth="1"/>
    <col min="11" max="11" width="9.5703125" style="89" customWidth="1"/>
    <col min="12" max="12" width="1.42578125" style="89" customWidth="1"/>
    <col min="13" max="13" width="13.140625" style="89" customWidth="1"/>
    <col min="14" max="14" width="1.42578125" style="89" customWidth="1"/>
    <col min="15" max="15" width="22.5703125" style="89" customWidth="1"/>
    <col min="16" max="16" width="2.42578125" style="89" customWidth="1"/>
    <col min="17" max="17" width="9.5703125" style="89" customWidth="1"/>
    <col min="18" max="18" width="1.5703125" style="89" customWidth="1"/>
    <col min="19" max="19" width="12.85546875" style="89" customWidth="1"/>
    <col min="20" max="20" width="1" style="89" customWidth="1"/>
    <col min="21" max="21" width="9.5703125" style="89" customWidth="1"/>
    <col min="22" max="22" width="1" style="89" customWidth="1"/>
    <col min="23" max="23" width="12.85546875" style="89" customWidth="1"/>
    <col min="24" max="24" width="1" style="89" customWidth="1"/>
    <col min="25" max="25" width="9.5703125" style="89" customWidth="1"/>
    <col min="26" max="26" width="1" style="89" customWidth="1"/>
    <col min="27" max="27" width="12.85546875" style="89" customWidth="1"/>
    <col min="28" max="28" width="1.28515625" style="89" customWidth="1"/>
    <col min="29" max="29" width="22.5703125" style="89" customWidth="1"/>
    <col min="30" max="30" width="2" style="89" customWidth="1"/>
    <col min="31" max="31" width="9.5703125" style="89" customWidth="1"/>
    <col min="32" max="32" width="1" style="89" customWidth="1"/>
    <col min="33" max="33" width="12.85546875" style="89" customWidth="1"/>
    <col min="34" max="34" width="1" style="89" customWidth="1"/>
    <col min="35" max="35" width="9.5703125" style="89" customWidth="1"/>
    <col min="36" max="36" width="1" style="89" customWidth="1"/>
    <col min="37" max="37" width="12.85546875" style="89" customWidth="1"/>
    <col min="38" max="38" width="1" style="89" customWidth="1"/>
    <col min="39" max="39" width="9.5703125" style="89" customWidth="1"/>
    <col min="40" max="40" width="1" style="89" customWidth="1"/>
    <col min="41" max="41" width="12.85546875" style="89" customWidth="1"/>
    <col min="42" max="16384" width="11.42578125" style="89"/>
  </cols>
  <sheetData>
    <row r="1" spans="1:41" ht="60" customHeight="1" x14ac:dyDescent="0.25">
      <c r="A1" s="560"/>
      <c r="B1" s="560"/>
      <c r="C1" s="560"/>
      <c r="D1" s="560"/>
      <c r="E1" s="560"/>
      <c r="F1" s="560"/>
      <c r="G1" s="560"/>
      <c r="H1" s="560"/>
      <c r="I1" s="560"/>
      <c r="J1" s="560"/>
      <c r="K1" s="560"/>
      <c r="L1" s="560"/>
      <c r="M1" s="560"/>
    </row>
    <row r="2" spans="1:41" ht="8.25" customHeight="1" x14ac:dyDescent="0.25">
      <c r="A2" s="7"/>
      <c r="B2" s="7"/>
      <c r="C2" s="7"/>
      <c r="D2" s="7"/>
      <c r="E2" s="7"/>
      <c r="F2" s="7"/>
      <c r="G2" s="7"/>
      <c r="H2" s="7"/>
      <c r="I2" s="7"/>
      <c r="J2" s="7"/>
      <c r="K2" s="7"/>
      <c r="L2" s="7"/>
      <c r="M2" s="7"/>
    </row>
    <row r="3" spans="1:41" ht="13.5" customHeight="1" x14ac:dyDescent="0.25">
      <c r="A3" s="547" t="s">
        <v>27</v>
      </c>
      <c r="B3" s="547"/>
      <c r="C3" s="547"/>
      <c r="D3" s="547"/>
      <c r="E3" s="547"/>
      <c r="F3" s="547"/>
      <c r="G3" s="547"/>
      <c r="H3" s="547"/>
      <c r="I3" s="547"/>
      <c r="J3" s="547"/>
      <c r="K3" s="547"/>
      <c r="L3" s="547"/>
      <c r="M3" s="547"/>
    </row>
    <row r="4" spans="1:41" ht="13.5" customHeight="1" x14ac:dyDescent="0.25">
      <c r="A4" s="547"/>
      <c r="B4" s="547"/>
      <c r="C4" s="547"/>
      <c r="D4" s="547"/>
      <c r="E4" s="547"/>
      <c r="F4" s="547"/>
      <c r="G4" s="547"/>
      <c r="H4" s="547"/>
      <c r="I4" s="547"/>
      <c r="J4" s="547"/>
      <c r="K4" s="547"/>
      <c r="L4" s="547"/>
      <c r="M4" s="547"/>
    </row>
    <row r="5" spans="1:41" s="58" customFormat="1" ht="13.5" customHeight="1" x14ac:dyDescent="0.2">
      <c r="A5" s="93" t="s">
        <v>70</v>
      </c>
      <c r="B5" s="17"/>
      <c r="C5" s="17"/>
      <c r="D5" s="17"/>
      <c r="E5" s="17"/>
      <c r="F5" s="17"/>
      <c r="G5" s="17"/>
      <c r="H5" s="17"/>
      <c r="I5" s="17"/>
      <c r="J5" s="17"/>
      <c r="K5" s="18"/>
      <c r="L5" s="18"/>
      <c r="M5" s="177"/>
    </row>
    <row r="6" spans="1:41" s="58" customFormat="1" ht="13.5" customHeight="1" x14ac:dyDescent="0.2">
      <c r="A6" s="93" t="s">
        <v>29</v>
      </c>
      <c r="B6" s="17"/>
      <c r="C6" s="17"/>
      <c r="D6" s="17"/>
      <c r="E6" s="17"/>
      <c r="F6" s="17"/>
      <c r="G6" s="17"/>
      <c r="H6" s="17"/>
      <c r="I6" s="17"/>
      <c r="J6" s="17"/>
      <c r="K6" s="18"/>
      <c r="L6" s="18"/>
      <c r="M6" s="177"/>
    </row>
    <row r="7" spans="1:41" s="58" customFormat="1" ht="13.5" customHeight="1" x14ac:dyDescent="0.2">
      <c r="A7" s="99" t="s">
        <v>177</v>
      </c>
      <c r="B7" s="21"/>
      <c r="C7" s="178"/>
      <c r="D7" s="178"/>
      <c r="E7" s="178"/>
      <c r="F7" s="178"/>
      <c r="G7" s="178"/>
      <c r="H7" s="178"/>
      <c r="I7" s="178"/>
      <c r="J7" s="178"/>
      <c r="K7" s="22"/>
      <c r="L7" s="22"/>
      <c r="M7" s="100"/>
    </row>
    <row r="8" spans="1:41" s="58" customFormat="1" ht="12.75" customHeight="1" x14ac:dyDescent="0.2">
      <c r="A8" s="564" t="s">
        <v>71</v>
      </c>
      <c r="B8" s="565"/>
      <c r="C8" s="565"/>
      <c r="D8" s="565"/>
      <c r="E8" s="565"/>
      <c r="F8" s="565"/>
      <c r="G8" s="565"/>
      <c r="H8" s="565"/>
      <c r="I8" s="565"/>
      <c r="J8" s="565"/>
      <c r="K8" s="565"/>
      <c r="L8" s="565"/>
      <c r="M8" s="566"/>
      <c r="O8" s="564" t="s">
        <v>38</v>
      </c>
      <c r="P8" s="565"/>
      <c r="Q8" s="565"/>
      <c r="R8" s="565"/>
      <c r="S8" s="565"/>
      <c r="T8" s="565"/>
      <c r="U8" s="565"/>
      <c r="V8" s="565"/>
      <c r="W8" s="565"/>
      <c r="X8" s="565"/>
      <c r="Y8" s="565"/>
      <c r="Z8" s="565"/>
      <c r="AA8" s="566"/>
      <c r="AC8" s="564" t="s">
        <v>39</v>
      </c>
      <c r="AD8" s="565"/>
      <c r="AE8" s="565"/>
      <c r="AF8" s="565"/>
      <c r="AG8" s="565"/>
      <c r="AH8" s="565"/>
      <c r="AI8" s="565"/>
      <c r="AJ8" s="565"/>
      <c r="AK8" s="565"/>
      <c r="AL8" s="565"/>
      <c r="AM8" s="565"/>
      <c r="AN8" s="565"/>
      <c r="AO8" s="566"/>
    </row>
    <row r="9" spans="1:41" s="58" customFormat="1" ht="12.75" customHeight="1" x14ac:dyDescent="0.2">
      <c r="A9" s="567" t="s">
        <v>72</v>
      </c>
      <c r="B9" s="103"/>
      <c r="C9" s="565" t="s">
        <v>73</v>
      </c>
      <c r="D9" s="565"/>
      <c r="E9" s="565"/>
      <c r="F9" s="179"/>
      <c r="G9" s="565" t="s">
        <v>74</v>
      </c>
      <c r="H9" s="565"/>
      <c r="I9" s="565"/>
      <c r="J9" s="179"/>
      <c r="K9" s="565" t="s">
        <v>75</v>
      </c>
      <c r="L9" s="565"/>
      <c r="M9" s="566"/>
      <c r="O9" s="567" t="s">
        <v>72</v>
      </c>
      <c r="P9" s="180"/>
      <c r="Q9" s="565" t="s">
        <v>73</v>
      </c>
      <c r="R9" s="565"/>
      <c r="S9" s="565"/>
      <c r="T9" s="179"/>
      <c r="U9" s="565" t="s">
        <v>74</v>
      </c>
      <c r="V9" s="565"/>
      <c r="W9" s="565"/>
      <c r="X9" s="179"/>
      <c r="Y9" s="565" t="s">
        <v>75</v>
      </c>
      <c r="Z9" s="565"/>
      <c r="AA9" s="566"/>
      <c r="AC9" s="567" t="s">
        <v>72</v>
      </c>
      <c r="AD9" s="103"/>
      <c r="AE9" s="565" t="s">
        <v>73</v>
      </c>
      <c r="AF9" s="565"/>
      <c r="AG9" s="565"/>
      <c r="AH9" s="179"/>
      <c r="AI9" s="565" t="s">
        <v>74</v>
      </c>
      <c r="AJ9" s="565"/>
      <c r="AK9" s="565"/>
      <c r="AL9" s="179"/>
      <c r="AM9" s="565" t="s">
        <v>75</v>
      </c>
      <c r="AN9" s="565"/>
      <c r="AO9" s="566"/>
    </row>
    <row r="10" spans="1:41" s="53" customFormat="1" ht="51.75" customHeight="1" x14ac:dyDescent="0.2">
      <c r="A10" s="568"/>
      <c r="B10" s="181"/>
      <c r="C10" s="182" t="s">
        <v>76</v>
      </c>
      <c r="D10" s="182"/>
      <c r="E10" s="182" t="s">
        <v>77</v>
      </c>
      <c r="F10" s="182"/>
      <c r="G10" s="182" t="s">
        <v>76</v>
      </c>
      <c r="H10" s="182"/>
      <c r="I10" s="182" t="s">
        <v>77</v>
      </c>
      <c r="J10" s="182"/>
      <c r="K10" s="182" t="s">
        <v>76</v>
      </c>
      <c r="L10" s="182"/>
      <c r="M10" s="183" t="s">
        <v>77</v>
      </c>
      <c r="O10" s="568"/>
      <c r="P10" s="181"/>
      <c r="Q10" s="463" t="s">
        <v>76</v>
      </c>
      <c r="R10" s="182"/>
      <c r="S10" s="182" t="s">
        <v>77</v>
      </c>
      <c r="T10" s="182"/>
      <c r="U10" s="182" t="s">
        <v>76</v>
      </c>
      <c r="V10" s="182"/>
      <c r="W10" s="182" t="s">
        <v>77</v>
      </c>
      <c r="X10" s="182"/>
      <c r="Y10" s="182" t="s">
        <v>76</v>
      </c>
      <c r="Z10" s="182"/>
      <c r="AA10" s="183" t="s">
        <v>77</v>
      </c>
      <c r="AC10" s="568"/>
      <c r="AD10" s="181"/>
      <c r="AE10" s="182" t="s">
        <v>76</v>
      </c>
      <c r="AF10" s="182"/>
      <c r="AG10" s="182" t="s">
        <v>77</v>
      </c>
      <c r="AH10" s="182"/>
      <c r="AI10" s="182" t="s">
        <v>76</v>
      </c>
      <c r="AJ10" s="182"/>
      <c r="AK10" s="182" t="s">
        <v>77</v>
      </c>
      <c r="AL10" s="182"/>
      <c r="AM10" s="182" t="s">
        <v>76</v>
      </c>
      <c r="AN10" s="182"/>
      <c r="AO10" s="183" t="s">
        <v>77</v>
      </c>
    </row>
    <row r="11" spans="1:41" s="58" customFormat="1" ht="12" x14ac:dyDescent="0.2">
      <c r="A11" s="184" t="s">
        <v>65</v>
      </c>
      <c r="C11" s="453">
        <v>2.8173144947398328</v>
      </c>
      <c r="D11" s="453"/>
      <c r="E11" s="453">
        <v>2.8173144947398168</v>
      </c>
      <c r="F11" s="453"/>
      <c r="G11" s="453">
        <v>11.885913346616221</v>
      </c>
      <c r="H11" s="453"/>
      <c r="I11" s="453">
        <v>11.88591334661621</v>
      </c>
      <c r="J11" s="453"/>
      <c r="K11" s="453">
        <v>8.9077900950887283</v>
      </c>
      <c r="L11" s="453"/>
      <c r="M11" s="454">
        <v>8.9077900950887283</v>
      </c>
      <c r="N11" s="185"/>
      <c r="O11" s="184" t="s">
        <v>65</v>
      </c>
      <c r="Q11" s="453">
        <v>8.73798472022429E-2</v>
      </c>
      <c r="R11" s="453"/>
      <c r="S11" s="453">
        <v>8.7379847202249478E-2</v>
      </c>
      <c r="T11" s="453"/>
      <c r="U11" s="453">
        <v>8.5391667631458574</v>
      </c>
      <c r="V11" s="453"/>
      <c r="W11" s="453">
        <v>8.5391667631458574</v>
      </c>
      <c r="X11" s="453"/>
      <c r="Y11" s="453">
        <v>5.8857665054049306</v>
      </c>
      <c r="Z11" s="453"/>
      <c r="AA11" s="454">
        <v>5.8857665054049368</v>
      </c>
      <c r="AC11" s="184" t="s">
        <v>65</v>
      </c>
      <c r="AE11" s="453">
        <v>0.55188397193506944</v>
      </c>
      <c r="AF11" s="453"/>
      <c r="AG11" s="453">
        <v>0.55188397193508021</v>
      </c>
      <c r="AH11" s="453"/>
      <c r="AI11" s="453">
        <v>10.933453600473285</v>
      </c>
      <c r="AJ11" s="453"/>
      <c r="AK11" s="453">
        <v>10.933453600473293</v>
      </c>
      <c r="AL11" s="453"/>
      <c r="AM11" s="453">
        <v>7.6052174117603499</v>
      </c>
      <c r="AN11" s="453"/>
      <c r="AO11" s="454">
        <v>7.605217411760349</v>
      </c>
    </row>
    <row r="12" spans="1:41" s="58" customFormat="1" ht="12" x14ac:dyDescent="0.2">
      <c r="A12" s="186" t="s">
        <v>61</v>
      </c>
      <c r="B12" s="18"/>
      <c r="C12" s="455">
        <v>8.6685609826635357</v>
      </c>
      <c r="D12" s="456"/>
      <c r="E12" s="455">
        <v>5.8922272511719029</v>
      </c>
      <c r="F12" s="456"/>
      <c r="G12" s="455">
        <v>-5.0632611461001176</v>
      </c>
      <c r="H12" s="456"/>
      <c r="I12" s="455">
        <v>-2.2848418040480541E-2</v>
      </c>
      <c r="J12" s="456"/>
      <c r="K12" s="455">
        <v>8.4846221958129462</v>
      </c>
      <c r="L12" s="456"/>
      <c r="M12" s="457">
        <v>1.9196594238827314</v>
      </c>
      <c r="N12" s="185"/>
      <c r="O12" s="186" t="s">
        <v>61</v>
      </c>
      <c r="P12" s="18"/>
      <c r="Q12" s="455">
        <v>3.7134163766490786</v>
      </c>
      <c r="R12" s="456"/>
      <c r="S12" s="455">
        <v>2.5658623332903043</v>
      </c>
      <c r="T12" s="456"/>
      <c r="U12" s="455">
        <v>-38.504508914206795</v>
      </c>
      <c r="V12" s="456"/>
      <c r="W12" s="455">
        <v>-0.33718546487419554</v>
      </c>
      <c r="X12" s="456"/>
      <c r="Y12" s="455">
        <v>2.5756984889616206</v>
      </c>
      <c r="Z12" s="456"/>
      <c r="AA12" s="457">
        <v>0.57421325500521048</v>
      </c>
      <c r="AC12" s="186" t="s">
        <v>61</v>
      </c>
      <c r="AD12" s="18"/>
      <c r="AE12" s="455">
        <v>3.0232594932614774</v>
      </c>
      <c r="AF12" s="456"/>
      <c r="AG12" s="455">
        <v>2.0876428608654023</v>
      </c>
      <c r="AH12" s="456"/>
      <c r="AI12" s="455">
        <v>-20.930313637404623</v>
      </c>
      <c r="AJ12" s="456"/>
      <c r="AK12" s="455">
        <v>-0.14272927274399766</v>
      </c>
      <c r="AL12" s="456"/>
      <c r="AM12" s="455">
        <v>2.532225205835644</v>
      </c>
      <c r="AN12" s="456"/>
      <c r="AO12" s="457">
        <v>0.57230761618364401</v>
      </c>
    </row>
    <row r="13" spans="1:41" s="58" customFormat="1" ht="12" x14ac:dyDescent="0.2">
      <c r="A13" s="188" t="s">
        <v>62</v>
      </c>
      <c r="C13" s="458">
        <v>24.816073372703002</v>
      </c>
      <c r="D13" s="459"/>
      <c r="E13" s="458">
        <v>2.3497338311357075E-2</v>
      </c>
      <c r="F13" s="459"/>
      <c r="G13" s="458">
        <v>12.189731850439969</v>
      </c>
      <c r="H13" s="459"/>
      <c r="I13" s="458">
        <v>10.647490351816272</v>
      </c>
      <c r="J13" s="459"/>
      <c r="K13" s="458">
        <v>12.196421006887221</v>
      </c>
      <c r="L13" s="459"/>
      <c r="M13" s="460">
        <v>7.1585764485358441</v>
      </c>
      <c r="N13" s="185"/>
      <c r="O13" s="188" t="s">
        <v>62</v>
      </c>
      <c r="Q13" s="458">
        <v>8.0523153832661194</v>
      </c>
      <c r="R13" s="459"/>
      <c r="S13" s="458">
        <v>7.7446465946903621E-3</v>
      </c>
      <c r="T13" s="459"/>
      <c r="U13" s="458">
        <v>9.9306448653712778</v>
      </c>
      <c r="V13" s="459"/>
      <c r="W13" s="458">
        <v>8.6160612033930253</v>
      </c>
      <c r="X13" s="459"/>
      <c r="Y13" s="458">
        <v>9.9296925152920608</v>
      </c>
      <c r="Z13" s="459"/>
      <c r="AA13" s="460">
        <v>5.913519173205791</v>
      </c>
      <c r="AC13" s="188" t="s">
        <v>62</v>
      </c>
      <c r="AE13" s="458">
        <v>101.62942870813697</v>
      </c>
      <c r="AF13" s="459"/>
      <c r="AG13" s="458">
        <v>8.1142545269227859E-2</v>
      </c>
      <c r="AH13" s="459"/>
      <c r="AI13" s="458">
        <v>13.130529509824257</v>
      </c>
      <c r="AJ13" s="459"/>
      <c r="AK13" s="458">
        <v>11.30341248725758</v>
      </c>
      <c r="AL13" s="459"/>
      <c r="AM13" s="458">
        <v>13.169243628136073</v>
      </c>
      <c r="AN13" s="459"/>
      <c r="AO13" s="460">
        <v>7.7056554739291174</v>
      </c>
    </row>
    <row r="14" spans="1:41" s="58" customFormat="1" ht="12" x14ac:dyDescent="0.2">
      <c r="A14" s="186" t="s">
        <v>63</v>
      </c>
      <c r="B14" s="18"/>
      <c r="C14" s="455">
        <v>-19.735063365767743</v>
      </c>
      <c r="D14" s="456"/>
      <c r="E14" s="455">
        <v>-4.4644948008349949</v>
      </c>
      <c r="F14" s="456"/>
      <c r="G14" s="455">
        <v>11.539987200256391</v>
      </c>
      <c r="H14" s="456"/>
      <c r="I14" s="455">
        <v>1.1488450434148911</v>
      </c>
      <c r="J14" s="456"/>
      <c r="K14" s="455">
        <v>-4.9207746671233394</v>
      </c>
      <c r="L14" s="456"/>
      <c r="M14" s="457">
        <v>-0.69457290702484231</v>
      </c>
      <c r="N14" s="185"/>
      <c r="O14" s="186" t="s">
        <v>63</v>
      </c>
      <c r="P14" s="18"/>
      <c r="Q14" s="455">
        <v>-13.41490634068505</v>
      </c>
      <c r="R14" s="456"/>
      <c r="S14" s="455">
        <v>-2.6957168179986235</v>
      </c>
      <c r="T14" s="456"/>
      <c r="U14" s="455">
        <v>1.7144508805433674</v>
      </c>
      <c r="V14" s="456"/>
      <c r="W14" s="455">
        <v>0.17604506551834173</v>
      </c>
      <c r="X14" s="456"/>
      <c r="Y14" s="455">
        <v>-5.433337378082399</v>
      </c>
      <c r="Z14" s="456"/>
      <c r="AA14" s="457">
        <v>-0.72553158302692045</v>
      </c>
      <c r="AC14" s="186" t="s">
        <v>63</v>
      </c>
      <c r="AD14" s="18"/>
      <c r="AE14" s="455">
        <v>-11.877819134518091</v>
      </c>
      <c r="AF14" s="456"/>
      <c r="AG14" s="455">
        <v>-2.4947882634863534</v>
      </c>
      <c r="AH14" s="456"/>
      <c r="AI14" s="455">
        <v>-1.2972302400524995</v>
      </c>
      <c r="AJ14" s="456"/>
      <c r="AK14" s="455">
        <v>-0.13988800459942488</v>
      </c>
      <c r="AL14" s="456"/>
      <c r="AM14" s="455">
        <v>-6.3644538144837099</v>
      </c>
      <c r="AN14" s="456"/>
      <c r="AO14" s="457">
        <v>-0.894847470544895</v>
      </c>
    </row>
    <row r="15" spans="1:41" s="58" customFormat="1" ht="12" x14ac:dyDescent="0.2">
      <c r="A15" s="192" t="s">
        <v>78</v>
      </c>
      <c r="B15" s="193"/>
      <c r="C15" s="452">
        <v>14.672063554296983</v>
      </c>
      <c r="D15" s="461"/>
      <c r="E15" s="452">
        <v>1.3660847060915513</v>
      </c>
      <c r="F15" s="462"/>
      <c r="G15" s="452">
        <v>5.0070249221641632</v>
      </c>
      <c r="H15" s="461"/>
      <c r="I15" s="452">
        <v>0.11242636942552753</v>
      </c>
      <c r="J15" s="462"/>
      <c r="K15" s="452">
        <v>11.479788578649035</v>
      </c>
      <c r="L15" s="461"/>
      <c r="M15" s="464">
        <v>0.52412712969499353</v>
      </c>
      <c r="N15" s="185"/>
      <c r="O15" s="192" t="s">
        <v>78</v>
      </c>
      <c r="P15" s="193"/>
      <c r="Q15" s="452">
        <v>1.9556900984109404</v>
      </c>
      <c r="R15" s="461"/>
      <c r="S15" s="452">
        <v>0.20948968531587822</v>
      </c>
      <c r="T15" s="462"/>
      <c r="U15" s="452">
        <v>4.0239057645688092</v>
      </c>
      <c r="V15" s="461"/>
      <c r="W15" s="452">
        <v>8.4245959108686513E-2</v>
      </c>
      <c r="X15" s="462"/>
      <c r="Y15" s="452">
        <v>2.5746755636844085</v>
      </c>
      <c r="Z15" s="461"/>
      <c r="AA15" s="464">
        <v>0.12356566022085558</v>
      </c>
      <c r="AC15" s="192" t="s">
        <v>78</v>
      </c>
      <c r="AD15" s="193"/>
      <c r="AE15" s="452">
        <v>8.9001929010950533</v>
      </c>
      <c r="AF15" s="461"/>
      <c r="AG15" s="452">
        <v>0.87788682928680351</v>
      </c>
      <c r="AH15" s="462"/>
      <c r="AI15" s="452">
        <v>-3.5656737911828316</v>
      </c>
      <c r="AJ15" s="461"/>
      <c r="AK15" s="452">
        <v>-8.7341609440865137E-2</v>
      </c>
      <c r="AL15" s="462"/>
      <c r="AM15" s="452">
        <v>4.6017845432364339</v>
      </c>
      <c r="AN15" s="461"/>
      <c r="AO15" s="464">
        <v>0.22210179219248222</v>
      </c>
    </row>
    <row r="16" spans="1:41" s="58" customFormat="1" ht="12" x14ac:dyDescent="0.2">
      <c r="A16" s="194"/>
      <c r="C16" s="189"/>
      <c r="D16" s="185"/>
      <c r="E16" s="189"/>
      <c r="F16" s="190"/>
      <c r="G16" s="189"/>
      <c r="H16" s="185"/>
      <c r="I16" s="189"/>
      <c r="J16" s="190"/>
      <c r="K16" s="189"/>
      <c r="L16" s="185"/>
      <c r="M16" s="189"/>
      <c r="N16" s="185"/>
      <c r="O16" s="194"/>
      <c r="Q16" s="189"/>
      <c r="R16" s="185"/>
      <c r="S16" s="189"/>
      <c r="T16" s="190"/>
      <c r="U16" s="189"/>
      <c r="V16" s="185"/>
      <c r="W16" s="189"/>
      <c r="X16" s="190"/>
      <c r="Y16" s="189"/>
      <c r="Z16" s="185"/>
      <c r="AA16" s="189"/>
      <c r="AC16" s="194"/>
      <c r="AE16" s="189"/>
      <c r="AF16" s="185"/>
      <c r="AG16" s="189"/>
      <c r="AH16" s="190"/>
      <c r="AI16" s="189"/>
      <c r="AJ16" s="185"/>
      <c r="AK16" s="189"/>
      <c r="AL16" s="190"/>
      <c r="AM16" s="189"/>
      <c r="AN16" s="185"/>
      <c r="AO16" s="189"/>
    </row>
    <row r="17" spans="1:43" ht="16.5" x14ac:dyDescent="0.3">
      <c r="A17" s="195"/>
      <c r="B17" s="196"/>
      <c r="C17" s="197"/>
      <c r="D17" s="198"/>
      <c r="E17" s="197"/>
      <c r="F17" s="199"/>
      <c r="G17" s="197"/>
      <c r="H17" s="198"/>
      <c r="I17" s="197"/>
      <c r="J17" s="199"/>
      <c r="K17" s="197"/>
      <c r="L17" s="198"/>
      <c r="M17" s="451"/>
      <c r="N17" s="91"/>
      <c r="O17" s="367"/>
      <c r="P17" s="368"/>
      <c r="Q17" s="322"/>
      <c r="R17" s="322"/>
      <c r="S17" s="322"/>
      <c r="T17" s="322"/>
      <c r="U17" s="322"/>
      <c r="V17" s="322"/>
      <c r="W17" s="322"/>
      <c r="X17" s="322"/>
      <c r="Y17" s="322"/>
      <c r="Z17" s="322"/>
      <c r="AA17" s="322"/>
    </row>
    <row r="18" spans="1:43" ht="9.6" customHeight="1" x14ac:dyDescent="0.25">
      <c r="A18" s="200"/>
      <c r="B18" s="171"/>
      <c r="C18" s="201"/>
      <c r="D18" s="202"/>
      <c r="E18" s="201"/>
      <c r="F18" s="203"/>
      <c r="G18" s="201"/>
      <c r="H18" s="202"/>
      <c r="I18" s="201"/>
      <c r="J18" s="203"/>
      <c r="K18" s="201"/>
      <c r="L18" s="202"/>
      <c r="M18" s="204"/>
      <c r="N18" s="185"/>
      <c r="Q18" s="170"/>
      <c r="R18" s="170"/>
      <c r="S18" s="170"/>
      <c r="T18" s="170"/>
      <c r="U18" s="170"/>
      <c r="V18" s="170"/>
      <c r="W18" s="170"/>
      <c r="X18" s="170"/>
      <c r="Y18" s="170"/>
      <c r="Z18" s="170"/>
      <c r="AA18" s="170"/>
      <c r="AE18" s="434"/>
      <c r="AF18" s="435"/>
      <c r="AG18" s="434"/>
      <c r="AH18" s="435"/>
      <c r="AI18" s="434"/>
      <c r="AJ18" s="434"/>
      <c r="AK18" s="435"/>
      <c r="AL18" s="434"/>
      <c r="AM18" s="435"/>
      <c r="AN18" s="434"/>
      <c r="AO18" s="434"/>
      <c r="AP18" s="435"/>
      <c r="AQ18" s="434"/>
    </row>
    <row r="19" spans="1:43" ht="13.9" customHeight="1" x14ac:dyDescent="0.3">
      <c r="A19" s="518" t="s">
        <v>79</v>
      </c>
      <c r="B19" s="519"/>
      <c r="C19" s="519"/>
      <c r="D19" s="519"/>
      <c r="E19" s="519"/>
      <c r="F19" s="519"/>
      <c r="G19" s="80"/>
      <c r="H19" s="80"/>
      <c r="I19" s="80"/>
      <c r="J19" s="80"/>
      <c r="K19" s="80"/>
      <c r="L19" s="156"/>
      <c r="M19" s="205"/>
      <c r="N19" s="58"/>
      <c r="Q19" s="170"/>
      <c r="R19" s="170"/>
      <c r="S19" s="170"/>
      <c r="T19" s="170"/>
      <c r="U19" s="170"/>
      <c r="V19" s="170"/>
      <c r="W19" s="170"/>
      <c r="X19" s="170"/>
      <c r="Y19" s="170"/>
      <c r="Z19" s="170"/>
      <c r="AA19" s="170"/>
      <c r="AE19" s="435"/>
      <c r="AF19" s="435"/>
      <c r="AG19" s="435"/>
      <c r="AH19" s="433"/>
      <c r="AI19" s="435"/>
      <c r="AJ19" s="435"/>
      <c r="AK19" s="435"/>
      <c r="AL19" s="435"/>
      <c r="AM19" s="433"/>
      <c r="AN19" s="435"/>
      <c r="AO19" s="435"/>
      <c r="AP19" s="435"/>
      <c r="AQ19" s="435"/>
    </row>
    <row r="20" spans="1:43" ht="43.5" customHeight="1" x14ac:dyDescent="0.3">
      <c r="A20" s="522" t="s">
        <v>80</v>
      </c>
      <c r="B20" s="523"/>
      <c r="C20" s="523"/>
      <c r="D20" s="523"/>
      <c r="E20" s="523"/>
      <c r="F20" s="523"/>
      <c r="G20" s="523"/>
      <c r="H20" s="523"/>
      <c r="I20" s="523"/>
      <c r="J20" s="523"/>
      <c r="K20" s="523"/>
      <c r="L20" s="523"/>
      <c r="M20" s="524"/>
      <c r="N20" s="58"/>
      <c r="Q20" s="170"/>
      <c r="R20" s="170"/>
      <c r="S20" s="170"/>
      <c r="T20" s="170"/>
      <c r="U20" s="170"/>
      <c r="V20" s="170"/>
      <c r="W20" s="170"/>
      <c r="X20" s="170"/>
      <c r="Y20" s="170"/>
      <c r="Z20" s="170"/>
      <c r="AA20" s="170"/>
      <c r="AE20" s="435"/>
      <c r="AF20" s="435"/>
      <c r="AG20" s="435"/>
      <c r="AH20" s="433"/>
      <c r="AI20" s="435"/>
      <c r="AJ20" s="435"/>
      <c r="AK20" s="435"/>
      <c r="AL20" s="435"/>
      <c r="AM20" s="433"/>
      <c r="AN20" s="435"/>
      <c r="AO20" s="435"/>
      <c r="AP20" s="435"/>
      <c r="AQ20" s="435"/>
    </row>
    <row r="21" spans="1:43" ht="12.75" customHeight="1" x14ac:dyDescent="0.3">
      <c r="A21" s="175" t="s">
        <v>81</v>
      </c>
      <c r="B21" s="206"/>
      <c r="C21" s="206"/>
      <c r="D21" s="206"/>
      <c r="E21" s="206"/>
      <c r="F21" s="206"/>
      <c r="G21" s="206"/>
      <c r="H21" s="206"/>
      <c r="I21" s="206"/>
      <c r="J21" s="206"/>
      <c r="K21" s="80"/>
      <c r="L21" s="80"/>
      <c r="M21" s="207"/>
      <c r="N21" s="58"/>
      <c r="Q21" s="170"/>
      <c r="R21" s="170"/>
      <c r="S21" s="170"/>
      <c r="T21" s="170"/>
      <c r="U21" s="170"/>
      <c r="V21" s="170"/>
      <c r="W21" s="170"/>
      <c r="X21" s="170"/>
      <c r="Y21" s="170"/>
      <c r="Z21" s="170"/>
      <c r="AA21" s="170"/>
      <c r="AE21" s="435"/>
      <c r="AF21" s="435"/>
      <c r="AG21" s="435"/>
      <c r="AH21" s="432"/>
      <c r="AI21" s="435"/>
      <c r="AJ21" s="435"/>
      <c r="AK21" s="435"/>
      <c r="AL21" s="435"/>
      <c r="AM21" s="433"/>
      <c r="AN21" s="435"/>
      <c r="AO21" s="435"/>
      <c r="AP21" s="435"/>
      <c r="AQ21" s="435"/>
    </row>
    <row r="22" spans="1:43" ht="12.75" customHeight="1" x14ac:dyDescent="0.3">
      <c r="A22" s="518" t="s">
        <v>82</v>
      </c>
      <c r="B22" s="519"/>
      <c r="C22" s="519"/>
      <c r="D22" s="519"/>
      <c r="E22" s="519"/>
      <c r="F22" s="206"/>
      <c r="G22" s="206"/>
      <c r="H22" s="206"/>
      <c r="I22" s="206"/>
      <c r="J22" s="206"/>
      <c r="K22" s="80"/>
      <c r="L22" s="80"/>
      <c r="M22" s="207"/>
      <c r="N22" s="58"/>
      <c r="AE22" s="435"/>
      <c r="AF22" s="435"/>
      <c r="AG22" s="435"/>
      <c r="AH22" s="433"/>
      <c r="AI22" s="435"/>
      <c r="AJ22" s="435"/>
      <c r="AK22" s="435"/>
      <c r="AL22" s="435"/>
      <c r="AM22" s="433"/>
      <c r="AN22" s="435"/>
      <c r="AO22" s="435"/>
      <c r="AP22" s="435"/>
      <c r="AQ22" s="435"/>
    </row>
    <row r="23" spans="1:43" ht="14.25" customHeight="1" x14ac:dyDescent="0.25">
      <c r="A23" s="175" t="s">
        <v>83</v>
      </c>
      <c r="B23" s="80"/>
      <c r="C23" s="80"/>
      <c r="D23" s="80"/>
      <c r="E23" s="80"/>
      <c r="F23" s="206"/>
      <c r="G23" s="206"/>
      <c r="H23" s="206"/>
      <c r="I23" s="206"/>
      <c r="J23" s="206"/>
      <c r="K23" s="80"/>
      <c r="L23" s="80"/>
      <c r="M23" s="207"/>
      <c r="N23" s="58"/>
      <c r="Q23" s="138"/>
    </row>
    <row r="24" spans="1:43" ht="35.25" customHeight="1" x14ac:dyDescent="0.25">
      <c r="A24" s="569" t="s">
        <v>84</v>
      </c>
      <c r="B24" s="570"/>
      <c r="C24" s="570"/>
      <c r="D24" s="570"/>
      <c r="E24" s="570"/>
      <c r="F24" s="570"/>
      <c r="G24" s="570"/>
      <c r="H24" s="570"/>
      <c r="I24" s="570"/>
      <c r="J24" s="570"/>
      <c r="K24" s="570"/>
      <c r="L24" s="570"/>
      <c r="M24" s="571"/>
      <c r="N24" s="58"/>
      <c r="Q24" s="138"/>
    </row>
    <row r="25" spans="1:43" ht="17.25" customHeight="1" x14ac:dyDescent="0.25">
      <c r="A25" s="448"/>
      <c r="B25" s="450"/>
      <c r="C25" s="450"/>
      <c r="D25" s="450"/>
      <c r="E25" s="450"/>
      <c r="F25" s="450"/>
      <c r="G25" s="450"/>
      <c r="H25" s="450"/>
      <c r="I25" s="450"/>
      <c r="J25" s="450"/>
      <c r="K25" s="450"/>
      <c r="L25" s="450"/>
      <c r="M25" s="449"/>
      <c r="N25" s="58"/>
      <c r="Q25" s="138"/>
    </row>
    <row r="26" spans="1:43" ht="18" customHeight="1" x14ac:dyDescent="0.25">
      <c r="A26" s="81" t="str">
        <f>'Anexo 1 '!A226</f>
        <v>Actualizado el  31 de julio de 2026</v>
      </c>
      <c r="B26" s="80"/>
      <c r="C26" s="208"/>
      <c r="D26" s="208"/>
      <c r="E26" s="208"/>
      <c r="F26" s="208"/>
      <c r="G26" s="208"/>
      <c r="H26" s="208"/>
      <c r="I26" s="208"/>
      <c r="J26" s="208"/>
      <c r="K26" s="80"/>
      <c r="L26" s="80"/>
      <c r="M26" s="639" t="s">
        <v>85</v>
      </c>
      <c r="N26" s="58"/>
      <c r="Q26" s="138"/>
    </row>
    <row r="27" spans="1:43" ht="3.75" customHeight="1" x14ac:dyDescent="0.25">
      <c r="A27" s="142"/>
      <c r="B27" s="84"/>
      <c r="C27" s="209"/>
      <c r="D27" s="209"/>
      <c r="E27" s="209"/>
      <c r="F27" s="209"/>
      <c r="G27" s="209"/>
      <c r="H27" s="209"/>
      <c r="I27" s="209"/>
      <c r="J27" s="209"/>
      <c r="K27" s="143"/>
      <c r="L27" s="210"/>
      <c r="M27" s="87"/>
      <c r="N27" s="58"/>
      <c r="Q27" s="138"/>
    </row>
    <row r="28" spans="1:43" ht="7.5" customHeight="1" x14ac:dyDescent="0.25">
      <c r="F28" s="211"/>
      <c r="G28" s="211"/>
      <c r="H28" s="211"/>
      <c r="I28" s="211"/>
      <c r="J28" s="211"/>
    </row>
    <row r="29" spans="1:43" x14ac:dyDescent="0.25">
      <c r="C29" s="138"/>
      <c r="D29" s="138"/>
      <c r="E29" s="138"/>
      <c r="F29" s="138"/>
      <c r="G29" s="138"/>
      <c r="H29" s="138"/>
      <c r="I29" s="138"/>
      <c r="J29" s="138"/>
      <c r="K29" s="138"/>
      <c r="L29" s="138"/>
      <c r="M29" s="138"/>
      <c r="N29" s="138"/>
      <c r="O29" s="138"/>
    </row>
    <row r="30" spans="1:43" x14ac:dyDescent="0.25">
      <c r="C30" s="138"/>
      <c r="D30" s="138"/>
      <c r="E30" s="138"/>
      <c r="F30" s="138"/>
      <c r="G30" s="138"/>
      <c r="H30" s="138"/>
      <c r="I30" s="138"/>
      <c r="J30" s="138"/>
      <c r="K30" s="138"/>
      <c r="L30" s="138"/>
      <c r="M30" s="138"/>
      <c r="N30" s="138"/>
      <c r="O30" s="138"/>
    </row>
    <row r="31" spans="1:43" x14ac:dyDescent="0.25">
      <c r="C31" s="138"/>
      <c r="D31" s="138"/>
      <c r="E31" s="138"/>
      <c r="F31" s="138"/>
      <c r="G31" s="138"/>
      <c r="H31" s="138"/>
      <c r="I31" s="138"/>
      <c r="J31" s="138"/>
      <c r="K31" s="138"/>
      <c r="L31" s="138"/>
      <c r="M31" s="138"/>
      <c r="N31" s="138"/>
      <c r="O31" s="138"/>
    </row>
  </sheetData>
  <mergeCells count="21">
    <mergeCell ref="A1:M1"/>
    <mergeCell ref="A3:M4"/>
    <mergeCell ref="A8:M8"/>
    <mergeCell ref="O8:AA8"/>
    <mergeCell ref="A24:M24"/>
    <mergeCell ref="AC8:AO8"/>
    <mergeCell ref="AM9:AO9"/>
    <mergeCell ref="A19:F19"/>
    <mergeCell ref="A20:M20"/>
    <mergeCell ref="A22:E22"/>
    <mergeCell ref="Q9:S9"/>
    <mergeCell ref="U9:W9"/>
    <mergeCell ref="Y9:AA9"/>
    <mergeCell ref="AC9:AC10"/>
    <mergeCell ref="AE9:AG9"/>
    <mergeCell ref="AI9:AK9"/>
    <mergeCell ref="A9:A10"/>
    <mergeCell ref="C9:E9"/>
    <mergeCell ref="G9:I9"/>
    <mergeCell ref="K9:M9"/>
    <mergeCell ref="O9:O10"/>
  </mergeCells>
  <hyperlinks>
    <hyperlink ref="M26" location="Índice!A1" display="Volver" xr:uid="{00000000-0004-0000-0300-000000000000}"/>
  </hyperlinks>
  <pageMargins left="0.75" right="0.75" top="1" bottom="1" header="0" footer="0"/>
  <pageSetup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94"/>
  <sheetViews>
    <sheetView showGridLines="0" topLeftCell="A197" zoomScale="90" zoomScaleNormal="90" workbookViewId="0">
      <selection activeCell="M228" sqref="M228"/>
    </sheetView>
  </sheetViews>
  <sheetFormatPr baseColWidth="10" defaultColWidth="11.42578125" defaultRowHeight="14.25" x14ac:dyDescent="0.25"/>
  <cols>
    <col min="1" max="1" width="9.5703125" style="89" customWidth="1"/>
    <col min="2" max="2" width="1.85546875" style="89" customWidth="1"/>
    <col min="3" max="3" width="10" style="89" customWidth="1"/>
    <col min="4" max="4" width="9" style="91" customWidth="1"/>
    <col min="5" max="5" width="10" style="91" customWidth="1"/>
    <col min="6" max="6" width="9" style="91" customWidth="1"/>
    <col min="7" max="7" width="10" style="91" customWidth="1"/>
    <col min="8" max="8" width="9" style="91" customWidth="1"/>
    <col min="9" max="9" width="10" style="91" customWidth="1"/>
    <col min="10" max="10" width="9" style="91" customWidth="1"/>
    <col min="11" max="11" width="10" style="91" customWidth="1"/>
    <col min="12" max="12" width="9" style="91" customWidth="1"/>
    <col min="13" max="13" width="10" style="91" customWidth="1"/>
    <col min="14" max="16384" width="11.42578125" style="89"/>
  </cols>
  <sheetData>
    <row r="1" spans="1:14" ht="70.5" customHeight="1" x14ac:dyDescent="0.25">
      <c r="A1" s="560"/>
      <c r="B1" s="560"/>
      <c r="C1" s="560"/>
      <c r="D1" s="560"/>
      <c r="E1" s="560"/>
      <c r="F1" s="560"/>
      <c r="G1" s="560"/>
      <c r="H1" s="560"/>
      <c r="I1" s="560"/>
      <c r="J1" s="560"/>
      <c r="K1" s="560"/>
      <c r="L1" s="560"/>
      <c r="M1" s="560"/>
    </row>
    <row r="2" spans="1:14" ht="8.25" customHeight="1" x14ac:dyDescent="0.25">
      <c r="A2" s="7"/>
      <c r="B2" s="7"/>
      <c r="C2" s="7"/>
    </row>
    <row r="3" spans="1:14" ht="13.5" customHeight="1" x14ac:dyDescent="0.25">
      <c r="A3" s="547" t="s">
        <v>27</v>
      </c>
      <c r="B3" s="547"/>
      <c r="C3" s="547"/>
      <c r="D3" s="547"/>
      <c r="E3" s="547"/>
      <c r="F3" s="547"/>
      <c r="G3" s="547"/>
      <c r="H3" s="547"/>
      <c r="I3" s="547"/>
      <c r="J3" s="547"/>
      <c r="K3" s="547"/>
      <c r="L3" s="547"/>
      <c r="M3" s="547"/>
    </row>
    <row r="4" spans="1:14" ht="13.5" customHeight="1" x14ac:dyDescent="0.25">
      <c r="A4" s="547"/>
      <c r="B4" s="547"/>
      <c r="C4" s="547"/>
      <c r="D4" s="547"/>
      <c r="E4" s="547"/>
      <c r="F4" s="547"/>
      <c r="G4" s="547"/>
      <c r="H4" s="547"/>
      <c r="I4" s="547"/>
      <c r="J4" s="547"/>
      <c r="K4" s="547"/>
      <c r="L4" s="547"/>
      <c r="M4" s="547"/>
    </row>
    <row r="5" spans="1:14" s="58" customFormat="1" ht="13.5" customHeight="1" x14ac:dyDescent="0.2">
      <c r="A5" s="159" t="s">
        <v>86</v>
      </c>
      <c r="B5" s="18"/>
      <c r="C5" s="18"/>
      <c r="D5" s="96"/>
      <c r="E5" s="96"/>
      <c r="F5" s="96"/>
      <c r="G5" s="96"/>
      <c r="H5" s="96"/>
      <c r="I5" s="96"/>
      <c r="J5" s="96"/>
      <c r="K5" s="96"/>
      <c r="L5" s="96"/>
      <c r="M5" s="97"/>
    </row>
    <row r="6" spans="1:14" s="58" customFormat="1" ht="13.5" customHeight="1" x14ac:dyDescent="0.2">
      <c r="A6" s="159" t="s">
        <v>29</v>
      </c>
      <c r="B6" s="18"/>
      <c r="C6" s="18"/>
      <c r="D6" s="96"/>
      <c r="E6" s="96"/>
      <c r="F6" s="96"/>
      <c r="G6" s="96"/>
      <c r="H6" s="96"/>
      <c r="I6" s="96"/>
      <c r="J6" s="96"/>
      <c r="K6" s="96"/>
      <c r="L6" s="96"/>
      <c r="M6" s="97"/>
    </row>
    <row r="7" spans="1:14" s="58" customFormat="1" ht="15" customHeight="1" x14ac:dyDescent="0.2">
      <c r="A7" s="21" t="s">
        <v>176</v>
      </c>
      <c r="B7" s="22"/>
      <c r="C7" s="22"/>
      <c r="D7" s="22"/>
      <c r="E7" s="23"/>
      <c r="F7" s="160"/>
      <c r="G7" s="160"/>
      <c r="H7" s="160"/>
      <c r="I7" s="160"/>
      <c r="J7" s="160"/>
      <c r="K7" s="160"/>
      <c r="L7" s="22"/>
      <c r="M7" s="100"/>
    </row>
    <row r="8" spans="1:14" s="58" customFormat="1" ht="12.75" customHeight="1" x14ac:dyDescent="0.2">
      <c r="A8" s="548" t="s">
        <v>30</v>
      </c>
      <c r="B8" s="161"/>
      <c r="C8" s="550" t="s">
        <v>31</v>
      </c>
      <c r="D8" s="516" t="s">
        <v>87</v>
      </c>
      <c r="E8" s="516"/>
      <c r="F8" s="516"/>
      <c r="G8" s="516"/>
      <c r="H8" s="516"/>
      <c r="I8" s="516"/>
      <c r="J8" s="516"/>
      <c r="K8" s="516"/>
      <c r="L8" s="516"/>
      <c r="M8" s="517"/>
    </row>
    <row r="9" spans="1:14" s="102" customFormat="1" ht="22.5" customHeight="1" x14ac:dyDescent="0.2">
      <c r="A9" s="561"/>
      <c r="B9" s="162"/>
      <c r="C9" s="562"/>
      <c r="D9" s="551" t="s">
        <v>61</v>
      </c>
      <c r="E9" s="551"/>
      <c r="F9" s="551" t="s">
        <v>62</v>
      </c>
      <c r="G9" s="551"/>
      <c r="H9" s="572" t="s">
        <v>63</v>
      </c>
      <c r="I9" s="572"/>
      <c r="J9" s="551" t="s">
        <v>64</v>
      </c>
      <c r="K9" s="551"/>
      <c r="L9" s="572" t="s">
        <v>65</v>
      </c>
      <c r="M9" s="573"/>
    </row>
    <row r="10" spans="1:14" s="102" customFormat="1" ht="19.5" customHeight="1" x14ac:dyDescent="0.2">
      <c r="A10" s="549"/>
      <c r="B10" s="28"/>
      <c r="C10" s="551"/>
      <c r="D10" s="28" t="s">
        <v>88</v>
      </c>
      <c r="E10" s="28" t="s">
        <v>89</v>
      </c>
      <c r="F10" s="28" t="s">
        <v>88</v>
      </c>
      <c r="G10" s="28" t="s">
        <v>89</v>
      </c>
      <c r="H10" s="28" t="s">
        <v>88</v>
      </c>
      <c r="I10" s="28" t="s">
        <v>89</v>
      </c>
      <c r="J10" s="163" t="s">
        <v>88</v>
      </c>
      <c r="K10" s="163" t="s">
        <v>89</v>
      </c>
      <c r="L10" s="163" t="s">
        <v>88</v>
      </c>
      <c r="M10" s="219" t="s">
        <v>89</v>
      </c>
      <c r="N10" s="505"/>
    </row>
    <row r="11" spans="1:14" s="58" customFormat="1" ht="13.5" customHeight="1" x14ac:dyDescent="0.2">
      <c r="A11" s="39">
        <v>2009</v>
      </c>
      <c r="B11" s="164"/>
      <c r="C11" s="46" t="s">
        <v>40</v>
      </c>
      <c r="D11" s="48">
        <v>113413.98899999999</v>
      </c>
      <c r="E11" s="48">
        <v>3188.1949999999997</v>
      </c>
      <c r="F11" s="48">
        <v>67.510000000000005</v>
      </c>
      <c r="G11" s="48">
        <v>406320.587</v>
      </c>
      <c r="H11" s="48">
        <v>28248.530000000006</v>
      </c>
      <c r="I11" s="48">
        <v>91029.48</v>
      </c>
      <c r="J11" s="48">
        <v>26694.350000000002</v>
      </c>
      <c r="K11" s="48">
        <v>9698.0074999999997</v>
      </c>
      <c r="L11" s="48">
        <v>168424.37899999999</v>
      </c>
      <c r="M11" s="113">
        <v>510236.26949999999</v>
      </c>
    </row>
    <row r="12" spans="1:14" s="58" customFormat="1" ht="13.5" customHeight="1" x14ac:dyDescent="0.2">
      <c r="A12" s="39"/>
      <c r="B12" s="164"/>
      <c r="C12" s="41" t="s">
        <v>42</v>
      </c>
      <c r="D12" s="43">
        <v>118117.43000000002</v>
      </c>
      <c r="E12" s="43">
        <v>2889.8199999999997</v>
      </c>
      <c r="F12" s="43">
        <v>98.05</v>
      </c>
      <c r="G12" s="43">
        <v>412964.5070000001</v>
      </c>
      <c r="H12" s="43">
        <v>30062.28</v>
      </c>
      <c r="I12" s="43">
        <v>95617.86</v>
      </c>
      <c r="J12" s="43">
        <v>27463.719999999998</v>
      </c>
      <c r="K12" s="43">
        <v>8540.9124999999985</v>
      </c>
      <c r="L12" s="43">
        <v>175741.48</v>
      </c>
      <c r="M12" s="111">
        <v>520013.09950000007</v>
      </c>
    </row>
    <row r="13" spans="1:14" s="58" customFormat="1" ht="13.5" customHeight="1" x14ac:dyDescent="0.2">
      <c r="A13" s="39"/>
      <c r="B13" s="164"/>
      <c r="C13" s="46" t="s">
        <v>43</v>
      </c>
      <c r="D13" s="48">
        <v>117516.85200000001</v>
      </c>
      <c r="E13" s="48">
        <v>2369.9524999999994</v>
      </c>
      <c r="F13" s="48">
        <v>132.32</v>
      </c>
      <c r="G13" s="48">
        <v>370250.65350000001</v>
      </c>
      <c r="H13" s="48">
        <v>22197.370000000003</v>
      </c>
      <c r="I13" s="48">
        <v>88653.972500000003</v>
      </c>
      <c r="J13" s="48">
        <v>25908.604999999996</v>
      </c>
      <c r="K13" s="48">
        <v>8369.1935000000012</v>
      </c>
      <c r="L13" s="48">
        <v>165755.147</v>
      </c>
      <c r="M13" s="113">
        <v>469643.77200000006</v>
      </c>
    </row>
    <row r="14" spans="1:14" s="58" customFormat="1" ht="13.5" customHeight="1" x14ac:dyDescent="0.2">
      <c r="A14" s="39"/>
      <c r="B14" s="164"/>
      <c r="C14" s="41" t="s">
        <v>44</v>
      </c>
      <c r="D14" s="43">
        <v>124859.28000000001</v>
      </c>
      <c r="E14" s="43">
        <v>3867.0425</v>
      </c>
      <c r="F14" s="43">
        <v>171.38</v>
      </c>
      <c r="G14" s="43">
        <v>441678.33399999997</v>
      </c>
      <c r="H14" s="43">
        <v>31767.86</v>
      </c>
      <c r="I14" s="43">
        <v>96940.91750000001</v>
      </c>
      <c r="J14" s="43">
        <v>32657.615999999995</v>
      </c>
      <c r="K14" s="43">
        <v>10020.595000000001</v>
      </c>
      <c r="L14" s="43">
        <v>189456.136</v>
      </c>
      <c r="M14" s="111">
        <v>552506.88899999997</v>
      </c>
    </row>
    <row r="15" spans="1:14" s="58" customFormat="1" ht="13.5" customHeight="1" x14ac:dyDescent="0.2">
      <c r="A15" s="39"/>
      <c r="B15" s="164"/>
      <c r="C15" s="46" t="s">
        <v>45</v>
      </c>
      <c r="D15" s="48">
        <v>116303.47200000004</v>
      </c>
      <c r="E15" s="48">
        <v>2665.4275000000002</v>
      </c>
      <c r="F15" s="48">
        <v>169.34</v>
      </c>
      <c r="G15" s="48">
        <v>428810.55900000001</v>
      </c>
      <c r="H15" s="48">
        <v>29516.529999999995</v>
      </c>
      <c r="I15" s="48">
        <v>84990.749999999971</v>
      </c>
      <c r="J15" s="48">
        <v>29702.07</v>
      </c>
      <c r="K15" s="48">
        <v>8241.130000000001</v>
      </c>
      <c r="L15" s="48">
        <v>175691.41200000004</v>
      </c>
      <c r="M15" s="113">
        <v>524707.8665</v>
      </c>
    </row>
    <row r="16" spans="1:14" s="58" customFormat="1" ht="13.5" customHeight="1" x14ac:dyDescent="0.2">
      <c r="A16" s="39"/>
      <c r="B16" s="164"/>
      <c r="C16" s="41" t="s">
        <v>46</v>
      </c>
      <c r="D16" s="43">
        <v>137045.3649999999</v>
      </c>
      <c r="E16" s="43">
        <v>2988.5774999999999</v>
      </c>
      <c r="F16" s="43">
        <v>103.54</v>
      </c>
      <c r="G16" s="43">
        <v>423605.62600000005</v>
      </c>
      <c r="H16" s="43">
        <v>29622.970000000005</v>
      </c>
      <c r="I16" s="43">
        <v>93698.784999999989</v>
      </c>
      <c r="J16" s="43">
        <v>30310.28</v>
      </c>
      <c r="K16" s="43">
        <v>7811.9274999999998</v>
      </c>
      <c r="L16" s="43">
        <v>197082.15499999991</v>
      </c>
      <c r="M16" s="111">
        <v>528104.91600000008</v>
      </c>
    </row>
    <row r="17" spans="1:13" s="58" customFormat="1" ht="13.5" customHeight="1" x14ac:dyDescent="0.2">
      <c r="A17" s="39"/>
      <c r="B17" s="164"/>
      <c r="C17" s="46" t="s">
        <v>47</v>
      </c>
      <c r="D17" s="48">
        <v>130105.49899999998</v>
      </c>
      <c r="E17" s="48">
        <v>4666.6049999999996</v>
      </c>
      <c r="F17" s="48">
        <v>407.52</v>
      </c>
      <c r="G17" s="48">
        <v>435575.5965000001</v>
      </c>
      <c r="H17" s="48">
        <v>30668.1</v>
      </c>
      <c r="I17" s="48">
        <v>92178.222500000003</v>
      </c>
      <c r="J17" s="48">
        <v>28748.86</v>
      </c>
      <c r="K17" s="48">
        <v>9107.8850000000002</v>
      </c>
      <c r="L17" s="48">
        <v>189929.97899999999</v>
      </c>
      <c r="M17" s="113">
        <v>541528.30900000012</v>
      </c>
    </row>
    <row r="18" spans="1:13" s="58" customFormat="1" ht="13.5" customHeight="1" x14ac:dyDescent="0.2">
      <c r="A18" s="39"/>
      <c r="B18" s="164"/>
      <c r="C18" s="41" t="s">
        <v>48</v>
      </c>
      <c r="D18" s="43">
        <v>120877.7</v>
      </c>
      <c r="E18" s="43">
        <v>4511.4724999999999</v>
      </c>
      <c r="F18" s="43">
        <v>432.73</v>
      </c>
      <c r="G18" s="43">
        <v>437679.94550000003</v>
      </c>
      <c r="H18" s="43">
        <v>27459.470000000005</v>
      </c>
      <c r="I18" s="43">
        <v>87454.782500000001</v>
      </c>
      <c r="J18" s="43">
        <v>28981.98</v>
      </c>
      <c r="K18" s="43">
        <v>9276.7900000000009</v>
      </c>
      <c r="L18" s="43">
        <v>177751.88</v>
      </c>
      <c r="M18" s="111">
        <v>538922.99050000007</v>
      </c>
    </row>
    <row r="19" spans="1:13" s="58" customFormat="1" ht="13.5" customHeight="1" x14ac:dyDescent="0.2">
      <c r="A19" s="39"/>
      <c r="B19" s="164"/>
      <c r="C19" s="46" t="s">
        <v>49</v>
      </c>
      <c r="D19" s="48">
        <v>123771.08</v>
      </c>
      <c r="E19" s="48">
        <v>3231.4450000000002</v>
      </c>
      <c r="F19" s="48">
        <v>546.68000000000006</v>
      </c>
      <c r="G19" s="48">
        <v>443647.26399999997</v>
      </c>
      <c r="H19" s="48">
        <v>23300.77</v>
      </c>
      <c r="I19" s="48">
        <v>71391.734999999986</v>
      </c>
      <c r="J19" s="48">
        <v>25155.450000000004</v>
      </c>
      <c r="K19" s="48">
        <v>10400.535</v>
      </c>
      <c r="L19" s="48">
        <v>172773.98</v>
      </c>
      <c r="M19" s="113">
        <v>528670.97899999993</v>
      </c>
    </row>
    <row r="20" spans="1:13" s="58" customFormat="1" ht="13.5" customHeight="1" x14ac:dyDescent="0.2">
      <c r="A20" s="51">
        <v>2010</v>
      </c>
      <c r="B20" s="69"/>
      <c r="C20" s="41" t="s">
        <v>50</v>
      </c>
      <c r="D20" s="43">
        <v>109695.17999999992</v>
      </c>
      <c r="E20" s="43">
        <v>2371.5500000000002</v>
      </c>
      <c r="F20" s="43">
        <v>229.66</v>
      </c>
      <c r="G20" s="43">
        <v>414245.45450000005</v>
      </c>
      <c r="H20" s="43">
        <v>26304.696999999993</v>
      </c>
      <c r="I20" s="43">
        <v>74630.975000000006</v>
      </c>
      <c r="J20" s="43">
        <v>26926.369999999995</v>
      </c>
      <c r="K20" s="43">
        <v>7293.4974999999995</v>
      </c>
      <c r="L20" s="43">
        <v>163155.90699999992</v>
      </c>
      <c r="M20" s="111">
        <v>498541.47700000001</v>
      </c>
    </row>
    <row r="21" spans="1:13" s="58" customFormat="1" ht="13.5" customHeight="1" x14ac:dyDescent="0.2">
      <c r="A21" s="51"/>
      <c r="B21" s="69"/>
      <c r="C21" s="46" t="s">
        <v>51</v>
      </c>
      <c r="D21" s="48">
        <v>118961.731</v>
      </c>
      <c r="E21" s="48">
        <v>3796.6650000000004</v>
      </c>
      <c r="F21" s="48">
        <v>610.29</v>
      </c>
      <c r="G21" s="48">
        <v>435851.37500000006</v>
      </c>
      <c r="H21" s="48">
        <v>27559.588999999996</v>
      </c>
      <c r="I21" s="48">
        <v>83426.097500000033</v>
      </c>
      <c r="J21" s="48">
        <v>32515.205000000002</v>
      </c>
      <c r="K21" s="48">
        <v>8886.7224999999999</v>
      </c>
      <c r="L21" s="48">
        <v>179646.815</v>
      </c>
      <c r="M21" s="113">
        <v>531960.8600000001</v>
      </c>
    </row>
    <row r="22" spans="1:13" s="58" customFormat="1" ht="13.5" customHeight="1" x14ac:dyDescent="0.2">
      <c r="A22" s="51"/>
      <c r="B22" s="69"/>
      <c r="C22" s="41" t="s">
        <v>52</v>
      </c>
      <c r="D22" s="43">
        <v>130365.89000000001</v>
      </c>
      <c r="E22" s="43">
        <v>3685.5784999999996</v>
      </c>
      <c r="F22" s="43">
        <v>1079.23</v>
      </c>
      <c r="G22" s="43">
        <v>460775.73199999984</v>
      </c>
      <c r="H22" s="43">
        <v>29364.82</v>
      </c>
      <c r="I22" s="43">
        <v>94394.073000000004</v>
      </c>
      <c r="J22" s="43">
        <v>32431.42</v>
      </c>
      <c r="K22" s="43">
        <v>9420.41</v>
      </c>
      <c r="L22" s="43">
        <v>193241.36000000004</v>
      </c>
      <c r="M22" s="111">
        <v>568275.79349999991</v>
      </c>
    </row>
    <row r="23" spans="1:13" s="58" customFormat="1" ht="13.5" customHeight="1" x14ac:dyDescent="0.2">
      <c r="A23" s="51"/>
      <c r="B23" s="69"/>
      <c r="C23" s="46" t="s">
        <v>40</v>
      </c>
      <c r="D23" s="48">
        <v>116068.45999999998</v>
      </c>
      <c r="E23" s="48">
        <v>2269.5825</v>
      </c>
      <c r="F23" s="48">
        <v>997.47</v>
      </c>
      <c r="G23" s="48">
        <v>417518.33850000007</v>
      </c>
      <c r="H23" s="48">
        <v>28797.959999999995</v>
      </c>
      <c r="I23" s="48">
        <v>82979.807500000039</v>
      </c>
      <c r="J23" s="48">
        <v>29745.79</v>
      </c>
      <c r="K23" s="48">
        <v>7686.8615</v>
      </c>
      <c r="L23" s="48">
        <v>175609.68</v>
      </c>
      <c r="M23" s="113">
        <v>510454.59000000014</v>
      </c>
    </row>
    <row r="24" spans="1:13" s="58" customFormat="1" ht="13.5" customHeight="1" x14ac:dyDescent="0.2">
      <c r="A24" s="51"/>
      <c r="B24" s="69"/>
      <c r="C24" s="41" t="s">
        <v>42</v>
      </c>
      <c r="D24" s="43">
        <v>129643.34</v>
      </c>
      <c r="E24" s="43">
        <v>3252.1374999999998</v>
      </c>
      <c r="F24" s="43">
        <v>1094.83</v>
      </c>
      <c r="G24" s="43">
        <v>466954.46600000007</v>
      </c>
      <c r="H24" s="43">
        <v>26172.105000000007</v>
      </c>
      <c r="I24" s="43">
        <v>88992.032500000001</v>
      </c>
      <c r="J24" s="43">
        <v>30868.660000000003</v>
      </c>
      <c r="K24" s="43">
        <v>8641.8174999999992</v>
      </c>
      <c r="L24" s="43">
        <v>187778.935</v>
      </c>
      <c r="M24" s="111">
        <v>567840.45350000006</v>
      </c>
    </row>
    <row r="25" spans="1:13" s="58" customFormat="1" ht="13.5" customHeight="1" x14ac:dyDescent="0.2">
      <c r="A25" s="51"/>
      <c r="B25" s="69"/>
      <c r="C25" s="46" t="s">
        <v>43</v>
      </c>
      <c r="D25" s="48">
        <v>134721.74000000005</v>
      </c>
      <c r="E25" s="48">
        <v>2250.2775000000001</v>
      </c>
      <c r="F25" s="48">
        <v>726</v>
      </c>
      <c r="G25" s="48">
        <v>424168.95750000002</v>
      </c>
      <c r="H25" s="48">
        <v>29155.249999999996</v>
      </c>
      <c r="I25" s="48">
        <v>82945.319999999992</v>
      </c>
      <c r="J25" s="48">
        <v>28088.29</v>
      </c>
      <c r="K25" s="48">
        <v>6865.7174999999997</v>
      </c>
      <c r="L25" s="48">
        <v>192691.28000000006</v>
      </c>
      <c r="M25" s="113">
        <v>516230.27250000008</v>
      </c>
    </row>
    <row r="26" spans="1:13" s="58" customFormat="1" ht="13.5" customHeight="1" x14ac:dyDescent="0.2">
      <c r="A26" s="57"/>
      <c r="B26" s="165"/>
      <c r="C26" s="41" t="s">
        <v>44</v>
      </c>
      <c r="D26" s="43">
        <v>141238.36500000002</v>
      </c>
      <c r="E26" s="43">
        <v>2152.835</v>
      </c>
      <c r="F26" s="43">
        <v>1138.3900000000001</v>
      </c>
      <c r="G26" s="43">
        <v>457979.25</v>
      </c>
      <c r="H26" s="43">
        <v>29881.61</v>
      </c>
      <c r="I26" s="43">
        <v>84881.562499999971</v>
      </c>
      <c r="J26" s="43">
        <v>29200.03</v>
      </c>
      <c r="K26" s="43">
        <v>7595.7</v>
      </c>
      <c r="L26" s="43">
        <v>201458.39500000005</v>
      </c>
      <c r="M26" s="111">
        <v>552609.34749999992</v>
      </c>
    </row>
    <row r="27" spans="1:13" s="58" customFormat="1" ht="13.5" customHeight="1" x14ac:dyDescent="0.2">
      <c r="A27" s="57"/>
      <c r="B27" s="165"/>
      <c r="C27" s="46" t="s">
        <v>45</v>
      </c>
      <c r="D27" s="48">
        <v>141814.64499999999</v>
      </c>
      <c r="E27" s="48">
        <v>2196.3074999999999</v>
      </c>
      <c r="F27" s="48">
        <v>1047.6400000000001</v>
      </c>
      <c r="G27" s="48">
        <v>448013.25549999997</v>
      </c>
      <c r="H27" s="48">
        <v>31543.53</v>
      </c>
      <c r="I27" s="48">
        <v>85385.412499999991</v>
      </c>
      <c r="J27" s="48">
        <v>30343.670000000002</v>
      </c>
      <c r="K27" s="48">
        <v>9576.3374999999996</v>
      </c>
      <c r="L27" s="48">
        <v>204749.48500000002</v>
      </c>
      <c r="M27" s="113">
        <v>545171.31299999997</v>
      </c>
    </row>
    <row r="28" spans="1:13" s="58" customFormat="1" ht="13.5" customHeight="1" x14ac:dyDescent="0.2">
      <c r="A28" s="57"/>
      <c r="B28" s="165"/>
      <c r="C28" s="41" t="s">
        <v>46</v>
      </c>
      <c r="D28" s="43">
        <v>148009.34000000003</v>
      </c>
      <c r="E28" s="43">
        <v>2769.2349999999997</v>
      </c>
      <c r="F28" s="43">
        <v>929.7</v>
      </c>
      <c r="G28" s="43">
        <v>467582.266</v>
      </c>
      <c r="H28" s="43">
        <v>30201.335000000003</v>
      </c>
      <c r="I28" s="43">
        <v>85290.177499999976</v>
      </c>
      <c r="J28" s="43">
        <v>32845.54</v>
      </c>
      <c r="K28" s="43">
        <v>9851.1525000000001</v>
      </c>
      <c r="L28" s="43">
        <v>211985.91500000004</v>
      </c>
      <c r="M28" s="111">
        <v>565492.83099999989</v>
      </c>
    </row>
    <row r="29" spans="1:13" s="58" customFormat="1" ht="13.5" customHeight="1" x14ac:dyDescent="0.2">
      <c r="A29" s="57"/>
      <c r="B29" s="165"/>
      <c r="C29" s="46" t="s">
        <v>47</v>
      </c>
      <c r="D29" s="48">
        <v>155428.29000000007</v>
      </c>
      <c r="E29" s="48">
        <v>2810.4250000000002</v>
      </c>
      <c r="F29" s="48">
        <v>1066.6599999999999</v>
      </c>
      <c r="G29" s="48">
        <v>484202.28099999996</v>
      </c>
      <c r="H29" s="48">
        <v>32451.85</v>
      </c>
      <c r="I29" s="48">
        <v>81030.990100000025</v>
      </c>
      <c r="J29" s="48">
        <v>30690.589999999997</v>
      </c>
      <c r="K29" s="48">
        <v>7454.2875000000004</v>
      </c>
      <c r="L29" s="48">
        <v>219637.39000000007</v>
      </c>
      <c r="M29" s="113">
        <v>575497.98359999992</v>
      </c>
    </row>
    <row r="30" spans="1:13" s="58" customFormat="1" ht="13.5" customHeight="1" x14ac:dyDescent="0.2">
      <c r="A30" s="57"/>
      <c r="B30" s="165"/>
      <c r="C30" s="41" t="s">
        <v>48</v>
      </c>
      <c r="D30" s="43">
        <v>143445.06</v>
      </c>
      <c r="E30" s="43">
        <v>1593.8325</v>
      </c>
      <c r="F30" s="43">
        <v>1021.33</v>
      </c>
      <c r="G30" s="43">
        <v>503433.71099999989</v>
      </c>
      <c r="H30" s="43">
        <v>35901.909999999996</v>
      </c>
      <c r="I30" s="43">
        <v>76030.824999999968</v>
      </c>
      <c r="J30" s="43">
        <v>30965.729999999996</v>
      </c>
      <c r="K30" s="43">
        <v>6738.7974999999997</v>
      </c>
      <c r="L30" s="43">
        <v>211334.02999999997</v>
      </c>
      <c r="M30" s="111">
        <v>587797.16599999985</v>
      </c>
    </row>
    <row r="31" spans="1:13" s="58" customFormat="1" ht="13.5" customHeight="1" x14ac:dyDescent="0.2">
      <c r="A31" s="57"/>
      <c r="B31" s="165"/>
      <c r="C31" s="46" t="s">
        <v>49</v>
      </c>
      <c r="D31" s="48">
        <v>132307.61999999997</v>
      </c>
      <c r="E31" s="48">
        <v>1223.8924999999999</v>
      </c>
      <c r="F31" s="48">
        <v>760.21</v>
      </c>
      <c r="G31" s="48">
        <v>500341.46850000002</v>
      </c>
      <c r="H31" s="48">
        <v>27534.425999999996</v>
      </c>
      <c r="I31" s="48">
        <v>64495.662499999999</v>
      </c>
      <c r="J31" s="48">
        <v>26146.02</v>
      </c>
      <c r="K31" s="48">
        <v>7410.6775000000007</v>
      </c>
      <c r="L31" s="48">
        <v>186748.27599999995</v>
      </c>
      <c r="M31" s="113">
        <v>573471.701</v>
      </c>
    </row>
    <row r="32" spans="1:13" s="58" customFormat="1" ht="13.5" customHeight="1" x14ac:dyDescent="0.2">
      <c r="A32" s="51">
        <v>2011</v>
      </c>
      <c r="B32" s="165"/>
      <c r="C32" s="41" t="s">
        <v>50</v>
      </c>
      <c r="D32" s="43">
        <v>135153.23200000002</v>
      </c>
      <c r="E32" s="43">
        <v>1189.5225</v>
      </c>
      <c r="F32" s="43">
        <v>1239.0900000000001</v>
      </c>
      <c r="G32" s="43">
        <v>450676.62050000008</v>
      </c>
      <c r="H32" s="43">
        <v>30293.95</v>
      </c>
      <c r="I32" s="43">
        <v>75214.990000000005</v>
      </c>
      <c r="J32" s="43">
        <v>32036.799999999992</v>
      </c>
      <c r="K32" s="43">
        <v>11097.285</v>
      </c>
      <c r="L32" s="43">
        <v>198723.07200000001</v>
      </c>
      <c r="M32" s="111">
        <v>538178.41800000018</v>
      </c>
    </row>
    <row r="33" spans="1:13" s="58" customFormat="1" ht="13.5" customHeight="1" x14ac:dyDescent="0.2">
      <c r="A33" s="51"/>
      <c r="B33" s="165"/>
      <c r="C33" s="46" t="s">
        <v>51</v>
      </c>
      <c r="D33" s="48">
        <v>152740.59999999992</v>
      </c>
      <c r="E33" s="48">
        <v>1010.2950000000001</v>
      </c>
      <c r="F33" s="48">
        <v>1117.81</v>
      </c>
      <c r="G33" s="48">
        <v>434962.76700000011</v>
      </c>
      <c r="H33" s="48">
        <v>27454.45</v>
      </c>
      <c r="I33" s="48">
        <v>74020.297500000015</v>
      </c>
      <c r="J33" s="48">
        <v>28424.14</v>
      </c>
      <c r="K33" s="48">
        <v>6688.5925000000007</v>
      </c>
      <c r="L33" s="48">
        <v>209736.99999999994</v>
      </c>
      <c r="M33" s="113">
        <v>516681.95200000016</v>
      </c>
    </row>
    <row r="34" spans="1:13" s="58" customFormat="1" ht="13.5" customHeight="1" x14ac:dyDescent="0.2">
      <c r="A34" s="51"/>
      <c r="B34" s="165"/>
      <c r="C34" s="41" t="s">
        <v>52</v>
      </c>
      <c r="D34" s="43">
        <v>177171.94799999997</v>
      </c>
      <c r="E34" s="43">
        <v>2114.7350000000001</v>
      </c>
      <c r="F34" s="43">
        <v>1492.0700000000002</v>
      </c>
      <c r="G34" s="43">
        <v>565574.06200000015</v>
      </c>
      <c r="H34" s="43">
        <v>29104.982000000007</v>
      </c>
      <c r="I34" s="43">
        <v>94081.697499999995</v>
      </c>
      <c r="J34" s="43">
        <v>36847.478000000003</v>
      </c>
      <c r="K34" s="43">
        <v>8299.7924999999996</v>
      </c>
      <c r="L34" s="43">
        <v>244616.478</v>
      </c>
      <c r="M34" s="111">
        <v>670070.28700000013</v>
      </c>
    </row>
    <row r="35" spans="1:13" s="58" customFormat="1" ht="13.5" customHeight="1" x14ac:dyDescent="0.2">
      <c r="A35" s="51"/>
      <c r="B35" s="165"/>
      <c r="C35" s="46" t="s">
        <v>40</v>
      </c>
      <c r="D35" s="48">
        <v>162972.742</v>
      </c>
      <c r="E35" s="48">
        <v>1085.8525</v>
      </c>
      <c r="F35" s="48">
        <v>1073.1300000000001</v>
      </c>
      <c r="G35" s="48">
        <v>471798.20350000012</v>
      </c>
      <c r="H35" s="48">
        <v>24302.491999999998</v>
      </c>
      <c r="I35" s="48">
        <v>80726.069999999978</v>
      </c>
      <c r="J35" s="48">
        <v>26954.332000000006</v>
      </c>
      <c r="K35" s="48">
        <v>7913.5125000000007</v>
      </c>
      <c r="L35" s="48">
        <v>215302.696</v>
      </c>
      <c r="M35" s="113">
        <v>561523.6385</v>
      </c>
    </row>
    <row r="36" spans="1:13" s="58" customFormat="1" ht="13.5" customHeight="1" x14ac:dyDescent="0.2">
      <c r="A36" s="51"/>
      <c r="B36" s="165"/>
      <c r="C36" s="41" t="s">
        <v>42</v>
      </c>
      <c r="D36" s="43">
        <v>182533.98000000007</v>
      </c>
      <c r="E36" s="43">
        <v>1516.9199999999998</v>
      </c>
      <c r="F36" s="43">
        <v>2088.14</v>
      </c>
      <c r="G36" s="43">
        <v>518147.44699999993</v>
      </c>
      <c r="H36" s="43">
        <v>26016.879999999997</v>
      </c>
      <c r="I36" s="43">
        <v>97139.91</v>
      </c>
      <c r="J36" s="43">
        <v>33767.660000000003</v>
      </c>
      <c r="K36" s="43">
        <v>8966.9274999999998</v>
      </c>
      <c r="L36" s="43">
        <v>244406.66000000009</v>
      </c>
      <c r="M36" s="111">
        <v>625771.20449999988</v>
      </c>
    </row>
    <row r="37" spans="1:13" s="58" customFormat="1" ht="13.5" customHeight="1" x14ac:dyDescent="0.2">
      <c r="A37" s="51"/>
      <c r="B37" s="165"/>
      <c r="C37" s="46" t="s">
        <v>43</v>
      </c>
      <c r="D37" s="48">
        <v>172290.78</v>
      </c>
      <c r="E37" s="48">
        <v>1468.67</v>
      </c>
      <c r="F37" s="48">
        <v>1342.69</v>
      </c>
      <c r="G37" s="48">
        <v>469680.94200000021</v>
      </c>
      <c r="H37" s="48">
        <v>25078.939999999995</v>
      </c>
      <c r="I37" s="48">
        <v>93572.817500000005</v>
      </c>
      <c r="J37" s="48">
        <v>35515.820000000007</v>
      </c>
      <c r="K37" s="48">
        <v>8156.4775</v>
      </c>
      <c r="L37" s="48">
        <v>234228.23</v>
      </c>
      <c r="M37" s="113">
        <v>572878.90700000024</v>
      </c>
    </row>
    <row r="38" spans="1:13" s="58" customFormat="1" ht="13.5" customHeight="1" x14ac:dyDescent="0.2">
      <c r="A38" s="51"/>
      <c r="B38" s="165"/>
      <c r="C38" s="41" t="s">
        <v>44</v>
      </c>
      <c r="D38" s="43">
        <v>181837.21400000001</v>
      </c>
      <c r="E38" s="43">
        <v>2074.4575</v>
      </c>
      <c r="F38" s="43">
        <v>1676.99</v>
      </c>
      <c r="G38" s="43">
        <v>497959.82699999982</v>
      </c>
      <c r="H38" s="43">
        <v>28142.770000000004</v>
      </c>
      <c r="I38" s="43">
        <v>97248.873499999987</v>
      </c>
      <c r="J38" s="43">
        <v>34595.156999999999</v>
      </c>
      <c r="K38" s="43">
        <v>8193.2900000000009</v>
      </c>
      <c r="L38" s="43">
        <v>246252.13099999999</v>
      </c>
      <c r="M38" s="111">
        <v>605476.44799999986</v>
      </c>
    </row>
    <row r="39" spans="1:13" s="58" customFormat="1" ht="13.5" customHeight="1" x14ac:dyDescent="0.2">
      <c r="A39" s="51"/>
      <c r="B39" s="165"/>
      <c r="C39" s="46" t="s">
        <v>45</v>
      </c>
      <c r="D39" s="48">
        <v>190317.96999999994</v>
      </c>
      <c r="E39" s="48">
        <v>2409.7650000000003</v>
      </c>
      <c r="F39" s="48">
        <v>2854.91</v>
      </c>
      <c r="G39" s="48">
        <v>527612.2834999999</v>
      </c>
      <c r="H39" s="48">
        <v>37067.4</v>
      </c>
      <c r="I39" s="48">
        <v>110426.33549999999</v>
      </c>
      <c r="J39" s="48">
        <v>36561.15</v>
      </c>
      <c r="K39" s="48">
        <v>9301.0774999999994</v>
      </c>
      <c r="L39" s="48">
        <v>266801.42999999993</v>
      </c>
      <c r="M39" s="113">
        <v>649749.46149999986</v>
      </c>
    </row>
    <row r="40" spans="1:13" s="58" customFormat="1" ht="13.5" customHeight="1" x14ac:dyDescent="0.2">
      <c r="A40" s="51"/>
      <c r="B40" s="165"/>
      <c r="C40" s="41" t="s">
        <v>46</v>
      </c>
      <c r="D40" s="43">
        <v>190882.73800000007</v>
      </c>
      <c r="E40" s="43">
        <v>2210.0824999999995</v>
      </c>
      <c r="F40" s="43">
        <v>3514.45</v>
      </c>
      <c r="G40" s="43">
        <v>528065.41850000015</v>
      </c>
      <c r="H40" s="43">
        <v>35673.541999999994</v>
      </c>
      <c r="I40" s="43">
        <v>113646.64750000001</v>
      </c>
      <c r="J40" s="43">
        <v>34266.439999999995</v>
      </c>
      <c r="K40" s="43">
        <v>9789.9860000000008</v>
      </c>
      <c r="L40" s="43">
        <v>264337.17000000004</v>
      </c>
      <c r="M40" s="111">
        <v>653712.13450000016</v>
      </c>
    </row>
    <row r="41" spans="1:13" s="58" customFormat="1" ht="13.5" customHeight="1" x14ac:dyDescent="0.2">
      <c r="A41" s="51"/>
      <c r="B41" s="165"/>
      <c r="C41" s="46" t="s">
        <v>47</v>
      </c>
      <c r="D41" s="48">
        <v>180149.18999999994</v>
      </c>
      <c r="E41" s="48">
        <v>1943.56</v>
      </c>
      <c r="F41" s="48">
        <v>3746.8900000000003</v>
      </c>
      <c r="G41" s="48">
        <v>519928.95650000009</v>
      </c>
      <c r="H41" s="48">
        <v>28575.119999999999</v>
      </c>
      <c r="I41" s="48">
        <v>107711.81499999996</v>
      </c>
      <c r="J41" s="48">
        <v>35923.783000000003</v>
      </c>
      <c r="K41" s="48">
        <v>9729.6</v>
      </c>
      <c r="L41" s="48">
        <v>248394.98299999995</v>
      </c>
      <c r="M41" s="113">
        <v>639313.93150000006</v>
      </c>
    </row>
    <row r="42" spans="1:13" s="58" customFormat="1" ht="13.5" customHeight="1" x14ac:dyDescent="0.2">
      <c r="A42" s="51"/>
      <c r="B42" s="165"/>
      <c r="C42" s="41" t="s">
        <v>48</v>
      </c>
      <c r="D42" s="43">
        <v>174580.23200000002</v>
      </c>
      <c r="E42" s="43">
        <v>2301.1950000000002</v>
      </c>
      <c r="F42" s="43">
        <v>4684.8899999999994</v>
      </c>
      <c r="G42" s="43">
        <v>517234.24000000011</v>
      </c>
      <c r="H42" s="43">
        <v>26859.67</v>
      </c>
      <c r="I42" s="43">
        <v>114510.27250000004</v>
      </c>
      <c r="J42" s="43">
        <v>34247.261999999995</v>
      </c>
      <c r="K42" s="43">
        <v>11412.215500000002</v>
      </c>
      <c r="L42" s="43">
        <v>240372.054</v>
      </c>
      <c r="M42" s="111">
        <v>645457.92300000018</v>
      </c>
    </row>
    <row r="43" spans="1:13" s="58" customFormat="1" ht="13.5" customHeight="1" x14ac:dyDescent="0.2">
      <c r="A43" s="51"/>
      <c r="B43" s="165"/>
      <c r="C43" s="46" t="s">
        <v>49</v>
      </c>
      <c r="D43" s="48">
        <v>168387.71199999991</v>
      </c>
      <c r="E43" s="48">
        <v>1655.2775000000001</v>
      </c>
      <c r="F43" s="48">
        <v>149.94999999999999</v>
      </c>
      <c r="G43" s="48">
        <v>540389.3835</v>
      </c>
      <c r="H43" s="48">
        <v>25264.154999999999</v>
      </c>
      <c r="I43" s="48">
        <v>103586.355</v>
      </c>
      <c r="J43" s="48">
        <v>31881.879999999997</v>
      </c>
      <c r="K43" s="48">
        <v>12539.682499999999</v>
      </c>
      <c r="L43" s="48">
        <v>225683.69699999993</v>
      </c>
      <c r="M43" s="113">
        <v>658170.69849999994</v>
      </c>
    </row>
    <row r="44" spans="1:13" s="58" customFormat="1" ht="13.5" customHeight="1" x14ac:dyDescent="0.2">
      <c r="A44" s="51">
        <v>2012</v>
      </c>
      <c r="B44" s="165"/>
      <c r="C44" s="41" t="s">
        <v>50</v>
      </c>
      <c r="D44" s="43">
        <v>165407.91600000003</v>
      </c>
      <c r="E44" s="43">
        <v>2018.4575</v>
      </c>
      <c r="F44" s="43">
        <v>184.91000000000003</v>
      </c>
      <c r="G44" s="43">
        <v>469815.09899999999</v>
      </c>
      <c r="H44" s="43">
        <v>28484.59</v>
      </c>
      <c r="I44" s="43">
        <v>109805.22500000002</v>
      </c>
      <c r="J44" s="43">
        <v>35791.19</v>
      </c>
      <c r="K44" s="43">
        <v>11776.329999999998</v>
      </c>
      <c r="L44" s="43">
        <v>229868.60600000003</v>
      </c>
      <c r="M44" s="111">
        <v>593415.1115</v>
      </c>
    </row>
    <row r="45" spans="1:13" s="58" customFormat="1" ht="13.5" customHeight="1" x14ac:dyDescent="0.2">
      <c r="A45" s="51"/>
      <c r="B45" s="165"/>
      <c r="C45" s="46" t="s">
        <v>51</v>
      </c>
      <c r="D45" s="48">
        <v>183768.03300000005</v>
      </c>
      <c r="E45" s="48">
        <v>2030.7350000000001</v>
      </c>
      <c r="F45" s="48">
        <v>59.13</v>
      </c>
      <c r="G45" s="48">
        <v>454189.07700000005</v>
      </c>
      <c r="H45" s="48">
        <v>34726.885000000002</v>
      </c>
      <c r="I45" s="48">
        <v>121587.09000000003</v>
      </c>
      <c r="J45" s="48">
        <v>37812.910000000003</v>
      </c>
      <c r="K45" s="48">
        <v>12441.199499999999</v>
      </c>
      <c r="L45" s="48">
        <v>256366.95800000007</v>
      </c>
      <c r="M45" s="113">
        <v>590248.10149999999</v>
      </c>
    </row>
    <row r="46" spans="1:13" s="58" customFormat="1" ht="13.5" customHeight="1" x14ac:dyDescent="0.2">
      <c r="A46" s="51"/>
      <c r="B46" s="165"/>
      <c r="C46" s="41" t="s">
        <v>52</v>
      </c>
      <c r="D46" s="43">
        <v>204188.03000000012</v>
      </c>
      <c r="E46" s="43">
        <v>2775.7374999999997</v>
      </c>
      <c r="F46" s="43">
        <v>91.91</v>
      </c>
      <c r="G46" s="43">
        <v>519043.29250000016</v>
      </c>
      <c r="H46" s="43">
        <v>41089.69999999999</v>
      </c>
      <c r="I46" s="43">
        <v>131670.36500000002</v>
      </c>
      <c r="J46" s="43">
        <v>38730.589999999997</v>
      </c>
      <c r="K46" s="43">
        <v>12863.267</v>
      </c>
      <c r="L46" s="43">
        <v>284100.2300000001</v>
      </c>
      <c r="M46" s="111">
        <v>666352.66200000013</v>
      </c>
    </row>
    <row r="47" spans="1:13" s="58" customFormat="1" ht="13.5" customHeight="1" x14ac:dyDescent="0.2">
      <c r="A47" s="51"/>
      <c r="B47" s="165"/>
      <c r="C47" s="46" t="s">
        <v>40</v>
      </c>
      <c r="D47" s="48">
        <v>172046.891</v>
      </c>
      <c r="E47" s="48">
        <v>1933.43</v>
      </c>
      <c r="F47" s="48">
        <v>69.27</v>
      </c>
      <c r="G47" s="48">
        <v>433353.13350000017</v>
      </c>
      <c r="H47" s="48">
        <v>35366.979999999996</v>
      </c>
      <c r="I47" s="48">
        <v>103351.19250000002</v>
      </c>
      <c r="J47" s="48">
        <v>33811.25</v>
      </c>
      <c r="K47" s="48">
        <v>9609.8415000000005</v>
      </c>
      <c r="L47" s="48">
        <v>241294.391</v>
      </c>
      <c r="M47" s="113">
        <v>548247.59750000015</v>
      </c>
    </row>
    <row r="48" spans="1:13" s="58" customFormat="1" ht="13.5" customHeight="1" x14ac:dyDescent="0.2">
      <c r="A48" s="51"/>
      <c r="B48" s="165"/>
      <c r="C48" s="41" t="s">
        <v>42</v>
      </c>
      <c r="D48" s="43">
        <v>205302.23999999996</v>
      </c>
      <c r="E48" s="43">
        <v>2883.9924999999998</v>
      </c>
      <c r="F48" s="43">
        <v>68.56</v>
      </c>
      <c r="G48" s="43">
        <v>479760.14450000011</v>
      </c>
      <c r="H48" s="43">
        <v>42097.316000000013</v>
      </c>
      <c r="I48" s="43">
        <v>124446.8125</v>
      </c>
      <c r="J48" s="43">
        <v>38319.049999999996</v>
      </c>
      <c r="K48" s="43">
        <v>11812.448999999999</v>
      </c>
      <c r="L48" s="43">
        <v>285787.16599999997</v>
      </c>
      <c r="M48" s="111">
        <v>618903.39850000013</v>
      </c>
    </row>
    <row r="49" spans="1:13" s="58" customFormat="1" ht="13.5" customHeight="1" x14ac:dyDescent="0.2">
      <c r="A49" s="51"/>
      <c r="B49" s="165"/>
      <c r="C49" s="46" t="s">
        <v>43</v>
      </c>
      <c r="D49" s="48">
        <v>199522.84999999995</v>
      </c>
      <c r="E49" s="48">
        <v>2781.7825000000003</v>
      </c>
      <c r="F49" s="48">
        <v>171.14999999999998</v>
      </c>
      <c r="G49" s="48">
        <v>468367.47499999998</v>
      </c>
      <c r="H49" s="48">
        <v>39114.068000000007</v>
      </c>
      <c r="I49" s="48">
        <v>123174.54749999996</v>
      </c>
      <c r="J49" s="48">
        <v>34329.21</v>
      </c>
      <c r="K49" s="48">
        <v>11758.202499999999</v>
      </c>
      <c r="L49" s="48">
        <v>273137.27799999993</v>
      </c>
      <c r="M49" s="113">
        <v>606082.00749999995</v>
      </c>
    </row>
    <row r="50" spans="1:13" s="58" customFormat="1" ht="13.5" customHeight="1" x14ac:dyDescent="0.2">
      <c r="A50" s="51"/>
      <c r="B50" s="165"/>
      <c r="C50" s="41" t="s">
        <v>44</v>
      </c>
      <c r="D50" s="43">
        <v>196444.38999999993</v>
      </c>
      <c r="E50" s="43">
        <v>2916.9974999999999</v>
      </c>
      <c r="F50" s="43">
        <v>169.5</v>
      </c>
      <c r="G50" s="43">
        <v>461909.24749999994</v>
      </c>
      <c r="H50" s="43">
        <v>41585.822999999997</v>
      </c>
      <c r="I50" s="43">
        <v>125744.5975</v>
      </c>
      <c r="J50" s="43">
        <v>37621.393000000004</v>
      </c>
      <c r="K50" s="43">
        <v>13240.612499999999</v>
      </c>
      <c r="L50" s="43">
        <v>275821.10599999991</v>
      </c>
      <c r="M50" s="111">
        <v>603811.45499999996</v>
      </c>
    </row>
    <row r="51" spans="1:13" s="58" customFormat="1" ht="13.5" customHeight="1" x14ac:dyDescent="0.2">
      <c r="A51" s="51"/>
      <c r="B51" s="165"/>
      <c r="C51" s="46" t="s">
        <v>45</v>
      </c>
      <c r="D51" s="48">
        <v>203333.61599999989</v>
      </c>
      <c r="E51" s="48">
        <v>2800.1175000000003</v>
      </c>
      <c r="F51" s="48">
        <v>127.24</v>
      </c>
      <c r="G51" s="48">
        <v>483541.89000000019</v>
      </c>
      <c r="H51" s="48">
        <v>42273.29</v>
      </c>
      <c r="I51" s="48">
        <v>124227.59499999999</v>
      </c>
      <c r="J51" s="48">
        <v>37540.709000000003</v>
      </c>
      <c r="K51" s="48">
        <v>12618.522499999999</v>
      </c>
      <c r="L51" s="48">
        <v>283274.85499999986</v>
      </c>
      <c r="M51" s="113">
        <v>623188.12500000012</v>
      </c>
    </row>
    <row r="52" spans="1:13" s="58" customFormat="1" ht="13.5" customHeight="1" x14ac:dyDescent="0.2">
      <c r="A52" s="51"/>
      <c r="B52" s="165"/>
      <c r="C52" s="41" t="s">
        <v>46</v>
      </c>
      <c r="D52" s="43">
        <v>196115.48099999994</v>
      </c>
      <c r="E52" s="43">
        <v>3066.72</v>
      </c>
      <c r="F52" s="43">
        <v>133.43999999999997</v>
      </c>
      <c r="G52" s="43">
        <v>445405.86099999992</v>
      </c>
      <c r="H52" s="43">
        <v>46450.38200000002</v>
      </c>
      <c r="I52" s="43">
        <v>120609.80000000003</v>
      </c>
      <c r="J52" s="43">
        <v>38640.822</v>
      </c>
      <c r="K52" s="43">
        <v>12324.15</v>
      </c>
      <c r="L52" s="43">
        <v>281340.12499999994</v>
      </c>
      <c r="M52" s="111">
        <v>581406.53099999996</v>
      </c>
    </row>
    <row r="53" spans="1:13" s="58" customFormat="1" ht="13.5" customHeight="1" x14ac:dyDescent="0.2">
      <c r="A53" s="51"/>
      <c r="B53" s="165"/>
      <c r="C53" s="46" t="s">
        <v>47</v>
      </c>
      <c r="D53" s="48">
        <v>196549.55800000002</v>
      </c>
      <c r="E53" s="48">
        <v>4732.9250000000002</v>
      </c>
      <c r="F53" s="48">
        <v>583.53</v>
      </c>
      <c r="G53" s="48">
        <v>475282.94600000011</v>
      </c>
      <c r="H53" s="48">
        <v>43506.709999999992</v>
      </c>
      <c r="I53" s="48">
        <v>132814.22399999993</v>
      </c>
      <c r="J53" s="48">
        <v>40040.382999999987</v>
      </c>
      <c r="K53" s="48">
        <v>13280.372500000001</v>
      </c>
      <c r="L53" s="48">
        <v>280680.18099999998</v>
      </c>
      <c r="M53" s="113">
        <v>626110.46750000003</v>
      </c>
    </row>
    <row r="54" spans="1:13" s="58" customFormat="1" ht="13.5" customHeight="1" x14ac:dyDescent="0.2">
      <c r="A54" s="51"/>
      <c r="B54" s="165"/>
      <c r="C54" s="41" t="s">
        <v>48</v>
      </c>
      <c r="D54" s="43">
        <v>194541.81499999986</v>
      </c>
      <c r="E54" s="43">
        <v>3398.625</v>
      </c>
      <c r="F54" s="43">
        <v>200.01</v>
      </c>
      <c r="G54" s="43">
        <v>491405.76250000001</v>
      </c>
      <c r="H54" s="43">
        <v>45969.886999999988</v>
      </c>
      <c r="I54" s="43">
        <v>126818.88749999995</v>
      </c>
      <c r="J54" s="43">
        <v>40008.483</v>
      </c>
      <c r="K54" s="43">
        <v>12726.119500000001</v>
      </c>
      <c r="L54" s="43">
        <v>280720.19499999983</v>
      </c>
      <c r="M54" s="111">
        <v>634349.39449999994</v>
      </c>
    </row>
    <row r="55" spans="1:13" s="58" customFormat="1" ht="13.5" customHeight="1" x14ac:dyDescent="0.2">
      <c r="A55" s="51"/>
      <c r="B55" s="165"/>
      <c r="C55" s="46" t="s">
        <v>49</v>
      </c>
      <c r="D55" s="48">
        <v>167872.88099999999</v>
      </c>
      <c r="E55" s="48">
        <v>2360.8275000000003</v>
      </c>
      <c r="F55" s="48">
        <v>28.28</v>
      </c>
      <c r="G55" s="48">
        <v>478000.98350000003</v>
      </c>
      <c r="H55" s="48">
        <v>33895.053</v>
      </c>
      <c r="I55" s="48">
        <v>107666.83550000002</v>
      </c>
      <c r="J55" s="48">
        <v>29645.465000000004</v>
      </c>
      <c r="K55" s="48">
        <v>12014.89</v>
      </c>
      <c r="L55" s="48">
        <v>231441.67899999997</v>
      </c>
      <c r="M55" s="113">
        <v>600043.53650000005</v>
      </c>
    </row>
    <row r="56" spans="1:13" s="58" customFormat="1" ht="13.5" customHeight="1" x14ac:dyDescent="0.2">
      <c r="A56" s="51">
        <v>2013</v>
      </c>
      <c r="B56" s="165"/>
      <c r="C56" s="41" t="s">
        <v>50</v>
      </c>
      <c r="D56" s="43">
        <v>172224.38500000001</v>
      </c>
      <c r="E56" s="43">
        <v>2686.8849999999998</v>
      </c>
      <c r="F56" s="43">
        <v>136.88</v>
      </c>
      <c r="G56" s="43">
        <v>406603.69700000004</v>
      </c>
      <c r="H56" s="43">
        <v>43575.428999999982</v>
      </c>
      <c r="I56" s="43">
        <v>121963.20249999998</v>
      </c>
      <c r="J56" s="43">
        <v>37256.184000000008</v>
      </c>
      <c r="K56" s="43">
        <v>12694.9025</v>
      </c>
      <c r="L56" s="43">
        <v>253192.878</v>
      </c>
      <c r="M56" s="111">
        <v>543948.68700000003</v>
      </c>
    </row>
    <row r="57" spans="1:13" s="58" customFormat="1" ht="13.5" customHeight="1" x14ac:dyDescent="0.2">
      <c r="A57" s="51"/>
      <c r="B57" s="165"/>
      <c r="C57" s="46" t="s">
        <v>51</v>
      </c>
      <c r="D57" s="48">
        <v>187448.05</v>
      </c>
      <c r="E57" s="48">
        <v>3176.91</v>
      </c>
      <c r="F57" s="48">
        <v>100.53999999999999</v>
      </c>
      <c r="G57" s="48">
        <v>428108.68700000003</v>
      </c>
      <c r="H57" s="48">
        <v>40476.331999999995</v>
      </c>
      <c r="I57" s="48">
        <v>120502.08999999998</v>
      </c>
      <c r="J57" s="48">
        <v>34995.33</v>
      </c>
      <c r="K57" s="48">
        <v>12113.19</v>
      </c>
      <c r="L57" s="48">
        <v>263020.25199999998</v>
      </c>
      <c r="M57" s="113">
        <v>563900.87699999998</v>
      </c>
    </row>
    <row r="58" spans="1:13" s="58" customFormat="1" ht="13.5" customHeight="1" x14ac:dyDescent="0.2">
      <c r="A58" s="51"/>
      <c r="B58" s="165"/>
      <c r="C58" s="41" t="s">
        <v>52</v>
      </c>
      <c r="D58" s="43">
        <v>189232.84500000003</v>
      </c>
      <c r="E58" s="43">
        <v>3684.37</v>
      </c>
      <c r="F58" s="43">
        <v>160.65</v>
      </c>
      <c r="G58" s="43">
        <v>417498.93950000027</v>
      </c>
      <c r="H58" s="43">
        <v>40720.820000000007</v>
      </c>
      <c r="I58" s="43">
        <v>114329.18100000001</v>
      </c>
      <c r="J58" s="43">
        <v>30899.989999999998</v>
      </c>
      <c r="K58" s="43">
        <v>11581.467499999999</v>
      </c>
      <c r="L58" s="43">
        <v>261014.30500000002</v>
      </c>
      <c r="M58" s="111">
        <v>547093.95800000033</v>
      </c>
    </row>
    <row r="59" spans="1:13" s="58" customFormat="1" ht="13.5" customHeight="1" x14ac:dyDescent="0.2">
      <c r="A59" s="51"/>
      <c r="B59" s="165"/>
      <c r="C59" s="46" t="s">
        <v>40</v>
      </c>
      <c r="D59" s="48">
        <v>202576.53999999989</v>
      </c>
      <c r="E59" s="48">
        <v>4157.8024999999998</v>
      </c>
      <c r="F59" s="48">
        <v>362.96</v>
      </c>
      <c r="G59" s="48">
        <v>473497.66650000011</v>
      </c>
      <c r="H59" s="48">
        <v>47333.99</v>
      </c>
      <c r="I59" s="48">
        <v>140806.26449999996</v>
      </c>
      <c r="J59" s="48">
        <v>34776.439999999995</v>
      </c>
      <c r="K59" s="48">
        <v>14338.796999999999</v>
      </c>
      <c r="L59" s="48">
        <v>285049.92999999988</v>
      </c>
      <c r="M59" s="113">
        <v>632800.53050000011</v>
      </c>
    </row>
    <row r="60" spans="1:13" s="58" customFormat="1" ht="13.5" customHeight="1" x14ac:dyDescent="0.2">
      <c r="A60" s="51"/>
      <c r="B60" s="165"/>
      <c r="C60" s="41" t="s">
        <v>42</v>
      </c>
      <c r="D60" s="43">
        <v>211163.80999999997</v>
      </c>
      <c r="E60" s="43">
        <v>5225.34</v>
      </c>
      <c r="F60" s="43">
        <v>331.87</v>
      </c>
      <c r="G60" s="43">
        <v>450640.86750000005</v>
      </c>
      <c r="H60" s="43">
        <v>46525.139999999992</v>
      </c>
      <c r="I60" s="43">
        <v>138151.03650000005</v>
      </c>
      <c r="J60" s="43">
        <v>37174</v>
      </c>
      <c r="K60" s="43">
        <v>12433.511500000001</v>
      </c>
      <c r="L60" s="43">
        <v>295194.81999999995</v>
      </c>
      <c r="M60" s="111">
        <v>606450.7555000002</v>
      </c>
    </row>
    <row r="61" spans="1:13" s="58" customFormat="1" ht="13.5" customHeight="1" x14ac:dyDescent="0.2">
      <c r="A61" s="51"/>
      <c r="B61" s="165"/>
      <c r="C61" s="46" t="s">
        <v>43</v>
      </c>
      <c r="D61" s="48">
        <v>203843.00800000003</v>
      </c>
      <c r="E61" s="48">
        <v>3086.09</v>
      </c>
      <c r="F61" s="48">
        <v>1390.52</v>
      </c>
      <c r="G61" s="48">
        <v>437495.80350000004</v>
      </c>
      <c r="H61" s="48">
        <v>45606.678999999996</v>
      </c>
      <c r="I61" s="48">
        <v>126129.45700000001</v>
      </c>
      <c r="J61" s="48">
        <v>35583.670000000006</v>
      </c>
      <c r="K61" s="48">
        <v>11675.494499999999</v>
      </c>
      <c r="L61" s="48">
        <v>286423.87700000004</v>
      </c>
      <c r="M61" s="113">
        <v>578386.84500000009</v>
      </c>
    </row>
    <row r="62" spans="1:13" s="58" customFormat="1" ht="13.5" customHeight="1" x14ac:dyDescent="0.2">
      <c r="A62" s="51"/>
      <c r="B62" s="165"/>
      <c r="C62" s="41" t="s">
        <v>44</v>
      </c>
      <c r="D62" s="43">
        <v>232163.38999999998</v>
      </c>
      <c r="E62" s="43">
        <v>4065.4144999999999</v>
      </c>
      <c r="F62" s="43">
        <v>1407.4099999999999</v>
      </c>
      <c r="G62" s="43">
        <v>488570.69</v>
      </c>
      <c r="H62" s="43">
        <v>55559.111000000012</v>
      </c>
      <c r="I62" s="43">
        <v>144694.10749999998</v>
      </c>
      <c r="J62" s="43">
        <v>40473.970000000008</v>
      </c>
      <c r="K62" s="43">
        <v>13542.493999999999</v>
      </c>
      <c r="L62" s="43">
        <v>329603.88100000005</v>
      </c>
      <c r="M62" s="111">
        <v>650872.70600000001</v>
      </c>
    </row>
    <row r="63" spans="1:13" s="58" customFormat="1" ht="13.5" customHeight="1" x14ac:dyDescent="0.2">
      <c r="A63" s="51"/>
      <c r="B63" s="165"/>
      <c r="C63" s="46" t="s">
        <v>45</v>
      </c>
      <c r="D63" s="48">
        <v>210233.10400000005</v>
      </c>
      <c r="E63" s="48">
        <v>2951.97</v>
      </c>
      <c r="F63" s="48">
        <v>1637.29</v>
      </c>
      <c r="G63" s="48">
        <v>429236.11350000009</v>
      </c>
      <c r="H63" s="48">
        <v>47303.580999999998</v>
      </c>
      <c r="I63" s="48">
        <v>133688.56399999995</v>
      </c>
      <c r="J63" s="48">
        <v>34344.339999999997</v>
      </c>
      <c r="K63" s="48">
        <v>11028.174999999999</v>
      </c>
      <c r="L63" s="48">
        <v>293518.31500000006</v>
      </c>
      <c r="M63" s="113">
        <v>576904.82250000001</v>
      </c>
    </row>
    <row r="64" spans="1:13" s="58" customFormat="1" ht="13.5" customHeight="1" x14ac:dyDescent="0.2">
      <c r="A64" s="51"/>
      <c r="B64" s="165"/>
      <c r="C64" s="41" t="s">
        <v>46</v>
      </c>
      <c r="D64" s="43">
        <v>234850.83700000003</v>
      </c>
      <c r="E64" s="43">
        <v>4331.8125000000009</v>
      </c>
      <c r="F64" s="43">
        <v>1762.9180000000001</v>
      </c>
      <c r="G64" s="43">
        <v>479497.51100000006</v>
      </c>
      <c r="H64" s="43">
        <v>58402.760999999984</v>
      </c>
      <c r="I64" s="43">
        <v>148921.79550000007</v>
      </c>
      <c r="J64" s="43">
        <v>41471</v>
      </c>
      <c r="K64" s="43">
        <v>12103.904</v>
      </c>
      <c r="L64" s="43">
        <v>336487.516</v>
      </c>
      <c r="M64" s="111">
        <v>644855.02300000016</v>
      </c>
    </row>
    <row r="65" spans="1:13" s="58" customFormat="1" ht="13.5" customHeight="1" x14ac:dyDescent="0.2">
      <c r="A65" s="51"/>
      <c r="B65" s="165"/>
      <c r="C65" s="46" t="s">
        <v>47</v>
      </c>
      <c r="D65" s="48">
        <v>236011.087</v>
      </c>
      <c r="E65" s="48">
        <v>4609.1949999999997</v>
      </c>
      <c r="F65" s="48">
        <v>1975.1399999999999</v>
      </c>
      <c r="G65" s="48">
        <v>510424.20099999994</v>
      </c>
      <c r="H65" s="48">
        <v>61337.427000000003</v>
      </c>
      <c r="I65" s="48">
        <v>159467.69999999998</v>
      </c>
      <c r="J65" s="48">
        <v>45387.98000000001</v>
      </c>
      <c r="K65" s="48">
        <v>13560.558000000003</v>
      </c>
      <c r="L65" s="48">
        <v>344711.63400000008</v>
      </c>
      <c r="M65" s="113">
        <v>688061.65399999986</v>
      </c>
    </row>
    <row r="66" spans="1:13" s="58" customFormat="1" ht="13.5" customHeight="1" x14ac:dyDescent="0.2">
      <c r="A66" s="51"/>
      <c r="B66" s="165"/>
      <c r="C66" s="41" t="s">
        <v>48</v>
      </c>
      <c r="D66" s="43">
        <v>220537.45099999994</v>
      </c>
      <c r="E66" s="43">
        <v>4122.0174999999999</v>
      </c>
      <c r="F66" s="43">
        <v>740.73</v>
      </c>
      <c r="G66" s="43">
        <v>490318.77050000016</v>
      </c>
      <c r="H66" s="43">
        <v>57708.229999999996</v>
      </c>
      <c r="I66" s="43">
        <v>147279.64350000001</v>
      </c>
      <c r="J66" s="43">
        <v>45808.61</v>
      </c>
      <c r="K66" s="43">
        <v>12146.871500000001</v>
      </c>
      <c r="L66" s="43">
        <v>324795.02099999995</v>
      </c>
      <c r="M66" s="111">
        <v>653867.30300000019</v>
      </c>
    </row>
    <row r="67" spans="1:13" s="58" customFormat="1" ht="13.5" customHeight="1" x14ac:dyDescent="0.2">
      <c r="A67" s="51"/>
      <c r="B67" s="165"/>
      <c r="C67" s="46" t="s">
        <v>49</v>
      </c>
      <c r="D67" s="48">
        <v>199787.42</v>
      </c>
      <c r="E67" s="48">
        <v>3951.91</v>
      </c>
      <c r="F67" s="48">
        <v>679.34</v>
      </c>
      <c r="G67" s="48">
        <v>477529.31300000002</v>
      </c>
      <c r="H67" s="48">
        <v>50894.360000000015</v>
      </c>
      <c r="I67" s="48">
        <v>125030.75699999997</v>
      </c>
      <c r="J67" s="48">
        <v>38461.230000000003</v>
      </c>
      <c r="K67" s="48">
        <v>9546.4375</v>
      </c>
      <c r="L67" s="48">
        <v>289822.35000000003</v>
      </c>
      <c r="M67" s="113">
        <v>616058.41749999998</v>
      </c>
    </row>
    <row r="68" spans="1:13" s="58" customFormat="1" ht="13.5" customHeight="1" x14ac:dyDescent="0.2">
      <c r="A68" s="51">
        <v>2014</v>
      </c>
      <c r="B68" s="165"/>
      <c r="C68" s="41" t="s">
        <v>50</v>
      </c>
      <c r="D68" s="43">
        <v>188137.39</v>
      </c>
      <c r="E68" s="43">
        <v>4669.1374999999998</v>
      </c>
      <c r="F68" s="43">
        <v>736</v>
      </c>
      <c r="G68" s="43">
        <v>386410.41350000002</v>
      </c>
      <c r="H68" s="43">
        <v>58680.061000000016</v>
      </c>
      <c r="I68" s="43">
        <v>121233.95549999997</v>
      </c>
      <c r="J68" s="43">
        <v>38996.25</v>
      </c>
      <c r="K68" s="43">
        <v>11539.335000000003</v>
      </c>
      <c r="L68" s="43">
        <v>286549.701</v>
      </c>
      <c r="M68" s="111">
        <v>523852.84150000004</v>
      </c>
    </row>
    <row r="69" spans="1:13" s="58" customFormat="1" ht="13.5" customHeight="1" x14ac:dyDescent="0.2">
      <c r="A69" s="51"/>
      <c r="B69" s="165"/>
      <c r="C69" s="46" t="s">
        <v>51</v>
      </c>
      <c r="D69" s="48">
        <v>219994.88400000011</v>
      </c>
      <c r="E69" s="48">
        <v>4939.62</v>
      </c>
      <c r="F69" s="48">
        <v>800.33000000000015</v>
      </c>
      <c r="G69" s="48">
        <v>448046.80700000009</v>
      </c>
      <c r="H69" s="48">
        <v>63360.090000000004</v>
      </c>
      <c r="I69" s="48">
        <v>135580.85749999993</v>
      </c>
      <c r="J69" s="48">
        <v>43061.81</v>
      </c>
      <c r="K69" s="48">
        <v>12545.032500000001</v>
      </c>
      <c r="L69" s="48">
        <v>327217.11400000012</v>
      </c>
      <c r="M69" s="113">
        <v>601112.31700000004</v>
      </c>
    </row>
    <row r="70" spans="1:13" s="58" customFormat="1" ht="13.5" customHeight="1" x14ac:dyDescent="0.2">
      <c r="A70" s="51"/>
      <c r="B70" s="165"/>
      <c r="C70" s="41" t="s">
        <v>52</v>
      </c>
      <c r="D70" s="43">
        <v>231062.68400000007</v>
      </c>
      <c r="E70" s="43">
        <v>2697.0749999999998</v>
      </c>
      <c r="F70" s="43">
        <v>1150.0300000000002</v>
      </c>
      <c r="G70" s="43">
        <v>551733.23149999988</v>
      </c>
      <c r="H70" s="43">
        <v>65101.39499999999</v>
      </c>
      <c r="I70" s="43">
        <v>134286.09150000001</v>
      </c>
      <c r="J70" s="43">
        <v>42562.094999999994</v>
      </c>
      <c r="K70" s="43">
        <v>12879.848000000002</v>
      </c>
      <c r="L70" s="43">
        <v>339876.20400000003</v>
      </c>
      <c r="M70" s="111">
        <v>701596.24599999981</v>
      </c>
    </row>
    <row r="71" spans="1:13" s="58" customFormat="1" ht="13.5" customHeight="1" x14ac:dyDescent="0.2">
      <c r="A71" s="51"/>
      <c r="B71" s="165"/>
      <c r="C71" s="46" t="s">
        <v>40</v>
      </c>
      <c r="D71" s="48">
        <v>226360.671</v>
      </c>
      <c r="E71" s="48">
        <v>3047.3229999999999</v>
      </c>
      <c r="F71" s="48">
        <v>770.26</v>
      </c>
      <c r="G71" s="48">
        <v>490743.48950000026</v>
      </c>
      <c r="H71" s="48">
        <v>56177.600000000006</v>
      </c>
      <c r="I71" s="48">
        <v>129960.06500000006</v>
      </c>
      <c r="J71" s="48">
        <v>38455.536999999997</v>
      </c>
      <c r="K71" s="48">
        <v>11457.486999999999</v>
      </c>
      <c r="L71" s="48">
        <v>321764.06800000003</v>
      </c>
      <c r="M71" s="113">
        <v>635208.36450000026</v>
      </c>
    </row>
    <row r="72" spans="1:13" s="58" customFormat="1" ht="13.5" customHeight="1" x14ac:dyDescent="0.2">
      <c r="A72" s="51"/>
      <c r="B72" s="165"/>
      <c r="C72" s="41" t="s">
        <v>42</v>
      </c>
      <c r="D72" s="43">
        <v>247928.99</v>
      </c>
      <c r="E72" s="43">
        <v>4968.9425000000001</v>
      </c>
      <c r="F72" s="43">
        <v>1138.4290000000001</v>
      </c>
      <c r="G72" s="43">
        <v>522127.92509000015</v>
      </c>
      <c r="H72" s="43">
        <v>64302.79</v>
      </c>
      <c r="I72" s="43">
        <v>136437.76499999996</v>
      </c>
      <c r="J72" s="43">
        <v>45719.833000000006</v>
      </c>
      <c r="K72" s="43">
        <v>11788.653500000002</v>
      </c>
      <c r="L72" s="43">
        <v>359090.04199999996</v>
      </c>
      <c r="M72" s="111">
        <v>675323.28609000007</v>
      </c>
    </row>
    <row r="73" spans="1:13" s="58" customFormat="1" ht="13.5" customHeight="1" x14ac:dyDescent="0.2">
      <c r="A73" s="51"/>
      <c r="B73" s="165"/>
      <c r="C73" s="46" t="s">
        <v>43</v>
      </c>
      <c r="D73" s="48">
        <v>220624.19000000003</v>
      </c>
      <c r="E73" s="48">
        <v>3940.915</v>
      </c>
      <c r="F73" s="48">
        <v>1598.0606599999999</v>
      </c>
      <c r="G73" s="48">
        <v>462764.03087337513</v>
      </c>
      <c r="H73" s="48">
        <v>59224.040000000023</v>
      </c>
      <c r="I73" s="48">
        <v>115334.27649999999</v>
      </c>
      <c r="J73" s="48">
        <v>42074.569999999992</v>
      </c>
      <c r="K73" s="48">
        <v>13082.412</v>
      </c>
      <c r="L73" s="48">
        <v>323520.86066000006</v>
      </c>
      <c r="M73" s="113">
        <v>595121.6343733751</v>
      </c>
    </row>
    <row r="74" spans="1:13" s="58" customFormat="1" ht="13.5" customHeight="1" x14ac:dyDescent="0.2">
      <c r="A74" s="51"/>
      <c r="B74" s="165"/>
      <c r="C74" s="41" t="s">
        <v>44</v>
      </c>
      <c r="D74" s="43">
        <v>252789.42799999999</v>
      </c>
      <c r="E74" s="43">
        <v>4390.1859999999997</v>
      </c>
      <c r="F74" s="43">
        <v>757.38100000000009</v>
      </c>
      <c r="G74" s="43">
        <v>542163.69550000015</v>
      </c>
      <c r="H74" s="43">
        <v>66025.449999999968</v>
      </c>
      <c r="I74" s="43">
        <v>134047.73850000001</v>
      </c>
      <c r="J74" s="43">
        <v>46149.540000000008</v>
      </c>
      <c r="K74" s="43">
        <v>13191.244999999999</v>
      </c>
      <c r="L74" s="43">
        <v>365721.799</v>
      </c>
      <c r="M74" s="111">
        <v>693792.86500000011</v>
      </c>
    </row>
    <row r="75" spans="1:13" s="58" customFormat="1" ht="13.5" customHeight="1" x14ac:dyDescent="0.2">
      <c r="A75" s="51"/>
      <c r="B75" s="165"/>
      <c r="C75" s="46" t="s">
        <v>45</v>
      </c>
      <c r="D75" s="48">
        <v>235500.18499999997</v>
      </c>
      <c r="E75" s="48">
        <v>3139.6400000000003</v>
      </c>
      <c r="F75" s="48">
        <v>1079.44</v>
      </c>
      <c r="G75" s="48">
        <v>537200.79400000023</v>
      </c>
      <c r="H75" s="48">
        <v>58427.450000000012</v>
      </c>
      <c r="I75" s="48">
        <v>131332.32449999999</v>
      </c>
      <c r="J75" s="48">
        <v>41572.129999999997</v>
      </c>
      <c r="K75" s="48">
        <v>11998.340999999997</v>
      </c>
      <c r="L75" s="48">
        <v>336579.20499999996</v>
      </c>
      <c r="M75" s="113">
        <v>683671.09950000024</v>
      </c>
    </row>
    <row r="76" spans="1:13" s="58" customFormat="1" ht="13.5" customHeight="1" x14ac:dyDescent="0.2">
      <c r="A76" s="51"/>
      <c r="B76" s="165"/>
      <c r="C76" s="41" t="s">
        <v>46</v>
      </c>
      <c r="D76" s="43">
        <v>242726.81999999995</v>
      </c>
      <c r="E76" s="43">
        <v>4156.2024999999994</v>
      </c>
      <c r="F76" s="43">
        <v>862.84999999999991</v>
      </c>
      <c r="G76" s="43">
        <v>579751.9</v>
      </c>
      <c r="H76" s="43">
        <v>60418.979999999996</v>
      </c>
      <c r="I76" s="43">
        <v>142346.84500000003</v>
      </c>
      <c r="J76" s="43">
        <v>44868.73</v>
      </c>
      <c r="K76" s="43">
        <v>10710.212500000001</v>
      </c>
      <c r="L76" s="43">
        <v>348877.37999999995</v>
      </c>
      <c r="M76" s="111">
        <v>736965.16</v>
      </c>
    </row>
    <row r="77" spans="1:13" s="58" customFormat="1" ht="13.5" customHeight="1" x14ac:dyDescent="0.2">
      <c r="A77" s="51"/>
      <c r="B77" s="165"/>
      <c r="C77" s="46" t="s">
        <v>47</v>
      </c>
      <c r="D77" s="48">
        <v>240215.99600000004</v>
      </c>
      <c r="E77" s="48">
        <v>3928.5725000000002</v>
      </c>
      <c r="F77" s="48">
        <v>504.6</v>
      </c>
      <c r="G77" s="48">
        <v>580675.96800000034</v>
      </c>
      <c r="H77" s="48">
        <v>62498.350000000006</v>
      </c>
      <c r="I77" s="48">
        <v>142290.788</v>
      </c>
      <c r="J77" s="48">
        <v>47996.38</v>
      </c>
      <c r="K77" s="48">
        <v>11556.488499999999</v>
      </c>
      <c r="L77" s="48">
        <v>351215.32600000006</v>
      </c>
      <c r="M77" s="113">
        <v>738451.81700000027</v>
      </c>
    </row>
    <row r="78" spans="1:13" s="58" customFormat="1" ht="13.5" customHeight="1" x14ac:dyDescent="0.2">
      <c r="A78" s="51"/>
      <c r="B78" s="165"/>
      <c r="C78" s="41" t="s">
        <v>48</v>
      </c>
      <c r="D78" s="43">
        <v>227010.73600000003</v>
      </c>
      <c r="E78" s="43">
        <v>1992.21</v>
      </c>
      <c r="F78" s="43">
        <v>796.44999999999993</v>
      </c>
      <c r="G78" s="43">
        <v>567322.74950000003</v>
      </c>
      <c r="H78" s="43">
        <v>58390.970000000023</v>
      </c>
      <c r="I78" s="43">
        <v>128115.64750000004</v>
      </c>
      <c r="J78" s="43">
        <v>45533.07</v>
      </c>
      <c r="K78" s="43">
        <v>11424.932000000001</v>
      </c>
      <c r="L78" s="43">
        <v>331731.22600000008</v>
      </c>
      <c r="M78" s="111">
        <v>708855.53900000011</v>
      </c>
    </row>
    <row r="79" spans="1:13" s="58" customFormat="1" ht="13.5" customHeight="1" x14ac:dyDescent="0.2">
      <c r="A79" s="51"/>
      <c r="B79" s="165"/>
      <c r="C79" s="46" t="s">
        <v>49</v>
      </c>
      <c r="D79" s="48">
        <v>209493.60000000003</v>
      </c>
      <c r="E79" s="48">
        <v>2995.1949999999997</v>
      </c>
      <c r="F79" s="48">
        <v>943.81999999999994</v>
      </c>
      <c r="G79" s="48">
        <v>553543.81700000016</v>
      </c>
      <c r="H79" s="48">
        <v>48896.159999999989</v>
      </c>
      <c r="I79" s="48">
        <v>118883.72400000002</v>
      </c>
      <c r="J79" s="48">
        <v>36663.1</v>
      </c>
      <c r="K79" s="48">
        <v>12720.214999999997</v>
      </c>
      <c r="L79" s="48">
        <v>295996.68</v>
      </c>
      <c r="M79" s="113">
        <v>688142.95100000012</v>
      </c>
    </row>
    <row r="80" spans="1:13" s="58" customFormat="1" ht="13.5" customHeight="1" x14ac:dyDescent="0.2">
      <c r="A80" s="51">
        <v>2015</v>
      </c>
      <c r="B80" s="165"/>
      <c r="C80" s="41" t="s">
        <v>50</v>
      </c>
      <c r="D80" s="43">
        <v>191043.58999999994</v>
      </c>
      <c r="E80" s="43">
        <v>3730.6419999999998</v>
      </c>
      <c r="F80" s="43">
        <v>434.33000000000004</v>
      </c>
      <c r="G80" s="43">
        <v>503850.23699999996</v>
      </c>
      <c r="H80" s="43">
        <v>54141.290000000015</v>
      </c>
      <c r="I80" s="43">
        <v>123202.03399999999</v>
      </c>
      <c r="J80" s="43">
        <v>39190.239999999998</v>
      </c>
      <c r="K80" s="43">
        <v>12255.968500000001</v>
      </c>
      <c r="L80" s="43">
        <v>284809.44999999995</v>
      </c>
      <c r="M80" s="111">
        <v>643038.8814999999</v>
      </c>
    </row>
    <row r="81" spans="1:13" s="58" customFormat="1" ht="13.5" customHeight="1" x14ac:dyDescent="0.2">
      <c r="A81" s="51"/>
      <c r="B81" s="165"/>
      <c r="C81" s="46" t="s">
        <v>51</v>
      </c>
      <c r="D81" s="48">
        <v>225760.56500000003</v>
      </c>
      <c r="E81" s="48">
        <v>4466.749499999999</v>
      </c>
      <c r="F81" s="48">
        <v>356.83000000000004</v>
      </c>
      <c r="G81" s="48">
        <v>496417.712</v>
      </c>
      <c r="H81" s="48">
        <v>60552.800999999992</v>
      </c>
      <c r="I81" s="48">
        <v>141516.38649999999</v>
      </c>
      <c r="J81" s="48">
        <v>44130.249999999985</v>
      </c>
      <c r="K81" s="48">
        <v>12975.150999999998</v>
      </c>
      <c r="L81" s="48">
        <v>330800.446</v>
      </c>
      <c r="M81" s="113">
        <v>655375.99899999995</v>
      </c>
    </row>
    <row r="82" spans="1:13" s="58" customFormat="1" ht="13.5" customHeight="1" x14ac:dyDescent="0.2">
      <c r="A82" s="51"/>
      <c r="B82" s="165"/>
      <c r="C82" s="41" t="s">
        <v>52</v>
      </c>
      <c r="D82" s="43">
        <v>242682.88499999995</v>
      </c>
      <c r="E82" s="43">
        <v>3926.3249999999998</v>
      </c>
      <c r="F82" s="43">
        <v>394.88</v>
      </c>
      <c r="G82" s="43">
        <v>562274.89199999988</v>
      </c>
      <c r="H82" s="43">
        <v>62865.296999999999</v>
      </c>
      <c r="I82" s="43">
        <v>152191.32850000003</v>
      </c>
      <c r="J82" s="43">
        <v>43212.360000000008</v>
      </c>
      <c r="K82" s="43">
        <v>12401.1005</v>
      </c>
      <c r="L82" s="43">
        <v>349155.42199999996</v>
      </c>
      <c r="M82" s="111">
        <v>730793.64599999995</v>
      </c>
    </row>
    <row r="83" spans="1:13" s="58" customFormat="1" ht="13.5" customHeight="1" x14ac:dyDescent="0.2">
      <c r="A83" s="51"/>
      <c r="B83" s="165"/>
      <c r="C83" s="46" t="s">
        <v>40</v>
      </c>
      <c r="D83" s="48">
        <v>228706.36500000005</v>
      </c>
      <c r="E83" s="48">
        <v>3673.01</v>
      </c>
      <c r="F83" s="48">
        <v>166.01999999999998</v>
      </c>
      <c r="G83" s="48">
        <v>512028.35900000005</v>
      </c>
      <c r="H83" s="48">
        <v>59369.779999999992</v>
      </c>
      <c r="I83" s="48">
        <v>139657.23800000004</v>
      </c>
      <c r="J83" s="48">
        <v>43381.700000000004</v>
      </c>
      <c r="K83" s="48">
        <v>12429.1505</v>
      </c>
      <c r="L83" s="48">
        <v>331623.86500000005</v>
      </c>
      <c r="M83" s="113">
        <v>667787.75750000007</v>
      </c>
    </row>
    <row r="84" spans="1:13" s="58" customFormat="1" ht="13.5" customHeight="1" x14ac:dyDescent="0.2">
      <c r="A84" s="51"/>
      <c r="B84" s="165"/>
      <c r="C84" s="41" t="s">
        <v>42</v>
      </c>
      <c r="D84" s="43">
        <v>250274.92899999997</v>
      </c>
      <c r="E84" s="43">
        <v>4469.13</v>
      </c>
      <c r="F84" s="43">
        <v>233.09</v>
      </c>
      <c r="G84" s="43">
        <v>527746.93200000003</v>
      </c>
      <c r="H84" s="43">
        <v>64594.889999999992</v>
      </c>
      <c r="I84" s="43">
        <v>153637.14349999995</v>
      </c>
      <c r="J84" s="43">
        <v>45420.579999999994</v>
      </c>
      <c r="K84" s="43">
        <v>15580.543999999998</v>
      </c>
      <c r="L84" s="43">
        <v>360523.489</v>
      </c>
      <c r="M84" s="111">
        <v>701433.74949999992</v>
      </c>
    </row>
    <row r="85" spans="1:13" s="58" customFormat="1" ht="13.5" customHeight="1" x14ac:dyDescent="0.2">
      <c r="A85" s="51"/>
      <c r="B85" s="165"/>
      <c r="C85" s="46" t="s">
        <v>43</v>
      </c>
      <c r="D85" s="48">
        <v>234930.81999999992</v>
      </c>
      <c r="E85" s="48">
        <v>1781.3074999999999</v>
      </c>
      <c r="F85" s="48">
        <v>337.72</v>
      </c>
      <c r="G85" s="48">
        <v>498722.70699999994</v>
      </c>
      <c r="H85" s="48">
        <v>69037.14499999999</v>
      </c>
      <c r="I85" s="48">
        <v>150623.08349999995</v>
      </c>
      <c r="J85" s="48">
        <v>40861.438000000002</v>
      </c>
      <c r="K85" s="48">
        <v>15795.3905</v>
      </c>
      <c r="L85" s="48">
        <v>345167.12299999996</v>
      </c>
      <c r="M85" s="113">
        <v>666922.48849999986</v>
      </c>
    </row>
    <row r="86" spans="1:13" s="58" customFormat="1" ht="13.5" customHeight="1" x14ac:dyDescent="0.2">
      <c r="A86" s="51"/>
      <c r="B86" s="165"/>
      <c r="C86" s="41" t="s">
        <v>44</v>
      </c>
      <c r="D86" s="43">
        <v>277144.86799999996</v>
      </c>
      <c r="E86" s="43">
        <v>2079.7849999999999</v>
      </c>
      <c r="F86" s="43">
        <v>568.26</v>
      </c>
      <c r="G86" s="43">
        <v>568505.18700000003</v>
      </c>
      <c r="H86" s="43">
        <v>72975.289999999994</v>
      </c>
      <c r="I86" s="43">
        <v>164866.29250000007</v>
      </c>
      <c r="J86" s="43">
        <v>48138.390000000007</v>
      </c>
      <c r="K86" s="43">
        <v>18093.929500000002</v>
      </c>
      <c r="L86" s="43">
        <v>398826.80799999996</v>
      </c>
      <c r="M86" s="111">
        <v>753545.19400000013</v>
      </c>
    </row>
    <row r="87" spans="1:13" s="58" customFormat="1" ht="13.5" customHeight="1" x14ac:dyDescent="0.2">
      <c r="A87" s="51"/>
      <c r="B87" s="165"/>
      <c r="C87" s="46" t="s">
        <v>45</v>
      </c>
      <c r="D87" s="48">
        <v>257936.55300000004</v>
      </c>
      <c r="E87" s="48">
        <v>3808.2849999999999</v>
      </c>
      <c r="F87" s="48">
        <v>449.76</v>
      </c>
      <c r="G87" s="48">
        <v>553323.15999999992</v>
      </c>
      <c r="H87" s="48">
        <v>64624.939999999988</v>
      </c>
      <c r="I87" s="48">
        <v>165806.58999999997</v>
      </c>
      <c r="J87" s="48">
        <v>44092.93</v>
      </c>
      <c r="K87" s="48">
        <v>18075.305</v>
      </c>
      <c r="L87" s="48">
        <v>367104.18300000002</v>
      </c>
      <c r="M87" s="113">
        <v>741013.34</v>
      </c>
    </row>
    <row r="88" spans="1:13" s="58" customFormat="1" ht="13.5" customHeight="1" x14ac:dyDescent="0.2">
      <c r="A88" s="51"/>
      <c r="B88" s="165"/>
      <c r="C88" s="41" t="s">
        <v>46</v>
      </c>
      <c r="D88" s="43">
        <v>276296.39199999999</v>
      </c>
      <c r="E88" s="43">
        <v>3418.5949999999993</v>
      </c>
      <c r="F88" s="43">
        <v>630.09</v>
      </c>
      <c r="G88" s="43">
        <v>542209.47599999991</v>
      </c>
      <c r="H88" s="43">
        <v>72247.570000000022</v>
      </c>
      <c r="I88" s="43">
        <v>183098.05800000008</v>
      </c>
      <c r="J88" s="43">
        <v>45626.799999999996</v>
      </c>
      <c r="K88" s="43">
        <v>19233.720999999998</v>
      </c>
      <c r="L88" s="43">
        <v>394800.85200000001</v>
      </c>
      <c r="M88" s="111">
        <v>747959.85</v>
      </c>
    </row>
    <row r="89" spans="1:13" s="58" customFormat="1" ht="13.5" customHeight="1" x14ac:dyDescent="0.2">
      <c r="A89" s="51"/>
      <c r="B89" s="165"/>
      <c r="C89" s="46" t="s">
        <v>47</v>
      </c>
      <c r="D89" s="48">
        <v>265475.51500000001</v>
      </c>
      <c r="E89" s="48">
        <v>4689.0524999999998</v>
      </c>
      <c r="F89" s="48">
        <v>165.26</v>
      </c>
      <c r="G89" s="48">
        <v>564246.81900000025</v>
      </c>
      <c r="H89" s="48">
        <v>73170.090999999986</v>
      </c>
      <c r="I89" s="48">
        <v>187053.03300000002</v>
      </c>
      <c r="J89" s="48">
        <v>44606.47</v>
      </c>
      <c r="K89" s="48">
        <v>22194.608</v>
      </c>
      <c r="L89" s="48">
        <v>383417.33600000001</v>
      </c>
      <c r="M89" s="113">
        <v>778183.5125000003</v>
      </c>
    </row>
    <row r="90" spans="1:13" s="58" customFormat="1" ht="13.5" customHeight="1" x14ac:dyDescent="0.2">
      <c r="A90" s="51"/>
      <c r="B90" s="165"/>
      <c r="C90" s="41" t="s">
        <v>48</v>
      </c>
      <c r="D90" s="43">
        <v>247936.65000000002</v>
      </c>
      <c r="E90" s="43">
        <v>4990.2065000000002</v>
      </c>
      <c r="F90" s="43">
        <v>66.050000000000011</v>
      </c>
      <c r="G90" s="43">
        <v>514738.22100000025</v>
      </c>
      <c r="H90" s="43">
        <v>67944.220000000016</v>
      </c>
      <c r="I90" s="43">
        <v>172191.07950000008</v>
      </c>
      <c r="J90" s="43">
        <v>39818.65</v>
      </c>
      <c r="K90" s="43">
        <v>19922.261500000001</v>
      </c>
      <c r="L90" s="43">
        <v>355765.57000000007</v>
      </c>
      <c r="M90" s="111">
        <v>711841.76850000035</v>
      </c>
    </row>
    <row r="91" spans="1:13" s="58" customFormat="1" ht="13.5" customHeight="1" x14ac:dyDescent="0.2">
      <c r="A91" s="51"/>
      <c r="B91" s="165"/>
      <c r="C91" s="46" t="s">
        <v>49</v>
      </c>
      <c r="D91" s="48">
        <v>237822.94800000003</v>
      </c>
      <c r="E91" s="48">
        <v>4751.2474999999995</v>
      </c>
      <c r="F91" s="48">
        <v>0</v>
      </c>
      <c r="G91" s="48">
        <v>592900.43500000029</v>
      </c>
      <c r="H91" s="48">
        <v>55433.250000000007</v>
      </c>
      <c r="I91" s="48">
        <v>159226.29749999996</v>
      </c>
      <c r="J91" s="48">
        <v>36988.329999999994</v>
      </c>
      <c r="K91" s="48">
        <v>19766.391000000003</v>
      </c>
      <c r="L91" s="48">
        <v>330244.52800000005</v>
      </c>
      <c r="M91" s="113">
        <v>776644.37100000028</v>
      </c>
    </row>
    <row r="92" spans="1:13" s="58" customFormat="1" ht="13.5" customHeight="1" x14ac:dyDescent="0.2">
      <c r="A92" s="51">
        <v>2016</v>
      </c>
      <c r="B92" s="165"/>
      <c r="C92" s="41" t="s">
        <v>50</v>
      </c>
      <c r="D92" s="43">
        <v>199356.85000000003</v>
      </c>
      <c r="E92" s="43">
        <v>3627.0174999999995</v>
      </c>
      <c r="F92" s="43">
        <v>34.07</v>
      </c>
      <c r="G92" s="43">
        <v>490154.64100000006</v>
      </c>
      <c r="H92" s="43">
        <v>57117.169999999991</v>
      </c>
      <c r="I92" s="43">
        <v>139739.50150000004</v>
      </c>
      <c r="J92" s="43">
        <v>36146.823269524531</v>
      </c>
      <c r="K92" s="43">
        <v>12962.69373047547</v>
      </c>
      <c r="L92" s="43">
        <v>292654.91326952458</v>
      </c>
      <c r="M92" s="111">
        <v>646483.85373047565</v>
      </c>
    </row>
    <row r="93" spans="1:13" s="58" customFormat="1" ht="13.5" customHeight="1" x14ac:dyDescent="0.2">
      <c r="A93" s="51"/>
      <c r="B93" s="165"/>
      <c r="C93" s="46" t="s">
        <v>51</v>
      </c>
      <c r="D93" s="48">
        <v>242812.97</v>
      </c>
      <c r="E93" s="48">
        <v>3635.8574999999992</v>
      </c>
      <c r="F93" s="48">
        <v>263.83</v>
      </c>
      <c r="G93" s="48">
        <v>512823.11650000006</v>
      </c>
      <c r="H93" s="48">
        <v>68033.490000000005</v>
      </c>
      <c r="I93" s="48">
        <v>164689.55950000003</v>
      </c>
      <c r="J93" s="48">
        <v>40979.859999999993</v>
      </c>
      <c r="K93" s="48">
        <v>12705.173500000001</v>
      </c>
      <c r="L93" s="48">
        <v>352090.14999999997</v>
      </c>
      <c r="M93" s="113">
        <v>693853.70700000017</v>
      </c>
    </row>
    <row r="94" spans="1:13" s="58" customFormat="1" ht="13.5" customHeight="1" x14ac:dyDescent="0.2">
      <c r="A94" s="51"/>
      <c r="B94" s="165"/>
      <c r="C94" s="41" t="s">
        <v>52</v>
      </c>
      <c r="D94" s="43">
        <v>222354.38999999993</v>
      </c>
      <c r="E94" s="43">
        <v>3520.4349999999986</v>
      </c>
      <c r="F94" s="43">
        <v>2005.13</v>
      </c>
      <c r="G94" s="43">
        <v>515680.15400000004</v>
      </c>
      <c r="H94" s="43">
        <v>60338.410000000018</v>
      </c>
      <c r="I94" s="43">
        <v>155355.76449999999</v>
      </c>
      <c r="J94" s="43">
        <v>37087.26</v>
      </c>
      <c r="K94" s="43">
        <v>11126.9475</v>
      </c>
      <c r="L94" s="43">
        <v>321785.18999999994</v>
      </c>
      <c r="M94" s="111">
        <v>685683.30099999998</v>
      </c>
    </row>
    <row r="95" spans="1:13" s="58" customFormat="1" ht="13.5" customHeight="1" x14ac:dyDescent="0.2">
      <c r="A95" s="51"/>
      <c r="B95" s="165"/>
      <c r="C95" s="46" t="s">
        <v>40</v>
      </c>
      <c r="D95" s="48">
        <v>241957.94000000003</v>
      </c>
      <c r="E95" s="48">
        <v>4633.0424999999996</v>
      </c>
      <c r="F95" s="48">
        <v>33.56</v>
      </c>
      <c r="G95" s="48">
        <v>542923.55750000023</v>
      </c>
      <c r="H95" s="48">
        <v>61657.310000000012</v>
      </c>
      <c r="I95" s="48">
        <v>159467.08050000001</v>
      </c>
      <c r="J95" s="48">
        <v>36555.86</v>
      </c>
      <c r="K95" s="48">
        <v>10874.708499999997</v>
      </c>
      <c r="L95" s="48">
        <v>340204.67000000004</v>
      </c>
      <c r="M95" s="113">
        <v>717898.3890000002</v>
      </c>
    </row>
    <row r="96" spans="1:13" s="58" customFormat="1" ht="13.5" customHeight="1" x14ac:dyDescent="0.2">
      <c r="A96" s="51"/>
      <c r="B96" s="165"/>
      <c r="C96" s="41" t="s">
        <v>42</v>
      </c>
      <c r="D96" s="43">
        <v>230902.22300000006</v>
      </c>
      <c r="E96" s="43">
        <v>4602.8550000000005</v>
      </c>
      <c r="F96" s="43">
        <v>0</v>
      </c>
      <c r="G96" s="43">
        <v>514425.24650000012</v>
      </c>
      <c r="H96" s="43">
        <v>63565.87</v>
      </c>
      <c r="I96" s="43">
        <v>147532.66200000004</v>
      </c>
      <c r="J96" s="43">
        <v>32187.51</v>
      </c>
      <c r="K96" s="43">
        <v>12194.614999999998</v>
      </c>
      <c r="L96" s="43">
        <v>326655.60300000006</v>
      </c>
      <c r="M96" s="111">
        <v>678755.37850000011</v>
      </c>
    </row>
    <row r="97" spans="1:13" s="58" customFormat="1" ht="13.5" customHeight="1" x14ac:dyDescent="0.2">
      <c r="A97" s="51"/>
      <c r="B97" s="165"/>
      <c r="C97" s="46" t="s">
        <v>43</v>
      </c>
      <c r="D97" s="48">
        <v>237704.39700000011</v>
      </c>
      <c r="E97" s="48">
        <v>3900.3719999999985</v>
      </c>
      <c r="F97" s="48">
        <v>0</v>
      </c>
      <c r="G97" s="48">
        <v>509561.07399999985</v>
      </c>
      <c r="H97" s="48">
        <v>60302.410000000011</v>
      </c>
      <c r="I97" s="48">
        <v>143703.28200000004</v>
      </c>
      <c r="J97" s="48">
        <v>32039.620000000083</v>
      </c>
      <c r="K97" s="48">
        <v>9966.343499999999</v>
      </c>
      <c r="L97" s="48">
        <v>330046.42700000026</v>
      </c>
      <c r="M97" s="113">
        <v>667131.07149999985</v>
      </c>
    </row>
    <row r="98" spans="1:13" s="58" customFormat="1" ht="13.5" customHeight="1" x14ac:dyDescent="0.2">
      <c r="A98" s="51"/>
      <c r="B98" s="165"/>
      <c r="C98" s="41" t="s">
        <v>44</v>
      </c>
      <c r="D98" s="43">
        <v>220085.04299999995</v>
      </c>
      <c r="E98" s="43">
        <v>3928.5569999999998</v>
      </c>
      <c r="F98" s="43">
        <v>0</v>
      </c>
      <c r="G98" s="43">
        <v>490509.04000000021</v>
      </c>
      <c r="H98" s="43">
        <v>50117.065999999999</v>
      </c>
      <c r="I98" s="43">
        <v>127348.126</v>
      </c>
      <c r="J98" s="43">
        <v>23778.69</v>
      </c>
      <c r="K98" s="43">
        <v>9221.18</v>
      </c>
      <c r="L98" s="43">
        <v>293980.79899999994</v>
      </c>
      <c r="M98" s="111">
        <v>631006.90300000028</v>
      </c>
    </row>
    <row r="99" spans="1:13" s="58" customFormat="1" ht="13.5" customHeight="1" x14ac:dyDescent="0.2">
      <c r="A99" s="51"/>
      <c r="B99" s="165"/>
      <c r="C99" s="46" t="s">
        <v>45</v>
      </c>
      <c r="D99" s="48">
        <v>232581.046</v>
      </c>
      <c r="E99" s="48">
        <v>3995.3274999999994</v>
      </c>
      <c r="F99" s="48">
        <v>135.70999999999998</v>
      </c>
      <c r="G99" s="48">
        <v>583334.25300000003</v>
      </c>
      <c r="H99" s="48">
        <v>75861.610000000015</v>
      </c>
      <c r="I99" s="48">
        <v>146109.26550000001</v>
      </c>
      <c r="J99" s="48">
        <v>35993.35</v>
      </c>
      <c r="K99" s="48">
        <v>11607.332</v>
      </c>
      <c r="L99" s="48">
        <v>344571.71600000001</v>
      </c>
      <c r="M99" s="113">
        <v>745046.17800000007</v>
      </c>
    </row>
    <row r="100" spans="1:13" s="58" customFormat="1" ht="13.5" customHeight="1" x14ac:dyDescent="0.2">
      <c r="A100" s="51"/>
      <c r="B100" s="165"/>
      <c r="C100" s="41" t="s">
        <v>46</v>
      </c>
      <c r="D100" s="43">
        <v>233156.65399999992</v>
      </c>
      <c r="E100" s="43">
        <v>2548.7374999999997</v>
      </c>
      <c r="F100" s="43">
        <v>0</v>
      </c>
      <c r="G100" s="43">
        <v>520544.49049999996</v>
      </c>
      <c r="H100" s="43">
        <v>73184.381000000008</v>
      </c>
      <c r="I100" s="43">
        <v>134188.51500000004</v>
      </c>
      <c r="J100" s="43">
        <v>41113.64</v>
      </c>
      <c r="K100" s="43">
        <v>10315.900000000001</v>
      </c>
      <c r="L100" s="43">
        <v>347454.67499999993</v>
      </c>
      <c r="M100" s="111">
        <v>667597.64300000004</v>
      </c>
    </row>
    <row r="101" spans="1:13" s="58" customFormat="1" ht="13.5" customHeight="1" x14ac:dyDescent="0.2">
      <c r="A101" s="51"/>
      <c r="B101" s="165"/>
      <c r="C101" s="46" t="s">
        <v>47</v>
      </c>
      <c r="D101" s="48">
        <v>227121.443</v>
      </c>
      <c r="E101" s="48">
        <v>1823.7299999999998</v>
      </c>
      <c r="F101" s="48">
        <v>35.9</v>
      </c>
      <c r="G101" s="48">
        <v>514924.19400000002</v>
      </c>
      <c r="H101" s="48">
        <v>73919.089999999982</v>
      </c>
      <c r="I101" s="48">
        <v>126630.32650000001</v>
      </c>
      <c r="J101" s="48">
        <v>39932.700000000004</v>
      </c>
      <c r="K101" s="48">
        <v>9279.9020000000019</v>
      </c>
      <c r="L101" s="48">
        <v>341009.13299999997</v>
      </c>
      <c r="M101" s="113">
        <v>652658.15249999997</v>
      </c>
    </row>
    <row r="102" spans="1:13" s="58" customFormat="1" ht="13.5" customHeight="1" x14ac:dyDescent="0.2">
      <c r="A102" s="51"/>
      <c r="B102" s="165"/>
      <c r="C102" s="41" t="s">
        <v>48</v>
      </c>
      <c r="D102" s="43">
        <v>217187.78700000001</v>
      </c>
      <c r="E102" s="43">
        <v>3135.6399999999985</v>
      </c>
      <c r="F102" s="43">
        <v>2125.2700000000004</v>
      </c>
      <c r="G102" s="43">
        <v>542538.74800000002</v>
      </c>
      <c r="H102" s="43">
        <v>74187.180000000008</v>
      </c>
      <c r="I102" s="43">
        <v>127571.95599999998</v>
      </c>
      <c r="J102" s="43">
        <v>36817.289000000004</v>
      </c>
      <c r="K102" s="43">
        <v>13926.775000000001</v>
      </c>
      <c r="L102" s="43">
        <v>330317.52600000001</v>
      </c>
      <c r="M102" s="111">
        <v>687173.11900000006</v>
      </c>
    </row>
    <row r="103" spans="1:13" s="58" customFormat="1" ht="13.5" customHeight="1" x14ac:dyDescent="0.2">
      <c r="A103" s="51"/>
      <c r="B103" s="165"/>
      <c r="C103" s="46" t="s">
        <v>49</v>
      </c>
      <c r="D103" s="48">
        <v>213318.63000000003</v>
      </c>
      <c r="E103" s="48">
        <v>3241.5524999999993</v>
      </c>
      <c r="F103" s="48">
        <v>605.44000000000005</v>
      </c>
      <c r="G103" s="48">
        <v>572185.21349999995</v>
      </c>
      <c r="H103" s="48">
        <v>62447.81</v>
      </c>
      <c r="I103" s="48">
        <v>112550.86200000002</v>
      </c>
      <c r="J103" s="48">
        <v>32040.99</v>
      </c>
      <c r="K103" s="48">
        <v>10488.1085</v>
      </c>
      <c r="L103" s="48">
        <v>308412.87</v>
      </c>
      <c r="M103" s="113">
        <v>698465.7365</v>
      </c>
    </row>
    <row r="104" spans="1:13" s="58" customFormat="1" ht="13.5" customHeight="1" x14ac:dyDescent="0.2">
      <c r="A104" s="51">
        <v>2017</v>
      </c>
      <c r="B104" s="165"/>
      <c r="C104" s="41" t="s">
        <v>50</v>
      </c>
      <c r="D104" s="43">
        <v>192104.37800000003</v>
      </c>
      <c r="E104" s="43">
        <v>2171.6419999999989</v>
      </c>
      <c r="F104" s="43">
        <v>101.61</v>
      </c>
      <c r="G104" s="43">
        <v>501983.22299999982</v>
      </c>
      <c r="H104" s="43">
        <v>58028.479999999996</v>
      </c>
      <c r="I104" s="43">
        <v>113531.4865</v>
      </c>
      <c r="J104" s="43">
        <v>34883.469999999994</v>
      </c>
      <c r="K104" s="43">
        <v>10386.117499999998</v>
      </c>
      <c r="L104" s="43">
        <v>285117.93799999997</v>
      </c>
      <c r="M104" s="111">
        <v>628072.46899999992</v>
      </c>
    </row>
    <row r="105" spans="1:13" s="58" customFormat="1" ht="13.5" customHeight="1" x14ac:dyDescent="0.2">
      <c r="A105" s="51"/>
      <c r="B105" s="165"/>
      <c r="C105" s="46" t="s">
        <v>51</v>
      </c>
      <c r="D105" s="48">
        <v>225079.242</v>
      </c>
      <c r="E105" s="48">
        <v>3280.5969999999975</v>
      </c>
      <c r="F105" s="48">
        <v>791.05</v>
      </c>
      <c r="G105" s="48">
        <v>530035.11249999993</v>
      </c>
      <c r="H105" s="48">
        <v>64891.05599999999</v>
      </c>
      <c r="I105" s="48">
        <v>134840.63900000002</v>
      </c>
      <c r="J105" s="48">
        <v>38456.449999999997</v>
      </c>
      <c r="K105" s="48">
        <v>10594.152499999998</v>
      </c>
      <c r="L105" s="48">
        <v>329217.79800000001</v>
      </c>
      <c r="M105" s="113">
        <v>678750.50099999981</v>
      </c>
    </row>
    <row r="106" spans="1:13" s="58" customFormat="1" ht="13.5" customHeight="1" x14ac:dyDescent="0.2">
      <c r="A106" s="51"/>
      <c r="B106" s="165"/>
      <c r="C106" s="41" t="s">
        <v>52</v>
      </c>
      <c r="D106" s="43">
        <v>238059.77000000002</v>
      </c>
      <c r="E106" s="43">
        <v>3070.6854999999978</v>
      </c>
      <c r="F106" s="43">
        <v>1132.32</v>
      </c>
      <c r="G106" s="43">
        <v>567315.1680000003</v>
      </c>
      <c r="H106" s="43">
        <v>72843.650000000009</v>
      </c>
      <c r="I106" s="43">
        <v>145796.71</v>
      </c>
      <c r="J106" s="43">
        <v>42677.740899999997</v>
      </c>
      <c r="K106" s="43">
        <v>12372.186499999996</v>
      </c>
      <c r="L106" s="43">
        <v>354713.48090000002</v>
      </c>
      <c r="M106" s="111">
        <v>728554.75000000023</v>
      </c>
    </row>
    <row r="107" spans="1:13" s="58" customFormat="1" ht="13.5" customHeight="1" x14ac:dyDescent="0.2">
      <c r="A107" s="51"/>
      <c r="B107" s="165"/>
      <c r="C107" s="46" t="s">
        <v>40</v>
      </c>
      <c r="D107" s="48">
        <v>202885.87900000004</v>
      </c>
      <c r="E107" s="48">
        <v>2710.4534999999987</v>
      </c>
      <c r="F107" s="48">
        <v>541.52</v>
      </c>
      <c r="G107" s="48">
        <v>477322.2365</v>
      </c>
      <c r="H107" s="48">
        <v>62802.738999999994</v>
      </c>
      <c r="I107" s="48">
        <v>116108.81150000001</v>
      </c>
      <c r="J107" s="48">
        <v>28070.27</v>
      </c>
      <c r="K107" s="48">
        <v>9563.0339999999997</v>
      </c>
      <c r="L107" s="48">
        <v>294300.40800000005</v>
      </c>
      <c r="M107" s="113">
        <v>605704.5355</v>
      </c>
    </row>
    <row r="108" spans="1:13" s="58" customFormat="1" ht="13.5" customHeight="1" x14ac:dyDescent="0.2">
      <c r="A108" s="51"/>
      <c r="B108" s="165"/>
      <c r="C108" s="41" t="s">
        <v>42</v>
      </c>
      <c r="D108" s="43">
        <v>223962</v>
      </c>
      <c r="E108" s="43">
        <v>3284.8954999999978</v>
      </c>
      <c r="F108" s="43">
        <v>542.58000000000004</v>
      </c>
      <c r="G108" s="43">
        <v>521425.64000000013</v>
      </c>
      <c r="H108" s="43">
        <v>69769.853000000003</v>
      </c>
      <c r="I108" s="43">
        <v>134752.36650000003</v>
      </c>
      <c r="J108" s="43">
        <v>34546.99</v>
      </c>
      <c r="K108" s="43">
        <v>10761.678499999998</v>
      </c>
      <c r="L108" s="43">
        <v>328821.42299999995</v>
      </c>
      <c r="M108" s="111">
        <v>670224.58050000016</v>
      </c>
    </row>
    <row r="109" spans="1:13" s="58" customFormat="1" ht="13.5" customHeight="1" x14ac:dyDescent="0.2">
      <c r="A109" s="51"/>
      <c r="B109" s="165"/>
      <c r="C109" s="46" t="s">
        <v>43</v>
      </c>
      <c r="D109" s="48">
        <v>215205.03800000006</v>
      </c>
      <c r="E109" s="48">
        <v>3075.5404999999982</v>
      </c>
      <c r="F109" s="48">
        <v>597.53</v>
      </c>
      <c r="G109" s="48">
        <v>510283.20049999992</v>
      </c>
      <c r="H109" s="48">
        <v>69501.67</v>
      </c>
      <c r="I109" s="48">
        <v>137550.91650000005</v>
      </c>
      <c r="J109" s="48">
        <v>33635.14</v>
      </c>
      <c r="K109" s="48">
        <v>13671.231</v>
      </c>
      <c r="L109" s="48">
        <v>318939.37800000008</v>
      </c>
      <c r="M109" s="113">
        <v>664580.8885</v>
      </c>
    </row>
    <row r="110" spans="1:13" s="58" customFormat="1" ht="13.5" customHeight="1" x14ac:dyDescent="0.2">
      <c r="A110" s="51"/>
      <c r="B110" s="165"/>
      <c r="C110" s="41" t="s">
        <v>44</v>
      </c>
      <c r="D110" s="43">
        <v>216313.30499999996</v>
      </c>
      <c r="E110" s="43">
        <v>2270.3094999999994</v>
      </c>
      <c r="F110" s="43">
        <v>3079.98</v>
      </c>
      <c r="G110" s="43">
        <v>559495.80200000037</v>
      </c>
      <c r="H110" s="43">
        <v>70272.920000000013</v>
      </c>
      <c r="I110" s="43">
        <v>139568.88700000002</v>
      </c>
      <c r="J110" s="43">
        <v>36454.589999999997</v>
      </c>
      <c r="K110" s="43">
        <v>14011.967000000001</v>
      </c>
      <c r="L110" s="43">
        <v>326120.79499999993</v>
      </c>
      <c r="M110" s="111">
        <v>715346.96550000028</v>
      </c>
    </row>
    <row r="111" spans="1:13" s="58" customFormat="1" ht="13.5" customHeight="1" x14ac:dyDescent="0.2">
      <c r="A111" s="51"/>
      <c r="B111" s="165"/>
      <c r="C111" s="46" t="s">
        <v>45</v>
      </c>
      <c r="D111" s="48">
        <v>217402.34200000003</v>
      </c>
      <c r="E111" s="48">
        <v>2983.4349999999986</v>
      </c>
      <c r="F111" s="48">
        <v>4776.1000000000004</v>
      </c>
      <c r="G111" s="48">
        <v>535274.64700000011</v>
      </c>
      <c r="H111" s="48">
        <v>71747.739999999991</v>
      </c>
      <c r="I111" s="48">
        <v>149662.54649999994</v>
      </c>
      <c r="J111" s="48">
        <v>36618.241000000009</v>
      </c>
      <c r="K111" s="48">
        <v>14543.440999999999</v>
      </c>
      <c r="L111" s="48">
        <v>330544.42300000007</v>
      </c>
      <c r="M111" s="113">
        <v>702464.0695000001</v>
      </c>
    </row>
    <row r="112" spans="1:13" s="58" customFormat="1" ht="13.5" customHeight="1" x14ac:dyDescent="0.2">
      <c r="A112" s="51"/>
      <c r="B112" s="165"/>
      <c r="C112" s="41" t="s">
        <v>46</v>
      </c>
      <c r="D112" s="43">
        <v>217669.95999999996</v>
      </c>
      <c r="E112" s="43">
        <v>3475.2524999999982</v>
      </c>
      <c r="F112" s="43">
        <v>2607.5899999999997</v>
      </c>
      <c r="G112" s="43">
        <v>531749.60099999967</v>
      </c>
      <c r="H112" s="43">
        <v>70225.945000000007</v>
      </c>
      <c r="I112" s="43">
        <v>143831.02599999995</v>
      </c>
      <c r="J112" s="43">
        <v>37955.87999999999</v>
      </c>
      <c r="K112" s="43">
        <v>15320.788500000001</v>
      </c>
      <c r="L112" s="43">
        <v>328459.375</v>
      </c>
      <c r="M112" s="111">
        <v>694376.6679999996</v>
      </c>
    </row>
    <row r="113" spans="1:13" s="58" customFormat="1" ht="13.5" customHeight="1" x14ac:dyDescent="0.2">
      <c r="A113" s="51"/>
      <c r="B113" s="165"/>
      <c r="C113" s="46" t="s">
        <v>47</v>
      </c>
      <c r="D113" s="48">
        <v>216711.67899999997</v>
      </c>
      <c r="E113" s="48">
        <v>2761.8774999999982</v>
      </c>
      <c r="F113" s="48">
        <v>2838.69</v>
      </c>
      <c r="G113" s="48">
        <v>539690.80550000002</v>
      </c>
      <c r="H113" s="48">
        <v>64178.44</v>
      </c>
      <c r="I113" s="48">
        <v>147174.50099999999</v>
      </c>
      <c r="J113" s="48">
        <v>41144.65</v>
      </c>
      <c r="K113" s="48">
        <v>15158.028499999999</v>
      </c>
      <c r="L113" s="48">
        <v>324873.45900000003</v>
      </c>
      <c r="M113" s="113">
        <v>704785.21249999991</v>
      </c>
    </row>
    <row r="114" spans="1:13" s="58" customFormat="1" ht="13.5" customHeight="1" x14ac:dyDescent="0.2">
      <c r="A114" s="51"/>
      <c r="B114" s="165"/>
      <c r="C114" s="41" t="s">
        <v>48</v>
      </c>
      <c r="D114" s="43">
        <v>217432.00099999999</v>
      </c>
      <c r="E114" s="43">
        <v>3837.8124999999986</v>
      </c>
      <c r="F114" s="43">
        <v>2906.0200000000004</v>
      </c>
      <c r="G114" s="43">
        <v>540746.21850000008</v>
      </c>
      <c r="H114" s="43">
        <v>56626.780000000013</v>
      </c>
      <c r="I114" s="43">
        <v>143082.88899999997</v>
      </c>
      <c r="J114" s="43">
        <v>38648.61</v>
      </c>
      <c r="K114" s="43">
        <v>17996.337500000001</v>
      </c>
      <c r="L114" s="43">
        <v>315613.41099999996</v>
      </c>
      <c r="M114" s="111">
        <v>705663.25750000007</v>
      </c>
    </row>
    <row r="115" spans="1:13" s="58" customFormat="1" ht="13.5" customHeight="1" x14ac:dyDescent="0.2">
      <c r="A115" s="51"/>
      <c r="B115" s="165"/>
      <c r="C115" s="46" t="s">
        <v>49</v>
      </c>
      <c r="D115" s="48">
        <v>206741.54800000001</v>
      </c>
      <c r="E115" s="48">
        <v>3785.7649999999999</v>
      </c>
      <c r="F115" s="48">
        <v>3195.06</v>
      </c>
      <c r="G115" s="48">
        <v>517800.93450000021</v>
      </c>
      <c r="H115" s="48">
        <v>50801.401999999987</v>
      </c>
      <c r="I115" s="48">
        <v>119200.17049999999</v>
      </c>
      <c r="J115" s="48">
        <v>32124.409999999996</v>
      </c>
      <c r="K115" s="48">
        <v>14939.784</v>
      </c>
      <c r="L115" s="48">
        <v>292862.42</v>
      </c>
      <c r="M115" s="113">
        <v>655726.65400000021</v>
      </c>
    </row>
    <row r="116" spans="1:13" s="58" customFormat="1" ht="13.5" customHeight="1" x14ac:dyDescent="0.2">
      <c r="A116" s="51">
        <v>2018</v>
      </c>
      <c r="B116" s="165"/>
      <c r="C116" s="41" t="s">
        <v>50</v>
      </c>
      <c r="D116" s="43">
        <v>186881.50200000004</v>
      </c>
      <c r="E116" s="43">
        <v>3558.1799999999976</v>
      </c>
      <c r="F116" s="43">
        <v>3972.98</v>
      </c>
      <c r="G116" s="43">
        <v>497308.33249999984</v>
      </c>
      <c r="H116" s="43">
        <v>47459.960000000014</v>
      </c>
      <c r="I116" s="43">
        <v>117603.37100000001</v>
      </c>
      <c r="J116" s="43">
        <v>36473.789999999994</v>
      </c>
      <c r="K116" s="43">
        <v>16137.429500000002</v>
      </c>
      <c r="L116" s="43">
        <v>274788.23200000008</v>
      </c>
      <c r="M116" s="111">
        <v>634607.31299999985</v>
      </c>
    </row>
    <row r="117" spans="1:13" s="58" customFormat="1" ht="13.5" customHeight="1" x14ac:dyDescent="0.2">
      <c r="A117" s="51"/>
      <c r="B117" s="165"/>
      <c r="C117" s="46" t="s">
        <v>51</v>
      </c>
      <c r="D117" s="48">
        <v>208864.03099999999</v>
      </c>
      <c r="E117" s="48">
        <v>3178.5749999999989</v>
      </c>
      <c r="F117" s="48">
        <v>3504.38</v>
      </c>
      <c r="G117" s="48">
        <v>496416.88800000004</v>
      </c>
      <c r="H117" s="48">
        <v>59902.848000000005</v>
      </c>
      <c r="I117" s="48">
        <v>138551.5735</v>
      </c>
      <c r="J117" s="48">
        <v>35794.69000000001</v>
      </c>
      <c r="K117" s="48">
        <v>14287.295999999998</v>
      </c>
      <c r="L117" s="48">
        <v>308065.94900000002</v>
      </c>
      <c r="M117" s="113">
        <v>652434.33250000002</v>
      </c>
    </row>
    <row r="118" spans="1:13" s="58" customFormat="1" ht="13.5" customHeight="1" x14ac:dyDescent="0.2">
      <c r="A118" s="51"/>
      <c r="B118" s="165"/>
      <c r="C118" s="41" t="s">
        <v>52</v>
      </c>
      <c r="D118" s="43">
        <v>214337.25700000007</v>
      </c>
      <c r="E118" s="43">
        <v>4471.0375000000004</v>
      </c>
      <c r="F118" s="43">
        <v>4337.53</v>
      </c>
      <c r="G118" s="43">
        <v>518071.91830612248</v>
      </c>
      <c r="H118" s="43">
        <v>55489.649999999994</v>
      </c>
      <c r="I118" s="43">
        <v>131523.57450000002</v>
      </c>
      <c r="J118" s="43">
        <v>35257.300000000003</v>
      </c>
      <c r="K118" s="43">
        <v>15391.637999999999</v>
      </c>
      <c r="L118" s="43">
        <v>309421.73700000002</v>
      </c>
      <c r="M118" s="111">
        <v>669458.16830612253</v>
      </c>
    </row>
    <row r="119" spans="1:13" s="58" customFormat="1" ht="13.5" customHeight="1" x14ac:dyDescent="0.2">
      <c r="A119" s="51"/>
      <c r="B119" s="165"/>
      <c r="C119" s="46" t="s">
        <v>40</v>
      </c>
      <c r="D119" s="48">
        <v>219206.13000000006</v>
      </c>
      <c r="E119" s="48">
        <v>5999.0474999999969</v>
      </c>
      <c r="F119" s="48">
        <v>3909.18</v>
      </c>
      <c r="G119" s="48">
        <v>559937.57449999987</v>
      </c>
      <c r="H119" s="48">
        <v>58545.561000000009</v>
      </c>
      <c r="I119" s="48">
        <v>133714.23549999995</v>
      </c>
      <c r="J119" s="48">
        <v>33593.574000000001</v>
      </c>
      <c r="K119" s="48">
        <v>15914.245000000004</v>
      </c>
      <c r="L119" s="48">
        <v>315254.44500000007</v>
      </c>
      <c r="M119" s="113">
        <v>715565.1024999998</v>
      </c>
    </row>
    <row r="120" spans="1:13" s="58" customFormat="1" ht="13.5" customHeight="1" x14ac:dyDescent="0.2">
      <c r="A120" s="51"/>
      <c r="B120" s="165"/>
      <c r="C120" s="41" t="s">
        <v>42</v>
      </c>
      <c r="D120" s="43">
        <v>232083.14799999993</v>
      </c>
      <c r="E120" s="43">
        <v>4709.637499999998</v>
      </c>
      <c r="F120" s="43">
        <v>3773</v>
      </c>
      <c r="G120" s="43">
        <v>500393.68438435398</v>
      </c>
      <c r="H120" s="43">
        <v>56695.188999999998</v>
      </c>
      <c r="I120" s="43">
        <v>135531.71350000004</v>
      </c>
      <c r="J120" s="43">
        <v>36290.345999999998</v>
      </c>
      <c r="K120" s="43">
        <v>14535.309499999999</v>
      </c>
      <c r="L120" s="43">
        <v>328841.68299999996</v>
      </c>
      <c r="M120" s="111">
        <v>655170.34488435404</v>
      </c>
    </row>
    <row r="121" spans="1:13" s="58" customFormat="1" ht="13.5" customHeight="1" x14ac:dyDescent="0.2">
      <c r="A121" s="51"/>
      <c r="B121" s="165"/>
      <c r="C121" s="46" t="s">
        <v>43</v>
      </c>
      <c r="D121" s="48">
        <v>220671.68500000003</v>
      </c>
      <c r="E121" s="48">
        <v>5368.0874999999987</v>
      </c>
      <c r="F121" s="48">
        <v>389.8</v>
      </c>
      <c r="G121" s="48">
        <v>491163.51073015889</v>
      </c>
      <c r="H121" s="48">
        <v>52248.310000000005</v>
      </c>
      <c r="I121" s="48">
        <v>129160.00199999999</v>
      </c>
      <c r="J121" s="48">
        <v>29671.458000000002</v>
      </c>
      <c r="K121" s="48">
        <v>14546.4506</v>
      </c>
      <c r="L121" s="48">
        <v>302981.25300000003</v>
      </c>
      <c r="M121" s="113">
        <v>640238.05083015887</v>
      </c>
    </row>
    <row r="122" spans="1:13" s="58" customFormat="1" ht="13.5" customHeight="1" x14ac:dyDescent="0.2">
      <c r="A122" s="51"/>
      <c r="B122" s="165"/>
      <c r="C122" s="41" t="s">
        <v>44</v>
      </c>
      <c r="D122" s="43">
        <v>229353.46429999999</v>
      </c>
      <c r="E122" s="43">
        <v>4037.2574999999983</v>
      </c>
      <c r="F122" s="43">
        <v>517.57000000000005</v>
      </c>
      <c r="G122" s="43">
        <v>524385.29450000008</v>
      </c>
      <c r="H122" s="43">
        <v>52342.595700000013</v>
      </c>
      <c r="I122" s="43">
        <v>129940.05799999999</v>
      </c>
      <c r="J122" s="43">
        <v>32782.559999999998</v>
      </c>
      <c r="K122" s="43">
        <v>16653.286999999997</v>
      </c>
      <c r="L122" s="43">
        <v>314996.19</v>
      </c>
      <c r="M122" s="111">
        <v>675015.897</v>
      </c>
    </row>
    <row r="123" spans="1:13" s="58" customFormat="1" ht="13.5" customHeight="1" x14ac:dyDescent="0.2">
      <c r="A123" s="51"/>
      <c r="B123" s="165"/>
      <c r="C123" s="46" t="s">
        <v>45</v>
      </c>
      <c r="D123" s="48">
        <v>236485.20299999992</v>
      </c>
      <c r="E123" s="48">
        <v>5085.4549999999999</v>
      </c>
      <c r="F123" s="48">
        <v>3979</v>
      </c>
      <c r="G123" s="48">
        <v>557646.15000000014</v>
      </c>
      <c r="H123" s="48">
        <v>59214.200000000004</v>
      </c>
      <c r="I123" s="48">
        <v>147184.41650000002</v>
      </c>
      <c r="J123" s="48">
        <v>33747.479999999996</v>
      </c>
      <c r="K123" s="48">
        <v>17938.273500000003</v>
      </c>
      <c r="L123" s="48">
        <v>333425.88299999991</v>
      </c>
      <c r="M123" s="113">
        <v>727854.29500000016</v>
      </c>
    </row>
    <row r="124" spans="1:13" s="58" customFormat="1" ht="13.5" customHeight="1" x14ac:dyDescent="0.2">
      <c r="A124" s="51"/>
      <c r="B124" s="165"/>
      <c r="C124" s="41" t="s">
        <v>46</v>
      </c>
      <c r="D124" s="43">
        <v>235854.51</v>
      </c>
      <c r="E124" s="43">
        <v>5385.7774999999965</v>
      </c>
      <c r="F124" s="43">
        <v>3074.85</v>
      </c>
      <c r="G124" s="43">
        <v>533731.85600000003</v>
      </c>
      <c r="H124" s="43">
        <v>64437.63</v>
      </c>
      <c r="I124" s="43">
        <v>141115.73200000005</v>
      </c>
      <c r="J124" s="43">
        <v>32158.190000000006</v>
      </c>
      <c r="K124" s="43">
        <v>15089.557499999997</v>
      </c>
      <c r="L124" s="43">
        <v>335525.18</v>
      </c>
      <c r="M124" s="111">
        <v>695322.92300000007</v>
      </c>
    </row>
    <row r="125" spans="1:13" s="58" customFormat="1" ht="13.5" customHeight="1" x14ac:dyDescent="0.2">
      <c r="A125" s="51"/>
      <c r="B125" s="165"/>
      <c r="C125" s="46" t="s">
        <v>47</v>
      </c>
      <c r="D125" s="48">
        <v>245654.60400000005</v>
      </c>
      <c r="E125" s="48">
        <v>4447.7949999999983</v>
      </c>
      <c r="F125" s="48">
        <v>3006</v>
      </c>
      <c r="G125" s="48">
        <v>568991.86500000022</v>
      </c>
      <c r="H125" s="48">
        <v>67021.031000000003</v>
      </c>
      <c r="I125" s="48">
        <v>144924.55299999999</v>
      </c>
      <c r="J125" s="48">
        <v>33709.1</v>
      </c>
      <c r="K125" s="48">
        <v>15465.214</v>
      </c>
      <c r="L125" s="48">
        <v>349390.73500000004</v>
      </c>
      <c r="M125" s="113">
        <v>733829.42700000026</v>
      </c>
    </row>
    <row r="126" spans="1:13" s="58" customFormat="1" ht="13.5" customHeight="1" x14ac:dyDescent="0.2">
      <c r="A126" s="51"/>
      <c r="B126" s="165"/>
      <c r="C126" s="41" t="s">
        <v>48</v>
      </c>
      <c r="D126" s="43">
        <v>237809.57399999994</v>
      </c>
      <c r="E126" s="43">
        <v>5882.7699999999986</v>
      </c>
      <c r="F126" s="43">
        <v>2635</v>
      </c>
      <c r="G126" s="43">
        <v>564730.91950000008</v>
      </c>
      <c r="H126" s="43">
        <v>61538.739999999969</v>
      </c>
      <c r="I126" s="43">
        <v>143070.55550000002</v>
      </c>
      <c r="J126" s="43">
        <v>32829.490000000005</v>
      </c>
      <c r="K126" s="43">
        <v>16022.647499999995</v>
      </c>
      <c r="L126" s="43">
        <v>334812.80399999989</v>
      </c>
      <c r="M126" s="111">
        <v>729706.89250000007</v>
      </c>
    </row>
    <row r="127" spans="1:13" s="58" customFormat="1" ht="13.5" customHeight="1" x14ac:dyDescent="0.2">
      <c r="A127" s="51"/>
      <c r="B127" s="165"/>
      <c r="C127" s="46" t="s">
        <v>49</v>
      </c>
      <c r="D127" s="48">
        <v>215866.10299999994</v>
      </c>
      <c r="E127" s="48">
        <v>6784.9629999999979</v>
      </c>
      <c r="F127" s="48">
        <v>1620</v>
      </c>
      <c r="G127" s="48">
        <v>531017.61250000028</v>
      </c>
      <c r="H127" s="48">
        <v>51959.560000000005</v>
      </c>
      <c r="I127" s="48">
        <v>121450.66350000002</v>
      </c>
      <c r="J127" s="48">
        <v>28976.149999999998</v>
      </c>
      <c r="K127" s="48">
        <v>15708.675499999998</v>
      </c>
      <c r="L127" s="48">
        <v>298421.81299999997</v>
      </c>
      <c r="M127" s="113">
        <v>674961.9145000003</v>
      </c>
    </row>
    <row r="128" spans="1:13" s="58" customFormat="1" ht="13.5" customHeight="1" x14ac:dyDescent="0.2">
      <c r="A128" s="51">
        <v>2019</v>
      </c>
      <c r="B128" s="165"/>
      <c r="C128" s="41" t="s">
        <v>50</v>
      </c>
      <c r="D128" s="43">
        <v>192889.22199999992</v>
      </c>
      <c r="E128" s="43">
        <v>4501.2225000000017</v>
      </c>
      <c r="F128" s="43">
        <v>500</v>
      </c>
      <c r="G128" s="43">
        <v>505754.30099999992</v>
      </c>
      <c r="H128" s="43">
        <v>45986.950000000004</v>
      </c>
      <c r="I128" s="43">
        <v>118546.79149999998</v>
      </c>
      <c r="J128" s="43">
        <v>34270.629999999997</v>
      </c>
      <c r="K128" s="43">
        <v>14709.354000000001</v>
      </c>
      <c r="L128" s="43">
        <v>273646.80199999991</v>
      </c>
      <c r="M128" s="111">
        <v>643511.66899999988</v>
      </c>
    </row>
    <row r="129" spans="1:13" s="58" customFormat="1" ht="13.5" customHeight="1" x14ac:dyDescent="0.2">
      <c r="A129" s="69"/>
      <c r="B129" s="165"/>
      <c r="C129" s="46" t="s">
        <v>51</v>
      </c>
      <c r="D129" s="48">
        <v>231676.99100000007</v>
      </c>
      <c r="E129" s="48">
        <v>4566.4474999999975</v>
      </c>
      <c r="F129" s="48">
        <v>1303</v>
      </c>
      <c r="G129" s="48">
        <v>494677.89299999975</v>
      </c>
      <c r="H129" s="48">
        <v>53714.793000000005</v>
      </c>
      <c r="I129" s="48">
        <v>134111.97099999999</v>
      </c>
      <c r="J129" s="48">
        <v>35113.273000000001</v>
      </c>
      <c r="K129" s="48">
        <v>17346.313500000004</v>
      </c>
      <c r="L129" s="48">
        <v>321808.05700000009</v>
      </c>
      <c r="M129" s="113">
        <v>650702.62499999977</v>
      </c>
    </row>
    <row r="130" spans="1:13" s="58" customFormat="1" ht="13.5" customHeight="1" x14ac:dyDescent="0.2">
      <c r="A130" s="69"/>
      <c r="B130" s="165"/>
      <c r="C130" s="41" t="s">
        <v>52</v>
      </c>
      <c r="D130" s="43">
        <v>242107.307</v>
      </c>
      <c r="E130" s="43">
        <v>8334.5899999999983</v>
      </c>
      <c r="F130" s="43">
        <v>1171</v>
      </c>
      <c r="G130" s="43">
        <v>536211.48500000034</v>
      </c>
      <c r="H130" s="43">
        <v>54986.51</v>
      </c>
      <c r="I130" s="43">
        <v>135790.66500000004</v>
      </c>
      <c r="J130" s="43">
        <v>37898.527000000002</v>
      </c>
      <c r="K130" s="43">
        <v>19324.188500000004</v>
      </c>
      <c r="L130" s="43">
        <v>336163.34399999998</v>
      </c>
      <c r="M130" s="111">
        <v>699660.92850000039</v>
      </c>
    </row>
    <row r="131" spans="1:13" s="58" customFormat="1" ht="13.5" customHeight="1" x14ac:dyDescent="0.2">
      <c r="A131" s="69"/>
      <c r="B131" s="165"/>
      <c r="C131" s="46" t="s">
        <v>40</v>
      </c>
      <c r="D131" s="48">
        <v>216316.05199999997</v>
      </c>
      <c r="E131" s="48">
        <v>7281.9825000000001</v>
      </c>
      <c r="F131" s="48">
        <v>1569.36</v>
      </c>
      <c r="G131" s="48">
        <v>540499.72049999994</v>
      </c>
      <c r="H131" s="48">
        <v>52391.19999999999</v>
      </c>
      <c r="I131" s="48">
        <v>121279.32050000006</v>
      </c>
      <c r="J131" s="48">
        <v>34451.480000000003</v>
      </c>
      <c r="K131" s="48">
        <v>17330.541000000001</v>
      </c>
      <c r="L131" s="48">
        <v>304728.09199999995</v>
      </c>
      <c r="M131" s="113">
        <v>686391.56449999998</v>
      </c>
    </row>
    <row r="132" spans="1:13" s="58" customFormat="1" ht="13.5" customHeight="1" x14ac:dyDescent="0.2">
      <c r="A132" s="69"/>
      <c r="B132" s="165"/>
      <c r="C132" s="41" t="s">
        <v>42</v>
      </c>
      <c r="D132" s="43">
        <v>248730.92999999991</v>
      </c>
      <c r="E132" s="43">
        <v>5449.8179999999993</v>
      </c>
      <c r="F132" s="43">
        <v>1752</v>
      </c>
      <c r="G132" s="43">
        <v>538965.82200000004</v>
      </c>
      <c r="H132" s="43">
        <v>60184.969999999994</v>
      </c>
      <c r="I132" s="43">
        <v>141668.65649999998</v>
      </c>
      <c r="J132" s="43">
        <v>38272.74</v>
      </c>
      <c r="K132" s="43">
        <v>19938.451999999997</v>
      </c>
      <c r="L132" s="43">
        <v>348940.6399999999</v>
      </c>
      <c r="M132" s="111">
        <v>706022.74849999999</v>
      </c>
    </row>
    <row r="133" spans="1:13" s="58" customFormat="1" ht="13.5" customHeight="1" x14ac:dyDescent="0.2">
      <c r="A133" s="69"/>
      <c r="B133" s="165"/>
      <c r="C133" s="46" t="s">
        <v>43</v>
      </c>
      <c r="D133" s="48">
        <v>222833.6999999999</v>
      </c>
      <c r="E133" s="48">
        <v>6858.3550000000023</v>
      </c>
      <c r="F133" s="48">
        <v>1764.52</v>
      </c>
      <c r="G133" s="48">
        <v>508396.29849999998</v>
      </c>
      <c r="H133" s="48">
        <v>57754.148000000016</v>
      </c>
      <c r="I133" s="48">
        <v>128296.73799999997</v>
      </c>
      <c r="J133" s="48">
        <v>35991.439999999988</v>
      </c>
      <c r="K133" s="48">
        <v>17409.973499999993</v>
      </c>
      <c r="L133" s="48">
        <v>318343.8079999999</v>
      </c>
      <c r="M133" s="113">
        <v>660961.36499999987</v>
      </c>
    </row>
    <row r="134" spans="1:13" s="58" customFormat="1" ht="13.5" customHeight="1" x14ac:dyDescent="0.2">
      <c r="A134" s="69"/>
      <c r="B134" s="165"/>
      <c r="C134" s="41" t="s">
        <v>44</v>
      </c>
      <c r="D134" s="43">
        <v>249484.84400000007</v>
      </c>
      <c r="E134" s="43">
        <v>4240.9329999999973</v>
      </c>
      <c r="F134" s="43">
        <v>1905.78</v>
      </c>
      <c r="G134" s="43">
        <v>588245.44949999999</v>
      </c>
      <c r="H134" s="43">
        <v>68532.299999999988</v>
      </c>
      <c r="I134" s="43">
        <v>142347.91700000002</v>
      </c>
      <c r="J134" s="43">
        <v>38089.369999999995</v>
      </c>
      <c r="K134" s="43">
        <v>20281.155500000001</v>
      </c>
      <c r="L134" s="43">
        <v>358012.29400000005</v>
      </c>
      <c r="M134" s="111">
        <v>755115.45499999996</v>
      </c>
    </row>
    <row r="135" spans="1:13" s="58" customFormat="1" ht="13.5" customHeight="1" x14ac:dyDescent="0.2">
      <c r="A135" s="69"/>
      <c r="B135" s="165"/>
      <c r="C135" s="46" t="s">
        <v>45</v>
      </c>
      <c r="D135" s="48">
        <v>247369.23500000002</v>
      </c>
      <c r="E135" s="48">
        <v>5779.6779999999972</v>
      </c>
      <c r="F135" s="48">
        <v>1753.27</v>
      </c>
      <c r="G135" s="48">
        <v>582223.82400000026</v>
      </c>
      <c r="H135" s="48">
        <v>64603.259000000005</v>
      </c>
      <c r="I135" s="48">
        <v>136829.48049999995</v>
      </c>
      <c r="J135" s="48">
        <v>41280.400000000001</v>
      </c>
      <c r="K135" s="48">
        <v>19461.366999999995</v>
      </c>
      <c r="L135" s="48">
        <v>355006.16400000005</v>
      </c>
      <c r="M135" s="113">
        <v>744294.34950000013</v>
      </c>
    </row>
    <row r="136" spans="1:13" s="58" customFormat="1" ht="13.5" customHeight="1" x14ac:dyDescent="0.2">
      <c r="A136" s="69"/>
      <c r="B136" s="165"/>
      <c r="C136" s="41" t="s">
        <v>46</v>
      </c>
      <c r="D136" s="43">
        <v>230115.90800000002</v>
      </c>
      <c r="E136" s="43">
        <v>4521.1849999999986</v>
      </c>
      <c r="F136" s="43">
        <v>684.67000000000007</v>
      </c>
      <c r="G136" s="43">
        <v>585601.21200000006</v>
      </c>
      <c r="H136" s="43">
        <v>70359.10000000002</v>
      </c>
      <c r="I136" s="43">
        <v>129599.9345</v>
      </c>
      <c r="J136" s="43">
        <v>38468.43</v>
      </c>
      <c r="K136" s="43">
        <v>19061.284</v>
      </c>
      <c r="L136" s="43">
        <v>339628.10800000007</v>
      </c>
      <c r="M136" s="111">
        <v>738783.61550000007</v>
      </c>
    </row>
    <row r="137" spans="1:13" s="58" customFormat="1" ht="13.5" customHeight="1" x14ac:dyDescent="0.2">
      <c r="A137" s="69"/>
      <c r="B137" s="165"/>
      <c r="C137" s="46" t="s">
        <v>47</v>
      </c>
      <c r="D137" s="48">
        <v>242779.50699999993</v>
      </c>
      <c r="E137" s="48">
        <v>7273.5574999999972</v>
      </c>
      <c r="F137" s="48">
        <v>2480.2400000000002</v>
      </c>
      <c r="G137" s="48">
        <v>577698.39450000005</v>
      </c>
      <c r="H137" s="48">
        <v>70283.644</v>
      </c>
      <c r="I137" s="48">
        <v>147799.21149999992</v>
      </c>
      <c r="J137" s="48">
        <v>43881.24</v>
      </c>
      <c r="K137" s="48">
        <v>18689.914000000001</v>
      </c>
      <c r="L137" s="48">
        <v>359424.63099999994</v>
      </c>
      <c r="M137" s="113">
        <v>751461.07750000001</v>
      </c>
    </row>
    <row r="138" spans="1:13" s="58" customFormat="1" ht="13.5" customHeight="1" x14ac:dyDescent="0.2">
      <c r="A138" s="69"/>
      <c r="B138" s="165"/>
      <c r="C138" s="41" t="s">
        <v>48</v>
      </c>
      <c r="D138" s="43">
        <v>227372.69600000005</v>
      </c>
      <c r="E138" s="43">
        <v>8262.2369999999992</v>
      </c>
      <c r="F138" s="43">
        <v>1349.5</v>
      </c>
      <c r="G138" s="43">
        <v>589456.61600000015</v>
      </c>
      <c r="H138" s="43">
        <v>59282.219999999979</v>
      </c>
      <c r="I138" s="43">
        <v>135200.785</v>
      </c>
      <c r="J138" s="43">
        <v>41837.4</v>
      </c>
      <c r="K138" s="43">
        <v>20541.332499999997</v>
      </c>
      <c r="L138" s="43">
        <v>329841.81600000005</v>
      </c>
      <c r="M138" s="111">
        <v>753460.97050000017</v>
      </c>
    </row>
    <row r="139" spans="1:13" s="58" customFormat="1" ht="13.5" customHeight="1" x14ac:dyDescent="0.2">
      <c r="A139" s="69"/>
      <c r="B139" s="165"/>
      <c r="C139" s="46" t="s">
        <v>49</v>
      </c>
      <c r="D139" s="48">
        <v>229148.01799999987</v>
      </c>
      <c r="E139" s="48">
        <v>7298.1225000000004</v>
      </c>
      <c r="F139" s="48">
        <v>2127.84</v>
      </c>
      <c r="G139" s="48">
        <v>592258.20200000005</v>
      </c>
      <c r="H139" s="48">
        <v>59048.039999999972</v>
      </c>
      <c r="I139" s="48">
        <v>130321.78749999993</v>
      </c>
      <c r="J139" s="48">
        <v>37398.420000000006</v>
      </c>
      <c r="K139" s="48">
        <v>21806.507500000007</v>
      </c>
      <c r="L139" s="48">
        <v>327722.3179999998</v>
      </c>
      <c r="M139" s="113">
        <v>751684.61950000003</v>
      </c>
    </row>
    <row r="140" spans="1:13" s="58" customFormat="1" ht="13.5" customHeight="1" x14ac:dyDescent="0.2">
      <c r="A140" s="69">
        <v>2020</v>
      </c>
      <c r="B140" s="165"/>
      <c r="C140" s="41" t="s">
        <v>50</v>
      </c>
      <c r="D140" s="43">
        <v>186883.0749999999</v>
      </c>
      <c r="E140" s="43">
        <v>5686.4314999999979</v>
      </c>
      <c r="F140" s="43">
        <v>1569.07</v>
      </c>
      <c r="G140" s="43">
        <v>565770.94949999976</v>
      </c>
      <c r="H140" s="43">
        <v>57268.680000000022</v>
      </c>
      <c r="I140" s="43">
        <v>114025.61249999999</v>
      </c>
      <c r="J140" s="43">
        <v>39969.910000000003</v>
      </c>
      <c r="K140" s="43">
        <v>23527.570500000002</v>
      </c>
      <c r="L140" s="43">
        <v>285690.73499999993</v>
      </c>
      <c r="M140" s="111">
        <v>709010.56399999966</v>
      </c>
    </row>
    <row r="141" spans="1:13" s="58" customFormat="1" ht="13.5" customHeight="1" x14ac:dyDescent="0.2">
      <c r="A141" s="69"/>
      <c r="B141" s="165"/>
      <c r="C141" s="46" t="s">
        <v>51</v>
      </c>
      <c r="D141" s="48">
        <v>234535.64799999996</v>
      </c>
      <c r="E141" s="48">
        <v>9485.2754999999997</v>
      </c>
      <c r="F141" s="48">
        <v>1790.5900000000001</v>
      </c>
      <c r="G141" s="48">
        <v>511848.16099999991</v>
      </c>
      <c r="H141" s="48">
        <v>71575.919999999969</v>
      </c>
      <c r="I141" s="48">
        <v>128691.20249999996</v>
      </c>
      <c r="J141" s="48">
        <v>40497.249999999993</v>
      </c>
      <c r="K141" s="48">
        <v>26108.729999999996</v>
      </c>
      <c r="L141" s="48">
        <v>348399.40799999994</v>
      </c>
      <c r="M141" s="113">
        <v>676133.36899999983</v>
      </c>
    </row>
    <row r="142" spans="1:13" s="72" customFormat="1" ht="13.5" customHeight="1" x14ac:dyDescent="0.2">
      <c r="A142" s="71"/>
      <c r="B142" s="166"/>
      <c r="C142" s="41" t="s">
        <v>52</v>
      </c>
      <c r="D142" s="43">
        <v>156707.20700000002</v>
      </c>
      <c r="E142" s="43">
        <v>4730.3779999999979</v>
      </c>
      <c r="F142" s="43">
        <v>1080.23</v>
      </c>
      <c r="G142" s="43">
        <v>376988.29749999993</v>
      </c>
      <c r="H142" s="43">
        <v>58692.290000000008</v>
      </c>
      <c r="I142" s="43">
        <v>96188.769000000044</v>
      </c>
      <c r="J142" s="43">
        <v>25174.079999999998</v>
      </c>
      <c r="K142" s="43">
        <v>20128.1695</v>
      </c>
      <c r="L142" s="43">
        <v>241653.80700000003</v>
      </c>
      <c r="M142" s="111">
        <v>498035.614</v>
      </c>
    </row>
    <row r="143" spans="1:13" s="72" customFormat="1" ht="13.5" customHeight="1" x14ac:dyDescent="0.2">
      <c r="A143" s="71"/>
      <c r="B143" s="166"/>
      <c r="C143" s="46" t="s">
        <v>40</v>
      </c>
      <c r="D143" s="48">
        <v>11844.828</v>
      </c>
      <c r="E143" s="48">
        <v>713.21749999999975</v>
      </c>
      <c r="F143" s="48">
        <v>103</v>
      </c>
      <c r="G143" s="48">
        <v>192304.47849999994</v>
      </c>
      <c r="H143" s="48">
        <v>12645.380000000003</v>
      </c>
      <c r="I143" s="48">
        <v>16133.612499999997</v>
      </c>
      <c r="J143" s="48">
        <v>3372.21</v>
      </c>
      <c r="K143" s="48">
        <v>5296.9585000000006</v>
      </c>
      <c r="L143" s="48">
        <v>27965.418000000001</v>
      </c>
      <c r="M143" s="113">
        <v>214448.26699999993</v>
      </c>
    </row>
    <row r="144" spans="1:13" s="58" customFormat="1" ht="13.5" customHeight="1" x14ac:dyDescent="0.2">
      <c r="A144" s="69"/>
      <c r="B144" s="165"/>
      <c r="C144" s="41" t="s">
        <v>42</v>
      </c>
      <c r="D144" s="43">
        <v>117873.69701724243</v>
      </c>
      <c r="E144" s="43">
        <v>2875.5774999999976</v>
      </c>
      <c r="F144" s="43">
        <v>1193.8499984741211</v>
      </c>
      <c r="G144" s="43">
        <v>417461.92401499866</v>
      </c>
      <c r="H144" s="43">
        <v>51961.963959487926</v>
      </c>
      <c r="I144" s="43">
        <v>75824.699986658146</v>
      </c>
      <c r="J144" s="43">
        <v>22858.074995117182</v>
      </c>
      <c r="K144" s="43">
        <v>15871.227999557494</v>
      </c>
      <c r="L144" s="43">
        <v>193887.58597032164</v>
      </c>
      <c r="M144" s="111">
        <v>512033.4295012143</v>
      </c>
    </row>
    <row r="145" spans="1:13" s="58" customFormat="1" ht="13.5" customHeight="1" x14ac:dyDescent="0.2">
      <c r="A145" s="69"/>
      <c r="B145" s="165"/>
      <c r="C145" s="46" t="s">
        <v>43</v>
      </c>
      <c r="D145" s="48">
        <v>172477.34572488407</v>
      </c>
      <c r="E145" s="48">
        <v>5812.2800000000016</v>
      </c>
      <c r="F145" s="48">
        <v>1226.6999957275391</v>
      </c>
      <c r="G145" s="48">
        <v>514191.80895138497</v>
      </c>
      <c r="H145" s="48">
        <v>60252.010967346192</v>
      </c>
      <c r="I145" s="48">
        <v>102316.09802201368</v>
      </c>
      <c r="J145" s="48">
        <v>30787.893990234381</v>
      </c>
      <c r="K145" s="48">
        <v>17890.612499175069</v>
      </c>
      <c r="L145" s="48">
        <v>264743.9506781922</v>
      </c>
      <c r="M145" s="113">
        <v>640210.79947257368</v>
      </c>
    </row>
    <row r="146" spans="1:13" s="58" customFormat="1" ht="13.5" customHeight="1" x14ac:dyDescent="0.2">
      <c r="A146" s="69"/>
      <c r="B146" s="165"/>
      <c r="C146" s="41" t="s">
        <v>44</v>
      </c>
      <c r="D146" s="43">
        <v>203089.21181414809</v>
      </c>
      <c r="E146" s="43">
        <v>6309.6149997329767</v>
      </c>
      <c r="F146" s="43">
        <v>637.15</v>
      </c>
      <c r="G146" s="43">
        <v>628565.03104726097</v>
      </c>
      <c r="H146" s="43">
        <v>71099.629955902099</v>
      </c>
      <c r="I146" s="43">
        <v>123231.70997305228</v>
      </c>
      <c r="J146" s="43">
        <v>35397.633964599598</v>
      </c>
      <c r="K146" s="43">
        <v>24729.439498828888</v>
      </c>
      <c r="L146" s="43">
        <v>310223.62573464977</v>
      </c>
      <c r="M146" s="111">
        <v>782835.79551887501</v>
      </c>
    </row>
    <row r="147" spans="1:13" s="58" customFormat="1" ht="13.5" customHeight="1" x14ac:dyDescent="0.2">
      <c r="A147" s="69"/>
      <c r="B147" s="165"/>
      <c r="C147" s="46" t="s">
        <v>45</v>
      </c>
      <c r="D147" s="48">
        <v>201781.99900427242</v>
      </c>
      <c r="E147" s="48">
        <v>5743.334493286131</v>
      </c>
      <c r="F147" s="48">
        <v>348</v>
      </c>
      <c r="G147" s="48">
        <v>589526.82036168617</v>
      </c>
      <c r="H147" s="48">
        <v>70967.326996337884</v>
      </c>
      <c r="I147" s="48">
        <v>118844.59147700123</v>
      </c>
      <c r="J147" s="48">
        <v>40159.264987487797</v>
      </c>
      <c r="K147" s="48">
        <v>24702.668999259979</v>
      </c>
      <c r="L147" s="48">
        <v>313256.59098809812</v>
      </c>
      <c r="M147" s="113">
        <v>738817.41533123341</v>
      </c>
    </row>
    <row r="148" spans="1:13" s="58" customFormat="1" ht="13.5" customHeight="1" x14ac:dyDescent="0.2">
      <c r="A148" s="69"/>
      <c r="B148" s="165"/>
      <c r="C148" s="41" t="s">
        <v>46</v>
      </c>
      <c r="D148" s="43">
        <v>215473.59174819948</v>
      </c>
      <c r="E148" s="43">
        <v>5679.8925016784651</v>
      </c>
      <c r="F148" s="43">
        <v>99.949999999999989</v>
      </c>
      <c r="G148" s="43">
        <v>624792.92425844551</v>
      </c>
      <c r="H148" s="43">
        <v>86094.0199897766</v>
      </c>
      <c r="I148" s="43">
        <v>130667.3334791088</v>
      </c>
      <c r="J148" s="43">
        <v>40563.90997051954</v>
      </c>
      <c r="K148" s="43">
        <v>27831.74250201723</v>
      </c>
      <c r="L148" s="43">
        <v>342231.47170849564</v>
      </c>
      <c r="M148" s="111">
        <v>788971.89274124987</v>
      </c>
    </row>
    <row r="149" spans="1:13" s="58" customFormat="1" ht="13.5" customHeight="1" x14ac:dyDescent="0.2">
      <c r="A149" s="69"/>
      <c r="B149" s="165"/>
      <c r="C149" s="46" t="s">
        <v>47</v>
      </c>
      <c r="D149" s="48">
        <v>220851.71700994862</v>
      </c>
      <c r="E149" s="48">
        <v>6778.6349993896465</v>
      </c>
      <c r="F149" s="48">
        <v>1504.0400000762941</v>
      </c>
      <c r="G149" s="48">
        <v>640047.20907250466</v>
      </c>
      <c r="H149" s="48">
        <v>92530.925928035707</v>
      </c>
      <c r="I149" s="48">
        <v>134628.47852256775</v>
      </c>
      <c r="J149" s="48">
        <v>42234.421986479283</v>
      </c>
      <c r="K149" s="48">
        <v>30537.740499618525</v>
      </c>
      <c r="L149" s="48">
        <v>357121.10492453992</v>
      </c>
      <c r="M149" s="113">
        <v>811992.06309408066</v>
      </c>
    </row>
    <row r="150" spans="1:13" s="58" customFormat="1" ht="13.5" customHeight="1" x14ac:dyDescent="0.2">
      <c r="A150" s="69"/>
      <c r="B150" s="165"/>
      <c r="C150" s="41" t="s">
        <v>48</v>
      </c>
      <c r="D150" s="43">
        <v>199192.9043463319</v>
      </c>
      <c r="E150" s="43">
        <v>6837.0749998664833</v>
      </c>
      <c r="F150" s="43">
        <v>1459.7099996948241</v>
      </c>
      <c r="G150" s="43">
        <v>631217.72111873061</v>
      </c>
      <c r="H150" s="43">
        <v>85523.375004882851</v>
      </c>
      <c r="I150" s="43">
        <v>127201.83850359342</v>
      </c>
      <c r="J150" s="43">
        <v>39473.4139975586</v>
      </c>
      <c r="K150" s="43">
        <v>31084.991500926793</v>
      </c>
      <c r="L150" s="43">
        <v>325649.40334846819</v>
      </c>
      <c r="M150" s="111">
        <v>796341.62612311728</v>
      </c>
    </row>
    <row r="151" spans="1:13" s="58" customFormat="1" ht="13.5" customHeight="1" x14ac:dyDescent="0.2">
      <c r="A151" s="69"/>
      <c r="B151" s="165"/>
      <c r="C151" s="46" t="s">
        <v>49</v>
      </c>
      <c r="D151" s="48">
        <v>190771.11310014158</v>
      </c>
      <c r="E151" s="48">
        <v>6229.3724983215334</v>
      </c>
      <c r="F151" s="48">
        <v>771.71000083923332</v>
      </c>
      <c r="G151" s="48">
        <v>610589.77987918654</v>
      </c>
      <c r="H151" s="48">
        <v>70638.800974212631</v>
      </c>
      <c r="I151" s="48">
        <v>113789.14348660229</v>
      </c>
      <c r="J151" s="48">
        <v>32535.310986448287</v>
      </c>
      <c r="K151" s="48">
        <v>28991.32100047636</v>
      </c>
      <c r="L151" s="48">
        <v>294716.93506164174</v>
      </c>
      <c r="M151" s="113">
        <v>759599.61686458671</v>
      </c>
    </row>
    <row r="152" spans="1:13" s="58" customFormat="1" ht="13.5" customHeight="1" x14ac:dyDescent="0.2">
      <c r="A152" s="69">
        <v>2021</v>
      </c>
      <c r="B152" s="165"/>
      <c r="C152" s="41" t="s">
        <v>50</v>
      </c>
      <c r="D152" s="43">
        <v>168032.48268475337</v>
      </c>
      <c r="E152" s="43">
        <v>4771.975000305174</v>
      </c>
      <c r="F152" s="43">
        <v>193.4400003051758</v>
      </c>
      <c r="G152" s="43">
        <v>571953.0390965871</v>
      </c>
      <c r="H152" s="43">
        <v>73919.373974899267</v>
      </c>
      <c r="I152" s="43">
        <v>108913.5259833317</v>
      </c>
      <c r="J152" s="43">
        <v>33439.426008430484</v>
      </c>
      <c r="K152" s="43">
        <v>27874.083999045848</v>
      </c>
      <c r="L152" s="43">
        <v>275584.72266838828</v>
      </c>
      <c r="M152" s="111">
        <v>713512.62407926994</v>
      </c>
    </row>
    <row r="153" spans="1:13" s="58" customFormat="1" ht="13.5" customHeight="1" x14ac:dyDescent="0.2">
      <c r="A153" s="69"/>
      <c r="B153" s="165"/>
      <c r="C153" s="46" t="s">
        <v>51</v>
      </c>
      <c r="D153" s="48">
        <v>211700.22247564993</v>
      </c>
      <c r="E153" s="48">
        <v>6055.9124975999985</v>
      </c>
      <c r="F153" s="48">
        <v>397.64999985000009</v>
      </c>
      <c r="G153" s="48">
        <v>595987.89103990025</v>
      </c>
      <c r="H153" s="48">
        <v>78631.564057820025</v>
      </c>
      <c r="I153" s="48">
        <v>123660.12301890008</v>
      </c>
      <c r="J153" s="48">
        <v>33214.44601313</v>
      </c>
      <c r="K153" s="48">
        <v>29594.109500912</v>
      </c>
      <c r="L153" s="48">
        <v>323943.88254644995</v>
      </c>
      <c r="M153" s="113">
        <v>755298.03605731227</v>
      </c>
    </row>
    <row r="154" spans="1:13" s="58" customFormat="1" ht="13.5" customHeight="1" x14ac:dyDescent="0.2">
      <c r="A154" s="69"/>
      <c r="B154" s="165"/>
      <c r="C154" s="41" t="s">
        <v>52</v>
      </c>
      <c r="D154" s="43">
        <v>230870.44965269652</v>
      </c>
      <c r="E154" s="43">
        <v>7103.5974987792961</v>
      </c>
      <c r="F154" s="43">
        <v>672.85</v>
      </c>
      <c r="G154" s="43">
        <v>661569.41064843629</v>
      </c>
      <c r="H154" s="43">
        <v>87094.637030899074</v>
      </c>
      <c r="I154" s="43">
        <v>131379.54600279807</v>
      </c>
      <c r="J154" s="43">
        <v>40302.142988994594</v>
      </c>
      <c r="K154" s="43">
        <v>30021.151999907052</v>
      </c>
      <c r="L154" s="43">
        <v>358940.07967259019</v>
      </c>
      <c r="M154" s="111">
        <v>830073.70614992082</v>
      </c>
    </row>
    <row r="155" spans="1:13" s="58" customFormat="1" ht="13.5" customHeight="1" x14ac:dyDescent="0.2">
      <c r="A155" s="69"/>
      <c r="B155" s="165"/>
      <c r="C155" s="46" t="s">
        <v>40</v>
      </c>
      <c r="D155" s="48">
        <v>195475.44479348997</v>
      </c>
      <c r="E155" s="48">
        <v>4574.9074999999993</v>
      </c>
      <c r="F155" s="48">
        <v>271.2500003814697</v>
      </c>
      <c r="G155" s="48">
        <v>594056.83292651281</v>
      </c>
      <c r="H155" s="48">
        <v>79336.289866528314</v>
      </c>
      <c r="I155" s="48">
        <v>117493.25852557181</v>
      </c>
      <c r="J155" s="48">
        <v>36129.290955596924</v>
      </c>
      <c r="K155" s="48">
        <v>23486.604999218463</v>
      </c>
      <c r="L155" s="48">
        <v>311212.27561599668</v>
      </c>
      <c r="M155" s="113">
        <v>739611.60395130306</v>
      </c>
    </row>
    <row r="156" spans="1:13" s="58" customFormat="1" ht="13.5" customHeight="1" x14ac:dyDescent="0.2">
      <c r="A156" s="69"/>
      <c r="B156" s="165"/>
      <c r="C156" s="41" t="s">
        <v>42</v>
      </c>
      <c r="D156" s="43">
        <v>171682.66070197878</v>
      </c>
      <c r="E156" s="43">
        <v>4495.1799995231631</v>
      </c>
      <c r="F156" s="43">
        <v>456.06000076293952</v>
      </c>
      <c r="G156" s="43">
        <v>441004.53141577839</v>
      </c>
      <c r="H156" s="43">
        <v>58547.500989852917</v>
      </c>
      <c r="I156" s="43">
        <v>89828.962983757025</v>
      </c>
      <c r="J156" s="43">
        <v>27533.756038299565</v>
      </c>
      <c r="K156" s="43">
        <v>22342.500999297259</v>
      </c>
      <c r="L156" s="43">
        <v>258219.97773089417</v>
      </c>
      <c r="M156" s="111">
        <v>557671.17539835582</v>
      </c>
    </row>
    <row r="157" spans="1:13" s="58" customFormat="1" ht="13.5" customHeight="1" x14ac:dyDescent="0.2">
      <c r="A157" s="69"/>
      <c r="B157" s="165"/>
      <c r="C157" s="46" t="s">
        <v>43</v>
      </c>
      <c r="D157" s="48">
        <v>205593.67849974972</v>
      </c>
      <c r="E157" s="48">
        <v>5795.2329994392385</v>
      </c>
      <c r="F157" s="48">
        <v>268.08000183105469</v>
      </c>
      <c r="G157" s="48">
        <v>608597.86214512656</v>
      </c>
      <c r="H157" s="48">
        <v>74460.490954147346</v>
      </c>
      <c r="I157" s="48">
        <v>110999.56149888714</v>
      </c>
      <c r="J157" s="48">
        <v>38705.645062723153</v>
      </c>
      <c r="K157" s="48">
        <v>27460.084001560208</v>
      </c>
      <c r="L157" s="48">
        <v>319027.89451845124</v>
      </c>
      <c r="M157" s="113">
        <v>752852.74064501317</v>
      </c>
    </row>
    <row r="158" spans="1:13" s="58" customFormat="1" ht="13.5" customHeight="1" x14ac:dyDescent="0.2">
      <c r="A158" s="69"/>
      <c r="B158" s="165"/>
      <c r="C158" s="41" t="s">
        <v>44</v>
      </c>
      <c r="D158" s="43">
        <v>228338.09667269903</v>
      </c>
      <c r="E158" s="43">
        <v>6600.9204999160747</v>
      </c>
      <c r="F158" s="43">
        <v>378.95000000000005</v>
      </c>
      <c r="G158" s="43">
        <v>623623.58302017057</v>
      </c>
      <c r="H158" s="43">
        <v>81558.745995803853</v>
      </c>
      <c r="I158" s="43">
        <v>123946.51247356893</v>
      </c>
      <c r="J158" s="43">
        <v>42014.568024108885</v>
      </c>
      <c r="K158" s="43">
        <v>25514.495495025636</v>
      </c>
      <c r="L158" s="43">
        <v>352290.36069261178</v>
      </c>
      <c r="M158" s="111">
        <v>779685.51148868119</v>
      </c>
    </row>
    <row r="159" spans="1:13" s="58" customFormat="1" ht="13.5" customHeight="1" x14ac:dyDescent="0.2">
      <c r="A159" s="69"/>
      <c r="B159" s="165"/>
      <c r="C159" s="46" t="s">
        <v>45</v>
      </c>
      <c r="D159" s="48">
        <v>231997.23980733566</v>
      </c>
      <c r="E159" s="48">
        <v>5441.4780030746451</v>
      </c>
      <c r="F159" s="48">
        <v>615.30999999999995</v>
      </c>
      <c r="G159" s="48">
        <v>592343.37253023719</v>
      </c>
      <c r="H159" s="48">
        <v>81412.524967780118</v>
      </c>
      <c r="I159" s="48">
        <v>118954.0105169032</v>
      </c>
      <c r="J159" s="48">
        <v>40551.246060882564</v>
      </c>
      <c r="K159" s="48">
        <v>26473.136989624021</v>
      </c>
      <c r="L159" s="48">
        <v>354576.32083599834</v>
      </c>
      <c r="M159" s="113">
        <v>743211.99803983909</v>
      </c>
    </row>
    <row r="160" spans="1:13" s="58" customFormat="1" ht="13.5" customHeight="1" x14ac:dyDescent="0.2">
      <c r="A160" s="69"/>
      <c r="B160" s="165"/>
      <c r="C160" s="41" t="s">
        <v>46</v>
      </c>
      <c r="D160" s="43">
        <v>247435.79800380309</v>
      </c>
      <c r="E160" s="43">
        <v>6018.7029971313468</v>
      </c>
      <c r="F160" s="43">
        <v>584.16</v>
      </c>
      <c r="G160" s="43">
        <v>638307.61983927933</v>
      </c>
      <c r="H160" s="43">
        <v>77147.087000457745</v>
      </c>
      <c r="I160" s="43">
        <v>125164.06452952104</v>
      </c>
      <c r="J160" s="43">
        <v>41882.54494844615</v>
      </c>
      <c r="K160" s="43">
        <v>27378.570010143281</v>
      </c>
      <c r="L160" s="43">
        <v>367049.589952707</v>
      </c>
      <c r="M160" s="111">
        <v>796868.95737607509</v>
      </c>
    </row>
    <row r="161" spans="1:24" s="58" customFormat="1" ht="13.5" customHeight="1" x14ac:dyDescent="0.2">
      <c r="A161" s="69"/>
      <c r="B161" s="165"/>
      <c r="C161" s="46" t="s">
        <v>47</v>
      </c>
      <c r="D161" s="48">
        <v>246405.54702960196</v>
      </c>
      <c r="E161" s="48">
        <v>6539.2905008697498</v>
      </c>
      <c r="F161" s="48">
        <v>485.13999999999993</v>
      </c>
      <c r="G161" s="48">
        <v>634356.18550834048</v>
      </c>
      <c r="H161" s="48">
        <v>74045.257985046366</v>
      </c>
      <c r="I161" s="48">
        <v>117006.23851093244</v>
      </c>
      <c r="J161" s="48">
        <v>41227.50100763893</v>
      </c>
      <c r="K161" s="48">
        <v>29978.891496702432</v>
      </c>
      <c r="L161" s="48">
        <v>362163.4460222873</v>
      </c>
      <c r="M161" s="113">
        <v>787880.60601684509</v>
      </c>
    </row>
    <row r="162" spans="1:24" s="58" customFormat="1" ht="13.5" customHeight="1" x14ac:dyDescent="0.2">
      <c r="A162" s="69"/>
      <c r="B162" s="165"/>
      <c r="C162" s="41" t="s">
        <v>48</v>
      </c>
      <c r="D162" s="43">
        <v>243802.66672286912</v>
      </c>
      <c r="E162" s="43">
        <v>6848.8559953117356</v>
      </c>
      <c r="F162" s="43">
        <v>729.27500000000009</v>
      </c>
      <c r="G162" s="43">
        <v>653185.4555124219</v>
      </c>
      <c r="H162" s="43">
        <v>78344.394970169058</v>
      </c>
      <c r="I162" s="43">
        <v>117720.05900732047</v>
      </c>
      <c r="J162" s="43">
        <v>39292.059943084721</v>
      </c>
      <c r="K162" s="43">
        <v>26899.429000858308</v>
      </c>
      <c r="L162" s="43">
        <v>362168.3966361229</v>
      </c>
      <c r="M162" s="111">
        <v>804653.79951591243</v>
      </c>
    </row>
    <row r="163" spans="1:24" s="58" customFormat="1" ht="13.5" customHeight="1" x14ac:dyDescent="0.2">
      <c r="A163" s="69"/>
      <c r="B163" s="165"/>
      <c r="C163" s="46" t="s">
        <v>49</v>
      </c>
      <c r="D163" s="48">
        <v>237704.04049138064</v>
      </c>
      <c r="E163" s="48">
        <v>5849.8555481307976</v>
      </c>
      <c r="F163" s="48">
        <v>621.12999999999988</v>
      </c>
      <c r="G163" s="48">
        <v>647825.64295252855</v>
      </c>
      <c r="H163" s="48">
        <v>66012.386012817384</v>
      </c>
      <c r="I163" s="48">
        <v>109631.9419846456</v>
      </c>
      <c r="J163" s="48">
        <v>38654.239963817599</v>
      </c>
      <c r="K163" s="48">
        <v>28556.962500411984</v>
      </c>
      <c r="L163" s="48">
        <v>342991.79646801559</v>
      </c>
      <c r="M163" s="113">
        <v>791864.40298571694</v>
      </c>
      <c r="N163" s="221"/>
      <c r="O163" s="221"/>
      <c r="P163" s="221"/>
      <c r="Q163" s="221"/>
      <c r="R163" s="221"/>
      <c r="S163" s="221"/>
      <c r="T163" s="221"/>
      <c r="U163" s="221"/>
      <c r="V163" s="221"/>
      <c r="W163" s="221"/>
      <c r="X163" s="221"/>
    </row>
    <row r="164" spans="1:24" s="58" customFormat="1" ht="13.5" customHeight="1" x14ac:dyDescent="0.2">
      <c r="A164" s="69">
        <v>2022</v>
      </c>
      <c r="B164" s="165"/>
      <c r="C164" s="41" t="s">
        <v>50</v>
      </c>
      <c r="D164" s="43">
        <v>197921.30330578363</v>
      </c>
      <c r="E164" s="43">
        <v>5683.0225015563974</v>
      </c>
      <c r="F164" s="43">
        <v>136.95999999999998</v>
      </c>
      <c r="G164" s="43">
        <v>535046.79842994025</v>
      </c>
      <c r="H164" s="43">
        <v>61076.240024414037</v>
      </c>
      <c r="I164" s="43">
        <v>100306.66351102055</v>
      </c>
      <c r="J164" s="43">
        <v>38667.475042800914</v>
      </c>
      <c r="K164" s="43">
        <v>25050.965499778751</v>
      </c>
      <c r="L164" s="43">
        <v>297801.97837299854</v>
      </c>
      <c r="M164" s="111">
        <v>666087.44994229602</v>
      </c>
      <c r="N164" s="221"/>
      <c r="O164" s="221"/>
      <c r="P164" s="221"/>
      <c r="Q164" s="221"/>
      <c r="R164" s="221"/>
      <c r="S164" s="221"/>
      <c r="T164" s="221"/>
      <c r="U164" s="221"/>
      <c r="V164" s="221"/>
      <c r="W164" s="221"/>
      <c r="X164" s="221"/>
    </row>
    <row r="165" spans="1:24" s="58" customFormat="1" ht="13.5" customHeight="1" x14ac:dyDescent="0.2">
      <c r="A165" s="69"/>
      <c r="B165" s="165"/>
      <c r="C165" s="64" t="s">
        <v>51</v>
      </c>
      <c r="D165" s="65">
        <v>241285.2717946741</v>
      </c>
      <c r="E165" s="65">
        <v>6277.2159967422494</v>
      </c>
      <c r="F165" s="65">
        <v>373.63000000000005</v>
      </c>
      <c r="G165" s="65">
        <v>601377.9360763341</v>
      </c>
      <c r="H165" s="65">
        <v>72086.64599710083</v>
      </c>
      <c r="I165" s="65">
        <v>117584.51045899393</v>
      </c>
      <c r="J165" s="65">
        <v>39116.140031433111</v>
      </c>
      <c r="K165" s="65">
        <v>28798.931000567562</v>
      </c>
      <c r="L165" s="65">
        <v>352861.68782320805</v>
      </c>
      <c r="M165" s="118">
        <v>754038.59353263781</v>
      </c>
      <c r="N165" s="221"/>
      <c r="O165" s="221"/>
      <c r="P165" s="221"/>
      <c r="Q165" s="221"/>
      <c r="R165" s="221"/>
      <c r="S165" s="221"/>
      <c r="T165" s="221"/>
      <c r="U165" s="221"/>
      <c r="V165" s="221"/>
      <c r="W165" s="221"/>
      <c r="X165" s="221"/>
    </row>
    <row r="166" spans="1:24" s="58" customFormat="1" ht="13.5" customHeight="1" x14ac:dyDescent="0.2">
      <c r="A166" s="69"/>
      <c r="B166" s="165"/>
      <c r="C166" s="41" t="s">
        <v>52</v>
      </c>
      <c r="D166" s="43">
        <v>269780.95519726991</v>
      </c>
      <c r="E166" s="43">
        <v>6431.4224999999988</v>
      </c>
      <c r="F166" s="43">
        <v>272.14</v>
      </c>
      <c r="G166" s="43">
        <v>706851.96614688577</v>
      </c>
      <c r="H166" s="43">
        <v>74289.409966278065</v>
      </c>
      <c r="I166" s="43">
        <v>132644.61449129111</v>
      </c>
      <c r="J166" s="43">
        <v>39400.273022431313</v>
      </c>
      <c r="K166" s="43">
        <v>27454.116000408176</v>
      </c>
      <c r="L166" s="43">
        <v>383742.77818597929</v>
      </c>
      <c r="M166" s="111">
        <v>873382.11913858505</v>
      </c>
      <c r="N166" s="221"/>
      <c r="O166" s="221"/>
      <c r="P166" s="221"/>
      <c r="Q166" s="221"/>
      <c r="R166" s="221"/>
      <c r="S166" s="221"/>
      <c r="T166" s="221"/>
      <c r="U166" s="221"/>
      <c r="V166" s="221"/>
      <c r="W166" s="221"/>
      <c r="X166" s="221"/>
    </row>
    <row r="167" spans="1:24" s="58" customFormat="1" ht="13.5" customHeight="1" x14ac:dyDescent="0.2">
      <c r="A167" s="69"/>
      <c r="B167" s="165"/>
      <c r="C167" s="64" t="s">
        <v>40</v>
      </c>
      <c r="D167" s="65">
        <v>241695.78398077391</v>
      </c>
      <c r="E167" s="65">
        <v>6346.2254913711549</v>
      </c>
      <c r="F167" s="65">
        <v>307.2</v>
      </c>
      <c r="G167" s="65">
        <v>589235.85589213343</v>
      </c>
      <c r="H167" s="65">
        <v>68508.634972534172</v>
      </c>
      <c r="I167" s="65">
        <v>117969.7284733181</v>
      </c>
      <c r="J167" s="65">
        <v>38671.045078887946</v>
      </c>
      <c r="K167" s="65">
        <v>26473.615499553205</v>
      </c>
      <c r="L167" s="65">
        <v>349182.66403219604</v>
      </c>
      <c r="M167" s="118">
        <v>740025.42535637587</v>
      </c>
      <c r="N167" s="221"/>
      <c r="O167" s="221"/>
      <c r="P167" s="221"/>
      <c r="Q167" s="221"/>
      <c r="R167" s="221"/>
      <c r="S167" s="221"/>
      <c r="T167" s="221"/>
      <c r="U167" s="221"/>
      <c r="V167" s="221"/>
      <c r="W167" s="221"/>
      <c r="X167" s="221"/>
    </row>
    <row r="168" spans="1:24" s="58" customFormat="1" ht="13.5" customHeight="1" x14ac:dyDescent="0.2">
      <c r="A168" s="69"/>
      <c r="B168" s="165"/>
      <c r="C168" s="41" t="s">
        <v>42</v>
      </c>
      <c r="D168" s="43">
        <v>257642.20954050674</v>
      </c>
      <c r="E168" s="43">
        <v>8615.7950016784653</v>
      </c>
      <c r="F168" s="43">
        <v>332.08</v>
      </c>
      <c r="G168" s="43">
        <v>580972.5108530249</v>
      </c>
      <c r="H168" s="43">
        <v>69086.295011215188</v>
      </c>
      <c r="I168" s="43">
        <v>121374.77849842074</v>
      </c>
      <c r="J168" s="43">
        <v>38665.855944763185</v>
      </c>
      <c r="K168" s="43">
        <v>26760.859999999047</v>
      </c>
      <c r="L168" s="43">
        <v>365726.4404964851</v>
      </c>
      <c r="M168" s="111">
        <v>737723.9443531232</v>
      </c>
      <c r="N168" s="221"/>
      <c r="O168" s="221"/>
      <c r="P168" s="221"/>
      <c r="Q168" s="221"/>
      <c r="R168" s="221"/>
      <c r="S168" s="221"/>
      <c r="T168" s="221"/>
      <c r="U168" s="221"/>
      <c r="V168" s="221"/>
      <c r="W168" s="221"/>
      <c r="X168" s="221"/>
    </row>
    <row r="169" spans="1:24" s="58" customFormat="1" ht="13.5" customHeight="1" x14ac:dyDescent="0.2">
      <c r="A169" s="69"/>
      <c r="B169" s="165"/>
      <c r="C169" s="64" t="s">
        <v>43</v>
      </c>
      <c r="D169" s="65">
        <v>247983.12017013555</v>
      </c>
      <c r="E169" s="65">
        <v>7173.1104968261661</v>
      </c>
      <c r="F169" s="65">
        <v>412.65000305175784</v>
      </c>
      <c r="G169" s="65">
        <v>596280.25682683277</v>
      </c>
      <c r="H169" s="65">
        <v>71754.187012969982</v>
      </c>
      <c r="I169" s="65">
        <v>119554.20898368313</v>
      </c>
      <c r="J169" s="65">
        <v>46372.821237791628</v>
      </c>
      <c r="K169" s="65">
        <v>27519.945998362989</v>
      </c>
      <c r="L169" s="65">
        <v>366522.77842394891</v>
      </c>
      <c r="M169" s="118">
        <v>750527.522305705</v>
      </c>
      <c r="N169" s="221"/>
      <c r="O169" s="221"/>
      <c r="P169" s="221"/>
      <c r="Q169" s="221"/>
      <c r="R169" s="221"/>
      <c r="S169" s="221"/>
      <c r="T169" s="221"/>
      <c r="U169" s="221"/>
      <c r="V169" s="221"/>
      <c r="W169" s="221"/>
      <c r="X169" s="221"/>
    </row>
    <row r="170" spans="1:24" s="58" customFormat="1" ht="13.5" customHeight="1" x14ac:dyDescent="0.2">
      <c r="A170" s="69"/>
      <c r="B170" s="165"/>
      <c r="C170" s="41" t="s">
        <v>44</v>
      </c>
      <c r="D170" s="43">
        <v>255439.26811999996</v>
      </c>
      <c r="E170" s="43">
        <v>7431.6344999999992</v>
      </c>
      <c r="F170" s="43">
        <v>206.92000000000002</v>
      </c>
      <c r="G170" s="43">
        <v>602265.33649999986</v>
      </c>
      <c r="H170" s="43">
        <v>67276.000000000015</v>
      </c>
      <c r="I170" s="43">
        <v>116161.70650000007</v>
      </c>
      <c r="J170" s="43">
        <v>47803.843999999997</v>
      </c>
      <c r="K170" s="43">
        <v>28134.856</v>
      </c>
      <c r="L170" s="43">
        <v>370726.03211999999</v>
      </c>
      <c r="M170" s="111">
        <v>753993.53350000002</v>
      </c>
      <c r="N170" s="221"/>
      <c r="O170" s="221"/>
      <c r="P170" s="221"/>
      <c r="Q170" s="221"/>
      <c r="R170" s="221"/>
      <c r="S170" s="221"/>
      <c r="T170" s="221"/>
      <c r="U170" s="221"/>
      <c r="V170" s="221"/>
      <c r="W170" s="221"/>
      <c r="X170" s="221"/>
    </row>
    <row r="171" spans="1:24" s="58" customFormat="1" ht="13.5" customHeight="1" x14ac:dyDescent="0.2">
      <c r="A171" s="69"/>
      <c r="B171" s="165"/>
      <c r="C171" s="64" t="s">
        <v>45</v>
      </c>
      <c r="D171" s="65">
        <v>278410.41318234254</v>
      </c>
      <c r="E171" s="65">
        <v>8717.3609948730464</v>
      </c>
      <c r="F171" s="65">
        <v>304.26</v>
      </c>
      <c r="G171" s="65">
        <v>633135.23714241723</v>
      </c>
      <c r="H171" s="65">
        <v>74707.678984126687</v>
      </c>
      <c r="I171" s="65">
        <v>124889.93052368419</v>
      </c>
      <c r="J171" s="65">
        <v>44416.99005187989</v>
      </c>
      <c r="K171" s="65">
        <v>25467.929499916077</v>
      </c>
      <c r="L171" s="65">
        <v>397839.34221834911</v>
      </c>
      <c r="M171" s="118">
        <v>792210.4581608905</v>
      </c>
      <c r="N171" s="221"/>
      <c r="O171" s="221"/>
      <c r="P171" s="221"/>
      <c r="Q171" s="221"/>
      <c r="R171" s="221"/>
      <c r="S171" s="221"/>
      <c r="T171" s="221"/>
      <c r="U171" s="221"/>
      <c r="V171" s="221"/>
      <c r="W171" s="221"/>
      <c r="X171" s="221"/>
    </row>
    <row r="172" spans="1:24" s="58" customFormat="1" ht="13.5" customHeight="1" x14ac:dyDescent="0.2">
      <c r="A172" s="69"/>
      <c r="B172" s="165"/>
      <c r="C172" s="41" t="s">
        <v>46</v>
      </c>
      <c r="D172" s="43">
        <v>282996.18800000002</v>
      </c>
      <c r="E172" s="43">
        <v>8281.835500000001</v>
      </c>
      <c r="F172" s="43">
        <v>340.76</v>
      </c>
      <c r="G172" s="43">
        <v>627537.18949999998</v>
      </c>
      <c r="H172" s="43">
        <v>69818.027999999977</v>
      </c>
      <c r="I172" s="43">
        <v>124812.27650000002</v>
      </c>
      <c r="J172" s="43">
        <v>48230.608</v>
      </c>
      <c r="K172" s="43">
        <v>27513.928</v>
      </c>
      <c r="L172" s="43">
        <v>401385.58400000003</v>
      </c>
      <c r="M172" s="111">
        <v>788145.22950000002</v>
      </c>
      <c r="N172" s="221"/>
      <c r="O172" s="221"/>
      <c r="P172" s="221"/>
      <c r="Q172" s="221"/>
      <c r="R172" s="221"/>
      <c r="S172" s="221"/>
      <c r="T172" s="221"/>
      <c r="U172" s="221"/>
      <c r="V172" s="221"/>
      <c r="W172" s="221"/>
      <c r="X172" s="221"/>
    </row>
    <row r="173" spans="1:24" s="58" customFormat="1" ht="13.5" customHeight="1" x14ac:dyDescent="0.2">
      <c r="A173" s="69"/>
      <c r="B173" s="165"/>
      <c r="C173" s="64" t="s">
        <v>47</v>
      </c>
      <c r="D173" s="65">
        <v>269212.54017669684</v>
      </c>
      <c r="E173" s="65">
        <v>8741.2874970436096</v>
      </c>
      <c r="F173" s="65">
        <v>369.28</v>
      </c>
      <c r="G173" s="65">
        <v>600011.62651011732</v>
      </c>
      <c r="H173" s="65">
        <v>64802.608966583248</v>
      </c>
      <c r="I173" s="65">
        <v>111464.44100377275</v>
      </c>
      <c r="J173" s="65">
        <v>43505.118055770887</v>
      </c>
      <c r="K173" s="65">
        <v>24971.710998997925</v>
      </c>
      <c r="L173" s="65">
        <v>377889.54719905101</v>
      </c>
      <c r="M173" s="118">
        <v>745189.06600993162</v>
      </c>
      <c r="N173" s="221"/>
      <c r="O173" s="221"/>
      <c r="P173" s="221"/>
      <c r="Q173" s="221"/>
      <c r="R173" s="221"/>
      <c r="S173" s="221"/>
      <c r="T173" s="221"/>
      <c r="U173" s="221"/>
      <c r="V173" s="221"/>
      <c r="W173" s="221"/>
      <c r="X173" s="221"/>
    </row>
    <row r="174" spans="1:24" s="58" customFormat="1" ht="13.5" customHeight="1" x14ac:dyDescent="0.2">
      <c r="A174" s="69"/>
      <c r="B174" s="165"/>
      <c r="C174" s="41" t="s">
        <v>48</v>
      </c>
      <c r="D174" s="43">
        <v>271035.00311917125</v>
      </c>
      <c r="E174" s="43">
        <v>10238.740997772216</v>
      </c>
      <c r="F174" s="43">
        <v>309.45999999999998</v>
      </c>
      <c r="G174" s="43">
        <v>597294.1133985254</v>
      </c>
      <c r="H174" s="43">
        <v>60075.980988708499</v>
      </c>
      <c r="I174" s="43">
        <v>110615.60001438143</v>
      </c>
      <c r="J174" s="43">
        <v>44260.745993896489</v>
      </c>
      <c r="K174" s="43">
        <v>24320.360498564245</v>
      </c>
      <c r="L174" s="43">
        <v>375681.19010177627</v>
      </c>
      <c r="M174" s="111">
        <v>742468.81490924326</v>
      </c>
      <c r="N174" s="221"/>
      <c r="O174" s="221"/>
      <c r="P174" s="221"/>
      <c r="Q174" s="221"/>
      <c r="R174" s="221"/>
      <c r="S174" s="221"/>
      <c r="T174" s="221"/>
      <c r="U174" s="221"/>
      <c r="V174" s="221"/>
      <c r="W174" s="221"/>
      <c r="X174" s="221"/>
    </row>
    <row r="175" spans="1:24" s="58" customFormat="1" ht="13.5" customHeight="1" x14ac:dyDescent="0.2">
      <c r="A175" s="69"/>
      <c r="B175" s="165"/>
      <c r="C175" s="64" t="s">
        <v>49</v>
      </c>
      <c r="D175" s="65">
        <v>265049.53603784187</v>
      </c>
      <c r="E175" s="65">
        <v>8918.7645075798027</v>
      </c>
      <c r="F175" s="65">
        <v>303.73</v>
      </c>
      <c r="G175" s="65">
        <v>630736.69457232789</v>
      </c>
      <c r="H175" s="65">
        <v>51022.731951934831</v>
      </c>
      <c r="I175" s="65">
        <v>105122.01499839549</v>
      </c>
      <c r="J175" s="65">
        <v>36656.269009689335</v>
      </c>
      <c r="K175" s="65">
        <v>24436.23049929526</v>
      </c>
      <c r="L175" s="65">
        <v>353032.266999466</v>
      </c>
      <c r="M175" s="118">
        <v>769213.70457759849</v>
      </c>
      <c r="N175" s="221"/>
      <c r="O175" s="221"/>
      <c r="P175" s="221"/>
      <c r="Q175" s="221"/>
      <c r="R175" s="221"/>
      <c r="S175" s="221"/>
      <c r="T175" s="221"/>
      <c r="U175" s="221"/>
      <c r="V175" s="221"/>
      <c r="W175" s="221"/>
      <c r="X175" s="221"/>
    </row>
    <row r="176" spans="1:24" s="58" customFormat="1" ht="13.5" customHeight="1" x14ac:dyDescent="0.2">
      <c r="A176" s="69">
        <v>2023</v>
      </c>
      <c r="B176" s="165"/>
      <c r="C176" s="41" t="s">
        <v>50</v>
      </c>
      <c r="D176" s="43">
        <v>209118.33214619412</v>
      </c>
      <c r="E176" s="43">
        <v>7873.0080012512208</v>
      </c>
      <c r="F176" s="43">
        <v>128.83999999999997</v>
      </c>
      <c r="G176" s="43">
        <v>515648.42201657774</v>
      </c>
      <c r="H176" s="43">
        <v>45737.910047149649</v>
      </c>
      <c r="I176" s="43">
        <v>85380.984484374581</v>
      </c>
      <c r="J176" s="43">
        <v>42752.351861450195</v>
      </c>
      <c r="K176" s="43">
        <v>23731.288500511171</v>
      </c>
      <c r="L176" s="43">
        <v>297737.43405479396</v>
      </c>
      <c r="M176" s="111">
        <v>632633.70300271467</v>
      </c>
      <c r="N176" s="221"/>
      <c r="O176" s="221"/>
      <c r="P176" s="221"/>
      <c r="Q176" s="221"/>
      <c r="R176" s="221"/>
      <c r="S176" s="221"/>
      <c r="T176" s="221"/>
      <c r="U176" s="221"/>
      <c r="V176" s="221"/>
      <c r="W176" s="221"/>
      <c r="X176" s="221"/>
    </row>
    <row r="177" spans="1:24" s="58" customFormat="1" ht="13.5" customHeight="1" x14ac:dyDescent="0.2">
      <c r="A177" s="69"/>
      <c r="B177" s="165"/>
      <c r="C177" s="64" t="s">
        <v>51</v>
      </c>
      <c r="D177" s="65">
        <v>249008.32660250005</v>
      </c>
      <c r="E177" s="65">
        <v>7420.5229962800004</v>
      </c>
      <c r="F177" s="65">
        <v>372.19000000000005</v>
      </c>
      <c r="G177" s="65">
        <v>565193.24575319991</v>
      </c>
      <c r="H177" s="65">
        <v>59801.485002499983</v>
      </c>
      <c r="I177" s="65">
        <v>103106.19651584</v>
      </c>
      <c r="J177" s="65">
        <v>48282.220045449998</v>
      </c>
      <c r="K177" s="65">
        <v>24557.991498980002</v>
      </c>
      <c r="L177" s="65">
        <v>357464.22165045002</v>
      </c>
      <c r="M177" s="118">
        <v>700277.95676429989</v>
      </c>
      <c r="N177" s="221"/>
      <c r="O177" s="221"/>
      <c r="P177" s="221"/>
      <c r="Q177" s="221"/>
      <c r="R177" s="221"/>
      <c r="S177" s="221"/>
      <c r="T177" s="221"/>
      <c r="U177" s="221"/>
      <c r="V177" s="221"/>
      <c r="W177" s="221"/>
      <c r="X177" s="221"/>
    </row>
    <row r="178" spans="1:24" s="58" customFormat="1" ht="13.5" customHeight="1" x14ac:dyDescent="0.2">
      <c r="A178" s="69"/>
      <c r="B178" s="165"/>
      <c r="C178" s="41" t="s">
        <v>52</v>
      </c>
      <c r="D178" s="43">
        <v>274885.78013846284</v>
      </c>
      <c r="E178" s="43">
        <v>10953.832506427765</v>
      </c>
      <c r="F178" s="43">
        <v>204.15000000000003</v>
      </c>
      <c r="G178" s="43">
        <v>625286.90313730971</v>
      </c>
      <c r="H178" s="43">
        <v>65388.253933929445</v>
      </c>
      <c r="I178" s="43">
        <v>113320.01996560788</v>
      </c>
      <c r="J178" s="43">
        <v>46271.141056076056</v>
      </c>
      <c r="K178" s="43">
        <v>26235.898498205555</v>
      </c>
      <c r="L178" s="43">
        <v>386749.32512846834</v>
      </c>
      <c r="M178" s="111">
        <v>775796.65410755097</v>
      </c>
      <c r="N178" s="221"/>
      <c r="O178" s="221"/>
      <c r="P178" s="221"/>
      <c r="Q178" s="221"/>
      <c r="R178" s="221"/>
      <c r="S178" s="221"/>
      <c r="T178" s="221"/>
      <c r="U178" s="221"/>
      <c r="V178" s="221"/>
      <c r="W178" s="221"/>
      <c r="X178" s="221"/>
    </row>
    <row r="179" spans="1:24" s="58" customFormat="1" ht="13.5" customHeight="1" x14ac:dyDescent="0.2">
      <c r="A179" s="69"/>
      <c r="B179" s="165"/>
      <c r="C179" s="64" t="s">
        <v>40</v>
      </c>
      <c r="D179" s="65">
        <v>234535.83192026251</v>
      </c>
      <c r="E179" s="65">
        <v>7592.6844944572449</v>
      </c>
      <c r="F179" s="65">
        <v>170.77</v>
      </c>
      <c r="G179" s="65">
        <v>535848.40588915418</v>
      </c>
      <c r="H179" s="65">
        <v>56380.990987487792</v>
      </c>
      <c r="I179" s="65">
        <v>93045.603476026037</v>
      </c>
      <c r="J179" s="65">
        <v>38647.003910316475</v>
      </c>
      <c r="K179" s="65">
        <v>21229.548001677216</v>
      </c>
      <c r="L179" s="65">
        <v>329734.59681806678</v>
      </c>
      <c r="M179" s="118">
        <v>657716.24186131475</v>
      </c>
      <c r="N179" s="221"/>
      <c r="O179" s="221"/>
      <c r="P179" s="221"/>
      <c r="Q179" s="221"/>
      <c r="R179" s="221"/>
      <c r="S179" s="221"/>
      <c r="T179" s="221"/>
      <c r="U179" s="221"/>
      <c r="V179" s="221"/>
      <c r="W179" s="221"/>
      <c r="X179" s="221"/>
    </row>
    <row r="180" spans="1:24" s="58" customFormat="1" ht="13.5" customHeight="1" x14ac:dyDescent="0.2">
      <c r="A180" s="69"/>
      <c r="B180" s="165"/>
      <c r="C180" s="41" t="s">
        <v>42</v>
      </c>
      <c r="D180" s="43">
        <v>272139.40785266523</v>
      </c>
      <c r="E180" s="43">
        <v>9533.0864967346206</v>
      </c>
      <c r="F180" s="43">
        <v>89.27</v>
      </c>
      <c r="G180" s="43">
        <v>612028.56181435147</v>
      </c>
      <c r="H180" s="43">
        <v>60840.430034637458</v>
      </c>
      <c r="I180" s="43">
        <v>105559.92148729524</v>
      </c>
      <c r="J180" s="43">
        <v>40951.114034484875</v>
      </c>
      <c r="K180" s="43">
        <v>24997.622002138822</v>
      </c>
      <c r="L180" s="43">
        <v>374020.2219217876</v>
      </c>
      <c r="M180" s="111">
        <v>752119.19180052017</v>
      </c>
      <c r="N180" s="221"/>
      <c r="O180" s="221"/>
      <c r="P180" s="221"/>
      <c r="Q180" s="221"/>
      <c r="R180" s="221"/>
      <c r="S180" s="221"/>
      <c r="T180" s="221"/>
      <c r="U180" s="221"/>
      <c r="V180" s="221"/>
      <c r="W180" s="221"/>
      <c r="X180" s="221"/>
    </row>
    <row r="181" spans="1:24" s="58" customFormat="1" ht="13.5" customHeight="1" x14ac:dyDescent="0.2">
      <c r="A181" s="69"/>
      <c r="B181" s="165"/>
      <c r="C181" s="64" t="s">
        <v>43</v>
      </c>
      <c r="D181" s="65">
        <v>260486.37070532006</v>
      </c>
      <c r="E181" s="65">
        <v>10103.9440006</v>
      </c>
      <c r="F181" s="65">
        <v>460.46</v>
      </c>
      <c r="G181" s="65">
        <v>544810.80658249988</v>
      </c>
      <c r="H181" s="65">
        <v>56782.191941620003</v>
      </c>
      <c r="I181" s="65">
        <v>99960.536994399969</v>
      </c>
      <c r="J181" s="65">
        <v>36059.713073930005</v>
      </c>
      <c r="K181" s="65">
        <v>24368.121500002002</v>
      </c>
      <c r="L181" s="65">
        <v>353788.73572087009</v>
      </c>
      <c r="M181" s="118">
        <v>679243.40907750186</v>
      </c>
      <c r="N181" s="221"/>
      <c r="O181" s="221"/>
      <c r="P181" s="221"/>
      <c r="Q181" s="221"/>
      <c r="R181" s="221"/>
      <c r="S181" s="221"/>
      <c r="T181" s="221"/>
      <c r="U181" s="221"/>
      <c r="V181" s="221"/>
      <c r="W181" s="221"/>
      <c r="X181" s="221"/>
    </row>
    <row r="182" spans="1:24" s="58" customFormat="1" ht="13.5" customHeight="1" x14ac:dyDescent="0.2">
      <c r="A182" s="69"/>
      <c r="B182" s="165"/>
      <c r="C182" s="41" t="s">
        <v>44</v>
      </c>
      <c r="D182" s="43">
        <v>256512.63664999991</v>
      </c>
      <c r="E182" s="43">
        <v>9967.4045000000024</v>
      </c>
      <c r="F182" s="43">
        <v>127</v>
      </c>
      <c r="G182" s="43">
        <v>567920.59600000025</v>
      </c>
      <c r="H182" s="43">
        <v>59525.559000000008</v>
      </c>
      <c r="I182" s="43">
        <v>97623.054499999998</v>
      </c>
      <c r="J182" s="43">
        <v>36702.394999999997</v>
      </c>
      <c r="K182" s="43">
        <v>23163.482499999998</v>
      </c>
      <c r="L182" s="43">
        <v>352867.59064999991</v>
      </c>
      <c r="M182" s="111">
        <v>698674.53750000021</v>
      </c>
      <c r="N182" s="221"/>
      <c r="O182" s="221"/>
      <c r="P182" s="221"/>
      <c r="Q182" s="221"/>
      <c r="R182" s="221"/>
      <c r="S182" s="221"/>
      <c r="T182" s="221"/>
      <c r="U182" s="221"/>
      <c r="V182" s="221"/>
      <c r="W182" s="221"/>
      <c r="X182" s="221"/>
    </row>
    <row r="183" spans="1:24" s="58" customFormat="1" ht="13.5" customHeight="1" x14ac:dyDescent="0.2">
      <c r="A183" s="69"/>
      <c r="B183" s="165"/>
      <c r="C183" s="64" t="s">
        <v>45</v>
      </c>
      <c r="D183" s="65">
        <v>261896.73023966301</v>
      </c>
      <c r="E183" s="65">
        <v>8354.2954909515356</v>
      </c>
      <c r="F183" s="65">
        <v>128.13</v>
      </c>
      <c r="G183" s="65">
        <v>607312.59071879135</v>
      </c>
      <c r="H183" s="65">
        <v>59950.88395662688</v>
      </c>
      <c r="I183" s="65">
        <v>99923.76299467661</v>
      </c>
      <c r="J183" s="65">
        <v>37820.913881134031</v>
      </c>
      <c r="K183" s="65">
        <v>27632.345499484542</v>
      </c>
      <c r="L183" s="65">
        <v>359796.65807742393</v>
      </c>
      <c r="M183" s="118">
        <v>743222.99470390403</v>
      </c>
      <c r="N183" s="221"/>
      <c r="O183" s="221"/>
      <c r="P183" s="221"/>
      <c r="Q183" s="221"/>
      <c r="R183" s="221"/>
      <c r="S183" s="221"/>
      <c r="T183" s="221"/>
      <c r="U183" s="221"/>
      <c r="V183" s="221"/>
      <c r="W183" s="221"/>
      <c r="X183" s="221"/>
    </row>
    <row r="184" spans="1:24" s="58" customFormat="1" ht="13.5" customHeight="1" x14ac:dyDescent="0.2">
      <c r="A184" s="69"/>
      <c r="B184" s="165"/>
      <c r="C184" s="41" t="s">
        <v>46</v>
      </c>
      <c r="D184" s="43">
        <v>275395.43984999997</v>
      </c>
      <c r="E184" s="43">
        <v>9063.5659999999989</v>
      </c>
      <c r="F184" s="43">
        <v>190.33999999999997</v>
      </c>
      <c r="G184" s="43">
        <v>613190.85850000009</v>
      </c>
      <c r="H184" s="43">
        <v>61873.050999999978</v>
      </c>
      <c r="I184" s="43">
        <v>106572.97950000002</v>
      </c>
      <c r="J184" s="43">
        <v>40463.43299999999</v>
      </c>
      <c r="K184" s="43">
        <v>24616.299499999997</v>
      </c>
      <c r="L184" s="43">
        <v>377922.26384999999</v>
      </c>
      <c r="M184" s="111">
        <v>753443.70350000006</v>
      </c>
      <c r="N184" s="221"/>
      <c r="O184" s="221"/>
      <c r="P184" s="221"/>
      <c r="Q184" s="221"/>
      <c r="R184" s="221"/>
      <c r="S184" s="221"/>
      <c r="T184" s="221"/>
      <c r="U184" s="221"/>
      <c r="V184" s="221"/>
      <c r="W184" s="221"/>
      <c r="X184" s="221"/>
    </row>
    <row r="185" spans="1:24" s="58" customFormat="1" ht="13.5" customHeight="1" x14ac:dyDescent="0.2">
      <c r="A185" s="69"/>
      <c r="B185" s="165"/>
      <c r="C185" s="64" t="s">
        <v>47</v>
      </c>
      <c r="D185" s="65">
        <v>261526.88100000011</v>
      </c>
      <c r="E185" s="65">
        <v>5659.8565000000008</v>
      </c>
      <c r="F185" s="65">
        <v>331.36</v>
      </c>
      <c r="G185" s="65">
        <v>615410.36299999966</v>
      </c>
      <c r="H185" s="65">
        <v>60751.789000000026</v>
      </c>
      <c r="I185" s="65">
        <v>103212.425</v>
      </c>
      <c r="J185" s="65">
        <v>41413.167999999998</v>
      </c>
      <c r="K185" s="65">
        <v>25435.972000000002</v>
      </c>
      <c r="L185" s="65">
        <v>364023.19800000015</v>
      </c>
      <c r="M185" s="118">
        <v>749718.61649999965</v>
      </c>
      <c r="N185" s="221"/>
      <c r="O185" s="221"/>
      <c r="P185" s="221"/>
      <c r="Q185" s="221"/>
      <c r="R185" s="221"/>
      <c r="S185" s="221"/>
      <c r="T185" s="221"/>
      <c r="U185" s="221"/>
      <c r="V185" s="221"/>
      <c r="W185" s="221"/>
      <c r="X185" s="221"/>
    </row>
    <row r="186" spans="1:24" s="58" customFormat="1" ht="13.5" customHeight="1" x14ac:dyDescent="0.2">
      <c r="A186" s="69"/>
      <c r="B186" s="165"/>
      <c r="C186" s="41" t="s">
        <v>48</v>
      </c>
      <c r="D186" s="43">
        <v>264525.67430000001</v>
      </c>
      <c r="E186" s="43">
        <v>4895.0750000000007</v>
      </c>
      <c r="F186" s="43">
        <v>138.76</v>
      </c>
      <c r="G186" s="43">
        <v>612691.55249999987</v>
      </c>
      <c r="H186" s="43">
        <v>59905.317999999999</v>
      </c>
      <c r="I186" s="43">
        <v>100372.19799999996</v>
      </c>
      <c r="J186" s="43">
        <v>37292.524999999994</v>
      </c>
      <c r="K186" s="43">
        <v>23345.8145</v>
      </c>
      <c r="L186" s="43">
        <v>361862.27730000007</v>
      </c>
      <c r="M186" s="111">
        <v>741304.63999999978</v>
      </c>
      <c r="N186" s="221"/>
      <c r="O186" s="221"/>
      <c r="P186" s="221"/>
      <c r="Q186" s="221"/>
      <c r="R186" s="221"/>
      <c r="S186" s="221"/>
      <c r="T186" s="221"/>
      <c r="U186" s="221"/>
      <c r="V186" s="221"/>
      <c r="W186" s="221"/>
      <c r="X186" s="221"/>
    </row>
    <row r="187" spans="1:24" s="58" customFormat="1" ht="13.5" customHeight="1" x14ac:dyDescent="0.2">
      <c r="A187" s="69"/>
      <c r="B187" s="165"/>
      <c r="C187" s="64" t="s">
        <v>49</v>
      </c>
      <c r="D187" s="65">
        <v>247806.01405000009</v>
      </c>
      <c r="E187" s="65">
        <v>4295.7349999999997</v>
      </c>
      <c r="F187" s="65">
        <v>494.55</v>
      </c>
      <c r="G187" s="65">
        <v>647088.54450000008</v>
      </c>
      <c r="H187" s="65">
        <v>50492.580999999998</v>
      </c>
      <c r="I187" s="65">
        <v>87070.999499999991</v>
      </c>
      <c r="J187" s="65">
        <v>35714.474999999999</v>
      </c>
      <c r="K187" s="65">
        <v>20623.8148</v>
      </c>
      <c r="L187" s="65">
        <v>334507.62005000003</v>
      </c>
      <c r="M187" s="118">
        <v>759079.09380000015</v>
      </c>
      <c r="N187" s="221"/>
      <c r="O187" s="221"/>
      <c r="P187" s="221"/>
      <c r="Q187" s="221"/>
      <c r="R187" s="221"/>
      <c r="S187" s="221"/>
      <c r="T187" s="221"/>
      <c r="U187" s="221"/>
      <c r="V187" s="221"/>
      <c r="W187" s="221"/>
      <c r="X187" s="221"/>
    </row>
    <row r="188" spans="1:24" s="58" customFormat="1" ht="13.5" customHeight="1" x14ac:dyDescent="0.2">
      <c r="A188" s="69">
        <v>2024</v>
      </c>
      <c r="B188" s="165"/>
      <c r="C188" s="41" t="s">
        <v>50</v>
      </c>
      <c r="D188" s="43">
        <v>203425.75013999999</v>
      </c>
      <c r="E188" s="43">
        <v>3842.2644999999993</v>
      </c>
      <c r="F188" s="43">
        <v>429.44</v>
      </c>
      <c r="G188" s="43">
        <v>514544.93000000005</v>
      </c>
      <c r="H188" s="43">
        <v>51921.912999999993</v>
      </c>
      <c r="I188" s="43">
        <v>79238.978499999983</v>
      </c>
      <c r="J188" s="43">
        <v>40444.619999999995</v>
      </c>
      <c r="K188" s="43">
        <v>19051.088000000003</v>
      </c>
      <c r="L188" s="43">
        <v>296221.72314000002</v>
      </c>
      <c r="M188" s="111">
        <v>616677.26100000006</v>
      </c>
      <c r="N188" s="221"/>
      <c r="O188" s="221"/>
      <c r="P188" s="221"/>
      <c r="Q188" s="221"/>
      <c r="R188" s="221"/>
      <c r="S188" s="221"/>
      <c r="T188" s="221"/>
      <c r="U188" s="221"/>
      <c r="V188" s="221"/>
      <c r="W188" s="221"/>
      <c r="X188" s="221"/>
    </row>
    <row r="189" spans="1:24" s="58" customFormat="1" ht="13.5" customHeight="1" x14ac:dyDescent="0.2">
      <c r="A189" s="69"/>
      <c r="B189" s="165"/>
      <c r="C189" s="64" t="s">
        <v>51</v>
      </c>
      <c r="D189" s="65">
        <v>253674.72656999988</v>
      </c>
      <c r="E189" s="65">
        <v>4826.2695000000003</v>
      </c>
      <c r="F189" s="65">
        <v>586.65000000000009</v>
      </c>
      <c r="G189" s="65">
        <v>577795.51399999973</v>
      </c>
      <c r="H189" s="65">
        <v>59791.843000000001</v>
      </c>
      <c r="I189" s="65">
        <v>87339.993499999997</v>
      </c>
      <c r="J189" s="65">
        <v>38238.749000000003</v>
      </c>
      <c r="K189" s="65">
        <v>21337.116499999913</v>
      </c>
      <c r="L189" s="65">
        <v>352291.96856999991</v>
      </c>
      <c r="M189" s="118">
        <v>691298.89349999966</v>
      </c>
      <c r="N189" s="221"/>
      <c r="O189" s="221"/>
      <c r="P189" s="221"/>
      <c r="Q189" s="221"/>
      <c r="R189" s="221"/>
      <c r="S189" s="221"/>
      <c r="T189" s="221"/>
      <c r="U189" s="221"/>
      <c r="V189" s="221"/>
      <c r="W189" s="221"/>
      <c r="X189" s="221"/>
    </row>
    <row r="190" spans="1:24" s="58" customFormat="1" ht="13.5" customHeight="1" x14ac:dyDescent="0.2">
      <c r="A190" s="69"/>
      <c r="B190" s="165"/>
      <c r="C190" s="41" t="s">
        <v>52</v>
      </c>
      <c r="D190" s="43">
        <v>234443.39714000004</v>
      </c>
      <c r="E190" s="43">
        <v>3815.7404999999994</v>
      </c>
      <c r="F190" s="43">
        <v>505.78</v>
      </c>
      <c r="G190" s="43">
        <v>531330.53</v>
      </c>
      <c r="H190" s="43">
        <v>54532.822000000015</v>
      </c>
      <c r="I190" s="43">
        <v>75707.446499999962</v>
      </c>
      <c r="J190" s="43">
        <v>30506.006999999998</v>
      </c>
      <c r="K190" s="43">
        <v>19800.490999999958</v>
      </c>
      <c r="L190" s="43">
        <v>319988.00614000007</v>
      </c>
      <c r="M190" s="111">
        <v>630654.20799999987</v>
      </c>
      <c r="N190" s="221"/>
      <c r="O190" s="221"/>
      <c r="P190" s="221"/>
      <c r="Q190" s="221"/>
      <c r="R190" s="221"/>
      <c r="S190" s="221"/>
      <c r="T190" s="221"/>
      <c r="U190" s="221"/>
      <c r="V190" s="221"/>
      <c r="W190" s="221"/>
      <c r="X190" s="221"/>
    </row>
    <row r="191" spans="1:24" s="58" customFormat="1" ht="13.5" customHeight="1" x14ac:dyDescent="0.2">
      <c r="A191" s="69"/>
      <c r="B191" s="165"/>
      <c r="C191" s="64" t="s">
        <v>40</v>
      </c>
      <c r="D191" s="65">
        <v>252385.86764999994</v>
      </c>
      <c r="E191" s="65">
        <v>4468.8344999999999</v>
      </c>
      <c r="F191" s="65">
        <v>294.5</v>
      </c>
      <c r="G191" s="65">
        <v>626559.85699999996</v>
      </c>
      <c r="H191" s="65">
        <v>61865.966000000015</v>
      </c>
      <c r="I191" s="65">
        <v>90613.42349999999</v>
      </c>
      <c r="J191" s="65">
        <v>32050.489999999998</v>
      </c>
      <c r="K191" s="65">
        <v>21606.600500000019</v>
      </c>
      <c r="L191" s="65">
        <v>346596.82364999992</v>
      </c>
      <c r="M191" s="118">
        <v>743248.71550000005</v>
      </c>
      <c r="N191" s="221"/>
      <c r="O191" s="221"/>
      <c r="P191" s="221"/>
      <c r="Q191" s="221"/>
      <c r="R191" s="221"/>
      <c r="S191" s="221"/>
      <c r="T191" s="221"/>
      <c r="U191" s="221"/>
      <c r="V191" s="221"/>
      <c r="W191" s="221"/>
      <c r="X191" s="221"/>
    </row>
    <row r="192" spans="1:24" s="58" customFormat="1" ht="13.5" customHeight="1" x14ac:dyDescent="0.2">
      <c r="A192" s="69"/>
      <c r="B192" s="165"/>
      <c r="C192" s="41" t="s">
        <v>42</v>
      </c>
      <c r="D192" s="43">
        <v>252302.02229000005</v>
      </c>
      <c r="E192" s="43">
        <v>3835.1559999999999</v>
      </c>
      <c r="F192" s="43">
        <v>199.26</v>
      </c>
      <c r="G192" s="43">
        <v>563985.11449999991</v>
      </c>
      <c r="H192" s="43">
        <v>60963.846999999994</v>
      </c>
      <c r="I192" s="43">
        <v>83475.589499999958</v>
      </c>
      <c r="J192" s="43">
        <v>27717.318000000007</v>
      </c>
      <c r="K192" s="43">
        <v>19051.576499999966</v>
      </c>
      <c r="L192" s="43">
        <v>341182.4472900001</v>
      </c>
      <c r="M192" s="111">
        <v>670347.43649999984</v>
      </c>
      <c r="N192" s="221"/>
      <c r="O192" s="221"/>
      <c r="P192" s="221"/>
      <c r="Q192" s="221"/>
      <c r="R192" s="221"/>
      <c r="S192" s="221"/>
      <c r="T192" s="221"/>
      <c r="U192" s="221"/>
      <c r="V192" s="221"/>
      <c r="W192" s="221"/>
      <c r="X192" s="221"/>
    </row>
    <row r="193" spans="1:24" s="58" customFormat="1" ht="13.5" customHeight="1" x14ac:dyDescent="0.2">
      <c r="A193" s="69"/>
      <c r="B193" s="165"/>
      <c r="C193" s="64" t="s">
        <v>43</v>
      </c>
      <c r="D193" s="65">
        <v>235062.01935000002</v>
      </c>
      <c r="E193" s="65">
        <v>3470.7179999999998</v>
      </c>
      <c r="F193" s="65">
        <v>134.65</v>
      </c>
      <c r="G193" s="65">
        <v>531034.90049999999</v>
      </c>
      <c r="H193" s="65">
        <v>60983.21</v>
      </c>
      <c r="I193" s="65">
        <v>78319.408499999961</v>
      </c>
      <c r="J193" s="65">
        <v>25022.050999999999</v>
      </c>
      <c r="K193" s="65">
        <v>17274.176999999931</v>
      </c>
      <c r="L193" s="65">
        <v>321201.93034999998</v>
      </c>
      <c r="M193" s="118">
        <v>630099.20399999991</v>
      </c>
      <c r="N193" s="221"/>
      <c r="O193" s="221"/>
      <c r="P193" s="221"/>
      <c r="Q193" s="221"/>
      <c r="R193" s="221"/>
      <c r="S193" s="221"/>
      <c r="T193" s="221"/>
      <c r="U193" s="221"/>
      <c r="V193" s="221"/>
      <c r="W193" s="221"/>
      <c r="X193" s="221"/>
    </row>
    <row r="194" spans="1:24" s="58" customFormat="1" ht="13.5" customHeight="1" x14ac:dyDescent="0.2">
      <c r="A194" s="69"/>
      <c r="B194" s="165"/>
      <c r="C194" s="41" t="s">
        <v>44</v>
      </c>
      <c r="D194" s="43">
        <v>253548.70715</v>
      </c>
      <c r="E194" s="43">
        <v>3737.8850000000002</v>
      </c>
      <c r="F194" s="43">
        <v>435.32</v>
      </c>
      <c r="G194" s="43">
        <v>592488.20049999992</v>
      </c>
      <c r="H194" s="43">
        <v>75502.870999999999</v>
      </c>
      <c r="I194" s="43">
        <v>84033.22500000002</v>
      </c>
      <c r="J194" s="43">
        <v>30234.395000000004</v>
      </c>
      <c r="K194" s="43">
        <v>20866.077000000012</v>
      </c>
      <c r="L194" s="43">
        <v>359721.29315000004</v>
      </c>
      <c r="M194" s="111">
        <v>701125.38749999995</v>
      </c>
      <c r="N194" s="221"/>
      <c r="O194" s="221"/>
      <c r="P194" s="221"/>
      <c r="Q194" s="221"/>
      <c r="R194" s="221"/>
      <c r="S194" s="221"/>
      <c r="T194" s="221"/>
      <c r="U194" s="221"/>
      <c r="V194" s="221"/>
      <c r="W194" s="221"/>
      <c r="X194" s="221"/>
    </row>
    <row r="195" spans="1:24" s="58" customFormat="1" ht="13.5" customHeight="1" x14ac:dyDescent="0.2">
      <c r="A195" s="69"/>
      <c r="B195" s="165"/>
      <c r="C195" s="64" t="s">
        <v>45</v>
      </c>
      <c r="D195" s="65">
        <v>253586.99966000003</v>
      </c>
      <c r="E195" s="65">
        <v>3865.8599999999997</v>
      </c>
      <c r="F195" s="65">
        <v>350.86</v>
      </c>
      <c r="G195" s="65">
        <v>612761.06749999942</v>
      </c>
      <c r="H195" s="65">
        <v>77920.023000000016</v>
      </c>
      <c r="I195" s="65">
        <v>82924.259500000015</v>
      </c>
      <c r="J195" s="65">
        <v>32154.584999999999</v>
      </c>
      <c r="K195" s="65">
        <v>20391.690000000006</v>
      </c>
      <c r="L195" s="65">
        <v>364012.46766000002</v>
      </c>
      <c r="M195" s="118">
        <v>719942.87699999951</v>
      </c>
      <c r="N195" s="221"/>
      <c r="O195" s="221"/>
      <c r="P195" s="221"/>
      <c r="Q195" s="221"/>
      <c r="R195" s="221"/>
      <c r="S195" s="221"/>
      <c r="T195" s="221"/>
      <c r="U195" s="221"/>
      <c r="V195" s="221"/>
      <c r="W195" s="221"/>
      <c r="X195" s="221"/>
    </row>
    <row r="196" spans="1:24" s="58" customFormat="1" ht="13.5" customHeight="1" x14ac:dyDescent="0.2">
      <c r="A196" s="69"/>
      <c r="B196" s="165"/>
      <c r="C196" s="41" t="s">
        <v>46</v>
      </c>
      <c r="D196" s="43">
        <v>234732.55253999998</v>
      </c>
      <c r="E196" s="43">
        <v>3183.299</v>
      </c>
      <c r="F196" s="43">
        <v>272.23</v>
      </c>
      <c r="G196" s="43">
        <v>571835.36599999981</v>
      </c>
      <c r="H196" s="43">
        <v>76019.06</v>
      </c>
      <c r="I196" s="43">
        <v>79881.685499999992</v>
      </c>
      <c r="J196" s="43">
        <v>27884.685999999998</v>
      </c>
      <c r="K196" s="43">
        <v>20197.601000000017</v>
      </c>
      <c r="L196" s="43">
        <v>338908.52853999997</v>
      </c>
      <c r="M196" s="111">
        <v>675097.95149999985</v>
      </c>
      <c r="N196" s="221"/>
      <c r="O196" s="221"/>
      <c r="P196" s="221"/>
      <c r="Q196" s="221"/>
      <c r="R196" s="221"/>
      <c r="S196" s="221"/>
      <c r="T196" s="221"/>
      <c r="U196" s="221"/>
      <c r="V196" s="221"/>
      <c r="W196" s="221"/>
      <c r="X196" s="221"/>
    </row>
    <row r="197" spans="1:24" s="58" customFormat="1" ht="13.5" customHeight="1" x14ac:dyDescent="0.2">
      <c r="A197" s="69"/>
      <c r="B197" s="165"/>
      <c r="C197" s="64" t="s">
        <v>47</v>
      </c>
      <c r="D197" s="65">
        <v>242451.95325999992</v>
      </c>
      <c r="E197" s="65">
        <v>3002.0054999999998</v>
      </c>
      <c r="F197" s="65">
        <v>136.20999999999998</v>
      </c>
      <c r="G197" s="65">
        <v>616530.10200000019</v>
      </c>
      <c r="H197" s="65">
        <v>85587.903000000006</v>
      </c>
      <c r="I197" s="65">
        <v>85231.790499999988</v>
      </c>
      <c r="J197" s="65">
        <v>33084.256999999991</v>
      </c>
      <c r="K197" s="65">
        <v>19602.459999999955</v>
      </c>
      <c r="L197" s="65">
        <v>361260.32325999992</v>
      </c>
      <c r="M197" s="118">
        <v>724366.35800000012</v>
      </c>
      <c r="N197" s="221"/>
      <c r="O197" s="221"/>
      <c r="P197" s="221"/>
      <c r="Q197" s="221"/>
      <c r="R197" s="221"/>
      <c r="S197" s="221"/>
      <c r="T197" s="221"/>
      <c r="U197" s="221"/>
      <c r="V197" s="221"/>
      <c r="W197" s="221"/>
      <c r="X197" s="221"/>
    </row>
    <row r="198" spans="1:24" s="58" customFormat="1" ht="13.5" customHeight="1" x14ac:dyDescent="0.2">
      <c r="A198" s="69"/>
      <c r="B198" s="165"/>
      <c r="C198" s="41" t="s">
        <v>48</v>
      </c>
      <c r="D198" s="43">
        <v>215019.4843800001</v>
      </c>
      <c r="E198" s="43">
        <v>3176.3309999999997</v>
      </c>
      <c r="F198" s="43">
        <v>102.91</v>
      </c>
      <c r="G198" s="43">
        <v>600550.99500000023</v>
      </c>
      <c r="H198" s="43">
        <v>80332.851999999999</v>
      </c>
      <c r="I198" s="43">
        <v>75428.628500000006</v>
      </c>
      <c r="J198" s="43">
        <v>32764.659</v>
      </c>
      <c r="K198" s="43">
        <v>20127.993499999993</v>
      </c>
      <c r="L198" s="43">
        <v>328219.90538000007</v>
      </c>
      <c r="M198" s="111">
        <v>699283.94800000021</v>
      </c>
      <c r="N198" s="221"/>
      <c r="O198" s="221"/>
      <c r="P198" s="221"/>
      <c r="Q198" s="221"/>
      <c r="R198" s="221"/>
      <c r="S198" s="221"/>
      <c r="T198" s="221"/>
      <c r="U198" s="221"/>
      <c r="V198" s="221"/>
      <c r="W198" s="221"/>
      <c r="X198" s="221"/>
    </row>
    <row r="199" spans="1:24" s="58" customFormat="1" ht="13.5" customHeight="1" x14ac:dyDescent="0.2">
      <c r="A199" s="69"/>
      <c r="B199" s="165"/>
      <c r="C199" s="64" t="s">
        <v>49</v>
      </c>
      <c r="D199" s="65">
        <v>219418.68550000011</v>
      </c>
      <c r="E199" s="65">
        <v>3858.5119999999997</v>
      </c>
      <c r="F199" s="65">
        <v>33.979999999999997</v>
      </c>
      <c r="G199" s="65">
        <v>620477.34699999972</v>
      </c>
      <c r="H199" s="65">
        <v>53675.274000000005</v>
      </c>
      <c r="I199" s="65">
        <v>70171.022999999986</v>
      </c>
      <c r="J199" s="65">
        <v>30569.925999999999</v>
      </c>
      <c r="K199" s="65">
        <v>17217.32350000005</v>
      </c>
      <c r="L199" s="65">
        <v>303697.86550000007</v>
      </c>
      <c r="M199" s="118">
        <v>711724.20549999981</v>
      </c>
    </row>
    <row r="200" spans="1:24" s="58" customFormat="1" ht="13.5" customHeight="1" x14ac:dyDescent="0.2">
      <c r="A200" s="69">
        <v>2025</v>
      </c>
      <c r="B200" s="165"/>
      <c r="C200" s="41" t="s">
        <v>50</v>
      </c>
      <c r="D200" s="43">
        <v>174015.19085999997</v>
      </c>
      <c r="E200" s="43">
        <v>22286.345499999999</v>
      </c>
      <c r="F200" s="43">
        <v>35.24</v>
      </c>
      <c r="G200" s="43">
        <v>526561.84799999977</v>
      </c>
      <c r="H200" s="43">
        <v>55508.984999999979</v>
      </c>
      <c r="I200" s="43">
        <v>64128.741000000024</v>
      </c>
      <c r="J200" s="43">
        <v>34811.767999999996</v>
      </c>
      <c r="K200" s="43">
        <v>12265.420499999998</v>
      </c>
      <c r="L200" s="43">
        <v>264371.18385999993</v>
      </c>
      <c r="M200" s="111">
        <v>625242.35499999986</v>
      </c>
    </row>
    <row r="201" spans="1:24" s="58" customFormat="1" ht="13.5" customHeight="1" x14ac:dyDescent="0.2">
      <c r="A201" s="69"/>
      <c r="B201" s="165"/>
      <c r="C201" s="64" t="s">
        <v>51</v>
      </c>
      <c r="D201" s="65">
        <v>216887.38399999999</v>
      </c>
      <c r="E201" s="65">
        <v>2765.8594999999996</v>
      </c>
      <c r="F201" s="65">
        <v>407.95</v>
      </c>
      <c r="G201" s="65">
        <v>581094.28500000003</v>
      </c>
      <c r="H201" s="65">
        <v>59746.076999999968</v>
      </c>
      <c r="I201" s="65">
        <v>72411.262499999997</v>
      </c>
      <c r="J201" s="65">
        <v>34784.892999999996</v>
      </c>
      <c r="K201" s="65">
        <v>13455.493499999968</v>
      </c>
      <c r="L201" s="65">
        <v>311826.30399999995</v>
      </c>
      <c r="M201" s="118">
        <v>669726.90049999999</v>
      </c>
    </row>
    <row r="202" spans="1:24" s="58" customFormat="1" ht="13.5" customHeight="1" x14ac:dyDescent="0.2">
      <c r="A202" s="69"/>
      <c r="B202" s="165"/>
      <c r="C202" s="41" t="s">
        <v>52</v>
      </c>
      <c r="D202" s="43">
        <v>240822.65397000001</v>
      </c>
      <c r="E202" s="43">
        <v>2901.0199999999995</v>
      </c>
      <c r="F202" s="43">
        <v>371.90999999999997</v>
      </c>
      <c r="G202" s="43">
        <v>651213.03799999983</v>
      </c>
      <c r="H202" s="43">
        <v>61666.172999999981</v>
      </c>
      <c r="I202" s="43">
        <v>76660.341500000024</v>
      </c>
      <c r="J202" s="43">
        <v>36046.546000000002</v>
      </c>
      <c r="K202" s="43">
        <v>14768.349500000026</v>
      </c>
      <c r="L202" s="43">
        <v>338907.28296999994</v>
      </c>
      <c r="M202" s="111">
        <v>745542.74899999984</v>
      </c>
    </row>
    <row r="203" spans="1:24" s="58" customFormat="1" ht="13.5" customHeight="1" x14ac:dyDescent="0.2">
      <c r="A203" s="69"/>
      <c r="B203" s="165"/>
      <c r="C203" s="64" t="s">
        <v>40</v>
      </c>
      <c r="D203" s="65">
        <v>221097.52000000002</v>
      </c>
      <c r="E203" s="65">
        <v>2430.5484999999999</v>
      </c>
      <c r="F203" s="65">
        <v>572.58000000000004</v>
      </c>
      <c r="G203" s="65">
        <v>612130.03049999976</v>
      </c>
      <c r="H203" s="65">
        <v>58751.533000000003</v>
      </c>
      <c r="I203" s="65">
        <v>69447.232999999993</v>
      </c>
      <c r="J203" s="65">
        <v>33048.983999999997</v>
      </c>
      <c r="K203" s="65">
        <v>14667.889999999987</v>
      </c>
      <c r="L203" s="65">
        <v>313470.61700000003</v>
      </c>
      <c r="M203" s="118">
        <v>698675.70199999982</v>
      </c>
    </row>
    <row r="204" spans="1:24" s="58" customFormat="1" ht="13.5" customHeight="1" x14ac:dyDescent="0.2">
      <c r="A204" s="69"/>
      <c r="B204" s="165"/>
      <c r="C204" s="41" t="s">
        <v>42</v>
      </c>
      <c r="D204" s="43">
        <v>240212.50398000007</v>
      </c>
      <c r="E204" s="43">
        <v>2959.8939999999998</v>
      </c>
      <c r="F204" s="43">
        <v>133.53</v>
      </c>
      <c r="G204" s="43">
        <v>653458.52800000017</v>
      </c>
      <c r="H204" s="43">
        <v>73068.467999999993</v>
      </c>
      <c r="I204" s="43">
        <v>77799.030000000028</v>
      </c>
      <c r="J204" s="43">
        <v>34682.850000000006</v>
      </c>
      <c r="K204" s="43">
        <v>16924.284</v>
      </c>
      <c r="L204" s="43">
        <v>348097.35198000004</v>
      </c>
      <c r="M204" s="111">
        <v>751141.73600000015</v>
      </c>
    </row>
    <row r="205" spans="1:24" s="58" customFormat="1" ht="13.5" customHeight="1" x14ac:dyDescent="0.2">
      <c r="A205" s="51"/>
      <c r="B205" s="165"/>
      <c r="C205" s="64" t="s">
        <v>43</v>
      </c>
      <c r="D205" s="65">
        <v>217594.11173000003</v>
      </c>
      <c r="E205" s="65">
        <v>2954.2620000000006</v>
      </c>
      <c r="F205" s="65">
        <v>303.11</v>
      </c>
      <c r="G205" s="65">
        <v>571842.33299999987</v>
      </c>
      <c r="H205" s="65">
        <v>72418.321670000019</v>
      </c>
      <c r="I205" s="65">
        <v>65174.742999999988</v>
      </c>
      <c r="J205" s="65">
        <v>29805.821000000004</v>
      </c>
      <c r="K205" s="65">
        <v>14699.806999999972</v>
      </c>
      <c r="L205" s="65">
        <v>320121.36440000002</v>
      </c>
      <c r="M205" s="118">
        <v>654671.14499999979</v>
      </c>
    </row>
    <row r="206" spans="1:24" s="58" customFormat="1" ht="13.5" customHeight="1" x14ac:dyDescent="0.2">
      <c r="A206" s="69"/>
      <c r="B206" s="165"/>
      <c r="C206" s="41" t="s">
        <v>44</v>
      </c>
      <c r="D206" s="43">
        <v>260522.55840000004</v>
      </c>
      <c r="E206" s="43">
        <v>3847.0570000000002</v>
      </c>
      <c r="F206" s="43">
        <v>1747.08</v>
      </c>
      <c r="G206" s="43">
        <v>717358.51749999891</v>
      </c>
      <c r="H206" s="43">
        <v>79879.161670000001</v>
      </c>
      <c r="I206" s="43">
        <v>82362.221000000005</v>
      </c>
      <c r="J206" s="43">
        <v>39051.668000000005</v>
      </c>
      <c r="K206" s="43">
        <v>18955.495999999966</v>
      </c>
      <c r="L206" s="43">
        <v>381200.46807000006</v>
      </c>
      <c r="M206" s="111">
        <v>822523.29149999889</v>
      </c>
    </row>
    <row r="207" spans="1:24" s="58" customFormat="1" ht="13.5" customHeight="1" x14ac:dyDescent="0.2">
      <c r="A207" s="69"/>
      <c r="B207" s="165"/>
      <c r="C207" s="64" t="s">
        <v>45</v>
      </c>
      <c r="D207" s="65">
        <v>229338.65280000001</v>
      </c>
      <c r="E207" s="65">
        <v>3483.5985000000005</v>
      </c>
      <c r="F207" s="65">
        <v>763.94</v>
      </c>
      <c r="G207" s="65">
        <v>668994.11000000022</v>
      </c>
      <c r="H207" s="65">
        <v>70407.306659999973</v>
      </c>
      <c r="I207" s="65">
        <v>72293.015500000038</v>
      </c>
      <c r="J207" s="65">
        <v>36615.033999999992</v>
      </c>
      <c r="K207" s="65">
        <v>16675.767499999962</v>
      </c>
      <c r="L207" s="65">
        <v>337124.93345999997</v>
      </c>
      <c r="M207" s="118">
        <v>761446.49150000012</v>
      </c>
    </row>
    <row r="208" spans="1:24" s="58" customFormat="1" ht="13.5" customHeight="1" x14ac:dyDescent="0.2">
      <c r="A208" s="69"/>
      <c r="B208" s="165"/>
      <c r="C208" s="41" t="s">
        <v>46</v>
      </c>
      <c r="D208" s="43">
        <v>247762.72000000003</v>
      </c>
      <c r="E208" s="43">
        <v>3745.85</v>
      </c>
      <c r="F208" s="43">
        <v>811.79</v>
      </c>
      <c r="G208" s="43">
        <v>715586.99000000011</v>
      </c>
      <c r="H208" s="43">
        <v>77646.27</v>
      </c>
      <c r="I208" s="43">
        <v>79702.760000000053</v>
      </c>
      <c r="J208" s="43">
        <v>37948.890000000007</v>
      </c>
      <c r="K208" s="43">
        <v>18773.39</v>
      </c>
      <c r="L208" s="43">
        <v>364169.67000000004</v>
      </c>
      <c r="M208" s="111">
        <v>817808.99000000011</v>
      </c>
    </row>
    <row r="209" spans="1:23" s="58" customFormat="1" ht="13.5" customHeight="1" x14ac:dyDescent="0.2">
      <c r="A209" s="69"/>
      <c r="B209" s="165"/>
      <c r="C209" s="64" t="s">
        <v>47</v>
      </c>
      <c r="D209" s="65">
        <v>258594.37000000008</v>
      </c>
      <c r="E209" s="65">
        <v>3925.2299999999996</v>
      </c>
      <c r="F209" s="65">
        <v>598.14200000000005</v>
      </c>
      <c r="G209" s="65">
        <v>728956.3</v>
      </c>
      <c r="H209" s="65">
        <v>67566.13</v>
      </c>
      <c r="I209" s="65">
        <v>84092.23000000001</v>
      </c>
      <c r="J209" s="65">
        <v>37826.579999999994</v>
      </c>
      <c r="K209" s="65">
        <v>19464.89</v>
      </c>
      <c r="L209" s="65">
        <v>364585.22200000013</v>
      </c>
      <c r="M209" s="118">
        <v>836438.65</v>
      </c>
    </row>
    <row r="210" spans="1:23" s="58" customFormat="1" ht="13.5" customHeight="1" x14ac:dyDescent="0.2">
      <c r="A210" s="69"/>
      <c r="B210" s="165"/>
      <c r="C210" s="41" t="s">
        <v>48</v>
      </c>
      <c r="D210" s="43">
        <v>236830.90999999997</v>
      </c>
      <c r="E210" s="43">
        <v>4249.6000000000004</v>
      </c>
      <c r="F210" s="43">
        <v>174.82</v>
      </c>
      <c r="G210" s="43">
        <v>683241.29999999981</v>
      </c>
      <c r="H210" s="43">
        <v>59118.590000000018</v>
      </c>
      <c r="I210" s="43">
        <v>75737.23000000001</v>
      </c>
      <c r="J210" s="43">
        <v>35445.78</v>
      </c>
      <c r="K210" s="43">
        <v>17322.16</v>
      </c>
      <c r="L210" s="43">
        <v>331570.09999999998</v>
      </c>
      <c r="M210" s="111">
        <v>780550.2899999998</v>
      </c>
    </row>
    <row r="211" spans="1:23" s="58" customFormat="1" ht="13.5" customHeight="1" x14ac:dyDescent="0.2">
      <c r="A211" s="69"/>
      <c r="B211" s="165"/>
      <c r="C211" s="64" t="s">
        <v>49</v>
      </c>
      <c r="D211" s="65">
        <v>219556.52</v>
      </c>
      <c r="E211" s="65">
        <v>3593.12</v>
      </c>
      <c r="F211" s="65">
        <v>296.08999999999997</v>
      </c>
      <c r="G211" s="65">
        <v>690205.09000000032</v>
      </c>
      <c r="H211" s="65">
        <v>46943.359999999986</v>
      </c>
      <c r="I211" s="65">
        <v>64468.30999999999</v>
      </c>
      <c r="J211" s="65">
        <v>30530.45</v>
      </c>
      <c r="K211" s="65">
        <v>16403.240000000002</v>
      </c>
      <c r="L211" s="65">
        <v>297326.42</v>
      </c>
      <c r="M211" s="118">
        <v>774669.76000000024</v>
      </c>
    </row>
    <row r="212" spans="1:23" s="58" customFormat="1" ht="13.5" customHeight="1" x14ac:dyDescent="0.2">
      <c r="A212" s="69">
        <v>2026</v>
      </c>
      <c r="B212" s="165"/>
      <c r="C212" s="41" t="s">
        <v>50</v>
      </c>
      <c r="D212" s="43">
        <v>177078.02999999997</v>
      </c>
      <c r="E212" s="43">
        <v>3084.51</v>
      </c>
      <c r="F212" s="43">
        <v>34.86</v>
      </c>
      <c r="G212" s="43">
        <v>611912.21999999986</v>
      </c>
      <c r="H212" s="43">
        <v>46080.4</v>
      </c>
      <c r="I212" s="43">
        <v>63445.820000000014</v>
      </c>
      <c r="J212" s="43">
        <v>34604.840000000004</v>
      </c>
      <c r="K212" s="43">
        <v>14839.470000000001</v>
      </c>
      <c r="L212" s="43">
        <v>257798.12999999995</v>
      </c>
      <c r="M212" s="111">
        <v>693282.0199999999</v>
      </c>
    </row>
    <row r="213" spans="1:23" s="58" customFormat="1" ht="13.5" customHeight="1" x14ac:dyDescent="0.2">
      <c r="A213" s="69"/>
      <c r="B213" s="165"/>
      <c r="C213" s="64" t="s">
        <v>51</v>
      </c>
      <c r="D213" s="65">
        <v>227706.56</v>
      </c>
      <c r="E213" s="65">
        <v>3175.8700000000003</v>
      </c>
      <c r="F213" s="65">
        <v>465.98</v>
      </c>
      <c r="G213" s="65">
        <v>620890.21999999974</v>
      </c>
      <c r="H213" s="65">
        <v>53686.889999999992</v>
      </c>
      <c r="I213" s="65">
        <v>70853.36</v>
      </c>
      <c r="J213" s="65">
        <v>34037.789999999994</v>
      </c>
      <c r="K213" s="65">
        <v>13778.260000000004</v>
      </c>
      <c r="L213" s="65">
        <v>315897.21999999997</v>
      </c>
      <c r="M213" s="118">
        <v>708697.70999999973</v>
      </c>
    </row>
    <row r="214" spans="1:23" s="58" customFormat="1" ht="13.5" customHeight="1" x14ac:dyDescent="0.2">
      <c r="A214" s="69"/>
      <c r="B214" s="165"/>
      <c r="C214" s="41" t="s">
        <v>52</v>
      </c>
      <c r="D214" s="43">
        <v>251444.84</v>
      </c>
      <c r="E214" s="43">
        <v>3496.7799999999997</v>
      </c>
      <c r="F214" s="43">
        <v>441.57000000000005</v>
      </c>
      <c r="G214" s="43">
        <v>709216.65999999945</v>
      </c>
      <c r="H214" s="43">
        <v>57820.520000000011</v>
      </c>
      <c r="I214" s="43">
        <v>76367.929999999978</v>
      </c>
      <c r="J214" s="43">
        <v>35815.979999999996</v>
      </c>
      <c r="K214" s="43">
        <v>15127.790000000005</v>
      </c>
      <c r="L214" s="43">
        <v>345522.91</v>
      </c>
      <c r="M214" s="111">
        <v>804209.15999999945</v>
      </c>
    </row>
    <row r="215" spans="1:23" s="58" customFormat="1" ht="13.5" customHeight="1" x14ac:dyDescent="0.2">
      <c r="A215" s="69"/>
      <c r="B215" s="165"/>
      <c r="C215" s="64" t="s">
        <v>40</v>
      </c>
      <c r="D215" s="65">
        <v>220217</v>
      </c>
      <c r="E215" s="65">
        <v>6601.85</v>
      </c>
      <c r="F215" s="65">
        <v>342.42</v>
      </c>
      <c r="G215" s="65">
        <v>665447.89000000048</v>
      </c>
      <c r="H215" s="65">
        <v>54038.909999999996</v>
      </c>
      <c r="I215" s="65">
        <v>70947.240000000005</v>
      </c>
      <c r="J215" s="65">
        <v>32911.46</v>
      </c>
      <c r="K215" s="65">
        <v>15763.7</v>
      </c>
      <c r="L215" s="65">
        <v>307509.79000000004</v>
      </c>
      <c r="M215" s="118">
        <v>758760.6800000004</v>
      </c>
    </row>
    <row r="216" spans="1:23" s="58" customFormat="1" ht="13.5" customHeight="1" x14ac:dyDescent="0.2">
      <c r="A216" s="69"/>
      <c r="B216" s="165"/>
      <c r="C216" s="41" t="s">
        <v>42</v>
      </c>
      <c r="D216" s="43">
        <v>246395.66999999995</v>
      </c>
      <c r="E216" s="43">
        <v>3157.9</v>
      </c>
      <c r="F216" s="43">
        <v>308.06</v>
      </c>
      <c r="G216" s="43">
        <v>704420.48</v>
      </c>
      <c r="H216" s="43">
        <v>60274.120000000024</v>
      </c>
      <c r="I216" s="43">
        <v>78608.170000000027</v>
      </c>
      <c r="J216" s="43">
        <v>35605.429999999993</v>
      </c>
      <c r="K216" s="43">
        <v>15328.189999999999</v>
      </c>
      <c r="L216" s="43">
        <v>342583.27999999997</v>
      </c>
      <c r="M216" s="111">
        <v>801514.74</v>
      </c>
    </row>
    <row r="217" spans="1:23" s="58" customFormat="1" ht="13.5" customHeight="1" x14ac:dyDescent="0.2">
      <c r="A217" s="167"/>
      <c r="B217" s="168"/>
      <c r="C217" s="490" t="s">
        <v>43</v>
      </c>
      <c r="D217" s="487">
        <v>236456.3900000001</v>
      </c>
      <c r="E217" s="487">
        <v>2804.6800000000003</v>
      </c>
      <c r="F217" s="487">
        <v>378.33000000000004</v>
      </c>
      <c r="G217" s="487">
        <v>641548.37999999989</v>
      </c>
      <c r="H217" s="487">
        <v>58126.520000000004</v>
      </c>
      <c r="I217" s="487">
        <v>72695.899999999994</v>
      </c>
      <c r="J217" s="487">
        <v>34178.949999999997</v>
      </c>
      <c r="K217" s="487">
        <v>15435.830000000002</v>
      </c>
      <c r="L217" s="487">
        <v>329140.19000000012</v>
      </c>
      <c r="M217" s="492">
        <v>732484.78999999992</v>
      </c>
    </row>
    <row r="218" spans="1:23" s="58" customFormat="1" ht="13.5" customHeight="1" x14ac:dyDescent="0.2">
      <c r="A218" s="69"/>
      <c r="B218" s="165"/>
      <c r="C218" s="64"/>
      <c r="D218" s="65"/>
      <c r="E218" s="65"/>
      <c r="F218" s="65"/>
      <c r="G218" s="65"/>
      <c r="H218" s="65"/>
      <c r="I218" s="65"/>
      <c r="J218" s="65"/>
      <c r="K218" s="65"/>
      <c r="L218" s="65"/>
      <c r="M218" s="65"/>
      <c r="N218" s="431"/>
      <c r="O218" s="431"/>
      <c r="P218" s="431"/>
      <c r="Q218" s="431"/>
      <c r="R218" s="431"/>
      <c r="S218" s="431"/>
      <c r="T218" s="431"/>
      <c r="U218" s="431"/>
      <c r="V218" s="431"/>
      <c r="W218" s="431"/>
    </row>
    <row r="219" spans="1:23" x14ac:dyDescent="0.25">
      <c r="A219" s="128"/>
      <c r="C219" s="169"/>
      <c r="D219" s="170"/>
      <c r="E219" s="170"/>
      <c r="F219" s="170"/>
      <c r="G219" s="170"/>
      <c r="H219" s="170"/>
      <c r="I219" s="65"/>
      <c r="J219" s="65"/>
      <c r="K219" s="65"/>
      <c r="L219" s="65"/>
      <c r="M219" s="65"/>
    </row>
    <row r="220" spans="1:23" x14ac:dyDescent="0.25">
      <c r="A220" s="132"/>
      <c r="B220" s="171"/>
      <c r="C220" s="172"/>
      <c r="D220" s="134"/>
      <c r="E220" s="134"/>
      <c r="F220" s="134"/>
      <c r="G220" s="134"/>
      <c r="H220" s="134"/>
      <c r="I220" s="134"/>
      <c r="J220" s="134"/>
      <c r="K220" s="134"/>
      <c r="L220" s="134"/>
      <c r="M220" s="135"/>
    </row>
    <row r="221" spans="1:23" x14ac:dyDescent="0.25">
      <c r="A221" s="518" t="s">
        <v>79</v>
      </c>
      <c r="B221" s="519"/>
      <c r="C221" s="519"/>
      <c r="D221" s="519"/>
      <c r="E221" s="519"/>
      <c r="F221" s="173"/>
      <c r="G221" s="139"/>
      <c r="H221" s="139"/>
      <c r="I221" s="139"/>
      <c r="J221" s="136"/>
      <c r="K221" s="139"/>
      <c r="L221" s="136"/>
      <c r="M221" s="174"/>
    </row>
    <row r="222" spans="1:23" x14ac:dyDescent="0.25">
      <c r="A222" s="522" t="s">
        <v>80</v>
      </c>
      <c r="B222" s="523"/>
      <c r="C222" s="523"/>
      <c r="D222" s="523"/>
      <c r="E222" s="523"/>
      <c r="F222" s="523"/>
      <c r="G222" s="523"/>
      <c r="H222" s="523"/>
      <c r="I222" s="523"/>
      <c r="J222" s="523"/>
      <c r="K222" s="523"/>
      <c r="L222" s="523"/>
      <c r="M222" s="524"/>
    </row>
    <row r="223" spans="1:23" ht="18" customHeight="1" x14ac:dyDescent="0.25">
      <c r="A223" s="522"/>
      <c r="B223" s="523"/>
      <c r="C223" s="523"/>
      <c r="D223" s="523"/>
      <c r="E223" s="523"/>
      <c r="F223" s="523"/>
      <c r="G223" s="523"/>
      <c r="H223" s="523"/>
      <c r="I223" s="523"/>
      <c r="J223" s="523"/>
      <c r="K223" s="523"/>
      <c r="L223" s="523"/>
      <c r="M223" s="524"/>
    </row>
    <row r="224" spans="1:23" x14ac:dyDescent="0.25">
      <c r="A224" s="518" t="s">
        <v>82</v>
      </c>
      <c r="B224" s="519"/>
      <c r="C224" s="519"/>
      <c r="D224" s="519"/>
      <c r="E224" s="519"/>
      <c r="F224" s="519"/>
      <c r="G224" s="519"/>
      <c r="H224" s="139"/>
      <c r="I224" s="139"/>
      <c r="J224" s="139"/>
      <c r="K224" s="139"/>
      <c r="L224" s="139"/>
      <c r="M224" s="137"/>
    </row>
    <row r="225" spans="1:13" ht="24" customHeight="1" x14ac:dyDescent="0.25">
      <c r="A225" s="557" t="s">
        <v>90</v>
      </c>
      <c r="B225" s="558"/>
      <c r="C225" s="558"/>
      <c r="D225" s="558"/>
      <c r="E225" s="558"/>
      <c r="F225" s="558"/>
      <c r="G225" s="558"/>
      <c r="H225" s="558"/>
      <c r="I225" s="558"/>
      <c r="J225" s="558"/>
      <c r="K225" s="558"/>
      <c r="L225" s="558"/>
      <c r="M225" s="559"/>
    </row>
    <row r="226" spans="1:13" ht="16.5" customHeight="1" x14ac:dyDescent="0.25">
      <c r="A226" s="557"/>
      <c r="B226" s="558"/>
      <c r="C226" s="558"/>
      <c r="D226" s="558"/>
      <c r="E226" s="558"/>
      <c r="F226" s="558"/>
      <c r="G226" s="558"/>
      <c r="H226" s="558"/>
      <c r="I226" s="558"/>
      <c r="J226" s="558"/>
      <c r="K226" s="558"/>
      <c r="L226" s="558"/>
      <c r="M226" s="559"/>
    </row>
    <row r="227" spans="1:13" ht="9.75" customHeight="1" x14ac:dyDescent="0.25">
      <c r="A227" s="522"/>
      <c r="B227" s="523"/>
      <c r="C227" s="523"/>
      <c r="D227" s="523"/>
      <c r="E227" s="523"/>
      <c r="F227" s="523"/>
      <c r="G227" s="523"/>
      <c r="H227" s="523"/>
      <c r="I227" s="523"/>
      <c r="J227" s="523"/>
      <c r="K227" s="523"/>
      <c r="L227" s="523"/>
      <c r="M227" s="524"/>
    </row>
    <row r="228" spans="1:13" ht="21" customHeight="1" x14ac:dyDescent="0.25">
      <c r="A228" s="81" t="str">
        <f>+'Anexo 1 '!A226</f>
        <v>Actualizado el  31 de julio de 2026</v>
      </c>
      <c r="B228" s="80"/>
      <c r="C228" s="80"/>
      <c r="D228" s="139"/>
      <c r="E228" s="139"/>
      <c r="F228" s="139"/>
      <c r="G228" s="139"/>
      <c r="H228" s="139"/>
      <c r="I228" s="139"/>
      <c r="J228" s="139"/>
      <c r="K228" s="139"/>
      <c r="L228" s="139"/>
      <c r="M228" s="639" t="s">
        <v>69</v>
      </c>
    </row>
    <row r="229" spans="1:13" ht="5.25" customHeight="1" x14ac:dyDescent="0.25">
      <c r="A229" s="142"/>
      <c r="B229" s="84"/>
      <c r="C229" s="84"/>
      <c r="D229" s="176"/>
      <c r="E229" s="176"/>
      <c r="F229" s="176"/>
      <c r="G229" s="176"/>
      <c r="H229" s="176"/>
      <c r="I229" s="176"/>
      <c r="J229" s="176"/>
      <c r="K229" s="176"/>
      <c r="L229" s="176"/>
      <c r="M229" s="87"/>
    </row>
    <row r="230" spans="1:13" ht="16.5" x14ac:dyDescent="0.3">
      <c r="D230" s="150"/>
      <c r="E230" s="150"/>
      <c r="F230" s="150"/>
      <c r="G230" s="150"/>
      <c r="H230" s="150"/>
      <c r="I230" s="150"/>
      <c r="J230" s="150"/>
      <c r="K230" s="150"/>
      <c r="L230" s="150"/>
      <c r="M230" s="150"/>
    </row>
    <row r="231" spans="1:13" ht="16.5" customHeight="1" x14ac:dyDescent="0.25">
      <c r="D231" s="89"/>
      <c r="E231" s="89"/>
      <c r="F231" s="89"/>
      <c r="G231" s="89"/>
      <c r="H231" s="89"/>
      <c r="I231" s="89"/>
      <c r="J231" s="89"/>
      <c r="K231" s="89"/>
      <c r="L231" s="89"/>
      <c r="M231" s="89"/>
    </row>
    <row r="232" spans="1:13" ht="16.5" customHeight="1" x14ac:dyDescent="0.25">
      <c r="D232" s="89"/>
      <c r="E232" s="89"/>
      <c r="F232" s="89"/>
      <c r="G232" s="89"/>
      <c r="H232" s="89"/>
      <c r="I232" s="89"/>
      <c r="J232" s="89"/>
      <c r="K232" s="89"/>
      <c r="L232" s="89"/>
      <c r="M232" s="89"/>
    </row>
    <row r="233" spans="1:13" ht="16.5" x14ac:dyDescent="0.3">
      <c r="D233" s="150"/>
      <c r="E233" s="150"/>
      <c r="F233" s="150"/>
      <c r="G233" s="150"/>
      <c r="H233" s="150"/>
      <c r="I233" s="150"/>
      <c r="J233" s="150"/>
      <c r="K233" s="150"/>
      <c r="L233" s="150"/>
      <c r="M233" s="150"/>
    </row>
    <row r="234" spans="1:13" ht="16.5" x14ac:dyDescent="0.3">
      <c r="D234" s="150"/>
      <c r="E234" s="150"/>
      <c r="F234" s="150"/>
      <c r="G234" s="150"/>
      <c r="H234" s="150"/>
      <c r="I234" s="150"/>
      <c r="J234" s="150"/>
      <c r="K234" s="150"/>
      <c r="L234" s="150"/>
      <c r="M234" s="150"/>
    </row>
    <row r="235" spans="1:13" ht="16.5" x14ac:dyDescent="0.3">
      <c r="D235" s="150"/>
      <c r="E235" s="150"/>
      <c r="F235" s="150"/>
      <c r="G235" s="150"/>
      <c r="H235" s="150"/>
      <c r="I235" s="150"/>
      <c r="J235" s="150"/>
      <c r="K235" s="150"/>
      <c r="L235" s="150"/>
      <c r="M235" s="150"/>
    </row>
    <row r="236" spans="1:13" ht="16.5" x14ac:dyDescent="0.3">
      <c r="D236" s="150"/>
      <c r="E236" s="150"/>
      <c r="F236" s="150"/>
      <c r="G236" s="150"/>
      <c r="H236" s="150"/>
      <c r="I236" s="150"/>
      <c r="J236" s="150"/>
      <c r="K236" s="150"/>
      <c r="L236" s="150"/>
      <c r="M236" s="150"/>
    </row>
    <row r="237" spans="1:13" ht="16.5" x14ac:dyDescent="0.3">
      <c r="D237" s="150"/>
      <c r="E237" s="150"/>
      <c r="F237" s="150"/>
      <c r="G237" s="150"/>
      <c r="H237" s="150"/>
      <c r="I237" s="150"/>
      <c r="J237" s="150"/>
      <c r="K237" s="150"/>
      <c r="L237" s="150"/>
      <c r="M237" s="150"/>
    </row>
    <row r="238" spans="1:13" ht="16.5" x14ac:dyDescent="0.3">
      <c r="D238" s="150"/>
      <c r="E238" s="150"/>
      <c r="F238" s="150"/>
      <c r="G238" s="150"/>
      <c r="H238" s="150"/>
      <c r="I238" s="150"/>
      <c r="J238" s="150"/>
      <c r="K238" s="150"/>
      <c r="L238" s="150"/>
      <c r="M238" s="150"/>
    </row>
    <row r="239" spans="1:13" ht="16.5" x14ac:dyDescent="0.3">
      <c r="D239" s="150"/>
      <c r="E239" s="150"/>
      <c r="F239" s="150"/>
      <c r="G239" s="150"/>
      <c r="H239" s="150"/>
      <c r="I239" s="150"/>
      <c r="J239" s="150"/>
      <c r="K239" s="150"/>
      <c r="L239" s="150"/>
      <c r="M239" s="150"/>
    </row>
    <row r="240" spans="1:13" ht="16.5" x14ac:dyDescent="0.3">
      <c r="D240" s="150"/>
      <c r="E240" s="150"/>
      <c r="F240" s="150"/>
      <c r="G240" s="150"/>
      <c r="H240" s="150"/>
      <c r="I240" s="150"/>
      <c r="J240" s="150"/>
      <c r="K240" s="150"/>
      <c r="L240" s="150"/>
      <c r="M240" s="150"/>
    </row>
    <row r="241" spans="4:13" ht="16.5" x14ac:dyDescent="0.3">
      <c r="D241" s="150"/>
      <c r="E241" s="150"/>
      <c r="F241" s="150"/>
      <c r="G241" s="150"/>
      <c r="H241" s="150"/>
      <c r="I241" s="150"/>
      <c r="J241" s="150"/>
      <c r="K241" s="150"/>
      <c r="L241" s="150"/>
      <c r="M241" s="150"/>
    </row>
    <row r="242" spans="4:13" ht="16.5" x14ac:dyDescent="0.3">
      <c r="D242" s="150"/>
      <c r="E242" s="150"/>
      <c r="F242" s="150"/>
      <c r="G242" s="150"/>
      <c r="H242" s="150"/>
      <c r="I242" s="150"/>
      <c r="J242" s="150"/>
      <c r="K242" s="150"/>
      <c r="L242" s="150"/>
      <c r="M242" s="150"/>
    </row>
    <row r="243" spans="4:13" ht="16.5" x14ac:dyDescent="0.3">
      <c r="D243" s="150"/>
      <c r="E243" s="150"/>
      <c r="F243" s="150"/>
      <c r="G243" s="150"/>
      <c r="H243" s="150"/>
      <c r="I243" s="150"/>
      <c r="J243" s="150"/>
      <c r="K243" s="150"/>
      <c r="L243" s="150"/>
      <c r="M243" s="150"/>
    </row>
    <row r="244" spans="4:13" ht="16.5" x14ac:dyDescent="0.3">
      <c r="D244" s="150"/>
      <c r="E244" s="150"/>
      <c r="F244" s="150"/>
      <c r="G244" s="150"/>
      <c r="H244" s="150"/>
      <c r="I244" s="150"/>
      <c r="J244" s="150"/>
      <c r="K244" s="150"/>
      <c r="L244" s="150"/>
      <c r="M244" s="150"/>
    </row>
    <row r="245" spans="4:13" ht="16.5" x14ac:dyDescent="0.3">
      <c r="D245" s="150"/>
      <c r="E245" s="150"/>
      <c r="F245" s="150"/>
      <c r="G245" s="150"/>
      <c r="H245" s="150"/>
      <c r="I245" s="150"/>
      <c r="J245" s="150"/>
      <c r="K245" s="150"/>
      <c r="L245" s="150"/>
      <c r="M245" s="150"/>
    </row>
    <row r="246" spans="4:13" ht="16.5" x14ac:dyDescent="0.3">
      <c r="D246" s="150"/>
      <c r="E246" s="150"/>
      <c r="F246" s="150"/>
      <c r="G246" s="150"/>
      <c r="H246" s="150"/>
      <c r="I246" s="150"/>
      <c r="J246" s="150"/>
      <c r="K246" s="150"/>
      <c r="L246" s="150"/>
      <c r="M246" s="150"/>
    </row>
    <row r="247" spans="4:13" ht="16.5" x14ac:dyDescent="0.3">
      <c r="D247" s="150"/>
      <c r="E247" s="150"/>
      <c r="F247" s="150"/>
      <c r="G247" s="150"/>
      <c r="H247" s="150"/>
      <c r="I247" s="150"/>
      <c r="J247" s="150"/>
      <c r="K247" s="150"/>
      <c r="L247" s="150"/>
      <c r="M247" s="150"/>
    </row>
    <row r="248" spans="4:13" ht="16.5" x14ac:dyDescent="0.3">
      <c r="D248" s="150"/>
      <c r="E248" s="150"/>
      <c r="F248" s="150"/>
      <c r="G248" s="150"/>
      <c r="H248" s="150"/>
      <c r="I248" s="150"/>
      <c r="J248" s="150"/>
      <c r="K248" s="150"/>
      <c r="L248" s="150"/>
      <c r="M248" s="150"/>
    </row>
    <row r="249" spans="4:13" ht="16.5" x14ac:dyDescent="0.3">
      <c r="D249" s="150"/>
      <c r="E249" s="150"/>
      <c r="F249" s="150"/>
      <c r="G249" s="150"/>
      <c r="H249" s="150"/>
      <c r="I249" s="150"/>
      <c r="J249" s="150"/>
      <c r="K249" s="150"/>
      <c r="L249" s="150"/>
      <c r="M249" s="150"/>
    </row>
    <row r="250" spans="4:13" ht="16.5" x14ac:dyDescent="0.3">
      <c r="D250" s="150"/>
      <c r="E250" s="150"/>
      <c r="F250" s="150"/>
      <c r="G250" s="150"/>
      <c r="H250" s="150"/>
      <c r="I250" s="150"/>
      <c r="J250" s="150"/>
      <c r="K250" s="150"/>
      <c r="L250" s="150"/>
      <c r="M250" s="150"/>
    </row>
    <row r="251" spans="4:13" ht="16.5" x14ac:dyDescent="0.3">
      <c r="D251" s="150"/>
      <c r="E251" s="150"/>
      <c r="F251" s="150"/>
      <c r="G251" s="150"/>
      <c r="H251" s="150"/>
      <c r="I251" s="150"/>
      <c r="J251" s="150"/>
      <c r="K251" s="150"/>
      <c r="L251" s="150"/>
      <c r="M251" s="150"/>
    </row>
    <row r="252" spans="4:13" ht="16.5" x14ac:dyDescent="0.3">
      <c r="D252" s="150"/>
      <c r="E252" s="150"/>
      <c r="F252" s="150"/>
      <c r="G252" s="150"/>
      <c r="H252" s="150"/>
      <c r="I252" s="150"/>
      <c r="J252" s="150"/>
      <c r="K252" s="150"/>
      <c r="L252" s="150"/>
      <c r="M252" s="150"/>
    </row>
    <row r="253" spans="4:13" ht="16.5" x14ac:dyDescent="0.3">
      <c r="D253" s="150"/>
      <c r="E253" s="150"/>
      <c r="F253" s="150"/>
      <c r="G253" s="150"/>
      <c r="H253" s="150"/>
      <c r="I253" s="150"/>
      <c r="J253" s="150"/>
      <c r="K253" s="150"/>
      <c r="L253" s="150"/>
      <c r="M253" s="150"/>
    </row>
    <row r="254" spans="4:13" ht="16.5" x14ac:dyDescent="0.3">
      <c r="D254" s="150"/>
      <c r="E254" s="150"/>
      <c r="F254" s="150"/>
      <c r="G254" s="150"/>
      <c r="H254" s="150"/>
      <c r="I254" s="150"/>
      <c r="J254" s="150"/>
      <c r="K254" s="150"/>
      <c r="L254" s="150"/>
      <c r="M254" s="150"/>
    </row>
    <row r="255" spans="4:13" ht="16.5" x14ac:dyDescent="0.3">
      <c r="D255" s="150"/>
      <c r="E255" s="150"/>
      <c r="F255" s="150"/>
      <c r="G255" s="150"/>
      <c r="H255" s="150"/>
      <c r="I255" s="150"/>
      <c r="J255" s="150"/>
      <c r="K255" s="150"/>
      <c r="L255" s="150"/>
      <c r="M255" s="150"/>
    </row>
    <row r="256" spans="4:13" ht="16.5" x14ac:dyDescent="0.3">
      <c r="D256" s="150"/>
      <c r="E256" s="150"/>
      <c r="F256" s="150"/>
      <c r="G256" s="150"/>
      <c r="H256" s="150"/>
      <c r="I256" s="150"/>
      <c r="J256" s="150"/>
      <c r="K256" s="150"/>
      <c r="L256" s="150"/>
      <c r="M256" s="150"/>
    </row>
    <row r="257" spans="4:13" ht="16.5" x14ac:dyDescent="0.3">
      <c r="D257" s="150"/>
      <c r="E257" s="150"/>
      <c r="F257" s="150"/>
      <c r="G257" s="150"/>
      <c r="H257" s="150"/>
      <c r="I257" s="150"/>
      <c r="J257" s="150"/>
      <c r="K257" s="150"/>
      <c r="L257" s="150"/>
      <c r="M257" s="150"/>
    </row>
    <row r="258" spans="4:13" ht="16.5" x14ac:dyDescent="0.3">
      <c r="D258" s="150"/>
      <c r="E258" s="150"/>
      <c r="F258" s="150"/>
      <c r="G258" s="150"/>
      <c r="H258" s="150"/>
      <c r="I258" s="150"/>
      <c r="J258" s="150"/>
      <c r="K258" s="150"/>
      <c r="L258" s="150"/>
      <c r="M258" s="150"/>
    </row>
    <row r="259" spans="4:13" ht="16.5" x14ac:dyDescent="0.3">
      <c r="D259" s="150"/>
      <c r="E259" s="150"/>
      <c r="F259" s="150"/>
      <c r="G259" s="150"/>
      <c r="H259" s="150"/>
      <c r="I259" s="150"/>
      <c r="J259" s="150"/>
      <c r="K259" s="150"/>
      <c r="L259" s="150"/>
      <c r="M259" s="150"/>
    </row>
    <row r="260" spans="4:13" ht="16.5" x14ac:dyDescent="0.3">
      <c r="D260" s="150"/>
      <c r="E260" s="150"/>
      <c r="F260" s="150"/>
      <c r="G260" s="150"/>
      <c r="H260" s="150"/>
      <c r="I260" s="150"/>
      <c r="J260" s="150"/>
      <c r="K260" s="150"/>
      <c r="L260" s="150"/>
      <c r="M260" s="150"/>
    </row>
    <row r="262" spans="4:13" x14ac:dyDescent="0.25">
      <c r="D262" s="147"/>
      <c r="E262" s="147"/>
      <c r="F262" s="147"/>
      <c r="G262" s="147"/>
      <c r="H262" s="147"/>
      <c r="I262" s="147"/>
      <c r="J262" s="147"/>
      <c r="K262" s="147"/>
      <c r="L262" s="147"/>
      <c r="M262" s="147"/>
    </row>
    <row r="263" spans="4:13" x14ac:dyDescent="0.25">
      <c r="D263" s="147"/>
      <c r="E263" s="147"/>
      <c r="F263" s="147"/>
      <c r="G263" s="147"/>
      <c r="H263" s="147"/>
      <c r="I263" s="147"/>
      <c r="J263" s="147"/>
      <c r="K263" s="147"/>
      <c r="L263" s="147"/>
      <c r="M263" s="147"/>
    </row>
    <row r="264" spans="4:13" x14ac:dyDescent="0.25">
      <c r="D264" s="147"/>
      <c r="E264" s="147"/>
      <c r="F264" s="147"/>
      <c r="G264" s="147"/>
      <c r="H264" s="147"/>
      <c r="I264" s="147"/>
      <c r="J264" s="147"/>
      <c r="K264" s="147"/>
      <c r="L264" s="147"/>
      <c r="M264" s="147"/>
    </row>
    <row r="265" spans="4:13" x14ac:dyDescent="0.25">
      <c r="D265" s="147"/>
      <c r="E265" s="147"/>
      <c r="F265" s="147"/>
      <c r="G265" s="147"/>
      <c r="H265" s="147"/>
      <c r="I265" s="147"/>
      <c r="J265" s="147"/>
      <c r="K265" s="147"/>
      <c r="L265" s="147"/>
      <c r="M265" s="147"/>
    </row>
    <row r="266" spans="4:13" x14ac:dyDescent="0.25">
      <c r="D266" s="147"/>
      <c r="E266" s="147"/>
      <c r="F266" s="147"/>
      <c r="G266" s="147"/>
      <c r="H266" s="147"/>
      <c r="I266" s="147"/>
      <c r="J266" s="147"/>
      <c r="K266" s="147"/>
      <c r="L266" s="147"/>
      <c r="M266" s="147"/>
    </row>
    <row r="267" spans="4:13" x14ac:dyDescent="0.25">
      <c r="D267" s="147"/>
      <c r="E267" s="147"/>
      <c r="F267" s="147"/>
      <c r="G267" s="147"/>
      <c r="H267" s="147"/>
      <c r="I267" s="147"/>
      <c r="J267" s="147"/>
      <c r="K267" s="147"/>
      <c r="L267" s="147"/>
      <c r="M267" s="147"/>
    </row>
    <row r="268" spans="4:13" x14ac:dyDescent="0.25">
      <c r="D268" s="147"/>
      <c r="E268" s="147"/>
      <c r="F268" s="147"/>
      <c r="G268" s="147"/>
      <c r="H268" s="147"/>
      <c r="I268" s="147"/>
      <c r="J268" s="147"/>
      <c r="K268" s="147"/>
      <c r="L268" s="147"/>
      <c r="M268" s="147"/>
    </row>
    <row r="269" spans="4:13" x14ac:dyDescent="0.25">
      <c r="D269" s="147"/>
      <c r="E269" s="147"/>
      <c r="F269" s="147"/>
      <c r="G269" s="147"/>
      <c r="H269" s="147"/>
      <c r="I269" s="147"/>
      <c r="J269" s="147"/>
      <c r="K269" s="147"/>
      <c r="L269" s="147"/>
      <c r="M269" s="147"/>
    </row>
    <row r="270" spans="4:13" x14ac:dyDescent="0.25">
      <c r="D270" s="147"/>
      <c r="E270" s="147"/>
      <c r="F270" s="147"/>
      <c r="G270" s="147"/>
      <c r="H270" s="147"/>
      <c r="I270" s="147"/>
      <c r="J270" s="147"/>
      <c r="K270" s="147"/>
      <c r="L270" s="147"/>
      <c r="M270" s="147"/>
    </row>
    <row r="271" spans="4:13" x14ac:dyDescent="0.25">
      <c r="D271" s="147"/>
      <c r="E271" s="147"/>
      <c r="F271" s="147"/>
      <c r="G271" s="147"/>
      <c r="H271" s="147"/>
      <c r="I271" s="147"/>
      <c r="J271" s="147"/>
      <c r="K271" s="147"/>
      <c r="L271" s="147"/>
      <c r="M271" s="147"/>
    </row>
    <row r="272" spans="4:13" x14ac:dyDescent="0.25">
      <c r="D272" s="147"/>
      <c r="E272" s="147"/>
      <c r="F272" s="147"/>
      <c r="G272" s="147"/>
      <c r="H272" s="147"/>
      <c r="I272" s="147"/>
      <c r="J272" s="147"/>
      <c r="K272" s="147"/>
      <c r="L272" s="147"/>
      <c r="M272" s="147"/>
    </row>
    <row r="273" spans="4:13" x14ac:dyDescent="0.25">
      <c r="D273" s="147"/>
      <c r="E273" s="147"/>
      <c r="F273" s="147"/>
      <c r="G273" s="147"/>
      <c r="H273" s="147"/>
      <c r="I273" s="147"/>
      <c r="J273" s="147"/>
      <c r="K273" s="147"/>
      <c r="L273" s="147"/>
      <c r="M273" s="147"/>
    </row>
    <row r="274" spans="4:13" x14ac:dyDescent="0.25">
      <c r="D274" s="147"/>
      <c r="E274" s="147"/>
      <c r="F274" s="147"/>
      <c r="G274" s="147"/>
      <c r="H274" s="147"/>
      <c r="I274" s="147"/>
      <c r="J274" s="147"/>
      <c r="K274" s="147"/>
      <c r="L274" s="147"/>
      <c r="M274" s="147"/>
    </row>
    <row r="275" spans="4:13" x14ac:dyDescent="0.25">
      <c r="D275" s="147"/>
      <c r="E275" s="147"/>
      <c r="F275" s="147"/>
      <c r="G275" s="147"/>
      <c r="H275" s="147"/>
      <c r="I275" s="147"/>
      <c r="J275" s="147"/>
      <c r="K275" s="147"/>
      <c r="L275" s="147"/>
      <c r="M275" s="147"/>
    </row>
    <row r="276" spans="4:13" x14ac:dyDescent="0.25">
      <c r="D276" s="147"/>
      <c r="E276" s="147"/>
      <c r="F276" s="147"/>
      <c r="G276" s="147"/>
      <c r="H276" s="147"/>
      <c r="I276" s="147"/>
      <c r="J276" s="147"/>
      <c r="K276" s="147"/>
      <c r="L276" s="147"/>
      <c r="M276" s="147"/>
    </row>
    <row r="277" spans="4:13" x14ac:dyDescent="0.25">
      <c r="D277" s="147"/>
      <c r="E277" s="147"/>
      <c r="F277" s="147"/>
      <c r="G277" s="147"/>
      <c r="H277" s="147"/>
      <c r="I277" s="147"/>
      <c r="J277" s="147"/>
      <c r="K277" s="147"/>
      <c r="L277" s="147"/>
      <c r="M277" s="147"/>
    </row>
    <row r="278" spans="4:13" x14ac:dyDescent="0.25">
      <c r="D278" s="147"/>
      <c r="E278" s="147"/>
      <c r="F278" s="147"/>
      <c r="G278" s="147"/>
      <c r="H278" s="147"/>
      <c r="I278" s="147"/>
      <c r="J278" s="147"/>
      <c r="K278" s="147"/>
      <c r="L278" s="147"/>
      <c r="M278" s="147"/>
    </row>
    <row r="279" spans="4:13" x14ac:dyDescent="0.25">
      <c r="D279" s="147"/>
      <c r="E279" s="147"/>
      <c r="F279" s="147"/>
      <c r="G279" s="147"/>
      <c r="H279" s="147"/>
      <c r="I279" s="147"/>
      <c r="J279" s="147"/>
      <c r="K279" s="147"/>
      <c r="L279" s="147"/>
      <c r="M279" s="147"/>
    </row>
    <row r="280" spans="4:13" x14ac:dyDescent="0.25">
      <c r="D280" s="147"/>
      <c r="E280" s="147"/>
      <c r="F280" s="147"/>
      <c r="G280" s="147"/>
      <c r="H280" s="147"/>
      <c r="I280" s="147"/>
      <c r="J280" s="147"/>
      <c r="K280" s="147"/>
      <c r="L280" s="147"/>
      <c r="M280" s="147"/>
    </row>
    <row r="281" spans="4:13" x14ac:dyDescent="0.25">
      <c r="D281" s="147"/>
      <c r="E281" s="147"/>
      <c r="F281" s="147"/>
      <c r="G281" s="147"/>
      <c r="H281" s="147"/>
      <c r="I281" s="147"/>
      <c r="J281" s="147"/>
      <c r="K281" s="147"/>
      <c r="L281" s="147"/>
      <c r="M281" s="147"/>
    </row>
    <row r="282" spans="4:13" x14ac:dyDescent="0.25">
      <c r="D282" s="147"/>
      <c r="E282" s="147"/>
      <c r="F282" s="147"/>
      <c r="G282" s="147"/>
      <c r="H282" s="147"/>
      <c r="I282" s="147"/>
      <c r="J282" s="147"/>
      <c r="K282" s="147"/>
      <c r="L282" s="147"/>
      <c r="M282" s="147"/>
    </row>
    <row r="283" spans="4:13" x14ac:dyDescent="0.25">
      <c r="D283" s="147"/>
      <c r="E283" s="147"/>
      <c r="F283" s="147"/>
      <c r="G283" s="147"/>
      <c r="H283" s="147"/>
      <c r="I283" s="147"/>
      <c r="J283" s="147"/>
      <c r="K283" s="147"/>
      <c r="L283" s="147"/>
      <c r="M283" s="147"/>
    </row>
    <row r="284" spans="4:13" x14ac:dyDescent="0.25">
      <c r="D284" s="147"/>
      <c r="E284" s="147"/>
      <c r="F284" s="147"/>
      <c r="G284" s="147"/>
      <c r="H284" s="147"/>
      <c r="I284" s="147"/>
      <c r="J284" s="147"/>
      <c r="K284" s="147"/>
      <c r="L284" s="147"/>
      <c r="M284" s="147"/>
    </row>
    <row r="285" spans="4:13" x14ac:dyDescent="0.25">
      <c r="D285" s="147"/>
      <c r="E285" s="147"/>
      <c r="F285" s="147"/>
      <c r="G285" s="147"/>
      <c r="H285" s="147"/>
      <c r="I285" s="147"/>
      <c r="J285" s="147"/>
      <c r="K285" s="147"/>
      <c r="L285" s="147"/>
      <c r="M285" s="147"/>
    </row>
    <row r="286" spans="4:13" x14ac:dyDescent="0.25">
      <c r="D286" s="147"/>
      <c r="E286" s="147"/>
      <c r="F286" s="147"/>
      <c r="G286" s="147"/>
      <c r="H286" s="147"/>
      <c r="I286" s="147"/>
      <c r="J286" s="147"/>
      <c r="K286" s="147"/>
      <c r="L286" s="147"/>
      <c r="M286" s="147"/>
    </row>
    <row r="287" spans="4:13" x14ac:dyDescent="0.25">
      <c r="D287" s="147"/>
      <c r="E287" s="147"/>
      <c r="F287" s="147"/>
      <c r="G287" s="147"/>
      <c r="H287" s="147"/>
      <c r="I287" s="147"/>
      <c r="J287" s="147"/>
      <c r="K287" s="147"/>
      <c r="L287" s="147"/>
      <c r="M287" s="147"/>
    </row>
    <row r="288" spans="4:13" x14ac:dyDescent="0.25">
      <c r="D288" s="147"/>
      <c r="E288" s="147"/>
      <c r="F288" s="147"/>
      <c r="G288" s="147"/>
      <c r="H288" s="147"/>
      <c r="I288" s="147"/>
      <c r="J288" s="147"/>
      <c r="K288" s="147"/>
      <c r="L288" s="147"/>
      <c r="M288" s="147"/>
    </row>
    <row r="289" spans="4:13" x14ac:dyDescent="0.25">
      <c r="D289" s="147"/>
      <c r="E289" s="147"/>
      <c r="F289" s="147"/>
      <c r="G289" s="147"/>
      <c r="H289" s="147"/>
      <c r="I289" s="147"/>
      <c r="J289" s="147"/>
      <c r="K289" s="147"/>
      <c r="L289" s="147"/>
      <c r="M289" s="147"/>
    </row>
    <row r="290" spans="4:13" x14ac:dyDescent="0.25">
      <c r="D290" s="147"/>
      <c r="E290" s="147"/>
      <c r="F290" s="147"/>
      <c r="G290" s="147"/>
      <c r="H290" s="147"/>
      <c r="I290" s="147"/>
      <c r="J290" s="147"/>
      <c r="K290" s="147"/>
      <c r="L290" s="147"/>
      <c r="M290" s="147"/>
    </row>
    <row r="291" spans="4:13" x14ac:dyDescent="0.25">
      <c r="D291" s="147"/>
      <c r="E291" s="147"/>
      <c r="F291" s="147"/>
      <c r="G291" s="147"/>
      <c r="H291" s="147"/>
      <c r="I291" s="147"/>
      <c r="J291" s="147"/>
      <c r="K291" s="147"/>
      <c r="L291" s="147"/>
      <c r="M291" s="147"/>
    </row>
    <row r="292" spans="4:13" x14ac:dyDescent="0.25">
      <c r="D292" s="147"/>
      <c r="E292" s="147"/>
      <c r="F292" s="147"/>
      <c r="G292" s="147"/>
      <c r="H292" s="147"/>
      <c r="I292" s="147"/>
      <c r="J292" s="147"/>
      <c r="K292" s="147"/>
      <c r="L292" s="147"/>
      <c r="M292" s="147"/>
    </row>
    <row r="293" spans="4:13" x14ac:dyDescent="0.25">
      <c r="D293" s="147"/>
    </row>
    <row r="294" spans="4:13" x14ac:dyDescent="0.25">
      <c r="D294" s="147"/>
    </row>
  </sheetData>
  <mergeCells count="15">
    <mergeCell ref="A227:M227"/>
    <mergeCell ref="A225:M226"/>
    <mergeCell ref="A221:E221"/>
    <mergeCell ref="A224:G224"/>
    <mergeCell ref="A1:M1"/>
    <mergeCell ref="A3:M4"/>
    <mergeCell ref="A8:A10"/>
    <mergeCell ref="C8:C10"/>
    <mergeCell ref="D8:M8"/>
    <mergeCell ref="D9:E9"/>
    <mergeCell ref="F9:G9"/>
    <mergeCell ref="H9:I9"/>
    <mergeCell ref="J9:K9"/>
    <mergeCell ref="L9:M9"/>
    <mergeCell ref="A222:M223"/>
  </mergeCells>
  <phoneticPr fontId="57" type="noConversion"/>
  <hyperlinks>
    <hyperlink ref="M228" location="Índice!A1" display="Volver " xr:uid="{00000000-0004-0000-0400-000000000000}"/>
  </hyperlinks>
  <pageMargins left="0.74803149606299213" right="0.74803149606299213" top="0.98425196850393704" bottom="0.98425196850393704" header="0" footer="0"/>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57"/>
  <sheetViews>
    <sheetView showGridLines="0" zoomScale="96" zoomScaleNormal="96" workbookViewId="0">
      <pane ySplit="9" topLeftCell="A202" activePane="bottomLeft" state="frozen"/>
      <selection activeCell="AG3" sqref="AG3"/>
      <selection pane="bottomLeft" activeCell="O225" sqref="O225"/>
    </sheetView>
  </sheetViews>
  <sheetFormatPr baseColWidth="10" defaultColWidth="11.42578125" defaultRowHeight="14.25" x14ac:dyDescent="0.25"/>
  <cols>
    <col min="1" max="1" width="7.85546875" style="58" customWidth="1"/>
    <col min="2" max="2" width="2.5703125" style="58" customWidth="1"/>
    <col min="3" max="3" width="6" style="58" customWidth="1"/>
    <col min="4" max="4" width="9.140625" style="165" customWidth="1"/>
    <col min="5" max="5" width="10.140625" style="165" customWidth="1"/>
    <col min="6" max="6" width="9.140625" style="165" customWidth="1"/>
    <col min="7" max="9" width="10.140625" style="165" customWidth="1"/>
    <col min="10" max="15" width="10.140625" style="91" customWidth="1"/>
    <col min="16" max="16384" width="11.42578125" style="89"/>
  </cols>
  <sheetData>
    <row r="1" spans="1:15" ht="60" customHeight="1" x14ac:dyDescent="0.25">
      <c r="A1" s="574"/>
      <c r="B1" s="574"/>
      <c r="C1" s="574"/>
      <c r="D1" s="574"/>
      <c r="E1" s="574"/>
      <c r="F1" s="574"/>
      <c r="G1" s="574"/>
      <c r="H1" s="574"/>
      <c r="I1" s="574"/>
      <c r="J1" s="574"/>
      <c r="K1" s="574"/>
      <c r="L1" s="574"/>
      <c r="M1" s="574"/>
      <c r="N1" s="574"/>
      <c r="O1" s="574"/>
    </row>
    <row r="2" spans="1:15" ht="10.5" customHeight="1" x14ac:dyDescent="0.25">
      <c r="D2" s="185"/>
      <c r="E2" s="185"/>
      <c r="F2" s="185"/>
      <c r="G2" s="185"/>
      <c r="H2" s="185"/>
      <c r="I2" s="185"/>
    </row>
    <row r="3" spans="1:15" ht="13.5" customHeight="1" x14ac:dyDescent="0.25">
      <c r="A3" s="547" t="s">
        <v>27</v>
      </c>
      <c r="B3" s="547"/>
      <c r="C3" s="547"/>
      <c r="D3" s="547"/>
      <c r="E3" s="547"/>
      <c r="F3" s="547"/>
      <c r="G3" s="547"/>
      <c r="H3" s="547"/>
      <c r="I3" s="547"/>
      <c r="J3" s="547"/>
      <c r="K3" s="547"/>
      <c r="L3" s="547"/>
      <c r="M3" s="547"/>
      <c r="N3" s="547"/>
      <c r="O3" s="547"/>
    </row>
    <row r="4" spans="1:15" ht="13.5" customHeight="1" x14ac:dyDescent="0.25">
      <c r="A4" s="547"/>
      <c r="B4" s="547"/>
      <c r="C4" s="547"/>
      <c r="D4" s="547"/>
      <c r="E4" s="547"/>
      <c r="F4" s="547"/>
      <c r="G4" s="547"/>
      <c r="H4" s="547"/>
      <c r="I4" s="547"/>
      <c r="J4" s="547"/>
      <c r="K4" s="547"/>
      <c r="L4" s="547"/>
      <c r="M4" s="547"/>
      <c r="N4" s="547"/>
      <c r="O4" s="547"/>
    </row>
    <row r="5" spans="1:15" s="58" customFormat="1" ht="13.5" customHeight="1" x14ac:dyDescent="0.2">
      <c r="A5" s="159" t="s">
        <v>91</v>
      </c>
      <c r="B5" s="212"/>
      <c r="C5" s="212"/>
      <c r="D5" s="213"/>
      <c r="E5" s="96"/>
      <c r="F5" s="96"/>
      <c r="G5" s="96"/>
      <c r="H5" s="96"/>
      <c r="I5" s="96"/>
      <c r="J5" s="96"/>
      <c r="K5" s="96"/>
      <c r="L5" s="96"/>
      <c r="M5" s="96"/>
      <c r="N5" s="96"/>
      <c r="O5" s="97"/>
    </row>
    <row r="6" spans="1:15" s="58" customFormat="1" ht="13.5" customHeight="1" x14ac:dyDescent="0.2">
      <c r="A6" s="159" t="s">
        <v>29</v>
      </c>
      <c r="B6" s="212"/>
      <c r="C6" s="212"/>
      <c r="D6" s="213"/>
      <c r="E6" s="96"/>
      <c r="F6" s="96"/>
      <c r="G6" s="96"/>
      <c r="H6" s="96"/>
      <c r="I6" s="96"/>
      <c r="J6" s="96"/>
      <c r="K6" s="96"/>
      <c r="L6" s="96"/>
      <c r="M6" s="96"/>
      <c r="N6" s="96"/>
      <c r="O6" s="97"/>
    </row>
    <row r="7" spans="1:15" s="58" customFormat="1" ht="16.5" customHeight="1" x14ac:dyDescent="0.2">
      <c r="A7" s="21" t="s">
        <v>176</v>
      </c>
      <c r="B7" s="22"/>
      <c r="C7" s="22"/>
      <c r="D7" s="22"/>
      <c r="E7" s="23"/>
      <c r="F7" s="160"/>
      <c r="G7" s="160"/>
      <c r="H7" s="160"/>
      <c r="I7" s="160"/>
      <c r="J7" s="575"/>
      <c r="K7" s="575"/>
      <c r="L7" s="575"/>
      <c r="M7" s="160"/>
      <c r="N7" s="160"/>
      <c r="O7" s="214"/>
    </row>
    <row r="8" spans="1:15" s="58" customFormat="1" ht="22.5" customHeight="1" x14ac:dyDescent="0.2">
      <c r="A8" s="513" t="s">
        <v>30</v>
      </c>
      <c r="B8" s="215"/>
      <c r="C8" s="576" t="s">
        <v>31</v>
      </c>
      <c r="D8" s="578" t="s">
        <v>92</v>
      </c>
      <c r="E8" s="578"/>
      <c r="F8" s="578"/>
      <c r="G8" s="516" t="s">
        <v>58</v>
      </c>
      <c r="H8" s="516"/>
      <c r="I8" s="516"/>
      <c r="J8" s="516" t="s">
        <v>59</v>
      </c>
      <c r="K8" s="516"/>
      <c r="L8" s="516"/>
      <c r="M8" s="516" t="s">
        <v>60</v>
      </c>
      <c r="N8" s="516"/>
      <c r="O8" s="517"/>
    </row>
    <row r="9" spans="1:15" s="58" customFormat="1" ht="16.5" customHeight="1" x14ac:dyDescent="0.2">
      <c r="A9" s="514"/>
      <c r="B9" s="216"/>
      <c r="C9" s="577"/>
      <c r="D9" s="217" t="s">
        <v>88</v>
      </c>
      <c r="E9" s="217" t="s">
        <v>89</v>
      </c>
      <c r="F9" s="217" t="s">
        <v>65</v>
      </c>
      <c r="G9" s="218" t="s">
        <v>88</v>
      </c>
      <c r="H9" s="218" t="s">
        <v>89</v>
      </c>
      <c r="I9" s="218" t="s">
        <v>65</v>
      </c>
      <c r="J9" s="218" t="s">
        <v>88</v>
      </c>
      <c r="K9" s="218" t="s">
        <v>89</v>
      </c>
      <c r="L9" s="218" t="s">
        <v>65</v>
      </c>
      <c r="M9" s="218" t="s">
        <v>88</v>
      </c>
      <c r="N9" s="218" t="s">
        <v>89</v>
      </c>
      <c r="O9" s="219" t="s">
        <v>65</v>
      </c>
    </row>
    <row r="10" spans="1:15" s="58" customFormat="1" ht="13.5" customHeight="1" x14ac:dyDescent="0.2">
      <c r="A10" s="51">
        <v>2009</v>
      </c>
      <c r="B10" s="220"/>
      <c r="C10" s="46" t="s">
        <v>40</v>
      </c>
      <c r="D10" s="48">
        <v>168424.37899999999</v>
      </c>
      <c r="E10" s="48">
        <v>510236.26949999999</v>
      </c>
      <c r="F10" s="48">
        <v>678660.64850000001</v>
      </c>
      <c r="G10" s="49" t="s">
        <v>41</v>
      </c>
      <c r="H10" s="49" t="s">
        <v>41</v>
      </c>
      <c r="I10" s="49" t="s">
        <v>41</v>
      </c>
      <c r="J10" s="49" t="s">
        <v>41</v>
      </c>
      <c r="K10" s="49" t="s">
        <v>41</v>
      </c>
      <c r="L10" s="49" t="s">
        <v>41</v>
      </c>
      <c r="M10" s="49" t="s">
        <v>41</v>
      </c>
      <c r="N10" s="49" t="s">
        <v>41</v>
      </c>
      <c r="O10" s="50" t="s">
        <v>41</v>
      </c>
    </row>
    <row r="11" spans="1:15" s="58" customFormat="1" ht="13.5" customHeight="1" x14ac:dyDescent="0.2">
      <c r="A11" s="51"/>
      <c r="B11" s="220"/>
      <c r="C11" s="41" t="s">
        <v>42</v>
      </c>
      <c r="D11" s="43">
        <v>175741.48</v>
      </c>
      <c r="E11" s="43">
        <v>520013.09950000007</v>
      </c>
      <c r="F11" s="43">
        <v>695754.57950000011</v>
      </c>
      <c r="G11" s="44" t="s">
        <v>41</v>
      </c>
      <c r="H11" s="44" t="s">
        <v>41</v>
      </c>
      <c r="I11" s="44" t="s">
        <v>41</v>
      </c>
      <c r="J11" s="56" t="s">
        <v>41</v>
      </c>
      <c r="K11" s="56" t="s">
        <v>41</v>
      </c>
      <c r="L11" s="56" t="s">
        <v>41</v>
      </c>
      <c r="M11" s="56" t="s">
        <v>41</v>
      </c>
      <c r="N11" s="56" t="s">
        <v>41</v>
      </c>
      <c r="O11" s="63" t="s">
        <v>41</v>
      </c>
    </row>
    <row r="12" spans="1:15" s="58" customFormat="1" ht="13.5" customHeight="1" x14ac:dyDescent="0.2">
      <c r="A12" s="51"/>
      <c r="B12" s="220"/>
      <c r="C12" s="46" t="s">
        <v>43</v>
      </c>
      <c r="D12" s="48">
        <v>165755.147</v>
      </c>
      <c r="E12" s="48">
        <v>469643.77200000006</v>
      </c>
      <c r="F12" s="48">
        <v>635398.91899999999</v>
      </c>
      <c r="G12" s="49" t="s">
        <v>41</v>
      </c>
      <c r="H12" s="49" t="s">
        <v>41</v>
      </c>
      <c r="I12" s="49" t="s">
        <v>41</v>
      </c>
      <c r="J12" s="55" t="s">
        <v>41</v>
      </c>
      <c r="K12" s="55" t="s">
        <v>41</v>
      </c>
      <c r="L12" s="55" t="s">
        <v>41</v>
      </c>
      <c r="M12" s="55" t="s">
        <v>41</v>
      </c>
      <c r="N12" s="55" t="s">
        <v>41</v>
      </c>
      <c r="O12" s="61" t="s">
        <v>41</v>
      </c>
    </row>
    <row r="13" spans="1:15" s="58" customFormat="1" ht="13.5" customHeight="1" x14ac:dyDescent="0.2">
      <c r="A13" s="51"/>
      <c r="B13" s="220"/>
      <c r="C13" s="41" t="s">
        <v>44</v>
      </c>
      <c r="D13" s="43">
        <v>189456.136</v>
      </c>
      <c r="E13" s="43">
        <v>552506.88899999997</v>
      </c>
      <c r="F13" s="43">
        <v>741963.02499999991</v>
      </c>
      <c r="G13" s="44" t="s">
        <v>41</v>
      </c>
      <c r="H13" s="44" t="s">
        <v>41</v>
      </c>
      <c r="I13" s="44" t="s">
        <v>41</v>
      </c>
      <c r="J13" s="56" t="s">
        <v>41</v>
      </c>
      <c r="K13" s="56" t="s">
        <v>41</v>
      </c>
      <c r="L13" s="56" t="s">
        <v>41</v>
      </c>
      <c r="M13" s="56" t="s">
        <v>41</v>
      </c>
      <c r="N13" s="56" t="s">
        <v>41</v>
      </c>
      <c r="O13" s="63" t="s">
        <v>41</v>
      </c>
    </row>
    <row r="14" spans="1:15" s="58" customFormat="1" ht="13.5" customHeight="1" x14ac:dyDescent="0.2">
      <c r="A14" s="51"/>
      <c r="B14" s="220"/>
      <c r="C14" s="46" t="s">
        <v>45</v>
      </c>
      <c r="D14" s="48">
        <v>175691.41200000004</v>
      </c>
      <c r="E14" s="48">
        <v>524707.8665</v>
      </c>
      <c r="F14" s="48">
        <v>700399.27850000001</v>
      </c>
      <c r="G14" s="49" t="s">
        <v>41</v>
      </c>
      <c r="H14" s="49" t="s">
        <v>41</v>
      </c>
      <c r="I14" s="49" t="s">
        <v>41</v>
      </c>
      <c r="J14" s="55" t="s">
        <v>41</v>
      </c>
      <c r="K14" s="55" t="s">
        <v>41</v>
      </c>
      <c r="L14" s="55" t="s">
        <v>41</v>
      </c>
      <c r="M14" s="55" t="s">
        <v>41</v>
      </c>
      <c r="N14" s="55" t="s">
        <v>41</v>
      </c>
      <c r="O14" s="61" t="s">
        <v>41</v>
      </c>
    </row>
    <row r="15" spans="1:15" s="58" customFormat="1" ht="13.5" customHeight="1" x14ac:dyDescent="0.2">
      <c r="A15" s="51"/>
      <c r="B15" s="220"/>
      <c r="C15" s="41" t="s">
        <v>46</v>
      </c>
      <c r="D15" s="43">
        <v>197082.15499999991</v>
      </c>
      <c r="E15" s="43">
        <v>528104.91600000008</v>
      </c>
      <c r="F15" s="43">
        <v>725187.071</v>
      </c>
      <c r="G15" s="44" t="s">
        <v>41</v>
      </c>
      <c r="H15" s="44" t="s">
        <v>41</v>
      </c>
      <c r="I15" s="44" t="s">
        <v>41</v>
      </c>
      <c r="J15" s="56" t="s">
        <v>41</v>
      </c>
      <c r="K15" s="56" t="s">
        <v>41</v>
      </c>
      <c r="L15" s="56" t="s">
        <v>41</v>
      </c>
      <c r="M15" s="56" t="s">
        <v>41</v>
      </c>
      <c r="N15" s="56" t="s">
        <v>41</v>
      </c>
      <c r="O15" s="63" t="s">
        <v>41</v>
      </c>
    </row>
    <row r="16" spans="1:15" s="58" customFormat="1" ht="13.5" customHeight="1" x14ac:dyDescent="0.2">
      <c r="A16" s="51"/>
      <c r="B16" s="220"/>
      <c r="C16" s="46" t="s">
        <v>47</v>
      </c>
      <c r="D16" s="48">
        <v>189929.97899999999</v>
      </c>
      <c r="E16" s="48">
        <v>541528.30900000012</v>
      </c>
      <c r="F16" s="48">
        <v>731458.28800000018</v>
      </c>
      <c r="G16" s="49" t="s">
        <v>41</v>
      </c>
      <c r="H16" s="49" t="s">
        <v>41</v>
      </c>
      <c r="I16" s="49" t="s">
        <v>41</v>
      </c>
      <c r="J16" s="55" t="s">
        <v>41</v>
      </c>
      <c r="K16" s="55" t="s">
        <v>41</v>
      </c>
      <c r="L16" s="55" t="s">
        <v>41</v>
      </c>
      <c r="M16" s="55" t="s">
        <v>41</v>
      </c>
      <c r="N16" s="55" t="s">
        <v>41</v>
      </c>
      <c r="O16" s="61" t="s">
        <v>41</v>
      </c>
    </row>
    <row r="17" spans="1:15" s="58" customFormat="1" ht="13.5" customHeight="1" x14ac:dyDescent="0.2">
      <c r="A17" s="51"/>
      <c r="B17" s="220"/>
      <c r="C17" s="41" t="s">
        <v>48</v>
      </c>
      <c r="D17" s="43">
        <v>177751.88</v>
      </c>
      <c r="E17" s="43">
        <v>538922.99050000007</v>
      </c>
      <c r="F17" s="43">
        <v>716674.87050000008</v>
      </c>
      <c r="G17" s="44" t="s">
        <v>41</v>
      </c>
      <c r="H17" s="44" t="s">
        <v>41</v>
      </c>
      <c r="I17" s="44" t="s">
        <v>41</v>
      </c>
      <c r="J17" s="56" t="s">
        <v>41</v>
      </c>
      <c r="K17" s="56" t="s">
        <v>41</v>
      </c>
      <c r="L17" s="56" t="s">
        <v>41</v>
      </c>
      <c r="M17" s="56" t="s">
        <v>41</v>
      </c>
      <c r="N17" s="56" t="s">
        <v>41</v>
      </c>
      <c r="O17" s="63" t="s">
        <v>41</v>
      </c>
    </row>
    <row r="18" spans="1:15" s="58" customFormat="1" ht="13.5" customHeight="1" x14ac:dyDescent="0.2">
      <c r="A18" s="51"/>
      <c r="B18" s="220"/>
      <c r="C18" s="46" t="s">
        <v>49</v>
      </c>
      <c r="D18" s="48">
        <v>172773.98</v>
      </c>
      <c r="E18" s="48">
        <v>528670.97899999993</v>
      </c>
      <c r="F18" s="48">
        <v>701444.95899999992</v>
      </c>
      <c r="G18" s="49" t="s">
        <v>41</v>
      </c>
      <c r="H18" s="49" t="s">
        <v>41</v>
      </c>
      <c r="I18" s="49" t="s">
        <v>41</v>
      </c>
      <c r="J18" s="55" t="s">
        <v>41</v>
      </c>
      <c r="K18" s="55" t="s">
        <v>41</v>
      </c>
      <c r="L18" s="55" t="s">
        <v>41</v>
      </c>
      <c r="M18" s="55" t="s">
        <v>41</v>
      </c>
      <c r="N18" s="55" t="s">
        <v>41</v>
      </c>
      <c r="O18" s="61" t="s">
        <v>41</v>
      </c>
    </row>
    <row r="19" spans="1:15" s="58" customFormat="1" ht="13.5" customHeight="1" x14ac:dyDescent="0.2">
      <c r="A19" s="51">
        <v>2010</v>
      </c>
      <c r="B19" s="220"/>
      <c r="C19" s="19" t="s">
        <v>50</v>
      </c>
      <c r="D19" s="43">
        <v>163155.90699999992</v>
      </c>
      <c r="E19" s="43">
        <v>498541.47700000001</v>
      </c>
      <c r="F19" s="43">
        <v>661697.38399999996</v>
      </c>
      <c r="G19" s="44" t="s">
        <v>41</v>
      </c>
      <c r="H19" s="44" t="s">
        <v>41</v>
      </c>
      <c r="I19" s="44" t="s">
        <v>41</v>
      </c>
      <c r="J19" s="56" t="s">
        <v>41</v>
      </c>
      <c r="K19" s="56" t="s">
        <v>41</v>
      </c>
      <c r="L19" s="56" t="s">
        <v>41</v>
      </c>
      <c r="M19" s="56" t="s">
        <v>41</v>
      </c>
      <c r="N19" s="56" t="s">
        <v>41</v>
      </c>
      <c r="O19" s="63" t="s">
        <v>41</v>
      </c>
    </row>
    <row r="20" spans="1:15" s="58" customFormat="1" ht="13.5" customHeight="1" x14ac:dyDescent="0.2">
      <c r="A20" s="51"/>
      <c r="B20" s="220"/>
      <c r="C20" s="53" t="s">
        <v>51</v>
      </c>
      <c r="D20" s="48">
        <v>179646.815</v>
      </c>
      <c r="E20" s="48">
        <v>531960.8600000001</v>
      </c>
      <c r="F20" s="48">
        <v>711607.67500000005</v>
      </c>
      <c r="G20" s="49" t="s">
        <v>41</v>
      </c>
      <c r="H20" s="49" t="s">
        <v>41</v>
      </c>
      <c r="I20" s="49" t="s">
        <v>41</v>
      </c>
      <c r="J20" s="55" t="s">
        <v>41</v>
      </c>
      <c r="K20" s="55" t="s">
        <v>41</v>
      </c>
      <c r="L20" s="55" t="s">
        <v>41</v>
      </c>
      <c r="M20" s="55" t="s">
        <v>41</v>
      </c>
      <c r="N20" s="55" t="s">
        <v>41</v>
      </c>
      <c r="O20" s="61" t="s">
        <v>41</v>
      </c>
    </row>
    <row r="21" spans="1:15" s="58" customFormat="1" ht="13.5" customHeight="1" x14ac:dyDescent="0.2">
      <c r="A21" s="51"/>
      <c r="B21" s="220"/>
      <c r="C21" s="19" t="s">
        <v>52</v>
      </c>
      <c r="D21" s="43">
        <v>193241.36000000004</v>
      </c>
      <c r="E21" s="43">
        <v>568275.79349999991</v>
      </c>
      <c r="F21" s="43">
        <v>761517.15350000001</v>
      </c>
      <c r="G21" s="44" t="s">
        <v>41</v>
      </c>
      <c r="H21" s="44" t="s">
        <v>41</v>
      </c>
      <c r="I21" s="44" t="s">
        <v>41</v>
      </c>
      <c r="J21" s="56" t="s">
        <v>41</v>
      </c>
      <c r="K21" s="56" t="s">
        <v>41</v>
      </c>
      <c r="L21" s="56" t="s">
        <v>41</v>
      </c>
      <c r="M21" s="56" t="s">
        <v>41</v>
      </c>
      <c r="N21" s="56" t="s">
        <v>41</v>
      </c>
      <c r="O21" s="63" t="s">
        <v>41</v>
      </c>
    </row>
    <row r="22" spans="1:15" s="58" customFormat="1" ht="13.5" customHeight="1" x14ac:dyDescent="0.2">
      <c r="A22" s="51"/>
      <c r="B22" s="220"/>
      <c r="C22" s="53" t="s">
        <v>40</v>
      </c>
      <c r="D22" s="48">
        <v>175609.68</v>
      </c>
      <c r="E22" s="48">
        <v>510454.59000000014</v>
      </c>
      <c r="F22" s="48">
        <v>686064.27000000014</v>
      </c>
      <c r="G22" s="55">
        <v>4.2661882101996582</v>
      </c>
      <c r="H22" s="55">
        <v>4.278811857378173E-2</v>
      </c>
      <c r="I22" s="55">
        <v>1.0909165746332263</v>
      </c>
      <c r="J22" s="55" t="s">
        <v>41</v>
      </c>
      <c r="K22" s="55" t="s">
        <v>41</v>
      </c>
      <c r="L22" s="55" t="s">
        <v>41</v>
      </c>
      <c r="M22" s="55" t="s">
        <v>41</v>
      </c>
      <c r="N22" s="55" t="s">
        <v>41</v>
      </c>
      <c r="O22" s="61" t="s">
        <v>41</v>
      </c>
    </row>
    <row r="23" spans="1:15" s="58" customFormat="1" ht="13.5" customHeight="1" x14ac:dyDescent="0.2">
      <c r="A23" s="51"/>
      <c r="B23" s="220"/>
      <c r="C23" s="41" t="s">
        <v>42</v>
      </c>
      <c r="D23" s="43">
        <v>187778.935</v>
      </c>
      <c r="E23" s="43">
        <v>567840.45350000006</v>
      </c>
      <c r="F23" s="43">
        <v>755619.38850000012</v>
      </c>
      <c r="G23" s="56">
        <v>6.8495240850367196</v>
      </c>
      <c r="H23" s="56">
        <v>9.1973363836385289</v>
      </c>
      <c r="I23" s="56">
        <v>8.6042996717349922</v>
      </c>
      <c r="J23" s="56" t="s">
        <v>41</v>
      </c>
      <c r="K23" s="56" t="s">
        <v>41</v>
      </c>
      <c r="L23" s="56" t="s">
        <v>41</v>
      </c>
      <c r="M23" s="56" t="s">
        <v>41</v>
      </c>
      <c r="N23" s="56" t="s">
        <v>41</v>
      </c>
      <c r="O23" s="63" t="s">
        <v>41</v>
      </c>
    </row>
    <row r="24" spans="1:15" s="58" customFormat="1" ht="13.5" customHeight="1" x14ac:dyDescent="0.2">
      <c r="A24" s="51"/>
      <c r="B24" s="220"/>
      <c r="C24" s="46" t="s">
        <v>43</v>
      </c>
      <c r="D24" s="48">
        <v>192691.28000000006</v>
      </c>
      <c r="E24" s="48">
        <v>516230.27250000008</v>
      </c>
      <c r="F24" s="48">
        <v>708921.55250000011</v>
      </c>
      <c r="G24" s="55">
        <v>16.250556008375455</v>
      </c>
      <c r="H24" s="55">
        <v>9.9195397187125991</v>
      </c>
      <c r="I24" s="55">
        <v>11.571098297697887</v>
      </c>
      <c r="J24" s="55" t="s">
        <v>41</v>
      </c>
      <c r="K24" s="55" t="s">
        <v>41</v>
      </c>
      <c r="L24" s="55" t="s">
        <v>41</v>
      </c>
      <c r="M24" s="55" t="s">
        <v>41</v>
      </c>
      <c r="N24" s="55" t="s">
        <v>41</v>
      </c>
      <c r="O24" s="61" t="s">
        <v>41</v>
      </c>
    </row>
    <row r="25" spans="1:15" s="58" customFormat="1" ht="13.5" customHeight="1" x14ac:dyDescent="0.2">
      <c r="A25" s="51"/>
      <c r="B25" s="220"/>
      <c r="C25" s="41" t="s">
        <v>44</v>
      </c>
      <c r="D25" s="43">
        <v>201458.39500000005</v>
      </c>
      <c r="E25" s="43">
        <v>552609.34749999992</v>
      </c>
      <c r="F25" s="43">
        <v>754067.74249999993</v>
      </c>
      <c r="G25" s="56">
        <v>6.3351123132797653</v>
      </c>
      <c r="H25" s="56">
        <v>1.8544293662188238E-2</v>
      </c>
      <c r="I25" s="56">
        <v>1.6314448418774532</v>
      </c>
      <c r="J25" s="56" t="s">
        <v>41</v>
      </c>
      <c r="K25" s="56" t="s">
        <v>41</v>
      </c>
      <c r="L25" s="56" t="s">
        <v>41</v>
      </c>
      <c r="M25" s="56" t="s">
        <v>41</v>
      </c>
      <c r="N25" s="56" t="s">
        <v>41</v>
      </c>
      <c r="O25" s="63" t="s">
        <v>41</v>
      </c>
    </row>
    <row r="26" spans="1:15" s="58" customFormat="1" ht="13.5" customHeight="1" x14ac:dyDescent="0.2">
      <c r="A26" s="51"/>
      <c r="B26" s="220"/>
      <c r="C26" s="46" t="s">
        <v>45</v>
      </c>
      <c r="D26" s="48">
        <v>204749.48500000002</v>
      </c>
      <c r="E26" s="48">
        <v>545171.31299999997</v>
      </c>
      <c r="F26" s="48">
        <v>749920.79799999995</v>
      </c>
      <c r="G26" s="55">
        <v>16.539267724708125</v>
      </c>
      <c r="H26" s="55">
        <v>3.8999694509058713</v>
      </c>
      <c r="I26" s="55">
        <v>7.0704698048885888</v>
      </c>
      <c r="J26" s="55" t="s">
        <v>41</v>
      </c>
      <c r="K26" s="55" t="s">
        <v>41</v>
      </c>
      <c r="L26" s="55" t="s">
        <v>41</v>
      </c>
      <c r="M26" s="55" t="s">
        <v>41</v>
      </c>
      <c r="N26" s="55" t="s">
        <v>41</v>
      </c>
      <c r="O26" s="61" t="s">
        <v>41</v>
      </c>
    </row>
    <row r="27" spans="1:15" s="58" customFormat="1" ht="13.5" customHeight="1" x14ac:dyDescent="0.2">
      <c r="A27" s="51"/>
      <c r="B27" s="220"/>
      <c r="C27" s="41" t="s">
        <v>46</v>
      </c>
      <c r="D27" s="43">
        <v>211985.91500000004</v>
      </c>
      <c r="E27" s="43">
        <v>565492.83099999989</v>
      </c>
      <c r="F27" s="43">
        <v>777478.74599999993</v>
      </c>
      <c r="G27" s="56">
        <v>7.5622067355616878</v>
      </c>
      <c r="H27" s="56">
        <v>7.0796377513743494</v>
      </c>
      <c r="I27" s="56">
        <v>7.2107842363891166</v>
      </c>
      <c r="J27" s="56" t="s">
        <v>41</v>
      </c>
      <c r="K27" s="56" t="s">
        <v>41</v>
      </c>
      <c r="L27" s="56" t="s">
        <v>41</v>
      </c>
      <c r="M27" s="56" t="s">
        <v>41</v>
      </c>
      <c r="N27" s="56" t="s">
        <v>41</v>
      </c>
      <c r="O27" s="63" t="s">
        <v>41</v>
      </c>
    </row>
    <row r="28" spans="1:15" s="58" customFormat="1" ht="13.5" customHeight="1" x14ac:dyDescent="0.2">
      <c r="A28" s="51"/>
      <c r="B28" s="220"/>
      <c r="C28" s="46" t="s">
        <v>47</v>
      </c>
      <c r="D28" s="48">
        <v>219637.39000000007</v>
      </c>
      <c r="E28" s="48">
        <v>575497.98359999992</v>
      </c>
      <c r="F28" s="48">
        <v>795135.37360000005</v>
      </c>
      <c r="G28" s="55">
        <v>15.641243765946029</v>
      </c>
      <c r="H28" s="55">
        <v>6.2729268323440124</v>
      </c>
      <c r="I28" s="55">
        <v>8.7054978588198395</v>
      </c>
      <c r="J28" s="55" t="s">
        <v>41</v>
      </c>
      <c r="K28" s="55" t="s">
        <v>41</v>
      </c>
      <c r="L28" s="55" t="s">
        <v>41</v>
      </c>
      <c r="M28" s="55" t="s">
        <v>41</v>
      </c>
      <c r="N28" s="55" t="s">
        <v>41</v>
      </c>
      <c r="O28" s="61" t="s">
        <v>41</v>
      </c>
    </row>
    <row r="29" spans="1:15" s="58" customFormat="1" ht="13.5" customHeight="1" x14ac:dyDescent="0.2">
      <c r="A29" s="51"/>
      <c r="B29" s="220"/>
      <c r="C29" s="41" t="s">
        <v>48</v>
      </c>
      <c r="D29" s="43">
        <v>211334.02999999997</v>
      </c>
      <c r="E29" s="43">
        <v>587797.16599999985</v>
      </c>
      <c r="F29" s="43">
        <v>799131.19599999976</v>
      </c>
      <c r="G29" s="56">
        <v>18.892711570758053</v>
      </c>
      <c r="H29" s="56">
        <v>9.0688607392042115</v>
      </c>
      <c r="I29" s="56">
        <v>11.5054020859519</v>
      </c>
      <c r="J29" s="56" t="s">
        <v>41</v>
      </c>
      <c r="K29" s="56" t="s">
        <v>41</v>
      </c>
      <c r="L29" s="56" t="s">
        <v>41</v>
      </c>
      <c r="M29" s="56" t="s">
        <v>41</v>
      </c>
      <c r="N29" s="56" t="s">
        <v>41</v>
      </c>
      <c r="O29" s="63" t="s">
        <v>41</v>
      </c>
    </row>
    <row r="30" spans="1:15" s="58" customFormat="1" ht="13.5" customHeight="1" x14ac:dyDescent="0.2">
      <c r="A30" s="51"/>
      <c r="B30" s="220"/>
      <c r="C30" s="46" t="s">
        <v>49</v>
      </c>
      <c r="D30" s="48">
        <v>186748.27599999995</v>
      </c>
      <c r="E30" s="48">
        <v>573471.701</v>
      </c>
      <c r="F30" s="48">
        <v>760219.97699999996</v>
      </c>
      <c r="G30" s="55">
        <v>8.0881947617343428</v>
      </c>
      <c r="H30" s="55">
        <v>8.474216247833823</v>
      </c>
      <c r="I30" s="55">
        <v>8.3791347055643115</v>
      </c>
      <c r="J30" s="55" t="s">
        <v>41</v>
      </c>
      <c r="K30" s="55" t="s">
        <v>41</v>
      </c>
      <c r="L30" s="55" t="s">
        <v>41</v>
      </c>
      <c r="M30" s="55" t="s">
        <v>41</v>
      </c>
      <c r="N30" s="55" t="s">
        <v>41</v>
      </c>
      <c r="O30" s="61" t="s">
        <v>41</v>
      </c>
    </row>
    <row r="31" spans="1:15" s="58" customFormat="1" ht="13.5" customHeight="1" x14ac:dyDescent="0.2">
      <c r="A31" s="51">
        <v>2011</v>
      </c>
      <c r="B31" s="220"/>
      <c r="C31" s="41" t="s">
        <v>50</v>
      </c>
      <c r="D31" s="43">
        <v>198723.07200000001</v>
      </c>
      <c r="E31" s="43">
        <v>538178.41800000018</v>
      </c>
      <c r="F31" s="43">
        <v>736901.49000000022</v>
      </c>
      <c r="G31" s="56">
        <v>21.799495742437401</v>
      </c>
      <c r="H31" s="56">
        <v>7.9505804087791461</v>
      </c>
      <c r="I31" s="56">
        <v>11.365332222622172</v>
      </c>
      <c r="J31" s="56">
        <v>21.799495742437401</v>
      </c>
      <c r="K31" s="56">
        <v>7.9505804087791461</v>
      </c>
      <c r="L31" s="56">
        <v>11.365332222622172</v>
      </c>
      <c r="M31" s="56" t="s">
        <v>41</v>
      </c>
      <c r="N31" s="56" t="s">
        <v>41</v>
      </c>
      <c r="O31" s="63" t="s">
        <v>41</v>
      </c>
    </row>
    <row r="32" spans="1:15" s="58" customFormat="1" ht="13.5" customHeight="1" x14ac:dyDescent="0.2">
      <c r="A32" s="51"/>
      <c r="B32" s="220"/>
      <c r="C32" s="46" t="s">
        <v>51</v>
      </c>
      <c r="D32" s="48">
        <v>209736.99999999994</v>
      </c>
      <c r="E32" s="48">
        <v>516681.95200000016</v>
      </c>
      <c r="F32" s="48">
        <v>726418.95200000005</v>
      </c>
      <c r="G32" s="55">
        <v>16.749634553777042</v>
      </c>
      <c r="H32" s="55">
        <v>-2.8721864988337558</v>
      </c>
      <c r="I32" s="55">
        <v>2.0813824134204424</v>
      </c>
      <c r="J32" s="55">
        <v>19.153100540432689</v>
      </c>
      <c r="K32" s="55">
        <v>2.3637047802250919</v>
      </c>
      <c r="L32" s="55">
        <v>6.5546531275102922</v>
      </c>
      <c r="M32" s="55" t="s">
        <v>41</v>
      </c>
      <c r="N32" s="55" t="s">
        <v>41</v>
      </c>
      <c r="O32" s="61" t="s">
        <v>41</v>
      </c>
    </row>
    <row r="33" spans="1:15" s="58" customFormat="1" ht="13.5" customHeight="1" x14ac:dyDescent="0.2">
      <c r="A33" s="51"/>
      <c r="B33" s="220"/>
      <c r="C33" s="41" t="s">
        <v>52</v>
      </c>
      <c r="D33" s="43">
        <v>244616.478</v>
      </c>
      <c r="E33" s="43">
        <v>670070.28700000013</v>
      </c>
      <c r="F33" s="43">
        <v>914686.76500000013</v>
      </c>
      <c r="G33" s="56">
        <v>26.585984491104782</v>
      </c>
      <c r="H33" s="56">
        <v>17.91286812923174</v>
      </c>
      <c r="I33" s="56">
        <v>20.113744095719909</v>
      </c>
      <c r="J33" s="56">
        <v>21.832620101568438</v>
      </c>
      <c r="K33" s="56">
        <v>7.8905586768658083</v>
      </c>
      <c r="L33" s="56">
        <v>11.39134645855205</v>
      </c>
      <c r="M33" s="56">
        <v>13.795602777916471</v>
      </c>
      <c r="N33" s="56">
        <v>6.4371266495905246</v>
      </c>
      <c r="O33" s="63">
        <v>8.3056253038238168</v>
      </c>
    </row>
    <row r="34" spans="1:15" s="58" customFormat="1" ht="13.5" customHeight="1" x14ac:dyDescent="0.2">
      <c r="A34" s="51"/>
      <c r="B34" s="220"/>
      <c r="C34" s="46" t="s">
        <v>40</v>
      </c>
      <c r="D34" s="48">
        <v>215302.696</v>
      </c>
      <c r="E34" s="48">
        <v>561523.6385</v>
      </c>
      <c r="F34" s="48">
        <v>776826.3345</v>
      </c>
      <c r="G34" s="55">
        <v>22.602977239067926</v>
      </c>
      <c r="H34" s="55">
        <v>10.004621272971576</v>
      </c>
      <c r="I34" s="55">
        <v>13.229382212252546</v>
      </c>
      <c r="J34" s="55">
        <v>22.022715591293405</v>
      </c>
      <c r="K34" s="55">
        <v>8.4021821431818751</v>
      </c>
      <c r="L34" s="55">
        <v>11.838372833210983</v>
      </c>
      <c r="M34" s="55">
        <v>15.257516412551169</v>
      </c>
      <c r="N34" s="55">
        <v>7.2423540338126173</v>
      </c>
      <c r="O34" s="61">
        <v>9.2826224668045398</v>
      </c>
    </row>
    <row r="35" spans="1:15" s="58" customFormat="1" ht="13.5" customHeight="1" x14ac:dyDescent="0.2">
      <c r="A35" s="51"/>
      <c r="B35" s="220"/>
      <c r="C35" s="41" t="s">
        <v>42</v>
      </c>
      <c r="D35" s="43">
        <v>244406.66000000009</v>
      </c>
      <c r="E35" s="43">
        <v>625771.20449999988</v>
      </c>
      <c r="F35" s="43">
        <v>870177.86449999991</v>
      </c>
      <c r="G35" s="56">
        <v>30.156590780536732</v>
      </c>
      <c r="H35" s="56">
        <v>10.201941521237501</v>
      </c>
      <c r="I35" s="56">
        <v>15.160870372504974</v>
      </c>
      <c r="J35" s="56">
        <v>23.720864241607615</v>
      </c>
      <c r="K35" s="56">
        <v>8.7839334495531318</v>
      </c>
      <c r="L35" s="56">
        <v>12.540327100724085</v>
      </c>
      <c r="M35" s="56">
        <v>17.229663568553107</v>
      </c>
      <c r="N35" s="56">
        <v>7.346730780359394</v>
      </c>
      <c r="O35" s="63">
        <v>9.8587328761150559</v>
      </c>
    </row>
    <row r="36" spans="1:15" s="58" customFormat="1" ht="13.5" customHeight="1" x14ac:dyDescent="0.2">
      <c r="A36" s="51"/>
      <c r="B36" s="220"/>
      <c r="C36" s="46" t="s">
        <v>43</v>
      </c>
      <c r="D36" s="48">
        <v>234228.23</v>
      </c>
      <c r="E36" s="48">
        <v>572878.90700000024</v>
      </c>
      <c r="F36" s="48">
        <v>807107.13700000022</v>
      </c>
      <c r="G36" s="55">
        <v>21.556216762896568</v>
      </c>
      <c r="H36" s="55">
        <v>10.973520445761963</v>
      </c>
      <c r="I36" s="55">
        <v>13.849992873506295</v>
      </c>
      <c r="J36" s="55">
        <v>23.338939934289172</v>
      </c>
      <c r="K36" s="55">
        <v>9.1379026575074249</v>
      </c>
      <c r="L36" s="55">
        <v>12.756980003957381</v>
      </c>
      <c r="M36" s="55">
        <v>17.683452921091501</v>
      </c>
      <c r="N36" s="55">
        <v>7.4503483371977097</v>
      </c>
      <c r="O36" s="61">
        <v>10.061167514787044</v>
      </c>
    </row>
    <row r="37" spans="1:15" s="58" customFormat="1" ht="13.5" customHeight="1" x14ac:dyDescent="0.2">
      <c r="A37" s="51"/>
      <c r="B37" s="220"/>
      <c r="C37" s="41" t="s">
        <v>44</v>
      </c>
      <c r="D37" s="43">
        <v>246252.13099999999</v>
      </c>
      <c r="E37" s="43">
        <v>605476.44799999986</v>
      </c>
      <c r="F37" s="43">
        <v>851728.57899999991</v>
      </c>
      <c r="G37" s="56">
        <v>22.234732883680493</v>
      </c>
      <c r="H37" s="56">
        <v>9.5668125664486752</v>
      </c>
      <c r="I37" s="56">
        <v>12.951201993632509</v>
      </c>
      <c r="J37" s="56">
        <v>23.166974248161765</v>
      </c>
      <c r="K37" s="56">
        <v>9.2011768547327222</v>
      </c>
      <c r="L37" s="56">
        <v>12.786041751706705</v>
      </c>
      <c r="M37" s="56">
        <v>19.073198230864278</v>
      </c>
      <c r="N37" s="56">
        <v>8.273667018893363</v>
      </c>
      <c r="O37" s="63">
        <v>11.040175934017668</v>
      </c>
    </row>
    <row r="38" spans="1:15" s="58" customFormat="1" ht="13.5" customHeight="1" x14ac:dyDescent="0.2">
      <c r="A38" s="51"/>
      <c r="B38" s="220"/>
      <c r="C38" s="46" t="s">
        <v>45</v>
      </c>
      <c r="D38" s="48">
        <v>266801.42999999993</v>
      </c>
      <c r="E38" s="48">
        <v>649749.46149999986</v>
      </c>
      <c r="F38" s="48">
        <v>916550.89149999979</v>
      </c>
      <c r="G38" s="55">
        <v>30.306276472441397</v>
      </c>
      <c r="H38" s="55">
        <v>19.182621316686905</v>
      </c>
      <c r="I38" s="55">
        <v>22.21969225875506</v>
      </c>
      <c r="J38" s="55">
        <v>24.142571507775131</v>
      </c>
      <c r="K38" s="55">
        <v>10.46929396622987</v>
      </c>
      <c r="L38" s="55">
        <v>14.008011421927264</v>
      </c>
      <c r="M38" s="55">
        <v>20.300978466925997</v>
      </c>
      <c r="N38" s="55">
        <v>9.5558330608018736</v>
      </c>
      <c r="O38" s="61">
        <v>12.32871444858678</v>
      </c>
    </row>
    <row r="39" spans="1:15" s="58" customFormat="1" ht="13.5" customHeight="1" x14ac:dyDescent="0.2">
      <c r="A39" s="51"/>
      <c r="B39" s="220"/>
      <c r="C39" s="41" t="s">
        <v>46</v>
      </c>
      <c r="D39" s="43">
        <v>264337.17000000004</v>
      </c>
      <c r="E39" s="43">
        <v>653712.13450000016</v>
      </c>
      <c r="F39" s="43">
        <v>918049.3045000002</v>
      </c>
      <c r="G39" s="56">
        <v>24.695628952517907</v>
      </c>
      <c r="H39" s="56">
        <v>15.60042827492542</v>
      </c>
      <c r="I39" s="56">
        <v>18.080308847439539</v>
      </c>
      <c r="J39" s="56">
        <v>24.211120399911266</v>
      </c>
      <c r="K39" s="56">
        <v>11.066755862439507</v>
      </c>
      <c r="L39" s="56">
        <v>14.490145647546086</v>
      </c>
      <c r="M39" s="56">
        <v>21.830314235010789</v>
      </c>
      <c r="N39" s="56">
        <v>10.286746457408441</v>
      </c>
      <c r="O39" s="63">
        <v>13.267534471643501</v>
      </c>
    </row>
    <row r="40" spans="1:15" s="58" customFormat="1" ht="13.5" customHeight="1" x14ac:dyDescent="0.2">
      <c r="A40" s="51"/>
      <c r="B40" s="220"/>
      <c r="C40" s="46" t="s">
        <v>47</v>
      </c>
      <c r="D40" s="48">
        <v>248394.98299999995</v>
      </c>
      <c r="E40" s="48">
        <v>639313.93150000006</v>
      </c>
      <c r="F40" s="48">
        <v>887708.91449999996</v>
      </c>
      <c r="G40" s="55">
        <v>13.093213773847822</v>
      </c>
      <c r="H40" s="55">
        <v>11.088822153781067</v>
      </c>
      <c r="I40" s="55">
        <v>11.642488055948292</v>
      </c>
      <c r="J40" s="55">
        <v>22.94585370268824</v>
      </c>
      <c r="K40" s="55">
        <v>11.069093662701079</v>
      </c>
      <c r="L40" s="55">
        <v>14.182584654549885</v>
      </c>
      <c r="M40" s="55">
        <v>21.504284809610624</v>
      </c>
      <c r="N40" s="55">
        <v>10.692180940964604</v>
      </c>
      <c r="O40" s="61">
        <v>13.500424299492252</v>
      </c>
    </row>
    <row r="41" spans="1:15" s="58" customFormat="1" ht="13.5" customHeight="1" x14ac:dyDescent="0.2">
      <c r="A41" s="51"/>
      <c r="B41" s="220"/>
      <c r="C41" s="41" t="s">
        <v>48</v>
      </c>
      <c r="D41" s="43">
        <v>240372.054</v>
      </c>
      <c r="E41" s="43">
        <v>645457.92300000018</v>
      </c>
      <c r="F41" s="43">
        <v>885829.97700000019</v>
      </c>
      <c r="G41" s="56">
        <v>13.740344609905009</v>
      </c>
      <c r="H41" s="56">
        <v>9.8096350808197599</v>
      </c>
      <c r="I41" s="56">
        <v>10.849129834245659</v>
      </c>
      <c r="J41" s="56">
        <v>22.037318161553571</v>
      </c>
      <c r="K41" s="56">
        <v>10.946116600339707</v>
      </c>
      <c r="L41" s="56">
        <v>13.856176727283412</v>
      </c>
      <c r="M41" s="56">
        <v>20.995840298520619</v>
      </c>
      <c r="N41" s="56">
        <v>10.746557405865587</v>
      </c>
      <c r="O41" s="63">
        <v>13.422687591815176</v>
      </c>
    </row>
    <row r="42" spans="1:15" s="58" customFormat="1" ht="13.5" customHeight="1" x14ac:dyDescent="0.2">
      <c r="A42" s="51"/>
      <c r="B42" s="220"/>
      <c r="C42" s="46" t="s">
        <v>49</v>
      </c>
      <c r="D42" s="48">
        <v>225683.69699999993</v>
      </c>
      <c r="E42" s="48">
        <v>658170.69849999994</v>
      </c>
      <c r="F42" s="48">
        <v>883854.39549999987</v>
      </c>
      <c r="G42" s="55">
        <v>20.849146152224705</v>
      </c>
      <c r="H42" s="55">
        <v>14.769516499646755</v>
      </c>
      <c r="I42" s="55">
        <v>16.262979432333438</v>
      </c>
      <c r="J42" s="55">
        <v>21.942006519286792</v>
      </c>
      <c r="K42" s="55">
        <v>11.278665867321649</v>
      </c>
      <c r="L42" s="55">
        <v>14.06126823099234</v>
      </c>
      <c r="M42" s="55">
        <v>21.942006519286792</v>
      </c>
      <c r="N42" s="55">
        <v>11.278665867321649</v>
      </c>
      <c r="O42" s="61">
        <v>14.06126823099234</v>
      </c>
    </row>
    <row r="43" spans="1:15" s="58" customFormat="1" ht="13.5" customHeight="1" x14ac:dyDescent="0.2">
      <c r="A43" s="51">
        <v>2012</v>
      </c>
      <c r="B43" s="220"/>
      <c r="C43" s="41" t="s">
        <v>50</v>
      </c>
      <c r="D43" s="43">
        <v>229868.60600000003</v>
      </c>
      <c r="E43" s="43">
        <v>593415.1115</v>
      </c>
      <c r="F43" s="43">
        <v>823283.71750000003</v>
      </c>
      <c r="G43" s="56">
        <v>15.672832392607148</v>
      </c>
      <c r="H43" s="56">
        <v>10.263639650447629</v>
      </c>
      <c r="I43" s="56">
        <v>11.722357556910339</v>
      </c>
      <c r="J43" s="56">
        <v>15.672832392607148</v>
      </c>
      <c r="K43" s="56">
        <v>10.263639650447629</v>
      </c>
      <c r="L43" s="56">
        <v>11.722357556910339</v>
      </c>
      <c r="M43" s="56">
        <v>21.424755008931299</v>
      </c>
      <c r="N43" s="56">
        <v>11.446452188709813</v>
      </c>
      <c r="O43" s="63">
        <v>14.067976003000226</v>
      </c>
    </row>
    <row r="44" spans="1:15" s="58" customFormat="1" ht="13.5" customHeight="1" x14ac:dyDescent="0.2">
      <c r="A44" s="51"/>
      <c r="B44" s="220"/>
      <c r="C44" s="46" t="s">
        <v>51</v>
      </c>
      <c r="D44" s="48">
        <v>256366.95800000007</v>
      </c>
      <c r="E44" s="48">
        <v>590248.10149999999</v>
      </c>
      <c r="F44" s="48">
        <v>846615.05950000009</v>
      </c>
      <c r="G44" s="55">
        <v>22.232585571453839</v>
      </c>
      <c r="H44" s="55">
        <v>14.238188350732202</v>
      </c>
      <c r="I44" s="55">
        <v>16.546389266011289</v>
      </c>
      <c r="J44" s="55">
        <v>19.041149265625208</v>
      </c>
      <c r="K44" s="55">
        <v>12.210416341643352</v>
      </c>
      <c r="L44" s="55">
        <v>14.117094866634801</v>
      </c>
      <c r="M44" s="55">
        <v>21.846405442650706</v>
      </c>
      <c r="N44" s="55">
        <v>12.8154161106484</v>
      </c>
      <c r="O44" s="61">
        <v>15.21431533015793</v>
      </c>
    </row>
    <row r="45" spans="1:15" s="58" customFormat="1" ht="13.5" customHeight="1" x14ac:dyDescent="0.2">
      <c r="A45" s="51"/>
      <c r="B45" s="220"/>
      <c r="C45" s="41" t="s">
        <v>52</v>
      </c>
      <c r="D45" s="43">
        <v>284100.2300000001</v>
      </c>
      <c r="E45" s="43">
        <v>666352.66200000013</v>
      </c>
      <c r="F45" s="43">
        <v>950452.89200000023</v>
      </c>
      <c r="G45" s="56">
        <v>16.141084330385993</v>
      </c>
      <c r="H45" s="56">
        <v>-0.55481119997789108</v>
      </c>
      <c r="I45" s="56">
        <v>3.9102049322862911</v>
      </c>
      <c r="J45" s="56">
        <v>17.954900386486131</v>
      </c>
      <c r="K45" s="56">
        <v>7.2516084917609192</v>
      </c>
      <c r="L45" s="56">
        <v>10.191073487356306</v>
      </c>
      <c r="M45" s="56">
        <v>20.90103442341784</v>
      </c>
      <c r="N45" s="56">
        <v>11.051035257379226</v>
      </c>
      <c r="O45" s="63">
        <v>13.6789759771722</v>
      </c>
    </row>
    <row r="46" spans="1:15" s="58" customFormat="1" ht="13.5" customHeight="1" x14ac:dyDescent="0.2">
      <c r="A46" s="51"/>
      <c r="B46" s="220"/>
      <c r="C46" s="46" t="s">
        <v>40</v>
      </c>
      <c r="D46" s="48">
        <v>241294.391</v>
      </c>
      <c r="E46" s="48">
        <v>548247.59750000015</v>
      </c>
      <c r="F46" s="48">
        <v>789541.98850000021</v>
      </c>
      <c r="G46" s="55">
        <v>12.072164205505359</v>
      </c>
      <c r="H46" s="55">
        <v>-2.3642888900392762</v>
      </c>
      <c r="I46" s="55">
        <v>1.6368721598739739</v>
      </c>
      <c r="J46" s="55">
        <v>16.496356823341245</v>
      </c>
      <c r="K46" s="55">
        <v>4.8900683131979861</v>
      </c>
      <c r="L46" s="55">
        <v>8.0847408474910623</v>
      </c>
      <c r="M46" s="55">
        <v>20.015735810922536</v>
      </c>
      <c r="N46" s="55">
        <v>10.017314374458294</v>
      </c>
      <c r="O46" s="61">
        <v>12.701574329011706</v>
      </c>
    </row>
    <row r="47" spans="1:15" s="58" customFormat="1" ht="13.5" customHeight="1" x14ac:dyDescent="0.2">
      <c r="A47" s="51"/>
      <c r="B47" s="220"/>
      <c r="C47" s="41" t="s">
        <v>42</v>
      </c>
      <c r="D47" s="43">
        <v>285787.16599999997</v>
      </c>
      <c r="E47" s="43">
        <v>618903.39850000013</v>
      </c>
      <c r="F47" s="43">
        <v>904690.56450000009</v>
      </c>
      <c r="G47" s="56">
        <v>16.931005889937637</v>
      </c>
      <c r="H47" s="56">
        <v>-1.0974947313990242</v>
      </c>
      <c r="I47" s="56">
        <v>3.9661661607343746</v>
      </c>
      <c r="J47" s="56">
        <v>16.591820942778938</v>
      </c>
      <c r="K47" s="56">
        <v>3.6034768255411365</v>
      </c>
      <c r="L47" s="56">
        <v>7.1943352897916952</v>
      </c>
      <c r="M47" s="56">
        <v>18.969785848474643</v>
      </c>
      <c r="N47" s="56">
        <v>8.9833874121773931</v>
      </c>
      <c r="O47" s="63">
        <v>11.69199429796879</v>
      </c>
    </row>
    <row r="48" spans="1:15" s="58" customFormat="1" ht="13.5" customHeight="1" x14ac:dyDescent="0.2">
      <c r="A48" s="51"/>
      <c r="B48" s="220"/>
      <c r="C48" s="46" t="s">
        <v>43</v>
      </c>
      <c r="D48" s="48">
        <v>273137.27799999993</v>
      </c>
      <c r="E48" s="48">
        <v>606082.00749999995</v>
      </c>
      <c r="F48" s="48">
        <v>879219.28549999988</v>
      </c>
      <c r="G48" s="55">
        <v>16.611596305022644</v>
      </c>
      <c r="H48" s="55">
        <v>5.7958322595388836</v>
      </c>
      <c r="I48" s="55">
        <v>8.9346438897863294</v>
      </c>
      <c r="J48" s="55">
        <v>16.595259620942855</v>
      </c>
      <c r="K48" s="55">
        <v>3.9638546042560279</v>
      </c>
      <c r="L48" s="55">
        <v>7.4850184506328077</v>
      </c>
      <c r="M48" s="55">
        <v>18.562984962799305</v>
      </c>
      <c r="N48" s="55">
        <v>8.5689516763917055</v>
      </c>
      <c r="O48" s="61">
        <v>11.295363521930739</v>
      </c>
    </row>
    <row r="49" spans="1:15" s="58" customFormat="1" ht="13.5" customHeight="1" x14ac:dyDescent="0.2">
      <c r="A49" s="51"/>
      <c r="B49" s="220"/>
      <c r="C49" s="41" t="s">
        <v>44</v>
      </c>
      <c r="D49" s="43">
        <v>275821.10599999991</v>
      </c>
      <c r="E49" s="43">
        <v>603811.45499999996</v>
      </c>
      <c r="F49" s="43">
        <v>879632.56099999987</v>
      </c>
      <c r="G49" s="56">
        <v>12.00760167228762</v>
      </c>
      <c r="H49" s="56">
        <v>-0.27498889601729104</v>
      </c>
      <c r="I49" s="56">
        <v>3.2761589417090562</v>
      </c>
      <c r="J49" s="56">
        <v>15.88620014384577</v>
      </c>
      <c r="K49" s="56">
        <v>3.3364327301629544</v>
      </c>
      <c r="L49" s="56">
        <v>6.8543178262492148</v>
      </c>
      <c r="M49" s="56">
        <v>17.667158799134782</v>
      </c>
      <c r="N49" s="56">
        <v>7.7176667395123104</v>
      </c>
      <c r="O49" s="63">
        <v>10.450807237475516</v>
      </c>
    </row>
    <row r="50" spans="1:15" s="58" customFormat="1" ht="13.5" customHeight="1" x14ac:dyDescent="0.2">
      <c r="A50" s="51"/>
      <c r="B50" s="220"/>
      <c r="C50" s="46" t="s">
        <v>45</v>
      </c>
      <c r="D50" s="48">
        <v>283274.85499999986</v>
      </c>
      <c r="E50" s="48">
        <v>623188.12500000012</v>
      </c>
      <c r="F50" s="48">
        <v>906462.98</v>
      </c>
      <c r="G50" s="55">
        <v>6.1744140576757616</v>
      </c>
      <c r="H50" s="55">
        <v>-4.0879351309781384</v>
      </c>
      <c r="I50" s="55">
        <v>-1.1006384471996284</v>
      </c>
      <c r="J50" s="55">
        <v>14.493176427653424</v>
      </c>
      <c r="K50" s="55">
        <v>2.3187865541225818</v>
      </c>
      <c r="L50" s="55">
        <v>5.7496689475967031</v>
      </c>
      <c r="M50" s="55">
        <v>15.565073263043885</v>
      </c>
      <c r="N50" s="55">
        <v>5.7409723980677398</v>
      </c>
      <c r="O50" s="61">
        <v>8.456099592831464</v>
      </c>
    </row>
    <row r="51" spans="1:15" s="58" customFormat="1" ht="13.5" customHeight="1" x14ac:dyDescent="0.2">
      <c r="A51" s="51"/>
      <c r="B51" s="220"/>
      <c r="C51" s="41" t="s">
        <v>46</v>
      </c>
      <c r="D51" s="43">
        <v>281340.12499999994</v>
      </c>
      <c r="E51" s="43">
        <v>581406.53099999996</v>
      </c>
      <c r="F51" s="43">
        <v>862746.65599999996</v>
      </c>
      <c r="G51" s="56">
        <v>6.4322981894676019</v>
      </c>
      <c r="H51" s="56">
        <v>-11.060771199436886</v>
      </c>
      <c r="I51" s="56">
        <v>-6.0239301123505129</v>
      </c>
      <c r="J51" s="56">
        <v>13.490170939247804</v>
      </c>
      <c r="K51" s="56">
        <v>0.69729778439220524</v>
      </c>
      <c r="L51" s="56">
        <v>4.3120390791837195</v>
      </c>
      <c r="M51" s="56">
        <v>13.978828357112789</v>
      </c>
      <c r="N51" s="56">
        <v>3.4188018580906316</v>
      </c>
      <c r="O51" s="63">
        <v>6.3517606367092299</v>
      </c>
    </row>
    <row r="52" spans="1:15" s="58" customFormat="1" ht="13.5" customHeight="1" x14ac:dyDescent="0.2">
      <c r="A52" s="51"/>
      <c r="B52" s="220"/>
      <c r="C52" s="46" t="s">
        <v>47</v>
      </c>
      <c r="D52" s="48">
        <v>280680.18099999998</v>
      </c>
      <c r="E52" s="48">
        <v>626110.46750000003</v>
      </c>
      <c r="F52" s="48">
        <v>906790.64850000001</v>
      </c>
      <c r="G52" s="55">
        <v>12.997524189125855</v>
      </c>
      <c r="H52" s="55">
        <v>-2.0652551664283578</v>
      </c>
      <c r="I52" s="55">
        <v>2.1495485387513042</v>
      </c>
      <c r="J52" s="55">
        <v>13.438598540032757</v>
      </c>
      <c r="K52" s="55">
        <v>0.40456875000451475</v>
      </c>
      <c r="L52" s="55">
        <v>4.0836752375932122</v>
      </c>
      <c r="M52" s="55">
        <v>13.96105894154816</v>
      </c>
      <c r="N52" s="55">
        <v>2.3179640803610937</v>
      </c>
      <c r="O52" s="61">
        <v>5.5552948532701549</v>
      </c>
    </row>
    <row r="53" spans="1:15" s="58" customFormat="1" ht="13.5" customHeight="1" x14ac:dyDescent="0.2">
      <c r="A53" s="51"/>
      <c r="B53" s="220"/>
      <c r="C53" s="41" t="s">
        <v>48</v>
      </c>
      <c r="D53" s="43">
        <v>280720.19499999983</v>
      </c>
      <c r="E53" s="43">
        <v>634349.39449999994</v>
      </c>
      <c r="F53" s="43">
        <v>915069.58949999977</v>
      </c>
      <c r="G53" s="56">
        <v>16.785703798994803</v>
      </c>
      <c r="H53" s="56">
        <v>-1.7210306209224768</v>
      </c>
      <c r="I53" s="56">
        <v>3.3008154227320858</v>
      </c>
      <c r="J53" s="56">
        <v>13.746481295399676</v>
      </c>
      <c r="K53" s="56">
        <v>0.19914531818984926</v>
      </c>
      <c r="L53" s="56">
        <v>4.0090431109243525</v>
      </c>
      <c r="M53" s="56">
        <v>14.220212806209332</v>
      </c>
      <c r="N53" s="56">
        <v>1.3512917638957731</v>
      </c>
      <c r="O53" s="63">
        <v>4.9357737226513478</v>
      </c>
    </row>
    <row r="54" spans="1:15" s="58" customFormat="1" ht="13.5" customHeight="1" x14ac:dyDescent="0.2">
      <c r="A54" s="51"/>
      <c r="B54" s="220"/>
      <c r="C54" s="46" t="s">
        <v>49</v>
      </c>
      <c r="D54" s="48">
        <v>231441.67899999997</v>
      </c>
      <c r="E54" s="48">
        <v>600043.53650000005</v>
      </c>
      <c r="F54" s="48">
        <v>831485.21550000005</v>
      </c>
      <c r="G54" s="55">
        <v>2.551350441587303</v>
      </c>
      <c r="H54" s="55">
        <v>-8.8316240957663723</v>
      </c>
      <c r="I54" s="55">
        <v>-5.9250913121696556</v>
      </c>
      <c r="J54" s="55">
        <v>12.85648938506894</v>
      </c>
      <c r="K54" s="55">
        <v>-0.61096780183635246</v>
      </c>
      <c r="L54" s="55">
        <v>3.1461828602414386</v>
      </c>
      <c r="M54" s="55">
        <v>12.85648938506894</v>
      </c>
      <c r="N54" s="55">
        <v>-0.61096780183635246</v>
      </c>
      <c r="O54" s="61">
        <v>3.1461828602414386</v>
      </c>
    </row>
    <row r="55" spans="1:15" s="58" customFormat="1" ht="13.5" customHeight="1" x14ac:dyDescent="0.2">
      <c r="A55" s="51">
        <v>2013</v>
      </c>
      <c r="B55" s="220"/>
      <c r="C55" s="41" t="s">
        <v>50</v>
      </c>
      <c r="D55" s="43">
        <v>253192.878</v>
      </c>
      <c r="E55" s="43">
        <v>543948.68700000003</v>
      </c>
      <c r="F55" s="43">
        <v>797141.56500000006</v>
      </c>
      <c r="G55" s="56">
        <v>10.146784463468663</v>
      </c>
      <c r="H55" s="56">
        <v>-8.3358889150904218</v>
      </c>
      <c r="I55" s="56">
        <v>-3.1753515761715505</v>
      </c>
      <c r="J55" s="56">
        <v>10.146784463468663</v>
      </c>
      <c r="K55" s="56">
        <v>-8.3358889150904218</v>
      </c>
      <c r="L55" s="56">
        <v>-3.1753515761715505</v>
      </c>
      <c r="M55" s="56">
        <v>12.444451768483319</v>
      </c>
      <c r="N55" s="56">
        <v>-2.0227982887819707</v>
      </c>
      <c r="O55" s="63">
        <v>2.0232085815020469</v>
      </c>
    </row>
    <row r="56" spans="1:15" s="58" customFormat="1" ht="13.5" customHeight="1" x14ac:dyDescent="0.2">
      <c r="A56" s="51"/>
      <c r="B56" s="220"/>
      <c r="C56" s="46" t="s">
        <v>51</v>
      </c>
      <c r="D56" s="48">
        <v>263020.25199999998</v>
      </c>
      <c r="E56" s="48">
        <v>563900.87699999998</v>
      </c>
      <c r="F56" s="48">
        <v>826921.12899999996</v>
      </c>
      <c r="G56" s="55">
        <v>2.5952228992005786</v>
      </c>
      <c r="H56" s="55">
        <v>-4.4637542133627761</v>
      </c>
      <c r="I56" s="55">
        <v>-2.3261965729301863</v>
      </c>
      <c r="J56" s="55">
        <v>6.1652351698404004</v>
      </c>
      <c r="K56" s="55">
        <v>-6.4050017071874663</v>
      </c>
      <c r="L56" s="55">
        <v>-2.7448420006837182</v>
      </c>
      <c r="M56" s="55">
        <v>10.874849539979124</v>
      </c>
      <c r="N56" s="55">
        <v>-3.3411491608381851</v>
      </c>
      <c r="O56" s="61">
        <v>0.65241188389188665</v>
      </c>
    </row>
    <row r="57" spans="1:15" s="58" customFormat="1" ht="13.5" customHeight="1" x14ac:dyDescent="0.2">
      <c r="A57" s="51"/>
      <c r="B57" s="220"/>
      <c r="C57" s="41" t="s">
        <v>52</v>
      </c>
      <c r="D57" s="43">
        <v>261014.30500000002</v>
      </c>
      <c r="E57" s="43">
        <v>547093.95800000033</v>
      </c>
      <c r="F57" s="43">
        <v>808108.26300000038</v>
      </c>
      <c r="G57" s="56">
        <v>-8.125978989879755</v>
      </c>
      <c r="H57" s="56">
        <v>-17.897235323117798</v>
      </c>
      <c r="I57" s="56">
        <v>-14.976505432107203</v>
      </c>
      <c r="J57" s="56">
        <v>0.89462816782986465</v>
      </c>
      <c r="K57" s="56">
        <v>-10.544361031496535</v>
      </c>
      <c r="L57" s="56">
        <v>-7.1815059873934501</v>
      </c>
      <c r="M57" s="56">
        <v>8.6129795136561853</v>
      </c>
      <c r="N57" s="56">
        <v>-4.8911920705856602</v>
      </c>
      <c r="O57" s="63">
        <v>-1.0594419305298715</v>
      </c>
    </row>
    <row r="58" spans="1:15" s="58" customFormat="1" ht="13.5" customHeight="1" x14ac:dyDescent="0.2">
      <c r="A58" s="51"/>
      <c r="B58" s="220"/>
      <c r="C58" s="46" t="s">
        <v>40</v>
      </c>
      <c r="D58" s="48">
        <v>285049.92999999988</v>
      </c>
      <c r="E58" s="48">
        <v>632800.53050000011</v>
      </c>
      <c r="F58" s="48">
        <v>917850.46050000004</v>
      </c>
      <c r="G58" s="55">
        <v>18.133674313216773</v>
      </c>
      <c r="H58" s="55">
        <v>15.422399183427331</v>
      </c>
      <c r="I58" s="55">
        <v>16.251000436818444</v>
      </c>
      <c r="J58" s="55">
        <v>5.0064915767612916</v>
      </c>
      <c r="K58" s="55">
        <v>-4.6083101905726807</v>
      </c>
      <c r="L58" s="55">
        <v>-1.7558389209091985</v>
      </c>
      <c r="M58" s="55">
        <v>9.1335908474953271</v>
      </c>
      <c r="N58" s="55">
        <v>-3.5865565151664782</v>
      </c>
      <c r="O58" s="61">
        <v>5.0026331757663911E-2</v>
      </c>
    </row>
    <row r="59" spans="1:15" s="58" customFormat="1" ht="13.5" customHeight="1" x14ac:dyDescent="0.2">
      <c r="A59" s="51"/>
      <c r="B59" s="220"/>
      <c r="C59" s="41" t="s">
        <v>42</v>
      </c>
      <c r="D59" s="43">
        <v>295194.81999999995</v>
      </c>
      <c r="E59" s="43">
        <v>606450.7555000002</v>
      </c>
      <c r="F59" s="43">
        <v>901645.57550000015</v>
      </c>
      <c r="G59" s="56">
        <v>3.2918392143613602</v>
      </c>
      <c r="H59" s="56">
        <v>-2.0120495428172802</v>
      </c>
      <c r="I59" s="56">
        <v>-0.33657795488147713</v>
      </c>
      <c r="J59" s="56">
        <v>4.6287984320320561</v>
      </c>
      <c r="K59" s="56">
        <v>-4.0757461637924877</v>
      </c>
      <c r="L59" s="56">
        <v>-1.4582454707729369</v>
      </c>
      <c r="M59" s="56">
        <v>7.9511026289344642</v>
      </c>
      <c r="N59" s="56">
        <v>-3.6649119630668139</v>
      </c>
      <c r="O59" s="63">
        <v>-0.30901303846353301</v>
      </c>
    </row>
    <row r="60" spans="1:15" s="58" customFormat="1" ht="13.5" customHeight="1" x14ac:dyDescent="0.2">
      <c r="A60" s="51"/>
      <c r="B60" s="220"/>
      <c r="C60" s="46" t="s">
        <v>43</v>
      </c>
      <c r="D60" s="48">
        <v>286423.87700000004</v>
      </c>
      <c r="E60" s="48">
        <v>578386.84500000009</v>
      </c>
      <c r="F60" s="48">
        <v>864810.72200000007</v>
      </c>
      <c r="G60" s="55">
        <v>4.8644399978241353</v>
      </c>
      <c r="H60" s="55">
        <v>-4.5695404511739923</v>
      </c>
      <c r="I60" s="55">
        <v>-1.638790656395372</v>
      </c>
      <c r="J60" s="55">
        <v>4.6697791751884239</v>
      </c>
      <c r="K60" s="55">
        <v>-4.1583460190671531</v>
      </c>
      <c r="L60" s="55">
        <v>-1.4888085848518813</v>
      </c>
      <c r="M60" s="55">
        <v>7.0134006969511091</v>
      </c>
      <c r="N60" s="55">
        <v>-4.4633114930451825</v>
      </c>
      <c r="O60" s="61">
        <v>-1.127970729143783</v>
      </c>
    </row>
    <row r="61" spans="1:15" s="58" customFormat="1" ht="13.5" customHeight="1" x14ac:dyDescent="0.2">
      <c r="A61" s="51"/>
      <c r="B61" s="220"/>
      <c r="C61" s="41" t="s">
        <v>44</v>
      </c>
      <c r="D61" s="43">
        <v>329603.88100000005</v>
      </c>
      <c r="E61" s="43">
        <v>650872.70600000001</v>
      </c>
      <c r="F61" s="43">
        <v>980476.58700000006</v>
      </c>
      <c r="G61" s="56">
        <v>19.499151381112995</v>
      </c>
      <c r="H61" s="56">
        <v>7.794030836993656</v>
      </c>
      <c r="I61" s="56">
        <v>11.464335277147669</v>
      </c>
      <c r="J61" s="56">
        <v>6.8850670852214364</v>
      </c>
      <c r="K61" s="56">
        <v>-2.4510171685724202</v>
      </c>
      <c r="L61" s="56">
        <v>0.3872311033614011</v>
      </c>
      <c r="M61" s="56">
        <v>7.7294504842932952</v>
      </c>
      <c r="N61" s="56">
        <v>-3.8123158230986007</v>
      </c>
      <c r="O61" s="63">
        <v>-0.43462653152120367</v>
      </c>
    </row>
    <row r="62" spans="1:15" s="58" customFormat="1" ht="13.5" customHeight="1" x14ac:dyDescent="0.2">
      <c r="A62" s="51"/>
      <c r="B62" s="220"/>
      <c r="C62" s="46" t="s">
        <v>45</v>
      </c>
      <c r="D62" s="48">
        <v>293518.31500000006</v>
      </c>
      <c r="E62" s="48">
        <v>576904.82250000001</v>
      </c>
      <c r="F62" s="48">
        <v>870423.13750000007</v>
      </c>
      <c r="G62" s="55">
        <v>3.6160851622358763</v>
      </c>
      <c r="H62" s="55">
        <v>-7.4268588638463058</v>
      </c>
      <c r="I62" s="55">
        <v>-3.9758758267215768</v>
      </c>
      <c r="J62" s="55">
        <v>6.4502444037075861</v>
      </c>
      <c r="K62" s="55">
        <v>-3.0903422429282159</v>
      </c>
      <c r="L62" s="55">
        <v>-0.17939527367074959</v>
      </c>
      <c r="M62" s="55">
        <v>7.4880665790648209</v>
      </c>
      <c r="N62" s="55">
        <v>-4.0907479126223052</v>
      </c>
      <c r="O62" s="61">
        <v>-0.68090729273639283</v>
      </c>
    </row>
    <row r="63" spans="1:15" s="58" customFormat="1" ht="13.5" customHeight="1" x14ac:dyDescent="0.2">
      <c r="A63" s="51"/>
      <c r="B63" s="220"/>
      <c r="C63" s="41" t="s">
        <v>46</v>
      </c>
      <c r="D63" s="43">
        <v>336487.516</v>
      </c>
      <c r="E63" s="43">
        <v>644855.02300000016</v>
      </c>
      <c r="F63" s="43">
        <v>981342.53900000011</v>
      </c>
      <c r="G63" s="56">
        <v>19.601679994988302</v>
      </c>
      <c r="H63" s="56">
        <v>10.912930732111121</v>
      </c>
      <c r="I63" s="56">
        <v>13.746316160743262</v>
      </c>
      <c r="J63" s="56">
        <v>7.9848942512414709</v>
      </c>
      <c r="K63" s="56">
        <v>-1.5914262810708522</v>
      </c>
      <c r="L63" s="56">
        <v>1.3525317602851317</v>
      </c>
      <c r="M63" s="56">
        <v>8.6677797175396734</v>
      </c>
      <c r="N63" s="56">
        <v>-2.2900224524354087</v>
      </c>
      <c r="O63" s="63">
        <v>0.97167677741572334</v>
      </c>
    </row>
    <row r="64" spans="1:15" s="58" customFormat="1" ht="13.5" customHeight="1" x14ac:dyDescent="0.2">
      <c r="A64" s="51"/>
      <c r="B64" s="220"/>
      <c r="C64" s="46" t="s">
        <v>47</v>
      </c>
      <c r="D64" s="48">
        <v>344711.63400000008</v>
      </c>
      <c r="E64" s="48">
        <v>688061.65399999986</v>
      </c>
      <c r="F64" s="48">
        <v>1032773.2879999999</v>
      </c>
      <c r="G64" s="55">
        <v>22.812958425447263</v>
      </c>
      <c r="H64" s="55">
        <v>9.8946096121607781</v>
      </c>
      <c r="I64" s="55">
        <v>13.893244235414073</v>
      </c>
      <c r="J64" s="55">
        <v>9.5311247887416499</v>
      </c>
      <c r="K64" s="55">
        <v>-0.40426785543009203</v>
      </c>
      <c r="L64" s="55">
        <v>2.6522498608774185</v>
      </c>
      <c r="M64" s="55">
        <v>9.5845102769593638</v>
      </c>
      <c r="N64" s="55">
        <v>-1.273200266152557</v>
      </c>
      <c r="O64" s="61">
        <v>1.986167394139045</v>
      </c>
    </row>
    <row r="65" spans="1:15" s="58" customFormat="1" ht="13.5" customHeight="1" x14ac:dyDescent="0.2">
      <c r="A65" s="51"/>
      <c r="B65" s="220"/>
      <c r="C65" s="41" t="s">
        <v>48</v>
      </c>
      <c r="D65" s="43">
        <v>324795.02099999995</v>
      </c>
      <c r="E65" s="43">
        <v>653867.30300000019</v>
      </c>
      <c r="F65" s="43">
        <v>978662.32400000014</v>
      </c>
      <c r="G65" s="56">
        <v>15.700625314826439</v>
      </c>
      <c r="H65" s="56">
        <v>3.0768388319160351</v>
      </c>
      <c r="I65" s="56">
        <v>6.9494970906800404</v>
      </c>
      <c r="J65" s="56">
        <v>10.113788152246926</v>
      </c>
      <c r="K65" s="56">
        <v>-7.4291761428511904E-2</v>
      </c>
      <c r="L65" s="56">
        <v>3.0591284206249298</v>
      </c>
      <c r="M65" s="56">
        <v>9.5801174240706786</v>
      </c>
      <c r="N65" s="56">
        <v>-0.85845443106629205</v>
      </c>
      <c r="O65" s="63">
        <v>2.3063344463460851</v>
      </c>
    </row>
    <row r="66" spans="1:15" s="58" customFormat="1" ht="13.5" customHeight="1" x14ac:dyDescent="0.2">
      <c r="A66" s="51"/>
      <c r="B66" s="220"/>
      <c r="C66" s="46" t="s">
        <v>49</v>
      </c>
      <c r="D66" s="48">
        <v>289822.35000000003</v>
      </c>
      <c r="E66" s="48">
        <v>616058.41749999998</v>
      </c>
      <c r="F66" s="48">
        <v>905880.76750000007</v>
      </c>
      <c r="G66" s="55">
        <v>25.22478719142029</v>
      </c>
      <c r="H66" s="55">
        <v>2.6689531718670452</v>
      </c>
      <c r="I66" s="55">
        <v>8.9473090577158985</v>
      </c>
      <c r="J66" s="55">
        <v>11.205391628477585</v>
      </c>
      <c r="K66" s="55">
        <v>0.1514392641028337</v>
      </c>
      <c r="L66" s="55">
        <v>3.5255860492789708</v>
      </c>
      <c r="M66" s="55">
        <v>11.205391628477585</v>
      </c>
      <c r="N66" s="55">
        <v>0.1514392641028337</v>
      </c>
      <c r="O66" s="61">
        <v>3.5255860492789708</v>
      </c>
    </row>
    <row r="67" spans="1:15" s="58" customFormat="1" ht="13.5" customHeight="1" x14ac:dyDescent="0.2">
      <c r="A67" s="51">
        <v>2014</v>
      </c>
      <c r="B67" s="220"/>
      <c r="C67" s="41" t="s">
        <v>50</v>
      </c>
      <c r="D67" s="43">
        <v>286549.701</v>
      </c>
      <c r="E67" s="43">
        <v>523852.84150000004</v>
      </c>
      <c r="F67" s="43">
        <v>810402.54249999998</v>
      </c>
      <c r="G67" s="56">
        <v>13.174471281929186</v>
      </c>
      <c r="H67" s="56">
        <v>-3.6944377255202454</v>
      </c>
      <c r="I67" s="56">
        <v>1.663566182250193</v>
      </c>
      <c r="J67" s="56">
        <v>13.174471281929186</v>
      </c>
      <c r="K67" s="56">
        <v>-3.6944377255202454</v>
      </c>
      <c r="L67" s="56">
        <v>1.663566182250193</v>
      </c>
      <c r="M67" s="56">
        <v>11.43528360092742</v>
      </c>
      <c r="N67" s="56">
        <v>0.55799377087508617</v>
      </c>
      <c r="O67" s="63">
        <v>3.910737679071687</v>
      </c>
    </row>
    <row r="68" spans="1:15" s="58" customFormat="1" ht="13.5" customHeight="1" x14ac:dyDescent="0.2">
      <c r="A68" s="51"/>
      <c r="B68" s="220"/>
      <c r="C68" s="46" t="s">
        <v>51</v>
      </c>
      <c r="D68" s="48">
        <v>327217.11400000012</v>
      </c>
      <c r="E68" s="48">
        <v>601112.31700000004</v>
      </c>
      <c r="F68" s="48">
        <v>928329.4310000001</v>
      </c>
      <c r="G68" s="55">
        <v>24.407573755955553</v>
      </c>
      <c r="H68" s="55">
        <v>6.5989328120871278</v>
      </c>
      <c r="I68" s="55">
        <v>12.26335843209543</v>
      </c>
      <c r="J68" s="55">
        <v>18.897947249036491</v>
      </c>
      <c r="K68" s="55">
        <v>1.544938505748263</v>
      </c>
      <c r="L68" s="55">
        <v>7.0606436514820956</v>
      </c>
      <c r="M68" s="55">
        <v>13.191191927713604</v>
      </c>
      <c r="N68" s="55">
        <v>1.4407908471735169</v>
      </c>
      <c r="O68" s="61">
        <v>5.0769635349167288</v>
      </c>
    </row>
    <row r="69" spans="1:15" s="58" customFormat="1" ht="13.5" customHeight="1" x14ac:dyDescent="0.2">
      <c r="A69" s="51"/>
      <c r="B69" s="220"/>
      <c r="C69" s="41" t="s">
        <v>52</v>
      </c>
      <c r="D69" s="43">
        <v>339876.20400000003</v>
      </c>
      <c r="E69" s="43">
        <v>701596.24599999981</v>
      </c>
      <c r="F69" s="43">
        <v>1041472.4499999998</v>
      </c>
      <c r="G69" s="56">
        <v>30.21363101152636</v>
      </c>
      <c r="H69" s="56">
        <v>28.240539991487054</v>
      </c>
      <c r="I69" s="56">
        <v>28.877837003381785</v>
      </c>
      <c r="J69" s="56">
        <v>22.69806443464006</v>
      </c>
      <c r="K69" s="56">
        <v>10.370014457810584</v>
      </c>
      <c r="L69" s="56">
        <v>14.30958072656567</v>
      </c>
      <c r="M69" s="56">
        <v>16.461268061165924</v>
      </c>
      <c r="N69" s="56">
        <v>5.3223735014225326</v>
      </c>
      <c r="O69" s="63">
        <v>8.7919678310700533</v>
      </c>
    </row>
    <row r="70" spans="1:15" s="58" customFormat="1" ht="13.5" customHeight="1" x14ac:dyDescent="0.2">
      <c r="A70" s="51"/>
      <c r="B70" s="220"/>
      <c r="C70" s="46" t="s">
        <v>40</v>
      </c>
      <c r="D70" s="48">
        <v>321764.06800000003</v>
      </c>
      <c r="E70" s="48">
        <v>635208.36450000026</v>
      </c>
      <c r="F70" s="48">
        <v>956972.43250000034</v>
      </c>
      <c r="G70" s="55">
        <v>12.879897216603482</v>
      </c>
      <c r="H70" s="55">
        <v>0.38050442184326982</v>
      </c>
      <c r="I70" s="55">
        <v>4.2623470471091736</v>
      </c>
      <c r="J70" s="55">
        <v>20.063472029266123</v>
      </c>
      <c r="K70" s="55">
        <v>7.6068700215755456</v>
      </c>
      <c r="L70" s="55">
        <v>11.556804875263154</v>
      </c>
      <c r="M70" s="55">
        <v>16.023590835150216</v>
      </c>
      <c r="N70" s="55">
        <v>4.1158895457859046</v>
      </c>
      <c r="O70" s="61">
        <v>7.829279111516513</v>
      </c>
    </row>
    <row r="71" spans="1:15" s="58" customFormat="1" ht="13.5" customHeight="1" x14ac:dyDescent="0.2">
      <c r="A71" s="51"/>
      <c r="B71" s="220"/>
      <c r="C71" s="41" t="s">
        <v>42</v>
      </c>
      <c r="D71" s="43">
        <v>359090.04199999996</v>
      </c>
      <c r="E71" s="43">
        <v>675323.28609000007</v>
      </c>
      <c r="F71" s="43">
        <v>1034413.32809</v>
      </c>
      <c r="G71" s="56">
        <v>21.645102715555794</v>
      </c>
      <c r="H71" s="56">
        <v>11.356656738471131</v>
      </c>
      <c r="I71" s="56">
        <v>14.72504897685269</v>
      </c>
      <c r="J71" s="56">
        <v>20.407412178393926</v>
      </c>
      <c r="K71" s="56">
        <v>8.3926018531507367</v>
      </c>
      <c r="L71" s="56">
        <v>12.228690345363574</v>
      </c>
      <c r="M71" s="56">
        <v>17.646812295071939</v>
      </c>
      <c r="N71" s="56">
        <v>5.257409753400438</v>
      </c>
      <c r="O71" s="63">
        <v>9.1333160924062611</v>
      </c>
    </row>
    <row r="72" spans="1:15" s="58" customFormat="1" ht="13.5" customHeight="1" x14ac:dyDescent="0.2">
      <c r="A72" s="51"/>
      <c r="B72" s="220"/>
      <c r="C72" s="46" t="s">
        <v>43</v>
      </c>
      <c r="D72" s="48">
        <v>323520.86066000006</v>
      </c>
      <c r="E72" s="48">
        <v>595121.6343733751</v>
      </c>
      <c r="F72" s="48">
        <v>918642.49503337522</v>
      </c>
      <c r="G72" s="55">
        <v>12.951777641079843</v>
      </c>
      <c r="H72" s="55">
        <v>2.8933558081485984</v>
      </c>
      <c r="I72" s="55">
        <v>6.2246884392092028</v>
      </c>
      <c r="J72" s="55">
        <v>19.108381297405884</v>
      </c>
      <c r="K72" s="55">
        <v>7.4766574959893433</v>
      </c>
      <c r="L72" s="55">
        <v>11.213866180659736</v>
      </c>
      <c r="M72" s="55">
        <v>18.301819387902768</v>
      </c>
      <c r="N72" s="55">
        <v>5.8999366291433688</v>
      </c>
      <c r="O72" s="61">
        <v>9.8009286295411329</v>
      </c>
    </row>
    <row r="73" spans="1:15" s="58" customFormat="1" ht="13.5" customHeight="1" x14ac:dyDescent="0.2">
      <c r="A73" s="51"/>
      <c r="B73" s="220"/>
      <c r="C73" s="41" t="s">
        <v>44</v>
      </c>
      <c r="D73" s="43">
        <v>365721.799</v>
      </c>
      <c r="E73" s="43">
        <v>693792.86500000011</v>
      </c>
      <c r="F73" s="43">
        <v>1059514.6640000001</v>
      </c>
      <c r="G73" s="56">
        <v>10.957977160469156</v>
      </c>
      <c r="H73" s="56">
        <v>6.5942477852190251</v>
      </c>
      <c r="I73" s="56">
        <v>8.0611896345057517</v>
      </c>
      <c r="J73" s="56">
        <v>17.747142425937227</v>
      </c>
      <c r="K73" s="56">
        <v>7.337372239928186</v>
      </c>
      <c r="L73" s="56">
        <v>10.706871148915113</v>
      </c>
      <c r="M73" s="56">
        <v>17.475988147091613</v>
      </c>
      <c r="N73" s="56">
        <v>5.8037047929131944</v>
      </c>
      <c r="O73" s="63">
        <v>9.4996826413867836</v>
      </c>
    </row>
    <row r="74" spans="1:15" s="58" customFormat="1" ht="13.5" customHeight="1" x14ac:dyDescent="0.2">
      <c r="A74" s="51"/>
      <c r="B74" s="220"/>
      <c r="C74" s="46" t="s">
        <v>45</v>
      </c>
      <c r="D74" s="48">
        <v>336579.20499999996</v>
      </c>
      <c r="E74" s="48">
        <v>683671.09950000024</v>
      </c>
      <c r="F74" s="48">
        <v>1020250.3045000002</v>
      </c>
      <c r="G74" s="55">
        <v>14.670597301568705</v>
      </c>
      <c r="H74" s="55">
        <v>18.506740251768349</v>
      </c>
      <c r="I74" s="55">
        <v>17.213141579660757</v>
      </c>
      <c r="J74" s="55">
        <v>17.348812003259994</v>
      </c>
      <c r="K74" s="55">
        <v>8.7082594469461725</v>
      </c>
      <c r="L74" s="55">
        <v>11.519688937376912</v>
      </c>
      <c r="M74" s="55">
        <v>18.404614990057098</v>
      </c>
      <c r="N74" s="55">
        <v>7.9841844601614866</v>
      </c>
      <c r="O74" s="61">
        <v>11.305293649051833</v>
      </c>
    </row>
    <row r="75" spans="1:15" s="58" customFormat="1" ht="13.5" customHeight="1" x14ac:dyDescent="0.2">
      <c r="A75" s="51"/>
      <c r="B75" s="220"/>
      <c r="C75" s="41" t="s">
        <v>46</v>
      </c>
      <c r="D75" s="43">
        <v>348877.37999999995</v>
      </c>
      <c r="E75" s="43">
        <v>736965.16</v>
      </c>
      <c r="F75" s="43">
        <v>1085842.54</v>
      </c>
      <c r="G75" s="56">
        <v>3.6821169912288667</v>
      </c>
      <c r="H75" s="56">
        <v>14.283851984510292</v>
      </c>
      <c r="I75" s="56">
        <v>10.64867738297437</v>
      </c>
      <c r="J75" s="56">
        <v>15.582473590473398</v>
      </c>
      <c r="K75" s="56">
        <v>9.3809076732834313</v>
      </c>
      <c r="L75" s="56">
        <v>11.412154555412556</v>
      </c>
      <c r="M75" s="56">
        <v>16.846847804409634</v>
      </c>
      <c r="N75" s="56">
        <v>8.3116438703346773</v>
      </c>
      <c r="O75" s="63">
        <v>11.045877264525245</v>
      </c>
    </row>
    <row r="76" spans="1:15" s="58" customFormat="1" ht="13.5" customHeight="1" x14ac:dyDescent="0.2">
      <c r="A76" s="51"/>
      <c r="B76" s="220"/>
      <c r="C76" s="46" t="s">
        <v>47</v>
      </c>
      <c r="D76" s="48">
        <v>351215.32600000006</v>
      </c>
      <c r="E76" s="48">
        <v>738451.81700000027</v>
      </c>
      <c r="F76" s="48">
        <v>1089667.1430000004</v>
      </c>
      <c r="G76" s="55">
        <v>1.886705106100365</v>
      </c>
      <c r="H76" s="55">
        <v>7.3234953157265181</v>
      </c>
      <c r="I76" s="55">
        <v>5.5088426144499749</v>
      </c>
      <c r="J76" s="55">
        <v>13.981136212733446</v>
      </c>
      <c r="K76" s="55">
        <v>9.1462712033288227</v>
      </c>
      <c r="L76" s="55">
        <v>10.733338382817067</v>
      </c>
      <c r="M76" s="55">
        <v>14.872641023400973</v>
      </c>
      <c r="N76" s="55">
        <v>8.0817188974263559</v>
      </c>
      <c r="O76" s="61">
        <v>10.272160818806725</v>
      </c>
    </row>
    <row r="77" spans="1:15" s="58" customFormat="1" ht="13.5" customHeight="1" x14ac:dyDescent="0.2">
      <c r="A77" s="51"/>
      <c r="B77" s="220"/>
      <c r="C77" s="41" t="s">
        <v>48</v>
      </c>
      <c r="D77" s="43">
        <v>331731.22600000008</v>
      </c>
      <c r="E77" s="43">
        <v>708855.53900000011</v>
      </c>
      <c r="F77" s="43">
        <v>1040586.7650000001</v>
      </c>
      <c r="G77" s="56">
        <v>2.135563833042923</v>
      </c>
      <c r="H77" s="56">
        <v>8.4096934879155327</v>
      </c>
      <c r="I77" s="56">
        <v>6.3274573345075282</v>
      </c>
      <c r="J77" s="56">
        <v>12.805649405616705</v>
      </c>
      <c r="K77" s="56">
        <v>9.0742488056329051</v>
      </c>
      <c r="L77" s="56">
        <v>10.300426492352344</v>
      </c>
      <c r="M77" s="56">
        <v>13.625835948883875</v>
      </c>
      <c r="N77" s="56">
        <v>8.5468221863220748</v>
      </c>
      <c r="O77" s="63">
        <v>10.196170136719161</v>
      </c>
    </row>
    <row r="78" spans="1:15" s="58" customFormat="1" ht="13.5" customHeight="1" x14ac:dyDescent="0.2">
      <c r="A78" s="51"/>
      <c r="B78" s="220"/>
      <c r="C78" s="46" t="s">
        <v>49</v>
      </c>
      <c r="D78" s="48">
        <v>295996.68</v>
      </c>
      <c r="E78" s="48">
        <v>688142.95100000012</v>
      </c>
      <c r="F78" s="48">
        <v>984139.63100000005</v>
      </c>
      <c r="G78" s="55">
        <v>2.1303843544157246</v>
      </c>
      <c r="H78" s="55">
        <v>11.70092501820254</v>
      </c>
      <c r="I78" s="55">
        <v>8.638980570917127</v>
      </c>
      <c r="J78" s="55">
        <v>11.93725931852984</v>
      </c>
      <c r="K78" s="55">
        <v>9.2958209440021164</v>
      </c>
      <c r="L78" s="55">
        <v>10.16191490847001</v>
      </c>
      <c r="M78" s="55">
        <v>11.93725931852984</v>
      </c>
      <c r="N78" s="55">
        <v>9.2958209440021164</v>
      </c>
      <c r="O78" s="61">
        <v>10.16191490847001</v>
      </c>
    </row>
    <row r="79" spans="1:15" s="58" customFormat="1" ht="13.5" customHeight="1" x14ac:dyDescent="0.2">
      <c r="A79" s="51">
        <v>2015</v>
      </c>
      <c r="B79" s="220"/>
      <c r="C79" s="41" t="s">
        <v>50</v>
      </c>
      <c r="D79" s="43">
        <v>284809.44999999995</v>
      </c>
      <c r="E79" s="43">
        <v>643038.8814999999</v>
      </c>
      <c r="F79" s="43">
        <v>927848.33149999985</v>
      </c>
      <c r="G79" s="56">
        <v>-0.60731209766645122</v>
      </c>
      <c r="H79" s="56">
        <v>22.751817029134088</v>
      </c>
      <c r="I79" s="56">
        <v>14.492277953335787</v>
      </c>
      <c r="J79" s="56">
        <v>-0.60731209766645122</v>
      </c>
      <c r="K79" s="56">
        <v>22.751817029134088</v>
      </c>
      <c r="L79" s="56">
        <v>14.492277953335787</v>
      </c>
      <c r="M79" s="56">
        <v>10.85058294566366</v>
      </c>
      <c r="N79" s="56">
        <v>11.233867218211998</v>
      </c>
      <c r="O79" s="63">
        <v>11.107171197355981</v>
      </c>
    </row>
    <row r="80" spans="1:15" s="58" customFormat="1" ht="13.5" customHeight="1" x14ac:dyDescent="0.2">
      <c r="A80" s="51"/>
      <c r="B80" s="220"/>
      <c r="C80" s="46" t="s">
        <v>51</v>
      </c>
      <c r="D80" s="48">
        <v>330800.446</v>
      </c>
      <c r="E80" s="48">
        <v>655375.99899999995</v>
      </c>
      <c r="F80" s="48">
        <v>986176.44499999995</v>
      </c>
      <c r="G80" s="55">
        <v>1.0950930885601053</v>
      </c>
      <c r="H80" s="55">
        <v>9.027211798090633</v>
      </c>
      <c r="I80" s="55">
        <v>6.231302387740385</v>
      </c>
      <c r="J80" s="55">
        <v>0.30029010284626168</v>
      </c>
      <c r="K80" s="55">
        <v>15.418230572693759</v>
      </c>
      <c r="L80" s="55">
        <v>10.081646031224835</v>
      </c>
      <c r="M80" s="55">
        <v>9.0043509289128139</v>
      </c>
      <c r="N80" s="55">
        <v>11.40970602321643</v>
      </c>
      <c r="O80" s="61">
        <v>10.607887421600822</v>
      </c>
    </row>
    <row r="81" spans="1:15" s="58" customFormat="1" ht="13.5" customHeight="1" x14ac:dyDescent="0.2">
      <c r="A81" s="51"/>
      <c r="B81" s="220"/>
      <c r="C81" s="41" t="s">
        <v>52</v>
      </c>
      <c r="D81" s="43">
        <v>349155.42199999996</v>
      </c>
      <c r="E81" s="43">
        <v>730793.64599999995</v>
      </c>
      <c r="F81" s="43">
        <v>1079949.068</v>
      </c>
      <c r="G81" s="56">
        <v>2.7301758377882521</v>
      </c>
      <c r="H81" s="56">
        <v>4.1615673069037769</v>
      </c>
      <c r="I81" s="56">
        <v>3.69444414972277</v>
      </c>
      <c r="J81" s="56">
        <v>1.166295854780401</v>
      </c>
      <c r="K81" s="56">
        <v>11.094459868731988</v>
      </c>
      <c r="L81" s="56">
        <v>7.6889821191955576</v>
      </c>
      <c r="M81" s="56">
        <v>6.9535740166751765</v>
      </c>
      <c r="N81" s="56">
        <v>9.4975107441713789</v>
      </c>
      <c r="O81" s="63">
        <v>8.6492534673211026</v>
      </c>
    </row>
    <row r="82" spans="1:15" s="58" customFormat="1" ht="13.5" customHeight="1" x14ac:dyDescent="0.2">
      <c r="A82" s="51"/>
      <c r="B82" s="220"/>
      <c r="C82" s="46" t="s">
        <v>40</v>
      </c>
      <c r="D82" s="48">
        <v>331623.86500000005</v>
      </c>
      <c r="E82" s="48">
        <v>667787.75750000007</v>
      </c>
      <c r="F82" s="48">
        <v>999411.62250000006</v>
      </c>
      <c r="G82" s="55">
        <v>3.0642939907137361</v>
      </c>
      <c r="H82" s="55">
        <v>5.1289300992823712</v>
      </c>
      <c r="I82" s="55">
        <v>4.4347348532424888</v>
      </c>
      <c r="J82" s="55">
        <v>1.6451293248929346</v>
      </c>
      <c r="K82" s="55">
        <v>9.5551792845173935</v>
      </c>
      <c r="L82" s="55">
        <v>6.85567263397391</v>
      </c>
      <c r="M82" s="55">
        <v>6.1747720509091693</v>
      </c>
      <c r="N82" s="55">
        <v>9.8979649971157642</v>
      </c>
      <c r="O82" s="61">
        <v>8.6486621637967858</v>
      </c>
    </row>
    <row r="83" spans="1:15" s="58" customFormat="1" ht="13.5" customHeight="1" x14ac:dyDescent="0.2">
      <c r="A83" s="51"/>
      <c r="B83" s="220"/>
      <c r="C83" s="41" t="s">
        <v>42</v>
      </c>
      <c r="D83" s="43">
        <v>360523.489</v>
      </c>
      <c r="E83" s="43">
        <v>701433.74949999992</v>
      </c>
      <c r="F83" s="43">
        <v>1061957.2385</v>
      </c>
      <c r="G83" s="56">
        <v>0.39918873606639238</v>
      </c>
      <c r="H83" s="56">
        <v>3.8663650355039323</v>
      </c>
      <c r="I83" s="56">
        <v>2.6627567203584022</v>
      </c>
      <c r="J83" s="56">
        <v>1.3714030206779029</v>
      </c>
      <c r="K83" s="56">
        <v>8.3305459487717428</v>
      </c>
      <c r="L83" s="56">
        <v>5.9467077109035529</v>
      </c>
      <c r="M83" s="56">
        <v>4.4453557674924582</v>
      </c>
      <c r="N83" s="56">
        <v>9.2409494885346248</v>
      </c>
      <c r="O83" s="63">
        <v>7.6236587281109252</v>
      </c>
    </row>
    <row r="84" spans="1:15" s="58" customFormat="1" ht="13.5" customHeight="1" x14ac:dyDescent="0.2">
      <c r="A84" s="51"/>
      <c r="B84" s="220"/>
      <c r="C84" s="46" t="s">
        <v>43</v>
      </c>
      <c r="D84" s="48">
        <v>345167.12299999996</v>
      </c>
      <c r="E84" s="48">
        <v>666922.48849999986</v>
      </c>
      <c r="F84" s="48">
        <v>1012089.6114999999</v>
      </c>
      <c r="G84" s="55">
        <v>6.6908397485838691</v>
      </c>
      <c r="H84" s="55">
        <v>12.064904043057751</v>
      </c>
      <c r="I84" s="55">
        <v>10.172305001330216</v>
      </c>
      <c r="J84" s="55">
        <v>2.2503268903903546</v>
      </c>
      <c r="K84" s="55">
        <v>8.9260093605312676</v>
      </c>
      <c r="L84" s="55">
        <v>6.628896552165827</v>
      </c>
      <c r="M84" s="55">
        <v>4.0042929567233614</v>
      </c>
      <c r="N84" s="55">
        <v>9.9486155164392187</v>
      </c>
      <c r="O84" s="61">
        <v>7.9340786629677353</v>
      </c>
    </row>
    <row r="85" spans="1:15" s="58" customFormat="1" ht="13.5" customHeight="1" x14ac:dyDescent="0.2">
      <c r="A85" s="51"/>
      <c r="B85" s="220"/>
      <c r="C85" s="41" t="s">
        <v>44</v>
      </c>
      <c r="D85" s="43">
        <v>398826.80799999996</v>
      </c>
      <c r="E85" s="43">
        <v>753545.19400000013</v>
      </c>
      <c r="F85" s="43">
        <v>1152372.0020000001</v>
      </c>
      <c r="G85" s="56">
        <v>9.0519649335969632</v>
      </c>
      <c r="H85" s="56">
        <v>8.6124161856291295</v>
      </c>
      <c r="I85" s="56">
        <v>8.7641390114823707</v>
      </c>
      <c r="J85" s="56">
        <v>3.3208027300035496</v>
      </c>
      <c r="K85" s="56">
        <v>8.876852483914476</v>
      </c>
      <c r="L85" s="56">
        <v>6.9640677195942118</v>
      </c>
      <c r="M85" s="56">
        <v>3.8903371374683786</v>
      </c>
      <c r="N85" s="56">
        <v>10.113782666505926</v>
      </c>
      <c r="O85" s="63">
        <v>7.999608913790766</v>
      </c>
    </row>
    <row r="86" spans="1:15" s="58" customFormat="1" ht="13.5" customHeight="1" x14ac:dyDescent="0.2">
      <c r="A86" s="51"/>
      <c r="B86" s="220"/>
      <c r="C86" s="46" t="s">
        <v>45</v>
      </c>
      <c r="D86" s="48">
        <v>367104.18300000002</v>
      </c>
      <c r="E86" s="48">
        <v>741013.34</v>
      </c>
      <c r="F86" s="48">
        <v>1108117.523</v>
      </c>
      <c r="G86" s="55">
        <v>9.0691812050599054</v>
      </c>
      <c r="H86" s="55">
        <v>8.3874015651585552</v>
      </c>
      <c r="I86" s="55">
        <v>8.6123197525593156</v>
      </c>
      <c r="J86" s="55">
        <v>4.0480781664397512</v>
      </c>
      <c r="K86" s="55">
        <v>8.8113643249834581</v>
      </c>
      <c r="L86" s="55">
        <v>7.180493736021603</v>
      </c>
      <c r="M86" s="55">
        <v>3.531119771361162</v>
      </c>
      <c r="N86" s="55">
        <v>9.3329466037573923</v>
      </c>
      <c r="O86" s="61">
        <v>7.3658981220849427</v>
      </c>
    </row>
    <row r="87" spans="1:15" s="58" customFormat="1" ht="13.5" customHeight="1" x14ac:dyDescent="0.2">
      <c r="A87" s="51"/>
      <c r="B87" s="220"/>
      <c r="C87" s="41" t="s">
        <v>46</v>
      </c>
      <c r="D87" s="43">
        <v>394800.85200000001</v>
      </c>
      <c r="E87" s="43">
        <v>747959.85</v>
      </c>
      <c r="F87" s="43">
        <v>1142760.702</v>
      </c>
      <c r="G87" s="56">
        <v>13.163212817064846</v>
      </c>
      <c r="H87" s="56">
        <v>1.4918873505499306</v>
      </c>
      <c r="I87" s="56">
        <v>5.241843076068804</v>
      </c>
      <c r="J87" s="56">
        <v>5.1048600777476878</v>
      </c>
      <c r="K87" s="56">
        <v>7.8887496264966188</v>
      </c>
      <c r="L87" s="56">
        <v>6.9427896546270631</v>
      </c>
      <c r="M87" s="56">
        <v>4.3650846299612596</v>
      </c>
      <c r="N87" s="56">
        <v>8.1834747743201603</v>
      </c>
      <c r="O87" s="63">
        <v>6.8963621714155607</v>
      </c>
    </row>
    <row r="88" spans="1:15" s="58" customFormat="1" ht="13.5" customHeight="1" x14ac:dyDescent="0.2">
      <c r="A88" s="51"/>
      <c r="B88" s="220"/>
      <c r="C88" s="46" t="s">
        <v>47</v>
      </c>
      <c r="D88" s="48">
        <v>383417.33600000001</v>
      </c>
      <c r="E88" s="48">
        <v>778183.5125000003</v>
      </c>
      <c r="F88" s="48">
        <v>1161600.8485000003</v>
      </c>
      <c r="G88" s="55">
        <v>9.1687371296547298</v>
      </c>
      <c r="H88" s="55">
        <v>5.3804045958492139</v>
      </c>
      <c r="I88" s="55">
        <v>6.6014384265966868</v>
      </c>
      <c r="J88" s="55">
        <v>5.5295984821979118</v>
      </c>
      <c r="K88" s="55">
        <v>7.6074641221776034</v>
      </c>
      <c r="L88" s="55">
        <v>6.9053899318133318</v>
      </c>
      <c r="M88" s="55">
        <v>5.0044365916290303</v>
      </c>
      <c r="N88" s="55">
        <v>7.9952877138853609</v>
      </c>
      <c r="O88" s="61">
        <v>6.9903283322455252</v>
      </c>
    </row>
    <row r="89" spans="1:15" s="58" customFormat="1" ht="13.5" customHeight="1" x14ac:dyDescent="0.2">
      <c r="A89" s="51"/>
      <c r="B89" s="220"/>
      <c r="C89" s="41" t="s">
        <v>48</v>
      </c>
      <c r="D89" s="43">
        <v>355765.57000000007</v>
      </c>
      <c r="E89" s="43">
        <v>711841.76850000035</v>
      </c>
      <c r="F89" s="43">
        <v>1067607.3385000005</v>
      </c>
      <c r="G89" s="56">
        <v>7.2451256065957352</v>
      </c>
      <c r="H89" s="56">
        <v>0.42127476413784848</v>
      </c>
      <c r="I89" s="56">
        <v>2.5966670352567434</v>
      </c>
      <c r="J89" s="56">
        <v>5.683734962738157</v>
      </c>
      <c r="K89" s="56">
        <v>6.9090813098924997</v>
      </c>
      <c r="L89" s="56">
        <v>6.4972740007841736</v>
      </c>
      <c r="M89" s="56">
        <v>5.4251087939031493</v>
      </c>
      <c r="N89" s="56">
        <v>7.2822863761072654</v>
      </c>
      <c r="O89" s="63">
        <v>6.6604202245058843</v>
      </c>
    </row>
    <row r="90" spans="1:15" s="58" customFormat="1" ht="13.5" customHeight="1" x14ac:dyDescent="0.2">
      <c r="A90" s="51"/>
      <c r="B90" s="220"/>
      <c r="C90" s="46" t="s">
        <v>49</v>
      </c>
      <c r="D90" s="48">
        <v>330244.52800000005</v>
      </c>
      <c r="E90" s="48">
        <v>776644.37100000028</v>
      </c>
      <c r="F90" s="48">
        <v>1106888.8990000002</v>
      </c>
      <c r="G90" s="55">
        <v>11.570348694451596</v>
      </c>
      <c r="H90" s="55">
        <v>12.860906279922091</v>
      </c>
      <c r="I90" s="55">
        <v>12.472749204833121</v>
      </c>
      <c r="J90" s="55">
        <v>6.1206349445132986</v>
      </c>
      <c r="K90" s="55">
        <v>7.4221930743798339</v>
      </c>
      <c r="L90" s="55">
        <v>6.9885511217382117</v>
      </c>
      <c r="M90" s="55">
        <v>6.1206349445132986</v>
      </c>
      <c r="N90" s="55">
        <v>7.4221930743798339</v>
      </c>
      <c r="O90" s="61">
        <v>6.9885511217382117</v>
      </c>
    </row>
    <row r="91" spans="1:15" s="58" customFormat="1" ht="13.5" customHeight="1" x14ac:dyDescent="0.2">
      <c r="A91" s="51">
        <v>2016</v>
      </c>
      <c r="B91" s="220"/>
      <c r="C91" s="41" t="s">
        <v>50</v>
      </c>
      <c r="D91" s="43">
        <v>292654.91326952458</v>
      </c>
      <c r="E91" s="43">
        <v>646483.85373047565</v>
      </c>
      <c r="F91" s="43">
        <v>939138.76700000023</v>
      </c>
      <c r="G91" s="56">
        <v>2.7546358695347521</v>
      </c>
      <c r="H91" s="56">
        <v>0.53573311499295073</v>
      </c>
      <c r="I91" s="56">
        <v>1.2168406318893972</v>
      </c>
      <c r="J91" s="56">
        <v>2.7546358695347521</v>
      </c>
      <c r="K91" s="56">
        <v>0.53573311499295073</v>
      </c>
      <c r="L91" s="56">
        <v>1.2168406318893972</v>
      </c>
      <c r="M91" s="56">
        <v>6.3637673509296775</v>
      </c>
      <c r="N91" s="56">
        <v>5.8843214874130467</v>
      </c>
      <c r="O91" s="63">
        <v>6.0424380786452332</v>
      </c>
    </row>
    <row r="92" spans="1:15" s="58" customFormat="1" ht="13.5" customHeight="1" x14ac:dyDescent="0.2">
      <c r="A92" s="51"/>
      <c r="B92" s="220"/>
      <c r="C92" s="46" t="s">
        <v>51</v>
      </c>
      <c r="D92" s="48">
        <v>352090.14999999997</v>
      </c>
      <c r="E92" s="48">
        <v>693853.70700000017</v>
      </c>
      <c r="F92" s="48">
        <v>1045943.8570000001</v>
      </c>
      <c r="G92" s="55">
        <v>6.4358147812170614</v>
      </c>
      <c r="H92" s="55">
        <v>5.8710889716302006</v>
      </c>
      <c r="I92" s="55">
        <v>6.0605191193752148</v>
      </c>
      <c r="J92" s="55">
        <v>4.7327321179912758</v>
      </c>
      <c r="K92" s="55">
        <v>3.2287584546421897</v>
      </c>
      <c r="L92" s="55">
        <v>3.7124831596974843</v>
      </c>
      <c r="M92" s="55">
        <v>6.8018228128379405</v>
      </c>
      <c r="N92" s="55">
        <v>5.6516083309978313</v>
      </c>
      <c r="O92" s="61">
        <v>6.0294705716585639</v>
      </c>
    </row>
    <row r="93" spans="1:15" s="58" customFormat="1" ht="13.5" customHeight="1" x14ac:dyDescent="0.2">
      <c r="A93" s="51"/>
      <c r="B93" s="220"/>
      <c r="C93" s="41" t="s">
        <v>52</v>
      </c>
      <c r="D93" s="43">
        <v>321785.18999999994</v>
      </c>
      <c r="E93" s="43">
        <v>685683.30099999998</v>
      </c>
      <c r="F93" s="43">
        <v>1007468.4909999999</v>
      </c>
      <c r="G93" s="56">
        <v>-7.8389823773093354</v>
      </c>
      <c r="H93" s="56">
        <v>-6.1727883441394908</v>
      </c>
      <c r="I93" s="56">
        <v>-6.7114810455116185</v>
      </c>
      <c r="J93" s="56">
        <v>0.18293933629198023</v>
      </c>
      <c r="K93" s="56">
        <v>-0.1570890683680517</v>
      </c>
      <c r="L93" s="56">
        <v>-4.7519770508799297E-2</v>
      </c>
      <c r="M93" s="56">
        <v>5.8696356529188307</v>
      </c>
      <c r="N93" s="56">
        <v>4.7235659477870513</v>
      </c>
      <c r="O93" s="63">
        <v>5.0997504297085356</v>
      </c>
    </row>
    <row r="94" spans="1:15" s="58" customFormat="1" ht="13.5" customHeight="1" x14ac:dyDescent="0.2">
      <c r="A94" s="51"/>
      <c r="B94" s="220"/>
      <c r="C94" s="46" t="s">
        <v>40</v>
      </c>
      <c r="D94" s="48">
        <v>340204.67000000004</v>
      </c>
      <c r="E94" s="48">
        <v>717898.3890000002</v>
      </c>
      <c r="F94" s="48">
        <v>1058103.0590000004</v>
      </c>
      <c r="G94" s="55">
        <v>2.5875113059188379</v>
      </c>
      <c r="H94" s="55">
        <v>7.5039757673305445</v>
      </c>
      <c r="I94" s="55">
        <v>5.8725989550917319</v>
      </c>
      <c r="J94" s="55">
        <v>0.79804277952885627</v>
      </c>
      <c r="K94" s="55">
        <v>1.7398231880721511</v>
      </c>
      <c r="L94" s="55">
        <v>1.4340891324729341</v>
      </c>
      <c r="M94" s="55">
        <v>5.8232981680964571</v>
      </c>
      <c r="N94" s="55">
        <v>4.9181832700838868</v>
      </c>
      <c r="O94" s="61">
        <v>5.2149757204070113</v>
      </c>
    </row>
    <row r="95" spans="1:15" s="58" customFormat="1" ht="13.5" customHeight="1" x14ac:dyDescent="0.2">
      <c r="A95" s="51"/>
      <c r="B95" s="220"/>
      <c r="C95" s="41" t="s">
        <v>42</v>
      </c>
      <c r="D95" s="43">
        <v>326655.60300000006</v>
      </c>
      <c r="E95" s="43">
        <v>678755.37850000011</v>
      </c>
      <c r="F95" s="43">
        <v>1005410.9815000002</v>
      </c>
      <c r="G95" s="56">
        <v>-9.3940858316723848</v>
      </c>
      <c r="H95" s="56">
        <v>-3.2331451140133396</v>
      </c>
      <c r="I95" s="56">
        <v>-5.3247207090815607</v>
      </c>
      <c r="J95" s="56">
        <v>-1.4196370229990691</v>
      </c>
      <c r="K95" s="56">
        <v>0.71340576358747398</v>
      </c>
      <c r="L95" s="56">
        <v>1.4290821455361424E-2</v>
      </c>
      <c r="M95" s="56">
        <v>4.9410061765571953</v>
      </c>
      <c r="N95" s="56">
        <v>4.310754224465029</v>
      </c>
      <c r="O95" s="63">
        <v>4.5170267108424156</v>
      </c>
    </row>
    <row r="96" spans="1:15" s="58" customFormat="1" ht="13.5" customHeight="1" x14ac:dyDescent="0.2">
      <c r="A96" s="51"/>
      <c r="B96" s="220"/>
      <c r="C96" s="46" t="s">
        <v>43</v>
      </c>
      <c r="D96" s="48">
        <v>330046.42700000026</v>
      </c>
      <c r="E96" s="48">
        <v>667131.07149999985</v>
      </c>
      <c r="F96" s="48">
        <v>997177.4985000001</v>
      </c>
      <c r="G96" s="55">
        <v>-4.3806883658498776</v>
      </c>
      <c r="H96" s="55">
        <v>3.1275448586100651E-2</v>
      </c>
      <c r="I96" s="55">
        <v>-1.4733984847348722</v>
      </c>
      <c r="J96" s="55">
        <v>-1.9301349440208071</v>
      </c>
      <c r="K96" s="55">
        <v>0.60150204928469009</v>
      </c>
      <c r="L96" s="55">
        <v>-0.23386602863692474</v>
      </c>
      <c r="M96" s="55">
        <v>4.0026477553733741</v>
      </c>
      <c r="N96" s="55">
        <v>3.4125540311721068</v>
      </c>
      <c r="O96" s="61">
        <v>3.6052561642475638</v>
      </c>
    </row>
    <row r="97" spans="1:15" s="58" customFormat="1" ht="13.5" customHeight="1" x14ac:dyDescent="0.2">
      <c r="A97" s="51"/>
      <c r="B97" s="220"/>
      <c r="C97" s="41" t="s">
        <v>44</v>
      </c>
      <c r="D97" s="43">
        <v>293980.79899999994</v>
      </c>
      <c r="E97" s="43">
        <v>631006.90300000028</v>
      </c>
      <c r="F97" s="43">
        <v>924987.70200000028</v>
      </c>
      <c r="G97" s="56">
        <v>-26.288606206230753</v>
      </c>
      <c r="H97" s="56">
        <v>-16.261571565407635</v>
      </c>
      <c r="I97" s="56">
        <v>-19.731848709042154</v>
      </c>
      <c r="J97" s="56">
        <v>-5.9764445043877004</v>
      </c>
      <c r="K97" s="56">
        <v>-2.0354263163514617</v>
      </c>
      <c r="L97" s="56">
        <v>-3.3459904496893813</v>
      </c>
      <c r="M97" s="56">
        <v>0.57667980829658916</v>
      </c>
      <c r="N97" s="56">
        <v>1.2115982526976978</v>
      </c>
      <c r="O97" s="63">
        <v>1.0041161214576562</v>
      </c>
    </row>
    <row r="98" spans="1:15" s="58" customFormat="1" ht="13.5" customHeight="1" x14ac:dyDescent="0.2">
      <c r="A98" s="51"/>
      <c r="B98" s="220"/>
      <c r="C98" s="46" t="s">
        <v>45</v>
      </c>
      <c r="D98" s="48">
        <v>344571.71600000001</v>
      </c>
      <c r="E98" s="48">
        <v>745046.17800000007</v>
      </c>
      <c r="F98" s="48">
        <v>1089617.8940000001</v>
      </c>
      <c r="G98" s="55">
        <v>-6.1378943753414035</v>
      </c>
      <c r="H98" s="55">
        <v>0.54423284741406519</v>
      </c>
      <c r="I98" s="55">
        <v>-1.6694645302527249</v>
      </c>
      <c r="J98" s="55">
        <v>-5.9978566041062749</v>
      </c>
      <c r="K98" s="55">
        <v>-1.6916147276857316</v>
      </c>
      <c r="L98" s="55">
        <v>-3.1229110567342104</v>
      </c>
      <c r="M98" s="55">
        <v>-0.72301911023328103</v>
      </c>
      <c r="N98" s="55">
        <v>0.57115625917840873</v>
      </c>
      <c r="O98" s="61">
        <v>0.1480514303615621</v>
      </c>
    </row>
    <row r="99" spans="1:15" s="58" customFormat="1" ht="13.5" customHeight="1" x14ac:dyDescent="0.2">
      <c r="A99" s="51"/>
      <c r="B99" s="220"/>
      <c r="C99" s="41" t="s">
        <v>46</v>
      </c>
      <c r="D99" s="43">
        <v>347454.67499999993</v>
      </c>
      <c r="E99" s="43">
        <v>667597.64300000004</v>
      </c>
      <c r="F99" s="43">
        <v>1015052.318</v>
      </c>
      <c r="G99" s="56">
        <v>-11.992420168333396</v>
      </c>
      <c r="H99" s="56">
        <v>-10.744187271549393</v>
      </c>
      <c r="I99" s="56">
        <v>-11.175426646759135</v>
      </c>
      <c r="J99" s="56">
        <v>-6.746133477155098</v>
      </c>
      <c r="K99" s="56">
        <v>-2.7650293398303489</v>
      </c>
      <c r="L99" s="56">
        <v>-4.0945515193693751</v>
      </c>
      <c r="M99" s="56">
        <v>-2.9669378460940976</v>
      </c>
      <c r="N99" s="56">
        <v>-0.51158939924039259</v>
      </c>
      <c r="O99" s="63">
        <v>-1.3196458082946094</v>
      </c>
    </row>
    <row r="100" spans="1:15" s="58" customFormat="1" ht="13.5" customHeight="1" x14ac:dyDescent="0.2">
      <c r="A100" s="51"/>
      <c r="B100" s="220"/>
      <c r="C100" s="46" t="s">
        <v>47</v>
      </c>
      <c r="D100" s="48">
        <v>341009.13299999997</v>
      </c>
      <c r="E100" s="48">
        <v>652658.15249999997</v>
      </c>
      <c r="F100" s="48">
        <v>993667.2855</v>
      </c>
      <c r="G100" s="55">
        <v>-11.060585690366395</v>
      </c>
      <c r="H100" s="55">
        <v>-16.130560206388381</v>
      </c>
      <c r="I100" s="55">
        <v>-14.457079918360634</v>
      </c>
      <c r="J100" s="55">
        <v>-7.212610906000549</v>
      </c>
      <c r="K100" s="55">
        <v>-4.2328187670483004</v>
      </c>
      <c r="L100" s="55">
        <v>-5.2266810287619307</v>
      </c>
      <c r="M100" s="55">
        <v>-4.731565548192151</v>
      </c>
      <c r="N100" s="55">
        <v>-2.4572779872757309</v>
      </c>
      <c r="O100" s="61">
        <v>-3.2072796362126326</v>
      </c>
    </row>
    <row r="101" spans="1:15" s="58" customFormat="1" ht="13.5" customHeight="1" x14ac:dyDescent="0.2">
      <c r="A101" s="51"/>
      <c r="B101" s="220"/>
      <c r="C101" s="41" t="s">
        <v>48</v>
      </c>
      <c r="D101" s="43">
        <v>330317.52600000001</v>
      </c>
      <c r="E101" s="43">
        <v>687173.11900000006</v>
      </c>
      <c r="F101" s="43">
        <v>1017490.645</v>
      </c>
      <c r="G101" s="56">
        <v>-7.153037321739717</v>
      </c>
      <c r="H101" s="56">
        <v>-3.465468112665306</v>
      </c>
      <c r="I101" s="56">
        <v>-4.6943002068919952</v>
      </c>
      <c r="J101" s="56">
        <v>-7.2071792658681773</v>
      </c>
      <c r="K101" s="56">
        <v>-4.1627700983078455</v>
      </c>
      <c r="L101" s="56">
        <v>-5.1781016287168598</v>
      </c>
      <c r="M101" s="56">
        <v>-5.8831922353364945</v>
      </c>
      <c r="N101" s="56">
        <v>-2.782300045167716</v>
      </c>
      <c r="O101" s="63">
        <v>-3.808591990975259</v>
      </c>
    </row>
    <row r="102" spans="1:15" s="58" customFormat="1" ht="13.5" customHeight="1" x14ac:dyDescent="0.2">
      <c r="A102" s="51"/>
      <c r="B102" s="220"/>
      <c r="C102" s="46" t="s">
        <v>49</v>
      </c>
      <c r="D102" s="48">
        <v>308412.87</v>
      </c>
      <c r="E102" s="48">
        <v>698465.7365</v>
      </c>
      <c r="F102" s="48">
        <v>1006878.6065</v>
      </c>
      <c r="G102" s="55">
        <v>-6.610755409700559</v>
      </c>
      <c r="H102" s="55">
        <v>-10.0662075744318</v>
      </c>
      <c r="I102" s="55">
        <v>-9.0352602316594073</v>
      </c>
      <c r="J102" s="55">
        <v>-7.1606399018300948</v>
      </c>
      <c r="K102" s="55">
        <v>-4.6974776379560694</v>
      </c>
      <c r="L102" s="55">
        <v>-5.5114755261858477</v>
      </c>
      <c r="M102" s="55">
        <v>-7.1606399018300948</v>
      </c>
      <c r="N102" s="55">
        <v>-4.6974776379560694</v>
      </c>
      <c r="O102" s="61">
        <v>-5.5114755261858477</v>
      </c>
    </row>
    <row r="103" spans="1:15" s="58" customFormat="1" ht="13.5" customHeight="1" x14ac:dyDescent="0.2">
      <c r="A103" s="51">
        <v>2017</v>
      </c>
      <c r="B103" s="220"/>
      <c r="C103" s="41" t="s">
        <v>50</v>
      </c>
      <c r="D103" s="43">
        <v>285117.93799999997</v>
      </c>
      <c r="E103" s="43">
        <v>628072.46899999992</v>
      </c>
      <c r="F103" s="43">
        <v>913190.40699999989</v>
      </c>
      <c r="G103" s="56">
        <v>-2.5753797143953392</v>
      </c>
      <c r="H103" s="56">
        <v>-2.8479264600708092</v>
      </c>
      <c r="I103" s="56">
        <v>-2.7629953007785986</v>
      </c>
      <c r="J103" s="56">
        <v>-2.5753797143953392</v>
      </c>
      <c r="K103" s="56">
        <v>-2.8479264600708092</v>
      </c>
      <c r="L103" s="56">
        <v>-2.7629953007785986</v>
      </c>
      <c r="M103" s="56">
        <v>-7.5101766396570895</v>
      </c>
      <c r="N103" s="56">
        <v>-4.9503870195857758</v>
      </c>
      <c r="O103" s="63">
        <v>-5.797138857120288</v>
      </c>
    </row>
    <row r="104" spans="1:15" s="58" customFormat="1" ht="13.5" customHeight="1" x14ac:dyDescent="0.2">
      <c r="A104" s="51"/>
      <c r="B104" s="220"/>
      <c r="C104" s="46" t="s">
        <v>51</v>
      </c>
      <c r="D104" s="48">
        <v>329217.79800000001</v>
      </c>
      <c r="E104" s="48">
        <v>678750.50099999981</v>
      </c>
      <c r="F104" s="48">
        <v>1007968.2989999999</v>
      </c>
      <c r="G104" s="55">
        <v>-6.4961635535671718</v>
      </c>
      <c r="H104" s="55">
        <v>-2.1767133111245727</v>
      </c>
      <c r="I104" s="55">
        <v>-3.6307453546237412</v>
      </c>
      <c r="J104" s="55">
        <v>-4.7164885784960973</v>
      </c>
      <c r="K104" s="55">
        <v>-2.50045896738213</v>
      </c>
      <c r="L104" s="55">
        <v>-3.2202144750625763</v>
      </c>
      <c r="M104" s="55">
        <v>-8.5089896805609015</v>
      </c>
      <c r="N104" s="55">
        <v>-5.5501240243054326</v>
      </c>
      <c r="O104" s="61">
        <v>-6.5292351450239892</v>
      </c>
    </row>
    <row r="105" spans="1:15" s="58" customFormat="1" ht="13.5" customHeight="1" x14ac:dyDescent="0.2">
      <c r="A105" s="51"/>
      <c r="B105" s="220"/>
      <c r="C105" s="41" t="s">
        <v>52</v>
      </c>
      <c r="D105" s="43">
        <v>354713.48090000002</v>
      </c>
      <c r="E105" s="43">
        <v>728554.75000000023</v>
      </c>
      <c r="F105" s="43">
        <v>1083268.2309000003</v>
      </c>
      <c r="G105" s="56">
        <v>10.233003855771017</v>
      </c>
      <c r="H105" s="56">
        <v>6.2523688322986004</v>
      </c>
      <c r="I105" s="56">
        <v>7.5237826867182775</v>
      </c>
      <c r="J105" s="56">
        <v>0.26061922241487423</v>
      </c>
      <c r="K105" s="56">
        <v>0.46183425088388219</v>
      </c>
      <c r="L105" s="56">
        <v>0.39684608361316975</v>
      </c>
      <c r="M105" s="56">
        <v>-7.1398461326557765</v>
      </c>
      <c r="N105" s="56">
        <v>-4.5528705572102126</v>
      </c>
      <c r="O105" s="63">
        <v>-5.4082364043516975</v>
      </c>
    </row>
    <row r="106" spans="1:15" s="58" customFormat="1" ht="13.5" customHeight="1" x14ac:dyDescent="0.2">
      <c r="A106" s="51"/>
      <c r="B106" s="220"/>
      <c r="C106" s="46" t="s">
        <v>40</v>
      </c>
      <c r="D106" s="48">
        <v>294300.40800000005</v>
      </c>
      <c r="E106" s="48">
        <v>605704.5355</v>
      </c>
      <c r="F106" s="48">
        <v>900004.94350000005</v>
      </c>
      <c r="G106" s="55">
        <v>-13.49313106136961</v>
      </c>
      <c r="H106" s="55">
        <v>-15.628096568970037</v>
      </c>
      <c r="I106" s="55">
        <v>-14.941655650198811</v>
      </c>
      <c r="J106" s="55">
        <v>-3.3201300123648707</v>
      </c>
      <c r="K106" s="55">
        <v>-3.7478141969046419</v>
      </c>
      <c r="L106" s="55">
        <v>-3.6098439244347134</v>
      </c>
      <c r="M106" s="55">
        <v>-8.4096477538339371</v>
      </c>
      <c r="N106" s="55">
        <v>-6.4089708858073635</v>
      </c>
      <c r="O106" s="61">
        <v>-7.0687974872151358</v>
      </c>
    </row>
    <row r="107" spans="1:15" s="58" customFormat="1" ht="13.5" customHeight="1" x14ac:dyDescent="0.2">
      <c r="A107" s="51"/>
      <c r="B107" s="220"/>
      <c r="C107" s="41" t="s">
        <v>42</v>
      </c>
      <c r="D107" s="43">
        <v>328821.42299999995</v>
      </c>
      <c r="E107" s="43">
        <v>670224.58050000016</v>
      </c>
      <c r="F107" s="43">
        <v>999046.00350000011</v>
      </c>
      <c r="G107" s="56">
        <v>0.66302857814439164</v>
      </c>
      <c r="H107" s="56">
        <v>-1.2568295250716659</v>
      </c>
      <c r="I107" s="56">
        <v>-0.63307225772523168</v>
      </c>
      <c r="J107" s="56">
        <v>-2.5235531678798964</v>
      </c>
      <c r="K107" s="56">
        <v>-3.2538235530590072</v>
      </c>
      <c r="L107" s="56">
        <v>-3.0179055630644882</v>
      </c>
      <c r="M107" s="56">
        <v>-7.6211524316944121</v>
      </c>
      <c r="N107" s="56">
        <v>-6.2613439527198835</v>
      </c>
      <c r="O107" s="63">
        <v>-6.708195253324547</v>
      </c>
    </row>
    <row r="108" spans="1:15" s="58" customFormat="1" ht="13.5" customHeight="1" x14ac:dyDescent="0.2">
      <c r="A108" s="51"/>
      <c r="B108" s="220"/>
      <c r="C108" s="46" t="s">
        <v>43</v>
      </c>
      <c r="D108" s="48">
        <v>318939.37800000008</v>
      </c>
      <c r="E108" s="48">
        <v>664580.8885</v>
      </c>
      <c r="F108" s="48">
        <v>983520.26650000014</v>
      </c>
      <c r="G108" s="55">
        <v>-3.3652989674692577</v>
      </c>
      <c r="H108" s="55">
        <v>-0.38226116410167776</v>
      </c>
      <c r="I108" s="55">
        <v>-1.3695888666304512</v>
      </c>
      <c r="J108" s="55">
        <v>-2.6650474965539672</v>
      </c>
      <c r="K108" s="55">
        <v>-2.7854129160739802</v>
      </c>
      <c r="L108" s="55">
        <v>-2.7463710461060913</v>
      </c>
      <c r="M108" s="55">
        <v>-7.5529227893541844</v>
      </c>
      <c r="N108" s="55">
        <v>-6.2932745016306484</v>
      </c>
      <c r="O108" s="61">
        <v>-6.7062054502884081</v>
      </c>
    </row>
    <row r="109" spans="1:15" s="58" customFormat="1" ht="13.5" customHeight="1" x14ac:dyDescent="0.2">
      <c r="A109" s="51"/>
      <c r="B109" s="220"/>
      <c r="C109" s="41" t="s">
        <v>44</v>
      </c>
      <c r="D109" s="43">
        <v>326120.79499999993</v>
      </c>
      <c r="E109" s="43">
        <v>715346.96550000028</v>
      </c>
      <c r="F109" s="43">
        <v>1041467.7605000002</v>
      </c>
      <c r="G109" s="56">
        <v>10.932685437051276</v>
      </c>
      <c r="H109" s="56">
        <v>13.365949262840317</v>
      </c>
      <c r="I109" s="56">
        <v>12.592606177157606</v>
      </c>
      <c r="J109" s="56">
        <v>-0.89423108989154798</v>
      </c>
      <c r="K109" s="56">
        <v>-0.62654284787969061</v>
      </c>
      <c r="L109" s="56">
        <v>-0.71313846865504615</v>
      </c>
      <c r="M109" s="56">
        <v>-4.3962842101348087</v>
      </c>
      <c r="N109" s="56">
        <v>-3.9436286649610253</v>
      </c>
      <c r="O109" s="63">
        <v>-4.090923942852811</v>
      </c>
    </row>
    <row r="110" spans="1:15" s="58" customFormat="1" ht="13.5" customHeight="1" x14ac:dyDescent="0.2">
      <c r="A110" s="51"/>
      <c r="B110" s="220"/>
      <c r="C110" s="46" t="s">
        <v>45</v>
      </c>
      <c r="D110" s="48">
        <v>330544.42300000007</v>
      </c>
      <c r="E110" s="48">
        <v>702464.0695000001</v>
      </c>
      <c r="F110" s="48">
        <v>1033008.4925000002</v>
      </c>
      <c r="G110" s="55">
        <v>-4.0709357003637336</v>
      </c>
      <c r="H110" s="55">
        <v>-5.7153650011744617</v>
      </c>
      <c r="I110" s="55">
        <v>-5.1953443323316435</v>
      </c>
      <c r="J110" s="55">
        <v>-1.3149101787978879</v>
      </c>
      <c r="K110" s="55">
        <v>-1.3201955102036322</v>
      </c>
      <c r="L110" s="55">
        <v>-1.3184909198062797</v>
      </c>
      <c r="M110" s="55">
        <v>-4.2114789890363085</v>
      </c>
      <c r="N110" s="55">
        <v>-4.4914262066868247</v>
      </c>
      <c r="O110" s="61">
        <v>-4.4006990992514972</v>
      </c>
    </row>
    <row r="111" spans="1:15" s="58" customFormat="1" ht="13.5" customHeight="1" x14ac:dyDescent="0.2">
      <c r="A111" s="51"/>
      <c r="B111" s="220"/>
      <c r="C111" s="41" t="s">
        <v>46</v>
      </c>
      <c r="D111" s="43">
        <v>328459.375</v>
      </c>
      <c r="E111" s="43">
        <v>694376.6679999996</v>
      </c>
      <c r="F111" s="43">
        <v>1022836.0429999996</v>
      </c>
      <c r="G111" s="56">
        <v>-5.4669864493836258</v>
      </c>
      <c r="H111" s="56">
        <v>4.0112521787317945</v>
      </c>
      <c r="I111" s="56">
        <v>0.7668299320114329</v>
      </c>
      <c r="J111" s="56">
        <v>-1.8040390590527124</v>
      </c>
      <c r="K111" s="56">
        <v>-0.73989271444887095</v>
      </c>
      <c r="L111" s="56">
        <v>-1.0854475490719722</v>
      </c>
      <c r="M111" s="56">
        <v>-3.5556505507103253</v>
      </c>
      <c r="N111" s="56">
        <v>-3.2589230057964471</v>
      </c>
      <c r="O111" s="63">
        <v>-3.354946044826761</v>
      </c>
    </row>
    <row r="112" spans="1:15" s="58" customFormat="1" ht="13.5" customHeight="1" x14ac:dyDescent="0.2">
      <c r="A112" s="51"/>
      <c r="B112" s="220"/>
      <c r="C112" s="46" t="s">
        <v>47</v>
      </c>
      <c r="D112" s="48">
        <v>324873.45900000003</v>
      </c>
      <c r="E112" s="48">
        <v>704785.21249999991</v>
      </c>
      <c r="F112" s="48">
        <v>1029658.6714999999</v>
      </c>
      <c r="G112" s="55">
        <v>-4.7317424779939756</v>
      </c>
      <c r="H112" s="55">
        <v>7.98688560011513</v>
      </c>
      <c r="I112" s="55">
        <v>3.622076174309143</v>
      </c>
      <c r="J112" s="55">
        <v>-2.1074542790087207</v>
      </c>
      <c r="K112" s="55">
        <v>9.9409797650025666E-2</v>
      </c>
      <c r="L112" s="55">
        <v>-0.62123072568064686</v>
      </c>
      <c r="M112" s="55">
        <v>-2.9328699749673603</v>
      </c>
      <c r="N112" s="55">
        <v>-1.161400102800954</v>
      </c>
      <c r="O112" s="61">
        <v>-1.7363856724598747</v>
      </c>
    </row>
    <row r="113" spans="1:15" s="58" customFormat="1" ht="13.5" customHeight="1" x14ac:dyDescent="0.2">
      <c r="A113" s="51"/>
      <c r="B113" s="220"/>
      <c r="C113" s="41" t="s">
        <v>48</v>
      </c>
      <c r="D113" s="43">
        <v>315613.41099999996</v>
      </c>
      <c r="E113" s="43">
        <v>705663.25750000007</v>
      </c>
      <c r="F113" s="43">
        <v>1021276.6685</v>
      </c>
      <c r="G113" s="56">
        <v>-4.4515091821074151</v>
      </c>
      <c r="H113" s="56">
        <v>2.6907540456337244</v>
      </c>
      <c r="I113" s="56">
        <v>0.37209418274304085</v>
      </c>
      <c r="J113" s="56">
        <v>-2.3212989156022275</v>
      </c>
      <c r="K113" s="56">
        <v>0.33768539758283111</v>
      </c>
      <c r="L113" s="56">
        <v>-0.53012801499065176</v>
      </c>
      <c r="M113" s="56">
        <v>-2.6798319550509433</v>
      </c>
      <c r="N113" s="56">
        <v>-0.64173174759544338</v>
      </c>
      <c r="O113" s="63">
        <v>-1.3017268202676036</v>
      </c>
    </row>
    <row r="114" spans="1:15" s="58" customFormat="1" ht="13.5" customHeight="1" x14ac:dyDescent="0.2">
      <c r="A114" s="51"/>
      <c r="B114" s="220"/>
      <c r="C114" s="64" t="s">
        <v>49</v>
      </c>
      <c r="D114" s="65">
        <v>292862.42</v>
      </c>
      <c r="E114" s="65">
        <v>655726.65400000021</v>
      </c>
      <c r="F114" s="65">
        <v>948589.07400000026</v>
      </c>
      <c r="G114" s="66">
        <v>-5.0420885483799793</v>
      </c>
      <c r="H114" s="66">
        <v>-6.1189948578099944</v>
      </c>
      <c r="I114" s="66">
        <v>-5.7891320883874897</v>
      </c>
      <c r="J114" s="66">
        <v>-2.5348614795600923</v>
      </c>
      <c r="K114" s="66">
        <v>-0.21418758378551672</v>
      </c>
      <c r="L114" s="66">
        <v>-0.96771219934373676</v>
      </c>
      <c r="M114" s="66">
        <v>-2.5348614795600923</v>
      </c>
      <c r="N114" s="66">
        <v>-0.21418758378551672</v>
      </c>
      <c r="O114" s="68">
        <v>-0.96771219934373676</v>
      </c>
    </row>
    <row r="115" spans="1:15" s="58" customFormat="1" ht="13.5" customHeight="1" x14ac:dyDescent="0.2">
      <c r="A115" s="51">
        <v>2018</v>
      </c>
      <c r="B115" s="220"/>
      <c r="C115" s="41" t="s">
        <v>50</v>
      </c>
      <c r="D115" s="43">
        <v>274788.23200000008</v>
      </c>
      <c r="E115" s="43">
        <v>634607.31299999985</v>
      </c>
      <c r="F115" s="43">
        <v>909395.54499999993</v>
      </c>
      <c r="G115" s="56">
        <v>-3.6229590016184403</v>
      </c>
      <c r="H115" s="56">
        <v>1.0404601893161356</v>
      </c>
      <c r="I115" s="56">
        <v>-0.41556086999059971</v>
      </c>
      <c r="J115" s="56">
        <v>-3.6229590016184403</v>
      </c>
      <c r="K115" s="56">
        <v>1.0404601893161356</v>
      </c>
      <c r="L115" s="56">
        <v>-0.41556086999059971</v>
      </c>
      <c r="M115" s="56">
        <v>-2.6109464215205236</v>
      </c>
      <c r="N115" s="56">
        <v>9.1291981327174199E-2</v>
      </c>
      <c r="O115" s="63">
        <v>-0.78632575652969194</v>
      </c>
    </row>
    <row r="116" spans="1:15" s="58" customFormat="1" ht="13.5" customHeight="1" x14ac:dyDescent="0.2">
      <c r="A116" s="51"/>
      <c r="B116" s="220"/>
      <c r="C116" s="64" t="s">
        <v>51</v>
      </c>
      <c r="D116" s="65">
        <v>308065.94900000002</v>
      </c>
      <c r="E116" s="65">
        <v>652434.33250000002</v>
      </c>
      <c r="F116" s="65">
        <v>960500.28150000004</v>
      </c>
      <c r="G116" s="66">
        <v>-6.4248801639818964</v>
      </c>
      <c r="H116" s="66">
        <v>-3.8771490350619757</v>
      </c>
      <c r="I116" s="66">
        <v>-4.7092768241910505</v>
      </c>
      <c r="J116" s="66">
        <v>-5.1244870117729846</v>
      </c>
      <c r="K116" s="66">
        <v>-1.5136958068620316</v>
      </c>
      <c r="L116" s="66">
        <v>-2.6683313221286653</v>
      </c>
      <c r="M116" s="66">
        <v>-2.5821343374003476</v>
      </c>
      <c r="N116" s="66">
        <v>-4.631978826358818E-2</v>
      </c>
      <c r="O116" s="68">
        <v>-0.86766712370803134</v>
      </c>
    </row>
    <row r="117" spans="1:15" s="58" customFormat="1" ht="13.5" customHeight="1" x14ac:dyDescent="0.2">
      <c r="A117" s="222"/>
      <c r="B117" s="220"/>
      <c r="C117" s="41" t="s">
        <v>52</v>
      </c>
      <c r="D117" s="43">
        <v>309421.73700000002</v>
      </c>
      <c r="E117" s="43">
        <v>669458.16830612253</v>
      </c>
      <c r="F117" s="43">
        <v>978879.9053061225</v>
      </c>
      <c r="G117" s="56">
        <v>-12.768543159138773</v>
      </c>
      <c r="H117" s="56">
        <v>-8.1114812159110414</v>
      </c>
      <c r="I117" s="56">
        <v>-9.6364245360680059</v>
      </c>
      <c r="J117" s="56">
        <v>-7.9225386658480375</v>
      </c>
      <c r="K117" s="56">
        <v>-3.8753448767179037</v>
      </c>
      <c r="L117" s="56">
        <v>-5.1807285836173378</v>
      </c>
      <c r="M117" s="56">
        <v>-4.5499785326224185</v>
      </c>
      <c r="N117" s="56">
        <v>-1.2924608266215358</v>
      </c>
      <c r="O117" s="63">
        <v>-2.3498197595520907</v>
      </c>
    </row>
    <row r="118" spans="1:15" s="58" customFormat="1" ht="13.5" customHeight="1" x14ac:dyDescent="0.2">
      <c r="A118" s="222"/>
      <c r="B118" s="220"/>
      <c r="C118" s="64" t="s">
        <v>40</v>
      </c>
      <c r="D118" s="65">
        <v>315254.44500000007</v>
      </c>
      <c r="E118" s="65">
        <v>715565.1024999998</v>
      </c>
      <c r="F118" s="65">
        <v>1030819.5474999999</v>
      </c>
      <c r="G118" s="66">
        <v>7.1199483352398403</v>
      </c>
      <c r="H118" s="66">
        <v>18.137649722122617</v>
      </c>
      <c r="I118" s="66">
        <v>14.534876163155275</v>
      </c>
      <c r="J118" s="66">
        <v>-4.4183542544225247</v>
      </c>
      <c r="K118" s="66">
        <v>1.1731047278668285</v>
      </c>
      <c r="L118" s="66">
        <v>-0.63611305958633579</v>
      </c>
      <c r="M118" s="66">
        <v>-2.8831482264365889</v>
      </c>
      <c r="N118" s="66">
        <v>1.4415414474432424</v>
      </c>
      <c r="O118" s="68">
        <v>3.5830615566311508E-2</v>
      </c>
    </row>
    <row r="119" spans="1:15" s="58" customFormat="1" ht="13.5" customHeight="1" x14ac:dyDescent="0.2">
      <c r="A119" s="222"/>
      <c r="B119" s="220"/>
      <c r="C119" s="41" t="s">
        <v>42</v>
      </c>
      <c r="D119" s="43">
        <v>328841.68299999996</v>
      </c>
      <c r="E119" s="43">
        <v>655170.34488435404</v>
      </c>
      <c r="F119" s="43">
        <v>984012.027884354</v>
      </c>
      <c r="G119" s="56">
        <v>6.1613990399962404E-3</v>
      </c>
      <c r="H119" s="56">
        <v>-2.2461479410998919</v>
      </c>
      <c r="I119" s="56">
        <v>-1.5048331671391537</v>
      </c>
      <c r="J119" s="56">
        <v>-3.5045858906677267</v>
      </c>
      <c r="K119" s="56">
        <v>0.48103138668108159</v>
      </c>
      <c r="L119" s="56">
        <v>-0.81310811741261091</v>
      </c>
      <c r="M119" s="56">
        <v>-2.9367268114027496</v>
      </c>
      <c r="N119" s="56">
        <v>1.3621350404431354</v>
      </c>
      <c r="O119" s="63">
        <v>-3.670422920880867E-2</v>
      </c>
    </row>
    <row r="120" spans="1:15" s="58" customFormat="1" ht="13.5" customHeight="1" x14ac:dyDescent="0.2">
      <c r="A120" s="222"/>
      <c r="B120" s="220"/>
      <c r="C120" s="64" t="s">
        <v>43</v>
      </c>
      <c r="D120" s="65">
        <v>302981.25300000003</v>
      </c>
      <c r="E120" s="65">
        <v>640238.05083015887</v>
      </c>
      <c r="F120" s="65">
        <v>943219.3038301589</v>
      </c>
      <c r="G120" s="66">
        <v>-5.0034978747591481</v>
      </c>
      <c r="H120" s="66">
        <v>-3.6628856006955601</v>
      </c>
      <c r="I120" s="66">
        <v>-4.0976240187970916</v>
      </c>
      <c r="J120" s="66">
        <v>-3.7547347305275309</v>
      </c>
      <c r="K120" s="66">
        <v>-0.21163606878317864</v>
      </c>
      <c r="L120" s="66">
        <v>-1.3618407434681501</v>
      </c>
      <c r="M120" s="66">
        <v>-3.0702695108738567</v>
      </c>
      <c r="N120" s="66">
        <v>1.092113173515429</v>
      </c>
      <c r="O120" s="68">
        <v>-0.25999228816100128</v>
      </c>
    </row>
    <row r="121" spans="1:15" s="58" customFormat="1" ht="13.5" customHeight="1" x14ac:dyDescent="0.2">
      <c r="A121" s="222"/>
      <c r="B121" s="220"/>
      <c r="C121" s="41" t="s">
        <v>44</v>
      </c>
      <c r="D121" s="43">
        <v>314996.19</v>
      </c>
      <c r="E121" s="43">
        <v>675015.897</v>
      </c>
      <c r="F121" s="43">
        <v>990012.08700000006</v>
      </c>
      <c r="G121" s="56">
        <v>-3.411191549437973</v>
      </c>
      <c r="H121" s="56">
        <v>-5.637972962087062</v>
      </c>
      <c r="I121" s="56">
        <v>-4.9406880799936346</v>
      </c>
      <c r="J121" s="56">
        <v>-3.7046565024538722</v>
      </c>
      <c r="K121" s="56">
        <v>-1.0390757274044091</v>
      </c>
      <c r="L121" s="56">
        <v>-1.8998031392820423</v>
      </c>
      <c r="M121" s="56">
        <v>-4.1518209927018006</v>
      </c>
      <c r="N121" s="56">
        <v>-0.45037654118110027</v>
      </c>
      <c r="O121" s="63">
        <v>-1.6510012593331567</v>
      </c>
    </row>
    <row r="122" spans="1:15" s="58" customFormat="1" ht="13.5" customHeight="1" x14ac:dyDescent="0.2">
      <c r="A122" s="222"/>
      <c r="B122" s="220"/>
      <c r="C122" s="64" t="s">
        <v>45</v>
      </c>
      <c r="D122" s="65">
        <v>333425.88299999991</v>
      </c>
      <c r="E122" s="65">
        <v>727854.29500000016</v>
      </c>
      <c r="F122" s="65">
        <v>1061280.1780000001</v>
      </c>
      <c r="G122" s="66">
        <v>0.87173154332718639</v>
      </c>
      <c r="H122" s="66">
        <v>3.6144518420810243</v>
      </c>
      <c r="I122" s="66">
        <v>2.7368299201083488</v>
      </c>
      <c r="J122" s="66">
        <v>-3.1155475787009834</v>
      </c>
      <c r="K122" s="66">
        <v>-0.43301000891511876</v>
      </c>
      <c r="L122" s="66">
        <v>-1.2981958132682649</v>
      </c>
      <c r="M122" s="66">
        <v>-3.7326556193595621</v>
      </c>
      <c r="N122" s="66">
        <v>0.38646243007771375</v>
      </c>
      <c r="O122" s="68">
        <v>-0.95113029896668877</v>
      </c>
    </row>
    <row r="123" spans="1:15" s="58" customFormat="1" ht="13.5" customHeight="1" x14ac:dyDescent="0.2">
      <c r="A123" s="222"/>
      <c r="B123" s="220"/>
      <c r="C123" s="41" t="s">
        <v>46</v>
      </c>
      <c r="D123" s="43">
        <v>335525.18</v>
      </c>
      <c r="E123" s="43">
        <v>695322.92300000007</v>
      </c>
      <c r="F123" s="43">
        <v>1030848.1030000001</v>
      </c>
      <c r="G123" s="56">
        <v>2.1511960192946304</v>
      </c>
      <c r="H123" s="56">
        <v>0.13627402008278011</v>
      </c>
      <c r="I123" s="56">
        <v>0.78331811386902928</v>
      </c>
      <c r="J123" s="56">
        <v>-2.5182509852981667</v>
      </c>
      <c r="K123" s="56">
        <v>-0.36808020442950351</v>
      </c>
      <c r="L123" s="56">
        <v>-1.0612218705951619</v>
      </c>
      <c r="M123" s="56">
        <v>-3.0785729995221516</v>
      </c>
      <c r="N123" s="56">
        <v>6.7300822895390411E-2</v>
      </c>
      <c r="O123" s="63">
        <v>-0.94861105529471956</v>
      </c>
    </row>
    <row r="124" spans="1:15" s="58" customFormat="1" ht="13.5" customHeight="1" x14ac:dyDescent="0.2">
      <c r="A124" s="222"/>
      <c r="B124" s="220"/>
      <c r="C124" s="64" t="s">
        <v>47</v>
      </c>
      <c r="D124" s="65">
        <v>349390.73500000004</v>
      </c>
      <c r="E124" s="65">
        <v>733829.42700000026</v>
      </c>
      <c r="F124" s="65">
        <v>1083220.1620000002</v>
      </c>
      <c r="G124" s="66">
        <v>7.5467155967333213</v>
      </c>
      <c r="H124" s="66">
        <v>4.1210022549955596</v>
      </c>
      <c r="I124" s="66">
        <v>5.2018685397921445</v>
      </c>
      <c r="J124" s="66">
        <v>-1.5031220225021968</v>
      </c>
      <c r="K124" s="66">
        <v>9.7679230773024983E-2</v>
      </c>
      <c r="L124" s="66">
        <v>-0.41723692561301107</v>
      </c>
      <c r="M124" s="66">
        <v>-2.038213471343937</v>
      </c>
      <c r="N124" s="66">
        <v>-0.21536627824035293</v>
      </c>
      <c r="O124" s="68">
        <v>-0.79982372088917941</v>
      </c>
    </row>
    <row r="125" spans="1:15" s="58" customFormat="1" ht="13.5" customHeight="1" x14ac:dyDescent="0.2">
      <c r="A125" s="222"/>
      <c r="B125" s="220"/>
      <c r="C125" s="41" t="s">
        <v>48</v>
      </c>
      <c r="D125" s="43">
        <v>334812.80399999989</v>
      </c>
      <c r="E125" s="43">
        <v>729706.89250000007</v>
      </c>
      <c r="F125" s="43">
        <v>1064519.6965000001</v>
      </c>
      <c r="G125" s="56">
        <v>6.083199360625386</v>
      </c>
      <c r="H125" s="56">
        <v>3.4072391816432344</v>
      </c>
      <c r="I125" s="56">
        <v>4.2342128566898083</v>
      </c>
      <c r="J125" s="56">
        <v>-0.82612653236037659</v>
      </c>
      <c r="K125" s="56">
        <v>0.40913184301329864</v>
      </c>
      <c r="L125" s="56">
        <v>1.3239860252483027E-2</v>
      </c>
      <c r="M125" s="56">
        <v>-1.1642829369342422</v>
      </c>
      <c r="N125" s="56">
        <v>-0.14713003209546116</v>
      </c>
      <c r="O125" s="63">
        <v>-0.471914086960183</v>
      </c>
    </row>
    <row r="126" spans="1:15" s="58" customFormat="1" ht="13.5" customHeight="1" x14ac:dyDescent="0.2">
      <c r="A126" s="222"/>
      <c r="B126" s="220"/>
      <c r="C126" s="64" t="s">
        <v>49</v>
      </c>
      <c r="D126" s="65">
        <v>298421.81299999997</v>
      </c>
      <c r="E126" s="65">
        <v>674961.9145000003</v>
      </c>
      <c r="F126" s="65">
        <v>973383.72750000027</v>
      </c>
      <c r="G126" s="66">
        <v>1.8982951107212642</v>
      </c>
      <c r="H126" s="66">
        <v>2.9334266622628604</v>
      </c>
      <c r="I126" s="66">
        <v>2.6138455712383575</v>
      </c>
      <c r="J126" s="66">
        <v>-0.61777997275102337</v>
      </c>
      <c r="K126" s="66">
        <v>0.61212381451110787</v>
      </c>
      <c r="L126" s="66">
        <v>0.21909267714792691</v>
      </c>
      <c r="M126" s="66">
        <v>-0.61777997275102337</v>
      </c>
      <c r="N126" s="66">
        <v>0.61212381451110787</v>
      </c>
      <c r="O126" s="68">
        <v>0.21909267714792691</v>
      </c>
    </row>
    <row r="127" spans="1:15" s="58" customFormat="1" ht="13.5" customHeight="1" x14ac:dyDescent="0.2">
      <c r="A127" s="51">
        <v>2019</v>
      </c>
      <c r="B127" s="220"/>
      <c r="C127" s="41" t="s">
        <v>50</v>
      </c>
      <c r="D127" s="43">
        <v>273646.80199999991</v>
      </c>
      <c r="E127" s="43">
        <v>643511.66899999988</v>
      </c>
      <c r="F127" s="43">
        <v>917158.47099999979</v>
      </c>
      <c r="G127" s="56">
        <v>-0.41538532843726728</v>
      </c>
      <c r="H127" s="56">
        <v>1.4031284886879263</v>
      </c>
      <c r="I127" s="56">
        <v>0.85363580706787445</v>
      </c>
      <c r="J127" s="56">
        <v>-0.41538532843726728</v>
      </c>
      <c r="K127" s="56">
        <v>1.4031284886879263</v>
      </c>
      <c r="L127" s="56">
        <v>0.85363580706787445</v>
      </c>
      <c r="M127" s="56">
        <v>-0.37887311542449709</v>
      </c>
      <c r="N127" s="56">
        <v>0.64066899185297643</v>
      </c>
      <c r="O127" s="63">
        <v>0.31563744883726486</v>
      </c>
    </row>
    <row r="128" spans="1:15" s="58" customFormat="1" ht="13.5" customHeight="1" x14ac:dyDescent="0.2">
      <c r="A128" s="69"/>
      <c r="B128" s="220"/>
      <c r="C128" s="64" t="s">
        <v>51</v>
      </c>
      <c r="D128" s="65">
        <v>321808.05700000009</v>
      </c>
      <c r="E128" s="65">
        <v>650702.62499999977</v>
      </c>
      <c r="F128" s="65">
        <v>972510.6819999998</v>
      </c>
      <c r="G128" s="66">
        <v>4.4607682363493097</v>
      </c>
      <c r="H128" s="66">
        <v>-0.26542249752013447</v>
      </c>
      <c r="I128" s="66">
        <v>1.2504317522159454</v>
      </c>
      <c r="J128" s="66">
        <v>2.1618920153203476</v>
      </c>
      <c r="K128" s="66">
        <v>0.55729731241240188</v>
      </c>
      <c r="L128" s="66">
        <v>1.0574560475387926</v>
      </c>
      <c r="M128" s="66">
        <v>0.53773763964200327</v>
      </c>
      <c r="N128" s="66">
        <v>0.94496740199710416</v>
      </c>
      <c r="O128" s="68">
        <v>0.81534735995197138</v>
      </c>
    </row>
    <row r="129" spans="1:15" s="58" customFormat="1" ht="13.5" customHeight="1" x14ac:dyDescent="0.2">
      <c r="A129" s="69"/>
      <c r="B129" s="220"/>
      <c r="C129" s="41" t="s">
        <v>52</v>
      </c>
      <c r="D129" s="43">
        <v>336163.34399999998</v>
      </c>
      <c r="E129" s="43">
        <v>699660.92850000039</v>
      </c>
      <c r="F129" s="43">
        <v>1035824.2725000004</v>
      </c>
      <c r="G129" s="56">
        <v>8.6424461510924573</v>
      </c>
      <c r="H129" s="56">
        <v>4.511523142707702</v>
      </c>
      <c r="I129" s="56">
        <v>5.8172986170422547</v>
      </c>
      <c r="J129" s="56">
        <v>4.409206189065813</v>
      </c>
      <c r="K129" s="56">
        <v>1.9103200741516417</v>
      </c>
      <c r="L129" s="56">
        <v>2.6930057300522634</v>
      </c>
      <c r="M129" s="56">
        <v>2.4636779937394095</v>
      </c>
      <c r="N129" s="56">
        <v>2.0577059623988703</v>
      </c>
      <c r="O129" s="63">
        <v>2.186511563779888</v>
      </c>
    </row>
    <row r="130" spans="1:15" s="58" customFormat="1" ht="13.5" customHeight="1" x14ac:dyDescent="0.2">
      <c r="A130" s="69"/>
      <c r="B130" s="220"/>
      <c r="C130" s="64" t="s">
        <v>40</v>
      </c>
      <c r="D130" s="65">
        <v>304728.09199999995</v>
      </c>
      <c r="E130" s="65">
        <v>686391.56449999998</v>
      </c>
      <c r="F130" s="65">
        <v>991119.65649999992</v>
      </c>
      <c r="G130" s="66">
        <v>-3.339002246264954</v>
      </c>
      <c r="H130" s="66">
        <v>-4.07699284077367</v>
      </c>
      <c r="I130" s="66">
        <v>-3.851293962777774</v>
      </c>
      <c r="J130" s="66">
        <v>2.3863525823408054</v>
      </c>
      <c r="K130" s="66">
        <v>0.30694878121508395</v>
      </c>
      <c r="L130" s="66">
        <v>0.95416660834007416</v>
      </c>
      <c r="M130" s="66">
        <v>1.6158077739490722</v>
      </c>
      <c r="N130" s="66">
        <v>0.33149109749979289</v>
      </c>
      <c r="O130" s="68">
        <v>0.73676830197568677</v>
      </c>
    </row>
    <row r="131" spans="1:15" s="58" customFormat="1" ht="13.5" customHeight="1" x14ac:dyDescent="0.2">
      <c r="A131" s="69"/>
      <c r="B131" s="220"/>
      <c r="C131" s="41" t="s">
        <v>42</v>
      </c>
      <c r="D131" s="43">
        <v>348940.6399999999</v>
      </c>
      <c r="E131" s="43">
        <v>706022.74849999999</v>
      </c>
      <c r="F131" s="43">
        <v>1054963.3884999999</v>
      </c>
      <c r="G131" s="56">
        <v>6.1120466288332267</v>
      </c>
      <c r="H131" s="56">
        <v>7.7617071671066071</v>
      </c>
      <c r="I131" s="56">
        <v>7.2104159913769479</v>
      </c>
      <c r="J131" s="56">
        <v>3.183791915984898</v>
      </c>
      <c r="K131" s="56">
        <v>1.7748752244346662</v>
      </c>
      <c r="L131" s="56">
        <v>2.2199399846673202</v>
      </c>
      <c r="M131" s="56">
        <v>2.147856314180089</v>
      </c>
      <c r="N131" s="56">
        <v>1.1387750366929055</v>
      </c>
      <c r="O131" s="63">
        <v>1.4576018523214174</v>
      </c>
    </row>
    <row r="132" spans="1:15" s="58" customFormat="1" ht="13.5" customHeight="1" x14ac:dyDescent="0.2">
      <c r="A132" s="69"/>
      <c r="B132" s="220"/>
      <c r="C132" s="64" t="s">
        <v>43</v>
      </c>
      <c r="D132" s="65">
        <v>318343.8079999999</v>
      </c>
      <c r="E132" s="65">
        <v>660961.36499999987</v>
      </c>
      <c r="F132" s="65">
        <v>979305.17299999972</v>
      </c>
      <c r="G132" s="66">
        <v>5.0704638811431124</v>
      </c>
      <c r="H132" s="66">
        <v>3.2368138917970128</v>
      </c>
      <c r="I132" s="66">
        <v>3.8258196183333268</v>
      </c>
      <c r="J132" s="66">
        <v>3.4945675762750597</v>
      </c>
      <c r="K132" s="66">
        <v>2.0107908032463513</v>
      </c>
      <c r="L132" s="66">
        <v>2.4807875648631637</v>
      </c>
      <c r="M132" s="66">
        <v>2.990455935235147</v>
      </c>
      <c r="N132" s="66">
        <v>1.6954196981424872</v>
      </c>
      <c r="O132" s="68">
        <v>2.1042453043597078</v>
      </c>
    </row>
    <row r="133" spans="1:15" s="58" customFormat="1" ht="13.5" customHeight="1" x14ac:dyDescent="0.2">
      <c r="A133" s="69"/>
      <c r="B133" s="220"/>
      <c r="C133" s="41" t="s">
        <v>44</v>
      </c>
      <c r="D133" s="43">
        <v>358012.29400000005</v>
      </c>
      <c r="E133" s="43">
        <v>755115.45499999996</v>
      </c>
      <c r="F133" s="43">
        <v>1113127.7490000001</v>
      </c>
      <c r="G133" s="56">
        <v>13.656071205178705</v>
      </c>
      <c r="H133" s="56">
        <v>11.866321720123878</v>
      </c>
      <c r="I133" s="56">
        <v>12.435773625054793</v>
      </c>
      <c r="J133" s="56">
        <v>4.9803222990436637</v>
      </c>
      <c r="K133" s="56">
        <v>3.4437806806037088</v>
      </c>
      <c r="L133" s="56">
        <v>3.93080822349323</v>
      </c>
      <c r="M133" s="56">
        <v>4.4443579808603317</v>
      </c>
      <c r="N133" s="56">
        <v>3.1896437634670605</v>
      </c>
      <c r="O133" s="63">
        <v>3.5862821899536925</v>
      </c>
    </row>
    <row r="134" spans="1:15" s="58" customFormat="1" ht="13.5" customHeight="1" x14ac:dyDescent="0.2">
      <c r="A134" s="69"/>
      <c r="B134" s="220"/>
      <c r="C134" s="64" t="s">
        <v>45</v>
      </c>
      <c r="D134" s="65">
        <v>355006.16400000005</v>
      </c>
      <c r="E134" s="65">
        <v>744294.34950000013</v>
      </c>
      <c r="F134" s="65">
        <v>1099300.5135000001</v>
      </c>
      <c r="G134" s="66">
        <v>6.4722872759101762</v>
      </c>
      <c r="H134" s="66">
        <v>2.2587013105418237</v>
      </c>
      <c r="I134" s="66">
        <v>3.5824974675066699</v>
      </c>
      <c r="J134" s="66">
        <v>5.1802839778253116</v>
      </c>
      <c r="K134" s="66">
        <v>3.28316430499018</v>
      </c>
      <c r="L134" s="66">
        <v>3.8837670286544892</v>
      </c>
      <c r="M134" s="66">
        <v>4.9396331478994711</v>
      </c>
      <c r="N134" s="66">
        <v>3.0696074281207189</v>
      </c>
      <c r="O134" s="68">
        <v>3.6598040347654717</v>
      </c>
    </row>
    <row r="135" spans="1:15" s="58" customFormat="1" ht="13.5" customHeight="1" x14ac:dyDescent="0.2">
      <c r="A135" s="69"/>
      <c r="B135" s="220"/>
      <c r="C135" s="41" t="s">
        <v>46</v>
      </c>
      <c r="D135" s="43">
        <v>339628.10800000007</v>
      </c>
      <c r="E135" s="43">
        <v>738783.61550000007</v>
      </c>
      <c r="F135" s="43">
        <v>1078411.7235000001</v>
      </c>
      <c r="G135" s="56">
        <v>1.2228375825623914</v>
      </c>
      <c r="H135" s="56">
        <v>6.2504328654212884</v>
      </c>
      <c r="I135" s="56">
        <v>4.6140280378437382</v>
      </c>
      <c r="J135" s="56">
        <v>4.7099752417715735</v>
      </c>
      <c r="K135" s="56">
        <v>3.6233099218961939</v>
      </c>
      <c r="L135" s="56">
        <v>3.9684549544612082</v>
      </c>
      <c r="M135" s="56">
        <v>4.8514721005503674</v>
      </c>
      <c r="N135" s="56">
        <v>3.5920646220990875</v>
      </c>
      <c r="O135" s="63">
        <v>3.9900253682131819</v>
      </c>
    </row>
    <row r="136" spans="1:15" s="58" customFormat="1" ht="13.5" customHeight="1" x14ac:dyDescent="0.2">
      <c r="A136" s="69"/>
      <c r="B136" s="220"/>
      <c r="C136" s="64" t="s">
        <v>47</v>
      </c>
      <c r="D136" s="65">
        <v>359424.63099999994</v>
      </c>
      <c r="E136" s="65">
        <v>751461.07750000001</v>
      </c>
      <c r="F136" s="65">
        <v>1110885.7084999999</v>
      </c>
      <c r="G136" s="66">
        <v>2.8718265812056814</v>
      </c>
      <c r="H136" s="66">
        <v>2.4026905778472951</v>
      </c>
      <c r="I136" s="66">
        <v>2.5540095606159383</v>
      </c>
      <c r="J136" s="66">
        <v>4.5075502172550443</v>
      </c>
      <c r="K136" s="66">
        <v>3.4915756855558726</v>
      </c>
      <c r="L136" s="66">
        <v>3.8148120527592653</v>
      </c>
      <c r="M136" s="66">
        <v>4.4369749805911454</v>
      </c>
      <c r="N136" s="66">
        <v>3.4394359576170359</v>
      </c>
      <c r="O136" s="68">
        <v>3.7552829723121732</v>
      </c>
    </row>
    <row r="137" spans="1:15" s="58" customFormat="1" ht="13.5" customHeight="1" x14ac:dyDescent="0.2">
      <c r="A137" s="69"/>
      <c r="B137" s="220"/>
      <c r="C137" s="41" t="s">
        <v>48</v>
      </c>
      <c r="D137" s="43">
        <v>329841.81600000005</v>
      </c>
      <c r="E137" s="43">
        <v>753460.97050000017</v>
      </c>
      <c r="F137" s="43">
        <v>1083302.7865000002</v>
      </c>
      <c r="G137" s="56">
        <v>-1.4847066601431038</v>
      </c>
      <c r="H137" s="56">
        <v>3.2552903424850115</v>
      </c>
      <c r="I137" s="56">
        <v>1.7644661777284512</v>
      </c>
      <c r="J137" s="56">
        <v>3.9355525016834463</v>
      </c>
      <c r="K137" s="56">
        <v>3.4686756456392658</v>
      </c>
      <c r="L137" s="56">
        <v>3.6170507458096495</v>
      </c>
      <c r="M137" s="56">
        <v>3.7785581360207914</v>
      </c>
      <c r="N137" s="56">
        <v>3.4257947595923071</v>
      </c>
      <c r="O137" s="63">
        <v>3.5376509984355664</v>
      </c>
    </row>
    <row r="138" spans="1:15" s="58" customFormat="1" ht="13.5" customHeight="1" x14ac:dyDescent="0.2">
      <c r="A138" s="69"/>
      <c r="B138" s="220"/>
      <c r="C138" s="64" t="s">
        <v>49</v>
      </c>
      <c r="D138" s="65">
        <v>327722.3179999998</v>
      </c>
      <c r="E138" s="65">
        <v>751684.61950000003</v>
      </c>
      <c r="F138" s="65">
        <v>1079406.9374999998</v>
      </c>
      <c r="G138" s="66">
        <v>9.8184863584351376</v>
      </c>
      <c r="H138" s="66">
        <v>11.366968024682492</v>
      </c>
      <c r="I138" s="66">
        <v>10.892231604518926</v>
      </c>
      <c r="J138" s="66">
        <v>4.3968320514103283</v>
      </c>
      <c r="K138" s="66">
        <v>4.1184732503568284</v>
      </c>
      <c r="L138" s="66">
        <v>4.2066834903879453</v>
      </c>
      <c r="M138" s="66">
        <v>4.3968320514103283</v>
      </c>
      <c r="N138" s="66">
        <v>4.1184732503568284</v>
      </c>
      <c r="O138" s="68">
        <v>4.2066834903879453</v>
      </c>
    </row>
    <row r="139" spans="1:15" s="58" customFormat="1" ht="13.5" customHeight="1" x14ac:dyDescent="0.2">
      <c r="A139" s="69">
        <v>2020</v>
      </c>
      <c r="B139" s="220"/>
      <c r="C139" s="41" t="s">
        <v>50</v>
      </c>
      <c r="D139" s="43">
        <v>285690.73499999993</v>
      </c>
      <c r="E139" s="43">
        <v>709010.56399999966</v>
      </c>
      <c r="F139" s="43">
        <v>994701.29899999965</v>
      </c>
      <c r="G139" s="56">
        <v>4.4012694144329885</v>
      </c>
      <c r="H139" s="56">
        <v>10.178353890891103</v>
      </c>
      <c r="I139" s="56">
        <v>8.4546815465219538</v>
      </c>
      <c r="J139" s="56">
        <v>4.4012694144329885</v>
      </c>
      <c r="K139" s="56">
        <v>10.178353890891103</v>
      </c>
      <c r="L139" s="56">
        <v>8.4546815465219538</v>
      </c>
      <c r="M139" s="56">
        <v>4.7446980041477218</v>
      </c>
      <c r="N139" s="56">
        <v>4.803087191424396</v>
      </c>
      <c r="O139" s="63">
        <v>4.7846015048277621</v>
      </c>
    </row>
    <row r="140" spans="1:15" s="58" customFormat="1" ht="13.5" customHeight="1" x14ac:dyDescent="0.2">
      <c r="A140" s="69"/>
      <c r="B140" s="220"/>
      <c r="C140" s="64" t="s">
        <v>51</v>
      </c>
      <c r="D140" s="65">
        <v>348399.40799999994</v>
      </c>
      <c r="E140" s="65">
        <v>676133.36899999983</v>
      </c>
      <c r="F140" s="65">
        <v>1024532.7769999998</v>
      </c>
      <c r="G140" s="66">
        <v>8.2631091489421067</v>
      </c>
      <c r="H140" s="66">
        <v>3.9081975426178843</v>
      </c>
      <c r="I140" s="66">
        <v>5.3492569246658519</v>
      </c>
      <c r="J140" s="66">
        <v>6.4883648887984009</v>
      </c>
      <c r="K140" s="66">
        <v>7.0258564923560982</v>
      </c>
      <c r="L140" s="66">
        <v>6.8564871683651774</v>
      </c>
      <c r="M140" s="66">
        <v>5.064120200486272</v>
      </c>
      <c r="N140" s="66">
        <v>5.1348921812101054</v>
      </c>
      <c r="O140" s="68">
        <v>5.1124276968159705</v>
      </c>
    </row>
    <row r="141" spans="1:15" s="58" customFormat="1" ht="13.5" customHeight="1" x14ac:dyDescent="0.2">
      <c r="A141" s="69"/>
      <c r="B141" s="220"/>
      <c r="C141" s="41" t="s">
        <v>93</v>
      </c>
      <c r="D141" s="43">
        <v>241653.80700000003</v>
      </c>
      <c r="E141" s="43">
        <v>498035.614</v>
      </c>
      <c r="F141" s="43">
        <v>739689.42100000009</v>
      </c>
      <c r="G141" s="56">
        <v>-28.114170889494702</v>
      </c>
      <c r="H141" s="56">
        <v>-28.817575240661768</v>
      </c>
      <c r="I141" s="56">
        <v>-28.589294474174451</v>
      </c>
      <c r="J141" s="56">
        <v>-5.9975484399160024</v>
      </c>
      <c r="K141" s="56">
        <v>-5.5517855004590473</v>
      </c>
      <c r="L141" s="56">
        <v>-5.6937379194940974</v>
      </c>
      <c r="M141" s="56">
        <v>1.8756463386954607</v>
      </c>
      <c r="N141" s="56">
        <v>2.3031525804625375</v>
      </c>
      <c r="O141" s="63">
        <v>2.167146770088209</v>
      </c>
    </row>
    <row r="142" spans="1:15" s="58" customFormat="1" ht="13.5" customHeight="1" x14ac:dyDescent="0.2">
      <c r="A142" s="69"/>
      <c r="B142" s="220"/>
      <c r="C142" s="64" t="s">
        <v>40</v>
      </c>
      <c r="D142" s="65">
        <v>27965.418000000001</v>
      </c>
      <c r="E142" s="65">
        <v>214448.26699999993</v>
      </c>
      <c r="F142" s="65">
        <v>242413.68499999994</v>
      </c>
      <c r="G142" s="66">
        <v>-90.822829028837944</v>
      </c>
      <c r="H142" s="66">
        <v>-68.757152900587556</v>
      </c>
      <c r="I142" s="66">
        <v>-75.541431005813166</v>
      </c>
      <c r="J142" s="66">
        <v>-26.904834700863489</v>
      </c>
      <c r="K142" s="66">
        <v>-21.738096215867515</v>
      </c>
      <c r="L142" s="66">
        <v>-23.369066099646957</v>
      </c>
      <c r="M142" s="66">
        <v>-5.0619493384847374</v>
      </c>
      <c r="N142" s="66">
        <v>-3.0801659392290333</v>
      </c>
      <c r="O142" s="68">
        <v>-3.710991817029111</v>
      </c>
    </row>
    <row r="143" spans="1:15" s="58" customFormat="1" ht="13.5" customHeight="1" x14ac:dyDescent="0.2">
      <c r="A143" s="69"/>
      <c r="B143" s="220"/>
      <c r="C143" s="41" t="s">
        <v>42</v>
      </c>
      <c r="D143" s="43">
        <v>193887.58597032164</v>
      </c>
      <c r="E143" s="43">
        <v>512033.4295012143</v>
      </c>
      <c r="F143" s="43">
        <v>705921.01547153597</v>
      </c>
      <c r="G143" s="56">
        <v>-44.435367009608939</v>
      </c>
      <c r="H143" s="56">
        <v>-27.476355317294093</v>
      </c>
      <c r="I143" s="56">
        <v>-33.085733290209234</v>
      </c>
      <c r="J143" s="56">
        <v>-30.763514809997375</v>
      </c>
      <c r="K143" s="56">
        <v>-22.934491686462195</v>
      </c>
      <c r="L143" s="56">
        <v>-25.430932834496048</v>
      </c>
      <c r="M143" s="56">
        <v>-9.5792464555274393</v>
      </c>
      <c r="N143" s="56">
        <v>-6.024241197344665</v>
      </c>
      <c r="O143" s="63">
        <v>-7.1551135973654709</v>
      </c>
    </row>
    <row r="144" spans="1:15" s="58" customFormat="1" ht="13.5" customHeight="1" x14ac:dyDescent="0.2">
      <c r="A144" s="69"/>
      <c r="B144" s="220"/>
      <c r="C144" s="64" t="s">
        <v>43</v>
      </c>
      <c r="D144" s="65">
        <v>264743.9506781922</v>
      </c>
      <c r="E144" s="65">
        <v>640210.79947257368</v>
      </c>
      <c r="F144" s="65">
        <v>904954.75015076587</v>
      </c>
      <c r="G144" s="66">
        <v>-16.837097494859307</v>
      </c>
      <c r="H144" s="66">
        <v>-3.1394521111572402</v>
      </c>
      <c r="I144" s="66">
        <v>-7.5921607379515024</v>
      </c>
      <c r="J144" s="66">
        <v>-28.434602684470633</v>
      </c>
      <c r="K144" s="66">
        <v>-19.701740196727229</v>
      </c>
      <c r="L144" s="66">
        <v>-22.495300294535227</v>
      </c>
      <c r="M144" s="66">
        <v>-11.323103024494756</v>
      </c>
      <c r="N144" s="66">
        <v>-6.5098247040382518</v>
      </c>
      <c r="O144" s="68">
        <v>-8.042500589911981</v>
      </c>
    </row>
    <row r="145" spans="1:15" s="58" customFormat="1" ht="13.5" customHeight="1" x14ac:dyDescent="0.2">
      <c r="A145" s="69"/>
      <c r="B145" s="220"/>
      <c r="C145" s="41" t="s">
        <v>44</v>
      </c>
      <c r="D145" s="43">
        <v>310223.62573464977</v>
      </c>
      <c r="E145" s="43">
        <v>782835.79551887501</v>
      </c>
      <c r="F145" s="43">
        <v>1093059.4212535247</v>
      </c>
      <c r="G145" s="56">
        <v>-13.348331626106187</v>
      </c>
      <c r="H145" s="56">
        <v>3.6710069083243866</v>
      </c>
      <c r="I145" s="56">
        <v>-1.8028773215387304</v>
      </c>
      <c r="J145" s="56">
        <v>-26.046484656492524</v>
      </c>
      <c r="K145" s="56">
        <v>-16.026651447069867</v>
      </c>
      <c r="L145" s="56">
        <v>-19.234643502410563</v>
      </c>
      <c r="M145" s="56">
        <v>-13.519095749829575</v>
      </c>
      <c r="N145" s="56">
        <v>-7.0737252410289102</v>
      </c>
      <c r="O145" s="63">
        <v>-9.1281043665744477</v>
      </c>
    </row>
    <row r="146" spans="1:15" s="58" customFormat="1" ht="13.5" customHeight="1" x14ac:dyDescent="0.2">
      <c r="A146" s="69"/>
      <c r="B146" s="220"/>
      <c r="C146" s="64" t="s">
        <v>45</v>
      </c>
      <c r="D146" s="65">
        <v>313256.59098809812</v>
      </c>
      <c r="E146" s="65">
        <v>738817.41533123341</v>
      </c>
      <c r="F146" s="65">
        <v>1052074.0063193315</v>
      </c>
      <c r="G146" s="66">
        <v>-11.760238904443895</v>
      </c>
      <c r="H146" s="66">
        <v>-0.73585593823814577</v>
      </c>
      <c r="I146" s="66">
        <v>-4.296050679564118</v>
      </c>
      <c r="J146" s="66">
        <v>-24.108240393387689</v>
      </c>
      <c r="K146" s="66">
        <v>-13.974812818050381</v>
      </c>
      <c r="L146" s="66">
        <v>-17.222959154980316</v>
      </c>
      <c r="M146" s="66">
        <v>-15.054431707432911</v>
      </c>
      <c r="N146" s="66">
        <v>-7.3213728670928333</v>
      </c>
      <c r="O146" s="68">
        <v>-9.7921274028719694</v>
      </c>
    </row>
    <row r="147" spans="1:15" s="58" customFormat="1" ht="13.5" customHeight="1" x14ac:dyDescent="0.2">
      <c r="A147" s="69"/>
      <c r="B147" s="220"/>
      <c r="C147" s="41" t="s">
        <v>46</v>
      </c>
      <c r="D147" s="43">
        <v>342231.47170849564</v>
      </c>
      <c r="E147" s="43">
        <v>788971.89274124987</v>
      </c>
      <c r="F147" s="43">
        <v>1131203.3644497455</v>
      </c>
      <c r="G147" s="56">
        <v>0.76653364287963655</v>
      </c>
      <c r="H147" s="56">
        <v>6.7933663102805752</v>
      </c>
      <c r="I147" s="56">
        <v>4.8953140808233542</v>
      </c>
      <c r="J147" s="56">
        <v>-21.250534041840226</v>
      </c>
      <c r="K147" s="56">
        <v>-11.533745857400035</v>
      </c>
      <c r="L147" s="56">
        <v>-14.641989275414986</v>
      </c>
      <c r="M147" s="56">
        <v>-15.076820983676569</v>
      </c>
      <c r="N147" s="56">
        <v>-7.2037378758083719</v>
      </c>
      <c r="O147" s="63">
        <v>-9.7121659490625376</v>
      </c>
    </row>
    <row r="148" spans="1:15" s="58" customFormat="1" ht="13.5" customHeight="1" x14ac:dyDescent="0.2">
      <c r="A148" s="69"/>
      <c r="B148" s="220"/>
      <c r="C148" s="64" t="s">
        <v>47</v>
      </c>
      <c r="D148" s="65">
        <v>357121.10492453992</v>
      </c>
      <c r="E148" s="65">
        <v>811992.06309408066</v>
      </c>
      <c r="F148" s="65">
        <v>1169113.1680186205</v>
      </c>
      <c r="G148" s="66">
        <v>-0.64089265920677008</v>
      </c>
      <c r="H148" s="66">
        <v>8.0551059005555317</v>
      </c>
      <c r="I148" s="66">
        <v>5.2415346667159923</v>
      </c>
      <c r="J148" s="66">
        <v>-19.01643312353049</v>
      </c>
      <c r="K148" s="66">
        <v>-9.4418803545321452</v>
      </c>
      <c r="L148" s="66">
        <v>-12.508389317377933</v>
      </c>
      <c r="M148" s="66">
        <v>-15.350936036719489</v>
      </c>
      <c r="N148" s="66">
        <v>-6.6805004806656711</v>
      </c>
      <c r="O148" s="68">
        <v>-9.443824817336278</v>
      </c>
    </row>
    <row r="149" spans="1:15" s="58" customFormat="1" ht="13.5" customHeight="1" x14ac:dyDescent="0.2">
      <c r="A149" s="69"/>
      <c r="B149" s="220"/>
      <c r="C149" s="41" t="s">
        <v>48</v>
      </c>
      <c r="D149" s="43">
        <v>325649.40334846819</v>
      </c>
      <c r="E149" s="43">
        <v>796341.62612311728</v>
      </c>
      <c r="F149" s="43">
        <v>1121991.0294715855</v>
      </c>
      <c r="G149" s="56">
        <v>-1.2710373421943189</v>
      </c>
      <c r="H149" s="56">
        <v>5.6911581756731664</v>
      </c>
      <c r="I149" s="56">
        <v>3.571323129019305</v>
      </c>
      <c r="J149" s="56">
        <v>-17.410863704559375</v>
      </c>
      <c r="K149" s="56">
        <v>-7.9782580602474411</v>
      </c>
      <c r="L149" s="56">
        <v>-10.985187656149193</v>
      </c>
      <c r="M149" s="56">
        <v>-15.350543483591821</v>
      </c>
      <c r="N149" s="56">
        <v>-6.4358145308049899</v>
      </c>
      <c r="O149" s="63">
        <v>-9.2691251499335721</v>
      </c>
    </row>
    <row r="150" spans="1:15" s="58" customFormat="1" ht="13.5" customHeight="1" x14ac:dyDescent="0.2">
      <c r="A150" s="69"/>
      <c r="B150" s="220"/>
      <c r="C150" s="64" t="s">
        <v>49</v>
      </c>
      <c r="D150" s="65">
        <v>294716.93506164174</v>
      </c>
      <c r="E150" s="65">
        <v>759599.61686458671</v>
      </c>
      <c r="F150" s="65">
        <v>1054316.5519262285</v>
      </c>
      <c r="G150" s="66">
        <v>-10.071142893099534</v>
      </c>
      <c r="H150" s="66">
        <v>1.0529678483845402</v>
      </c>
      <c r="I150" s="66">
        <v>-2.3244602848192386</v>
      </c>
      <c r="J150" s="66">
        <v>-16.80546998739942</v>
      </c>
      <c r="K150" s="66">
        <v>-7.1835269564076896</v>
      </c>
      <c r="L150" s="66">
        <v>-10.238227018867846</v>
      </c>
      <c r="M150" s="66">
        <v>-16.80546998739942</v>
      </c>
      <c r="N150" s="66">
        <v>-7.1835269564076896</v>
      </c>
      <c r="O150" s="68">
        <v>-10.238227018867846</v>
      </c>
    </row>
    <row r="151" spans="1:15" s="58" customFormat="1" ht="13.5" customHeight="1" x14ac:dyDescent="0.2">
      <c r="A151" s="69">
        <v>2021</v>
      </c>
      <c r="B151" s="220"/>
      <c r="C151" s="41" t="s">
        <v>50</v>
      </c>
      <c r="D151" s="43">
        <v>275584.72266838828</v>
      </c>
      <c r="E151" s="43">
        <v>713512.62407926994</v>
      </c>
      <c r="F151" s="43">
        <v>989097.34674765798</v>
      </c>
      <c r="G151" s="56">
        <v>-3.5373958947641739</v>
      </c>
      <c r="H151" s="56">
        <v>0.63497785616493729</v>
      </c>
      <c r="I151" s="56">
        <v>-0.56338040957378155</v>
      </c>
      <c r="J151" s="56">
        <v>-3.5373958947641739</v>
      </c>
      <c r="K151" s="56">
        <v>0.63497785616493729</v>
      </c>
      <c r="L151" s="56">
        <v>-0.56338040957378155</v>
      </c>
      <c r="M151" s="56">
        <v>-17.310472251982191</v>
      </c>
      <c r="N151" s="56">
        <v>-7.8375075305247464</v>
      </c>
      <c r="O151" s="63">
        <v>-10.83545251126435</v>
      </c>
    </row>
    <row r="152" spans="1:15" s="58" customFormat="1" ht="13.5" customHeight="1" x14ac:dyDescent="0.2">
      <c r="A152" s="69"/>
      <c r="B152" s="220"/>
      <c r="C152" s="64" t="s">
        <v>51</v>
      </c>
      <c r="D152" s="65">
        <v>323943.88254644995</v>
      </c>
      <c r="E152" s="65">
        <v>755298.03605731227</v>
      </c>
      <c r="F152" s="65">
        <v>1079241.9186037621</v>
      </c>
      <c r="G152" s="66">
        <v>-7.0193935156026583</v>
      </c>
      <c r="H152" s="66">
        <v>11.708439590017107</v>
      </c>
      <c r="I152" s="66">
        <v>5.339911307079845</v>
      </c>
      <c r="J152" s="66">
        <v>-5.450571683963517</v>
      </c>
      <c r="K152" s="66">
        <v>6.0402912031945988</v>
      </c>
      <c r="L152" s="66">
        <v>2.4318720615439986</v>
      </c>
      <c r="M152" s="66">
        <v>-18.468122549755734</v>
      </c>
      <c r="N152" s="66">
        <v>-7.1919939826419466</v>
      </c>
      <c r="O152" s="68">
        <v>-10.769624486829443</v>
      </c>
    </row>
    <row r="153" spans="1:15" s="58" customFormat="1" ht="13.5" customHeight="1" x14ac:dyDescent="0.2">
      <c r="A153" s="69"/>
      <c r="B153" s="220"/>
      <c r="C153" s="41" t="s">
        <v>52</v>
      </c>
      <c r="D153" s="43">
        <v>358940.07967259019</v>
      </c>
      <c r="E153" s="43">
        <v>830073.70614992082</v>
      </c>
      <c r="F153" s="43">
        <v>1189013.785822511</v>
      </c>
      <c r="G153" s="56">
        <v>48.534833416710939</v>
      </c>
      <c r="H153" s="56">
        <v>66.669547882959421</v>
      </c>
      <c r="I153" s="56">
        <v>60.745003519863928</v>
      </c>
      <c r="J153" s="56">
        <v>9.4462239661979197</v>
      </c>
      <c r="K153" s="56">
        <v>22.074624798721018</v>
      </c>
      <c r="L153" s="56">
        <v>18.066088266525497</v>
      </c>
      <c r="M153" s="56">
        <v>-13.507126013325177</v>
      </c>
      <c r="N153" s="56">
        <v>-1.0344723633845092</v>
      </c>
      <c r="O153" s="63">
        <v>-4.9911710362316057</v>
      </c>
    </row>
    <row r="154" spans="1:15" s="58" customFormat="1" ht="13.5" customHeight="1" x14ac:dyDescent="0.2">
      <c r="A154" s="69"/>
      <c r="B154" s="220"/>
      <c r="C154" s="64" t="s">
        <v>40</v>
      </c>
      <c r="D154" s="65">
        <v>311212.27561599668</v>
      </c>
      <c r="E154" s="65">
        <v>739611.60395130306</v>
      </c>
      <c r="F154" s="65">
        <v>1050823.8795673</v>
      </c>
      <c r="G154" s="66">
        <v>1012.8468582733026</v>
      </c>
      <c r="H154" s="66">
        <v>244.89045507245964</v>
      </c>
      <c r="I154" s="66">
        <v>333.48372826694998</v>
      </c>
      <c r="J154" s="66">
        <v>40.496602720115334</v>
      </c>
      <c r="K154" s="66">
        <v>44.85391307067249</v>
      </c>
      <c r="L154" s="66">
        <v>43.541917135428065</v>
      </c>
      <c r="M154" s="66">
        <v>0.84827321517440168</v>
      </c>
      <c r="N154" s="66">
        <v>11.43158052592328</v>
      </c>
      <c r="O154" s="68">
        <v>8.1100494615862715</v>
      </c>
    </row>
    <row r="155" spans="1:15" s="58" customFormat="1" ht="13.5" customHeight="1" x14ac:dyDescent="0.2">
      <c r="A155" s="69"/>
      <c r="B155" s="220"/>
      <c r="C155" s="41" t="s">
        <v>42</v>
      </c>
      <c r="D155" s="43">
        <v>258219.97773089417</v>
      </c>
      <c r="E155" s="43">
        <v>557671.17539835582</v>
      </c>
      <c r="F155" s="43">
        <v>815891.15312924969</v>
      </c>
      <c r="G155" s="56">
        <v>33.180253103166649</v>
      </c>
      <c r="H155" s="56">
        <v>8.9130402953569785</v>
      </c>
      <c r="I155" s="56">
        <v>15.578249584233788</v>
      </c>
      <c r="J155" s="56">
        <v>39.204188997378822</v>
      </c>
      <c r="K155" s="56">
        <v>37.802067398273408</v>
      </c>
      <c r="L155" s="56">
        <v>38.217189387166314</v>
      </c>
      <c r="M155" s="56">
        <v>7.1801022566347399</v>
      </c>
      <c r="N155" s="56">
        <v>14.802976010212603</v>
      </c>
      <c r="O155" s="63">
        <v>12.441398428207435</v>
      </c>
    </row>
    <row r="156" spans="1:15" s="58" customFormat="1" ht="13.5" customHeight="1" x14ac:dyDescent="0.2">
      <c r="A156" s="69"/>
      <c r="B156" s="220"/>
      <c r="C156" s="64" t="s">
        <v>43</v>
      </c>
      <c r="D156" s="65">
        <v>319027.89451845124</v>
      </c>
      <c r="E156" s="65">
        <v>752852.74064501317</v>
      </c>
      <c r="F156" s="65">
        <v>1071880.6351634646</v>
      </c>
      <c r="G156" s="66">
        <v>20.504318871573986</v>
      </c>
      <c r="H156" s="66">
        <v>17.594508131577527</v>
      </c>
      <c r="I156" s="66">
        <v>18.445771458173851</v>
      </c>
      <c r="J156" s="66">
        <v>35.570239904767561</v>
      </c>
      <c r="K156" s="66">
        <v>33.821265230541684</v>
      </c>
      <c r="L156" s="66">
        <v>34.337871850173229</v>
      </c>
      <c r="M156" s="66">
        <v>10.435728696194573</v>
      </c>
      <c r="N156" s="66">
        <v>16.5650158440219</v>
      </c>
      <c r="O156" s="68">
        <v>14.682916028072498</v>
      </c>
    </row>
    <row r="157" spans="1:15" s="58" customFormat="1" ht="13.5" customHeight="1" x14ac:dyDescent="0.2">
      <c r="A157" s="69"/>
      <c r="B157" s="220"/>
      <c r="C157" s="41" t="s">
        <v>44</v>
      </c>
      <c r="D157" s="43">
        <v>352290.36069261178</v>
      </c>
      <c r="E157" s="43">
        <v>779685.51148868119</v>
      </c>
      <c r="F157" s="43">
        <v>1131975.8721812926</v>
      </c>
      <c r="G157" s="56">
        <v>13.560132584467908</v>
      </c>
      <c r="H157" s="56">
        <v>-0.40241951737857562</v>
      </c>
      <c r="I157" s="56">
        <v>3.560323452785255</v>
      </c>
      <c r="J157" s="56">
        <v>31.487853143792819</v>
      </c>
      <c r="K157" s="56">
        <v>27.177707961280291</v>
      </c>
      <c r="L157" s="56">
        <v>28.441275322656338</v>
      </c>
      <c r="M157" s="56">
        <v>13.238247679040029</v>
      </c>
      <c r="N157" s="56">
        <v>16.108753457885456</v>
      </c>
      <c r="O157" s="63">
        <v>15.238026950707152</v>
      </c>
    </row>
    <row r="158" spans="1:15" s="58" customFormat="1" ht="13.5" customHeight="1" x14ac:dyDescent="0.2">
      <c r="A158" s="69"/>
      <c r="B158" s="220"/>
      <c r="C158" s="64" t="s">
        <v>45</v>
      </c>
      <c r="D158" s="65">
        <v>354576.32083599834</v>
      </c>
      <c r="E158" s="65">
        <v>743211.99803983909</v>
      </c>
      <c r="F158" s="65">
        <v>1097788.3188758371</v>
      </c>
      <c r="G158" s="66">
        <v>13.190378442658243</v>
      </c>
      <c r="H158" s="66">
        <v>0.59481309149100525</v>
      </c>
      <c r="I158" s="66">
        <v>4.3451612987223598</v>
      </c>
      <c r="J158" s="66">
        <v>28.601488160117754</v>
      </c>
      <c r="K158" s="66">
        <v>23.061643467231917</v>
      </c>
      <c r="L158" s="66">
        <v>24.689670208710197</v>
      </c>
      <c r="M158" s="66">
        <v>15.88889414994712</v>
      </c>
      <c r="N158" s="66">
        <v>16.247209742734768</v>
      </c>
      <c r="O158" s="68">
        <v>16.139404401231701</v>
      </c>
    </row>
    <row r="159" spans="1:15" s="58" customFormat="1" ht="13.5" customHeight="1" x14ac:dyDescent="0.2">
      <c r="A159" s="69"/>
      <c r="B159" s="220"/>
      <c r="C159" s="41" t="s">
        <v>46</v>
      </c>
      <c r="D159" s="43">
        <v>367049.589952707</v>
      </c>
      <c r="E159" s="43">
        <v>796868.95737607509</v>
      </c>
      <c r="F159" s="43">
        <v>1163918.5473287823</v>
      </c>
      <c r="G159" s="56">
        <v>7.2518515378827715</v>
      </c>
      <c r="H159" s="56">
        <v>1.0009310480487699</v>
      </c>
      <c r="I159" s="56">
        <v>2.8920690927179464</v>
      </c>
      <c r="J159" s="56">
        <v>25.463020591391853</v>
      </c>
      <c r="K159" s="56">
        <v>19.931476941863764</v>
      </c>
      <c r="L159" s="56">
        <v>21.56393473981602</v>
      </c>
      <c r="M159" s="56">
        <v>16.54063822417433</v>
      </c>
      <c r="N159" s="56">
        <v>15.601888809612333</v>
      </c>
      <c r="O159" s="63">
        <v>15.883210685305144</v>
      </c>
    </row>
    <row r="160" spans="1:15" s="58" customFormat="1" ht="13.5" customHeight="1" x14ac:dyDescent="0.2">
      <c r="A160" s="69"/>
      <c r="B160" s="220"/>
      <c r="C160" s="64" t="s">
        <v>47</v>
      </c>
      <c r="D160" s="65">
        <v>362163.4460222873</v>
      </c>
      <c r="E160" s="65">
        <v>787880.60601684509</v>
      </c>
      <c r="F160" s="65">
        <v>1150044.0520391322</v>
      </c>
      <c r="G160" s="66">
        <v>1.411941503376795</v>
      </c>
      <c r="H160" s="66">
        <v>-2.9694202903116178</v>
      </c>
      <c r="I160" s="66">
        <v>-1.6310752886143973</v>
      </c>
      <c r="J160" s="66">
        <v>22.264289743952375</v>
      </c>
      <c r="K160" s="66">
        <v>17.013410519393688</v>
      </c>
      <c r="L160" s="66">
        <v>18.570050783986943</v>
      </c>
      <c r="M160" s="66">
        <v>16.771792609473991</v>
      </c>
      <c r="N160" s="66">
        <v>14.407540224893239</v>
      </c>
      <c r="O160" s="68">
        <v>15.111890797711311</v>
      </c>
    </row>
    <row r="161" spans="1:17" s="58" customFormat="1" ht="13.5" customHeight="1" x14ac:dyDescent="0.2">
      <c r="A161" s="69"/>
      <c r="B161" s="220"/>
      <c r="C161" s="41" t="s">
        <v>48</v>
      </c>
      <c r="D161" s="43">
        <v>362168.3966361229</v>
      </c>
      <c r="E161" s="43">
        <v>804653.79951591243</v>
      </c>
      <c r="F161" s="43">
        <v>1166822.1961520356</v>
      </c>
      <c r="G161" s="56">
        <v>11.21420549589547</v>
      </c>
      <c r="H161" s="56">
        <v>1.0437949141578713</v>
      </c>
      <c r="I161" s="56">
        <v>3.9956796001803951</v>
      </c>
      <c r="J161" s="56">
        <v>21.069117121318641</v>
      </c>
      <c r="K161" s="56">
        <v>15.239443473587855</v>
      </c>
      <c r="L161" s="56">
        <v>16.963678521294653</v>
      </c>
      <c r="M161" s="56">
        <v>18.012289397517208</v>
      </c>
      <c r="N161" s="56">
        <v>13.893097318140946</v>
      </c>
      <c r="O161" s="63">
        <v>15.114523332367142</v>
      </c>
    </row>
    <row r="162" spans="1:17" s="58" customFormat="1" ht="13.5" customHeight="1" x14ac:dyDescent="0.2">
      <c r="A162" s="69"/>
      <c r="B162" s="220"/>
      <c r="C162" s="64" t="s">
        <v>49</v>
      </c>
      <c r="D162" s="65">
        <v>342991.79646801559</v>
      </c>
      <c r="E162" s="65">
        <v>791864.40298571694</v>
      </c>
      <c r="F162" s="65">
        <v>1134856.1994537329</v>
      </c>
      <c r="G162" s="66">
        <v>16.3800771734671</v>
      </c>
      <c r="H162" s="66">
        <v>4.2476043174310973</v>
      </c>
      <c r="I162" s="66">
        <v>7.6390385202963103</v>
      </c>
      <c r="J162" s="66">
        <v>20.651049432956455</v>
      </c>
      <c r="K162" s="66">
        <v>14.186347673413891</v>
      </c>
      <c r="L162" s="66">
        <v>16.088554066999649</v>
      </c>
      <c r="M162" s="66">
        <v>20.651049432956455</v>
      </c>
      <c r="N162" s="66">
        <v>14.186347673413891</v>
      </c>
      <c r="O162" s="68">
        <v>16.088554066999649</v>
      </c>
    </row>
    <row r="163" spans="1:17" s="58" customFormat="1" ht="13.5" customHeight="1" x14ac:dyDescent="0.2">
      <c r="A163" s="69">
        <v>2022</v>
      </c>
      <c r="B163" s="220"/>
      <c r="C163" s="41" t="s">
        <v>50</v>
      </c>
      <c r="D163" s="43">
        <v>297801.97837299854</v>
      </c>
      <c r="E163" s="43">
        <v>666087.44994229602</v>
      </c>
      <c r="F163" s="43">
        <v>963889.42831529491</v>
      </c>
      <c r="G163" s="56">
        <v>8.0618604287960807</v>
      </c>
      <c r="H163" s="56">
        <v>-6.646718297125048</v>
      </c>
      <c r="I163" s="56">
        <v>-2.5485781066192885</v>
      </c>
      <c r="J163" s="56">
        <v>8.0618604287960807</v>
      </c>
      <c r="K163" s="56">
        <v>-6.646718297125048</v>
      </c>
      <c r="L163" s="56">
        <v>-2.5485781066192885</v>
      </c>
      <c r="M163" s="56">
        <v>21.695229513245025</v>
      </c>
      <c r="N163" s="56">
        <v>13.523718664189005</v>
      </c>
      <c r="O163" s="63">
        <v>15.921990469073762</v>
      </c>
      <c r="P163" s="221"/>
      <c r="Q163" s="221"/>
    </row>
    <row r="164" spans="1:17" s="58" customFormat="1" ht="13.5" customHeight="1" x14ac:dyDescent="0.2">
      <c r="A164" s="69"/>
      <c r="B164" s="220"/>
      <c r="C164" s="64" t="s">
        <v>51</v>
      </c>
      <c r="D164" s="65">
        <v>352861.68782320805</v>
      </c>
      <c r="E164" s="65">
        <v>754038.59353263781</v>
      </c>
      <c r="F164" s="65">
        <v>1106900.2813558457</v>
      </c>
      <c r="G164" s="66">
        <v>8.9267946810545453</v>
      </c>
      <c r="H164" s="66">
        <v>-0.16674775579303969</v>
      </c>
      <c r="I164" s="66">
        <v>2.5627583839465728</v>
      </c>
      <c r="J164" s="66">
        <v>8.5292112063684442</v>
      </c>
      <c r="K164" s="66">
        <v>-3.3145604115591993</v>
      </c>
      <c r="L164" s="66">
        <v>0.11847400282778153</v>
      </c>
      <c r="M164" s="66">
        <v>23.489157939577268</v>
      </c>
      <c r="N164" s="66">
        <v>12.386312135144337</v>
      </c>
      <c r="O164" s="68">
        <v>15.605041755949728</v>
      </c>
      <c r="P164" s="221"/>
      <c r="Q164" s="221"/>
    </row>
    <row r="165" spans="1:17" s="58" customFormat="1" ht="13.5" customHeight="1" x14ac:dyDescent="0.2">
      <c r="A165" s="69"/>
      <c r="B165" s="220"/>
      <c r="C165" s="41" t="s">
        <v>52</v>
      </c>
      <c r="D165" s="43">
        <v>383742.77818597929</v>
      </c>
      <c r="E165" s="43">
        <v>873382.11913858505</v>
      </c>
      <c r="F165" s="43">
        <v>1257124.8973245644</v>
      </c>
      <c r="G165" s="56">
        <v>6.9099830077524587</v>
      </c>
      <c r="H165" s="56">
        <v>5.2174177627597658</v>
      </c>
      <c r="I165" s="56">
        <v>5.7283702101853322</v>
      </c>
      <c r="J165" s="56">
        <v>7.9228211304239267</v>
      </c>
      <c r="K165" s="56">
        <v>-0.23386142216750727</v>
      </c>
      <c r="L165" s="56">
        <v>2.1662237624608736</v>
      </c>
      <c r="M165" s="56">
        <v>19.946544239332397</v>
      </c>
      <c r="N165" s="56">
        <v>8.4331529051874696</v>
      </c>
      <c r="O165" s="63">
        <v>11.75816893873025</v>
      </c>
      <c r="P165" s="221"/>
      <c r="Q165" s="221"/>
    </row>
    <row r="166" spans="1:17" s="58" customFormat="1" ht="13.5" customHeight="1" x14ac:dyDescent="0.2">
      <c r="A166" s="69"/>
      <c r="B166" s="220"/>
      <c r="C166" s="64" t="s">
        <v>40</v>
      </c>
      <c r="D166" s="65">
        <v>349182.66403219604</v>
      </c>
      <c r="E166" s="65">
        <v>740025.42535637587</v>
      </c>
      <c r="F166" s="65">
        <v>1089208.0893885719</v>
      </c>
      <c r="G166" s="66">
        <v>12.200800351156744</v>
      </c>
      <c r="H166" s="66">
        <v>5.5951178005059887E-2</v>
      </c>
      <c r="I166" s="66">
        <v>3.6527728925495495</v>
      </c>
      <c r="J166" s="66">
        <v>8.9713992297555194</v>
      </c>
      <c r="K166" s="66">
        <v>-0.16331705937800223</v>
      </c>
      <c r="L166" s="66">
        <v>2.5288136349660419</v>
      </c>
      <c r="M166" s="66">
        <v>11.727193207353267</v>
      </c>
      <c r="N166" s="66">
        <v>2.0173429539553638</v>
      </c>
      <c r="O166" s="68">
        <v>4.8600482851419713</v>
      </c>
      <c r="P166" s="221"/>
      <c r="Q166" s="221"/>
    </row>
    <row r="167" spans="1:17" s="58" customFormat="1" ht="13.5" customHeight="1" x14ac:dyDescent="0.2">
      <c r="A167" s="69"/>
      <c r="B167" s="220"/>
      <c r="C167" s="41" t="s">
        <v>42</v>
      </c>
      <c r="D167" s="43">
        <v>365726.4404964851</v>
      </c>
      <c r="E167" s="43">
        <v>737723.9443531232</v>
      </c>
      <c r="F167" s="43">
        <v>1103450.3848496082</v>
      </c>
      <c r="G167" s="56">
        <v>41.633673625992486</v>
      </c>
      <c r="H167" s="56">
        <v>32.286547502863499</v>
      </c>
      <c r="I167" s="56">
        <v>35.244803258064593</v>
      </c>
      <c r="J167" s="56">
        <v>14.491424485439481</v>
      </c>
      <c r="K167" s="56">
        <v>4.8688055809453346</v>
      </c>
      <c r="L167" s="56">
        <v>7.7380899487171462</v>
      </c>
      <c r="M167" s="56">
        <v>12.680918441360106</v>
      </c>
      <c r="N167" s="56">
        <v>3.5147664676388786</v>
      </c>
      <c r="O167" s="63">
        <v>6.2215808322357589</v>
      </c>
      <c r="P167" s="221"/>
      <c r="Q167" s="221"/>
    </row>
    <row r="168" spans="1:17" s="58" customFormat="1" ht="13.5" customHeight="1" x14ac:dyDescent="0.2">
      <c r="A168" s="69"/>
      <c r="B168" s="220"/>
      <c r="C168" s="64" t="s">
        <v>43</v>
      </c>
      <c r="D168" s="65">
        <v>366522.77842394891</v>
      </c>
      <c r="E168" s="65">
        <v>750527.522305705</v>
      </c>
      <c r="F168" s="65">
        <v>1117050.3007296538</v>
      </c>
      <c r="G168" s="66">
        <v>14.88737653401364</v>
      </c>
      <c r="H168" s="66">
        <v>-0.30885433681440588</v>
      </c>
      <c r="I168" s="66">
        <v>4.2140574318054291</v>
      </c>
      <c r="J168" s="66">
        <v>14.559818971543521</v>
      </c>
      <c r="K168" s="66">
        <v>3.9725081251646941</v>
      </c>
      <c r="L168" s="66">
        <v>7.128442841574369</v>
      </c>
      <c r="M168" s="66">
        <v>12.320171714392174</v>
      </c>
      <c r="N168" s="66">
        <v>2.197400317052626</v>
      </c>
      <c r="O168" s="68">
        <v>5.1906502926587024</v>
      </c>
      <c r="P168" s="221"/>
      <c r="Q168" s="221"/>
    </row>
    <row r="169" spans="1:17" s="58" customFormat="1" ht="13.5" customHeight="1" x14ac:dyDescent="0.2">
      <c r="A169" s="69"/>
      <c r="B169" s="220"/>
      <c r="C169" s="41" t="s">
        <v>44</v>
      </c>
      <c r="D169" s="43">
        <v>370726.03211999999</v>
      </c>
      <c r="E169" s="43">
        <v>753993.53350000002</v>
      </c>
      <c r="F169" s="43">
        <v>1124719.5656200002</v>
      </c>
      <c r="G169" s="56">
        <v>5.2330899406793918</v>
      </c>
      <c r="H169" s="56">
        <v>-3.2951719135612194</v>
      </c>
      <c r="I169" s="56">
        <v>-0.64103014380594914</v>
      </c>
      <c r="J169" s="56">
        <v>13.065781112944336</v>
      </c>
      <c r="K169" s="56">
        <v>2.8676474656317481</v>
      </c>
      <c r="L169" s="56">
        <v>5.9282590992964828</v>
      </c>
      <c r="M169" s="56">
        <v>11.56828513837948</v>
      </c>
      <c r="N169" s="56">
        <v>1.9483821014103313</v>
      </c>
      <c r="O169" s="63">
        <v>4.8158024384060951</v>
      </c>
      <c r="P169" s="221"/>
      <c r="Q169" s="221"/>
    </row>
    <row r="170" spans="1:17" s="58" customFormat="1" ht="13.5" customHeight="1" x14ac:dyDescent="0.2">
      <c r="A170" s="69"/>
      <c r="B170" s="220"/>
      <c r="C170" s="64" t="s">
        <v>45</v>
      </c>
      <c r="D170" s="65">
        <v>397839.34221834911</v>
      </c>
      <c r="E170" s="65">
        <v>792210.4581608905</v>
      </c>
      <c r="F170" s="65">
        <v>1190049.8003792397</v>
      </c>
      <c r="G170" s="66">
        <v>12.201328413681949</v>
      </c>
      <c r="H170" s="66">
        <v>6.5927972436237354</v>
      </c>
      <c r="I170" s="66">
        <v>8.4043052669644567</v>
      </c>
      <c r="J170" s="66">
        <v>12.94575801167133</v>
      </c>
      <c r="K170" s="66">
        <v>3.3391418384025116</v>
      </c>
      <c r="L170" s="66">
        <v>6.2508637962364304</v>
      </c>
      <c r="M170" s="66">
        <v>11.495052091632914</v>
      </c>
      <c r="N170" s="66">
        <v>2.4414503136042782</v>
      </c>
      <c r="O170" s="68">
        <v>5.1595049621097928</v>
      </c>
      <c r="P170" s="221"/>
      <c r="Q170" s="221"/>
    </row>
    <row r="171" spans="1:17" s="58" customFormat="1" ht="13.5" customHeight="1" x14ac:dyDescent="0.2">
      <c r="A171" s="69"/>
      <c r="B171" s="220"/>
      <c r="C171" s="41" t="s">
        <v>46</v>
      </c>
      <c r="D171" s="43">
        <v>401385.58400000003</v>
      </c>
      <c r="E171" s="43">
        <v>788145.22950000002</v>
      </c>
      <c r="F171" s="43">
        <v>1189530.8134999999</v>
      </c>
      <c r="G171" s="56">
        <v>9.3545926728094457</v>
      </c>
      <c r="H171" s="56">
        <v>-1.0947506230887143</v>
      </c>
      <c r="I171" s="56">
        <v>2.2005204943248202</v>
      </c>
      <c r="J171" s="56">
        <v>12.494472264552854</v>
      </c>
      <c r="K171" s="56">
        <v>2.8093256056155269</v>
      </c>
      <c r="L171" s="56">
        <v>5.759263080080018</v>
      </c>
      <c r="M171" s="56">
        <v>11.666023144035933</v>
      </c>
      <c r="N171" s="56">
        <v>2.2553916988175473</v>
      </c>
      <c r="O171" s="63">
        <v>5.0915434413423952</v>
      </c>
      <c r="P171" s="221"/>
      <c r="Q171" s="221"/>
    </row>
    <row r="172" spans="1:17" s="58" customFormat="1" ht="13.5" customHeight="1" x14ac:dyDescent="0.2">
      <c r="A172" s="69"/>
      <c r="B172" s="220"/>
      <c r="C172" s="64" t="s">
        <v>47</v>
      </c>
      <c r="D172" s="65">
        <v>377889.54719905101</v>
      </c>
      <c r="E172" s="65">
        <v>745189.06600993162</v>
      </c>
      <c r="F172" s="65">
        <v>1123078.6132089826</v>
      </c>
      <c r="G172" s="66">
        <v>4.3422662749337491</v>
      </c>
      <c r="H172" s="66">
        <v>-5.4185291122651051</v>
      </c>
      <c r="I172" s="66">
        <v>-2.344730950291634</v>
      </c>
      <c r="J172" s="66">
        <v>11.595165738636709</v>
      </c>
      <c r="K172" s="66">
        <v>1.9399603521034408</v>
      </c>
      <c r="L172" s="66">
        <v>4.8914575188988749</v>
      </c>
      <c r="M172" s="66">
        <v>11.924658803881542</v>
      </c>
      <c r="N172" s="66">
        <v>2.0552689960031643</v>
      </c>
      <c r="O172" s="68">
        <v>5.0379245222251114</v>
      </c>
      <c r="P172" s="221"/>
      <c r="Q172" s="221"/>
    </row>
    <row r="173" spans="1:17" s="58" customFormat="1" ht="13.5" customHeight="1" x14ac:dyDescent="0.2">
      <c r="A173" s="69"/>
      <c r="B173" s="220"/>
      <c r="C173" s="41" t="s">
        <v>48</v>
      </c>
      <c r="D173" s="43">
        <v>375681.19010177627</v>
      </c>
      <c r="E173" s="43">
        <v>742468.81490924326</v>
      </c>
      <c r="F173" s="43">
        <v>1118150.0050110193</v>
      </c>
      <c r="G173" s="56">
        <v>3.731080235371806</v>
      </c>
      <c r="H173" s="56">
        <v>-7.7281664044934928</v>
      </c>
      <c r="I173" s="56">
        <v>-4.1713460115455661</v>
      </c>
      <c r="J173" s="56">
        <v>10.813825551528694</v>
      </c>
      <c r="K173" s="56">
        <v>0.99828345126562112</v>
      </c>
      <c r="L173" s="56">
        <v>4.0033138699311195</v>
      </c>
      <c r="M173" s="56">
        <v>11.23019935928869</v>
      </c>
      <c r="N173" s="56">
        <v>1.2718899994056869</v>
      </c>
      <c r="O173" s="63">
        <v>4.2990672540132095</v>
      </c>
    </row>
    <row r="174" spans="1:17" s="58" customFormat="1" ht="13.5" customHeight="1" x14ac:dyDescent="0.2">
      <c r="A174" s="69"/>
      <c r="B174" s="220"/>
      <c r="C174" s="64" t="s">
        <v>49</v>
      </c>
      <c r="D174" s="65">
        <v>353032.266999466</v>
      </c>
      <c r="E174" s="65">
        <v>769213.70457759849</v>
      </c>
      <c r="F174" s="65">
        <v>1122245.9715770641</v>
      </c>
      <c r="G174" s="66">
        <v>2.9273208965470587</v>
      </c>
      <c r="H174" s="66">
        <v>-2.8604263965792853</v>
      </c>
      <c r="I174" s="66">
        <v>-1.1111740749831398</v>
      </c>
      <c r="J174" s="66">
        <v>10.135567791254928</v>
      </c>
      <c r="K174" s="66">
        <v>0.66076964641337099</v>
      </c>
      <c r="L174" s="66">
        <v>3.5582520769938526</v>
      </c>
      <c r="M174" s="66">
        <v>10.135567791254928</v>
      </c>
      <c r="N174" s="66">
        <v>0.66076964641337099</v>
      </c>
      <c r="O174" s="68">
        <v>3.5582520769938526</v>
      </c>
    </row>
    <row r="175" spans="1:17" s="58" customFormat="1" ht="13.5" customHeight="1" x14ac:dyDescent="0.2">
      <c r="A175" s="69">
        <v>2023</v>
      </c>
      <c r="B175" s="220"/>
      <c r="C175" s="41" t="s">
        <v>50</v>
      </c>
      <c r="D175" s="43">
        <v>297737.43405479396</v>
      </c>
      <c r="E175" s="43">
        <v>632633.70300271467</v>
      </c>
      <c r="F175" s="43">
        <v>930371.13705750834</v>
      </c>
      <c r="G175" s="56">
        <v>-2.167356931515485E-2</v>
      </c>
      <c r="H175" s="56">
        <v>-5.0224256503375813</v>
      </c>
      <c r="I175" s="56">
        <v>-3.4774000287948468</v>
      </c>
      <c r="J175" s="56">
        <v>-2.167356931515485E-2</v>
      </c>
      <c r="K175" s="56">
        <v>-5.0224256503375813</v>
      </c>
      <c r="L175" s="56">
        <v>-3.4774000287948468</v>
      </c>
      <c r="M175" s="56">
        <v>9.5238150811210147</v>
      </c>
      <c r="N175" s="56">
        <v>0.81938811251249888</v>
      </c>
      <c r="O175" s="63">
        <v>3.5012965730232679</v>
      </c>
    </row>
    <row r="176" spans="1:17" s="58" customFormat="1" ht="13.5" customHeight="1" x14ac:dyDescent="0.2">
      <c r="A176" s="69"/>
      <c r="B176" s="220"/>
      <c r="C176" s="64" t="s">
        <v>51</v>
      </c>
      <c r="D176" s="65">
        <v>357464.22165045002</v>
      </c>
      <c r="E176" s="65">
        <v>700277.95676429989</v>
      </c>
      <c r="F176" s="65">
        <v>1057742.1784147499</v>
      </c>
      <c r="G176" s="66">
        <v>1.304345012810785</v>
      </c>
      <c r="H176" s="66">
        <v>-7.129692993096242</v>
      </c>
      <c r="I176" s="66">
        <v>-4.4410597566098602</v>
      </c>
      <c r="J176" s="66">
        <v>0.6974401284102214</v>
      </c>
      <c r="K176" s="66">
        <v>-6.141312886179648</v>
      </c>
      <c r="L176" s="66">
        <v>-3.9925055553812001</v>
      </c>
      <c r="M176" s="66">
        <v>8.8536661876285905</v>
      </c>
      <c r="N176" s="66">
        <v>0.23644767890642981</v>
      </c>
      <c r="O176" s="68">
        <v>2.9049608344851521</v>
      </c>
    </row>
    <row r="177" spans="1:15" s="58" customFormat="1" ht="13.5" customHeight="1" x14ac:dyDescent="0.2">
      <c r="A177" s="69"/>
      <c r="B177" s="220"/>
      <c r="C177" s="41" t="s">
        <v>52</v>
      </c>
      <c r="D177" s="43">
        <v>386749.32512846834</v>
      </c>
      <c r="E177" s="43">
        <v>775796.65410755097</v>
      </c>
      <c r="F177" s="43">
        <v>1162545.9792360191</v>
      </c>
      <c r="G177" s="56">
        <v>0.78347974565188849</v>
      </c>
      <c r="H177" s="56">
        <v>-11.173284052034688</v>
      </c>
      <c r="I177" s="56">
        <v>-7.5234305111472821</v>
      </c>
      <c r="J177" s="56">
        <v>0.72935899544135907</v>
      </c>
      <c r="K177" s="56">
        <v>-8.0575186847544842</v>
      </c>
      <c r="L177" s="56">
        <v>-5.3263179263919369</v>
      </c>
      <c r="M177" s="56">
        <v>8.2633248743302801</v>
      </c>
      <c r="N177" s="56">
        <v>-1.321899545388419</v>
      </c>
      <c r="O177" s="63">
        <v>1.6490906971670256</v>
      </c>
    </row>
    <row r="178" spans="1:15" s="58" customFormat="1" ht="13.5" customHeight="1" x14ac:dyDescent="0.2">
      <c r="A178" s="69"/>
      <c r="B178" s="220"/>
      <c r="C178" s="64" t="s">
        <v>40</v>
      </c>
      <c r="D178" s="65">
        <v>329734.59681806678</v>
      </c>
      <c r="E178" s="65">
        <v>657716.24186131475</v>
      </c>
      <c r="F178" s="65">
        <v>987450.83867938165</v>
      </c>
      <c r="G178" s="66">
        <v>-5.5695970096430898</v>
      </c>
      <c r="H178" s="66">
        <v>-11.122480481724423</v>
      </c>
      <c r="I178" s="66">
        <v>-9.3423149993599282</v>
      </c>
      <c r="J178" s="66">
        <v>-0.8603371253944232</v>
      </c>
      <c r="K178" s="66">
        <v>-8.8052109689271418</v>
      </c>
      <c r="L178" s="66">
        <v>-6.3166133742449517</v>
      </c>
      <c r="M178" s="66">
        <v>6.7870953012070174</v>
      </c>
      <c r="N178" s="66">
        <v>-2.2360849784090675</v>
      </c>
      <c r="O178" s="68">
        <v>0.57858694828763646</v>
      </c>
    </row>
    <row r="179" spans="1:15" s="58" customFormat="1" ht="13.5" customHeight="1" x14ac:dyDescent="0.2">
      <c r="A179" s="69"/>
      <c r="B179" s="220"/>
      <c r="C179" s="41" t="s">
        <v>42</v>
      </c>
      <c r="D179" s="43">
        <v>374020.2219217876</v>
      </c>
      <c r="E179" s="43">
        <v>752119.19180052017</v>
      </c>
      <c r="F179" s="43">
        <v>1126139.4137223079</v>
      </c>
      <c r="G179" s="56">
        <v>2.2677554879662125</v>
      </c>
      <c r="H179" s="56">
        <v>1.9513054385159592</v>
      </c>
      <c r="I179" s="56">
        <v>2.0561893116555439</v>
      </c>
      <c r="J179" s="56">
        <v>-0.20635209808473576</v>
      </c>
      <c r="K179" s="56">
        <v>-6.7010481946840343</v>
      </c>
      <c r="L179" s="56">
        <v>-4.6430602466841719</v>
      </c>
      <c r="M179" s="56">
        <v>4.2569340366485733</v>
      </c>
      <c r="N179" s="56">
        <v>-3.9875648485104733</v>
      </c>
      <c r="O179" s="63">
        <v>-1.4048687864859346</v>
      </c>
    </row>
    <row r="180" spans="1:15" s="58" customFormat="1" ht="13.5" customHeight="1" x14ac:dyDescent="0.2">
      <c r="A180" s="69"/>
      <c r="B180" s="220"/>
      <c r="C180" s="64" t="s">
        <v>43</v>
      </c>
      <c r="D180" s="65">
        <v>353788.73572087009</v>
      </c>
      <c r="E180" s="65">
        <v>679243.40907750186</v>
      </c>
      <c r="F180" s="65">
        <v>1033032.1447983722</v>
      </c>
      <c r="G180" s="66">
        <v>-3.4742841243961209</v>
      </c>
      <c r="H180" s="66">
        <v>-9.4978679808050686</v>
      </c>
      <c r="I180" s="66">
        <v>-7.5214299549806469</v>
      </c>
      <c r="J180" s="66">
        <v>-0.7724499471075319</v>
      </c>
      <c r="K180" s="66">
        <v>-7.1652653565025162</v>
      </c>
      <c r="L180" s="66">
        <v>-5.1274631064488005</v>
      </c>
      <c r="M180" s="66">
        <v>2.79464584254427</v>
      </c>
      <c r="N180" s="66">
        <v>-4.7360147318045875</v>
      </c>
      <c r="O180" s="68">
        <v>-2.3583136769768487</v>
      </c>
    </row>
    <row r="181" spans="1:15" s="58" customFormat="1" ht="13.5" customHeight="1" x14ac:dyDescent="0.2">
      <c r="A181" s="69"/>
      <c r="B181" s="220"/>
      <c r="C181" s="41" t="s">
        <v>44</v>
      </c>
      <c r="D181" s="43">
        <v>352867.59064999991</v>
      </c>
      <c r="E181" s="43">
        <v>698674.53750000021</v>
      </c>
      <c r="F181" s="43">
        <v>1051542.1281500002</v>
      </c>
      <c r="G181" s="56">
        <v>-4.8171533484919848</v>
      </c>
      <c r="H181" s="56">
        <v>-7.3367997923286907</v>
      </c>
      <c r="I181" s="56">
        <v>-6.5062829621587497</v>
      </c>
      <c r="J181" s="56">
        <v>-1.3754815305837553</v>
      </c>
      <c r="K181" s="56">
        <v>-7.1897803836639014</v>
      </c>
      <c r="L181" s="56">
        <v>-5.3272463007310193</v>
      </c>
      <c r="M181" s="56">
        <v>1.9337125044066141</v>
      </c>
      <c r="N181" s="56">
        <v>-5.0712639464838674</v>
      </c>
      <c r="O181" s="63">
        <v>-2.8487661430513782</v>
      </c>
    </row>
    <row r="182" spans="1:15" s="58" customFormat="1" ht="13.5" customHeight="1" x14ac:dyDescent="0.2">
      <c r="A182" s="69"/>
      <c r="B182" s="220"/>
      <c r="C182" s="64" t="s">
        <v>45</v>
      </c>
      <c r="D182" s="65">
        <v>359796.65807742393</v>
      </c>
      <c r="E182" s="65">
        <v>743222.99470390403</v>
      </c>
      <c r="F182" s="65">
        <v>1103019.6527813282</v>
      </c>
      <c r="G182" s="66">
        <v>-9.5623233058851014</v>
      </c>
      <c r="H182" s="66">
        <v>-6.1836426106656575</v>
      </c>
      <c r="I182" s="66">
        <v>-7.3131517328247213</v>
      </c>
      <c r="J182" s="66">
        <v>-2.504674280143135</v>
      </c>
      <c r="K182" s="66">
        <v>-7.0584233788902537</v>
      </c>
      <c r="L182" s="66">
        <v>-5.5912345360073346</v>
      </c>
      <c r="M182" s="66">
        <v>3.1732168431688024E-2</v>
      </c>
      <c r="N182" s="66">
        <v>-6.1037910378473725</v>
      </c>
      <c r="O182" s="68">
        <v>-4.1508215373721526</v>
      </c>
    </row>
    <row r="183" spans="1:15" s="58" customFormat="1" ht="13.5" customHeight="1" x14ac:dyDescent="0.2">
      <c r="A183" s="69"/>
      <c r="B183" s="220"/>
      <c r="C183" s="41" t="s">
        <v>46</v>
      </c>
      <c r="D183" s="43">
        <v>377922.26384999999</v>
      </c>
      <c r="E183" s="43">
        <v>753443.70350000006</v>
      </c>
      <c r="F183" s="43">
        <v>1131365.96735</v>
      </c>
      <c r="G183" s="56">
        <v>-5.8455811781222451</v>
      </c>
      <c r="H183" s="56">
        <v>-4.4029354871582029</v>
      </c>
      <c r="I183" s="56">
        <v>-4.889730092729522</v>
      </c>
      <c r="J183" s="56">
        <v>-2.9127929237159265</v>
      </c>
      <c r="K183" s="56">
        <v>-6.7531624213774961</v>
      </c>
      <c r="L183" s="56">
        <v>-5.5089561451252536</v>
      </c>
      <c r="M183" s="56">
        <v>-1.2962878198257357</v>
      </c>
      <c r="N183" s="56">
        <v>-6.3906822377631869</v>
      </c>
      <c r="O183" s="63">
        <v>-4.7592969442303001</v>
      </c>
    </row>
    <row r="184" spans="1:15" s="58" customFormat="1" ht="13.5" customHeight="1" x14ac:dyDescent="0.2">
      <c r="A184" s="69"/>
      <c r="B184" s="220"/>
      <c r="C184" s="64" t="s">
        <v>47</v>
      </c>
      <c r="D184" s="65">
        <v>364023.19800000015</v>
      </c>
      <c r="E184" s="65">
        <v>749718.61649999965</v>
      </c>
      <c r="F184" s="65">
        <v>1113741.8145000001</v>
      </c>
      <c r="G184" s="66">
        <v>-3.6694185647180291</v>
      </c>
      <c r="H184" s="66">
        <v>0.60783909703899042</v>
      </c>
      <c r="I184" s="66">
        <v>-0.83135753803595946</v>
      </c>
      <c r="J184" s="66">
        <v>-2.9908349503018883</v>
      </c>
      <c r="K184" s="66">
        <v>-6.0315330945150691</v>
      </c>
      <c r="L184" s="66">
        <v>-5.0426170467973748</v>
      </c>
      <c r="M184" s="66">
        <v>-1.9689744229939237</v>
      </c>
      <c r="N184" s="66">
        <v>-5.9069512491564069</v>
      </c>
      <c r="O184" s="68">
        <v>-4.6388159265616196</v>
      </c>
    </row>
    <row r="185" spans="1:15" s="58" customFormat="1" ht="13.5" customHeight="1" x14ac:dyDescent="0.2">
      <c r="A185" s="69"/>
      <c r="B185" s="220"/>
      <c r="C185" s="41" t="s">
        <v>48</v>
      </c>
      <c r="D185" s="43">
        <v>361862.27730000007</v>
      </c>
      <c r="E185" s="43">
        <v>741304.63999999978</v>
      </c>
      <c r="F185" s="43">
        <v>1103166.9172999994</v>
      </c>
      <c r="G185" s="56">
        <v>-3.6783616443592706</v>
      </c>
      <c r="H185" s="56">
        <v>-0.15679781909571489</v>
      </c>
      <c r="I185" s="56">
        <v>-1.339989057270742</v>
      </c>
      <c r="J185" s="56">
        <v>-3.0547784574864778</v>
      </c>
      <c r="K185" s="56">
        <v>-5.5087722615598693</v>
      </c>
      <c r="L185" s="56">
        <v>-4.7082842820078099</v>
      </c>
      <c r="M185" s="56">
        <v>-2.5865798534886579</v>
      </c>
      <c r="N185" s="56">
        <v>-5.2792177896322983</v>
      </c>
      <c r="O185" s="63">
        <v>-4.4063017188914699</v>
      </c>
    </row>
    <row r="186" spans="1:15" s="58" customFormat="1" ht="13.5" customHeight="1" x14ac:dyDescent="0.2">
      <c r="A186" s="69"/>
      <c r="B186" s="220"/>
      <c r="C186" s="64" t="s">
        <v>49</v>
      </c>
      <c r="D186" s="65">
        <v>334507.62005000003</v>
      </c>
      <c r="E186" s="65">
        <v>759079.09380000015</v>
      </c>
      <c r="F186" s="65">
        <v>1093586.7138499999</v>
      </c>
      <c r="G186" s="66">
        <v>-5.2472956953518235</v>
      </c>
      <c r="H186" s="66">
        <v>-1.3175286292076152</v>
      </c>
      <c r="I186" s="66">
        <v>-2.5537411987133396</v>
      </c>
      <c r="J186" s="66">
        <v>-3.2309989040722797</v>
      </c>
      <c r="K186" s="66">
        <v>-5.1549963406066155</v>
      </c>
      <c r="L186" s="66">
        <v>-4.5292501455287777</v>
      </c>
      <c r="M186" s="66">
        <v>-3.2309989040722797</v>
      </c>
      <c r="N186" s="66">
        <v>-5.1549963406066155</v>
      </c>
      <c r="O186" s="68">
        <v>-4.5292501455287777</v>
      </c>
    </row>
    <row r="187" spans="1:15" s="58" customFormat="1" ht="13.5" customHeight="1" x14ac:dyDescent="0.2">
      <c r="A187" s="69">
        <v>2024</v>
      </c>
      <c r="B187" s="220"/>
      <c r="C187" s="41" t="s">
        <v>50</v>
      </c>
      <c r="D187" s="43">
        <v>296221.72314000002</v>
      </c>
      <c r="E187" s="43">
        <v>616677.26100000006</v>
      </c>
      <c r="F187" s="43">
        <v>912898.98414000042</v>
      </c>
      <c r="G187" s="56">
        <v>-0.50907636777546372</v>
      </c>
      <c r="H187" s="56">
        <v>-2.5222244605336783</v>
      </c>
      <c r="I187" s="56">
        <v>-1.8779766720587645</v>
      </c>
      <c r="J187" s="56">
        <v>-0.50907636777546372</v>
      </c>
      <c r="K187" s="56">
        <v>-2.5222244605336783</v>
      </c>
      <c r="L187" s="56">
        <v>-1.8779766720587645</v>
      </c>
      <c r="M187" s="56">
        <v>-3.2640850512579078</v>
      </c>
      <c r="N187" s="56">
        <v>-4.9812789004984097</v>
      </c>
      <c r="O187" s="63">
        <v>-4.4214106217527558</v>
      </c>
    </row>
    <row r="188" spans="1:15" s="58" customFormat="1" ht="13.5" customHeight="1" x14ac:dyDescent="0.2">
      <c r="A188" s="69"/>
      <c r="B188" s="220"/>
      <c r="C188" s="64" t="s">
        <v>51</v>
      </c>
      <c r="D188" s="65">
        <v>352291.96856999991</v>
      </c>
      <c r="E188" s="65">
        <v>691298.89349999966</v>
      </c>
      <c r="F188" s="65">
        <v>1043590.8620699998</v>
      </c>
      <c r="G188" s="66">
        <v>-1.4469288860768756</v>
      </c>
      <c r="H188" s="66">
        <v>-1.282214180464706</v>
      </c>
      <c r="I188" s="66">
        <v>-1.3378795545393558</v>
      </c>
      <c r="J188" s="66">
        <v>-1.0207489460699435</v>
      </c>
      <c r="K188" s="66">
        <v>-1.870754530827142</v>
      </c>
      <c r="L188" s="66">
        <v>-1.5906271044085969</v>
      </c>
      <c r="M188" s="66">
        <v>-3.4829776803716754</v>
      </c>
      <c r="N188" s="66">
        <v>-4.5147978572290697</v>
      </c>
      <c r="O188" s="68">
        <v>-4.1768007311083011</v>
      </c>
    </row>
    <row r="189" spans="1:15" s="58" customFormat="1" ht="13.5" customHeight="1" x14ac:dyDescent="0.2">
      <c r="A189" s="69"/>
      <c r="B189" s="220"/>
      <c r="C189" s="41" t="s">
        <v>52</v>
      </c>
      <c r="D189" s="43">
        <v>319988.00614000007</v>
      </c>
      <c r="E189" s="43">
        <v>630654.20799999987</v>
      </c>
      <c r="F189" s="43">
        <v>950642.21413999982</v>
      </c>
      <c r="G189" s="56">
        <v>-17.262168192870632</v>
      </c>
      <c r="H189" s="56">
        <v>-18.708825997002762</v>
      </c>
      <c r="I189" s="56">
        <v>-18.227559931459609</v>
      </c>
      <c r="J189" s="56">
        <v>-7.0492071445570588</v>
      </c>
      <c r="K189" s="56">
        <v>-8.0655039037648066</v>
      </c>
      <c r="L189" s="56">
        <v>-7.7294055490955742</v>
      </c>
      <c r="M189" s="56">
        <v>-5.0662537891016655</v>
      </c>
      <c r="N189" s="56">
        <v>-5.0968046734660533</v>
      </c>
      <c r="O189" s="63">
        <v>-5.0867191001930934</v>
      </c>
    </row>
    <row r="190" spans="1:15" s="58" customFormat="1" ht="13.5" customHeight="1" x14ac:dyDescent="0.2">
      <c r="A190" s="69"/>
      <c r="B190" s="220"/>
      <c r="C190" s="64" t="s">
        <v>40</v>
      </c>
      <c r="D190" s="65">
        <v>346596.82364999992</v>
      </c>
      <c r="E190" s="65">
        <v>743248.71550000005</v>
      </c>
      <c r="F190" s="65">
        <v>1089845.5391499996</v>
      </c>
      <c r="G190" s="66">
        <v>5.1138785540411789</v>
      </c>
      <c r="H190" s="66">
        <v>13.004464265110954</v>
      </c>
      <c r="I190" s="66">
        <v>10.369599828135321</v>
      </c>
      <c r="J190" s="66">
        <v>-4.125366415870019</v>
      </c>
      <c r="K190" s="66">
        <v>-3.0561280827480033</v>
      </c>
      <c r="L190" s="66">
        <v>-3.4105552858285364</v>
      </c>
      <c r="M190" s="66">
        <v>-4.2598367989966022</v>
      </c>
      <c r="N190" s="66">
        <v>-3.2468337549129842</v>
      </c>
      <c r="O190" s="68">
        <v>-3.5823334587468167</v>
      </c>
    </row>
    <row r="191" spans="1:15" s="58" customFormat="1" ht="13.5" customHeight="1" x14ac:dyDescent="0.2">
      <c r="A191" s="69"/>
      <c r="B191" s="220"/>
      <c r="C191" s="41" t="s">
        <v>42</v>
      </c>
      <c r="D191" s="43">
        <v>341182.4472900001</v>
      </c>
      <c r="E191" s="43">
        <v>670347.43649999984</v>
      </c>
      <c r="F191" s="43">
        <v>1011529.8837900001</v>
      </c>
      <c r="G191" s="56">
        <v>-8.7796789336845649</v>
      </c>
      <c r="H191" s="56">
        <v>-10.872180392680121</v>
      </c>
      <c r="I191" s="56">
        <v>-10.177206173210905</v>
      </c>
      <c r="J191" s="56">
        <v>-5.1225602163555379</v>
      </c>
      <c r="K191" s="56">
        <v>-4.7268769402924846</v>
      </c>
      <c r="L191" s="56">
        <v>-4.8580915766116703</v>
      </c>
      <c r="M191" s="56">
        <v>-5.1889840995597183</v>
      </c>
      <c r="N191" s="56">
        <v>-4.326929220936222</v>
      </c>
      <c r="O191" s="63">
        <v>-4.612486628506403</v>
      </c>
    </row>
    <row r="192" spans="1:15" s="58" customFormat="1" ht="13.5" customHeight="1" x14ac:dyDescent="0.2">
      <c r="A192" s="69"/>
      <c r="B192" s="220"/>
      <c r="C192" s="64" t="s">
        <v>43</v>
      </c>
      <c r="D192" s="65">
        <v>321201.93034999998</v>
      </c>
      <c r="E192" s="65">
        <v>630099.20399999991</v>
      </c>
      <c r="F192" s="65">
        <v>951301.13434999972</v>
      </c>
      <c r="G192" s="66">
        <v>-9.2108091865819688</v>
      </c>
      <c r="H192" s="66">
        <v>-7.2351390415765735</v>
      </c>
      <c r="I192" s="66">
        <v>-7.9117586863015532</v>
      </c>
      <c r="J192" s="66">
        <v>-5.811476719910857</v>
      </c>
      <c r="K192" s="66">
        <v>-5.1327385137769284</v>
      </c>
      <c r="L192" s="66">
        <v>-5.3590277643443187</v>
      </c>
      <c r="M192" s="66">
        <v>-5.6577524445306153</v>
      </c>
      <c r="N192" s="66">
        <v>-4.1101186877659899</v>
      </c>
      <c r="O192" s="68">
        <v>-4.624550235902376</v>
      </c>
    </row>
    <row r="193" spans="1:15" s="58" customFormat="1" ht="13.5" customHeight="1" x14ac:dyDescent="0.2">
      <c r="A193" s="69"/>
      <c r="B193" s="220"/>
      <c r="C193" s="41" t="s">
        <v>44</v>
      </c>
      <c r="D193" s="43">
        <v>359721.29315000004</v>
      </c>
      <c r="E193" s="43">
        <v>701125.38749999995</v>
      </c>
      <c r="F193" s="43">
        <v>1060846.6806500002</v>
      </c>
      <c r="G193" s="56">
        <v>1.9422873286195852</v>
      </c>
      <c r="H193" s="56">
        <v>0.35078564745889196</v>
      </c>
      <c r="I193" s="56">
        <v>0.8848482862374567</v>
      </c>
      <c r="J193" s="56">
        <v>-4.695796450130203</v>
      </c>
      <c r="K193" s="56">
        <v>-4.3502962224736024</v>
      </c>
      <c r="L193" s="56">
        <v>-4.465592451306506</v>
      </c>
      <c r="M193" s="56">
        <v>-5.1139083887619279</v>
      </c>
      <c r="N193" s="56">
        <v>-3.4746922394978412</v>
      </c>
      <c r="O193" s="63">
        <v>-4.020375216644581</v>
      </c>
    </row>
    <row r="194" spans="1:15" s="58" customFormat="1" ht="13.5" customHeight="1" x14ac:dyDescent="0.2">
      <c r="A194" s="69"/>
      <c r="B194" s="220"/>
      <c r="C194" s="64" t="s">
        <v>45</v>
      </c>
      <c r="D194" s="65">
        <v>364012.46766000002</v>
      </c>
      <c r="E194" s="65">
        <v>719942.87699999951</v>
      </c>
      <c r="F194" s="65">
        <v>1083955.3446599995</v>
      </c>
      <c r="G194" s="66">
        <v>1.1717200501814631</v>
      </c>
      <c r="H194" s="66">
        <v>-3.1323193536523064</v>
      </c>
      <c r="I194" s="66">
        <v>-1.7283742926299652</v>
      </c>
      <c r="J194" s="66">
        <v>-3.9450874787800672</v>
      </c>
      <c r="K194" s="66">
        <v>-4.1897857567519452</v>
      </c>
      <c r="L194" s="66">
        <v>-4.1083679673613744</v>
      </c>
      <c r="M194" s="66">
        <v>-4.1807683304810439</v>
      </c>
      <c r="N194" s="66">
        <v>-3.1982845569600897</v>
      </c>
      <c r="O194" s="68">
        <v>-3.5246608749743729</v>
      </c>
    </row>
    <row r="195" spans="1:15" s="58" customFormat="1" ht="13.5" customHeight="1" x14ac:dyDescent="0.2">
      <c r="A195" s="69"/>
      <c r="B195" s="220"/>
      <c r="C195" s="41" t="s">
        <v>46</v>
      </c>
      <c r="D195" s="43">
        <v>338908.52853999997</v>
      </c>
      <c r="E195" s="43">
        <v>675097.95149999985</v>
      </c>
      <c r="F195" s="43">
        <v>1014006.4800400003</v>
      </c>
      <c r="G195" s="56">
        <v>-10.323216979215815</v>
      </c>
      <c r="H195" s="56">
        <v>-10.39835513072282</v>
      </c>
      <c r="I195" s="56">
        <v>-10.373255931048647</v>
      </c>
      <c r="J195" s="56">
        <v>-4.7006912091433435</v>
      </c>
      <c r="K195" s="56">
        <v>-4.9214787895685959</v>
      </c>
      <c r="L195" s="56">
        <v>-4.847982506270597</v>
      </c>
      <c r="M195" s="56">
        <v>-4.5655153125113515</v>
      </c>
      <c r="N195" s="56">
        <v>-3.7156727611435798</v>
      </c>
      <c r="O195" s="63">
        <v>-3.997714473821631</v>
      </c>
    </row>
    <row r="196" spans="1:15" s="58" customFormat="1" ht="13.5" customHeight="1" x14ac:dyDescent="0.2">
      <c r="A196" s="69"/>
      <c r="B196" s="220"/>
      <c r="C196" s="64" t="s">
        <v>47</v>
      </c>
      <c r="D196" s="65">
        <v>361260.32325999992</v>
      </c>
      <c r="E196" s="65">
        <v>724366.35800000012</v>
      </c>
      <c r="F196" s="65">
        <v>1085626.6812600009</v>
      </c>
      <c r="G196" s="66">
        <v>-0.75898315139801298</v>
      </c>
      <c r="H196" s="66">
        <v>-3.3815698239366867</v>
      </c>
      <c r="I196" s="66">
        <v>-2.5243851738314333</v>
      </c>
      <c r="J196" s="66">
        <v>-4.2969683373594165</v>
      </c>
      <c r="K196" s="66">
        <v>-4.7598487815585884</v>
      </c>
      <c r="L196" s="66">
        <v>-4.6060549282549914</v>
      </c>
      <c r="M196" s="66">
        <v>-4.3210406491183022</v>
      </c>
      <c r="N196" s="66">
        <v>-4.0590017152955937</v>
      </c>
      <c r="O196" s="68">
        <v>-4.1457478591983374</v>
      </c>
    </row>
    <row r="197" spans="1:15" s="58" customFormat="1" ht="13.5" customHeight="1" x14ac:dyDescent="0.2">
      <c r="A197" s="69"/>
      <c r="B197" s="220"/>
      <c r="C197" s="41" t="s">
        <v>48</v>
      </c>
      <c r="D197" s="43">
        <v>328219.90538000007</v>
      </c>
      <c r="E197" s="43">
        <v>699283.94800000021</v>
      </c>
      <c r="F197" s="43">
        <v>1027503.8533799995</v>
      </c>
      <c r="G197" s="56">
        <v>-9.2970099483757309</v>
      </c>
      <c r="H197" s="56">
        <v>-5.6684782116026611</v>
      </c>
      <c r="I197" s="56">
        <v>-6.8587140108574971</v>
      </c>
      <c r="J197" s="56">
        <v>-4.7590066191605729</v>
      </c>
      <c r="K197" s="56">
        <v>-4.845282350385645</v>
      </c>
      <c r="L197" s="56">
        <v>-4.8166510375194918</v>
      </c>
      <c r="M197" s="56">
        <v>-4.7993865321077749</v>
      </c>
      <c r="N197" s="56">
        <v>-4.5316937755498401</v>
      </c>
      <c r="O197" s="63">
        <v>-4.6201280621236265</v>
      </c>
    </row>
    <row r="198" spans="1:15" s="58" customFormat="1" ht="13.5" customHeight="1" x14ac:dyDescent="0.2">
      <c r="A198" s="69"/>
      <c r="B198" s="220"/>
      <c r="C198" s="64" t="s">
        <v>49</v>
      </c>
      <c r="D198" s="65">
        <v>303697.86550000007</v>
      </c>
      <c r="E198" s="65">
        <v>711724.20549999981</v>
      </c>
      <c r="F198" s="65">
        <v>1015422.0710000001</v>
      </c>
      <c r="G198" s="66">
        <v>-9.2104791350925694</v>
      </c>
      <c r="H198" s="66">
        <v>-6.2384656206164948</v>
      </c>
      <c r="I198" s="66">
        <v>-7.147548690932723</v>
      </c>
      <c r="J198" s="66">
        <v>-5.1093325891225163</v>
      </c>
      <c r="K198" s="66">
        <v>-4.9676366326853838</v>
      </c>
      <c r="L198" s="66">
        <v>-5.0143474116559901</v>
      </c>
      <c r="M198" s="66">
        <v>-5.1093325891225163</v>
      </c>
      <c r="N198" s="66">
        <v>-4.9676366326853838</v>
      </c>
      <c r="O198" s="68">
        <v>-5.0143474116559901</v>
      </c>
    </row>
    <row r="199" spans="1:15" s="58" customFormat="1" ht="13.5" customHeight="1" x14ac:dyDescent="0.2">
      <c r="A199" s="69">
        <v>2025</v>
      </c>
      <c r="B199" s="220"/>
      <c r="C199" s="41" t="s">
        <v>50</v>
      </c>
      <c r="D199" s="43">
        <v>264371.18385999993</v>
      </c>
      <c r="E199" s="43">
        <v>625242.35499999986</v>
      </c>
      <c r="F199" s="43">
        <v>889613.53885999997</v>
      </c>
      <c r="G199" s="455">
        <v>-10.752263183934986</v>
      </c>
      <c r="H199" s="455">
        <v>1.3889103006831505</v>
      </c>
      <c r="I199" s="455">
        <v>-2.550714338009314</v>
      </c>
      <c r="J199" s="455">
        <v>-10.752263183934986</v>
      </c>
      <c r="K199" s="455">
        <v>1.3889103006831505</v>
      </c>
      <c r="L199" s="455">
        <v>-2.550714338009314</v>
      </c>
      <c r="M199" s="455">
        <v>-5.8250908522698381</v>
      </c>
      <c r="N199" s="455">
        <v>-4.692591733013856</v>
      </c>
      <c r="O199" s="457">
        <v>-5.0662989952350017</v>
      </c>
    </row>
    <row r="200" spans="1:15" s="58" customFormat="1" ht="13.5" customHeight="1" x14ac:dyDescent="0.2">
      <c r="A200" s="69"/>
      <c r="B200" s="220"/>
      <c r="C200" s="64" t="s">
        <v>51</v>
      </c>
      <c r="D200" s="65">
        <v>311826.30399999995</v>
      </c>
      <c r="E200" s="65">
        <v>669726.90049999999</v>
      </c>
      <c r="F200" s="65">
        <v>981553.20449999976</v>
      </c>
      <c r="G200" s="465">
        <v>-11.486399969393418</v>
      </c>
      <c r="H200" s="465">
        <v>-3.1205015953059245</v>
      </c>
      <c r="I200" s="465">
        <v>-5.9446340347352304</v>
      </c>
      <c r="J200" s="465">
        <v>-11.151068169326791</v>
      </c>
      <c r="K200" s="465">
        <v>-0.99442936748123145</v>
      </c>
      <c r="L200" s="465">
        <v>-4.3610296784970899</v>
      </c>
      <c r="M200" s="465">
        <v>-6.6638395174318816</v>
      </c>
      <c r="N200" s="465">
        <v>-4.8435993297336779</v>
      </c>
      <c r="O200" s="466">
        <v>-5.4441794303595685</v>
      </c>
    </row>
    <row r="201" spans="1:15" s="58" customFormat="1" ht="13.5" customHeight="1" x14ac:dyDescent="0.2">
      <c r="A201" s="69"/>
      <c r="B201" s="220"/>
      <c r="C201" s="41" t="s">
        <v>52</v>
      </c>
      <c r="D201" s="43">
        <v>338907.28296999994</v>
      </c>
      <c r="E201" s="43">
        <v>745542.74899999984</v>
      </c>
      <c r="F201" s="43">
        <v>1084450.0319700004</v>
      </c>
      <c r="G201" s="455">
        <v>5.9124956145144978</v>
      </c>
      <c r="H201" s="455">
        <v>18.217358980977409</v>
      </c>
      <c r="I201" s="455">
        <v>14.075518195986064</v>
      </c>
      <c r="J201" s="455">
        <v>-5.513353991896679</v>
      </c>
      <c r="K201" s="455">
        <v>5.2553412951098437</v>
      </c>
      <c r="L201" s="455">
        <v>1.6677850876221498</v>
      </c>
      <c r="M201" s="455">
        <v>-4.7191125555549007</v>
      </c>
      <c r="N201" s="455">
        <v>-1.8576875352219986</v>
      </c>
      <c r="O201" s="457">
        <v>-2.8025156455401543</v>
      </c>
    </row>
    <row r="202" spans="1:15" s="58" customFormat="1" ht="13.5" customHeight="1" x14ac:dyDescent="0.2">
      <c r="A202" s="69"/>
      <c r="B202" s="220"/>
      <c r="C202" s="64" t="s">
        <v>40</v>
      </c>
      <c r="D202" s="65">
        <v>313470.61700000003</v>
      </c>
      <c r="E202" s="65">
        <v>698675.70199999982</v>
      </c>
      <c r="F202" s="65">
        <v>1012146.3189999994</v>
      </c>
      <c r="G202" s="465">
        <v>-9.5575620979872014</v>
      </c>
      <c r="H202" s="465">
        <v>-5.9970522074854813</v>
      </c>
      <c r="I202" s="465">
        <v>-7.1293791054647926</v>
      </c>
      <c r="J202" s="465">
        <v>-6.5792130593616633</v>
      </c>
      <c r="K202" s="465">
        <v>2.1368833878497355</v>
      </c>
      <c r="L202" s="465">
        <v>-0.73091490864632647</v>
      </c>
      <c r="M202" s="465">
        <v>-5.8920741779606232</v>
      </c>
      <c r="N202" s="465">
        <v>-3.3592798599761551</v>
      </c>
      <c r="O202" s="466">
        <v>-4.1922297222660063</v>
      </c>
    </row>
    <row r="203" spans="1:15" s="58" customFormat="1" ht="13.5" customHeight="1" x14ac:dyDescent="0.2">
      <c r="A203" s="69"/>
      <c r="B203" s="220"/>
      <c r="C203" s="41" t="s">
        <v>42</v>
      </c>
      <c r="D203" s="43">
        <v>348097.35198000004</v>
      </c>
      <c r="E203" s="43">
        <v>751141.73600000015</v>
      </c>
      <c r="F203" s="43">
        <v>1099239.0879799998</v>
      </c>
      <c r="G203" s="455">
        <v>2.0267469047498849</v>
      </c>
      <c r="H203" s="455">
        <v>12.052600651662289</v>
      </c>
      <c r="I203" s="455">
        <v>8.6709454258900251</v>
      </c>
      <c r="J203" s="455">
        <v>-4.8064447083611697</v>
      </c>
      <c r="K203" s="455">
        <v>4.1197373567280806</v>
      </c>
      <c r="L203" s="455">
        <v>1.1679067908984422</v>
      </c>
      <c r="M203" s="455">
        <v>-4.9832204143427532</v>
      </c>
      <c r="N203" s="455">
        <v>-1.4739342974324501</v>
      </c>
      <c r="O203" s="457">
        <v>-2.6293667662221623</v>
      </c>
    </row>
    <row r="204" spans="1:15" s="58" customFormat="1" ht="13.5" customHeight="1" x14ac:dyDescent="0.2">
      <c r="A204" s="69"/>
      <c r="B204" s="220"/>
      <c r="C204" s="64" t="s">
        <v>43</v>
      </c>
      <c r="D204" s="65">
        <v>320121.36440000002</v>
      </c>
      <c r="E204" s="65">
        <v>654671.14499999979</v>
      </c>
      <c r="F204" s="65">
        <v>974792.50939999963</v>
      </c>
      <c r="G204" s="465">
        <v>-0.33641328021364814</v>
      </c>
      <c r="H204" s="465">
        <v>3.8996940234192152</v>
      </c>
      <c r="I204" s="465">
        <v>2.4693942014534684</v>
      </c>
      <c r="J204" s="465">
        <v>-4.0803788980977487</v>
      </c>
      <c r="K204" s="465">
        <v>4.0849212369618755</v>
      </c>
      <c r="L204" s="465">
        <v>1.3756494432948045</v>
      </c>
      <c r="M204" s="465">
        <v>-4.2594069600097697</v>
      </c>
      <c r="N204" s="465">
        <v>-0.60784755316602457</v>
      </c>
      <c r="O204" s="466">
        <v>-1.8084725758412787</v>
      </c>
    </row>
    <row r="205" spans="1:15" s="58" customFormat="1" ht="13.5" customHeight="1" x14ac:dyDescent="0.2">
      <c r="A205" s="69"/>
      <c r="B205" s="220"/>
      <c r="C205" s="41" t="s">
        <v>44</v>
      </c>
      <c r="D205" s="43">
        <v>381200.46807000006</v>
      </c>
      <c r="E205" s="43">
        <v>822523.29149999889</v>
      </c>
      <c r="F205" s="43">
        <v>1203723.7595699993</v>
      </c>
      <c r="G205" s="455">
        <v>5.9710601871553592</v>
      </c>
      <c r="H205" s="455">
        <v>17.314720899333992</v>
      </c>
      <c r="I205" s="455">
        <v>13.468211903387939</v>
      </c>
      <c r="J205" s="455">
        <v>-2.5333524646807319</v>
      </c>
      <c r="K205" s="455">
        <v>6.0654582821644425</v>
      </c>
      <c r="L205" s="455">
        <v>3.202879837224998</v>
      </c>
      <c r="M205" s="455">
        <v>-3.8986751865412828</v>
      </c>
      <c r="N205" s="455">
        <v>0.80328939523504062</v>
      </c>
      <c r="O205" s="457">
        <v>-0.74412647213915761</v>
      </c>
    </row>
    <row r="206" spans="1:15" s="58" customFormat="1" ht="13.5" customHeight="1" x14ac:dyDescent="0.2">
      <c r="A206" s="69"/>
      <c r="B206" s="220"/>
      <c r="C206" s="64" t="s">
        <v>45</v>
      </c>
      <c r="D206" s="65">
        <v>337124.93345999997</v>
      </c>
      <c r="E206" s="65">
        <v>761446.49150000012</v>
      </c>
      <c r="F206" s="65">
        <v>1098571.4249600002</v>
      </c>
      <c r="G206" s="465">
        <v>-7.3864322210836804</v>
      </c>
      <c r="H206" s="465">
        <v>5.7648482714276241</v>
      </c>
      <c r="I206" s="465">
        <v>1.3484024385326734</v>
      </c>
      <c r="J206" s="465">
        <v>-3.1873472234394455</v>
      </c>
      <c r="K206" s="465">
        <v>6.0254053012665594</v>
      </c>
      <c r="L206" s="465">
        <v>2.9548517978259241</v>
      </c>
      <c r="M206" s="465">
        <v>-4.6460781035217735</v>
      </c>
      <c r="N206" s="465">
        <v>1.5761120707414591</v>
      </c>
      <c r="O206" s="466">
        <v>-0.47681207723751129</v>
      </c>
    </row>
    <row r="207" spans="1:15" s="58" customFormat="1" ht="13.5" customHeight="1" x14ac:dyDescent="0.2">
      <c r="A207" s="69"/>
      <c r="B207" s="220"/>
      <c r="C207" s="41" t="s">
        <v>46</v>
      </c>
      <c r="D207" s="43">
        <v>364169.67000000004</v>
      </c>
      <c r="E207" s="43">
        <v>817808.99000000011</v>
      </c>
      <c r="F207" s="43">
        <v>1181978.6599999997</v>
      </c>
      <c r="G207" s="455">
        <v>7.4536753527046642</v>
      </c>
      <c r="H207" s="455">
        <v>21.13930847855643</v>
      </c>
      <c r="I207" s="455">
        <v>16.565197882500044</v>
      </c>
      <c r="J207" s="455">
        <v>-2.0011022236954972</v>
      </c>
      <c r="K207" s="455">
        <v>7.7040067017629639</v>
      </c>
      <c r="L207" s="455">
        <v>4.4683465459112881</v>
      </c>
      <c r="M207" s="455">
        <v>-3.1228007070385502</v>
      </c>
      <c r="N207" s="455">
        <v>4.2451291911920919</v>
      </c>
      <c r="O207" s="457">
        <v>1.814357799035335</v>
      </c>
    </row>
    <row r="208" spans="1:15" s="58" customFormat="1" ht="13.5" customHeight="1" x14ac:dyDescent="0.2">
      <c r="A208" s="69"/>
      <c r="B208" s="220"/>
      <c r="C208" s="64" t="s">
        <v>47</v>
      </c>
      <c r="D208" s="65">
        <v>364585.22200000013</v>
      </c>
      <c r="E208" s="65">
        <v>836438.65</v>
      </c>
      <c r="F208" s="65">
        <v>1201023.8719999995</v>
      </c>
      <c r="G208" s="465">
        <v>0.92036089377222652</v>
      </c>
      <c r="H208" s="465">
        <v>15.471769328083539</v>
      </c>
      <c r="I208" s="465">
        <v>10.629546300949983</v>
      </c>
      <c r="J208" s="465">
        <v>-1.6908143405482718</v>
      </c>
      <c r="K208" s="465">
        <v>8.531115790546977</v>
      </c>
      <c r="L208" s="465">
        <v>5.1238348869343469</v>
      </c>
      <c r="M208" s="465">
        <v>-2.9763426145238583</v>
      </c>
      <c r="N208" s="465">
        <v>5.9131618245600777</v>
      </c>
      <c r="O208" s="466">
        <v>2.9757356143513789</v>
      </c>
    </row>
    <row r="209" spans="1:20" s="58" customFormat="1" ht="13.5" customHeight="1" x14ac:dyDescent="0.2">
      <c r="A209" s="69"/>
      <c r="B209" s="220"/>
      <c r="C209" s="41" t="s">
        <v>48</v>
      </c>
      <c r="D209" s="43">
        <v>331570.09999999998</v>
      </c>
      <c r="E209" s="43">
        <v>780550.2899999998</v>
      </c>
      <c r="F209" s="43">
        <v>1112120.3899999997</v>
      </c>
      <c r="G209" s="455">
        <v>1.0207164663341075</v>
      </c>
      <c r="H209" s="455">
        <v>11.621365288367727</v>
      </c>
      <c r="I209" s="455">
        <v>8.2351551618665013</v>
      </c>
      <c r="J209" s="455">
        <v>-1.4521889940753567</v>
      </c>
      <c r="K209" s="455">
        <v>8.8191617645989311</v>
      </c>
      <c r="L209" s="455">
        <v>5.4084649969618113</v>
      </c>
      <c r="M209" s="455">
        <v>-2.0907556744277542</v>
      </c>
      <c r="N209" s="455">
        <v>7.4355975568599177</v>
      </c>
      <c r="O209" s="457">
        <v>4.2944108598365034</v>
      </c>
    </row>
    <row r="210" spans="1:20" s="58" customFormat="1" ht="13.5" customHeight="1" x14ac:dyDescent="0.2">
      <c r="A210" s="69"/>
      <c r="B210" s="220"/>
      <c r="C210" s="64" t="s">
        <v>49</v>
      </c>
      <c r="D210" s="65">
        <v>297326.42</v>
      </c>
      <c r="E210" s="65">
        <v>774669.76000000024</v>
      </c>
      <c r="F210" s="65">
        <v>1071996.1799999992</v>
      </c>
      <c r="G210" s="465">
        <v>-2.0979553114442808</v>
      </c>
      <c r="H210" s="465">
        <v>8.8440935426356617</v>
      </c>
      <c r="I210" s="465">
        <v>5.5714870314256899</v>
      </c>
      <c r="J210" s="465">
        <v>-1.5008136172325948</v>
      </c>
      <c r="K210" s="465">
        <v>8.8213220809410018</v>
      </c>
      <c r="L210" s="465">
        <v>5.4219812766837236</v>
      </c>
      <c r="M210" s="465">
        <v>-1.5008136172325948</v>
      </c>
      <c r="N210" s="465">
        <v>8.8213220809410018</v>
      </c>
      <c r="O210" s="466">
        <v>5.4219812766837236</v>
      </c>
    </row>
    <row r="211" spans="1:20" s="58" customFormat="1" ht="13.5" customHeight="1" x14ac:dyDescent="0.2">
      <c r="A211" s="69">
        <v>2026</v>
      </c>
      <c r="B211" s="220"/>
      <c r="C211" s="41" t="s">
        <v>50</v>
      </c>
      <c r="D211" s="43">
        <v>257798.12999999995</v>
      </c>
      <c r="E211" s="43">
        <v>693282.0199999999</v>
      </c>
      <c r="F211" s="43">
        <v>951080.14999999991</v>
      </c>
      <c r="G211" s="455">
        <v>-2.4862973959676538</v>
      </c>
      <c r="H211" s="455">
        <v>10.882126659509495</v>
      </c>
      <c r="I211" s="455">
        <v>6.9093610264482521</v>
      </c>
      <c r="J211" s="455">
        <v>-2.4862973959676538</v>
      </c>
      <c r="K211" s="455">
        <v>10.882126659509495</v>
      </c>
      <c r="L211" s="455">
        <v>6.9093610264482521</v>
      </c>
      <c r="M211" s="455">
        <v>-0.88105200114108584</v>
      </c>
      <c r="N211" s="455">
        <v>9.5354541012086429</v>
      </c>
      <c r="O211" s="457">
        <v>6.1256413155834224</v>
      </c>
    </row>
    <row r="212" spans="1:20" s="58" customFormat="1" ht="13.5" customHeight="1" x14ac:dyDescent="0.2">
      <c r="A212" s="69"/>
      <c r="B212" s="220"/>
      <c r="C212" s="64" t="s">
        <v>51</v>
      </c>
      <c r="D212" s="65">
        <v>315897.21999999997</v>
      </c>
      <c r="E212" s="65">
        <v>708697.70999999973</v>
      </c>
      <c r="F212" s="65">
        <v>1024594.93</v>
      </c>
      <c r="G212" s="465">
        <v>1.3055075687264974</v>
      </c>
      <c r="H212" s="465">
        <v>5.818910584434505</v>
      </c>
      <c r="I212" s="465">
        <v>4.3850629087320385</v>
      </c>
      <c r="J212" s="465">
        <v>-0.43425004667982137</v>
      </c>
      <c r="K212" s="465">
        <v>8.2635532886594802</v>
      </c>
      <c r="L212" s="465">
        <v>5.5851963493289674</v>
      </c>
      <c r="M212" s="465">
        <v>0.23432798227804597</v>
      </c>
      <c r="N212" s="465">
        <v>10.298786159664971</v>
      </c>
      <c r="O212" s="466">
        <v>7.0208967056861979</v>
      </c>
    </row>
    <row r="213" spans="1:20" s="58" customFormat="1" ht="13.5" customHeight="1" x14ac:dyDescent="0.2">
      <c r="A213" s="69"/>
      <c r="B213" s="220"/>
      <c r="C213" s="41" t="s">
        <v>52</v>
      </c>
      <c r="D213" s="43">
        <v>345522.91</v>
      </c>
      <c r="E213" s="43">
        <v>804209.15999999945</v>
      </c>
      <c r="F213" s="43">
        <v>1149732.0699999998</v>
      </c>
      <c r="G213" s="455">
        <v>1.9520462859411651</v>
      </c>
      <c r="H213" s="455">
        <v>7.8689533334861181</v>
      </c>
      <c r="I213" s="455">
        <v>6.0198290474858425</v>
      </c>
      <c r="J213" s="455">
        <v>0.44951018737113202</v>
      </c>
      <c r="K213" s="455">
        <v>8.1193781332639503</v>
      </c>
      <c r="L213" s="455">
        <v>5.7446681209556374</v>
      </c>
      <c r="M213" s="455">
        <v>-7.5930145837219243E-2</v>
      </c>
      <c r="N213" s="455">
        <v>9.4804081323440954</v>
      </c>
      <c r="O213" s="457">
        <v>6.3871745330980758</v>
      </c>
    </row>
    <row r="214" spans="1:20" s="58" customFormat="1" ht="13.5" customHeight="1" x14ac:dyDescent="0.2">
      <c r="A214" s="69"/>
      <c r="B214" s="220"/>
      <c r="C214" s="64" t="s">
        <v>40</v>
      </c>
      <c r="D214" s="65">
        <v>307509.79000000004</v>
      </c>
      <c r="E214" s="65">
        <v>758760.6800000004</v>
      </c>
      <c r="F214" s="65">
        <v>1066270.4699999997</v>
      </c>
      <c r="G214" s="465">
        <v>-1.9015584481399799</v>
      </c>
      <c r="H214" s="465">
        <v>8.5998379259510216</v>
      </c>
      <c r="I214" s="465">
        <v>5.3474631072585339</v>
      </c>
      <c r="J214" s="465">
        <v>-0.15036422252140369</v>
      </c>
      <c r="K214" s="465">
        <v>8.2419274503997997</v>
      </c>
      <c r="L214" s="465">
        <v>5.6433441298442801</v>
      </c>
      <c r="M214" s="465">
        <v>0.61172474875151295</v>
      </c>
      <c r="N214" s="465">
        <v>10.796831664864555</v>
      </c>
      <c r="O214" s="466">
        <v>7.5067248461421627</v>
      </c>
    </row>
    <row r="215" spans="1:20" s="58" customFormat="1" ht="13.5" customHeight="1" x14ac:dyDescent="0.2">
      <c r="A215" s="69"/>
      <c r="B215" s="220"/>
      <c r="C215" s="41" t="s">
        <v>42</v>
      </c>
      <c r="D215" s="43">
        <v>342583.27999999997</v>
      </c>
      <c r="E215" s="43">
        <v>801514.74</v>
      </c>
      <c r="F215" s="43">
        <v>1144098.0199999993</v>
      </c>
      <c r="G215" s="455">
        <v>-1.5840603063010121</v>
      </c>
      <c r="H215" s="455">
        <v>6.7061915995038959</v>
      </c>
      <c r="I215" s="455">
        <v>4.0809076488021958</v>
      </c>
      <c r="J215" s="455">
        <v>-0.46689522969028019</v>
      </c>
      <c r="K215" s="455">
        <v>7.9114270457580034</v>
      </c>
      <c r="L215" s="455">
        <v>5.3043880389147091</v>
      </c>
      <c r="M215" s="455">
        <v>0.29629129513124042</v>
      </c>
      <c r="N215" s="455">
        <v>10.32814555912185</v>
      </c>
      <c r="O215" s="457">
        <v>7.1050044751380028</v>
      </c>
    </row>
    <row r="216" spans="1:20" s="58" customFormat="1" ht="13.5" customHeight="1" x14ac:dyDescent="0.2">
      <c r="A216" s="167"/>
      <c r="B216" s="223"/>
      <c r="C216" s="490" t="s">
        <v>43</v>
      </c>
      <c r="D216" s="487">
        <v>329140.19000000012</v>
      </c>
      <c r="E216" s="487">
        <v>732484.78999999992</v>
      </c>
      <c r="F216" s="487">
        <v>1061624.9799999995</v>
      </c>
      <c r="G216" s="496">
        <v>2.8173144947398328</v>
      </c>
      <c r="H216" s="496">
        <v>11.885913346616221</v>
      </c>
      <c r="I216" s="496">
        <v>8.9077900950887141</v>
      </c>
      <c r="J216" s="496">
        <v>8.737984720225711E-2</v>
      </c>
      <c r="K216" s="496">
        <v>8.539166763145829</v>
      </c>
      <c r="L216" s="496">
        <v>5.885766505404888</v>
      </c>
      <c r="M216" s="496">
        <v>0.55188397193508365</v>
      </c>
      <c r="N216" s="496">
        <v>10.933453600473285</v>
      </c>
      <c r="O216" s="497">
        <v>7.6052174117603073</v>
      </c>
    </row>
    <row r="217" spans="1:20" s="58" customFormat="1" ht="13.5" customHeight="1" x14ac:dyDescent="0.2">
      <c r="A217" s="69"/>
      <c r="B217" s="220"/>
      <c r="C217" s="64"/>
      <c r="D217" s="65"/>
      <c r="E217" s="65"/>
      <c r="F217" s="65"/>
      <c r="G217" s="66"/>
      <c r="H217" s="66"/>
      <c r="I217" s="66"/>
      <c r="J217" s="66"/>
      <c r="K217" s="66"/>
      <c r="L217" s="66"/>
      <c r="M217" s="66"/>
      <c r="N217" s="66"/>
      <c r="O217" s="66"/>
    </row>
    <row r="218" spans="1:20" ht="14.25" customHeight="1" x14ac:dyDescent="0.3">
      <c r="A218" s="224"/>
      <c r="B218" s="224"/>
      <c r="C218" s="225"/>
      <c r="D218" s="226"/>
      <c r="E218" s="226"/>
      <c r="F218" s="306"/>
      <c r="G218" s="387"/>
      <c r="H218" s="388"/>
      <c r="I218" s="388"/>
      <c r="J218" s="387"/>
      <c r="K218" s="227"/>
      <c r="L218" s="227"/>
      <c r="M218" s="227"/>
      <c r="N218" s="227"/>
      <c r="O218" s="227"/>
      <c r="Q218" s="58"/>
      <c r="R218" s="58"/>
      <c r="S218" s="58"/>
      <c r="T218" s="58"/>
    </row>
    <row r="219" spans="1:20" ht="14.25" customHeight="1" x14ac:dyDescent="0.25">
      <c r="A219" s="579" t="s">
        <v>53</v>
      </c>
      <c r="B219" s="580"/>
      <c r="C219" s="580"/>
      <c r="D219" s="580"/>
      <c r="E219" s="580"/>
      <c r="F219" s="228"/>
      <c r="G219" s="389"/>
      <c r="H219" s="389"/>
      <c r="I219" s="389"/>
      <c r="J219" s="389"/>
      <c r="K219" s="228"/>
      <c r="L219" s="228"/>
      <c r="M219" s="228"/>
      <c r="N219" s="228"/>
      <c r="O219" s="229"/>
    </row>
    <row r="220" spans="1:20" x14ac:dyDescent="0.25">
      <c r="A220" s="518" t="s">
        <v>54</v>
      </c>
      <c r="B220" s="519"/>
      <c r="C220" s="519"/>
      <c r="D220" s="519"/>
      <c r="E220" s="519"/>
      <c r="F220" s="139"/>
      <c r="G220" s="139"/>
      <c r="H220" s="139"/>
      <c r="I220" s="139"/>
      <c r="J220" s="139"/>
      <c r="K220" s="139"/>
      <c r="L220" s="139"/>
      <c r="M220" s="139"/>
      <c r="N220" s="139"/>
      <c r="O220" s="137"/>
    </row>
    <row r="221" spans="1:20" x14ac:dyDescent="0.25">
      <c r="A221" s="518" t="s">
        <v>82</v>
      </c>
      <c r="B221" s="519"/>
      <c r="C221" s="519"/>
      <c r="D221" s="519"/>
      <c r="E221" s="519"/>
      <c r="F221" s="139"/>
      <c r="G221" s="139"/>
      <c r="H221" s="139"/>
      <c r="I221" s="139"/>
      <c r="J221" s="139"/>
      <c r="K221" s="139"/>
      <c r="L221" s="139"/>
      <c r="M221" s="139"/>
      <c r="N221" s="136"/>
      <c r="O221" s="230"/>
    </row>
    <row r="222" spans="1:20" ht="12" customHeight="1" x14ac:dyDescent="0.25">
      <c r="A222" s="569" t="s">
        <v>90</v>
      </c>
      <c r="B222" s="570"/>
      <c r="C222" s="570"/>
      <c r="D222" s="570"/>
      <c r="E222" s="570"/>
      <c r="F222" s="570"/>
      <c r="G222" s="570"/>
      <c r="H222" s="570"/>
      <c r="I222" s="570"/>
      <c r="J222" s="570"/>
      <c r="K222" s="570"/>
      <c r="L222" s="570"/>
      <c r="M222" s="570"/>
      <c r="N222" s="570"/>
      <c r="O222" s="571"/>
    </row>
    <row r="223" spans="1:20" ht="12" customHeight="1" x14ac:dyDescent="0.25">
      <c r="A223" s="569"/>
      <c r="B223" s="570"/>
      <c r="C223" s="570"/>
      <c r="D223" s="570"/>
      <c r="E223" s="570"/>
      <c r="F223" s="570"/>
      <c r="G223" s="570"/>
      <c r="H223" s="570"/>
      <c r="I223" s="570"/>
      <c r="J223" s="570"/>
      <c r="K223" s="570"/>
      <c r="L223" s="570"/>
      <c r="M223" s="570"/>
      <c r="N223" s="570"/>
      <c r="O223" s="571"/>
    </row>
    <row r="224" spans="1:20" ht="15" customHeight="1" x14ac:dyDescent="0.25">
      <c r="A224" s="522"/>
      <c r="B224" s="523"/>
      <c r="C224" s="523"/>
      <c r="D224" s="523"/>
      <c r="E224" s="523"/>
      <c r="F224" s="523"/>
      <c r="G224" s="523"/>
      <c r="H224" s="523"/>
      <c r="I224" s="523"/>
      <c r="J224" s="523"/>
      <c r="K224" s="523"/>
      <c r="L224" s="523"/>
      <c r="M224" s="523"/>
      <c r="N224" s="523"/>
      <c r="O224" s="524"/>
    </row>
    <row r="225" spans="1:15" ht="18.75" customHeight="1" x14ac:dyDescent="0.25">
      <c r="A225" s="81" t="str">
        <f>+'Anexo 1 '!A226</f>
        <v>Actualizado el  31 de julio de 2026</v>
      </c>
      <c r="B225" s="80"/>
      <c r="C225" s="80"/>
      <c r="D225" s="139"/>
      <c r="E225" s="139"/>
      <c r="F225" s="231"/>
      <c r="G225" s="139"/>
      <c r="H225" s="139"/>
      <c r="I225" s="139"/>
      <c r="J225" s="139"/>
      <c r="K225" s="139"/>
      <c r="L225" s="139"/>
      <c r="M225" s="139"/>
      <c r="N225" s="139"/>
      <c r="O225" s="639" t="s">
        <v>69</v>
      </c>
    </row>
    <row r="226" spans="1:15" ht="6" customHeight="1" x14ac:dyDescent="0.25">
      <c r="A226" s="142"/>
      <c r="B226" s="84"/>
      <c r="C226" s="84"/>
      <c r="D226" s="232"/>
      <c r="E226" s="232"/>
      <c r="F226" s="233"/>
      <c r="G226" s="176"/>
      <c r="H226" s="176"/>
      <c r="I226" s="176"/>
      <c r="J226" s="176"/>
      <c r="K226" s="176"/>
      <c r="L226" s="176"/>
      <c r="M226" s="176"/>
      <c r="N226" s="143"/>
      <c r="O226" s="234"/>
    </row>
    <row r="227" spans="1:15" ht="17.25" x14ac:dyDescent="0.3">
      <c r="D227" s="130"/>
      <c r="E227" s="130"/>
      <c r="F227" s="130"/>
      <c r="G227" s="235"/>
      <c r="H227" s="236"/>
      <c r="I227" s="236"/>
      <c r="N227" s="237"/>
      <c r="O227" s="237"/>
    </row>
    <row r="228" spans="1:15" x14ac:dyDescent="0.25">
      <c r="D228" s="130"/>
      <c r="E228" s="130"/>
      <c r="F228" s="130"/>
      <c r="G228" s="236"/>
      <c r="H228" s="236"/>
      <c r="I228" s="236"/>
    </row>
    <row r="229" spans="1:15" x14ac:dyDescent="0.25">
      <c r="D229" s="130"/>
      <c r="E229" s="130"/>
      <c r="F229" s="130"/>
      <c r="G229" s="236"/>
      <c r="H229" s="236"/>
      <c r="I229" s="236"/>
    </row>
    <row r="230" spans="1:15" ht="12.75" customHeight="1" x14ac:dyDescent="0.25">
      <c r="D230" s="130"/>
      <c r="E230" s="130"/>
      <c r="F230" s="130"/>
      <c r="G230" s="236"/>
      <c r="H230" s="236"/>
      <c r="I230" s="236"/>
    </row>
    <row r="231" spans="1:15" x14ac:dyDescent="0.25">
      <c r="D231" s="130"/>
      <c r="E231" s="130"/>
      <c r="F231" s="130"/>
      <c r="G231" s="236"/>
      <c r="H231" s="236"/>
      <c r="I231" s="236"/>
    </row>
    <row r="232" spans="1:15" x14ac:dyDescent="0.25">
      <c r="D232" s="130"/>
      <c r="E232" s="130"/>
      <c r="F232" s="130"/>
      <c r="G232" s="236"/>
      <c r="H232" s="236"/>
      <c r="I232" s="236"/>
    </row>
    <row r="233" spans="1:15" x14ac:dyDescent="0.25">
      <c r="D233" s="130"/>
      <c r="E233" s="130"/>
      <c r="F233" s="130"/>
      <c r="G233" s="236"/>
      <c r="H233" s="236"/>
      <c r="I233" s="236"/>
    </row>
    <row r="234" spans="1:15" x14ac:dyDescent="0.25">
      <c r="D234" s="130"/>
      <c r="E234" s="130"/>
      <c r="F234" s="130"/>
      <c r="G234" s="236"/>
      <c r="H234" s="236"/>
      <c r="I234" s="238"/>
      <c r="J234" s="239"/>
      <c r="K234" s="239"/>
      <c r="L234" s="240"/>
    </row>
    <row r="235" spans="1:15" x14ac:dyDescent="0.25">
      <c r="D235" s="130"/>
      <c r="E235" s="130"/>
      <c r="F235" s="130"/>
      <c r="G235" s="236"/>
      <c r="H235" s="236"/>
      <c r="I235" s="236"/>
    </row>
    <row r="236" spans="1:15" x14ac:dyDescent="0.25">
      <c r="D236" s="130"/>
      <c r="E236" s="130"/>
      <c r="F236" s="130"/>
      <c r="G236" s="236"/>
      <c r="H236" s="236"/>
      <c r="I236" s="236"/>
    </row>
    <row r="237" spans="1:15" x14ac:dyDescent="0.25">
      <c r="D237" s="130"/>
      <c r="E237" s="130"/>
      <c r="F237" s="130"/>
      <c r="G237" s="236"/>
      <c r="H237" s="236"/>
      <c r="I237" s="236"/>
    </row>
    <row r="238" spans="1:15" x14ac:dyDescent="0.25">
      <c r="D238" s="130"/>
      <c r="E238" s="130"/>
      <c r="F238" s="130"/>
      <c r="G238" s="236"/>
      <c r="H238" s="236"/>
      <c r="I238" s="236"/>
    </row>
    <row r="239" spans="1:15" x14ac:dyDescent="0.25">
      <c r="D239" s="130"/>
      <c r="E239" s="130"/>
      <c r="F239" s="130"/>
      <c r="G239" s="236"/>
      <c r="H239" s="236"/>
      <c r="I239" s="236"/>
    </row>
    <row r="240" spans="1:15" x14ac:dyDescent="0.25">
      <c r="D240" s="130"/>
      <c r="E240" s="130"/>
      <c r="F240" s="130"/>
      <c r="G240" s="236"/>
      <c r="H240" s="236"/>
      <c r="I240" s="236"/>
    </row>
    <row r="241" spans="4:9" x14ac:dyDescent="0.25">
      <c r="D241" s="130"/>
      <c r="E241" s="130"/>
      <c r="F241" s="130"/>
      <c r="G241" s="236"/>
      <c r="H241" s="236"/>
      <c r="I241" s="236"/>
    </row>
    <row r="242" spans="4:9" x14ac:dyDescent="0.25">
      <c r="D242" s="130"/>
      <c r="E242" s="130"/>
      <c r="F242" s="130"/>
      <c r="G242" s="236"/>
      <c r="H242" s="236"/>
      <c r="I242" s="236"/>
    </row>
    <row r="243" spans="4:9" x14ac:dyDescent="0.25">
      <c r="D243" s="130"/>
      <c r="E243" s="130"/>
      <c r="F243" s="130"/>
      <c r="G243" s="236"/>
      <c r="H243" s="236"/>
      <c r="I243" s="236"/>
    </row>
    <row r="244" spans="4:9" x14ac:dyDescent="0.25">
      <c r="D244" s="130"/>
      <c r="E244" s="130"/>
      <c r="F244" s="130"/>
      <c r="G244" s="236"/>
      <c r="H244" s="236"/>
      <c r="I244" s="236"/>
    </row>
    <row r="245" spans="4:9" x14ac:dyDescent="0.25">
      <c r="D245" s="130"/>
      <c r="E245" s="130"/>
      <c r="F245" s="130"/>
      <c r="G245" s="236"/>
      <c r="H245" s="236"/>
      <c r="I245" s="236"/>
    </row>
    <row r="246" spans="4:9" x14ac:dyDescent="0.25">
      <c r="D246" s="130"/>
      <c r="E246" s="130"/>
      <c r="F246" s="130"/>
      <c r="G246" s="236"/>
      <c r="H246" s="236"/>
      <c r="I246" s="236"/>
    </row>
    <row r="247" spans="4:9" x14ac:dyDescent="0.25">
      <c r="D247" s="130"/>
      <c r="E247" s="130"/>
      <c r="F247" s="130"/>
      <c r="G247" s="236"/>
      <c r="H247" s="236"/>
      <c r="I247" s="236"/>
    </row>
    <row r="248" spans="4:9" x14ac:dyDescent="0.25">
      <c r="D248" s="130"/>
      <c r="E248" s="130"/>
      <c r="F248" s="130"/>
      <c r="G248" s="236"/>
      <c r="H248" s="236"/>
      <c r="I248" s="236"/>
    </row>
    <row r="249" spans="4:9" x14ac:dyDescent="0.25">
      <c r="D249" s="130"/>
      <c r="E249" s="130"/>
      <c r="F249" s="130"/>
      <c r="G249" s="236"/>
      <c r="H249" s="236"/>
      <c r="I249" s="236"/>
    </row>
    <row r="250" spans="4:9" x14ac:dyDescent="0.25">
      <c r="D250" s="130"/>
      <c r="E250" s="130"/>
      <c r="F250" s="130"/>
      <c r="G250" s="236"/>
      <c r="H250" s="236"/>
      <c r="I250" s="236"/>
    </row>
    <row r="251" spans="4:9" x14ac:dyDescent="0.25">
      <c r="D251" s="130"/>
      <c r="E251" s="130"/>
      <c r="F251" s="130"/>
      <c r="G251" s="236"/>
      <c r="H251" s="236"/>
      <c r="I251" s="236"/>
    </row>
    <row r="252" spans="4:9" x14ac:dyDescent="0.25">
      <c r="D252" s="130"/>
      <c r="E252" s="130"/>
      <c r="F252" s="130"/>
      <c r="G252" s="236"/>
      <c r="H252" s="236"/>
      <c r="I252" s="236"/>
    </row>
    <row r="253" spans="4:9" x14ac:dyDescent="0.25">
      <c r="D253" s="130"/>
      <c r="E253" s="130"/>
      <c r="F253" s="130"/>
      <c r="G253" s="236"/>
      <c r="H253" s="236"/>
      <c r="I253" s="236"/>
    </row>
    <row r="254" spans="4:9" x14ac:dyDescent="0.25">
      <c r="D254" s="130"/>
      <c r="E254" s="130"/>
      <c r="F254" s="130"/>
      <c r="G254" s="236"/>
      <c r="H254" s="236"/>
      <c r="I254" s="236"/>
    </row>
    <row r="255" spans="4:9" x14ac:dyDescent="0.25">
      <c r="D255" s="130"/>
      <c r="E255" s="130"/>
      <c r="F255" s="130"/>
      <c r="G255" s="236"/>
      <c r="H255" s="236"/>
      <c r="I255" s="236"/>
    </row>
    <row r="256" spans="4:9" x14ac:dyDescent="0.25">
      <c r="D256" s="130"/>
      <c r="E256" s="130"/>
      <c r="F256" s="130"/>
      <c r="G256" s="236"/>
      <c r="H256" s="236"/>
      <c r="I256" s="236"/>
    </row>
    <row r="257" spans="4:9" x14ac:dyDescent="0.25">
      <c r="D257" s="130"/>
      <c r="E257" s="130"/>
      <c r="F257" s="130"/>
      <c r="G257" s="236"/>
      <c r="H257" s="236"/>
      <c r="I257" s="236"/>
    </row>
  </sheetData>
  <mergeCells count="14">
    <mergeCell ref="A224:O224"/>
    <mergeCell ref="A219:E219"/>
    <mergeCell ref="A220:E220"/>
    <mergeCell ref="A221:E221"/>
    <mergeCell ref="A222:O223"/>
    <mergeCell ref="A1:O1"/>
    <mergeCell ref="A3:O4"/>
    <mergeCell ref="J7:L7"/>
    <mergeCell ref="A8:A9"/>
    <mergeCell ref="C8:C9"/>
    <mergeCell ref="D8:F8"/>
    <mergeCell ref="G8:I8"/>
    <mergeCell ref="J8:L8"/>
    <mergeCell ref="M8:O8"/>
  </mergeCells>
  <phoneticPr fontId="57" type="noConversion"/>
  <hyperlinks>
    <hyperlink ref="O225" location="Índice!A1" display="Volver " xr:uid="{00000000-0004-0000-0500-000000000000}"/>
  </hyperlinks>
  <pageMargins left="0.75" right="0.75" top="1" bottom="1" header="0" footer="0"/>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E5696"/>
  <sheetViews>
    <sheetView showGridLines="0" zoomScaleNormal="100" workbookViewId="0">
      <pane ySplit="8" topLeftCell="A4144" activePane="bottomLeft" state="frozen"/>
      <selection activeCell="AG3" sqref="AG3"/>
      <selection pane="bottomLeft" activeCell="F4156" sqref="F4156"/>
    </sheetView>
  </sheetViews>
  <sheetFormatPr baseColWidth="10" defaultColWidth="11.42578125" defaultRowHeight="14.25" x14ac:dyDescent="0.25"/>
  <cols>
    <col min="1" max="1" width="22.5703125" style="7" customWidth="1"/>
    <col min="2" max="2" width="9.7109375" style="241" customWidth="1"/>
    <col min="3" max="3" width="21.140625" style="241" customWidth="1"/>
    <col min="4" max="4" width="10.85546875" style="241" customWidth="1"/>
    <col min="5" max="5" width="11.7109375" style="241" customWidth="1"/>
    <col min="6" max="6" width="12.5703125" style="241" customWidth="1"/>
    <col min="7" max="15" width="9.7109375" style="58" customWidth="1"/>
    <col min="16" max="16" width="12.140625" style="58" customWidth="1"/>
    <col min="17" max="19" width="12" style="89" customWidth="1"/>
    <col min="20" max="34" width="15" style="89" customWidth="1"/>
    <col min="35" max="35" width="19.7109375" style="89" customWidth="1"/>
    <col min="36" max="36" width="18.28515625" style="89" customWidth="1"/>
    <col min="37" max="50" width="15" style="89" customWidth="1"/>
    <col min="51" max="51" width="19.7109375" style="89" customWidth="1"/>
    <col min="52" max="52" width="18.28515625" style="89" customWidth="1"/>
    <col min="53" max="53" width="19.7109375" style="89" customWidth="1"/>
    <col min="54" max="54" width="18.28515625" style="89" customWidth="1"/>
    <col min="55" max="59" width="18.5703125" style="89" customWidth="1"/>
    <col min="60" max="60" width="19.7109375" style="89" customWidth="1"/>
    <col min="61" max="61" width="23.28515625" style="89" customWidth="1"/>
    <col min="62" max="62" width="18.28515625" style="89" customWidth="1"/>
    <col min="63" max="83" width="18.5703125" style="89" customWidth="1"/>
    <col min="84" max="84" width="19.7109375" style="89" customWidth="1"/>
    <col min="85" max="85" width="23.28515625" style="89" customWidth="1"/>
    <col min="86" max="86" width="18.28515625" style="89" customWidth="1"/>
    <col min="87" max="87" width="19.7109375" style="89" customWidth="1"/>
    <col min="88" max="88" width="23.28515625" style="89" customWidth="1"/>
    <col min="89" max="89" width="18.28515625" style="89" customWidth="1"/>
    <col min="90" max="90" width="19.7109375" style="89" customWidth="1"/>
    <col min="91" max="91" width="23.28515625" style="89" customWidth="1"/>
    <col min="92" max="92" width="18.28515625" style="89" customWidth="1"/>
    <col min="93" max="128" width="18.5703125" style="89" customWidth="1"/>
    <col min="129" max="129" width="19.7109375" style="89" customWidth="1"/>
    <col min="130" max="130" width="23.28515625" style="89" customWidth="1"/>
    <col min="131" max="131" width="18.28515625" style="89" customWidth="1"/>
    <col min="132" max="134" width="18.5703125" style="89" customWidth="1"/>
    <col min="135" max="158" width="18.5703125" style="89" bestFit="1" customWidth="1"/>
    <col min="159" max="160" width="18.5703125" style="89" customWidth="1"/>
    <col min="161" max="167" width="18.5703125" style="89" bestFit="1" customWidth="1"/>
    <col min="168" max="168" width="19.7109375" style="89" bestFit="1" customWidth="1"/>
    <col min="169" max="169" width="23.28515625" style="89" bestFit="1" customWidth="1"/>
    <col min="170" max="170" width="18.28515625" style="89" customWidth="1"/>
    <col min="171" max="184" width="18.5703125" style="89" bestFit="1" customWidth="1"/>
    <col min="185" max="186" width="18.5703125" style="89" customWidth="1"/>
    <col min="187" max="206" width="18.5703125" style="89" bestFit="1" customWidth="1"/>
    <col min="207" max="207" width="19.7109375" style="89" bestFit="1" customWidth="1"/>
    <col min="208" max="208" width="23.28515625" style="89" bestFit="1" customWidth="1"/>
    <col min="209" max="209" width="18.28515625" style="89" customWidth="1"/>
    <col min="210" max="210" width="18.5703125" style="89" bestFit="1" customWidth="1"/>
    <col min="211" max="212" width="18.5703125" style="89" customWidth="1"/>
    <col min="213" max="236" width="18.5703125" style="89" bestFit="1" customWidth="1"/>
    <col min="237" max="238" width="18.5703125" style="89" customWidth="1"/>
    <col min="239" max="239" width="18.5703125" style="89" bestFit="1" customWidth="1"/>
    <col min="240" max="16384" width="11.42578125" style="89"/>
  </cols>
  <sheetData>
    <row r="1" spans="1:7" ht="60" customHeight="1" x14ac:dyDescent="0.25">
      <c r="A1" s="560"/>
      <c r="B1" s="560"/>
      <c r="C1" s="560"/>
      <c r="D1" s="560"/>
      <c r="E1" s="560"/>
      <c r="F1" s="560"/>
    </row>
    <row r="2" spans="1:7" ht="8.25" customHeight="1" x14ac:dyDescent="0.25"/>
    <row r="3" spans="1:7" ht="13.5" customHeight="1" x14ac:dyDescent="0.25">
      <c r="A3" s="547" t="s">
        <v>27</v>
      </c>
      <c r="B3" s="547"/>
      <c r="C3" s="547"/>
      <c r="D3" s="547"/>
      <c r="E3" s="547"/>
      <c r="F3" s="547"/>
    </row>
    <row r="4" spans="1:7" ht="13.5" customHeight="1" x14ac:dyDescent="0.25">
      <c r="A4" s="547"/>
      <c r="B4" s="547"/>
      <c r="C4" s="547"/>
      <c r="D4" s="547"/>
      <c r="E4" s="547"/>
      <c r="F4" s="547"/>
    </row>
    <row r="5" spans="1:7" s="58" customFormat="1" ht="21" customHeight="1" x14ac:dyDescent="0.2">
      <c r="A5" s="584" t="s">
        <v>94</v>
      </c>
      <c r="B5" s="585"/>
      <c r="C5" s="585"/>
      <c r="D5" s="585"/>
      <c r="E5" s="585"/>
      <c r="F5" s="586"/>
    </row>
    <row r="6" spans="1:7" s="58" customFormat="1" ht="15.75" customHeight="1" x14ac:dyDescent="0.2">
      <c r="A6" s="21" t="s">
        <v>176</v>
      </c>
      <c r="B6" s="18"/>
      <c r="C6" s="18"/>
      <c r="D6" s="18"/>
      <c r="E6" s="18"/>
      <c r="F6" s="177"/>
    </row>
    <row r="7" spans="1:7" s="58" customFormat="1" ht="14.25" customHeight="1" x14ac:dyDescent="0.2">
      <c r="A7" s="513" t="s">
        <v>95</v>
      </c>
      <c r="B7" s="576" t="s">
        <v>31</v>
      </c>
      <c r="C7" s="589" t="s">
        <v>96</v>
      </c>
      <c r="D7" s="591" t="s">
        <v>92</v>
      </c>
      <c r="E7" s="591"/>
      <c r="F7" s="592"/>
      <c r="G7" s="307"/>
    </row>
    <row r="8" spans="1:7" s="58" customFormat="1" ht="14.25" customHeight="1" x14ac:dyDescent="0.2">
      <c r="A8" s="587"/>
      <c r="B8" s="588"/>
      <c r="C8" s="590"/>
      <c r="D8" s="242" t="s">
        <v>88</v>
      </c>
      <c r="E8" s="242" t="s">
        <v>89</v>
      </c>
      <c r="F8" s="243" t="s">
        <v>65</v>
      </c>
    </row>
    <row r="9" spans="1:7" s="58" customFormat="1" ht="13.5" customHeight="1" x14ac:dyDescent="0.2">
      <c r="A9" s="345">
        <v>2009</v>
      </c>
      <c r="B9" s="346" t="s">
        <v>40</v>
      </c>
      <c r="C9" s="346" t="s">
        <v>97</v>
      </c>
      <c r="D9" s="347">
        <v>22775.26</v>
      </c>
      <c r="E9" s="347">
        <v>79498.214999999997</v>
      </c>
      <c r="F9" s="348">
        <v>102273.47500000001</v>
      </c>
      <c r="G9" s="221"/>
    </row>
    <row r="10" spans="1:7" s="58" customFormat="1" ht="13.5" customHeight="1" x14ac:dyDescent="0.2">
      <c r="A10" s="244">
        <v>2009</v>
      </c>
      <c r="B10" s="165" t="s">
        <v>42</v>
      </c>
      <c r="C10" s="165" t="s">
        <v>97</v>
      </c>
      <c r="D10" s="245">
        <v>23373.18</v>
      </c>
      <c r="E10" s="245">
        <v>83911.972500000003</v>
      </c>
      <c r="F10" s="246">
        <v>107285.15250000001</v>
      </c>
      <c r="G10" s="221"/>
    </row>
    <row r="11" spans="1:7" s="58" customFormat="1" ht="13.5" customHeight="1" x14ac:dyDescent="0.2">
      <c r="A11" s="349">
        <v>2009</v>
      </c>
      <c r="B11" s="350" t="s">
        <v>43</v>
      </c>
      <c r="C11" s="350" t="s">
        <v>97</v>
      </c>
      <c r="D11" s="351">
        <v>22156.7</v>
      </c>
      <c r="E11" s="351">
        <v>78873.48000000001</v>
      </c>
      <c r="F11" s="352">
        <v>101030.18000000001</v>
      </c>
      <c r="G11" s="221"/>
    </row>
    <row r="12" spans="1:7" s="58" customFormat="1" ht="13.5" customHeight="1" x14ac:dyDescent="0.2">
      <c r="A12" s="244">
        <v>2009</v>
      </c>
      <c r="B12" s="165" t="s">
        <v>44</v>
      </c>
      <c r="C12" s="165" t="s">
        <v>97</v>
      </c>
      <c r="D12" s="245">
        <v>24773.679999999997</v>
      </c>
      <c r="E12" s="245">
        <v>91612.904999999999</v>
      </c>
      <c r="F12" s="246">
        <v>116386.58500000001</v>
      </c>
      <c r="G12" s="221"/>
    </row>
    <row r="13" spans="1:7" s="58" customFormat="1" ht="13.5" customHeight="1" x14ac:dyDescent="0.2">
      <c r="A13" s="349">
        <v>2009</v>
      </c>
      <c r="B13" s="350" t="s">
        <v>45</v>
      </c>
      <c r="C13" s="350" t="s">
        <v>97</v>
      </c>
      <c r="D13" s="351">
        <v>23262.879999999997</v>
      </c>
      <c r="E13" s="351">
        <v>86030.27</v>
      </c>
      <c r="F13" s="352">
        <v>109293.15</v>
      </c>
      <c r="G13" s="221"/>
    </row>
    <row r="14" spans="1:7" s="58" customFormat="1" ht="13.5" customHeight="1" x14ac:dyDescent="0.2">
      <c r="A14" s="244">
        <v>2009</v>
      </c>
      <c r="B14" s="165" t="s">
        <v>46</v>
      </c>
      <c r="C14" s="165" t="s">
        <v>97</v>
      </c>
      <c r="D14" s="245">
        <v>25115.06</v>
      </c>
      <c r="E14" s="245">
        <v>82835.227499999994</v>
      </c>
      <c r="F14" s="246">
        <v>107950.28749999999</v>
      </c>
      <c r="G14" s="221"/>
    </row>
    <row r="15" spans="1:7" s="58" customFormat="1" ht="13.5" customHeight="1" x14ac:dyDescent="0.2">
      <c r="A15" s="349">
        <v>2009</v>
      </c>
      <c r="B15" s="350" t="s">
        <v>47</v>
      </c>
      <c r="C15" s="350" t="s">
        <v>97</v>
      </c>
      <c r="D15" s="351">
        <v>24922.77</v>
      </c>
      <c r="E15" s="351">
        <v>86757.742500000008</v>
      </c>
      <c r="F15" s="352">
        <v>111680.5125</v>
      </c>
      <c r="G15" s="221"/>
    </row>
    <row r="16" spans="1:7" s="58" customFormat="1" ht="13.5" customHeight="1" x14ac:dyDescent="0.2">
      <c r="A16" s="244">
        <v>2009</v>
      </c>
      <c r="B16" s="165" t="s">
        <v>48</v>
      </c>
      <c r="C16" s="165" t="s">
        <v>97</v>
      </c>
      <c r="D16" s="245">
        <v>21841.16</v>
      </c>
      <c r="E16" s="245">
        <v>84046.982499999998</v>
      </c>
      <c r="F16" s="246">
        <v>105888.1425</v>
      </c>
      <c r="G16" s="221"/>
    </row>
    <row r="17" spans="1:7" s="58" customFormat="1" ht="13.5" customHeight="1" x14ac:dyDescent="0.2">
      <c r="A17" s="349">
        <v>2009</v>
      </c>
      <c r="B17" s="350" t="s">
        <v>49</v>
      </c>
      <c r="C17" s="350" t="s">
        <v>97</v>
      </c>
      <c r="D17" s="351">
        <v>20886.93</v>
      </c>
      <c r="E17" s="351">
        <v>76139.982499999998</v>
      </c>
      <c r="F17" s="352">
        <v>97026.912500000006</v>
      </c>
      <c r="G17" s="221"/>
    </row>
    <row r="18" spans="1:7" s="58" customFormat="1" ht="13.5" customHeight="1" x14ac:dyDescent="0.2">
      <c r="A18" s="244">
        <v>2010</v>
      </c>
      <c r="B18" s="165" t="s">
        <v>50</v>
      </c>
      <c r="C18" s="165" t="s">
        <v>97</v>
      </c>
      <c r="D18" s="245">
        <v>20802.080000000002</v>
      </c>
      <c r="E18" s="245">
        <v>78436.19</v>
      </c>
      <c r="F18" s="246">
        <v>99238.27</v>
      </c>
      <c r="G18" s="221"/>
    </row>
    <row r="19" spans="1:7" s="58" customFormat="1" ht="13.5" customHeight="1" x14ac:dyDescent="0.2">
      <c r="A19" s="349">
        <v>2010</v>
      </c>
      <c r="B19" s="350" t="s">
        <v>51</v>
      </c>
      <c r="C19" s="350" t="s">
        <v>97</v>
      </c>
      <c r="D19" s="351">
        <v>21396.54</v>
      </c>
      <c r="E19" s="351">
        <v>82411.4375</v>
      </c>
      <c r="F19" s="352">
        <v>103807.97750000001</v>
      </c>
      <c r="G19" s="221"/>
    </row>
    <row r="20" spans="1:7" s="58" customFormat="1" ht="13.5" customHeight="1" x14ac:dyDescent="0.2">
      <c r="A20" s="244">
        <v>2010</v>
      </c>
      <c r="B20" s="165" t="s">
        <v>52</v>
      </c>
      <c r="C20" s="165" t="s">
        <v>97</v>
      </c>
      <c r="D20" s="245">
        <v>25121.530000000002</v>
      </c>
      <c r="E20" s="245">
        <v>93421.171000000002</v>
      </c>
      <c r="F20" s="246">
        <v>118542.70100000002</v>
      </c>
      <c r="G20" s="221"/>
    </row>
    <row r="21" spans="1:7" s="58" customFormat="1" ht="13.5" customHeight="1" x14ac:dyDescent="0.2">
      <c r="A21" s="349">
        <v>2010</v>
      </c>
      <c r="B21" s="350" t="s">
        <v>40</v>
      </c>
      <c r="C21" s="350" t="s">
        <v>97</v>
      </c>
      <c r="D21" s="351">
        <v>24474.899999999998</v>
      </c>
      <c r="E21" s="351">
        <v>83122.97</v>
      </c>
      <c r="F21" s="352">
        <v>107597.87000000001</v>
      </c>
      <c r="G21" s="221"/>
    </row>
    <row r="22" spans="1:7" s="58" customFormat="1" ht="13.5" customHeight="1" x14ac:dyDescent="0.2">
      <c r="A22" s="244">
        <v>2010</v>
      </c>
      <c r="B22" s="165" t="s">
        <v>42</v>
      </c>
      <c r="C22" s="165" t="s">
        <v>97</v>
      </c>
      <c r="D22" s="245">
        <v>24540.940000000002</v>
      </c>
      <c r="E22" s="245">
        <v>91085.41</v>
      </c>
      <c r="F22" s="246">
        <v>115626.35</v>
      </c>
      <c r="G22" s="221"/>
    </row>
    <row r="23" spans="1:7" s="58" customFormat="1" ht="13.5" customHeight="1" x14ac:dyDescent="0.2">
      <c r="A23" s="349">
        <v>2010</v>
      </c>
      <c r="B23" s="350" t="s">
        <v>43</v>
      </c>
      <c r="C23" s="350" t="s">
        <v>97</v>
      </c>
      <c r="D23" s="351">
        <v>24980.260000000002</v>
      </c>
      <c r="E23" s="351">
        <v>82645.592499999999</v>
      </c>
      <c r="F23" s="352">
        <v>107625.85250000001</v>
      </c>
      <c r="G23" s="221"/>
    </row>
    <row r="24" spans="1:7" s="58" customFormat="1" ht="13.5" customHeight="1" x14ac:dyDescent="0.2">
      <c r="A24" s="244">
        <v>2010</v>
      </c>
      <c r="B24" s="165" t="s">
        <v>44</v>
      </c>
      <c r="C24" s="165" t="s">
        <v>97</v>
      </c>
      <c r="D24" s="245">
        <v>23330.76</v>
      </c>
      <c r="E24" s="245">
        <v>82518.157500000001</v>
      </c>
      <c r="F24" s="246">
        <v>105848.9175</v>
      </c>
      <c r="G24" s="221"/>
    </row>
    <row r="25" spans="1:7" s="58" customFormat="1" ht="13.5" customHeight="1" x14ac:dyDescent="0.2">
      <c r="A25" s="349">
        <v>2010</v>
      </c>
      <c r="B25" s="350" t="s">
        <v>45</v>
      </c>
      <c r="C25" s="350" t="s">
        <v>97</v>
      </c>
      <c r="D25" s="351">
        <v>23478.839999999997</v>
      </c>
      <c r="E25" s="351">
        <v>88013.902499999997</v>
      </c>
      <c r="F25" s="352">
        <v>111492.74249999999</v>
      </c>
      <c r="G25" s="221"/>
    </row>
    <row r="26" spans="1:7" s="58" customFormat="1" ht="13.5" customHeight="1" x14ac:dyDescent="0.2">
      <c r="A26" s="244">
        <v>2010</v>
      </c>
      <c r="B26" s="165" t="s">
        <v>46</v>
      </c>
      <c r="C26" s="165" t="s">
        <v>97</v>
      </c>
      <c r="D26" s="245">
        <v>20893.580000000002</v>
      </c>
      <c r="E26" s="245">
        <v>89615.94249999999</v>
      </c>
      <c r="F26" s="246">
        <v>110509.52249999999</v>
      </c>
      <c r="G26" s="221"/>
    </row>
    <row r="27" spans="1:7" s="58" customFormat="1" ht="13.5" customHeight="1" x14ac:dyDescent="0.2">
      <c r="A27" s="349">
        <v>2010</v>
      </c>
      <c r="B27" s="350" t="s">
        <v>47</v>
      </c>
      <c r="C27" s="350" t="s">
        <v>97</v>
      </c>
      <c r="D27" s="351">
        <v>19884.170000000002</v>
      </c>
      <c r="E27" s="351">
        <v>87947.162500000006</v>
      </c>
      <c r="F27" s="352">
        <v>107831.33249999999</v>
      </c>
      <c r="G27" s="221"/>
    </row>
    <row r="28" spans="1:7" s="58" customFormat="1" ht="13.5" customHeight="1" x14ac:dyDescent="0.2">
      <c r="A28" s="244">
        <v>2010</v>
      </c>
      <c r="B28" s="165" t="s">
        <v>48</v>
      </c>
      <c r="C28" s="165" t="s">
        <v>97</v>
      </c>
      <c r="D28" s="245">
        <v>22338.300000000003</v>
      </c>
      <c r="E28" s="245">
        <v>89650.907500000001</v>
      </c>
      <c r="F28" s="246">
        <v>111989.20749999999</v>
      </c>
      <c r="G28" s="221"/>
    </row>
    <row r="29" spans="1:7" s="58" customFormat="1" ht="13.5" customHeight="1" x14ac:dyDescent="0.2">
      <c r="A29" s="349">
        <v>2010</v>
      </c>
      <c r="B29" s="350" t="s">
        <v>49</v>
      </c>
      <c r="C29" s="350" t="s">
        <v>97</v>
      </c>
      <c r="D29" s="351">
        <v>18451.48</v>
      </c>
      <c r="E29" s="351">
        <v>87559.6875</v>
      </c>
      <c r="F29" s="352">
        <v>106011.1675</v>
      </c>
      <c r="G29" s="221"/>
    </row>
    <row r="30" spans="1:7" s="58" customFormat="1" ht="13.5" customHeight="1" x14ac:dyDescent="0.2">
      <c r="A30" s="244">
        <v>2011</v>
      </c>
      <c r="B30" s="165" t="s">
        <v>50</v>
      </c>
      <c r="C30" s="165" t="s">
        <v>97</v>
      </c>
      <c r="D30" s="245">
        <v>17980.849999999999</v>
      </c>
      <c r="E30" s="245">
        <v>76225.782500000001</v>
      </c>
      <c r="F30" s="246">
        <v>94206.632500000007</v>
      </c>
      <c r="G30" s="221"/>
    </row>
    <row r="31" spans="1:7" s="58" customFormat="1" ht="13.5" customHeight="1" x14ac:dyDescent="0.2">
      <c r="A31" s="349">
        <v>2011</v>
      </c>
      <c r="B31" s="350" t="s">
        <v>51</v>
      </c>
      <c r="C31" s="350" t="s">
        <v>97</v>
      </c>
      <c r="D31" s="351">
        <v>21022.690000000002</v>
      </c>
      <c r="E31" s="351">
        <v>80517.47</v>
      </c>
      <c r="F31" s="352">
        <v>101540.16</v>
      </c>
      <c r="G31" s="221"/>
    </row>
    <row r="32" spans="1:7" s="58" customFormat="1" ht="13.5" customHeight="1" x14ac:dyDescent="0.2">
      <c r="A32" s="244">
        <v>2011</v>
      </c>
      <c r="B32" s="165" t="s">
        <v>52</v>
      </c>
      <c r="C32" s="165" t="s">
        <v>97</v>
      </c>
      <c r="D32" s="245">
        <v>24381.920000000002</v>
      </c>
      <c r="E32" s="245">
        <v>99869.492499999993</v>
      </c>
      <c r="F32" s="246">
        <v>124251.41250000001</v>
      </c>
      <c r="G32" s="221"/>
    </row>
    <row r="33" spans="1:7" s="58" customFormat="1" ht="13.5" customHeight="1" x14ac:dyDescent="0.2">
      <c r="A33" s="349">
        <v>2011</v>
      </c>
      <c r="B33" s="350" t="s">
        <v>40</v>
      </c>
      <c r="C33" s="350" t="s">
        <v>97</v>
      </c>
      <c r="D33" s="351">
        <v>20227.61</v>
      </c>
      <c r="E33" s="351">
        <v>83612.952499999999</v>
      </c>
      <c r="F33" s="352">
        <v>103840.5625</v>
      </c>
      <c r="G33" s="221"/>
    </row>
    <row r="34" spans="1:7" s="58" customFormat="1" ht="13.5" customHeight="1" x14ac:dyDescent="0.2">
      <c r="A34" s="244">
        <v>2011</v>
      </c>
      <c r="B34" s="165" t="s">
        <v>42</v>
      </c>
      <c r="C34" s="165" t="s">
        <v>97</v>
      </c>
      <c r="D34" s="245">
        <v>26121.690000000002</v>
      </c>
      <c r="E34" s="245">
        <v>97294.222500000003</v>
      </c>
      <c r="F34" s="246">
        <v>123415.91250000002</v>
      </c>
      <c r="G34" s="221"/>
    </row>
    <row r="35" spans="1:7" s="58" customFormat="1" ht="13.5" customHeight="1" x14ac:dyDescent="0.2">
      <c r="A35" s="349">
        <v>2011</v>
      </c>
      <c r="B35" s="350" t="s">
        <v>43</v>
      </c>
      <c r="C35" s="350" t="s">
        <v>97</v>
      </c>
      <c r="D35" s="351">
        <v>24309.68</v>
      </c>
      <c r="E35" s="351">
        <v>89916.43</v>
      </c>
      <c r="F35" s="352">
        <v>114226.10999999999</v>
      </c>
      <c r="G35" s="221"/>
    </row>
    <row r="36" spans="1:7" s="58" customFormat="1" ht="13.5" customHeight="1" x14ac:dyDescent="0.2">
      <c r="A36" s="244">
        <v>2011</v>
      </c>
      <c r="B36" s="165" t="s">
        <v>44</v>
      </c>
      <c r="C36" s="165" t="s">
        <v>97</v>
      </c>
      <c r="D36" s="245">
        <v>24975.61</v>
      </c>
      <c r="E36" s="245">
        <v>92529.44</v>
      </c>
      <c r="F36" s="246">
        <v>117505.05</v>
      </c>
      <c r="G36" s="221"/>
    </row>
    <row r="37" spans="1:7" s="58" customFormat="1" ht="13.5" customHeight="1" x14ac:dyDescent="0.2">
      <c r="A37" s="349">
        <v>2011</v>
      </c>
      <c r="B37" s="350" t="s">
        <v>45</v>
      </c>
      <c r="C37" s="350" t="s">
        <v>97</v>
      </c>
      <c r="D37" s="351">
        <v>27604.239999999998</v>
      </c>
      <c r="E37" s="351">
        <v>101235.58</v>
      </c>
      <c r="F37" s="352">
        <v>128839.82</v>
      </c>
      <c r="G37" s="221"/>
    </row>
    <row r="38" spans="1:7" s="58" customFormat="1" ht="13.5" customHeight="1" x14ac:dyDescent="0.2">
      <c r="A38" s="244">
        <v>2011</v>
      </c>
      <c r="B38" s="165" t="s">
        <v>46</v>
      </c>
      <c r="C38" s="165" t="s">
        <v>97</v>
      </c>
      <c r="D38" s="245">
        <v>26776.44</v>
      </c>
      <c r="E38" s="245">
        <v>100431.34650000001</v>
      </c>
      <c r="F38" s="246">
        <v>127207.78650000002</v>
      </c>
      <c r="G38" s="221"/>
    </row>
    <row r="39" spans="1:7" s="58" customFormat="1" ht="13.5" customHeight="1" x14ac:dyDescent="0.2">
      <c r="A39" s="349">
        <v>2011</v>
      </c>
      <c r="B39" s="350" t="s">
        <v>47</v>
      </c>
      <c r="C39" s="350" t="s">
        <v>97</v>
      </c>
      <c r="D39" s="351">
        <v>26623.350000000002</v>
      </c>
      <c r="E39" s="351">
        <v>100738.48749999999</v>
      </c>
      <c r="F39" s="352">
        <v>127361.83749999999</v>
      </c>
      <c r="G39" s="221"/>
    </row>
    <row r="40" spans="1:7" s="58" customFormat="1" ht="13.5" customHeight="1" x14ac:dyDescent="0.2">
      <c r="A40" s="244">
        <v>2011</v>
      </c>
      <c r="B40" s="165" t="s">
        <v>48</v>
      </c>
      <c r="C40" s="165" t="s">
        <v>97</v>
      </c>
      <c r="D40" s="245">
        <v>27412.15</v>
      </c>
      <c r="E40" s="245">
        <v>103331.845</v>
      </c>
      <c r="F40" s="246">
        <v>130743.99500000001</v>
      </c>
      <c r="G40" s="221"/>
    </row>
    <row r="41" spans="1:7" s="58" customFormat="1" ht="13.5" customHeight="1" x14ac:dyDescent="0.2">
      <c r="A41" s="349">
        <v>2011</v>
      </c>
      <c r="B41" s="350" t="s">
        <v>49</v>
      </c>
      <c r="C41" s="350" t="s">
        <v>97</v>
      </c>
      <c r="D41" s="351">
        <v>24922.25</v>
      </c>
      <c r="E41" s="351">
        <v>102769.035</v>
      </c>
      <c r="F41" s="352">
        <v>127691.285</v>
      </c>
      <c r="G41" s="221"/>
    </row>
    <row r="42" spans="1:7" s="58" customFormat="1" ht="13.5" customHeight="1" x14ac:dyDescent="0.2">
      <c r="A42" s="244">
        <v>2012</v>
      </c>
      <c r="B42" s="165" t="s">
        <v>50</v>
      </c>
      <c r="C42" s="165" t="s">
        <v>97</v>
      </c>
      <c r="D42" s="245">
        <v>26075.970000000005</v>
      </c>
      <c r="E42" s="245">
        <v>88827.0625</v>
      </c>
      <c r="F42" s="246">
        <v>114903.0325</v>
      </c>
      <c r="G42" s="221"/>
    </row>
    <row r="43" spans="1:7" s="58" customFormat="1" ht="13.5" customHeight="1" x14ac:dyDescent="0.2">
      <c r="A43" s="349">
        <v>2012</v>
      </c>
      <c r="B43" s="350" t="s">
        <v>51</v>
      </c>
      <c r="C43" s="350" t="s">
        <v>97</v>
      </c>
      <c r="D43" s="351">
        <v>27874.593000000001</v>
      </c>
      <c r="E43" s="351">
        <v>93086.404999999999</v>
      </c>
      <c r="F43" s="352">
        <v>120960.99799999999</v>
      </c>
      <c r="G43" s="221"/>
    </row>
    <row r="44" spans="1:7" s="58" customFormat="1" ht="13.5" customHeight="1" x14ac:dyDescent="0.2">
      <c r="A44" s="244">
        <v>2012</v>
      </c>
      <c r="B44" s="165" t="s">
        <v>52</v>
      </c>
      <c r="C44" s="165" t="s">
        <v>97</v>
      </c>
      <c r="D44" s="245">
        <v>32669.55</v>
      </c>
      <c r="E44" s="245">
        <v>98875.477499999979</v>
      </c>
      <c r="F44" s="246">
        <v>131545.0275</v>
      </c>
      <c r="G44" s="221"/>
    </row>
    <row r="45" spans="1:7" s="58" customFormat="1" ht="13.5" customHeight="1" x14ac:dyDescent="0.2">
      <c r="A45" s="349">
        <v>2012</v>
      </c>
      <c r="B45" s="350" t="s">
        <v>40</v>
      </c>
      <c r="C45" s="350" t="s">
        <v>97</v>
      </c>
      <c r="D45" s="351">
        <v>28067.909999999996</v>
      </c>
      <c r="E45" s="351">
        <v>82843.822500000009</v>
      </c>
      <c r="F45" s="352">
        <v>110911.7325</v>
      </c>
      <c r="G45" s="221"/>
    </row>
    <row r="46" spans="1:7" s="58" customFormat="1" ht="13.5" customHeight="1" x14ac:dyDescent="0.2">
      <c r="A46" s="244">
        <v>2012</v>
      </c>
      <c r="B46" s="165" t="s">
        <v>42</v>
      </c>
      <c r="C46" s="165" t="s">
        <v>97</v>
      </c>
      <c r="D46" s="245">
        <v>30507.589999999997</v>
      </c>
      <c r="E46" s="245">
        <v>92346.742500000008</v>
      </c>
      <c r="F46" s="246">
        <v>122854.3325</v>
      </c>
      <c r="G46" s="221"/>
    </row>
    <row r="47" spans="1:7" s="58" customFormat="1" ht="13.5" customHeight="1" x14ac:dyDescent="0.2">
      <c r="A47" s="349">
        <v>2012</v>
      </c>
      <c r="B47" s="350" t="s">
        <v>43</v>
      </c>
      <c r="C47" s="350" t="s">
        <v>97</v>
      </c>
      <c r="D47" s="351">
        <v>28979.08</v>
      </c>
      <c r="E47" s="351">
        <v>93672.457500000004</v>
      </c>
      <c r="F47" s="352">
        <v>122651.53750000001</v>
      </c>
      <c r="G47" s="221"/>
    </row>
    <row r="48" spans="1:7" s="58" customFormat="1" ht="13.5" customHeight="1" x14ac:dyDescent="0.2">
      <c r="A48" s="244">
        <v>2012</v>
      </c>
      <c r="B48" s="165" t="s">
        <v>44</v>
      </c>
      <c r="C48" s="165" t="s">
        <v>97</v>
      </c>
      <c r="D48" s="245">
        <v>31016.940000000002</v>
      </c>
      <c r="E48" s="245">
        <v>91956.854999999996</v>
      </c>
      <c r="F48" s="246">
        <v>122973.79499999998</v>
      </c>
      <c r="G48" s="221"/>
    </row>
    <row r="49" spans="1:7" s="58" customFormat="1" ht="13.5" customHeight="1" x14ac:dyDescent="0.2">
      <c r="A49" s="349">
        <v>2012</v>
      </c>
      <c r="B49" s="350" t="s">
        <v>45</v>
      </c>
      <c r="C49" s="350" t="s">
        <v>97</v>
      </c>
      <c r="D49" s="351">
        <v>31182.809999999998</v>
      </c>
      <c r="E49" s="351">
        <v>93020.48550000001</v>
      </c>
      <c r="F49" s="352">
        <v>124203.29550000001</v>
      </c>
      <c r="G49" s="221"/>
    </row>
    <row r="50" spans="1:7" s="58" customFormat="1" ht="13.5" customHeight="1" x14ac:dyDescent="0.2">
      <c r="A50" s="244">
        <v>2012</v>
      </c>
      <c r="B50" s="165" t="s">
        <v>46</v>
      </c>
      <c r="C50" s="165" t="s">
        <v>97</v>
      </c>
      <c r="D50" s="245">
        <v>32353.65</v>
      </c>
      <c r="E50" s="245">
        <v>89969.59</v>
      </c>
      <c r="F50" s="246">
        <v>122323.24</v>
      </c>
      <c r="G50" s="221"/>
    </row>
    <row r="51" spans="1:7" s="58" customFormat="1" ht="13.5" customHeight="1" x14ac:dyDescent="0.2">
      <c r="A51" s="349">
        <v>2012</v>
      </c>
      <c r="B51" s="350" t="s">
        <v>47</v>
      </c>
      <c r="C51" s="350" t="s">
        <v>97</v>
      </c>
      <c r="D51" s="351">
        <v>32464.11</v>
      </c>
      <c r="E51" s="351">
        <v>94590.706999999995</v>
      </c>
      <c r="F51" s="352">
        <v>127054.81700000001</v>
      </c>
      <c r="G51" s="221"/>
    </row>
    <row r="52" spans="1:7" s="58" customFormat="1" ht="13.5" customHeight="1" x14ac:dyDescent="0.2">
      <c r="A52" s="244">
        <v>2012</v>
      </c>
      <c r="B52" s="165" t="s">
        <v>48</v>
      </c>
      <c r="C52" s="165" t="s">
        <v>97</v>
      </c>
      <c r="D52" s="245">
        <v>28264.76</v>
      </c>
      <c r="E52" s="245">
        <v>92912.795500000007</v>
      </c>
      <c r="F52" s="246">
        <v>121177.5555</v>
      </c>
      <c r="G52" s="221"/>
    </row>
    <row r="53" spans="1:7" s="58" customFormat="1" ht="13.5" customHeight="1" x14ac:dyDescent="0.2">
      <c r="A53" s="349">
        <v>2012</v>
      </c>
      <c r="B53" s="350" t="s">
        <v>49</v>
      </c>
      <c r="C53" s="350" t="s">
        <v>97</v>
      </c>
      <c r="D53" s="351">
        <v>23924.52</v>
      </c>
      <c r="E53" s="351">
        <v>85090.0625</v>
      </c>
      <c r="F53" s="352">
        <v>109014.5825</v>
      </c>
      <c r="G53" s="221"/>
    </row>
    <row r="54" spans="1:7" s="58" customFormat="1" ht="13.5" customHeight="1" x14ac:dyDescent="0.2">
      <c r="A54" s="244">
        <v>2013</v>
      </c>
      <c r="B54" s="165" t="s">
        <v>50</v>
      </c>
      <c r="C54" s="165" t="s">
        <v>97</v>
      </c>
      <c r="D54" s="245">
        <v>23477.14</v>
      </c>
      <c r="E54" s="245">
        <v>82878.174999999988</v>
      </c>
      <c r="F54" s="246">
        <v>106355.31499999999</v>
      </c>
      <c r="G54" s="221"/>
    </row>
    <row r="55" spans="1:7" s="58" customFormat="1" ht="13.5" customHeight="1" x14ac:dyDescent="0.2">
      <c r="A55" s="349">
        <v>2013</v>
      </c>
      <c r="B55" s="350" t="s">
        <v>51</v>
      </c>
      <c r="C55" s="350" t="s">
        <v>97</v>
      </c>
      <c r="D55" s="351">
        <v>26538.489999999998</v>
      </c>
      <c r="E55" s="351">
        <v>87457.617499999993</v>
      </c>
      <c r="F55" s="352">
        <v>113996.10749999998</v>
      </c>
      <c r="G55" s="221"/>
    </row>
    <row r="56" spans="1:7" s="58" customFormat="1" ht="13.5" customHeight="1" x14ac:dyDescent="0.2">
      <c r="A56" s="244">
        <v>2013</v>
      </c>
      <c r="B56" s="165" t="s">
        <v>52</v>
      </c>
      <c r="C56" s="165" t="s">
        <v>97</v>
      </c>
      <c r="D56" s="245">
        <v>24464.21</v>
      </c>
      <c r="E56" s="245">
        <v>87782.249499999991</v>
      </c>
      <c r="F56" s="246">
        <v>112246.4595</v>
      </c>
      <c r="G56" s="221"/>
    </row>
    <row r="57" spans="1:7" s="58" customFormat="1" ht="13.5" customHeight="1" x14ac:dyDescent="0.2">
      <c r="A57" s="349">
        <v>2013</v>
      </c>
      <c r="B57" s="350" t="s">
        <v>40</v>
      </c>
      <c r="C57" s="350" t="s">
        <v>97</v>
      </c>
      <c r="D57" s="351">
        <v>26878.670000000002</v>
      </c>
      <c r="E57" s="351">
        <v>100952.14800000002</v>
      </c>
      <c r="F57" s="352">
        <v>127830.818</v>
      </c>
      <c r="G57" s="221"/>
    </row>
    <row r="58" spans="1:7" s="58" customFormat="1" ht="13.5" customHeight="1" x14ac:dyDescent="0.2">
      <c r="A58" s="244">
        <v>2013</v>
      </c>
      <c r="B58" s="165" t="s">
        <v>42</v>
      </c>
      <c r="C58" s="165" t="s">
        <v>97</v>
      </c>
      <c r="D58" s="245">
        <v>28557.17</v>
      </c>
      <c r="E58" s="245">
        <v>98113.79800000001</v>
      </c>
      <c r="F58" s="246">
        <v>126670.96800000002</v>
      </c>
      <c r="G58" s="221"/>
    </row>
    <row r="59" spans="1:7" s="58" customFormat="1" ht="13.5" customHeight="1" x14ac:dyDescent="0.2">
      <c r="A59" s="349">
        <v>2013</v>
      </c>
      <c r="B59" s="350" t="s">
        <v>43</v>
      </c>
      <c r="C59" s="350" t="s">
        <v>97</v>
      </c>
      <c r="D59" s="351">
        <v>26779.379000000001</v>
      </c>
      <c r="E59" s="351">
        <v>89754.584999999992</v>
      </c>
      <c r="F59" s="352">
        <v>116533.96400000001</v>
      </c>
      <c r="G59" s="221"/>
    </row>
    <row r="60" spans="1:7" s="58" customFormat="1" ht="13.5" customHeight="1" x14ac:dyDescent="0.2">
      <c r="A60" s="244">
        <v>2013</v>
      </c>
      <c r="B60" s="165" t="s">
        <v>44</v>
      </c>
      <c r="C60" s="165" t="s">
        <v>97</v>
      </c>
      <c r="D60" s="245">
        <v>34806.650999999998</v>
      </c>
      <c r="E60" s="245">
        <v>104807.51999999999</v>
      </c>
      <c r="F60" s="246">
        <v>139614.171</v>
      </c>
      <c r="G60" s="221"/>
    </row>
    <row r="61" spans="1:7" s="58" customFormat="1" ht="13.5" customHeight="1" x14ac:dyDescent="0.2">
      <c r="A61" s="349">
        <v>2013</v>
      </c>
      <c r="B61" s="350" t="s">
        <v>45</v>
      </c>
      <c r="C61" s="350" t="s">
        <v>97</v>
      </c>
      <c r="D61" s="351">
        <v>30419.117999999999</v>
      </c>
      <c r="E61" s="351">
        <v>91859.771500000003</v>
      </c>
      <c r="F61" s="352">
        <v>122278.88949999999</v>
      </c>
      <c r="G61" s="221"/>
    </row>
    <row r="62" spans="1:7" s="58" customFormat="1" ht="13.5" customHeight="1" x14ac:dyDescent="0.2">
      <c r="A62" s="244">
        <v>2013</v>
      </c>
      <c r="B62" s="165" t="s">
        <v>46</v>
      </c>
      <c r="C62" s="165" t="s">
        <v>97</v>
      </c>
      <c r="D62" s="245">
        <v>38647.401000000005</v>
      </c>
      <c r="E62" s="245">
        <v>108395.48050000001</v>
      </c>
      <c r="F62" s="246">
        <v>147042.88150000002</v>
      </c>
      <c r="G62" s="221"/>
    </row>
    <row r="63" spans="1:7" s="58" customFormat="1" ht="13.5" customHeight="1" x14ac:dyDescent="0.2">
      <c r="A63" s="349">
        <v>2013</v>
      </c>
      <c r="B63" s="350" t="s">
        <v>47</v>
      </c>
      <c r="C63" s="350" t="s">
        <v>97</v>
      </c>
      <c r="D63" s="351">
        <v>39271.569999999992</v>
      </c>
      <c r="E63" s="351">
        <v>110328.79700000001</v>
      </c>
      <c r="F63" s="352">
        <v>149600.367</v>
      </c>
      <c r="G63" s="221"/>
    </row>
    <row r="64" spans="1:7" s="58" customFormat="1" ht="13.5" customHeight="1" x14ac:dyDescent="0.2">
      <c r="A64" s="244">
        <v>2013</v>
      </c>
      <c r="B64" s="165" t="s">
        <v>48</v>
      </c>
      <c r="C64" s="165" t="s">
        <v>97</v>
      </c>
      <c r="D64" s="245">
        <v>32483.589999999997</v>
      </c>
      <c r="E64" s="245">
        <v>105325.68049999999</v>
      </c>
      <c r="F64" s="246">
        <v>137809.27049999998</v>
      </c>
      <c r="G64" s="221"/>
    </row>
    <row r="65" spans="1:7" s="58" customFormat="1" ht="13.5" customHeight="1" x14ac:dyDescent="0.2">
      <c r="A65" s="349">
        <v>2013</v>
      </c>
      <c r="B65" s="350" t="s">
        <v>49</v>
      </c>
      <c r="C65" s="350" t="s">
        <v>97</v>
      </c>
      <c r="D65" s="351">
        <v>29739.990000000005</v>
      </c>
      <c r="E65" s="351">
        <v>101518.0705</v>
      </c>
      <c r="F65" s="352">
        <v>131258.06050000002</v>
      </c>
      <c r="G65" s="221"/>
    </row>
    <row r="66" spans="1:7" s="58" customFormat="1" ht="13.5" customHeight="1" x14ac:dyDescent="0.2">
      <c r="A66" s="244">
        <v>2014</v>
      </c>
      <c r="B66" s="165" t="s">
        <v>50</v>
      </c>
      <c r="C66" s="165" t="s">
        <v>97</v>
      </c>
      <c r="D66" s="245">
        <v>30251.78</v>
      </c>
      <c r="E66" s="245">
        <v>84164.362500000017</v>
      </c>
      <c r="F66" s="246">
        <v>114416.14250000002</v>
      </c>
      <c r="G66" s="221"/>
    </row>
    <row r="67" spans="1:7" s="58" customFormat="1" ht="13.5" customHeight="1" x14ac:dyDescent="0.2">
      <c r="A67" s="349">
        <v>2014</v>
      </c>
      <c r="B67" s="350" t="s">
        <v>51</v>
      </c>
      <c r="C67" s="350" t="s">
        <v>97</v>
      </c>
      <c r="D67" s="351">
        <v>36290.530000000006</v>
      </c>
      <c r="E67" s="351">
        <v>93610.3125</v>
      </c>
      <c r="F67" s="352">
        <v>129900.8425</v>
      </c>
      <c r="G67" s="221"/>
    </row>
    <row r="68" spans="1:7" s="58" customFormat="1" ht="13.5" customHeight="1" x14ac:dyDescent="0.2">
      <c r="A68" s="244">
        <v>2014</v>
      </c>
      <c r="B68" s="165" t="s">
        <v>52</v>
      </c>
      <c r="C68" s="165" t="s">
        <v>97</v>
      </c>
      <c r="D68" s="245">
        <v>38530.379999999997</v>
      </c>
      <c r="E68" s="245">
        <v>111078.56299999999</v>
      </c>
      <c r="F68" s="246">
        <v>149608.943</v>
      </c>
      <c r="G68" s="221"/>
    </row>
    <row r="69" spans="1:7" s="58" customFormat="1" ht="13.5" customHeight="1" x14ac:dyDescent="0.2">
      <c r="A69" s="349">
        <v>2014</v>
      </c>
      <c r="B69" s="350" t="s">
        <v>40</v>
      </c>
      <c r="C69" s="350" t="s">
        <v>97</v>
      </c>
      <c r="D69" s="351">
        <v>39273.22</v>
      </c>
      <c r="E69" s="351">
        <v>96903.003000000055</v>
      </c>
      <c r="F69" s="352">
        <v>136176.22300000006</v>
      </c>
      <c r="G69" s="221"/>
    </row>
    <row r="70" spans="1:7" s="58" customFormat="1" ht="13.5" customHeight="1" x14ac:dyDescent="0.2">
      <c r="A70" s="244">
        <v>2014</v>
      </c>
      <c r="B70" s="165" t="s">
        <v>42</v>
      </c>
      <c r="C70" s="165" t="s">
        <v>97</v>
      </c>
      <c r="D70" s="245">
        <v>45324.789999999994</v>
      </c>
      <c r="E70" s="245">
        <v>106724.69450000001</v>
      </c>
      <c r="F70" s="246">
        <v>152049.48450000002</v>
      </c>
      <c r="G70" s="221"/>
    </row>
    <row r="71" spans="1:7" s="58" customFormat="1" ht="13.5" customHeight="1" x14ac:dyDescent="0.2">
      <c r="A71" s="349">
        <v>2014</v>
      </c>
      <c r="B71" s="350" t="s">
        <v>43</v>
      </c>
      <c r="C71" s="350" t="s">
        <v>97</v>
      </c>
      <c r="D71" s="351">
        <v>42041.000000000007</v>
      </c>
      <c r="E71" s="351">
        <v>96894.199677500001</v>
      </c>
      <c r="F71" s="352">
        <v>138935.1996775</v>
      </c>
      <c r="G71" s="221"/>
    </row>
    <row r="72" spans="1:7" s="58" customFormat="1" ht="13.5" customHeight="1" x14ac:dyDescent="0.2">
      <c r="A72" s="244">
        <v>2014</v>
      </c>
      <c r="B72" s="165" t="s">
        <v>44</v>
      </c>
      <c r="C72" s="165" t="s">
        <v>97</v>
      </c>
      <c r="D72" s="245">
        <v>48658.510000000009</v>
      </c>
      <c r="E72" s="245">
        <v>104676.43549999999</v>
      </c>
      <c r="F72" s="246">
        <v>153334.9455</v>
      </c>
      <c r="G72" s="221"/>
    </row>
    <row r="73" spans="1:7" s="58" customFormat="1" ht="13.5" customHeight="1" x14ac:dyDescent="0.2">
      <c r="A73" s="349">
        <v>2014</v>
      </c>
      <c r="B73" s="350" t="s">
        <v>45</v>
      </c>
      <c r="C73" s="350" t="s">
        <v>97</v>
      </c>
      <c r="D73" s="351">
        <v>42943.78</v>
      </c>
      <c r="E73" s="351">
        <v>107151.5485</v>
      </c>
      <c r="F73" s="352">
        <v>150095.3285</v>
      </c>
      <c r="G73" s="221"/>
    </row>
    <row r="74" spans="1:7" s="58" customFormat="1" ht="13.5" customHeight="1" x14ac:dyDescent="0.2">
      <c r="A74" s="244">
        <v>2014</v>
      </c>
      <c r="B74" s="165" t="s">
        <v>46</v>
      </c>
      <c r="C74" s="165" t="s">
        <v>97</v>
      </c>
      <c r="D74" s="245">
        <v>45493.229999999996</v>
      </c>
      <c r="E74" s="245">
        <v>114851.40749999997</v>
      </c>
      <c r="F74" s="246">
        <v>160344.63749999995</v>
      </c>
      <c r="G74" s="221"/>
    </row>
    <row r="75" spans="1:7" s="58" customFormat="1" ht="13.5" customHeight="1" x14ac:dyDescent="0.2">
      <c r="A75" s="349">
        <v>2014</v>
      </c>
      <c r="B75" s="350" t="s">
        <v>47</v>
      </c>
      <c r="C75" s="350" t="s">
        <v>97</v>
      </c>
      <c r="D75" s="351">
        <v>47612.94</v>
      </c>
      <c r="E75" s="351">
        <v>108730.40099999998</v>
      </c>
      <c r="F75" s="352">
        <v>156343.34099999999</v>
      </c>
      <c r="G75" s="221"/>
    </row>
    <row r="76" spans="1:7" s="58" customFormat="1" ht="13.5" customHeight="1" x14ac:dyDescent="0.2">
      <c r="A76" s="244">
        <v>2014</v>
      </c>
      <c r="B76" s="165" t="s">
        <v>48</v>
      </c>
      <c r="C76" s="165" t="s">
        <v>97</v>
      </c>
      <c r="D76" s="245">
        <v>44396.66</v>
      </c>
      <c r="E76" s="245">
        <v>105787.50149999998</v>
      </c>
      <c r="F76" s="246">
        <v>150184.16149999999</v>
      </c>
      <c r="G76" s="221"/>
    </row>
    <row r="77" spans="1:7" s="58" customFormat="1" ht="13.5" customHeight="1" x14ac:dyDescent="0.2">
      <c r="A77" s="349">
        <v>2014</v>
      </c>
      <c r="B77" s="350" t="s">
        <v>49</v>
      </c>
      <c r="C77" s="350" t="s">
        <v>97</v>
      </c>
      <c r="D77" s="351">
        <v>38778.129999999997</v>
      </c>
      <c r="E77" s="351">
        <v>94866.581000000006</v>
      </c>
      <c r="F77" s="352">
        <v>133644.71100000001</v>
      </c>
      <c r="G77" s="221"/>
    </row>
    <row r="78" spans="1:7" s="58" customFormat="1" ht="13.5" customHeight="1" x14ac:dyDescent="0.2">
      <c r="A78" s="244">
        <v>2015</v>
      </c>
      <c r="B78" s="165" t="s">
        <v>50</v>
      </c>
      <c r="C78" s="165" t="s">
        <v>97</v>
      </c>
      <c r="D78" s="245">
        <v>41367.160000000003</v>
      </c>
      <c r="E78" s="245">
        <v>101904.052</v>
      </c>
      <c r="F78" s="246">
        <v>143271.212</v>
      </c>
      <c r="G78" s="221"/>
    </row>
    <row r="79" spans="1:7" s="58" customFormat="1" ht="13.5" customHeight="1" x14ac:dyDescent="0.2">
      <c r="A79" s="349">
        <v>2015</v>
      </c>
      <c r="B79" s="350" t="s">
        <v>51</v>
      </c>
      <c r="C79" s="350" t="s">
        <v>97</v>
      </c>
      <c r="D79" s="351">
        <v>47179.670000000006</v>
      </c>
      <c r="E79" s="351">
        <v>104832.95800000001</v>
      </c>
      <c r="F79" s="352">
        <v>152012.628</v>
      </c>
      <c r="G79" s="221"/>
    </row>
    <row r="80" spans="1:7" s="58" customFormat="1" ht="13.5" customHeight="1" x14ac:dyDescent="0.2">
      <c r="A80" s="244">
        <v>2015</v>
      </c>
      <c r="B80" s="165" t="s">
        <v>52</v>
      </c>
      <c r="C80" s="165" t="s">
        <v>97</v>
      </c>
      <c r="D80" s="245">
        <v>45484.109999999986</v>
      </c>
      <c r="E80" s="245">
        <v>109971.6545</v>
      </c>
      <c r="F80" s="246">
        <v>155455.76449999999</v>
      </c>
      <c r="G80" s="221"/>
    </row>
    <row r="81" spans="1:7" s="58" customFormat="1" ht="13.5" customHeight="1" x14ac:dyDescent="0.2">
      <c r="A81" s="349">
        <v>2015</v>
      </c>
      <c r="B81" s="350" t="s">
        <v>40</v>
      </c>
      <c r="C81" s="350" t="s">
        <v>97</v>
      </c>
      <c r="D81" s="351">
        <v>43094.219999999994</v>
      </c>
      <c r="E81" s="351">
        <v>102884.774</v>
      </c>
      <c r="F81" s="352">
        <v>145978.99400000001</v>
      </c>
      <c r="G81" s="221"/>
    </row>
    <row r="82" spans="1:7" s="58" customFormat="1" ht="13.5" customHeight="1" x14ac:dyDescent="0.2">
      <c r="A82" s="244">
        <v>2015</v>
      </c>
      <c r="B82" s="165" t="s">
        <v>42</v>
      </c>
      <c r="C82" s="165" t="s">
        <v>97</v>
      </c>
      <c r="D82" s="245">
        <v>46674.920000000013</v>
      </c>
      <c r="E82" s="245">
        <v>105042.76850000001</v>
      </c>
      <c r="F82" s="246">
        <v>151717.68850000002</v>
      </c>
      <c r="G82" s="221"/>
    </row>
    <row r="83" spans="1:7" s="58" customFormat="1" ht="13.5" customHeight="1" x14ac:dyDescent="0.2">
      <c r="A83" s="349">
        <v>2015</v>
      </c>
      <c r="B83" s="350" t="s">
        <v>43</v>
      </c>
      <c r="C83" s="350" t="s">
        <v>97</v>
      </c>
      <c r="D83" s="351">
        <v>47362.459999999992</v>
      </c>
      <c r="E83" s="351">
        <v>113175.58849999998</v>
      </c>
      <c r="F83" s="352">
        <v>160538.04849999998</v>
      </c>
      <c r="G83" s="221"/>
    </row>
    <row r="84" spans="1:7" s="58" customFormat="1" ht="13.5" customHeight="1" x14ac:dyDescent="0.2">
      <c r="A84" s="244">
        <v>2015</v>
      </c>
      <c r="B84" s="165" t="s">
        <v>44</v>
      </c>
      <c r="C84" s="165" t="s">
        <v>97</v>
      </c>
      <c r="D84" s="245">
        <v>57876.62</v>
      </c>
      <c r="E84" s="245">
        <v>114726.4425</v>
      </c>
      <c r="F84" s="246">
        <v>172603.0625</v>
      </c>
      <c r="G84" s="221"/>
    </row>
    <row r="85" spans="1:7" s="58" customFormat="1" ht="13.5" customHeight="1" x14ac:dyDescent="0.2">
      <c r="A85" s="349">
        <v>2015</v>
      </c>
      <c r="B85" s="350" t="s">
        <v>45</v>
      </c>
      <c r="C85" s="350" t="s">
        <v>97</v>
      </c>
      <c r="D85" s="351">
        <v>49749.5</v>
      </c>
      <c r="E85" s="351">
        <v>110075.28199999998</v>
      </c>
      <c r="F85" s="352">
        <v>159824.78199999998</v>
      </c>
      <c r="G85" s="221"/>
    </row>
    <row r="86" spans="1:7" s="58" customFormat="1" ht="13.5" customHeight="1" x14ac:dyDescent="0.2">
      <c r="A86" s="244">
        <v>2015</v>
      </c>
      <c r="B86" s="165" t="s">
        <v>46</v>
      </c>
      <c r="C86" s="165" t="s">
        <v>97</v>
      </c>
      <c r="D86" s="245">
        <v>56052.070000000007</v>
      </c>
      <c r="E86" s="245">
        <v>111860.94</v>
      </c>
      <c r="F86" s="246">
        <v>167913.01</v>
      </c>
      <c r="G86" s="221"/>
    </row>
    <row r="87" spans="1:7" s="58" customFormat="1" ht="13.5" customHeight="1" x14ac:dyDescent="0.2">
      <c r="A87" s="349">
        <v>2015</v>
      </c>
      <c r="B87" s="350" t="s">
        <v>47</v>
      </c>
      <c r="C87" s="350" t="s">
        <v>97</v>
      </c>
      <c r="D87" s="351">
        <v>54262.43</v>
      </c>
      <c r="E87" s="351">
        <v>121675.05500000001</v>
      </c>
      <c r="F87" s="352">
        <v>175937.48500000002</v>
      </c>
      <c r="G87" s="221"/>
    </row>
    <row r="88" spans="1:7" s="58" customFormat="1" ht="13.5" customHeight="1" x14ac:dyDescent="0.2">
      <c r="A88" s="244">
        <v>2015</v>
      </c>
      <c r="B88" s="165" t="s">
        <v>48</v>
      </c>
      <c r="C88" s="165" t="s">
        <v>97</v>
      </c>
      <c r="D88" s="245">
        <v>53903.05</v>
      </c>
      <c r="E88" s="245">
        <v>100504.40549999999</v>
      </c>
      <c r="F88" s="246">
        <v>154407.45549999998</v>
      </c>
      <c r="G88" s="221"/>
    </row>
    <row r="89" spans="1:7" s="58" customFormat="1" ht="13.5" customHeight="1" x14ac:dyDescent="0.2">
      <c r="A89" s="349">
        <v>2015</v>
      </c>
      <c r="B89" s="350" t="s">
        <v>49</v>
      </c>
      <c r="C89" s="350" t="s">
        <v>97</v>
      </c>
      <c r="D89" s="351">
        <v>46017.189999999988</v>
      </c>
      <c r="E89" s="351">
        <v>97671.079499999993</v>
      </c>
      <c r="F89" s="352">
        <v>143688.26949999999</v>
      </c>
      <c r="G89" s="221"/>
    </row>
    <row r="90" spans="1:7" s="58" customFormat="1" ht="13.5" customHeight="1" x14ac:dyDescent="0.2">
      <c r="A90" s="244">
        <v>2016</v>
      </c>
      <c r="B90" s="165" t="s">
        <v>50</v>
      </c>
      <c r="C90" s="165" t="s">
        <v>97</v>
      </c>
      <c r="D90" s="245">
        <v>40515.43</v>
      </c>
      <c r="E90" s="245">
        <v>102948.686</v>
      </c>
      <c r="F90" s="246">
        <v>143464.11599999998</v>
      </c>
      <c r="G90" s="221"/>
    </row>
    <row r="91" spans="1:7" s="58" customFormat="1" ht="13.5" customHeight="1" x14ac:dyDescent="0.2">
      <c r="A91" s="349">
        <v>2016</v>
      </c>
      <c r="B91" s="350" t="s">
        <v>51</v>
      </c>
      <c r="C91" s="350" t="s">
        <v>97</v>
      </c>
      <c r="D91" s="351">
        <v>51478.16</v>
      </c>
      <c r="E91" s="351">
        <v>121112.948</v>
      </c>
      <c r="F91" s="352">
        <v>172591.10800000004</v>
      </c>
      <c r="G91" s="221"/>
    </row>
    <row r="92" spans="1:7" s="58" customFormat="1" ht="13.5" customHeight="1" x14ac:dyDescent="0.2">
      <c r="A92" s="244">
        <v>2016</v>
      </c>
      <c r="B92" s="165" t="s">
        <v>52</v>
      </c>
      <c r="C92" s="165" t="s">
        <v>97</v>
      </c>
      <c r="D92" s="245">
        <v>46210.39</v>
      </c>
      <c r="E92" s="245">
        <v>117689.56150000001</v>
      </c>
      <c r="F92" s="246">
        <v>163899.95150000002</v>
      </c>
      <c r="G92" s="221"/>
    </row>
    <row r="93" spans="1:7" s="58" customFormat="1" ht="13.5" customHeight="1" x14ac:dyDescent="0.2">
      <c r="A93" s="349">
        <v>2016</v>
      </c>
      <c r="B93" s="350" t="s">
        <v>40</v>
      </c>
      <c r="C93" s="350" t="s">
        <v>97</v>
      </c>
      <c r="D93" s="351">
        <v>52500.9</v>
      </c>
      <c r="E93" s="351">
        <v>121209.08600000002</v>
      </c>
      <c r="F93" s="352">
        <v>173709.98600000003</v>
      </c>
      <c r="G93" s="221"/>
    </row>
    <row r="94" spans="1:7" s="58" customFormat="1" ht="13.5" customHeight="1" x14ac:dyDescent="0.2">
      <c r="A94" s="244">
        <v>2016</v>
      </c>
      <c r="B94" s="165" t="s">
        <v>42</v>
      </c>
      <c r="C94" s="165" t="s">
        <v>97</v>
      </c>
      <c r="D94" s="245">
        <v>48370.929999999993</v>
      </c>
      <c r="E94" s="245">
        <v>113532.37650000001</v>
      </c>
      <c r="F94" s="246">
        <v>161903.30650000001</v>
      </c>
      <c r="G94" s="221"/>
    </row>
    <row r="95" spans="1:7" s="58" customFormat="1" ht="13.5" customHeight="1" x14ac:dyDescent="0.2">
      <c r="A95" s="349">
        <v>2016</v>
      </c>
      <c r="B95" s="350" t="s">
        <v>43</v>
      </c>
      <c r="C95" s="350" t="s">
        <v>97</v>
      </c>
      <c r="D95" s="351">
        <v>50411.859999999993</v>
      </c>
      <c r="E95" s="351">
        <v>116053.3575</v>
      </c>
      <c r="F95" s="352">
        <v>166465.2175</v>
      </c>
      <c r="G95" s="221"/>
    </row>
    <row r="96" spans="1:7" s="58" customFormat="1" ht="13.5" customHeight="1" x14ac:dyDescent="0.2">
      <c r="A96" s="244">
        <v>2016</v>
      </c>
      <c r="B96" s="165" t="s">
        <v>44</v>
      </c>
      <c r="C96" s="165" t="s">
        <v>97</v>
      </c>
      <c r="D96" s="245">
        <v>44707.59</v>
      </c>
      <c r="E96" s="245">
        <v>101494.96449999997</v>
      </c>
      <c r="F96" s="246">
        <v>146202.55449999997</v>
      </c>
      <c r="G96" s="221"/>
    </row>
    <row r="97" spans="1:7" s="58" customFormat="1" ht="13.5" customHeight="1" x14ac:dyDescent="0.2">
      <c r="A97" s="349">
        <v>2016</v>
      </c>
      <c r="B97" s="350" t="s">
        <v>45</v>
      </c>
      <c r="C97" s="350" t="s">
        <v>97</v>
      </c>
      <c r="D97" s="351">
        <v>52920.040000000008</v>
      </c>
      <c r="E97" s="351">
        <v>126814.98800000004</v>
      </c>
      <c r="F97" s="352">
        <v>179735.02800000005</v>
      </c>
      <c r="G97" s="221"/>
    </row>
    <row r="98" spans="1:7" s="58" customFormat="1" ht="13.5" customHeight="1" x14ac:dyDescent="0.2">
      <c r="A98" s="244">
        <v>2016</v>
      </c>
      <c r="B98" s="165" t="s">
        <v>46</v>
      </c>
      <c r="C98" s="165" t="s">
        <v>97</v>
      </c>
      <c r="D98" s="245">
        <v>52220.531000000003</v>
      </c>
      <c r="E98" s="245">
        <v>105009.12000000001</v>
      </c>
      <c r="F98" s="246">
        <v>157229.65100000001</v>
      </c>
      <c r="G98" s="221"/>
    </row>
    <row r="99" spans="1:7" s="58" customFormat="1" ht="13.5" customHeight="1" x14ac:dyDescent="0.2">
      <c r="A99" s="349">
        <v>2016</v>
      </c>
      <c r="B99" s="350" t="s">
        <v>47</v>
      </c>
      <c r="C99" s="350" t="s">
        <v>97</v>
      </c>
      <c r="D99" s="351">
        <v>49687.420000000006</v>
      </c>
      <c r="E99" s="351">
        <v>105593.43050000002</v>
      </c>
      <c r="F99" s="352">
        <v>155280.85050000003</v>
      </c>
      <c r="G99" s="221"/>
    </row>
    <row r="100" spans="1:7" s="58" customFormat="1" ht="13.5" customHeight="1" x14ac:dyDescent="0.2">
      <c r="A100" s="244">
        <v>2016</v>
      </c>
      <c r="B100" s="165" t="s">
        <v>48</v>
      </c>
      <c r="C100" s="165" t="s">
        <v>97</v>
      </c>
      <c r="D100" s="245">
        <v>52486.959999999992</v>
      </c>
      <c r="E100" s="245">
        <v>113868.95849999998</v>
      </c>
      <c r="F100" s="246">
        <v>166355.9185</v>
      </c>
      <c r="G100" s="221"/>
    </row>
    <row r="101" spans="1:7" s="58" customFormat="1" ht="13.5" customHeight="1" x14ac:dyDescent="0.2">
      <c r="A101" s="349">
        <v>2016</v>
      </c>
      <c r="B101" s="350" t="s">
        <v>49</v>
      </c>
      <c r="C101" s="350" t="s">
        <v>97</v>
      </c>
      <c r="D101" s="351">
        <v>50817.440000000002</v>
      </c>
      <c r="E101" s="351">
        <v>112388.894</v>
      </c>
      <c r="F101" s="352">
        <v>163206.33400000003</v>
      </c>
      <c r="G101" s="221"/>
    </row>
    <row r="102" spans="1:7" s="58" customFormat="1" ht="13.5" customHeight="1" x14ac:dyDescent="0.2">
      <c r="A102" s="244">
        <v>2017</v>
      </c>
      <c r="B102" s="165" t="s">
        <v>50</v>
      </c>
      <c r="C102" s="165" t="s">
        <v>97</v>
      </c>
      <c r="D102" s="245">
        <v>47115.92</v>
      </c>
      <c r="E102" s="245">
        <v>109452.93549999999</v>
      </c>
      <c r="F102" s="246">
        <v>156568.85550000001</v>
      </c>
      <c r="G102" s="221"/>
    </row>
    <row r="103" spans="1:7" s="58" customFormat="1" ht="13.5" customHeight="1" x14ac:dyDescent="0.2">
      <c r="A103" s="349">
        <v>2017</v>
      </c>
      <c r="B103" s="350" t="s">
        <v>51</v>
      </c>
      <c r="C103" s="350" t="s">
        <v>97</v>
      </c>
      <c r="D103" s="351">
        <v>54483.310000000012</v>
      </c>
      <c r="E103" s="351">
        <v>122201.45650000001</v>
      </c>
      <c r="F103" s="352">
        <v>176684.76650000003</v>
      </c>
      <c r="G103" s="221"/>
    </row>
    <row r="104" spans="1:7" s="58" customFormat="1" ht="13.5" customHeight="1" x14ac:dyDescent="0.2">
      <c r="A104" s="244">
        <v>2017</v>
      </c>
      <c r="B104" s="165" t="s">
        <v>52</v>
      </c>
      <c r="C104" s="165" t="s">
        <v>97</v>
      </c>
      <c r="D104" s="245">
        <v>61879.409999999996</v>
      </c>
      <c r="E104" s="245">
        <v>126988.31400000001</v>
      </c>
      <c r="F104" s="246">
        <v>188867.72399999999</v>
      </c>
      <c r="G104" s="221"/>
    </row>
    <row r="105" spans="1:7" s="58" customFormat="1" ht="13.5" customHeight="1" x14ac:dyDescent="0.2">
      <c r="A105" s="349">
        <v>2017</v>
      </c>
      <c r="B105" s="350" t="s">
        <v>40</v>
      </c>
      <c r="C105" s="350" t="s">
        <v>97</v>
      </c>
      <c r="D105" s="351">
        <v>51474.850000000006</v>
      </c>
      <c r="E105" s="351">
        <v>105204.62849999999</v>
      </c>
      <c r="F105" s="352">
        <v>156679.4785</v>
      </c>
      <c r="G105" s="221"/>
    </row>
    <row r="106" spans="1:7" s="58" customFormat="1" ht="13.5" customHeight="1" x14ac:dyDescent="0.2">
      <c r="A106" s="244">
        <v>2017</v>
      </c>
      <c r="B106" s="165" t="s">
        <v>42</v>
      </c>
      <c r="C106" s="165" t="s">
        <v>97</v>
      </c>
      <c r="D106" s="245">
        <v>57381.06</v>
      </c>
      <c r="E106" s="245">
        <v>117944.07550000001</v>
      </c>
      <c r="F106" s="246">
        <v>175325.1355</v>
      </c>
      <c r="G106" s="221"/>
    </row>
    <row r="107" spans="1:7" s="58" customFormat="1" ht="13.5" customHeight="1" x14ac:dyDescent="0.2">
      <c r="A107" s="349">
        <v>2017</v>
      </c>
      <c r="B107" s="350" t="s">
        <v>43</v>
      </c>
      <c r="C107" s="350" t="s">
        <v>97</v>
      </c>
      <c r="D107" s="351">
        <v>54352.770000000004</v>
      </c>
      <c r="E107" s="351">
        <v>113465.4905</v>
      </c>
      <c r="F107" s="352">
        <v>167818.26049999997</v>
      </c>
      <c r="G107" s="221"/>
    </row>
    <row r="108" spans="1:7" s="58" customFormat="1" ht="13.5" customHeight="1" x14ac:dyDescent="0.2">
      <c r="A108" s="244">
        <v>2017</v>
      </c>
      <c r="B108" s="165" t="s">
        <v>44</v>
      </c>
      <c r="C108" s="165" t="s">
        <v>97</v>
      </c>
      <c r="D108" s="245">
        <v>58107.289999999994</v>
      </c>
      <c r="E108" s="245">
        <v>116916.72450000001</v>
      </c>
      <c r="F108" s="246">
        <v>175024.01449999999</v>
      </c>
      <c r="G108" s="221"/>
    </row>
    <row r="109" spans="1:7" s="58" customFormat="1" ht="13.5" customHeight="1" x14ac:dyDescent="0.2">
      <c r="A109" s="349">
        <v>2017</v>
      </c>
      <c r="B109" s="350" t="s">
        <v>45</v>
      </c>
      <c r="C109" s="350" t="s">
        <v>97</v>
      </c>
      <c r="D109" s="351">
        <v>58035.979999999996</v>
      </c>
      <c r="E109" s="351">
        <v>121872.51200000002</v>
      </c>
      <c r="F109" s="352">
        <v>179908.49200000003</v>
      </c>
      <c r="G109" s="221"/>
    </row>
    <row r="110" spans="1:7" s="58" customFormat="1" ht="13.5" customHeight="1" x14ac:dyDescent="0.2">
      <c r="A110" s="244">
        <v>2017</v>
      </c>
      <c r="B110" s="165" t="s">
        <v>46</v>
      </c>
      <c r="C110" s="165" t="s">
        <v>97</v>
      </c>
      <c r="D110" s="245">
        <v>59910.2</v>
      </c>
      <c r="E110" s="245">
        <v>115375.53700000001</v>
      </c>
      <c r="F110" s="246">
        <v>175285.73700000002</v>
      </c>
      <c r="G110" s="221"/>
    </row>
    <row r="111" spans="1:7" s="58" customFormat="1" ht="13.5" customHeight="1" x14ac:dyDescent="0.2">
      <c r="A111" s="349">
        <v>2017</v>
      </c>
      <c r="B111" s="350" t="s">
        <v>47</v>
      </c>
      <c r="C111" s="350" t="s">
        <v>97</v>
      </c>
      <c r="D111" s="351">
        <v>61149.220000000008</v>
      </c>
      <c r="E111" s="351">
        <v>116794.9825</v>
      </c>
      <c r="F111" s="352">
        <v>177944.20250000001</v>
      </c>
      <c r="G111" s="221"/>
    </row>
    <row r="112" spans="1:7" s="58" customFormat="1" ht="13.5" customHeight="1" x14ac:dyDescent="0.2">
      <c r="A112" s="244">
        <v>2017</v>
      </c>
      <c r="B112" s="165" t="s">
        <v>48</v>
      </c>
      <c r="C112" s="165" t="s">
        <v>97</v>
      </c>
      <c r="D112" s="245">
        <v>58587</v>
      </c>
      <c r="E112" s="245">
        <v>114724.20200000002</v>
      </c>
      <c r="F112" s="246">
        <v>173311.20199999999</v>
      </c>
      <c r="G112" s="221"/>
    </row>
    <row r="113" spans="1:7" s="58" customFormat="1" ht="13.5" customHeight="1" x14ac:dyDescent="0.2">
      <c r="A113" s="349">
        <v>2017</v>
      </c>
      <c r="B113" s="350" t="s">
        <v>49</v>
      </c>
      <c r="C113" s="350" t="s">
        <v>97</v>
      </c>
      <c r="D113" s="351">
        <v>54560.74</v>
      </c>
      <c r="E113" s="351">
        <v>103157.67000000001</v>
      </c>
      <c r="F113" s="352">
        <v>157718.41</v>
      </c>
      <c r="G113" s="221"/>
    </row>
    <row r="114" spans="1:7" s="58" customFormat="1" ht="13.5" customHeight="1" x14ac:dyDescent="0.2">
      <c r="A114" s="244">
        <v>2018</v>
      </c>
      <c r="B114" s="165" t="s">
        <v>50</v>
      </c>
      <c r="C114" s="165" t="s">
        <v>97</v>
      </c>
      <c r="D114" s="245">
        <v>48916.95</v>
      </c>
      <c r="E114" s="245">
        <v>104689.98299999999</v>
      </c>
      <c r="F114" s="246">
        <v>153606.93299999999</v>
      </c>
      <c r="G114" s="221"/>
    </row>
    <row r="115" spans="1:7" s="58" customFormat="1" ht="13.5" customHeight="1" x14ac:dyDescent="0.2">
      <c r="A115" s="349">
        <v>2018</v>
      </c>
      <c r="B115" s="350" t="s">
        <v>51</v>
      </c>
      <c r="C115" s="350" t="s">
        <v>97</v>
      </c>
      <c r="D115" s="351">
        <v>61979.078000000009</v>
      </c>
      <c r="E115" s="351">
        <v>110652.7525</v>
      </c>
      <c r="F115" s="352">
        <v>172631.83050000001</v>
      </c>
      <c r="G115" s="221"/>
    </row>
    <row r="116" spans="1:7" s="58" customFormat="1" ht="13.5" customHeight="1" x14ac:dyDescent="0.2">
      <c r="A116" s="244">
        <v>2018</v>
      </c>
      <c r="B116" s="165" t="s">
        <v>52</v>
      </c>
      <c r="C116" s="165" t="s">
        <v>97</v>
      </c>
      <c r="D116" s="245">
        <v>59904.659999999989</v>
      </c>
      <c r="E116" s="245">
        <v>109216.08900000001</v>
      </c>
      <c r="F116" s="246">
        <v>169120.74900000001</v>
      </c>
      <c r="G116" s="221"/>
    </row>
    <row r="117" spans="1:7" s="58" customFormat="1" ht="13.5" customHeight="1" x14ac:dyDescent="0.2">
      <c r="A117" s="349">
        <v>2018</v>
      </c>
      <c r="B117" s="350" t="s">
        <v>40</v>
      </c>
      <c r="C117" s="350" t="s">
        <v>97</v>
      </c>
      <c r="D117" s="351">
        <v>63398.400000000001</v>
      </c>
      <c r="E117" s="351">
        <v>120410.10649999999</v>
      </c>
      <c r="F117" s="352">
        <v>183808.50650000002</v>
      </c>
      <c r="G117" s="221"/>
    </row>
    <row r="118" spans="1:7" s="58" customFormat="1" ht="13.5" customHeight="1" x14ac:dyDescent="0.2">
      <c r="A118" s="244">
        <v>2018</v>
      </c>
      <c r="B118" s="165" t="s">
        <v>42</v>
      </c>
      <c r="C118" s="165" t="s">
        <v>97</v>
      </c>
      <c r="D118" s="245">
        <v>63922.489000000001</v>
      </c>
      <c r="E118" s="245">
        <v>105970.41900000002</v>
      </c>
      <c r="F118" s="246">
        <v>169892.908</v>
      </c>
      <c r="G118" s="221"/>
    </row>
    <row r="119" spans="1:7" s="58" customFormat="1" ht="13.5" customHeight="1" x14ac:dyDescent="0.2">
      <c r="A119" s="349">
        <v>2018</v>
      </c>
      <c r="B119" s="350" t="s">
        <v>43</v>
      </c>
      <c r="C119" s="350" t="s">
        <v>97</v>
      </c>
      <c r="D119" s="351">
        <v>59983.562000000005</v>
      </c>
      <c r="E119" s="351">
        <v>104884.12599999999</v>
      </c>
      <c r="F119" s="352">
        <v>164867.68799999999</v>
      </c>
      <c r="G119" s="221"/>
    </row>
    <row r="120" spans="1:7" s="58" customFormat="1" ht="13.5" customHeight="1" x14ac:dyDescent="0.2">
      <c r="A120" s="244">
        <v>2018</v>
      </c>
      <c r="B120" s="165" t="s">
        <v>44</v>
      </c>
      <c r="C120" s="165" t="s">
        <v>97</v>
      </c>
      <c r="D120" s="245">
        <v>63660.180000000008</v>
      </c>
      <c r="E120" s="245">
        <v>111397.776</v>
      </c>
      <c r="F120" s="246">
        <v>175057.95600000001</v>
      </c>
      <c r="G120" s="221"/>
    </row>
    <row r="121" spans="1:7" s="58" customFormat="1" ht="13.5" customHeight="1" x14ac:dyDescent="0.2">
      <c r="A121" s="349">
        <v>2018</v>
      </c>
      <c r="B121" s="350" t="s">
        <v>45</v>
      </c>
      <c r="C121" s="350" t="s">
        <v>97</v>
      </c>
      <c r="D121" s="351">
        <v>65865.459999999992</v>
      </c>
      <c r="E121" s="351">
        <v>120161.916</v>
      </c>
      <c r="F121" s="352">
        <v>186027.37600000002</v>
      </c>
      <c r="G121" s="221"/>
    </row>
    <row r="122" spans="1:7" s="58" customFormat="1" ht="13.5" customHeight="1" x14ac:dyDescent="0.2">
      <c r="A122" s="244">
        <v>2018</v>
      </c>
      <c r="B122" s="165" t="s">
        <v>46</v>
      </c>
      <c r="C122" s="165" t="s">
        <v>97</v>
      </c>
      <c r="D122" s="245">
        <v>66931.77</v>
      </c>
      <c r="E122" s="245">
        <v>114320.791</v>
      </c>
      <c r="F122" s="246">
        <v>181252.56099999999</v>
      </c>
      <c r="G122" s="221"/>
    </row>
    <row r="123" spans="1:7" s="58" customFormat="1" ht="13.5" customHeight="1" x14ac:dyDescent="0.2">
      <c r="A123" s="349">
        <v>2018</v>
      </c>
      <c r="B123" s="350" t="s">
        <v>47</v>
      </c>
      <c r="C123" s="350" t="s">
        <v>97</v>
      </c>
      <c r="D123" s="351">
        <v>71678.38</v>
      </c>
      <c r="E123" s="351">
        <v>116203.5215</v>
      </c>
      <c r="F123" s="352">
        <v>187881.90150000004</v>
      </c>
      <c r="G123" s="221"/>
    </row>
    <row r="124" spans="1:7" s="58" customFormat="1" ht="13.5" customHeight="1" x14ac:dyDescent="0.2">
      <c r="A124" s="244">
        <v>2018</v>
      </c>
      <c r="B124" s="165" t="s">
        <v>48</v>
      </c>
      <c r="C124" s="165" t="s">
        <v>97</v>
      </c>
      <c r="D124" s="245">
        <v>68414.25</v>
      </c>
      <c r="E124" s="245">
        <v>113814.84600000002</v>
      </c>
      <c r="F124" s="246">
        <v>182229.09600000002</v>
      </c>
      <c r="G124" s="221"/>
    </row>
    <row r="125" spans="1:7" s="58" customFormat="1" ht="13.5" customHeight="1" x14ac:dyDescent="0.2">
      <c r="A125" s="349">
        <v>2018</v>
      </c>
      <c r="B125" s="350" t="s">
        <v>49</v>
      </c>
      <c r="C125" s="350" t="s">
        <v>97</v>
      </c>
      <c r="D125" s="351">
        <v>60404.149999999987</v>
      </c>
      <c r="E125" s="351">
        <v>101821.9195</v>
      </c>
      <c r="F125" s="352">
        <v>162226.06949999998</v>
      </c>
      <c r="G125" s="221"/>
    </row>
    <row r="126" spans="1:7" s="58" customFormat="1" ht="13.5" customHeight="1" x14ac:dyDescent="0.2">
      <c r="A126" s="244">
        <v>2019</v>
      </c>
      <c r="B126" s="165" t="s">
        <v>50</v>
      </c>
      <c r="C126" s="165" t="s">
        <v>97</v>
      </c>
      <c r="D126" s="245">
        <v>56304.639999999999</v>
      </c>
      <c r="E126" s="245">
        <v>102836.45800000001</v>
      </c>
      <c r="F126" s="246">
        <v>159141.098</v>
      </c>
      <c r="G126" s="221"/>
    </row>
    <row r="127" spans="1:7" s="58" customFormat="1" ht="13.5" customHeight="1" x14ac:dyDescent="0.2">
      <c r="A127" s="349">
        <v>2019</v>
      </c>
      <c r="B127" s="350" t="s">
        <v>51</v>
      </c>
      <c r="C127" s="350" t="s">
        <v>97</v>
      </c>
      <c r="D127" s="351">
        <v>68085.740000000005</v>
      </c>
      <c r="E127" s="351">
        <v>109779.56950000001</v>
      </c>
      <c r="F127" s="352">
        <v>177865.30950000003</v>
      </c>
      <c r="G127" s="221"/>
    </row>
    <row r="128" spans="1:7" s="58" customFormat="1" ht="13.5" customHeight="1" x14ac:dyDescent="0.2">
      <c r="A128" s="244">
        <v>2019</v>
      </c>
      <c r="B128" s="165" t="s">
        <v>52</v>
      </c>
      <c r="C128" s="165" t="s">
        <v>97</v>
      </c>
      <c r="D128" s="245">
        <v>70402.739999999991</v>
      </c>
      <c r="E128" s="245">
        <v>119153.57949999999</v>
      </c>
      <c r="F128" s="246">
        <v>189556.31949999998</v>
      </c>
      <c r="G128" s="221"/>
    </row>
    <row r="129" spans="1:7" s="58" customFormat="1" ht="13.5" customHeight="1" x14ac:dyDescent="0.2">
      <c r="A129" s="349">
        <v>2019</v>
      </c>
      <c r="B129" s="350" t="s">
        <v>40</v>
      </c>
      <c r="C129" s="350" t="s">
        <v>97</v>
      </c>
      <c r="D129" s="351">
        <v>64056.159999999996</v>
      </c>
      <c r="E129" s="351">
        <v>117265.79000000001</v>
      </c>
      <c r="F129" s="352">
        <v>181321.95</v>
      </c>
      <c r="G129" s="221"/>
    </row>
    <row r="130" spans="1:7" s="58" customFormat="1" ht="13.5" customHeight="1" x14ac:dyDescent="0.2">
      <c r="A130" s="244">
        <v>2019</v>
      </c>
      <c r="B130" s="165" t="s">
        <v>42</v>
      </c>
      <c r="C130" s="165" t="s">
        <v>97</v>
      </c>
      <c r="D130" s="245">
        <v>73607.549999999988</v>
      </c>
      <c r="E130" s="245">
        <v>121621.94199999998</v>
      </c>
      <c r="F130" s="246">
        <v>195229.49199999997</v>
      </c>
      <c r="G130" s="221"/>
    </row>
    <row r="131" spans="1:7" s="58" customFormat="1" ht="13.5" customHeight="1" x14ac:dyDescent="0.2">
      <c r="A131" s="349">
        <v>2019</v>
      </c>
      <c r="B131" s="350" t="s">
        <v>43</v>
      </c>
      <c r="C131" s="350" t="s">
        <v>97</v>
      </c>
      <c r="D131" s="351">
        <v>65154.147999999994</v>
      </c>
      <c r="E131" s="351">
        <v>113163.68999999997</v>
      </c>
      <c r="F131" s="352">
        <v>178317.83799999999</v>
      </c>
      <c r="G131" s="221"/>
    </row>
    <row r="132" spans="1:7" s="58" customFormat="1" ht="13.5" customHeight="1" x14ac:dyDescent="0.2">
      <c r="A132" s="244">
        <v>2019</v>
      </c>
      <c r="B132" s="165" t="s">
        <v>44</v>
      </c>
      <c r="C132" s="165" t="s">
        <v>97</v>
      </c>
      <c r="D132" s="245">
        <v>71637.00999999998</v>
      </c>
      <c r="E132" s="245">
        <v>130044.31850000001</v>
      </c>
      <c r="F132" s="246">
        <v>201681.3285</v>
      </c>
      <c r="G132" s="221"/>
    </row>
    <row r="133" spans="1:7" s="58" customFormat="1" ht="13.5" customHeight="1" x14ac:dyDescent="0.2">
      <c r="A133" s="349">
        <v>2019</v>
      </c>
      <c r="B133" s="350" t="s">
        <v>45</v>
      </c>
      <c r="C133" s="350" t="s">
        <v>97</v>
      </c>
      <c r="D133" s="351">
        <v>70336.600000000006</v>
      </c>
      <c r="E133" s="351">
        <v>127715.785</v>
      </c>
      <c r="F133" s="352">
        <v>198052.38500000001</v>
      </c>
      <c r="G133" s="221"/>
    </row>
    <row r="134" spans="1:7" s="58" customFormat="1" ht="13.5" customHeight="1" x14ac:dyDescent="0.2">
      <c r="A134" s="244">
        <v>2019</v>
      </c>
      <c r="B134" s="165" t="s">
        <v>46</v>
      </c>
      <c r="C134" s="165" t="s">
        <v>97</v>
      </c>
      <c r="D134" s="245">
        <v>70793.590000000011</v>
      </c>
      <c r="E134" s="245">
        <v>128094.59199999999</v>
      </c>
      <c r="F134" s="246">
        <v>198888.182</v>
      </c>
      <c r="G134" s="221"/>
    </row>
    <row r="135" spans="1:7" s="58" customFormat="1" ht="13.5" customHeight="1" x14ac:dyDescent="0.2">
      <c r="A135" s="349">
        <v>2019</v>
      </c>
      <c r="B135" s="350" t="s">
        <v>47</v>
      </c>
      <c r="C135" s="350" t="s">
        <v>97</v>
      </c>
      <c r="D135" s="351">
        <v>74658.12000000001</v>
      </c>
      <c r="E135" s="351">
        <v>129087.77499999999</v>
      </c>
      <c r="F135" s="352">
        <v>203745.89499999999</v>
      </c>
      <c r="G135" s="221"/>
    </row>
    <row r="136" spans="1:7" s="58" customFormat="1" ht="13.5" customHeight="1" x14ac:dyDescent="0.2">
      <c r="A136" s="244">
        <v>2019</v>
      </c>
      <c r="B136" s="165" t="s">
        <v>48</v>
      </c>
      <c r="C136" s="165" t="s">
        <v>97</v>
      </c>
      <c r="D136" s="245">
        <v>57425.869999999995</v>
      </c>
      <c r="E136" s="245">
        <v>119311.74149999997</v>
      </c>
      <c r="F136" s="246">
        <v>176737.61149999997</v>
      </c>
      <c r="G136" s="221"/>
    </row>
    <row r="137" spans="1:7" s="58" customFormat="1" ht="13.5" customHeight="1" x14ac:dyDescent="0.2">
      <c r="A137" s="349">
        <v>2019</v>
      </c>
      <c r="B137" s="350" t="s">
        <v>49</v>
      </c>
      <c r="C137" s="350" t="s">
        <v>97</v>
      </c>
      <c r="D137" s="351">
        <v>63880.14</v>
      </c>
      <c r="E137" s="351">
        <v>132479.2065</v>
      </c>
      <c r="F137" s="352">
        <v>196359.34649999999</v>
      </c>
      <c r="G137" s="221"/>
    </row>
    <row r="138" spans="1:7" s="58" customFormat="1" ht="13.5" customHeight="1" x14ac:dyDescent="0.2">
      <c r="A138" s="244">
        <v>2020</v>
      </c>
      <c r="B138" s="165" t="s">
        <v>50</v>
      </c>
      <c r="C138" s="165" t="s">
        <v>97</v>
      </c>
      <c r="D138" s="245">
        <v>57485.170000000006</v>
      </c>
      <c r="E138" s="245">
        <v>126778.72149999999</v>
      </c>
      <c r="F138" s="246">
        <v>184263.8915</v>
      </c>
      <c r="G138" s="221"/>
    </row>
    <row r="139" spans="1:7" s="58" customFormat="1" ht="13.5" customHeight="1" x14ac:dyDescent="0.2">
      <c r="A139" s="349">
        <v>2020</v>
      </c>
      <c r="B139" s="350" t="s">
        <v>51</v>
      </c>
      <c r="C139" s="350" t="s">
        <v>97</v>
      </c>
      <c r="D139" s="351">
        <v>75129.684500000003</v>
      </c>
      <c r="E139" s="351">
        <v>125170.33999999998</v>
      </c>
      <c r="F139" s="352">
        <v>200300.0245</v>
      </c>
      <c r="G139" s="221"/>
    </row>
    <row r="140" spans="1:7" s="58" customFormat="1" ht="13.5" customHeight="1" x14ac:dyDescent="0.2">
      <c r="A140" s="244">
        <v>2020</v>
      </c>
      <c r="B140" s="165" t="s">
        <v>52</v>
      </c>
      <c r="C140" s="165" t="s">
        <v>97</v>
      </c>
      <c r="D140" s="245">
        <v>56313.130000000012</v>
      </c>
      <c r="E140" s="245">
        <v>86858.2595</v>
      </c>
      <c r="F140" s="246">
        <v>143171.38950000002</v>
      </c>
      <c r="G140" s="221"/>
    </row>
    <row r="141" spans="1:7" s="58" customFormat="1" ht="13.5" customHeight="1" x14ac:dyDescent="0.2">
      <c r="A141" s="349">
        <v>2020</v>
      </c>
      <c r="B141" s="350" t="s">
        <v>40</v>
      </c>
      <c r="C141" s="350" t="s">
        <v>97</v>
      </c>
      <c r="D141" s="351">
        <v>8883.75</v>
      </c>
      <c r="E141" s="351">
        <v>40927.464999999997</v>
      </c>
      <c r="F141" s="352">
        <v>49811.214999999997</v>
      </c>
      <c r="G141" s="221"/>
    </row>
    <row r="142" spans="1:7" s="58" customFormat="1" ht="13.5" customHeight="1" x14ac:dyDescent="0.2">
      <c r="A142" s="244">
        <v>2020</v>
      </c>
      <c r="B142" s="165" t="s">
        <v>42</v>
      </c>
      <c r="C142" s="165" t="s">
        <v>97</v>
      </c>
      <c r="D142" s="245">
        <v>52105.103992675795</v>
      </c>
      <c r="E142" s="245">
        <v>104810.82799847795</v>
      </c>
      <c r="F142" s="246">
        <v>156915.93199115375</v>
      </c>
      <c r="G142" s="221"/>
    </row>
    <row r="143" spans="1:7" s="58" customFormat="1" ht="13.5" customHeight="1" x14ac:dyDescent="0.2">
      <c r="A143" s="349">
        <v>2020</v>
      </c>
      <c r="B143" s="350" t="s">
        <v>43</v>
      </c>
      <c r="C143" s="350" t="s">
        <v>97</v>
      </c>
      <c r="D143" s="351">
        <v>62712.16500915528</v>
      </c>
      <c r="E143" s="351">
        <v>120313.50450323007</v>
      </c>
      <c r="F143" s="352">
        <v>183025.66951238539</v>
      </c>
      <c r="G143" s="221"/>
    </row>
    <row r="144" spans="1:7" s="58" customFormat="1" ht="13.5" customHeight="1" x14ac:dyDescent="0.2">
      <c r="A144" s="244">
        <v>2020</v>
      </c>
      <c r="B144" s="165" t="s">
        <v>44</v>
      </c>
      <c r="C144" s="165" t="s">
        <v>97</v>
      </c>
      <c r="D144" s="245">
        <v>66247.401042724596</v>
      </c>
      <c r="E144" s="245">
        <v>141767.68297829817</v>
      </c>
      <c r="F144" s="246">
        <v>208015.08402102278</v>
      </c>
      <c r="G144" s="221"/>
    </row>
    <row r="145" spans="1:7" s="58" customFormat="1" ht="13.5" customHeight="1" x14ac:dyDescent="0.2">
      <c r="A145" s="349">
        <v>2020</v>
      </c>
      <c r="B145" s="350" t="s">
        <v>45</v>
      </c>
      <c r="C145" s="350" t="s">
        <v>97</v>
      </c>
      <c r="D145" s="351">
        <v>62656.059012207013</v>
      </c>
      <c r="E145" s="351">
        <v>135803.76297906684</v>
      </c>
      <c r="F145" s="352">
        <v>198459.82199127384</v>
      </c>
      <c r="G145" s="221"/>
    </row>
    <row r="146" spans="1:7" s="58" customFormat="1" ht="13.5" customHeight="1" x14ac:dyDescent="0.2">
      <c r="A146" s="244">
        <v>2020</v>
      </c>
      <c r="B146" s="165" t="s">
        <v>46</v>
      </c>
      <c r="C146" s="165" t="s">
        <v>97</v>
      </c>
      <c r="D146" s="245">
        <v>66378.500048217771</v>
      </c>
      <c r="E146" s="245">
        <v>142253.99509823797</v>
      </c>
      <c r="F146" s="246">
        <v>208632.49514645574</v>
      </c>
      <c r="G146" s="221"/>
    </row>
    <row r="147" spans="1:7" s="58" customFormat="1" ht="13.5" customHeight="1" x14ac:dyDescent="0.2">
      <c r="A147" s="349">
        <v>2020</v>
      </c>
      <c r="B147" s="350" t="s">
        <v>47</v>
      </c>
      <c r="C147" s="350" t="s">
        <v>97</v>
      </c>
      <c r="D147" s="351">
        <v>69311.536968261702</v>
      </c>
      <c r="E147" s="351">
        <v>147590.24148602286</v>
      </c>
      <c r="F147" s="352">
        <v>216901.77845428459</v>
      </c>
      <c r="G147" s="221"/>
    </row>
    <row r="148" spans="1:7" s="58" customFormat="1" ht="13.5" customHeight="1" x14ac:dyDescent="0.2">
      <c r="A148" s="244">
        <v>2020</v>
      </c>
      <c r="B148" s="165" t="s">
        <v>48</v>
      </c>
      <c r="C148" s="165" t="s">
        <v>97</v>
      </c>
      <c r="D148" s="245">
        <v>66183.608935302735</v>
      </c>
      <c r="E148" s="245">
        <v>145422.37459855361</v>
      </c>
      <c r="F148" s="246">
        <v>211605.98353385634</v>
      </c>
      <c r="G148" s="221"/>
    </row>
    <row r="149" spans="1:7" s="58" customFormat="1" ht="13.5" customHeight="1" x14ac:dyDescent="0.2">
      <c r="A149" s="349">
        <v>2020</v>
      </c>
      <c r="B149" s="350" t="s">
        <v>49</v>
      </c>
      <c r="C149" s="350" t="s">
        <v>97</v>
      </c>
      <c r="D149" s="351">
        <v>54873.169970703137</v>
      </c>
      <c r="E149" s="351">
        <v>130595.74895637894</v>
      </c>
      <c r="F149" s="352">
        <v>185468.91892708209</v>
      </c>
      <c r="G149" s="221"/>
    </row>
    <row r="150" spans="1:7" s="58" customFormat="1" ht="13.5" customHeight="1" x14ac:dyDescent="0.2">
      <c r="A150" s="244">
        <v>2021</v>
      </c>
      <c r="B150" s="165" t="s">
        <v>50</v>
      </c>
      <c r="C150" s="165" t="s">
        <v>97</v>
      </c>
      <c r="D150" s="245">
        <v>51876.723034389506</v>
      </c>
      <c r="E150" s="245">
        <v>129576.72654489093</v>
      </c>
      <c r="F150" s="246">
        <v>181453.44957928045</v>
      </c>
      <c r="G150" s="221"/>
    </row>
    <row r="151" spans="1:7" s="58" customFormat="1" ht="13.5" customHeight="1" x14ac:dyDescent="0.2">
      <c r="A151" s="349">
        <v>2021</v>
      </c>
      <c r="B151" s="350" t="s">
        <v>51</v>
      </c>
      <c r="C151" s="350" t="s">
        <v>97</v>
      </c>
      <c r="D151" s="351">
        <v>61047.185050830012</v>
      </c>
      <c r="E151" s="351">
        <v>140071.76701900002</v>
      </c>
      <c r="F151" s="352">
        <v>201118.95206983003</v>
      </c>
      <c r="G151" s="221"/>
    </row>
    <row r="152" spans="1:7" s="58" customFormat="1" ht="13.5" customHeight="1" x14ac:dyDescent="0.2">
      <c r="A152" s="244">
        <v>2021</v>
      </c>
      <c r="B152" s="165" t="s">
        <v>52</v>
      </c>
      <c r="C152" s="165" t="s">
        <v>97</v>
      </c>
      <c r="D152" s="245">
        <v>67572.049066833482</v>
      </c>
      <c r="E152" s="245">
        <v>151610.96500670444</v>
      </c>
      <c r="F152" s="246">
        <v>219183.0140735379</v>
      </c>
      <c r="G152" s="221"/>
    </row>
    <row r="153" spans="1:7" s="58" customFormat="1" ht="13.5" customHeight="1" x14ac:dyDescent="0.2">
      <c r="A153" s="349">
        <v>2021</v>
      </c>
      <c r="B153" s="350" t="s">
        <v>40</v>
      </c>
      <c r="C153" s="350" t="s">
        <v>97</v>
      </c>
      <c r="D153" s="351">
        <v>60839.179988555916</v>
      </c>
      <c r="E153" s="351">
        <v>138493.81951261617</v>
      </c>
      <c r="F153" s="352">
        <v>199332.9995011721</v>
      </c>
      <c r="G153" s="221"/>
    </row>
    <row r="154" spans="1:7" s="58" customFormat="1" ht="13.5" customHeight="1" x14ac:dyDescent="0.2">
      <c r="A154" s="244">
        <v>2021</v>
      </c>
      <c r="B154" s="165" t="s">
        <v>42</v>
      </c>
      <c r="C154" s="165" t="s">
        <v>97</v>
      </c>
      <c r="D154" s="245">
        <v>60892.072015258804</v>
      </c>
      <c r="E154" s="245">
        <v>129048.27898808382</v>
      </c>
      <c r="F154" s="246">
        <v>189940.35100334266</v>
      </c>
      <c r="G154" s="221"/>
    </row>
    <row r="155" spans="1:7" s="58" customFormat="1" ht="13.5" customHeight="1" x14ac:dyDescent="0.2">
      <c r="A155" s="349">
        <v>2021</v>
      </c>
      <c r="B155" s="350" t="s">
        <v>43</v>
      </c>
      <c r="C155" s="350" t="s">
        <v>97</v>
      </c>
      <c r="D155" s="351">
        <v>65969.430941577913</v>
      </c>
      <c r="E155" s="351">
        <v>144197.89648096464</v>
      </c>
      <c r="F155" s="352">
        <v>210167.32742254258</v>
      </c>
      <c r="G155" s="221"/>
    </row>
    <row r="156" spans="1:7" s="58" customFormat="1" ht="13.5" customHeight="1" x14ac:dyDescent="0.2">
      <c r="A156" s="244">
        <v>2021</v>
      </c>
      <c r="B156" s="165" t="s">
        <v>44</v>
      </c>
      <c r="C156" s="165" t="s">
        <v>97</v>
      </c>
      <c r="D156" s="245">
        <v>69336.730987792951</v>
      </c>
      <c r="E156" s="245">
        <v>147873.49598286435</v>
      </c>
      <c r="F156" s="246">
        <v>217210.2269706573</v>
      </c>
      <c r="G156" s="221"/>
    </row>
    <row r="157" spans="1:7" s="58" customFormat="1" ht="13.5" customHeight="1" x14ac:dyDescent="0.2">
      <c r="A157" s="349">
        <v>2021</v>
      </c>
      <c r="B157" s="350" t="s">
        <v>45</v>
      </c>
      <c r="C157" s="350" t="s">
        <v>97</v>
      </c>
      <c r="D157" s="351">
        <v>68332.166965820288</v>
      </c>
      <c r="E157" s="351">
        <v>142968.26197866036</v>
      </c>
      <c r="F157" s="352">
        <v>211300.42894448066</v>
      </c>
      <c r="G157" s="221"/>
    </row>
    <row r="158" spans="1:7" s="58" customFormat="1" ht="13.5" customHeight="1" x14ac:dyDescent="0.2">
      <c r="A158" s="244">
        <v>2021</v>
      </c>
      <c r="B158" s="165" t="s">
        <v>46</v>
      </c>
      <c r="C158" s="165" t="s">
        <v>97</v>
      </c>
      <c r="D158" s="245">
        <v>66119.431997406005</v>
      </c>
      <c r="E158" s="245">
        <v>149549.70799181418</v>
      </c>
      <c r="F158" s="246">
        <v>215669.13998922019</v>
      </c>
      <c r="G158" s="221"/>
    </row>
    <row r="159" spans="1:7" s="58" customFormat="1" ht="13.5" customHeight="1" x14ac:dyDescent="0.2">
      <c r="A159" s="349">
        <v>2021</v>
      </c>
      <c r="B159" s="350" t="s">
        <v>47</v>
      </c>
      <c r="C159" s="350" t="s">
        <v>97</v>
      </c>
      <c r="D159" s="351">
        <v>67424.001103607152</v>
      </c>
      <c r="E159" s="351">
        <v>145770.95952122094</v>
      </c>
      <c r="F159" s="352">
        <v>213194.96062482806</v>
      </c>
      <c r="G159" s="221"/>
    </row>
    <row r="160" spans="1:7" s="58" customFormat="1" ht="13.5" customHeight="1" x14ac:dyDescent="0.2">
      <c r="A160" s="244">
        <v>2021</v>
      </c>
      <c r="B160" s="165" t="s">
        <v>48</v>
      </c>
      <c r="C160" s="165" t="s">
        <v>97</v>
      </c>
      <c r="D160" s="245">
        <v>65527.970035705555</v>
      </c>
      <c r="E160" s="245">
        <v>148059.15250313905</v>
      </c>
      <c r="F160" s="246">
        <v>213587.12253884462</v>
      </c>
      <c r="G160" s="221"/>
    </row>
    <row r="161" spans="1:7" s="58" customFormat="1" ht="13.5" customHeight="1" x14ac:dyDescent="0.2">
      <c r="A161" s="349">
        <v>2021</v>
      </c>
      <c r="B161" s="350" t="s">
        <v>49</v>
      </c>
      <c r="C161" s="350" t="s">
        <v>97</v>
      </c>
      <c r="D161" s="351">
        <v>57610.60500000001</v>
      </c>
      <c r="E161" s="351">
        <v>134880.95306558686</v>
      </c>
      <c r="F161" s="352">
        <v>192491.55806558684</v>
      </c>
      <c r="G161" s="221"/>
    </row>
    <row r="162" spans="1:7" s="58" customFormat="1" ht="13.5" customHeight="1" x14ac:dyDescent="0.2">
      <c r="A162" s="244">
        <v>2022</v>
      </c>
      <c r="B162" s="165" t="s">
        <v>50</v>
      </c>
      <c r="C162" s="165" t="s">
        <v>97</v>
      </c>
      <c r="D162" s="370">
        <v>51800.560946289057</v>
      </c>
      <c r="E162" s="370">
        <v>130189.65097198106</v>
      </c>
      <c r="F162" s="371">
        <v>181990.2119182701</v>
      </c>
      <c r="G162" s="221"/>
    </row>
    <row r="163" spans="1:7" s="58" customFormat="1" ht="13.5" customHeight="1" x14ac:dyDescent="0.2">
      <c r="A163" s="349">
        <v>2022</v>
      </c>
      <c r="B163" s="372" t="s">
        <v>51</v>
      </c>
      <c r="C163" s="351" t="s">
        <v>97</v>
      </c>
      <c r="D163" s="351">
        <v>64590.16492797852</v>
      </c>
      <c r="E163" s="351">
        <v>145472.96748552346</v>
      </c>
      <c r="F163" s="352">
        <v>210063.13241350197</v>
      </c>
      <c r="G163" s="221"/>
    </row>
    <row r="164" spans="1:7" s="58" customFormat="1" ht="13.5" customHeight="1" x14ac:dyDescent="0.2">
      <c r="A164" s="244">
        <v>2022</v>
      </c>
      <c r="B164" s="267" t="s">
        <v>52</v>
      </c>
      <c r="C164" s="370" t="s">
        <v>97</v>
      </c>
      <c r="D164" s="370">
        <v>72138.451955291734</v>
      </c>
      <c r="E164" s="370">
        <v>158416.22547834471</v>
      </c>
      <c r="F164" s="371">
        <v>230554.67743363645</v>
      </c>
      <c r="G164" s="221"/>
    </row>
    <row r="165" spans="1:7" s="58" customFormat="1" ht="13.5" customHeight="1" x14ac:dyDescent="0.2">
      <c r="A165" s="349">
        <v>2022</v>
      </c>
      <c r="B165" s="372" t="s">
        <v>40</v>
      </c>
      <c r="C165" s="351" t="s">
        <v>97</v>
      </c>
      <c r="D165" s="351">
        <v>66946.100913635251</v>
      </c>
      <c r="E165" s="351">
        <v>144574.82541396579</v>
      </c>
      <c r="F165" s="352">
        <v>211520.92632760108</v>
      </c>
      <c r="G165" s="221"/>
    </row>
    <row r="166" spans="1:7" s="58" customFormat="1" ht="13.5" customHeight="1" x14ac:dyDescent="0.2">
      <c r="A166" s="244">
        <v>2022</v>
      </c>
      <c r="B166" s="267" t="s">
        <v>42</v>
      </c>
      <c r="C166" s="370" t="s">
        <v>97</v>
      </c>
      <c r="D166" s="370">
        <v>68975.621953002934</v>
      </c>
      <c r="E166" s="370">
        <v>138494.13612383755</v>
      </c>
      <c r="F166" s="371">
        <v>207469.75807684049</v>
      </c>
      <c r="G166" s="221"/>
    </row>
    <row r="167" spans="1:7" s="58" customFormat="1" ht="13.5" customHeight="1" x14ac:dyDescent="0.2">
      <c r="A167" s="349">
        <v>2022</v>
      </c>
      <c r="B167" s="372" t="s">
        <v>43</v>
      </c>
      <c r="C167" s="351" t="s">
        <v>97</v>
      </c>
      <c r="D167" s="351">
        <v>71147.286312255863</v>
      </c>
      <c r="E167" s="351">
        <v>148676.90537403553</v>
      </c>
      <c r="F167" s="352">
        <v>219824.19168629142</v>
      </c>
      <c r="G167" s="221"/>
    </row>
    <row r="168" spans="1:7" s="58" customFormat="1" ht="13.5" customHeight="1" x14ac:dyDescent="0.2">
      <c r="A168" s="244">
        <v>2022</v>
      </c>
      <c r="B168" s="267" t="s">
        <v>44</v>
      </c>
      <c r="C168" s="370" t="s">
        <v>97</v>
      </c>
      <c r="D168" s="370">
        <v>66895.739000000016</v>
      </c>
      <c r="E168" s="370">
        <v>140899.65776594981</v>
      </c>
      <c r="F168" s="371">
        <v>207795.39676594982</v>
      </c>
      <c r="G168" s="221"/>
    </row>
    <row r="169" spans="1:7" s="58" customFormat="1" ht="13.5" customHeight="1" x14ac:dyDescent="0.2">
      <c r="A169" s="349">
        <v>2022</v>
      </c>
      <c r="B169" s="372" t="s">
        <v>45</v>
      </c>
      <c r="C169" s="351" t="s">
        <v>97</v>
      </c>
      <c r="D169" s="351">
        <v>69922.325026855455</v>
      </c>
      <c r="E169" s="351">
        <v>149930.93353532322</v>
      </c>
      <c r="F169" s="352">
        <v>219853.2585621787</v>
      </c>
      <c r="G169" s="221"/>
    </row>
    <row r="170" spans="1:7" s="58" customFormat="1" ht="13.5" customHeight="1" x14ac:dyDescent="0.2">
      <c r="A170" s="244">
        <v>2022</v>
      </c>
      <c r="B170" s="267" t="s">
        <v>46</v>
      </c>
      <c r="C170" s="370" t="s">
        <v>97</v>
      </c>
      <c r="D170" s="370">
        <v>66503.766000000003</v>
      </c>
      <c r="E170" s="370">
        <v>142525.30590187997</v>
      </c>
      <c r="F170" s="371">
        <v>209029.07190187997</v>
      </c>
      <c r="G170" s="221"/>
    </row>
    <row r="171" spans="1:7" s="58" customFormat="1" ht="13.5" customHeight="1" x14ac:dyDescent="0.2">
      <c r="A171" s="349">
        <v>2022</v>
      </c>
      <c r="B171" s="372" t="s">
        <v>47</v>
      </c>
      <c r="C171" s="351" t="s">
        <v>97</v>
      </c>
      <c r="D171" s="351">
        <v>66357.483052032476</v>
      </c>
      <c r="E171" s="351">
        <v>139365.15072287162</v>
      </c>
      <c r="F171" s="352">
        <v>205722.63377490413</v>
      </c>
      <c r="G171" s="221"/>
    </row>
    <row r="172" spans="1:7" s="58" customFormat="1" ht="13.5" customHeight="1" x14ac:dyDescent="0.2">
      <c r="A172" s="244">
        <v>2022</v>
      </c>
      <c r="B172" s="267" t="s">
        <v>48</v>
      </c>
      <c r="C172" s="370" t="s">
        <v>97</v>
      </c>
      <c r="D172" s="370">
        <v>65731.474019531262</v>
      </c>
      <c r="E172" s="370">
        <v>136848.55897638679</v>
      </c>
      <c r="F172" s="371">
        <v>202580.03299591807</v>
      </c>
      <c r="G172" s="221"/>
    </row>
    <row r="173" spans="1:7" s="58" customFormat="1" ht="13.5" customHeight="1" x14ac:dyDescent="0.2">
      <c r="A173" s="349">
        <v>2022</v>
      </c>
      <c r="B173" s="372" t="s">
        <v>49</v>
      </c>
      <c r="C173" s="351" t="s">
        <v>97</v>
      </c>
      <c r="D173" s="351">
        <v>58489.075108642581</v>
      </c>
      <c r="E173" s="351">
        <v>137994.07254442369</v>
      </c>
      <c r="F173" s="352">
        <v>196483.14765306626</v>
      </c>
      <c r="G173" s="221"/>
    </row>
    <row r="174" spans="1:7" s="58" customFormat="1" ht="13.5" customHeight="1" x14ac:dyDescent="0.2">
      <c r="A174" s="244">
        <v>2023</v>
      </c>
      <c r="B174" s="267" t="s">
        <v>50</v>
      </c>
      <c r="C174" s="370" t="s">
        <v>97</v>
      </c>
      <c r="D174" s="370">
        <v>52203.519033874516</v>
      </c>
      <c r="E174" s="370">
        <v>113387.61446791078</v>
      </c>
      <c r="F174" s="371">
        <v>165591.13350178528</v>
      </c>
      <c r="G174" s="221"/>
    </row>
    <row r="175" spans="1:7" s="58" customFormat="1" ht="13.5" customHeight="1" x14ac:dyDescent="0.2">
      <c r="A175" s="349">
        <v>2023</v>
      </c>
      <c r="B175" s="372" t="s">
        <v>51</v>
      </c>
      <c r="C175" s="351" t="s">
        <v>97</v>
      </c>
      <c r="D175" s="351">
        <v>66107.663948000001</v>
      </c>
      <c r="E175" s="351">
        <v>133706.5349389</v>
      </c>
      <c r="F175" s="352">
        <v>199814.19888690001</v>
      </c>
      <c r="G175" s="221"/>
    </row>
    <row r="176" spans="1:7" s="58" customFormat="1" ht="13.5" customHeight="1" x14ac:dyDescent="0.2">
      <c r="A176" s="244">
        <v>2023</v>
      </c>
      <c r="B176" s="267" t="s">
        <v>52</v>
      </c>
      <c r="C176" s="370" t="s">
        <v>97</v>
      </c>
      <c r="D176" s="370">
        <v>67219.052998168947</v>
      </c>
      <c r="E176" s="370">
        <v>141465.92752785917</v>
      </c>
      <c r="F176" s="371">
        <v>208684.98052602814</v>
      </c>
      <c r="G176" s="221"/>
    </row>
    <row r="177" spans="1:7" s="58" customFormat="1" ht="13.5" customHeight="1" x14ac:dyDescent="0.2">
      <c r="A177" s="349">
        <v>2023</v>
      </c>
      <c r="B177" s="372" t="s">
        <v>40</v>
      </c>
      <c r="C177" s="351" t="s">
        <v>97</v>
      </c>
      <c r="D177" s="351">
        <v>60436.060068969731</v>
      </c>
      <c r="E177" s="351">
        <v>119419.46399246596</v>
      </c>
      <c r="F177" s="352">
        <v>179855.52406143569</v>
      </c>
      <c r="G177" s="221"/>
    </row>
    <row r="178" spans="1:7" s="58" customFormat="1" ht="13.5" customHeight="1" x14ac:dyDescent="0.2">
      <c r="A178" s="244">
        <v>2023</v>
      </c>
      <c r="B178" s="267" t="s">
        <v>42</v>
      </c>
      <c r="C178" s="370" t="s">
        <v>97</v>
      </c>
      <c r="D178" s="370">
        <v>67912.006869995123</v>
      </c>
      <c r="E178" s="370">
        <v>140683.86002210522</v>
      </c>
      <c r="F178" s="371">
        <v>208595.86689210031</v>
      </c>
      <c r="G178" s="221"/>
    </row>
    <row r="179" spans="1:7" s="58" customFormat="1" ht="13.5" customHeight="1" x14ac:dyDescent="0.2">
      <c r="A179" s="349">
        <v>2023</v>
      </c>
      <c r="B179" s="372" t="s">
        <v>43</v>
      </c>
      <c r="C179" s="351" t="s">
        <v>97</v>
      </c>
      <c r="D179" s="351">
        <v>63157.536057999998</v>
      </c>
      <c r="E179" s="351">
        <v>129742.048989</v>
      </c>
      <c r="F179" s="352">
        <v>192899.58504699997</v>
      </c>
      <c r="G179" s="221"/>
    </row>
    <row r="180" spans="1:7" s="58" customFormat="1" ht="13.5" customHeight="1" x14ac:dyDescent="0.2">
      <c r="A180" s="244">
        <v>2023</v>
      </c>
      <c r="B180" s="267" t="s">
        <v>44</v>
      </c>
      <c r="C180" s="370" t="s">
        <v>97</v>
      </c>
      <c r="D180" s="370">
        <v>62049.762999999999</v>
      </c>
      <c r="E180" s="370">
        <v>131358.27300000002</v>
      </c>
      <c r="F180" s="371">
        <v>193408.03600000002</v>
      </c>
      <c r="G180" s="221"/>
    </row>
    <row r="181" spans="1:7" s="58" customFormat="1" ht="13.5" customHeight="1" x14ac:dyDescent="0.2">
      <c r="A181" s="349">
        <v>2023</v>
      </c>
      <c r="B181" s="372" t="s">
        <v>45</v>
      </c>
      <c r="C181" s="351" t="s">
        <v>97</v>
      </c>
      <c r="D181" s="351">
        <v>63539.733061645507</v>
      </c>
      <c r="E181" s="351">
        <v>134433.42949238009</v>
      </c>
      <c r="F181" s="352">
        <v>197973.16255402559</v>
      </c>
      <c r="G181" s="221"/>
    </row>
    <row r="182" spans="1:7" s="58" customFormat="1" ht="13.5" customHeight="1" x14ac:dyDescent="0.2">
      <c r="A182" s="244">
        <v>2023</v>
      </c>
      <c r="B182" s="267" t="s">
        <v>46</v>
      </c>
      <c r="C182" s="370" t="s">
        <v>97</v>
      </c>
      <c r="D182" s="370">
        <v>64293.095999999998</v>
      </c>
      <c r="E182" s="370">
        <v>136698.91449999998</v>
      </c>
      <c r="F182" s="371">
        <v>200992.01049999997</v>
      </c>
      <c r="G182" s="221"/>
    </row>
    <row r="183" spans="1:7" s="58" customFormat="1" ht="13.5" customHeight="1" x14ac:dyDescent="0.2">
      <c r="A183" s="349">
        <v>2023</v>
      </c>
      <c r="B183" s="372" t="s">
        <v>47</v>
      </c>
      <c r="C183" s="350" t="s">
        <v>97</v>
      </c>
      <c r="D183" s="351">
        <v>62758.609999999986</v>
      </c>
      <c r="E183" s="351">
        <v>135952.4235</v>
      </c>
      <c r="F183" s="352">
        <v>198711.03349999999</v>
      </c>
      <c r="G183" s="221"/>
    </row>
    <row r="184" spans="1:7" s="58" customFormat="1" ht="13.5" customHeight="1" x14ac:dyDescent="0.2">
      <c r="A184" s="244">
        <v>2023</v>
      </c>
      <c r="B184" s="267" t="s">
        <v>48</v>
      </c>
      <c r="C184" s="370" t="s">
        <v>97</v>
      </c>
      <c r="D184" s="370">
        <v>61389.669000000002</v>
      </c>
      <c r="E184" s="370">
        <v>132650.98500000004</v>
      </c>
      <c r="F184" s="371">
        <v>194040.65400000004</v>
      </c>
      <c r="G184" s="221"/>
    </row>
    <row r="185" spans="1:7" s="58" customFormat="1" ht="13.5" customHeight="1" x14ac:dyDescent="0.2">
      <c r="A185" s="349">
        <v>2023</v>
      </c>
      <c r="B185" s="372" t="s">
        <v>49</v>
      </c>
      <c r="C185" s="350" t="s">
        <v>97</v>
      </c>
      <c r="D185" s="351">
        <v>53362.525000000001</v>
      </c>
      <c r="E185" s="351">
        <v>129544.66880000003</v>
      </c>
      <c r="F185" s="352">
        <v>182907.19380000001</v>
      </c>
      <c r="G185" s="221"/>
    </row>
    <row r="186" spans="1:7" s="58" customFormat="1" ht="13.5" customHeight="1" x14ac:dyDescent="0.2">
      <c r="A186" s="244">
        <v>2024</v>
      </c>
      <c r="B186" s="267" t="s">
        <v>50</v>
      </c>
      <c r="C186" s="165" t="s">
        <v>97</v>
      </c>
      <c r="D186" s="370">
        <v>48616.595000000001</v>
      </c>
      <c r="E186" s="370">
        <v>113331.2515</v>
      </c>
      <c r="F186" s="371">
        <v>161947.84649999999</v>
      </c>
      <c r="G186" s="221"/>
    </row>
    <row r="187" spans="1:7" s="58" customFormat="1" ht="13.5" customHeight="1" x14ac:dyDescent="0.2">
      <c r="A187" s="349">
        <v>2024</v>
      </c>
      <c r="B187" s="372" t="s">
        <v>51</v>
      </c>
      <c r="C187" s="350" t="s">
        <v>97</v>
      </c>
      <c r="D187" s="351">
        <v>64411.165000000008</v>
      </c>
      <c r="E187" s="351">
        <v>128316.15899999993</v>
      </c>
      <c r="F187" s="352">
        <v>192727.32399999991</v>
      </c>
      <c r="G187" s="221"/>
    </row>
    <row r="188" spans="1:7" s="58" customFormat="1" ht="13.5" customHeight="1" x14ac:dyDescent="0.2">
      <c r="A188" s="244">
        <v>2024</v>
      </c>
      <c r="B188" s="267" t="s">
        <v>52</v>
      </c>
      <c r="C188" s="165" t="s">
        <v>97</v>
      </c>
      <c r="D188" s="370">
        <v>59546.885000000024</v>
      </c>
      <c r="E188" s="370">
        <v>116662.48849999992</v>
      </c>
      <c r="F188" s="371">
        <v>176209.37349999993</v>
      </c>
      <c r="G188" s="221"/>
    </row>
    <row r="189" spans="1:7" s="58" customFormat="1" ht="13.5" customHeight="1" x14ac:dyDescent="0.2">
      <c r="A189" s="349">
        <v>2024</v>
      </c>
      <c r="B189" s="372" t="s">
        <v>40</v>
      </c>
      <c r="C189" s="350" t="s">
        <v>97</v>
      </c>
      <c r="D189" s="351">
        <v>65652.622000000003</v>
      </c>
      <c r="E189" s="351">
        <v>135395.11900000018</v>
      </c>
      <c r="F189" s="352">
        <v>201047.74100000018</v>
      </c>
      <c r="G189" s="221"/>
    </row>
    <row r="190" spans="1:7" s="58" customFormat="1" ht="13.5" customHeight="1" x14ac:dyDescent="0.2">
      <c r="A190" s="244">
        <v>2024</v>
      </c>
      <c r="B190" s="267" t="s">
        <v>42</v>
      </c>
      <c r="C190" s="165" t="s">
        <v>97</v>
      </c>
      <c r="D190" s="370">
        <v>64412.95</v>
      </c>
      <c r="E190" s="370">
        <v>124198.44349999994</v>
      </c>
      <c r="F190" s="371">
        <v>188611.39349999995</v>
      </c>
      <c r="G190" s="221"/>
    </row>
    <row r="191" spans="1:7" s="58" customFormat="1" ht="13.5" customHeight="1" x14ac:dyDescent="0.2">
      <c r="A191" s="349">
        <v>2024</v>
      </c>
      <c r="B191" s="372" t="s">
        <v>43</v>
      </c>
      <c r="C191" s="350" t="s">
        <v>97</v>
      </c>
      <c r="D191" s="351">
        <v>60912.968999999997</v>
      </c>
      <c r="E191" s="351">
        <v>116520.74049999988</v>
      </c>
      <c r="F191" s="352">
        <v>177433.70949999988</v>
      </c>
      <c r="G191" s="221"/>
    </row>
    <row r="192" spans="1:7" s="58" customFormat="1" ht="13.5" customHeight="1" x14ac:dyDescent="0.2">
      <c r="A192" s="244">
        <v>2024</v>
      </c>
      <c r="B192" s="267" t="s">
        <v>44</v>
      </c>
      <c r="C192" s="165" t="s">
        <v>97</v>
      </c>
      <c r="D192" s="370">
        <v>72473.16</v>
      </c>
      <c r="E192" s="370">
        <v>127430.4175000002</v>
      </c>
      <c r="F192" s="371">
        <v>199903.57750000019</v>
      </c>
      <c r="G192" s="221"/>
    </row>
    <row r="193" spans="1:7" s="58" customFormat="1" ht="13.5" customHeight="1" x14ac:dyDescent="0.2">
      <c r="A193" s="349">
        <v>2024</v>
      </c>
      <c r="B193" s="372" t="s">
        <v>45</v>
      </c>
      <c r="C193" s="350" t="s">
        <v>97</v>
      </c>
      <c r="D193" s="351">
        <v>74438.16</v>
      </c>
      <c r="E193" s="351">
        <v>132133.1415</v>
      </c>
      <c r="F193" s="352">
        <v>206571.3015</v>
      </c>
      <c r="G193" s="221"/>
    </row>
    <row r="194" spans="1:7" s="58" customFormat="1" ht="13.5" customHeight="1" x14ac:dyDescent="0.2">
      <c r="A194" s="244">
        <v>2024</v>
      </c>
      <c r="B194" s="267" t="s">
        <v>46</v>
      </c>
      <c r="C194" s="165" t="s">
        <v>97</v>
      </c>
      <c r="D194" s="370">
        <v>70525.955000000002</v>
      </c>
      <c r="E194" s="370">
        <v>121778.15100000001</v>
      </c>
      <c r="F194" s="371">
        <v>192304.10600000003</v>
      </c>
      <c r="G194" s="221"/>
    </row>
    <row r="195" spans="1:7" s="58" customFormat="1" ht="13.5" customHeight="1" x14ac:dyDescent="0.2">
      <c r="A195" s="349">
        <v>2024</v>
      </c>
      <c r="B195" s="372" t="s">
        <v>47</v>
      </c>
      <c r="C195" s="350" t="s">
        <v>97</v>
      </c>
      <c r="D195" s="351">
        <v>68407.076000000001</v>
      </c>
      <c r="E195" s="351">
        <v>129871.76899999997</v>
      </c>
      <c r="F195" s="352">
        <v>198278.84499999997</v>
      </c>
      <c r="G195" s="221"/>
    </row>
    <row r="196" spans="1:7" s="58" customFormat="1" ht="13.5" customHeight="1" x14ac:dyDescent="0.2">
      <c r="A196" s="244">
        <v>2024</v>
      </c>
      <c r="B196" s="267" t="s">
        <v>48</v>
      </c>
      <c r="C196" s="165" t="s">
        <v>97</v>
      </c>
      <c r="D196" s="370">
        <v>61606.827000000005</v>
      </c>
      <c r="E196" s="370">
        <v>123160.77499999998</v>
      </c>
      <c r="F196" s="371">
        <v>184767.60199999998</v>
      </c>
      <c r="G196" s="221"/>
    </row>
    <row r="197" spans="1:7" s="58" customFormat="1" ht="13.5" customHeight="1" x14ac:dyDescent="0.2">
      <c r="A197" s="349">
        <v>2024</v>
      </c>
      <c r="B197" s="372" t="s">
        <v>49</v>
      </c>
      <c r="C197" s="350" t="s">
        <v>97</v>
      </c>
      <c r="D197" s="351">
        <v>53265.076999999997</v>
      </c>
      <c r="E197" s="351">
        <v>114925.89550000001</v>
      </c>
      <c r="F197" s="352">
        <v>168190.9725</v>
      </c>
      <c r="G197" s="221"/>
    </row>
    <row r="198" spans="1:7" s="58" customFormat="1" ht="13.5" customHeight="1" x14ac:dyDescent="0.2">
      <c r="A198" s="244">
        <v>2025</v>
      </c>
      <c r="B198" s="267" t="s">
        <v>50</v>
      </c>
      <c r="C198" s="165" t="s">
        <v>97</v>
      </c>
      <c r="D198" s="370">
        <v>48349.763499999994</v>
      </c>
      <c r="E198" s="370">
        <v>113181.55900000001</v>
      </c>
      <c r="F198" s="371">
        <v>161531.32250000001</v>
      </c>
      <c r="G198" s="221"/>
    </row>
    <row r="199" spans="1:7" s="58" customFormat="1" ht="13.5" customHeight="1" x14ac:dyDescent="0.2">
      <c r="A199" s="349">
        <v>2025</v>
      </c>
      <c r="B199" s="372" t="s">
        <v>51</v>
      </c>
      <c r="C199" s="350" t="s">
        <v>97</v>
      </c>
      <c r="D199" s="351">
        <v>54794.644999999997</v>
      </c>
      <c r="E199" s="351">
        <v>123852.14699999997</v>
      </c>
      <c r="F199" s="352">
        <v>178646.79199999996</v>
      </c>
      <c r="G199" s="221"/>
    </row>
    <row r="200" spans="1:7" s="58" customFormat="1" ht="13.5" customHeight="1" x14ac:dyDescent="0.2">
      <c r="A200" s="244">
        <v>2025</v>
      </c>
      <c r="B200" s="267" t="s">
        <v>52</v>
      </c>
      <c r="C200" s="165" t="s">
        <v>97</v>
      </c>
      <c r="D200" s="370">
        <v>64497.816000000006</v>
      </c>
      <c r="E200" s="370">
        <v>137283.94500000001</v>
      </c>
      <c r="F200" s="371">
        <v>201781.761</v>
      </c>
      <c r="G200" s="221"/>
    </row>
    <row r="201" spans="1:7" s="58" customFormat="1" ht="13.5" customHeight="1" x14ac:dyDescent="0.2">
      <c r="A201" s="349">
        <v>2025</v>
      </c>
      <c r="B201" s="372" t="s">
        <v>40</v>
      </c>
      <c r="C201" s="350" t="s">
        <v>97</v>
      </c>
      <c r="D201" s="351">
        <v>55514.631000000001</v>
      </c>
      <c r="E201" s="351">
        <v>127520.22549999997</v>
      </c>
      <c r="F201" s="352">
        <v>183034.85649999997</v>
      </c>
      <c r="G201" s="221"/>
    </row>
    <row r="202" spans="1:7" s="58" customFormat="1" ht="13.5" customHeight="1" x14ac:dyDescent="0.2">
      <c r="A202" s="244">
        <v>2025</v>
      </c>
      <c r="B202" s="267" t="s">
        <v>42</v>
      </c>
      <c r="C202" s="165" t="s">
        <v>97</v>
      </c>
      <c r="D202" s="370">
        <v>67021.166230000003</v>
      </c>
      <c r="E202" s="370">
        <v>139005.43000000002</v>
      </c>
      <c r="F202" s="371">
        <v>206026.59623000002</v>
      </c>
      <c r="G202" s="221"/>
    </row>
    <row r="203" spans="1:7" s="58" customFormat="1" ht="13.5" customHeight="1" x14ac:dyDescent="0.2">
      <c r="A203" s="349">
        <v>2025</v>
      </c>
      <c r="B203" s="372" t="s">
        <v>43</v>
      </c>
      <c r="C203" s="350" t="s">
        <v>97</v>
      </c>
      <c r="D203" s="351">
        <v>63386.479000000007</v>
      </c>
      <c r="E203" s="351">
        <v>118832.37849999995</v>
      </c>
      <c r="F203" s="352">
        <v>182218.85749999998</v>
      </c>
      <c r="G203" s="221"/>
    </row>
    <row r="204" spans="1:7" s="58" customFormat="1" ht="13.5" customHeight="1" x14ac:dyDescent="0.2">
      <c r="A204" s="244">
        <v>2025</v>
      </c>
      <c r="B204" s="267" t="s">
        <v>44</v>
      </c>
      <c r="C204" s="165" t="s">
        <v>97</v>
      </c>
      <c r="D204" s="370">
        <v>75450.395149999997</v>
      </c>
      <c r="E204" s="370">
        <v>150716.72099999996</v>
      </c>
      <c r="F204" s="371">
        <v>226167.11614999996</v>
      </c>
      <c r="G204" s="221"/>
    </row>
    <row r="205" spans="1:7" s="58" customFormat="1" ht="13.5" customHeight="1" x14ac:dyDescent="0.2">
      <c r="A205" s="349">
        <v>2025</v>
      </c>
      <c r="B205" s="372" t="s">
        <v>45</v>
      </c>
      <c r="C205" s="350" t="s">
        <v>97</v>
      </c>
      <c r="D205" s="351">
        <v>68715.854999999996</v>
      </c>
      <c r="E205" s="351">
        <v>135074.64849999998</v>
      </c>
      <c r="F205" s="352">
        <v>203790.50349999993</v>
      </c>
      <c r="G205" s="221"/>
    </row>
    <row r="206" spans="1:7" s="58" customFormat="1" ht="13.5" customHeight="1" x14ac:dyDescent="0.2">
      <c r="A206" s="244">
        <v>2025</v>
      </c>
      <c r="B206" s="267" t="s">
        <v>46</v>
      </c>
      <c r="C206" s="165" t="s">
        <v>97</v>
      </c>
      <c r="D206" s="370">
        <v>77288.12</v>
      </c>
      <c r="E206" s="370">
        <v>144660.56</v>
      </c>
      <c r="F206" s="371">
        <v>221948.68000000002</v>
      </c>
      <c r="G206" s="221"/>
    </row>
    <row r="207" spans="1:7" s="58" customFormat="1" ht="13.5" customHeight="1" x14ac:dyDescent="0.2">
      <c r="A207" s="349">
        <v>2025</v>
      </c>
      <c r="B207" s="372" t="s">
        <v>47</v>
      </c>
      <c r="C207" s="350" t="s">
        <v>97</v>
      </c>
      <c r="D207" s="351">
        <v>67323.97</v>
      </c>
      <c r="E207" s="351">
        <v>141601.35</v>
      </c>
      <c r="F207" s="352">
        <v>208925.32</v>
      </c>
      <c r="G207" s="221"/>
    </row>
    <row r="208" spans="1:7" s="58" customFormat="1" ht="13.5" customHeight="1" x14ac:dyDescent="0.2">
      <c r="A208" s="244">
        <v>2025</v>
      </c>
      <c r="B208" s="267" t="s">
        <v>48</v>
      </c>
      <c r="C208" s="165" t="s">
        <v>97</v>
      </c>
      <c r="D208" s="370">
        <v>58743.24</v>
      </c>
      <c r="E208" s="370">
        <v>134997.82</v>
      </c>
      <c r="F208" s="371">
        <v>193741.06</v>
      </c>
      <c r="G208" s="221"/>
    </row>
    <row r="209" spans="1:7" s="58" customFormat="1" ht="13.5" customHeight="1" x14ac:dyDescent="0.2">
      <c r="A209" s="349">
        <v>2025</v>
      </c>
      <c r="B209" s="372" t="s">
        <v>49</v>
      </c>
      <c r="C209" s="350" t="s">
        <v>97</v>
      </c>
      <c r="D209" s="351">
        <v>47028.58</v>
      </c>
      <c r="E209" s="351">
        <v>126730.04000000001</v>
      </c>
      <c r="F209" s="352">
        <v>173758.62</v>
      </c>
      <c r="G209" s="221"/>
    </row>
    <row r="210" spans="1:7" s="58" customFormat="1" ht="13.5" customHeight="1" x14ac:dyDescent="0.2">
      <c r="A210" s="244">
        <v>2026</v>
      </c>
      <c r="B210" s="267" t="s">
        <v>50</v>
      </c>
      <c r="C210" s="165" t="s">
        <v>97</v>
      </c>
      <c r="D210" s="370">
        <v>43910.080000000002</v>
      </c>
      <c r="E210" s="370">
        <v>118040.78000000001</v>
      </c>
      <c r="F210" s="371">
        <v>161950.86000000002</v>
      </c>
      <c r="G210" s="221"/>
    </row>
    <row r="211" spans="1:7" s="58" customFormat="1" ht="13.5" customHeight="1" x14ac:dyDescent="0.2">
      <c r="A211" s="349">
        <v>2026</v>
      </c>
      <c r="B211" s="372" t="s">
        <v>51</v>
      </c>
      <c r="C211" s="350" t="s">
        <v>97</v>
      </c>
      <c r="D211" s="351">
        <v>52530.879999999997</v>
      </c>
      <c r="E211" s="351">
        <v>125202.46999999999</v>
      </c>
      <c r="F211" s="352">
        <v>177733.34999999998</v>
      </c>
      <c r="G211" s="221"/>
    </row>
    <row r="212" spans="1:7" s="58" customFormat="1" ht="13.5" customHeight="1" x14ac:dyDescent="0.2">
      <c r="A212" s="244">
        <v>2026</v>
      </c>
      <c r="B212" s="267" t="s">
        <v>52</v>
      </c>
      <c r="C212" s="165" t="s">
        <v>97</v>
      </c>
      <c r="D212" s="370">
        <v>57172.430000000008</v>
      </c>
      <c r="E212" s="370">
        <v>140789.97999999998</v>
      </c>
      <c r="F212" s="371">
        <v>197962.40999999997</v>
      </c>
      <c r="G212" s="221"/>
    </row>
    <row r="213" spans="1:7" s="58" customFormat="1" ht="13.5" customHeight="1" x14ac:dyDescent="0.2">
      <c r="A213" s="349">
        <v>2026</v>
      </c>
      <c r="B213" s="372" t="s">
        <v>40</v>
      </c>
      <c r="C213" s="350" t="s">
        <v>97</v>
      </c>
      <c r="D213" s="351">
        <v>56105.630000000005</v>
      </c>
      <c r="E213" s="351">
        <v>134747.16999999998</v>
      </c>
      <c r="F213" s="352">
        <v>190852.8</v>
      </c>
      <c r="G213" s="221"/>
    </row>
    <row r="214" spans="1:7" s="58" customFormat="1" ht="13.5" customHeight="1" x14ac:dyDescent="0.2">
      <c r="A214" s="244">
        <v>2026</v>
      </c>
      <c r="B214" s="267" t="s">
        <v>42</v>
      </c>
      <c r="C214" s="165" t="s">
        <v>97</v>
      </c>
      <c r="D214" s="370">
        <v>64301.06</v>
      </c>
      <c r="E214" s="370">
        <v>139793.17000000001</v>
      </c>
      <c r="F214" s="371">
        <v>204094.23</v>
      </c>
      <c r="G214" s="221"/>
    </row>
    <row r="215" spans="1:7" s="58" customFormat="1" ht="13.5" customHeight="1" x14ac:dyDescent="0.2">
      <c r="A215" s="349">
        <v>2026</v>
      </c>
      <c r="B215" s="350" t="s">
        <v>43</v>
      </c>
      <c r="C215" s="350" t="s">
        <v>97</v>
      </c>
      <c r="D215" s="351">
        <v>61199.950000000004</v>
      </c>
      <c r="E215" s="351">
        <v>132218.31</v>
      </c>
      <c r="F215" s="352">
        <v>193418.26</v>
      </c>
      <c r="G215" s="221"/>
    </row>
    <row r="216" spans="1:7" s="58" customFormat="1" ht="13.5" customHeight="1" x14ac:dyDescent="0.2">
      <c r="A216" s="244">
        <v>2009</v>
      </c>
      <c r="B216" s="165" t="s">
        <v>40</v>
      </c>
      <c r="C216" s="165" t="s">
        <v>98</v>
      </c>
      <c r="D216" s="245">
        <v>11131.150000000001</v>
      </c>
      <c r="E216" s="245">
        <v>24271.802500000002</v>
      </c>
      <c r="F216" s="246">
        <v>35402.952499999999</v>
      </c>
      <c r="G216" s="221"/>
    </row>
    <row r="217" spans="1:7" s="58" customFormat="1" ht="13.5" customHeight="1" x14ac:dyDescent="0.2">
      <c r="A217" s="349">
        <v>2009</v>
      </c>
      <c r="B217" s="350" t="s">
        <v>42</v>
      </c>
      <c r="C217" s="350" t="s">
        <v>98</v>
      </c>
      <c r="D217" s="351">
        <v>11980.279999999999</v>
      </c>
      <c r="E217" s="351">
        <v>22644.612500000003</v>
      </c>
      <c r="F217" s="352">
        <v>34624.892500000002</v>
      </c>
      <c r="G217" s="221"/>
    </row>
    <row r="218" spans="1:7" s="58" customFormat="1" ht="13.5" customHeight="1" x14ac:dyDescent="0.2">
      <c r="A218" s="244">
        <v>2009</v>
      </c>
      <c r="B218" s="165" t="s">
        <v>43</v>
      </c>
      <c r="C218" s="165" t="s">
        <v>98</v>
      </c>
      <c r="D218" s="245">
        <v>12393.699999999999</v>
      </c>
      <c r="E218" s="245">
        <v>20193.522499999999</v>
      </c>
      <c r="F218" s="246">
        <v>32587.222499999996</v>
      </c>
      <c r="G218" s="221"/>
    </row>
    <row r="219" spans="1:7" s="58" customFormat="1" ht="13.5" customHeight="1" x14ac:dyDescent="0.2">
      <c r="A219" s="349">
        <v>2009</v>
      </c>
      <c r="B219" s="350" t="s">
        <v>44</v>
      </c>
      <c r="C219" s="350" t="s">
        <v>98</v>
      </c>
      <c r="D219" s="351">
        <v>14116.75</v>
      </c>
      <c r="E219" s="351">
        <v>24888.942500000001</v>
      </c>
      <c r="F219" s="352">
        <v>39005.692499999997</v>
      </c>
      <c r="G219" s="221"/>
    </row>
    <row r="220" spans="1:7" s="58" customFormat="1" ht="13.5" customHeight="1" x14ac:dyDescent="0.2">
      <c r="A220" s="244">
        <v>2009</v>
      </c>
      <c r="B220" s="165" t="s">
        <v>45</v>
      </c>
      <c r="C220" s="165" t="s">
        <v>98</v>
      </c>
      <c r="D220" s="245">
        <v>12746.789999999999</v>
      </c>
      <c r="E220" s="245">
        <v>21663.522499999995</v>
      </c>
      <c r="F220" s="246">
        <v>34410.3125</v>
      </c>
      <c r="G220" s="221"/>
    </row>
    <row r="221" spans="1:7" s="58" customFormat="1" ht="13.5" customHeight="1" x14ac:dyDescent="0.2">
      <c r="A221" s="349">
        <v>2009</v>
      </c>
      <c r="B221" s="350" t="s">
        <v>46</v>
      </c>
      <c r="C221" s="350" t="s">
        <v>98</v>
      </c>
      <c r="D221" s="351">
        <v>12281.69</v>
      </c>
      <c r="E221" s="351">
        <v>23318.502500000002</v>
      </c>
      <c r="F221" s="352">
        <v>35600.192500000005</v>
      </c>
      <c r="G221" s="221"/>
    </row>
    <row r="222" spans="1:7" s="58" customFormat="1" ht="13.5" customHeight="1" x14ac:dyDescent="0.2">
      <c r="A222" s="244">
        <v>2009</v>
      </c>
      <c r="B222" s="165" t="s">
        <v>47</v>
      </c>
      <c r="C222" s="165" t="s">
        <v>98</v>
      </c>
      <c r="D222" s="245">
        <v>14028.789999999999</v>
      </c>
      <c r="E222" s="245">
        <v>23146.089999999997</v>
      </c>
      <c r="F222" s="246">
        <v>37174.879999999997</v>
      </c>
      <c r="G222" s="221"/>
    </row>
    <row r="223" spans="1:7" s="58" customFormat="1" ht="13.5" customHeight="1" x14ac:dyDescent="0.2">
      <c r="A223" s="349">
        <v>2009</v>
      </c>
      <c r="B223" s="350" t="s">
        <v>48</v>
      </c>
      <c r="C223" s="350" t="s">
        <v>98</v>
      </c>
      <c r="D223" s="351">
        <v>14176.050000000001</v>
      </c>
      <c r="E223" s="351">
        <v>24860.907499999998</v>
      </c>
      <c r="F223" s="352">
        <v>39036.957499999997</v>
      </c>
      <c r="G223" s="221"/>
    </row>
    <row r="224" spans="1:7" s="58" customFormat="1" ht="13.5" customHeight="1" x14ac:dyDescent="0.2">
      <c r="A224" s="244">
        <v>2009</v>
      </c>
      <c r="B224" s="165" t="s">
        <v>49</v>
      </c>
      <c r="C224" s="165" t="s">
        <v>98</v>
      </c>
      <c r="D224" s="245">
        <v>13891.15</v>
      </c>
      <c r="E224" s="245">
        <v>25287.982499999995</v>
      </c>
      <c r="F224" s="246">
        <v>39179.1325</v>
      </c>
      <c r="G224" s="221"/>
    </row>
    <row r="225" spans="1:7" s="58" customFormat="1" ht="13.5" customHeight="1" x14ac:dyDescent="0.2">
      <c r="A225" s="349">
        <v>2010</v>
      </c>
      <c r="B225" s="350" t="s">
        <v>50</v>
      </c>
      <c r="C225" s="350" t="s">
        <v>98</v>
      </c>
      <c r="D225" s="351">
        <v>10974.490000000002</v>
      </c>
      <c r="E225" s="351">
        <v>25306.18</v>
      </c>
      <c r="F225" s="352">
        <v>36280.67</v>
      </c>
      <c r="G225" s="221"/>
    </row>
    <row r="226" spans="1:7" s="58" customFormat="1" ht="13.5" customHeight="1" x14ac:dyDescent="0.2">
      <c r="A226" s="244">
        <v>2010</v>
      </c>
      <c r="B226" s="165" t="s">
        <v>51</v>
      </c>
      <c r="C226" s="165" t="s">
        <v>98</v>
      </c>
      <c r="D226" s="245">
        <v>10790.855</v>
      </c>
      <c r="E226" s="245">
        <v>24689.279999999999</v>
      </c>
      <c r="F226" s="246">
        <v>35480.135000000002</v>
      </c>
      <c r="G226" s="221"/>
    </row>
    <row r="227" spans="1:7" s="58" customFormat="1" ht="13.5" customHeight="1" x14ac:dyDescent="0.2">
      <c r="A227" s="349">
        <v>2010</v>
      </c>
      <c r="B227" s="350" t="s">
        <v>52</v>
      </c>
      <c r="C227" s="350" t="s">
        <v>98</v>
      </c>
      <c r="D227" s="351">
        <v>12979.519999999999</v>
      </c>
      <c r="E227" s="351">
        <v>31368.83</v>
      </c>
      <c r="F227" s="352">
        <v>44348.350000000006</v>
      </c>
      <c r="G227" s="221"/>
    </row>
    <row r="228" spans="1:7" s="58" customFormat="1" ht="13.5" customHeight="1" x14ac:dyDescent="0.2">
      <c r="A228" s="244">
        <v>2010</v>
      </c>
      <c r="B228" s="165" t="s">
        <v>40</v>
      </c>
      <c r="C228" s="165" t="s">
        <v>98</v>
      </c>
      <c r="D228" s="245">
        <v>11605.29</v>
      </c>
      <c r="E228" s="245">
        <v>28131.842499999999</v>
      </c>
      <c r="F228" s="246">
        <v>39737.1325</v>
      </c>
      <c r="G228" s="221"/>
    </row>
    <row r="229" spans="1:7" s="58" customFormat="1" ht="13.5" customHeight="1" x14ac:dyDescent="0.2">
      <c r="A229" s="349">
        <v>2010</v>
      </c>
      <c r="B229" s="350" t="s">
        <v>42</v>
      </c>
      <c r="C229" s="350" t="s">
        <v>98</v>
      </c>
      <c r="D229" s="351">
        <v>13002.900000000001</v>
      </c>
      <c r="E229" s="351">
        <v>30578.467500000002</v>
      </c>
      <c r="F229" s="352">
        <v>43581.367500000008</v>
      </c>
      <c r="G229" s="221"/>
    </row>
    <row r="230" spans="1:7" s="58" customFormat="1" ht="13.5" customHeight="1" x14ac:dyDescent="0.2">
      <c r="A230" s="244">
        <v>2010</v>
      </c>
      <c r="B230" s="165" t="s">
        <v>43</v>
      </c>
      <c r="C230" s="165" t="s">
        <v>98</v>
      </c>
      <c r="D230" s="245">
        <v>11477.95</v>
      </c>
      <c r="E230" s="245">
        <v>25407.940000000002</v>
      </c>
      <c r="F230" s="246">
        <v>36885.89</v>
      </c>
      <c r="G230" s="221"/>
    </row>
    <row r="231" spans="1:7" s="58" customFormat="1" ht="13.5" customHeight="1" x14ac:dyDescent="0.2">
      <c r="A231" s="349">
        <v>2010</v>
      </c>
      <c r="B231" s="350" t="s">
        <v>44</v>
      </c>
      <c r="C231" s="350" t="s">
        <v>98</v>
      </c>
      <c r="D231" s="351">
        <v>11946.004999999999</v>
      </c>
      <c r="E231" s="351">
        <v>27895.392499999998</v>
      </c>
      <c r="F231" s="352">
        <v>39841.397499999999</v>
      </c>
      <c r="G231" s="221"/>
    </row>
    <row r="232" spans="1:7" s="58" customFormat="1" ht="13.5" customHeight="1" x14ac:dyDescent="0.2">
      <c r="A232" s="244">
        <v>2010</v>
      </c>
      <c r="B232" s="165" t="s">
        <v>45</v>
      </c>
      <c r="C232" s="165" t="s">
        <v>98</v>
      </c>
      <c r="D232" s="245">
        <v>10854.005000000001</v>
      </c>
      <c r="E232" s="245">
        <v>27814.5625</v>
      </c>
      <c r="F232" s="246">
        <v>38668.567500000005</v>
      </c>
      <c r="G232" s="221"/>
    </row>
    <row r="233" spans="1:7" s="58" customFormat="1" ht="13.5" customHeight="1" x14ac:dyDescent="0.2">
      <c r="A233" s="349">
        <v>2010</v>
      </c>
      <c r="B233" s="350" t="s">
        <v>46</v>
      </c>
      <c r="C233" s="350" t="s">
        <v>98</v>
      </c>
      <c r="D233" s="351">
        <v>9956.619999999999</v>
      </c>
      <c r="E233" s="351">
        <v>26987.452499999999</v>
      </c>
      <c r="F233" s="352">
        <v>36944.072500000002</v>
      </c>
      <c r="G233" s="221"/>
    </row>
    <row r="234" spans="1:7" s="58" customFormat="1" ht="13.5" customHeight="1" x14ac:dyDescent="0.2">
      <c r="A234" s="244">
        <v>2010</v>
      </c>
      <c r="B234" s="165" t="s">
        <v>47</v>
      </c>
      <c r="C234" s="165" t="s">
        <v>98</v>
      </c>
      <c r="D234" s="245">
        <v>10532.43</v>
      </c>
      <c r="E234" s="245">
        <v>26010.505099999995</v>
      </c>
      <c r="F234" s="246">
        <v>36542.935099999995</v>
      </c>
      <c r="G234" s="221"/>
    </row>
    <row r="235" spans="1:7" s="58" customFormat="1" ht="13.5" customHeight="1" x14ac:dyDescent="0.2">
      <c r="A235" s="349">
        <v>2010</v>
      </c>
      <c r="B235" s="350" t="s">
        <v>48</v>
      </c>
      <c r="C235" s="350" t="s">
        <v>98</v>
      </c>
      <c r="D235" s="351">
        <v>10017.299999999999</v>
      </c>
      <c r="E235" s="351">
        <v>24994.645</v>
      </c>
      <c r="F235" s="352">
        <v>35011.945</v>
      </c>
      <c r="G235" s="221"/>
    </row>
    <row r="236" spans="1:7" s="58" customFormat="1" ht="13.5" customHeight="1" x14ac:dyDescent="0.2">
      <c r="A236" s="244">
        <v>2010</v>
      </c>
      <c r="B236" s="165" t="s">
        <v>49</v>
      </c>
      <c r="C236" s="165" t="s">
        <v>98</v>
      </c>
      <c r="D236" s="245">
        <v>11270.74</v>
      </c>
      <c r="E236" s="245">
        <v>27791.395</v>
      </c>
      <c r="F236" s="246">
        <v>39062.135000000002</v>
      </c>
      <c r="G236" s="221"/>
    </row>
    <row r="237" spans="1:7" s="58" customFormat="1" ht="13.5" customHeight="1" x14ac:dyDescent="0.2">
      <c r="A237" s="349">
        <v>2011</v>
      </c>
      <c r="B237" s="350" t="s">
        <v>50</v>
      </c>
      <c r="C237" s="350" t="s">
        <v>98</v>
      </c>
      <c r="D237" s="351">
        <v>13271.36</v>
      </c>
      <c r="E237" s="351">
        <v>25725.18</v>
      </c>
      <c r="F237" s="352">
        <v>38996.54</v>
      </c>
      <c r="G237" s="221"/>
    </row>
    <row r="238" spans="1:7" s="58" customFormat="1" ht="13.5" customHeight="1" x14ac:dyDescent="0.2">
      <c r="A238" s="244">
        <v>2011</v>
      </c>
      <c r="B238" s="165" t="s">
        <v>51</v>
      </c>
      <c r="C238" s="165" t="s">
        <v>98</v>
      </c>
      <c r="D238" s="245">
        <v>14717.419999999998</v>
      </c>
      <c r="E238" s="245">
        <v>27325.337500000001</v>
      </c>
      <c r="F238" s="246">
        <v>42042.757499999992</v>
      </c>
      <c r="G238" s="221"/>
    </row>
    <row r="239" spans="1:7" s="58" customFormat="1" ht="13.5" customHeight="1" x14ac:dyDescent="0.2">
      <c r="A239" s="349">
        <v>2011</v>
      </c>
      <c r="B239" s="350" t="s">
        <v>52</v>
      </c>
      <c r="C239" s="350" t="s">
        <v>98</v>
      </c>
      <c r="D239" s="351">
        <v>16966.367999999999</v>
      </c>
      <c r="E239" s="351">
        <v>31553.85</v>
      </c>
      <c r="F239" s="352">
        <v>48520.217999999993</v>
      </c>
      <c r="G239" s="221"/>
    </row>
    <row r="240" spans="1:7" s="58" customFormat="1" ht="13.5" customHeight="1" x14ac:dyDescent="0.2">
      <c r="A240" s="244">
        <v>2011</v>
      </c>
      <c r="B240" s="165" t="s">
        <v>40</v>
      </c>
      <c r="C240" s="165" t="s">
        <v>98</v>
      </c>
      <c r="D240" s="245">
        <v>17347.214</v>
      </c>
      <c r="E240" s="245">
        <v>29192.692500000001</v>
      </c>
      <c r="F240" s="246">
        <v>46539.906500000005</v>
      </c>
      <c r="G240" s="221"/>
    </row>
    <row r="241" spans="1:7" s="58" customFormat="1" ht="13.5" customHeight="1" x14ac:dyDescent="0.2">
      <c r="A241" s="349">
        <v>2011</v>
      </c>
      <c r="B241" s="350" t="s">
        <v>42</v>
      </c>
      <c r="C241" s="350" t="s">
        <v>98</v>
      </c>
      <c r="D241" s="351">
        <v>16671.189999999999</v>
      </c>
      <c r="E241" s="351">
        <v>32581.227499999997</v>
      </c>
      <c r="F241" s="352">
        <v>49252.417500000003</v>
      </c>
      <c r="G241" s="221"/>
    </row>
    <row r="242" spans="1:7" s="58" customFormat="1" ht="13.5" customHeight="1" x14ac:dyDescent="0.2">
      <c r="A242" s="244">
        <v>2011</v>
      </c>
      <c r="B242" s="165" t="s">
        <v>43</v>
      </c>
      <c r="C242" s="165" t="s">
        <v>98</v>
      </c>
      <c r="D242" s="245">
        <v>13246.039999999997</v>
      </c>
      <c r="E242" s="245">
        <v>25841.182499999999</v>
      </c>
      <c r="F242" s="246">
        <v>39087.222500000003</v>
      </c>
      <c r="G242" s="221"/>
    </row>
    <row r="243" spans="1:7" s="58" customFormat="1" ht="13.5" customHeight="1" x14ac:dyDescent="0.2">
      <c r="A243" s="349">
        <v>2011</v>
      </c>
      <c r="B243" s="350" t="s">
        <v>44</v>
      </c>
      <c r="C243" s="350" t="s">
        <v>98</v>
      </c>
      <c r="D243" s="351">
        <v>14331.380000000001</v>
      </c>
      <c r="E243" s="351">
        <v>28552.772499999999</v>
      </c>
      <c r="F243" s="352">
        <v>42884.152499999997</v>
      </c>
      <c r="G243" s="221"/>
    </row>
    <row r="244" spans="1:7" s="58" customFormat="1" ht="13.5" customHeight="1" x14ac:dyDescent="0.2">
      <c r="A244" s="244">
        <v>2011</v>
      </c>
      <c r="B244" s="165" t="s">
        <v>45</v>
      </c>
      <c r="C244" s="165" t="s">
        <v>98</v>
      </c>
      <c r="D244" s="245">
        <v>15355.810000000001</v>
      </c>
      <c r="E244" s="245">
        <v>29059.845000000001</v>
      </c>
      <c r="F244" s="246">
        <v>44415.654999999999</v>
      </c>
      <c r="G244" s="221"/>
    </row>
    <row r="245" spans="1:7" s="58" customFormat="1" ht="13.5" customHeight="1" x14ac:dyDescent="0.2">
      <c r="A245" s="349">
        <v>2011</v>
      </c>
      <c r="B245" s="350" t="s">
        <v>46</v>
      </c>
      <c r="C245" s="350" t="s">
        <v>98</v>
      </c>
      <c r="D245" s="351">
        <v>14077.338</v>
      </c>
      <c r="E245" s="351">
        <v>28896.15</v>
      </c>
      <c r="F245" s="352">
        <v>42973.487999999998</v>
      </c>
      <c r="G245" s="221"/>
    </row>
    <row r="246" spans="1:7" s="58" customFormat="1" ht="13.5" customHeight="1" x14ac:dyDescent="0.2">
      <c r="A246" s="244">
        <v>2011</v>
      </c>
      <c r="B246" s="165" t="s">
        <v>47</v>
      </c>
      <c r="C246" s="165" t="s">
        <v>98</v>
      </c>
      <c r="D246" s="245">
        <v>15035.509999999998</v>
      </c>
      <c r="E246" s="245">
        <v>25471.402500000004</v>
      </c>
      <c r="F246" s="246">
        <v>40506.912499999999</v>
      </c>
      <c r="G246" s="221"/>
    </row>
    <row r="247" spans="1:7" s="58" customFormat="1" ht="13.5" customHeight="1" x14ac:dyDescent="0.2">
      <c r="A247" s="349">
        <v>2011</v>
      </c>
      <c r="B247" s="350" t="s">
        <v>48</v>
      </c>
      <c r="C247" s="350" t="s">
        <v>98</v>
      </c>
      <c r="D247" s="351">
        <v>12655.63</v>
      </c>
      <c r="E247" s="351">
        <v>25083.772500000003</v>
      </c>
      <c r="F247" s="352">
        <v>37739.402500000004</v>
      </c>
      <c r="G247" s="221"/>
    </row>
    <row r="248" spans="1:7" s="58" customFormat="1" ht="13.5" customHeight="1" x14ac:dyDescent="0.2">
      <c r="A248" s="244">
        <v>2011</v>
      </c>
      <c r="B248" s="165" t="s">
        <v>49</v>
      </c>
      <c r="C248" s="165" t="s">
        <v>98</v>
      </c>
      <c r="D248" s="245">
        <v>12871.059999999998</v>
      </c>
      <c r="E248" s="245">
        <v>27048.38</v>
      </c>
      <c r="F248" s="246">
        <v>39919.440000000002</v>
      </c>
      <c r="G248" s="221"/>
    </row>
    <row r="249" spans="1:7" s="58" customFormat="1" ht="13.5" customHeight="1" x14ac:dyDescent="0.2">
      <c r="A249" s="349">
        <v>2012</v>
      </c>
      <c r="B249" s="350" t="s">
        <v>50</v>
      </c>
      <c r="C249" s="350" t="s">
        <v>98</v>
      </c>
      <c r="D249" s="351">
        <v>13931.840000000002</v>
      </c>
      <c r="E249" s="351">
        <v>26509.447499999995</v>
      </c>
      <c r="F249" s="352">
        <v>40441.287499999999</v>
      </c>
      <c r="G249" s="221"/>
    </row>
    <row r="250" spans="1:7" s="58" customFormat="1" ht="13.5" customHeight="1" x14ac:dyDescent="0.2">
      <c r="A250" s="244">
        <v>2012</v>
      </c>
      <c r="B250" s="165" t="s">
        <v>51</v>
      </c>
      <c r="C250" s="165" t="s">
        <v>98</v>
      </c>
      <c r="D250" s="245">
        <v>13184.14</v>
      </c>
      <c r="E250" s="245">
        <v>24399.719999999998</v>
      </c>
      <c r="F250" s="246">
        <v>37583.859999999993</v>
      </c>
      <c r="G250" s="221"/>
    </row>
    <row r="251" spans="1:7" s="58" customFormat="1" ht="13.5" customHeight="1" x14ac:dyDescent="0.2">
      <c r="A251" s="349">
        <v>2012</v>
      </c>
      <c r="B251" s="350" t="s">
        <v>52</v>
      </c>
      <c r="C251" s="350" t="s">
        <v>98</v>
      </c>
      <c r="D251" s="351">
        <v>19603.920000000002</v>
      </c>
      <c r="E251" s="351">
        <v>30135.447499999998</v>
      </c>
      <c r="F251" s="352">
        <v>49739.3675</v>
      </c>
      <c r="G251" s="221"/>
    </row>
    <row r="252" spans="1:7" s="58" customFormat="1" ht="13.5" customHeight="1" x14ac:dyDescent="0.2">
      <c r="A252" s="244">
        <v>2012</v>
      </c>
      <c r="B252" s="165" t="s">
        <v>40</v>
      </c>
      <c r="C252" s="165" t="s">
        <v>98</v>
      </c>
      <c r="D252" s="245">
        <v>16287.300000000001</v>
      </c>
      <c r="E252" s="245">
        <v>25962.605</v>
      </c>
      <c r="F252" s="246">
        <v>42249.905000000006</v>
      </c>
      <c r="G252" s="221"/>
    </row>
    <row r="253" spans="1:7" s="58" customFormat="1" ht="13.5" customHeight="1" x14ac:dyDescent="0.2">
      <c r="A253" s="349">
        <v>2012</v>
      </c>
      <c r="B253" s="350" t="s">
        <v>42</v>
      </c>
      <c r="C253" s="350" t="s">
        <v>98</v>
      </c>
      <c r="D253" s="351">
        <v>18643.22</v>
      </c>
      <c r="E253" s="351">
        <v>26905.270000000004</v>
      </c>
      <c r="F253" s="352">
        <v>45548.490000000005</v>
      </c>
      <c r="G253" s="221"/>
    </row>
    <row r="254" spans="1:7" s="58" customFormat="1" ht="13.5" customHeight="1" x14ac:dyDescent="0.2">
      <c r="A254" s="244">
        <v>2012</v>
      </c>
      <c r="B254" s="165" t="s">
        <v>43</v>
      </c>
      <c r="C254" s="165" t="s">
        <v>98</v>
      </c>
      <c r="D254" s="245">
        <v>18636.7</v>
      </c>
      <c r="E254" s="245">
        <v>24806.474999999999</v>
      </c>
      <c r="F254" s="246">
        <v>43443.175000000003</v>
      </c>
      <c r="G254" s="221"/>
    </row>
    <row r="255" spans="1:7" s="58" customFormat="1" ht="13.5" customHeight="1" x14ac:dyDescent="0.2">
      <c r="A255" s="349">
        <v>2012</v>
      </c>
      <c r="B255" s="350" t="s">
        <v>44</v>
      </c>
      <c r="C255" s="350" t="s">
        <v>98</v>
      </c>
      <c r="D255" s="351">
        <v>16581.379999999997</v>
      </c>
      <c r="E255" s="351">
        <v>28194.43</v>
      </c>
      <c r="F255" s="352">
        <v>44775.81</v>
      </c>
      <c r="G255" s="221"/>
    </row>
    <row r="256" spans="1:7" s="58" customFormat="1" ht="13.5" customHeight="1" x14ac:dyDescent="0.2">
      <c r="A256" s="244">
        <v>2012</v>
      </c>
      <c r="B256" s="165" t="s">
        <v>45</v>
      </c>
      <c r="C256" s="165" t="s">
        <v>98</v>
      </c>
      <c r="D256" s="245">
        <v>18809.53</v>
      </c>
      <c r="E256" s="245">
        <v>28728.642499999998</v>
      </c>
      <c r="F256" s="246">
        <v>47538.172499999993</v>
      </c>
      <c r="G256" s="221"/>
    </row>
    <row r="257" spans="1:7" s="58" customFormat="1" ht="13.5" customHeight="1" x14ac:dyDescent="0.2">
      <c r="A257" s="349">
        <v>2012</v>
      </c>
      <c r="B257" s="350" t="s">
        <v>46</v>
      </c>
      <c r="C257" s="350" t="s">
        <v>98</v>
      </c>
      <c r="D257" s="351">
        <v>16828.84</v>
      </c>
      <c r="E257" s="351">
        <v>28129.904999999999</v>
      </c>
      <c r="F257" s="352">
        <v>44958.745000000003</v>
      </c>
      <c r="G257" s="221"/>
    </row>
    <row r="258" spans="1:7" s="58" customFormat="1" ht="13.5" customHeight="1" x14ac:dyDescent="0.2">
      <c r="A258" s="244">
        <v>2012</v>
      </c>
      <c r="B258" s="165" t="s">
        <v>47</v>
      </c>
      <c r="C258" s="165" t="s">
        <v>98</v>
      </c>
      <c r="D258" s="245">
        <v>17287.990000000002</v>
      </c>
      <c r="E258" s="245">
        <v>29256.215</v>
      </c>
      <c r="F258" s="246">
        <v>46544.205000000002</v>
      </c>
      <c r="G258" s="221"/>
    </row>
    <row r="259" spans="1:7" s="58" customFormat="1" ht="13.5" customHeight="1" x14ac:dyDescent="0.2">
      <c r="A259" s="349">
        <v>2012</v>
      </c>
      <c r="B259" s="350" t="s">
        <v>48</v>
      </c>
      <c r="C259" s="350" t="s">
        <v>98</v>
      </c>
      <c r="D259" s="351">
        <v>18046.390000000003</v>
      </c>
      <c r="E259" s="351">
        <v>30049.172500000004</v>
      </c>
      <c r="F259" s="352">
        <v>48095.562500000007</v>
      </c>
      <c r="G259" s="221"/>
    </row>
    <row r="260" spans="1:7" s="58" customFormat="1" ht="13.5" customHeight="1" x14ac:dyDescent="0.2">
      <c r="A260" s="244">
        <v>2012</v>
      </c>
      <c r="B260" s="165" t="s">
        <v>49</v>
      </c>
      <c r="C260" s="165" t="s">
        <v>98</v>
      </c>
      <c r="D260" s="245">
        <v>14729.390000000001</v>
      </c>
      <c r="E260" s="245">
        <v>31826.137500000001</v>
      </c>
      <c r="F260" s="246">
        <v>46555.527499999997</v>
      </c>
      <c r="G260" s="221"/>
    </row>
    <row r="261" spans="1:7" s="58" customFormat="1" ht="13.5" customHeight="1" x14ac:dyDescent="0.2">
      <c r="A261" s="349">
        <v>2013</v>
      </c>
      <c r="B261" s="350" t="s">
        <v>50</v>
      </c>
      <c r="C261" s="350" t="s">
        <v>98</v>
      </c>
      <c r="D261" s="351">
        <v>17701.739999999998</v>
      </c>
      <c r="E261" s="351">
        <v>31314.612499999999</v>
      </c>
      <c r="F261" s="352">
        <v>49016.352499999994</v>
      </c>
      <c r="G261" s="221"/>
    </row>
    <row r="262" spans="1:7" s="58" customFormat="1" ht="13.5" customHeight="1" x14ac:dyDescent="0.2">
      <c r="A262" s="244">
        <v>2013</v>
      </c>
      <c r="B262" s="165" t="s">
        <v>51</v>
      </c>
      <c r="C262" s="165" t="s">
        <v>98</v>
      </c>
      <c r="D262" s="245">
        <v>16065.12</v>
      </c>
      <c r="E262" s="245">
        <v>28457.537499999999</v>
      </c>
      <c r="F262" s="246">
        <v>44522.657500000001</v>
      </c>
      <c r="G262" s="221"/>
    </row>
    <row r="263" spans="1:7" s="58" customFormat="1" ht="13.5" customHeight="1" x14ac:dyDescent="0.2">
      <c r="A263" s="349">
        <v>2013</v>
      </c>
      <c r="B263" s="350" t="s">
        <v>52</v>
      </c>
      <c r="C263" s="350" t="s">
        <v>98</v>
      </c>
      <c r="D263" s="351">
        <v>20113.200000000004</v>
      </c>
      <c r="E263" s="351">
        <v>31601.5095</v>
      </c>
      <c r="F263" s="352">
        <v>51714.709499999997</v>
      </c>
      <c r="G263" s="221"/>
    </row>
    <row r="264" spans="1:7" s="58" customFormat="1" ht="13.5" customHeight="1" x14ac:dyDescent="0.2">
      <c r="A264" s="244">
        <v>2013</v>
      </c>
      <c r="B264" s="165" t="s">
        <v>40</v>
      </c>
      <c r="C264" s="165" t="s">
        <v>98</v>
      </c>
      <c r="D264" s="245">
        <v>18679.830000000002</v>
      </c>
      <c r="E264" s="245">
        <v>37909.5985</v>
      </c>
      <c r="F264" s="246">
        <v>56589.428499999995</v>
      </c>
      <c r="G264" s="221"/>
    </row>
    <row r="265" spans="1:7" s="58" customFormat="1" ht="13.5" customHeight="1" x14ac:dyDescent="0.2">
      <c r="A265" s="349">
        <v>2013</v>
      </c>
      <c r="B265" s="350" t="s">
        <v>42</v>
      </c>
      <c r="C265" s="350" t="s">
        <v>98</v>
      </c>
      <c r="D265" s="351">
        <v>20842.82</v>
      </c>
      <c r="E265" s="351">
        <v>34922.145499999999</v>
      </c>
      <c r="F265" s="352">
        <v>55764.965500000006</v>
      </c>
      <c r="G265" s="221"/>
    </row>
    <row r="266" spans="1:7" s="58" customFormat="1" ht="13.5" customHeight="1" x14ac:dyDescent="0.2">
      <c r="A266" s="244">
        <v>2013</v>
      </c>
      <c r="B266" s="165" t="s">
        <v>43</v>
      </c>
      <c r="C266" s="165" t="s">
        <v>98</v>
      </c>
      <c r="D266" s="245">
        <v>17792.34</v>
      </c>
      <c r="E266" s="245">
        <v>30110.458000000002</v>
      </c>
      <c r="F266" s="246">
        <v>47902.798000000003</v>
      </c>
      <c r="G266" s="221"/>
    </row>
    <row r="267" spans="1:7" s="58" customFormat="1" ht="13.5" customHeight="1" x14ac:dyDescent="0.2">
      <c r="A267" s="349">
        <v>2013</v>
      </c>
      <c r="B267" s="350" t="s">
        <v>44</v>
      </c>
      <c r="C267" s="350" t="s">
        <v>98</v>
      </c>
      <c r="D267" s="351">
        <v>23344.63</v>
      </c>
      <c r="E267" s="351">
        <v>36511.120000000003</v>
      </c>
      <c r="F267" s="352">
        <v>59855.75</v>
      </c>
      <c r="G267" s="221"/>
    </row>
    <row r="268" spans="1:7" s="58" customFormat="1" ht="13.5" customHeight="1" x14ac:dyDescent="0.2">
      <c r="A268" s="244">
        <v>2013</v>
      </c>
      <c r="B268" s="165" t="s">
        <v>45</v>
      </c>
      <c r="C268" s="165" t="s">
        <v>98</v>
      </c>
      <c r="D268" s="245">
        <v>20901.32</v>
      </c>
      <c r="E268" s="245">
        <v>31622.764999999999</v>
      </c>
      <c r="F268" s="246">
        <v>52524.085000000006</v>
      </c>
      <c r="G268" s="221"/>
    </row>
    <row r="269" spans="1:7" s="58" customFormat="1" ht="13.5" customHeight="1" x14ac:dyDescent="0.2">
      <c r="A269" s="349">
        <v>2013</v>
      </c>
      <c r="B269" s="350" t="s">
        <v>46</v>
      </c>
      <c r="C269" s="350" t="s">
        <v>98</v>
      </c>
      <c r="D269" s="351">
        <v>18934.91</v>
      </c>
      <c r="E269" s="351">
        <v>27942.440999999999</v>
      </c>
      <c r="F269" s="352">
        <v>46877.350999999995</v>
      </c>
      <c r="G269" s="221"/>
    </row>
    <row r="270" spans="1:7" s="58" customFormat="1" ht="13.5" customHeight="1" x14ac:dyDescent="0.2">
      <c r="A270" s="244">
        <v>2013</v>
      </c>
      <c r="B270" s="165" t="s">
        <v>47</v>
      </c>
      <c r="C270" s="165" t="s">
        <v>98</v>
      </c>
      <c r="D270" s="245">
        <v>19907.669999999998</v>
      </c>
      <c r="E270" s="245">
        <v>30276.433999999997</v>
      </c>
      <c r="F270" s="246">
        <v>50184.103999999999</v>
      </c>
      <c r="G270" s="221"/>
    </row>
    <row r="271" spans="1:7" s="58" customFormat="1" ht="13.5" customHeight="1" x14ac:dyDescent="0.2">
      <c r="A271" s="349">
        <v>2013</v>
      </c>
      <c r="B271" s="350" t="s">
        <v>48</v>
      </c>
      <c r="C271" s="350" t="s">
        <v>98</v>
      </c>
      <c r="D271" s="351">
        <v>21521.606</v>
      </c>
      <c r="E271" s="351">
        <v>27973.269999999997</v>
      </c>
      <c r="F271" s="352">
        <v>49494.875999999997</v>
      </c>
      <c r="G271" s="221"/>
    </row>
    <row r="272" spans="1:7" s="58" customFormat="1" ht="13.5" customHeight="1" x14ac:dyDescent="0.2">
      <c r="A272" s="244">
        <v>2013</v>
      </c>
      <c r="B272" s="165" t="s">
        <v>49</v>
      </c>
      <c r="C272" s="165" t="s">
        <v>98</v>
      </c>
      <c r="D272" s="245">
        <v>21273.010000000002</v>
      </c>
      <c r="E272" s="245">
        <v>27897.5825</v>
      </c>
      <c r="F272" s="246">
        <v>49170.592500000006</v>
      </c>
      <c r="G272" s="221"/>
    </row>
    <row r="273" spans="1:7" s="58" customFormat="1" ht="13.5" customHeight="1" x14ac:dyDescent="0.2">
      <c r="A273" s="349">
        <v>2014</v>
      </c>
      <c r="B273" s="350" t="s">
        <v>50</v>
      </c>
      <c r="C273" s="350" t="s">
        <v>98</v>
      </c>
      <c r="D273" s="351">
        <v>21827.120000000003</v>
      </c>
      <c r="E273" s="351">
        <v>22686.2225</v>
      </c>
      <c r="F273" s="352">
        <v>44513.342499999999</v>
      </c>
      <c r="G273" s="221"/>
    </row>
    <row r="274" spans="1:7" s="58" customFormat="1" ht="13.5" customHeight="1" x14ac:dyDescent="0.2">
      <c r="A274" s="244">
        <v>2014</v>
      </c>
      <c r="B274" s="165" t="s">
        <v>51</v>
      </c>
      <c r="C274" s="165" t="s">
        <v>98</v>
      </c>
      <c r="D274" s="245">
        <v>21937.759999999998</v>
      </c>
      <c r="E274" s="245">
        <v>26291.642499999998</v>
      </c>
      <c r="F274" s="246">
        <v>48229.402499999997</v>
      </c>
      <c r="G274" s="221"/>
    </row>
    <row r="275" spans="1:7" s="58" customFormat="1" ht="13.5" customHeight="1" x14ac:dyDescent="0.2">
      <c r="A275" s="349">
        <v>2014</v>
      </c>
      <c r="B275" s="350" t="s">
        <v>52</v>
      </c>
      <c r="C275" s="350" t="s">
        <v>98</v>
      </c>
      <c r="D275" s="351">
        <v>19802.689999999999</v>
      </c>
      <c r="E275" s="351">
        <v>35284.364999999998</v>
      </c>
      <c r="F275" s="352">
        <v>55087.055</v>
      </c>
      <c r="G275" s="221"/>
    </row>
    <row r="276" spans="1:7" s="58" customFormat="1" ht="13.5" customHeight="1" x14ac:dyDescent="0.2">
      <c r="A276" s="244">
        <v>2014</v>
      </c>
      <c r="B276" s="165" t="s">
        <v>40</v>
      </c>
      <c r="C276" s="165" t="s">
        <v>98</v>
      </c>
      <c r="D276" s="245">
        <v>25196.969999999998</v>
      </c>
      <c r="E276" s="245">
        <v>35244.739750000008</v>
      </c>
      <c r="F276" s="246">
        <v>60441.709750000009</v>
      </c>
      <c r="G276" s="221"/>
    </row>
    <row r="277" spans="1:7" s="58" customFormat="1" ht="13.5" customHeight="1" x14ac:dyDescent="0.2">
      <c r="A277" s="349">
        <v>2014</v>
      </c>
      <c r="B277" s="350" t="s">
        <v>42</v>
      </c>
      <c r="C277" s="350" t="s">
        <v>98</v>
      </c>
      <c r="D277" s="351">
        <v>32564.639999999999</v>
      </c>
      <c r="E277" s="351">
        <v>36493.383000000002</v>
      </c>
      <c r="F277" s="352">
        <v>69058.023000000001</v>
      </c>
      <c r="G277" s="221"/>
    </row>
    <row r="278" spans="1:7" s="58" customFormat="1" ht="13.5" customHeight="1" x14ac:dyDescent="0.2">
      <c r="A278" s="244">
        <v>2014</v>
      </c>
      <c r="B278" s="165" t="s">
        <v>43</v>
      </c>
      <c r="C278" s="165" t="s">
        <v>98</v>
      </c>
      <c r="D278" s="245">
        <v>26875.400660000003</v>
      </c>
      <c r="E278" s="245">
        <v>28396.257415</v>
      </c>
      <c r="F278" s="246">
        <v>55271.658074999999</v>
      </c>
      <c r="G278" s="221"/>
    </row>
    <row r="279" spans="1:7" s="58" customFormat="1" ht="13.5" customHeight="1" x14ac:dyDescent="0.2">
      <c r="A279" s="349">
        <v>2014</v>
      </c>
      <c r="B279" s="350" t="s">
        <v>44</v>
      </c>
      <c r="C279" s="350" t="s">
        <v>98</v>
      </c>
      <c r="D279" s="351">
        <v>28469.380000000005</v>
      </c>
      <c r="E279" s="351">
        <v>33650.616000000002</v>
      </c>
      <c r="F279" s="352">
        <v>62119.995999999999</v>
      </c>
      <c r="G279" s="221"/>
    </row>
    <row r="280" spans="1:7" s="58" customFormat="1" ht="13.5" customHeight="1" x14ac:dyDescent="0.2">
      <c r="A280" s="244">
        <v>2014</v>
      </c>
      <c r="B280" s="165" t="s">
        <v>45</v>
      </c>
      <c r="C280" s="165" t="s">
        <v>98</v>
      </c>
      <c r="D280" s="245">
        <v>22974.9</v>
      </c>
      <c r="E280" s="245">
        <v>33045.733</v>
      </c>
      <c r="F280" s="246">
        <v>56020.633000000002</v>
      </c>
      <c r="G280" s="221"/>
    </row>
    <row r="281" spans="1:7" s="58" customFormat="1" ht="13.5" customHeight="1" x14ac:dyDescent="0.2">
      <c r="A281" s="349">
        <v>2014</v>
      </c>
      <c r="B281" s="350" t="s">
        <v>46</v>
      </c>
      <c r="C281" s="350" t="s">
        <v>98</v>
      </c>
      <c r="D281" s="351">
        <v>21816.269999999997</v>
      </c>
      <c r="E281" s="351">
        <v>30990.397499999999</v>
      </c>
      <c r="F281" s="352">
        <v>52806.667500000003</v>
      </c>
      <c r="G281" s="221"/>
    </row>
    <row r="282" spans="1:7" s="58" customFormat="1" ht="13.5" customHeight="1" x14ac:dyDescent="0.2">
      <c r="A282" s="244">
        <v>2014</v>
      </c>
      <c r="B282" s="165" t="s">
        <v>47</v>
      </c>
      <c r="C282" s="165" t="s">
        <v>98</v>
      </c>
      <c r="D282" s="245">
        <v>19462.489999999998</v>
      </c>
      <c r="E282" s="245">
        <v>35675.2255</v>
      </c>
      <c r="F282" s="246">
        <v>55137.715500000006</v>
      </c>
      <c r="G282" s="221"/>
    </row>
    <row r="283" spans="1:7" s="58" customFormat="1" ht="13.5" customHeight="1" x14ac:dyDescent="0.2">
      <c r="A283" s="349">
        <v>2014</v>
      </c>
      <c r="B283" s="350" t="s">
        <v>48</v>
      </c>
      <c r="C283" s="350" t="s">
        <v>98</v>
      </c>
      <c r="D283" s="351">
        <v>19863.75</v>
      </c>
      <c r="E283" s="351">
        <v>28695.2235</v>
      </c>
      <c r="F283" s="352">
        <v>48558.9735</v>
      </c>
      <c r="G283" s="221"/>
    </row>
    <row r="284" spans="1:7" s="58" customFormat="1" ht="13.5" customHeight="1" x14ac:dyDescent="0.2">
      <c r="A284" s="244">
        <v>2014</v>
      </c>
      <c r="B284" s="165" t="s">
        <v>49</v>
      </c>
      <c r="C284" s="165" t="s">
        <v>98</v>
      </c>
      <c r="D284" s="245">
        <v>20573.14</v>
      </c>
      <c r="E284" s="245">
        <v>29098.760500000004</v>
      </c>
      <c r="F284" s="246">
        <v>49671.900500000003</v>
      </c>
      <c r="G284" s="221"/>
    </row>
    <row r="285" spans="1:7" s="58" customFormat="1" ht="13.5" customHeight="1" x14ac:dyDescent="0.2">
      <c r="A285" s="349">
        <v>2015</v>
      </c>
      <c r="B285" s="350" t="s">
        <v>50</v>
      </c>
      <c r="C285" s="350" t="s">
        <v>98</v>
      </c>
      <c r="D285" s="351">
        <v>20579.970000000005</v>
      </c>
      <c r="E285" s="351">
        <v>30638.171500000004</v>
      </c>
      <c r="F285" s="352">
        <v>51218.141500000005</v>
      </c>
      <c r="G285" s="221"/>
    </row>
    <row r="286" spans="1:7" s="58" customFormat="1" ht="13.5" customHeight="1" x14ac:dyDescent="0.2">
      <c r="A286" s="244">
        <v>2015</v>
      </c>
      <c r="B286" s="165" t="s">
        <v>51</v>
      </c>
      <c r="C286" s="165" t="s">
        <v>98</v>
      </c>
      <c r="D286" s="245">
        <v>19171.55</v>
      </c>
      <c r="E286" s="245">
        <v>27075.752499999999</v>
      </c>
      <c r="F286" s="246">
        <v>46247.302500000005</v>
      </c>
      <c r="G286" s="221"/>
    </row>
    <row r="287" spans="1:7" s="58" customFormat="1" ht="13.5" customHeight="1" x14ac:dyDescent="0.2">
      <c r="A287" s="349">
        <v>2015</v>
      </c>
      <c r="B287" s="350" t="s">
        <v>52</v>
      </c>
      <c r="C287" s="350" t="s">
        <v>98</v>
      </c>
      <c r="D287" s="351">
        <v>20815.760000000002</v>
      </c>
      <c r="E287" s="351">
        <v>41568.114999999998</v>
      </c>
      <c r="F287" s="352">
        <v>62383.875</v>
      </c>
      <c r="G287" s="221"/>
    </row>
    <row r="288" spans="1:7" s="58" customFormat="1" ht="13.5" customHeight="1" x14ac:dyDescent="0.2">
      <c r="A288" s="244">
        <v>2015</v>
      </c>
      <c r="B288" s="165" t="s">
        <v>40</v>
      </c>
      <c r="C288" s="165" t="s">
        <v>98</v>
      </c>
      <c r="D288" s="245">
        <v>19949.55</v>
      </c>
      <c r="E288" s="245">
        <v>34551.728499999997</v>
      </c>
      <c r="F288" s="246">
        <v>54501.2785</v>
      </c>
      <c r="G288" s="221"/>
    </row>
    <row r="289" spans="1:7" s="58" customFormat="1" ht="13.5" customHeight="1" x14ac:dyDescent="0.2">
      <c r="A289" s="349">
        <v>2015</v>
      </c>
      <c r="B289" s="350" t="s">
        <v>42</v>
      </c>
      <c r="C289" s="350" t="s">
        <v>98</v>
      </c>
      <c r="D289" s="351">
        <v>20942.059999999998</v>
      </c>
      <c r="E289" s="351">
        <v>34103.216500000002</v>
      </c>
      <c r="F289" s="352">
        <v>55045.2765</v>
      </c>
      <c r="G289" s="221"/>
    </row>
    <row r="290" spans="1:7" s="58" customFormat="1" ht="13.5" customHeight="1" x14ac:dyDescent="0.2">
      <c r="A290" s="244">
        <v>2015</v>
      </c>
      <c r="B290" s="165" t="s">
        <v>43</v>
      </c>
      <c r="C290" s="165" t="s">
        <v>98</v>
      </c>
      <c r="D290" s="245">
        <v>19809.689999999999</v>
      </c>
      <c r="E290" s="245">
        <v>23461.339</v>
      </c>
      <c r="F290" s="246">
        <v>43271.029000000002</v>
      </c>
      <c r="G290" s="221"/>
    </row>
    <row r="291" spans="1:7" s="58" customFormat="1" ht="13.5" customHeight="1" x14ac:dyDescent="0.2">
      <c r="A291" s="349">
        <v>2015</v>
      </c>
      <c r="B291" s="350" t="s">
        <v>44</v>
      </c>
      <c r="C291" s="350" t="s">
        <v>98</v>
      </c>
      <c r="D291" s="351">
        <v>22680.210000000003</v>
      </c>
      <c r="E291" s="351">
        <v>38279.945</v>
      </c>
      <c r="F291" s="352">
        <v>60960.154999999999</v>
      </c>
      <c r="G291" s="221"/>
    </row>
    <row r="292" spans="1:7" s="58" customFormat="1" ht="13.5" customHeight="1" x14ac:dyDescent="0.2">
      <c r="A292" s="244">
        <v>2015</v>
      </c>
      <c r="B292" s="165" t="s">
        <v>45</v>
      </c>
      <c r="C292" s="165" t="s">
        <v>98</v>
      </c>
      <c r="D292" s="245">
        <v>26272.920000000002</v>
      </c>
      <c r="E292" s="245">
        <v>35194.830499999996</v>
      </c>
      <c r="F292" s="246">
        <v>61467.750500000002</v>
      </c>
      <c r="G292" s="221"/>
    </row>
    <row r="293" spans="1:7" s="58" customFormat="1" ht="13.5" customHeight="1" x14ac:dyDescent="0.2">
      <c r="A293" s="349">
        <v>2015</v>
      </c>
      <c r="B293" s="350" t="s">
        <v>46</v>
      </c>
      <c r="C293" s="350" t="s">
        <v>98</v>
      </c>
      <c r="D293" s="351">
        <v>27632.570000000003</v>
      </c>
      <c r="E293" s="351">
        <v>35096.998500000002</v>
      </c>
      <c r="F293" s="352">
        <v>62729.568500000008</v>
      </c>
      <c r="G293" s="221"/>
    </row>
    <row r="294" spans="1:7" s="58" customFormat="1" ht="13.5" customHeight="1" x14ac:dyDescent="0.2">
      <c r="A294" s="244">
        <v>2015</v>
      </c>
      <c r="B294" s="165" t="s">
        <v>47</v>
      </c>
      <c r="C294" s="165" t="s">
        <v>98</v>
      </c>
      <c r="D294" s="245">
        <v>27133.423000000003</v>
      </c>
      <c r="E294" s="245">
        <v>35716.103499999997</v>
      </c>
      <c r="F294" s="246">
        <v>62849.5265</v>
      </c>
      <c r="G294" s="221"/>
    </row>
    <row r="295" spans="1:7" s="58" customFormat="1" ht="13.5" customHeight="1" x14ac:dyDescent="0.2">
      <c r="A295" s="349">
        <v>2015</v>
      </c>
      <c r="B295" s="350" t="s">
        <v>48</v>
      </c>
      <c r="C295" s="350" t="s">
        <v>98</v>
      </c>
      <c r="D295" s="351">
        <v>24570.74</v>
      </c>
      <c r="E295" s="351">
        <v>31147.379499999995</v>
      </c>
      <c r="F295" s="352">
        <v>55718.119500000001</v>
      </c>
      <c r="G295" s="221"/>
    </row>
    <row r="296" spans="1:7" s="58" customFormat="1" ht="13.5" customHeight="1" x14ac:dyDescent="0.2">
      <c r="A296" s="244">
        <v>2015</v>
      </c>
      <c r="B296" s="165" t="s">
        <v>49</v>
      </c>
      <c r="C296" s="165" t="s">
        <v>98</v>
      </c>
      <c r="D296" s="245">
        <v>26072.61</v>
      </c>
      <c r="E296" s="245">
        <v>40231.645999999993</v>
      </c>
      <c r="F296" s="246">
        <v>66304.255999999994</v>
      </c>
      <c r="G296" s="221"/>
    </row>
    <row r="297" spans="1:7" s="58" customFormat="1" ht="13.5" customHeight="1" x14ac:dyDescent="0.2">
      <c r="A297" s="349">
        <v>2016</v>
      </c>
      <c r="B297" s="350" t="s">
        <v>50</v>
      </c>
      <c r="C297" s="350" t="s">
        <v>98</v>
      </c>
      <c r="D297" s="351">
        <v>22811.64</v>
      </c>
      <c r="E297" s="351">
        <v>33867.622499999998</v>
      </c>
      <c r="F297" s="352">
        <v>56679.262499999997</v>
      </c>
      <c r="G297" s="221"/>
    </row>
    <row r="298" spans="1:7" s="58" customFormat="1" ht="13.5" customHeight="1" x14ac:dyDescent="0.2">
      <c r="A298" s="244">
        <v>2016</v>
      </c>
      <c r="B298" s="165" t="s">
        <v>51</v>
      </c>
      <c r="C298" s="165" t="s">
        <v>98</v>
      </c>
      <c r="D298" s="245">
        <v>20146.640000000003</v>
      </c>
      <c r="E298" s="245">
        <v>36280.251000000004</v>
      </c>
      <c r="F298" s="246">
        <v>56426.891000000003</v>
      </c>
      <c r="G298" s="221"/>
    </row>
    <row r="299" spans="1:7" s="58" customFormat="1" ht="13.5" customHeight="1" x14ac:dyDescent="0.2">
      <c r="A299" s="349">
        <v>2016</v>
      </c>
      <c r="B299" s="350" t="s">
        <v>52</v>
      </c>
      <c r="C299" s="350" t="s">
        <v>98</v>
      </c>
      <c r="D299" s="351">
        <v>23482.57</v>
      </c>
      <c r="E299" s="351">
        <v>38670.195500000002</v>
      </c>
      <c r="F299" s="352">
        <v>62152.765500000009</v>
      </c>
      <c r="G299" s="221"/>
    </row>
    <row r="300" spans="1:7" s="58" customFormat="1" ht="13.5" customHeight="1" x14ac:dyDescent="0.2">
      <c r="A300" s="244">
        <v>2016</v>
      </c>
      <c r="B300" s="165" t="s">
        <v>40</v>
      </c>
      <c r="C300" s="165" t="s">
        <v>98</v>
      </c>
      <c r="D300" s="245">
        <v>22998.830000000005</v>
      </c>
      <c r="E300" s="245">
        <v>43728.810500000007</v>
      </c>
      <c r="F300" s="246">
        <v>66727.640500000009</v>
      </c>
      <c r="G300" s="221"/>
    </row>
    <row r="301" spans="1:7" s="58" customFormat="1" ht="13.5" customHeight="1" x14ac:dyDescent="0.2">
      <c r="A301" s="349">
        <v>2016</v>
      </c>
      <c r="B301" s="350" t="s">
        <v>42</v>
      </c>
      <c r="C301" s="350" t="s">
        <v>98</v>
      </c>
      <c r="D301" s="351">
        <v>20584.789999999997</v>
      </c>
      <c r="E301" s="351">
        <v>41582.148500000003</v>
      </c>
      <c r="F301" s="352">
        <v>62166.938500000004</v>
      </c>
      <c r="G301" s="221"/>
    </row>
    <row r="302" spans="1:7" s="58" customFormat="1" ht="13.5" customHeight="1" x14ac:dyDescent="0.2">
      <c r="A302" s="244">
        <v>2016</v>
      </c>
      <c r="B302" s="165" t="s">
        <v>43</v>
      </c>
      <c r="C302" s="165" t="s">
        <v>98</v>
      </c>
      <c r="D302" s="245">
        <v>21905.948000000004</v>
      </c>
      <c r="E302" s="245">
        <v>46553.799500000001</v>
      </c>
      <c r="F302" s="246">
        <v>68459.747499999998</v>
      </c>
      <c r="G302" s="221"/>
    </row>
    <row r="303" spans="1:7" s="58" customFormat="1" ht="13.5" customHeight="1" x14ac:dyDescent="0.2">
      <c r="A303" s="349">
        <v>2016</v>
      </c>
      <c r="B303" s="350" t="s">
        <v>44</v>
      </c>
      <c r="C303" s="350" t="s">
        <v>98</v>
      </c>
      <c r="D303" s="351">
        <v>23476.660000000003</v>
      </c>
      <c r="E303" s="351">
        <v>40360.169000000002</v>
      </c>
      <c r="F303" s="352">
        <v>63836.829000000012</v>
      </c>
      <c r="G303" s="221"/>
    </row>
    <row r="304" spans="1:7" s="58" customFormat="1" ht="13.5" customHeight="1" x14ac:dyDescent="0.2">
      <c r="A304" s="244">
        <v>2016</v>
      </c>
      <c r="B304" s="165" t="s">
        <v>45</v>
      </c>
      <c r="C304" s="165" t="s">
        <v>98</v>
      </c>
      <c r="D304" s="245">
        <v>23344.469000000001</v>
      </c>
      <c r="E304" s="245">
        <v>36953.359000000004</v>
      </c>
      <c r="F304" s="246">
        <v>60297.828000000009</v>
      </c>
      <c r="G304" s="221"/>
    </row>
    <row r="305" spans="1:7" s="58" customFormat="1" ht="13.5" customHeight="1" x14ac:dyDescent="0.2">
      <c r="A305" s="349">
        <v>2016</v>
      </c>
      <c r="B305" s="350" t="s">
        <v>46</v>
      </c>
      <c r="C305" s="350" t="s">
        <v>98</v>
      </c>
      <c r="D305" s="351">
        <v>23943.1</v>
      </c>
      <c r="E305" s="351">
        <v>34445.928</v>
      </c>
      <c r="F305" s="352">
        <v>58389.028000000006</v>
      </c>
      <c r="G305" s="221"/>
    </row>
    <row r="306" spans="1:7" s="58" customFormat="1" ht="13.5" customHeight="1" x14ac:dyDescent="0.2">
      <c r="A306" s="244">
        <v>2016</v>
      </c>
      <c r="B306" s="165" t="s">
        <v>47</v>
      </c>
      <c r="C306" s="165" t="s">
        <v>98</v>
      </c>
      <c r="D306" s="245">
        <v>24861.14</v>
      </c>
      <c r="E306" s="245">
        <v>33338.875999999997</v>
      </c>
      <c r="F306" s="246">
        <v>58200.015999999996</v>
      </c>
      <c r="G306" s="221"/>
    </row>
    <row r="307" spans="1:7" s="58" customFormat="1" ht="13.5" customHeight="1" x14ac:dyDescent="0.2">
      <c r="A307" s="349">
        <v>2016</v>
      </c>
      <c r="B307" s="350" t="s">
        <v>48</v>
      </c>
      <c r="C307" s="350" t="s">
        <v>98</v>
      </c>
      <c r="D307" s="351">
        <v>22579.049999999996</v>
      </c>
      <c r="E307" s="351">
        <v>32704.360999999997</v>
      </c>
      <c r="F307" s="352">
        <v>55283.410999999993</v>
      </c>
      <c r="G307" s="221"/>
    </row>
    <row r="308" spans="1:7" s="58" customFormat="1" ht="13.5" customHeight="1" x14ac:dyDescent="0.2">
      <c r="A308" s="244">
        <v>2016</v>
      </c>
      <c r="B308" s="165" t="s">
        <v>49</v>
      </c>
      <c r="C308" s="165" t="s">
        <v>98</v>
      </c>
      <c r="D308" s="245">
        <v>24278.501</v>
      </c>
      <c r="E308" s="245">
        <v>37726.801999999996</v>
      </c>
      <c r="F308" s="246">
        <v>62005.303</v>
      </c>
      <c r="G308" s="221"/>
    </row>
    <row r="309" spans="1:7" s="58" customFormat="1" ht="13.5" customHeight="1" x14ac:dyDescent="0.2">
      <c r="A309" s="349">
        <v>2017</v>
      </c>
      <c r="B309" s="350" t="s">
        <v>50</v>
      </c>
      <c r="C309" s="350" t="s">
        <v>98</v>
      </c>
      <c r="D309" s="351">
        <v>20997.039999999997</v>
      </c>
      <c r="E309" s="351">
        <v>33425.337499999994</v>
      </c>
      <c r="F309" s="352">
        <v>54422.377500000002</v>
      </c>
      <c r="G309" s="221"/>
    </row>
    <row r="310" spans="1:7" s="58" customFormat="1" ht="13.5" customHeight="1" x14ac:dyDescent="0.2">
      <c r="A310" s="244">
        <v>2017</v>
      </c>
      <c r="B310" s="165" t="s">
        <v>51</v>
      </c>
      <c r="C310" s="165" t="s">
        <v>98</v>
      </c>
      <c r="D310" s="245">
        <v>22598.5</v>
      </c>
      <c r="E310" s="245">
        <v>30435.696000000004</v>
      </c>
      <c r="F310" s="246">
        <v>53034.196000000011</v>
      </c>
      <c r="G310" s="221"/>
    </row>
    <row r="311" spans="1:7" s="58" customFormat="1" ht="13.5" customHeight="1" x14ac:dyDescent="0.2">
      <c r="A311" s="349">
        <v>2017</v>
      </c>
      <c r="B311" s="350" t="s">
        <v>52</v>
      </c>
      <c r="C311" s="350" t="s">
        <v>98</v>
      </c>
      <c r="D311" s="351">
        <v>28871.58</v>
      </c>
      <c r="E311" s="351">
        <v>41885.264000000003</v>
      </c>
      <c r="F311" s="352">
        <v>70756.844000000012</v>
      </c>
      <c r="G311" s="221"/>
    </row>
    <row r="312" spans="1:7" s="58" customFormat="1" ht="13.5" customHeight="1" x14ac:dyDescent="0.2">
      <c r="A312" s="244">
        <v>2017</v>
      </c>
      <c r="B312" s="165" t="s">
        <v>40</v>
      </c>
      <c r="C312" s="165" t="s">
        <v>98</v>
      </c>
      <c r="D312" s="245">
        <v>21480.430000000004</v>
      </c>
      <c r="E312" s="245">
        <v>32357.2035</v>
      </c>
      <c r="F312" s="246">
        <v>53837.633500000004</v>
      </c>
      <c r="G312" s="221"/>
    </row>
    <row r="313" spans="1:7" s="58" customFormat="1" ht="13.5" customHeight="1" x14ac:dyDescent="0.2">
      <c r="A313" s="349">
        <v>2017</v>
      </c>
      <c r="B313" s="350" t="s">
        <v>42</v>
      </c>
      <c r="C313" s="350" t="s">
        <v>98</v>
      </c>
      <c r="D313" s="351">
        <v>24557.15</v>
      </c>
      <c r="E313" s="351">
        <v>34405.682000000001</v>
      </c>
      <c r="F313" s="352">
        <v>58962.832000000002</v>
      </c>
      <c r="G313" s="221"/>
    </row>
    <row r="314" spans="1:7" s="58" customFormat="1" ht="13.5" customHeight="1" x14ac:dyDescent="0.2">
      <c r="A314" s="244">
        <v>2017</v>
      </c>
      <c r="B314" s="165" t="s">
        <v>43</v>
      </c>
      <c r="C314" s="165" t="s">
        <v>98</v>
      </c>
      <c r="D314" s="245">
        <v>24161.41</v>
      </c>
      <c r="E314" s="245">
        <v>33880.063999999998</v>
      </c>
      <c r="F314" s="246">
        <v>58041.473999999995</v>
      </c>
      <c r="G314" s="221"/>
    </row>
    <row r="315" spans="1:7" s="58" customFormat="1" ht="13.5" customHeight="1" x14ac:dyDescent="0.2">
      <c r="A315" s="349">
        <v>2017</v>
      </c>
      <c r="B315" s="350" t="s">
        <v>44</v>
      </c>
      <c r="C315" s="350" t="s">
        <v>98</v>
      </c>
      <c r="D315" s="351">
        <v>23239.900000000005</v>
      </c>
      <c r="E315" s="351">
        <v>37094.516499999998</v>
      </c>
      <c r="F315" s="352">
        <v>60334.416499999999</v>
      </c>
      <c r="G315" s="221"/>
    </row>
    <row r="316" spans="1:7" s="58" customFormat="1" ht="13.5" customHeight="1" x14ac:dyDescent="0.2">
      <c r="A316" s="244">
        <v>2017</v>
      </c>
      <c r="B316" s="165" t="s">
        <v>45</v>
      </c>
      <c r="C316" s="165" t="s">
        <v>98</v>
      </c>
      <c r="D316" s="245">
        <v>23853.79</v>
      </c>
      <c r="E316" s="245">
        <v>37339.517</v>
      </c>
      <c r="F316" s="246">
        <v>61193.307000000008</v>
      </c>
      <c r="G316" s="221"/>
    </row>
    <row r="317" spans="1:7" s="58" customFormat="1" ht="13.5" customHeight="1" x14ac:dyDescent="0.2">
      <c r="A317" s="349">
        <v>2017</v>
      </c>
      <c r="B317" s="350" t="s">
        <v>46</v>
      </c>
      <c r="C317" s="350" t="s">
        <v>98</v>
      </c>
      <c r="D317" s="351">
        <v>21520.48</v>
      </c>
      <c r="E317" s="351">
        <v>35734.538</v>
      </c>
      <c r="F317" s="352">
        <v>57255.018000000011</v>
      </c>
      <c r="G317" s="221"/>
    </row>
    <row r="318" spans="1:7" s="58" customFormat="1" ht="13.5" customHeight="1" x14ac:dyDescent="0.2">
      <c r="A318" s="244">
        <v>2017</v>
      </c>
      <c r="B318" s="165" t="s">
        <v>47</v>
      </c>
      <c r="C318" s="165" t="s">
        <v>98</v>
      </c>
      <c r="D318" s="245">
        <v>21657.79</v>
      </c>
      <c r="E318" s="245">
        <v>35791.387999999999</v>
      </c>
      <c r="F318" s="246">
        <v>57449.178</v>
      </c>
      <c r="G318" s="221"/>
    </row>
    <row r="319" spans="1:7" s="58" customFormat="1" ht="13.5" customHeight="1" x14ac:dyDescent="0.2">
      <c r="A319" s="349">
        <v>2017</v>
      </c>
      <c r="B319" s="350" t="s">
        <v>48</v>
      </c>
      <c r="C319" s="350" t="s">
        <v>98</v>
      </c>
      <c r="D319" s="351">
        <v>23148.47</v>
      </c>
      <c r="E319" s="351">
        <v>36664.897499999992</v>
      </c>
      <c r="F319" s="352">
        <v>59813.3675</v>
      </c>
      <c r="G319" s="221"/>
    </row>
    <row r="320" spans="1:7" s="58" customFormat="1" ht="13.5" customHeight="1" x14ac:dyDescent="0.2">
      <c r="A320" s="244">
        <v>2017</v>
      </c>
      <c r="B320" s="165" t="s">
        <v>49</v>
      </c>
      <c r="C320" s="165" t="s">
        <v>98</v>
      </c>
      <c r="D320" s="245">
        <v>22372.329999999998</v>
      </c>
      <c r="E320" s="245">
        <v>32788.495999999999</v>
      </c>
      <c r="F320" s="246">
        <v>55160.826000000001</v>
      </c>
      <c r="G320" s="221"/>
    </row>
    <row r="321" spans="1:7" s="58" customFormat="1" ht="13.5" customHeight="1" x14ac:dyDescent="0.2">
      <c r="A321" s="349">
        <v>2018</v>
      </c>
      <c r="B321" s="350" t="s">
        <v>50</v>
      </c>
      <c r="C321" s="350" t="s">
        <v>98</v>
      </c>
      <c r="D321" s="351">
        <v>20030.510000000002</v>
      </c>
      <c r="E321" s="351">
        <v>31615.517</v>
      </c>
      <c r="F321" s="352">
        <v>51646.027000000002</v>
      </c>
      <c r="G321" s="221"/>
    </row>
    <row r="322" spans="1:7" s="58" customFormat="1" ht="13.5" customHeight="1" x14ac:dyDescent="0.2">
      <c r="A322" s="244">
        <v>2018</v>
      </c>
      <c r="B322" s="165" t="s">
        <v>51</v>
      </c>
      <c r="C322" s="165" t="s">
        <v>98</v>
      </c>
      <c r="D322" s="245">
        <v>19948.009999999998</v>
      </c>
      <c r="E322" s="245">
        <v>30756.57</v>
      </c>
      <c r="F322" s="246">
        <v>50704.58</v>
      </c>
      <c r="G322" s="221"/>
    </row>
    <row r="323" spans="1:7" s="58" customFormat="1" ht="13.5" customHeight="1" x14ac:dyDescent="0.2">
      <c r="A323" s="349">
        <v>2018</v>
      </c>
      <c r="B323" s="350" t="s">
        <v>52</v>
      </c>
      <c r="C323" s="350" t="s">
        <v>98</v>
      </c>
      <c r="D323" s="351">
        <v>25199.432000000001</v>
      </c>
      <c r="E323" s="351">
        <v>35823.186999999998</v>
      </c>
      <c r="F323" s="352">
        <v>61022.618999999999</v>
      </c>
      <c r="G323" s="221"/>
    </row>
    <row r="324" spans="1:7" s="58" customFormat="1" ht="13.5" customHeight="1" x14ac:dyDescent="0.2">
      <c r="A324" s="244">
        <v>2018</v>
      </c>
      <c r="B324" s="165" t="s">
        <v>40</v>
      </c>
      <c r="C324" s="165" t="s">
        <v>98</v>
      </c>
      <c r="D324" s="245">
        <v>26413.200000000001</v>
      </c>
      <c r="E324" s="245">
        <v>36007.327999999994</v>
      </c>
      <c r="F324" s="246">
        <v>62420.527999999991</v>
      </c>
      <c r="G324" s="221"/>
    </row>
    <row r="325" spans="1:7" s="58" customFormat="1" ht="13.5" customHeight="1" x14ac:dyDescent="0.2">
      <c r="A325" s="349">
        <v>2018</v>
      </c>
      <c r="B325" s="350" t="s">
        <v>42</v>
      </c>
      <c r="C325" s="350" t="s">
        <v>98</v>
      </c>
      <c r="D325" s="351">
        <v>28277.769999999997</v>
      </c>
      <c r="E325" s="351">
        <v>30243.649500000007</v>
      </c>
      <c r="F325" s="352">
        <v>58521.419500000004</v>
      </c>
      <c r="G325" s="221"/>
    </row>
    <row r="326" spans="1:7" s="58" customFormat="1" ht="13.5" customHeight="1" x14ac:dyDescent="0.2">
      <c r="A326" s="244">
        <v>2018</v>
      </c>
      <c r="B326" s="165" t="s">
        <v>43</v>
      </c>
      <c r="C326" s="165" t="s">
        <v>98</v>
      </c>
      <c r="D326" s="245">
        <v>25649.469999999998</v>
      </c>
      <c r="E326" s="245">
        <v>30805.653000000002</v>
      </c>
      <c r="F326" s="246">
        <v>56455.123000000007</v>
      </c>
      <c r="G326" s="221"/>
    </row>
    <row r="327" spans="1:7" s="58" customFormat="1" ht="13.5" customHeight="1" x14ac:dyDescent="0.2">
      <c r="A327" s="349">
        <v>2018</v>
      </c>
      <c r="B327" s="350" t="s">
        <v>44</v>
      </c>
      <c r="C327" s="350" t="s">
        <v>98</v>
      </c>
      <c r="D327" s="351">
        <v>24315.879999999997</v>
      </c>
      <c r="E327" s="351">
        <v>32132.898000000008</v>
      </c>
      <c r="F327" s="352">
        <v>56448.778000000006</v>
      </c>
      <c r="G327" s="221"/>
    </row>
    <row r="328" spans="1:7" s="58" customFormat="1" ht="13.5" customHeight="1" x14ac:dyDescent="0.2">
      <c r="A328" s="244">
        <v>2018</v>
      </c>
      <c r="B328" s="165" t="s">
        <v>45</v>
      </c>
      <c r="C328" s="165" t="s">
        <v>98</v>
      </c>
      <c r="D328" s="245">
        <v>25395.200000000004</v>
      </c>
      <c r="E328" s="245">
        <v>33340.647499999999</v>
      </c>
      <c r="F328" s="246">
        <v>58735.847499999996</v>
      </c>
      <c r="G328" s="221"/>
    </row>
    <row r="329" spans="1:7" s="58" customFormat="1" ht="13.5" customHeight="1" x14ac:dyDescent="0.2">
      <c r="A329" s="349">
        <v>2018</v>
      </c>
      <c r="B329" s="350" t="s">
        <v>46</v>
      </c>
      <c r="C329" s="350" t="s">
        <v>98</v>
      </c>
      <c r="D329" s="351">
        <v>26482.462</v>
      </c>
      <c r="E329" s="351">
        <v>31648.202499999999</v>
      </c>
      <c r="F329" s="352">
        <v>58130.664499999999</v>
      </c>
      <c r="G329" s="221"/>
    </row>
    <row r="330" spans="1:7" s="58" customFormat="1" ht="13.5" customHeight="1" x14ac:dyDescent="0.2">
      <c r="A330" s="244">
        <v>2018</v>
      </c>
      <c r="B330" s="165" t="s">
        <v>47</v>
      </c>
      <c r="C330" s="165" t="s">
        <v>98</v>
      </c>
      <c r="D330" s="245">
        <v>25204.931000000004</v>
      </c>
      <c r="E330" s="245">
        <v>32875.377500000002</v>
      </c>
      <c r="F330" s="246">
        <v>58080.308500000006</v>
      </c>
      <c r="G330" s="221"/>
    </row>
    <row r="331" spans="1:7" s="58" customFormat="1" ht="13.5" customHeight="1" x14ac:dyDescent="0.2">
      <c r="A331" s="349">
        <v>2018</v>
      </c>
      <c r="B331" s="350" t="s">
        <v>48</v>
      </c>
      <c r="C331" s="350" t="s">
        <v>98</v>
      </c>
      <c r="D331" s="351">
        <v>24468.23</v>
      </c>
      <c r="E331" s="351">
        <v>32935.247499999998</v>
      </c>
      <c r="F331" s="352">
        <v>57403.477499999994</v>
      </c>
      <c r="G331" s="221"/>
    </row>
    <row r="332" spans="1:7" s="58" customFormat="1" ht="13.5" customHeight="1" x14ac:dyDescent="0.2">
      <c r="A332" s="244">
        <v>2018</v>
      </c>
      <c r="B332" s="165" t="s">
        <v>49</v>
      </c>
      <c r="C332" s="165" t="s">
        <v>98</v>
      </c>
      <c r="D332" s="245">
        <v>24900.279999999995</v>
      </c>
      <c r="E332" s="245">
        <v>29743.455999999991</v>
      </c>
      <c r="F332" s="246">
        <v>54643.73599999999</v>
      </c>
      <c r="G332" s="221"/>
    </row>
    <row r="333" spans="1:7" s="58" customFormat="1" ht="13.5" customHeight="1" x14ac:dyDescent="0.2">
      <c r="A333" s="349">
        <v>2019</v>
      </c>
      <c r="B333" s="350" t="s">
        <v>50</v>
      </c>
      <c r="C333" s="350" t="s">
        <v>98</v>
      </c>
      <c r="D333" s="351">
        <v>22276.91</v>
      </c>
      <c r="E333" s="351">
        <v>30903.47</v>
      </c>
      <c r="F333" s="352">
        <v>53180.38</v>
      </c>
      <c r="G333" s="221"/>
    </row>
    <row r="334" spans="1:7" s="58" customFormat="1" ht="13.5" customHeight="1" x14ac:dyDescent="0.2">
      <c r="A334" s="244">
        <v>2019</v>
      </c>
      <c r="B334" s="165" t="s">
        <v>51</v>
      </c>
      <c r="C334" s="165" t="s">
        <v>98</v>
      </c>
      <c r="D334" s="245">
        <v>24864.270000000004</v>
      </c>
      <c r="E334" s="245">
        <v>29447.3825</v>
      </c>
      <c r="F334" s="246">
        <v>54311.652499999997</v>
      </c>
      <c r="G334" s="221"/>
    </row>
    <row r="335" spans="1:7" s="58" customFormat="1" ht="13.5" customHeight="1" x14ac:dyDescent="0.2">
      <c r="A335" s="349">
        <v>2019</v>
      </c>
      <c r="B335" s="350" t="s">
        <v>52</v>
      </c>
      <c r="C335" s="350" t="s">
        <v>98</v>
      </c>
      <c r="D335" s="351">
        <v>23857.925999999999</v>
      </c>
      <c r="E335" s="351">
        <v>28723.655999999995</v>
      </c>
      <c r="F335" s="352">
        <v>52581.581999999995</v>
      </c>
      <c r="G335" s="221"/>
    </row>
    <row r="336" spans="1:7" s="58" customFormat="1" ht="13.5" customHeight="1" x14ac:dyDescent="0.2">
      <c r="A336" s="244">
        <v>2019</v>
      </c>
      <c r="B336" s="165" t="s">
        <v>40</v>
      </c>
      <c r="C336" s="165" t="s">
        <v>98</v>
      </c>
      <c r="D336" s="245">
        <v>23669.79</v>
      </c>
      <c r="E336" s="245">
        <v>30308.434999999998</v>
      </c>
      <c r="F336" s="246">
        <v>53978.224999999991</v>
      </c>
      <c r="G336" s="221"/>
    </row>
    <row r="337" spans="1:7" s="58" customFormat="1" ht="13.5" customHeight="1" x14ac:dyDescent="0.2">
      <c r="A337" s="349">
        <v>2019</v>
      </c>
      <c r="B337" s="350" t="s">
        <v>42</v>
      </c>
      <c r="C337" s="350" t="s">
        <v>98</v>
      </c>
      <c r="D337" s="351">
        <v>24867.25</v>
      </c>
      <c r="E337" s="351">
        <v>30098.0965</v>
      </c>
      <c r="F337" s="352">
        <v>54965.3465</v>
      </c>
      <c r="G337" s="221"/>
    </row>
    <row r="338" spans="1:7" s="58" customFormat="1" ht="13.5" customHeight="1" x14ac:dyDescent="0.2">
      <c r="A338" s="244">
        <v>2019</v>
      </c>
      <c r="B338" s="165" t="s">
        <v>43</v>
      </c>
      <c r="C338" s="165" t="s">
        <v>98</v>
      </c>
      <c r="D338" s="245">
        <v>24323.260000000002</v>
      </c>
      <c r="E338" s="245">
        <v>27779.135000000009</v>
      </c>
      <c r="F338" s="246">
        <v>52102.395000000011</v>
      </c>
      <c r="G338" s="221"/>
    </row>
    <row r="339" spans="1:7" s="58" customFormat="1" ht="13.5" customHeight="1" x14ac:dyDescent="0.2">
      <c r="A339" s="349">
        <v>2019</v>
      </c>
      <c r="B339" s="350" t="s">
        <v>44</v>
      </c>
      <c r="C339" s="350" t="s">
        <v>98</v>
      </c>
      <c r="D339" s="351">
        <v>25858.609999999993</v>
      </c>
      <c r="E339" s="351">
        <v>30065.792999999998</v>
      </c>
      <c r="F339" s="352">
        <v>55924.402999999991</v>
      </c>
      <c r="G339" s="221"/>
    </row>
    <row r="340" spans="1:7" s="58" customFormat="1" ht="13.5" customHeight="1" x14ac:dyDescent="0.2">
      <c r="A340" s="244">
        <v>2019</v>
      </c>
      <c r="B340" s="165" t="s">
        <v>45</v>
      </c>
      <c r="C340" s="165" t="s">
        <v>98</v>
      </c>
      <c r="D340" s="245">
        <v>26224.400000000001</v>
      </c>
      <c r="E340" s="245">
        <v>30023.546000000002</v>
      </c>
      <c r="F340" s="246">
        <v>56247.945999999996</v>
      </c>
      <c r="G340" s="221"/>
    </row>
    <row r="341" spans="1:7" s="58" customFormat="1" ht="13.5" customHeight="1" x14ac:dyDescent="0.2">
      <c r="A341" s="349">
        <v>2019</v>
      </c>
      <c r="B341" s="350" t="s">
        <v>46</v>
      </c>
      <c r="C341" s="350" t="s">
        <v>98</v>
      </c>
      <c r="D341" s="351">
        <v>19970.900000000001</v>
      </c>
      <c r="E341" s="351">
        <v>25945.035000000003</v>
      </c>
      <c r="F341" s="352">
        <v>45915.935000000005</v>
      </c>
      <c r="G341" s="221"/>
    </row>
    <row r="342" spans="1:7" s="58" customFormat="1" ht="13.5" customHeight="1" x14ac:dyDescent="0.2">
      <c r="A342" s="244">
        <v>2019</v>
      </c>
      <c r="B342" s="165" t="s">
        <v>47</v>
      </c>
      <c r="C342" s="165" t="s">
        <v>98</v>
      </c>
      <c r="D342" s="245">
        <v>23184.999</v>
      </c>
      <c r="E342" s="245">
        <v>29010.393499999998</v>
      </c>
      <c r="F342" s="246">
        <v>52195.392500000002</v>
      </c>
      <c r="G342" s="221"/>
    </row>
    <row r="343" spans="1:7" s="58" customFormat="1" ht="13.5" customHeight="1" x14ac:dyDescent="0.2">
      <c r="A343" s="349">
        <v>2019</v>
      </c>
      <c r="B343" s="350" t="s">
        <v>48</v>
      </c>
      <c r="C343" s="350" t="s">
        <v>98</v>
      </c>
      <c r="D343" s="351">
        <v>23825.08</v>
      </c>
      <c r="E343" s="351">
        <v>30427.033500000001</v>
      </c>
      <c r="F343" s="352">
        <v>54252.113499999999</v>
      </c>
      <c r="G343" s="221"/>
    </row>
    <row r="344" spans="1:7" s="58" customFormat="1" ht="13.5" customHeight="1" x14ac:dyDescent="0.2">
      <c r="A344" s="244">
        <v>2019</v>
      </c>
      <c r="B344" s="165" t="s">
        <v>49</v>
      </c>
      <c r="C344" s="165" t="s">
        <v>98</v>
      </c>
      <c r="D344" s="245">
        <v>23539.78</v>
      </c>
      <c r="E344" s="245">
        <v>28345.833500000004</v>
      </c>
      <c r="F344" s="246">
        <v>51885.613500000007</v>
      </c>
      <c r="G344" s="221"/>
    </row>
    <row r="345" spans="1:7" s="58" customFormat="1" ht="13.5" customHeight="1" x14ac:dyDescent="0.2">
      <c r="A345" s="349">
        <v>2020</v>
      </c>
      <c r="B345" s="350" t="s">
        <v>50</v>
      </c>
      <c r="C345" s="350" t="s">
        <v>98</v>
      </c>
      <c r="D345" s="351">
        <v>20475.870000000003</v>
      </c>
      <c r="E345" s="351">
        <v>27966.583500000001</v>
      </c>
      <c r="F345" s="352">
        <v>48442.453500000003</v>
      </c>
      <c r="G345" s="221"/>
    </row>
    <row r="346" spans="1:7" s="58" customFormat="1" ht="13.5" customHeight="1" x14ac:dyDescent="0.2">
      <c r="A346" s="244">
        <v>2020</v>
      </c>
      <c r="B346" s="165" t="s">
        <v>51</v>
      </c>
      <c r="C346" s="165" t="s">
        <v>98</v>
      </c>
      <c r="D346" s="245">
        <v>25353.2925</v>
      </c>
      <c r="E346" s="245">
        <v>27151.437500000015</v>
      </c>
      <c r="F346" s="246">
        <v>52504.73000000001</v>
      </c>
      <c r="G346" s="221"/>
    </row>
    <row r="347" spans="1:7" s="58" customFormat="1" ht="13.5" customHeight="1" x14ac:dyDescent="0.2">
      <c r="A347" s="349">
        <v>2020</v>
      </c>
      <c r="B347" s="350" t="s">
        <v>52</v>
      </c>
      <c r="C347" s="350" t="s">
        <v>98</v>
      </c>
      <c r="D347" s="351">
        <v>19271.409999999996</v>
      </c>
      <c r="E347" s="351">
        <v>23866.113500000007</v>
      </c>
      <c r="F347" s="352">
        <v>43137.523500000003</v>
      </c>
      <c r="G347" s="221"/>
    </row>
    <row r="348" spans="1:7" s="58" customFormat="1" ht="13.5" customHeight="1" x14ac:dyDescent="0.2">
      <c r="A348" s="244">
        <v>2020</v>
      </c>
      <c r="B348" s="165" t="s">
        <v>40</v>
      </c>
      <c r="C348" s="165" t="s">
        <v>98</v>
      </c>
      <c r="D348" s="245">
        <v>2511.7400000000002</v>
      </c>
      <c r="E348" s="245">
        <v>10330.164999999999</v>
      </c>
      <c r="F348" s="246">
        <v>12841.904999999999</v>
      </c>
      <c r="G348" s="221"/>
    </row>
    <row r="349" spans="1:7" s="58" customFormat="1" ht="13.5" customHeight="1" x14ac:dyDescent="0.2">
      <c r="A349" s="349">
        <v>2020</v>
      </c>
      <c r="B349" s="350" t="s">
        <v>42</v>
      </c>
      <c r="C349" s="350" t="s">
        <v>98</v>
      </c>
      <c r="D349" s="351">
        <v>15113.550000000003</v>
      </c>
      <c r="E349" s="351">
        <v>21891.539000000008</v>
      </c>
      <c r="F349" s="352">
        <v>37005.089000000014</v>
      </c>
      <c r="G349" s="221"/>
    </row>
    <row r="350" spans="1:7" s="58" customFormat="1" ht="13.5" customHeight="1" x14ac:dyDescent="0.2">
      <c r="A350" s="244">
        <v>2020</v>
      </c>
      <c r="B350" s="165" t="s">
        <v>43</v>
      </c>
      <c r="C350" s="165" t="s">
        <v>98</v>
      </c>
      <c r="D350" s="245">
        <v>18083.400000000001</v>
      </c>
      <c r="E350" s="245">
        <v>25142.392000000014</v>
      </c>
      <c r="F350" s="246">
        <v>43225.792000000016</v>
      </c>
      <c r="G350" s="221"/>
    </row>
    <row r="351" spans="1:7" s="58" customFormat="1" ht="13.5" customHeight="1" x14ac:dyDescent="0.2">
      <c r="A351" s="349">
        <v>2020</v>
      </c>
      <c r="B351" s="350" t="s">
        <v>44</v>
      </c>
      <c r="C351" s="350" t="s">
        <v>98</v>
      </c>
      <c r="D351" s="351">
        <v>19022.675000000003</v>
      </c>
      <c r="E351" s="351">
        <v>29904.08300000001</v>
      </c>
      <c r="F351" s="352">
        <v>48926.758000000016</v>
      </c>
      <c r="G351" s="221"/>
    </row>
    <row r="352" spans="1:7" s="58" customFormat="1" ht="13.5" customHeight="1" x14ac:dyDescent="0.2">
      <c r="A352" s="244">
        <v>2020</v>
      </c>
      <c r="B352" s="165" t="s">
        <v>45</v>
      </c>
      <c r="C352" s="165" t="s">
        <v>98</v>
      </c>
      <c r="D352" s="245">
        <v>20692.68</v>
      </c>
      <c r="E352" s="245">
        <v>26729.211000000007</v>
      </c>
      <c r="F352" s="246">
        <v>47421.891000000003</v>
      </c>
      <c r="G352" s="221"/>
    </row>
    <row r="353" spans="1:7" s="58" customFormat="1" ht="13.5" customHeight="1" x14ac:dyDescent="0.2">
      <c r="A353" s="349">
        <v>2020</v>
      </c>
      <c r="B353" s="350" t="s">
        <v>46</v>
      </c>
      <c r="C353" s="350" t="s">
        <v>98</v>
      </c>
      <c r="D353" s="351">
        <v>27334.559999999998</v>
      </c>
      <c r="E353" s="351">
        <v>30050.563999999991</v>
      </c>
      <c r="F353" s="352">
        <v>57385.123999999996</v>
      </c>
      <c r="G353" s="221"/>
    </row>
    <row r="354" spans="1:7" s="58" customFormat="1" ht="13.5" customHeight="1" x14ac:dyDescent="0.2">
      <c r="A354" s="244">
        <v>2020</v>
      </c>
      <c r="B354" s="165" t="s">
        <v>47</v>
      </c>
      <c r="C354" s="165" t="s">
        <v>98</v>
      </c>
      <c r="D354" s="245">
        <v>27117.751</v>
      </c>
      <c r="E354" s="245">
        <v>30686.392500000009</v>
      </c>
      <c r="F354" s="246">
        <v>57804.143500000013</v>
      </c>
      <c r="G354" s="221"/>
    </row>
    <row r="355" spans="1:7" s="58" customFormat="1" ht="13.5" customHeight="1" x14ac:dyDescent="0.2">
      <c r="A355" s="349">
        <v>2020</v>
      </c>
      <c r="B355" s="350" t="s">
        <v>48</v>
      </c>
      <c r="C355" s="350" t="s">
        <v>98</v>
      </c>
      <c r="D355" s="351">
        <v>24556.995200000001</v>
      </c>
      <c r="E355" s="351">
        <v>29089.098999999987</v>
      </c>
      <c r="F355" s="352">
        <v>53646.094199999992</v>
      </c>
      <c r="G355" s="221"/>
    </row>
    <row r="356" spans="1:7" s="58" customFormat="1" ht="13.5" customHeight="1" x14ac:dyDescent="0.2">
      <c r="A356" s="244">
        <v>2020</v>
      </c>
      <c r="B356" s="165" t="s">
        <v>49</v>
      </c>
      <c r="C356" s="165" t="s">
        <v>98</v>
      </c>
      <c r="D356" s="245">
        <v>25743.015080000001</v>
      </c>
      <c r="E356" s="245">
        <v>30048.419500000004</v>
      </c>
      <c r="F356" s="246">
        <v>55791.434580000001</v>
      </c>
      <c r="G356" s="221"/>
    </row>
    <row r="357" spans="1:7" s="58" customFormat="1" ht="13.5" customHeight="1" x14ac:dyDescent="0.2">
      <c r="A357" s="349">
        <v>2021</v>
      </c>
      <c r="B357" s="350" t="s">
        <v>50</v>
      </c>
      <c r="C357" s="350" t="s">
        <v>98</v>
      </c>
      <c r="D357" s="351">
        <v>24382.381000000001</v>
      </c>
      <c r="E357" s="351">
        <v>28841.563999999995</v>
      </c>
      <c r="F357" s="352">
        <v>53223.945</v>
      </c>
      <c r="G357" s="221"/>
    </row>
    <row r="358" spans="1:7" s="58" customFormat="1" ht="13.5" customHeight="1" x14ac:dyDescent="0.2">
      <c r="A358" s="244">
        <v>2021</v>
      </c>
      <c r="B358" s="165" t="s">
        <v>51</v>
      </c>
      <c r="C358" s="165" t="s">
        <v>98</v>
      </c>
      <c r="D358" s="245">
        <v>28593.646999999997</v>
      </c>
      <c r="E358" s="245">
        <v>27133.067999999992</v>
      </c>
      <c r="F358" s="246">
        <v>55726.714999999989</v>
      </c>
      <c r="G358" s="221"/>
    </row>
    <row r="359" spans="1:7" s="58" customFormat="1" ht="13.5" customHeight="1" x14ac:dyDescent="0.2">
      <c r="A359" s="349">
        <v>2021</v>
      </c>
      <c r="B359" s="350" t="s">
        <v>52</v>
      </c>
      <c r="C359" s="350" t="s">
        <v>98</v>
      </c>
      <c r="D359" s="351">
        <v>33283.403420000002</v>
      </c>
      <c r="E359" s="351">
        <v>33205.75</v>
      </c>
      <c r="F359" s="352">
        <v>66489.153419999988</v>
      </c>
      <c r="G359" s="221"/>
    </row>
    <row r="360" spans="1:7" s="58" customFormat="1" ht="13.5" customHeight="1" x14ac:dyDescent="0.2">
      <c r="A360" s="244">
        <v>2021</v>
      </c>
      <c r="B360" s="165" t="s">
        <v>40</v>
      </c>
      <c r="C360" s="165" t="s">
        <v>98</v>
      </c>
      <c r="D360" s="245">
        <v>24761.104310000002</v>
      </c>
      <c r="E360" s="245">
        <v>27734.951500000003</v>
      </c>
      <c r="F360" s="246">
        <v>52496.055810000005</v>
      </c>
      <c r="G360" s="221"/>
    </row>
    <row r="361" spans="1:7" s="58" customFormat="1" ht="13.5" customHeight="1" x14ac:dyDescent="0.2">
      <c r="A361" s="349">
        <v>2021</v>
      </c>
      <c r="B361" s="350" t="s">
        <v>42</v>
      </c>
      <c r="C361" s="350" t="s">
        <v>98</v>
      </c>
      <c r="D361" s="351">
        <v>27821.46183</v>
      </c>
      <c r="E361" s="351">
        <v>28168.255999999994</v>
      </c>
      <c r="F361" s="352">
        <v>55989.717829999994</v>
      </c>
      <c r="G361" s="221"/>
    </row>
    <row r="362" spans="1:7" s="58" customFormat="1" ht="13.5" customHeight="1" x14ac:dyDescent="0.2">
      <c r="A362" s="244">
        <v>2021</v>
      </c>
      <c r="B362" s="165" t="s">
        <v>43</v>
      </c>
      <c r="C362" s="165" t="s">
        <v>98</v>
      </c>
      <c r="D362" s="245">
        <v>27947.30759389649</v>
      </c>
      <c r="E362" s="245">
        <v>27989.468999999997</v>
      </c>
      <c r="F362" s="246">
        <v>55936.776593896488</v>
      </c>
      <c r="G362" s="221"/>
    </row>
    <row r="363" spans="1:7" s="58" customFormat="1" ht="13.5" customHeight="1" x14ac:dyDescent="0.2">
      <c r="A363" s="349">
        <v>2021</v>
      </c>
      <c r="B363" s="350" t="s">
        <v>44</v>
      </c>
      <c r="C363" s="350" t="s">
        <v>98</v>
      </c>
      <c r="D363" s="351">
        <v>32436.696998779298</v>
      </c>
      <c r="E363" s="351">
        <v>28208.068993896479</v>
      </c>
      <c r="F363" s="352">
        <v>60644.765992675777</v>
      </c>
      <c r="G363" s="221"/>
    </row>
    <row r="364" spans="1:7" s="58" customFormat="1" ht="13.5" customHeight="1" x14ac:dyDescent="0.2">
      <c r="A364" s="244">
        <v>2021</v>
      </c>
      <c r="B364" s="165" t="s">
        <v>45</v>
      </c>
      <c r="C364" s="165" t="s">
        <v>98</v>
      </c>
      <c r="D364" s="245">
        <v>29321.609299999996</v>
      </c>
      <c r="E364" s="245">
        <v>27497.492000000006</v>
      </c>
      <c r="F364" s="246">
        <v>56819.101300000009</v>
      </c>
      <c r="G364" s="221"/>
    </row>
    <row r="365" spans="1:7" s="58" customFormat="1" ht="13.5" customHeight="1" x14ac:dyDescent="0.2">
      <c r="A365" s="349">
        <v>2021</v>
      </c>
      <c r="B365" s="350" t="s">
        <v>46</v>
      </c>
      <c r="C365" s="350" t="s">
        <v>98</v>
      </c>
      <c r="D365" s="351">
        <v>31063.278839999999</v>
      </c>
      <c r="E365" s="351">
        <v>28423.333512207028</v>
      </c>
      <c r="F365" s="352">
        <v>59486.612352207027</v>
      </c>
      <c r="G365" s="221"/>
    </row>
    <row r="366" spans="1:7" s="58" customFormat="1" ht="13.5" customHeight="1" x14ac:dyDescent="0.2">
      <c r="A366" s="244">
        <v>2021</v>
      </c>
      <c r="B366" s="165" t="s">
        <v>47</v>
      </c>
      <c r="C366" s="165" t="s">
        <v>98</v>
      </c>
      <c r="D366" s="245">
        <v>29657.79</v>
      </c>
      <c r="E366" s="245">
        <v>25660.934496948244</v>
      </c>
      <c r="F366" s="246">
        <v>55318.724496948242</v>
      </c>
      <c r="G366" s="221"/>
    </row>
    <row r="367" spans="1:7" s="58" customFormat="1" ht="13.5" customHeight="1" x14ac:dyDescent="0.2">
      <c r="A367" s="349">
        <v>2021</v>
      </c>
      <c r="B367" s="350" t="s">
        <v>48</v>
      </c>
      <c r="C367" s="350" t="s">
        <v>98</v>
      </c>
      <c r="D367" s="351">
        <v>32764.018700000004</v>
      </c>
      <c r="E367" s="351">
        <v>27785.2745</v>
      </c>
      <c r="F367" s="352">
        <v>60549.2932</v>
      </c>
      <c r="G367" s="221"/>
    </row>
    <row r="368" spans="1:7" s="58" customFormat="1" ht="13.5" customHeight="1" x14ac:dyDescent="0.2">
      <c r="A368" s="244">
        <v>2021</v>
      </c>
      <c r="B368" s="165" t="s">
        <v>49</v>
      </c>
      <c r="C368" s="165" t="s">
        <v>98</v>
      </c>
      <c r="D368" s="245">
        <v>33795.126920000002</v>
      </c>
      <c r="E368" s="245">
        <v>28631.344499999992</v>
      </c>
      <c r="F368" s="246">
        <v>62426.471420000002</v>
      </c>
      <c r="G368" s="221"/>
    </row>
    <row r="369" spans="1:7" s="58" customFormat="1" ht="13.5" customHeight="1" x14ac:dyDescent="0.2">
      <c r="A369" s="349">
        <v>2022</v>
      </c>
      <c r="B369" s="350" t="s">
        <v>50</v>
      </c>
      <c r="C369" s="350" t="s">
        <v>98</v>
      </c>
      <c r="D369" s="351">
        <v>29341.399691220704</v>
      </c>
      <c r="E369" s="351">
        <v>25071.366500000011</v>
      </c>
      <c r="F369" s="352">
        <v>54412.766191220711</v>
      </c>
      <c r="G369" s="221"/>
    </row>
    <row r="370" spans="1:7" s="58" customFormat="1" ht="13.5" customHeight="1" x14ac:dyDescent="0.2">
      <c r="A370" s="244">
        <v>2022</v>
      </c>
      <c r="B370" s="165" t="s">
        <v>51</v>
      </c>
      <c r="C370" s="165" t="s">
        <v>98</v>
      </c>
      <c r="D370" s="245">
        <v>31961.199410000001</v>
      </c>
      <c r="E370" s="245">
        <v>27033.315500000004</v>
      </c>
      <c r="F370" s="246">
        <v>58994.514910000013</v>
      </c>
      <c r="G370" s="221"/>
    </row>
    <row r="371" spans="1:7" s="58" customFormat="1" ht="13.5" customHeight="1" x14ac:dyDescent="0.2">
      <c r="A371" s="349">
        <v>2022</v>
      </c>
      <c r="B371" s="350" t="s">
        <v>52</v>
      </c>
      <c r="C371" s="350" t="s">
        <v>98</v>
      </c>
      <c r="D371" s="351">
        <v>31958.21</v>
      </c>
      <c r="E371" s="351">
        <v>30169.016500000005</v>
      </c>
      <c r="F371" s="352">
        <v>62127.226500000004</v>
      </c>
      <c r="G371" s="221"/>
    </row>
    <row r="372" spans="1:7" s="58" customFormat="1" ht="13.5" customHeight="1" x14ac:dyDescent="0.2">
      <c r="A372" s="244">
        <v>2022</v>
      </c>
      <c r="B372" s="165" t="s">
        <v>40</v>
      </c>
      <c r="C372" s="165" t="s">
        <v>98</v>
      </c>
      <c r="D372" s="245">
        <v>31729.339999999997</v>
      </c>
      <c r="E372" s="245">
        <v>28086.372499999994</v>
      </c>
      <c r="F372" s="246">
        <v>59815.712499999994</v>
      </c>
      <c r="G372" s="221"/>
    </row>
    <row r="373" spans="1:7" s="58" customFormat="1" ht="13.5" customHeight="1" x14ac:dyDescent="0.2">
      <c r="A373" s="349">
        <v>2022</v>
      </c>
      <c r="B373" s="350" t="s">
        <v>42</v>
      </c>
      <c r="C373" s="350" t="s">
        <v>98</v>
      </c>
      <c r="D373" s="351">
        <v>31943.248752746582</v>
      </c>
      <c r="E373" s="351">
        <v>27693.312999999995</v>
      </c>
      <c r="F373" s="352">
        <v>59636.561752746573</v>
      </c>
      <c r="G373" s="221"/>
    </row>
    <row r="374" spans="1:7" s="58" customFormat="1" ht="13.5" customHeight="1" x14ac:dyDescent="0.2">
      <c r="A374" s="244">
        <v>2022</v>
      </c>
      <c r="B374" s="165" t="s">
        <v>43</v>
      </c>
      <c r="C374" s="165" t="s">
        <v>98</v>
      </c>
      <c r="D374" s="370">
        <v>33562.792000000001</v>
      </c>
      <c r="E374" s="370">
        <v>26947.765999999996</v>
      </c>
      <c r="F374" s="371">
        <v>60510.55799999999</v>
      </c>
      <c r="G374" s="221"/>
    </row>
    <row r="375" spans="1:7" s="58" customFormat="1" ht="13.5" customHeight="1" x14ac:dyDescent="0.2">
      <c r="A375" s="349">
        <v>2022</v>
      </c>
      <c r="B375" s="350" t="s">
        <v>44</v>
      </c>
      <c r="C375" s="350" t="s">
        <v>98</v>
      </c>
      <c r="D375" s="351">
        <v>34807.493119999999</v>
      </c>
      <c r="E375" s="351">
        <v>26648.285500000005</v>
      </c>
      <c r="F375" s="352">
        <v>61455.778619999997</v>
      </c>
      <c r="G375" s="221"/>
    </row>
    <row r="376" spans="1:7" s="58" customFormat="1" ht="13.5" customHeight="1" x14ac:dyDescent="0.2">
      <c r="A376" s="244">
        <v>2022</v>
      </c>
      <c r="B376" s="165" t="s">
        <v>45</v>
      </c>
      <c r="C376" s="165" t="s">
        <v>98</v>
      </c>
      <c r="D376" s="370">
        <v>35270.51</v>
      </c>
      <c r="E376" s="370">
        <v>26749.763999999996</v>
      </c>
      <c r="F376" s="371">
        <v>62020.273999999998</v>
      </c>
      <c r="G376" s="221"/>
    </row>
    <row r="377" spans="1:7" s="58" customFormat="1" ht="13.5" customHeight="1" x14ac:dyDescent="0.2">
      <c r="A377" s="349">
        <v>2022</v>
      </c>
      <c r="B377" s="350" t="s">
        <v>46</v>
      </c>
      <c r="C377" s="350" t="s">
        <v>98</v>
      </c>
      <c r="D377" s="351">
        <v>35910.293999999994</v>
      </c>
      <c r="E377" s="351">
        <v>26251.804499999998</v>
      </c>
      <c r="F377" s="352">
        <v>62162.0985</v>
      </c>
      <c r="G377" s="221"/>
    </row>
    <row r="378" spans="1:7" s="58" customFormat="1" ht="13.5" customHeight="1" x14ac:dyDescent="0.2">
      <c r="A378" s="244">
        <v>2022</v>
      </c>
      <c r="B378" s="165" t="s">
        <v>47</v>
      </c>
      <c r="C378" s="165" t="s">
        <v>98</v>
      </c>
      <c r="D378" s="370">
        <v>33103.06299923706</v>
      </c>
      <c r="E378" s="370">
        <v>24775.566999999999</v>
      </c>
      <c r="F378" s="371">
        <v>57878.629999237062</v>
      </c>
      <c r="G378" s="221"/>
    </row>
    <row r="379" spans="1:7" s="58" customFormat="1" ht="13.5" customHeight="1" x14ac:dyDescent="0.2">
      <c r="A379" s="349">
        <v>2022</v>
      </c>
      <c r="B379" s="350" t="s">
        <v>48</v>
      </c>
      <c r="C379" s="350" t="s">
        <v>98</v>
      </c>
      <c r="D379" s="351">
        <v>33940.07</v>
      </c>
      <c r="E379" s="351">
        <v>26329.026498962405</v>
      </c>
      <c r="F379" s="352">
        <v>60269.096498962404</v>
      </c>
      <c r="G379" s="221"/>
    </row>
    <row r="380" spans="1:7" s="58" customFormat="1" ht="13.5" customHeight="1" x14ac:dyDescent="0.2">
      <c r="A380" s="244">
        <v>2022</v>
      </c>
      <c r="B380" s="165" t="s">
        <v>49</v>
      </c>
      <c r="C380" s="165" t="s">
        <v>98</v>
      </c>
      <c r="D380" s="370">
        <v>34885.410000000003</v>
      </c>
      <c r="E380" s="370">
        <v>27569.01650305176</v>
      </c>
      <c r="F380" s="371">
        <v>62454.426503051764</v>
      </c>
      <c r="G380" s="221"/>
    </row>
    <row r="381" spans="1:7" s="58" customFormat="1" ht="13.5" customHeight="1" x14ac:dyDescent="0.2">
      <c r="A381" s="349">
        <v>2023</v>
      </c>
      <c r="B381" s="350" t="s">
        <v>50</v>
      </c>
      <c r="C381" s="350" t="s">
        <v>98</v>
      </c>
      <c r="D381" s="351">
        <v>33544.48214</v>
      </c>
      <c r="E381" s="351">
        <v>25445.997999999996</v>
      </c>
      <c r="F381" s="352">
        <v>58990.480139999992</v>
      </c>
      <c r="G381" s="221"/>
    </row>
    <row r="382" spans="1:7" s="58" customFormat="1" ht="13.5" customHeight="1" x14ac:dyDescent="0.2">
      <c r="A382" s="244">
        <v>2023</v>
      </c>
      <c r="B382" s="165" t="s">
        <v>51</v>
      </c>
      <c r="C382" s="165" t="s">
        <v>98</v>
      </c>
      <c r="D382" s="370">
        <v>32898.417999999998</v>
      </c>
      <c r="E382" s="370">
        <v>23369.370493900002</v>
      </c>
      <c r="F382" s="371">
        <v>56267.7884939</v>
      </c>
      <c r="G382" s="221"/>
    </row>
    <row r="383" spans="1:7" s="58" customFormat="1" ht="13.5" customHeight="1" x14ac:dyDescent="0.2">
      <c r="A383" s="349">
        <v>2023</v>
      </c>
      <c r="B383" s="350" t="s">
        <v>52</v>
      </c>
      <c r="C383" s="350" t="s">
        <v>98</v>
      </c>
      <c r="D383" s="351">
        <v>37663.662000000004</v>
      </c>
      <c r="E383" s="351">
        <v>32152.705499999985</v>
      </c>
      <c r="F383" s="352">
        <v>69816.367499999993</v>
      </c>
      <c r="G383" s="221"/>
    </row>
    <row r="384" spans="1:7" s="58" customFormat="1" ht="13.5" customHeight="1" x14ac:dyDescent="0.2">
      <c r="A384" s="244">
        <v>2023</v>
      </c>
      <c r="B384" s="165" t="s">
        <v>40</v>
      </c>
      <c r="C384" s="165" t="s">
        <v>98</v>
      </c>
      <c r="D384" s="370">
        <v>32736.205528626706</v>
      </c>
      <c r="E384" s="370">
        <v>26710.171999999999</v>
      </c>
      <c r="F384" s="371">
        <v>59446.377528626705</v>
      </c>
      <c r="G384" s="221"/>
    </row>
    <row r="385" spans="1:7" s="58" customFormat="1" ht="13.5" customHeight="1" x14ac:dyDescent="0.2">
      <c r="A385" s="349">
        <v>2023</v>
      </c>
      <c r="B385" s="350" t="s">
        <v>42</v>
      </c>
      <c r="C385" s="350" t="s">
        <v>98</v>
      </c>
      <c r="D385" s="351">
        <v>38405.672930000001</v>
      </c>
      <c r="E385" s="351">
        <v>27386.899000000009</v>
      </c>
      <c r="F385" s="352">
        <v>65792.571930000006</v>
      </c>
      <c r="G385" s="221"/>
    </row>
    <row r="386" spans="1:7" s="58" customFormat="1" ht="13.5" customHeight="1" x14ac:dyDescent="0.2">
      <c r="A386" s="244">
        <v>2023</v>
      </c>
      <c r="B386" s="165" t="s">
        <v>43</v>
      </c>
      <c r="C386" s="165" t="s">
        <v>98</v>
      </c>
      <c r="D386" s="370">
        <v>32247.976439999999</v>
      </c>
      <c r="E386" s="370">
        <v>24251.028500000008</v>
      </c>
      <c r="F386" s="371">
        <v>56499.004939999999</v>
      </c>
      <c r="G386" s="221"/>
    </row>
    <row r="387" spans="1:7" s="58" customFormat="1" ht="13.5" customHeight="1" x14ac:dyDescent="0.2">
      <c r="A387" s="349">
        <v>2023</v>
      </c>
      <c r="B387" s="350" t="s">
        <v>44</v>
      </c>
      <c r="C387" s="350" t="s">
        <v>98</v>
      </c>
      <c r="D387" s="351">
        <v>32098.74265</v>
      </c>
      <c r="E387" s="351">
        <v>25295.414000000008</v>
      </c>
      <c r="F387" s="352">
        <v>57394.156650000004</v>
      </c>
      <c r="G387" s="221"/>
    </row>
    <row r="388" spans="1:7" s="58" customFormat="1" ht="13.5" customHeight="1" x14ac:dyDescent="0.2">
      <c r="A388" s="244">
        <v>2023</v>
      </c>
      <c r="B388" s="165" t="s">
        <v>45</v>
      </c>
      <c r="C388" s="165" t="s">
        <v>98</v>
      </c>
      <c r="D388" s="370">
        <v>30757.405460000002</v>
      </c>
      <c r="E388" s="370">
        <v>26265.875496948243</v>
      </c>
      <c r="F388" s="371">
        <v>57023.280956948249</v>
      </c>
      <c r="G388" s="221"/>
    </row>
    <row r="389" spans="1:7" s="58" customFormat="1" ht="13.5" customHeight="1" x14ac:dyDescent="0.2">
      <c r="A389" s="349">
        <v>2023</v>
      </c>
      <c r="B389" s="350" t="s">
        <v>46</v>
      </c>
      <c r="C389" s="350" t="s">
        <v>98</v>
      </c>
      <c r="D389" s="351">
        <v>35243.025849999998</v>
      </c>
      <c r="E389" s="351">
        <v>26246.898000000005</v>
      </c>
      <c r="F389" s="352">
        <v>61489.923850000006</v>
      </c>
      <c r="G389" s="221"/>
    </row>
    <row r="390" spans="1:7" s="58" customFormat="1" ht="13.5" customHeight="1" x14ac:dyDescent="0.2">
      <c r="A390" s="244">
        <v>2023</v>
      </c>
      <c r="B390" s="165" t="s">
        <v>47</v>
      </c>
      <c r="C390" s="165" t="s">
        <v>98</v>
      </c>
      <c r="D390" s="370">
        <v>31352.930999999997</v>
      </c>
      <c r="E390" s="370">
        <v>26241.822499999995</v>
      </c>
      <c r="F390" s="371">
        <v>57594.753499999992</v>
      </c>
      <c r="G390" s="221"/>
    </row>
    <row r="391" spans="1:7" s="58" customFormat="1" ht="13.5" customHeight="1" x14ac:dyDescent="0.2">
      <c r="A391" s="349">
        <v>2023</v>
      </c>
      <c r="B391" s="350" t="s">
        <v>48</v>
      </c>
      <c r="C391" s="350" t="s">
        <v>98</v>
      </c>
      <c r="D391" s="351">
        <v>32921.818299999999</v>
      </c>
      <c r="E391" s="351">
        <v>27481.434000000001</v>
      </c>
      <c r="F391" s="352">
        <v>60403.2523</v>
      </c>
      <c r="G391" s="221"/>
    </row>
    <row r="392" spans="1:7" s="58" customFormat="1" ht="13.5" customHeight="1" x14ac:dyDescent="0.2">
      <c r="A392" s="244">
        <v>2023</v>
      </c>
      <c r="B392" s="165" t="s">
        <v>49</v>
      </c>
      <c r="C392" s="165" t="s">
        <v>98</v>
      </c>
      <c r="D392" s="370">
        <v>34216.063049999997</v>
      </c>
      <c r="E392" s="370">
        <v>25651.826499999996</v>
      </c>
      <c r="F392" s="371">
        <v>59867.88955</v>
      </c>
      <c r="G392" s="221"/>
    </row>
    <row r="393" spans="1:7" s="58" customFormat="1" ht="13.5" customHeight="1" x14ac:dyDescent="0.2">
      <c r="A393" s="349">
        <v>2024</v>
      </c>
      <c r="B393" s="350" t="s">
        <v>50</v>
      </c>
      <c r="C393" s="350" t="s">
        <v>98</v>
      </c>
      <c r="D393" s="351">
        <v>30302.793140000002</v>
      </c>
      <c r="E393" s="351">
        <v>23559.709499999997</v>
      </c>
      <c r="F393" s="352">
        <v>53862.502639999999</v>
      </c>
      <c r="G393" s="221"/>
    </row>
    <row r="394" spans="1:7" s="58" customFormat="1" ht="13.5" customHeight="1" x14ac:dyDescent="0.2">
      <c r="A394" s="244">
        <v>2024</v>
      </c>
      <c r="B394" s="165" t="s">
        <v>51</v>
      </c>
      <c r="C394" s="165" t="s">
        <v>98</v>
      </c>
      <c r="D394" s="370">
        <v>32828.255570000001</v>
      </c>
      <c r="E394" s="370">
        <v>22798.404999999995</v>
      </c>
      <c r="F394" s="371">
        <v>55626.660569999993</v>
      </c>
      <c r="G394" s="221"/>
    </row>
    <row r="395" spans="1:7" s="58" customFormat="1" ht="13.5" customHeight="1" x14ac:dyDescent="0.2">
      <c r="A395" s="349">
        <v>2024</v>
      </c>
      <c r="B395" s="350" t="s">
        <v>52</v>
      </c>
      <c r="C395" s="350" t="s">
        <v>98</v>
      </c>
      <c r="D395" s="351">
        <v>30535.812140000002</v>
      </c>
      <c r="E395" s="351">
        <v>23611.195</v>
      </c>
      <c r="F395" s="352">
        <v>54147.007140000002</v>
      </c>
      <c r="G395" s="221"/>
    </row>
    <row r="396" spans="1:7" s="58" customFormat="1" ht="13.5" customHeight="1" x14ac:dyDescent="0.2">
      <c r="A396" s="244">
        <v>2024</v>
      </c>
      <c r="B396" s="165" t="s">
        <v>40</v>
      </c>
      <c r="C396" s="165" t="s">
        <v>98</v>
      </c>
      <c r="D396" s="370">
        <v>32797.262650000004</v>
      </c>
      <c r="E396" s="370">
        <v>28439.077500000007</v>
      </c>
      <c r="F396" s="371">
        <v>61236.340150000018</v>
      </c>
      <c r="G396" s="221"/>
    </row>
    <row r="397" spans="1:7" s="58" customFormat="1" ht="13.5" customHeight="1" x14ac:dyDescent="0.2">
      <c r="A397" s="349">
        <v>2024</v>
      </c>
      <c r="B397" s="350" t="s">
        <v>42</v>
      </c>
      <c r="C397" s="350" t="s">
        <v>98</v>
      </c>
      <c r="D397" s="351">
        <v>33676.676290000003</v>
      </c>
      <c r="E397" s="351">
        <v>24559.504500000003</v>
      </c>
      <c r="F397" s="352">
        <v>58236.180790000006</v>
      </c>
      <c r="G397" s="221"/>
    </row>
    <row r="398" spans="1:7" s="58" customFormat="1" ht="13.5" customHeight="1" x14ac:dyDescent="0.2">
      <c r="A398" s="244">
        <v>2024</v>
      </c>
      <c r="B398" s="165" t="s">
        <v>43</v>
      </c>
      <c r="C398" s="165" t="s">
        <v>98</v>
      </c>
      <c r="D398" s="370">
        <v>30717.457349999997</v>
      </c>
      <c r="E398" s="370">
        <v>23036.888000000003</v>
      </c>
      <c r="F398" s="371">
        <v>53754.345350000003</v>
      </c>
      <c r="G398" s="221"/>
    </row>
    <row r="399" spans="1:7" s="58" customFormat="1" ht="13.5" customHeight="1" x14ac:dyDescent="0.2">
      <c r="A399" s="349">
        <v>2024</v>
      </c>
      <c r="B399" s="350" t="s">
        <v>44</v>
      </c>
      <c r="C399" s="350" t="s">
        <v>98</v>
      </c>
      <c r="D399" s="351">
        <v>31359.84015</v>
      </c>
      <c r="E399" s="351">
        <v>28126.442500000001</v>
      </c>
      <c r="F399" s="352">
        <v>59486.282650000001</v>
      </c>
      <c r="G399" s="221"/>
    </row>
    <row r="400" spans="1:7" s="58" customFormat="1" ht="13.5" customHeight="1" x14ac:dyDescent="0.2">
      <c r="A400" s="244">
        <v>2024</v>
      </c>
      <c r="B400" s="165" t="s">
        <v>45</v>
      </c>
      <c r="C400" s="165" t="s">
        <v>98</v>
      </c>
      <c r="D400" s="370">
        <v>32005.539660000002</v>
      </c>
      <c r="E400" s="370">
        <v>26177.286500000002</v>
      </c>
      <c r="F400" s="371">
        <v>58182.826160000011</v>
      </c>
      <c r="G400" s="221"/>
    </row>
    <row r="401" spans="1:7" s="58" customFormat="1" ht="13.5" customHeight="1" x14ac:dyDescent="0.2">
      <c r="A401" s="349">
        <v>2024</v>
      </c>
      <c r="B401" s="350" t="s">
        <v>46</v>
      </c>
      <c r="C401" s="350" t="s">
        <v>98</v>
      </c>
      <c r="D401" s="351">
        <v>28129.010540000003</v>
      </c>
      <c r="E401" s="351">
        <v>24824.670000000002</v>
      </c>
      <c r="F401" s="352">
        <v>52953.680540000001</v>
      </c>
      <c r="G401" s="221"/>
    </row>
    <row r="402" spans="1:7" s="58" customFormat="1" ht="13.5" customHeight="1" x14ac:dyDescent="0.2">
      <c r="A402" s="244">
        <v>2024</v>
      </c>
      <c r="B402" s="165" t="s">
        <v>47</v>
      </c>
      <c r="C402" s="165" t="s">
        <v>98</v>
      </c>
      <c r="D402" s="370">
        <v>29860.198260000005</v>
      </c>
      <c r="E402" s="370">
        <v>27189.197499999995</v>
      </c>
      <c r="F402" s="371">
        <v>57049.395759999999</v>
      </c>
      <c r="G402" s="221"/>
    </row>
    <row r="403" spans="1:7" s="58" customFormat="1" ht="13.5" customHeight="1" x14ac:dyDescent="0.2">
      <c r="A403" s="349">
        <v>2024</v>
      </c>
      <c r="B403" s="350" t="s">
        <v>48</v>
      </c>
      <c r="C403" s="350" t="s">
        <v>98</v>
      </c>
      <c r="D403" s="351">
        <v>26178.467379999998</v>
      </c>
      <c r="E403" s="351">
        <v>25397.953000000001</v>
      </c>
      <c r="F403" s="352">
        <v>51576.420379999996</v>
      </c>
      <c r="G403" s="221"/>
    </row>
    <row r="404" spans="1:7" s="58" customFormat="1" ht="13.5" customHeight="1" x14ac:dyDescent="0.2">
      <c r="A404" s="244">
        <v>2024</v>
      </c>
      <c r="B404" s="165" t="s">
        <v>49</v>
      </c>
      <c r="C404" s="165" t="s">
        <v>98</v>
      </c>
      <c r="D404" s="370">
        <v>26924.25</v>
      </c>
      <c r="E404" s="370">
        <v>27818.046000000009</v>
      </c>
      <c r="F404" s="371">
        <v>54742.296000000002</v>
      </c>
      <c r="G404" s="221"/>
    </row>
    <row r="405" spans="1:7" s="58" customFormat="1" ht="13.5" customHeight="1" x14ac:dyDescent="0.2">
      <c r="A405" s="349">
        <v>2025</v>
      </c>
      <c r="B405" s="350" t="s">
        <v>50</v>
      </c>
      <c r="C405" s="350" t="s">
        <v>98</v>
      </c>
      <c r="D405" s="351">
        <v>23387.588359999998</v>
      </c>
      <c r="E405" s="351">
        <v>28013.200000000001</v>
      </c>
      <c r="F405" s="352">
        <v>51400.788359999999</v>
      </c>
      <c r="G405" s="221"/>
    </row>
    <row r="406" spans="1:7" s="58" customFormat="1" ht="13.5" customHeight="1" x14ac:dyDescent="0.2">
      <c r="A406" s="244">
        <v>2025</v>
      </c>
      <c r="B406" s="165" t="s">
        <v>51</v>
      </c>
      <c r="C406" s="165" t="s">
        <v>98</v>
      </c>
      <c r="D406" s="370">
        <v>27163.258999999998</v>
      </c>
      <c r="E406" s="370">
        <v>26538.443000000007</v>
      </c>
      <c r="F406" s="371">
        <v>53701.702000000005</v>
      </c>
      <c r="G406" s="221"/>
    </row>
    <row r="407" spans="1:7" s="58" customFormat="1" ht="13.5" customHeight="1" x14ac:dyDescent="0.2">
      <c r="A407" s="349">
        <v>2025</v>
      </c>
      <c r="B407" s="350" t="s">
        <v>52</v>
      </c>
      <c r="C407" s="350" t="s">
        <v>98</v>
      </c>
      <c r="D407" s="351">
        <v>24686.878969999998</v>
      </c>
      <c r="E407" s="351">
        <v>29112.287500000002</v>
      </c>
      <c r="F407" s="352">
        <v>53799.166469999996</v>
      </c>
      <c r="G407" s="221"/>
    </row>
    <row r="408" spans="1:7" s="58" customFormat="1" ht="13.5" customHeight="1" x14ac:dyDescent="0.2">
      <c r="A408" s="244">
        <v>2025</v>
      </c>
      <c r="B408" s="165" t="s">
        <v>40</v>
      </c>
      <c r="C408" s="165" t="s">
        <v>98</v>
      </c>
      <c r="D408" s="370">
        <v>23065.040000000001</v>
      </c>
      <c r="E408" s="370">
        <v>29697.280500000008</v>
      </c>
      <c r="F408" s="371">
        <v>52762.320500000002</v>
      </c>
      <c r="G408" s="221"/>
    </row>
    <row r="409" spans="1:7" s="58" customFormat="1" ht="13.5" customHeight="1" x14ac:dyDescent="0.2">
      <c r="A409" s="349">
        <v>2025</v>
      </c>
      <c r="B409" s="350" t="s">
        <v>42</v>
      </c>
      <c r="C409" s="350" t="s">
        <v>98</v>
      </c>
      <c r="D409" s="351">
        <v>24319.007749999997</v>
      </c>
      <c r="E409" s="351">
        <v>30025.495000000003</v>
      </c>
      <c r="F409" s="352">
        <v>54344.50275</v>
      </c>
      <c r="G409" s="221"/>
    </row>
    <row r="410" spans="1:7" s="58" customFormat="1" ht="13.5" customHeight="1" x14ac:dyDescent="0.2">
      <c r="A410" s="244">
        <v>2025</v>
      </c>
      <c r="B410" s="165" t="s">
        <v>43</v>
      </c>
      <c r="C410" s="165" t="s">
        <v>98</v>
      </c>
      <c r="D410" s="370">
        <v>23547.84448</v>
      </c>
      <c r="E410" s="370">
        <v>30016.660000000003</v>
      </c>
      <c r="F410" s="371">
        <v>53564.504480000003</v>
      </c>
      <c r="G410" s="221"/>
    </row>
    <row r="411" spans="1:7" s="58" customFormat="1" ht="13.5" customHeight="1" x14ac:dyDescent="0.2">
      <c r="A411" s="349">
        <v>2025</v>
      </c>
      <c r="B411" s="350" t="s">
        <v>44</v>
      </c>
      <c r="C411" s="350" t="s">
        <v>98</v>
      </c>
      <c r="D411" s="351">
        <v>31683.650750000001</v>
      </c>
      <c r="E411" s="351">
        <v>36540.892499999994</v>
      </c>
      <c r="F411" s="352">
        <v>68224.543249999988</v>
      </c>
      <c r="G411" s="221"/>
    </row>
    <row r="412" spans="1:7" s="58" customFormat="1" ht="13.5" customHeight="1" x14ac:dyDescent="0.2">
      <c r="A412" s="244">
        <v>2025</v>
      </c>
      <c r="B412" s="165" t="s">
        <v>45</v>
      </c>
      <c r="C412" s="165" t="s">
        <v>98</v>
      </c>
      <c r="D412" s="370">
        <v>26301.034</v>
      </c>
      <c r="E412" s="370">
        <v>32065.835000000006</v>
      </c>
      <c r="F412" s="371">
        <v>58366.868999999999</v>
      </c>
      <c r="G412" s="221"/>
    </row>
    <row r="413" spans="1:7" s="58" customFormat="1" ht="13.5" customHeight="1" x14ac:dyDescent="0.2">
      <c r="A413" s="349">
        <v>2025</v>
      </c>
      <c r="B413" s="350" t="s">
        <v>46</v>
      </c>
      <c r="C413" s="350" t="s">
        <v>98</v>
      </c>
      <c r="D413" s="351">
        <v>26414.920000000002</v>
      </c>
      <c r="E413" s="351">
        <v>32166.84</v>
      </c>
      <c r="F413" s="352">
        <v>58581.760000000002</v>
      </c>
      <c r="G413" s="221"/>
    </row>
    <row r="414" spans="1:7" s="58" customFormat="1" ht="13.5" customHeight="1" x14ac:dyDescent="0.2">
      <c r="A414" s="244">
        <v>2025</v>
      </c>
      <c r="B414" s="165" t="s">
        <v>47</v>
      </c>
      <c r="C414" s="165" t="s">
        <v>98</v>
      </c>
      <c r="D414" s="370">
        <v>27352.642</v>
      </c>
      <c r="E414" s="370">
        <v>34825.689999999995</v>
      </c>
      <c r="F414" s="371">
        <v>62178.332000000002</v>
      </c>
      <c r="G414" s="221"/>
    </row>
    <row r="415" spans="1:7" s="58" customFormat="1" ht="13.5" customHeight="1" x14ac:dyDescent="0.2">
      <c r="A415" s="349">
        <v>2025</v>
      </c>
      <c r="B415" s="350" t="s">
        <v>48</v>
      </c>
      <c r="C415" s="350" t="s">
        <v>98</v>
      </c>
      <c r="D415" s="351">
        <v>25351.340000000004</v>
      </c>
      <c r="E415" s="351">
        <v>33300.909999999996</v>
      </c>
      <c r="F415" s="352">
        <v>58652.25</v>
      </c>
      <c r="G415" s="221"/>
    </row>
    <row r="416" spans="1:7" s="58" customFormat="1" ht="13.5" customHeight="1" x14ac:dyDescent="0.2">
      <c r="A416" s="244">
        <v>2025</v>
      </c>
      <c r="B416" s="165" t="s">
        <v>49</v>
      </c>
      <c r="C416" s="165" t="s">
        <v>98</v>
      </c>
      <c r="D416" s="370">
        <v>22813.629999999997</v>
      </c>
      <c r="E416" s="370">
        <v>31761.72</v>
      </c>
      <c r="F416" s="371">
        <v>54575.350000000006</v>
      </c>
      <c r="G416" s="221"/>
    </row>
    <row r="417" spans="1:7" s="58" customFormat="1" ht="13.5" customHeight="1" x14ac:dyDescent="0.2">
      <c r="A417" s="349">
        <v>2026</v>
      </c>
      <c r="B417" s="350" t="s">
        <v>50</v>
      </c>
      <c r="C417" s="351" t="s">
        <v>98</v>
      </c>
      <c r="D417" s="351">
        <v>22156.010000000002</v>
      </c>
      <c r="E417" s="351">
        <v>31248.55</v>
      </c>
      <c r="F417" s="352">
        <v>53404.56</v>
      </c>
      <c r="G417" s="221"/>
    </row>
    <row r="418" spans="1:7" s="58" customFormat="1" ht="13.5" customHeight="1" x14ac:dyDescent="0.2">
      <c r="A418" s="244">
        <v>2026</v>
      </c>
      <c r="B418" s="370" t="s">
        <v>51</v>
      </c>
      <c r="C418" s="370" t="s">
        <v>98</v>
      </c>
      <c r="D418" s="370">
        <v>21859.67</v>
      </c>
      <c r="E418" s="370">
        <v>28488.55</v>
      </c>
      <c r="F418" s="371">
        <v>50348.22</v>
      </c>
      <c r="G418" s="221"/>
    </row>
    <row r="419" spans="1:7" s="58" customFormat="1" ht="13.5" customHeight="1" x14ac:dyDescent="0.2">
      <c r="A419" s="349">
        <v>2026</v>
      </c>
      <c r="B419" s="372" t="s">
        <v>52</v>
      </c>
      <c r="C419" s="372" t="s">
        <v>98</v>
      </c>
      <c r="D419" s="351">
        <v>31090.620000000003</v>
      </c>
      <c r="E419" s="351">
        <v>36933.67</v>
      </c>
      <c r="F419" s="352">
        <v>68024.289999999994</v>
      </c>
      <c r="G419" s="221"/>
    </row>
    <row r="420" spans="1:7" s="58" customFormat="1" ht="13.5" customHeight="1" x14ac:dyDescent="0.2">
      <c r="A420" s="244">
        <v>2026</v>
      </c>
      <c r="B420" s="165" t="s">
        <v>40</v>
      </c>
      <c r="C420" s="370" t="s">
        <v>98</v>
      </c>
      <c r="D420" s="370">
        <v>26718.89</v>
      </c>
      <c r="E420" s="370">
        <v>31932.469999999998</v>
      </c>
      <c r="F420" s="371">
        <v>58651.359999999993</v>
      </c>
      <c r="G420" s="221"/>
    </row>
    <row r="421" spans="1:7" s="58" customFormat="1" ht="13.5" customHeight="1" x14ac:dyDescent="0.2">
      <c r="A421" s="349">
        <v>2026</v>
      </c>
      <c r="B421" s="351" t="s">
        <v>42</v>
      </c>
      <c r="C421" s="351" t="s">
        <v>98</v>
      </c>
      <c r="D421" s="351">
        <v>30628.46</v>
      </c>
      <c r="E421" s="351">
        <v>33949.129999999997</v>
      </c>
      <c r="F421" s="352">
        <v>64577.590000000004</v>
      </c>
      <c r="G421" s="221"/>
    </row>
    <row r="422" spans="1:7" s="58" customFormat="1" ht="13.5" customHeight="1" x14ac:dyDescent="0.2">
      <c r="A422" s="244">
        <v>2026</v>
      </c>
      <c r="B422" s="165" t="s">
        <v>43</v>
      </c>
      <c r="C422" s="370" t="s">
        <v>98</v>
      </c>
      <c r="D422" s="370">
        <v>29630.940000000002</v>
      </c>
      <c r="E422" s="370">
        <v>30892.02</v>
      </c>
      <c r="F422" s="371">
        <v>60522.960000000006</v>
      </c>
      <c r="G422" s="221"/>
    </row>
    <row r="423" spans="1:7" s="58" customFormat="1" ht="13.5" customHeight="1" x14ac:dyDescent="0.2">
      <c r="A423" s="349">
        <v>2009</v>
      </c>
      <c r="B423" s="350" t="s">
        <v>40</v>
      </c>
      <c r="C423" s="350" t="s">
        <v>99</v>
      </c>
      <c r="D423" s="351">
        <v>69312.03899999999</v>
      </c>
      <c r="E423" s="351">
        <v>57645.17</v>
      </c>
      <c r="F423" s="352">
        <v>126957.209</v>
      </c>
      <c r="G423" s="221"/>
    </row>
    <row r="424" spans="1:7" s="58" customFormat="1" ht="13.5" customHeight="1" x14ac:dyDescent="0.2">
      <c r="A424" s="244">
        <v>2009</v>
      </c>
      <c r="B424" s="165" t="s">
        <v>42</v>
      </c>
      <c r="C424" s="165" t="s">
        <v>99</v>
      </c>
      <c r="D424" s="245">
        <v>73620.420000000013</v>
      </c>
      <c r="E424" s="245">
        <v>63316.775000000001</v>
      </c>
      <c r="F424" s="246">
        <v>136937.19500000001</v>
      </c>
      <c r="G424" s="221"/>
    </row>
    <row r="425" spans="1:7" s="58" customFormat="1" ht="13.5" customHeight="1" x14ac:dyDescent="0.2">
      <c r="A425" s="349">
        <v>2009</v>
      </c>
      <c r="B425" s="350" t="s">
        <v>43</v>
      </c>
      <c r="C425" s="350" t="s">
        <v>99</v>
      </c>
      <c r="D425" s="351">
        <v>69179.37</v>
      </c>
      <c r="E425" s="351">
        <v>53791.887499999997</v>
      </c>
      <c r="F425" s="352">
        <v>122971.25749999999</v>
      </c>
      <c r="G425" s="221"/>
    </row>
    <row r="426" spans="1:7" s="58" customFormat="1" ht="13.5" customHeight="1" x14ac:dyDescent="0.2">
      <c r="A426" s="244">
        <v>2009</v>
      </c>
      <c r="B426" s="165" t="s">
        <v>44</v>
      </c>
      <c r="C426" s="165" t="s">
        <v>99</v>
      </c>
      <c r="D426" s="245">
        <v>76817.75</v>
      </c>
      <c r="E426" s="245">
        <v>62470.419999999991</v>
      </c>
      <c r="F426" s="246">
        <v>139288.16999999998</v>
      </c>
      <c r="G426" s="221"/>
    </row>
    <row r="427" spans="1:7" s="58" customFormat="1" ht="13.5" customHeight="1" x14ac:dyDescent="0.2">
      <c r="A427" s="349">
        <v>2009</v>
      </c>
      <c r="B427" s="350" t="s">
        <v>45</v>
      </c>
      <c r="C427" s="350" t="s">
        <v>99</v>
      </c>
      <c r="D427" s="351">
        <v>70816.092000000033</v>
      </c>
      <c r="E427" s="351">
        <v>63415.225000000006</v>
      </c>
      <c r="F427" s="352">
        <v>134231.31700000004</v>
      </c>
      <c r="G427" s="221"/>
    </row>
    <row r="428" spans="1:7" s="58" customFormat="1" ht="13.5" customHeight="1" x14ac:dyDescent="0.2">
      <c r="A428" s="244">
        <v>2009</v>
      </c>
      <c r="B428" s="165" t="s">
        <v>46</v>
      </c>
      <c r="C428" s="165" t="s">
        <v>99</v>
      </c>
      <c r="D428" s="245">
        <v>83359.984999999957</v>
      </c>
      <c r="E428" s="245">
        <v>65646.97</v>
      </c>
      <c r="F428" s="246">
        <v>149006.95499999996</v>
      </c>
      <c r="G428" s="221"/>
    </row>
    <row r="429" spans="1:7" s="58" customFormat="1" ht="13.5" customHeight="1" x14ac:dyDescent="0.2">
      <c r="A429" s="349">
        <v>2009</v>
      </c>
      <c r="B429" s="350" t="s">
        <v>47</v>
      </c>
      <c r="C429" s="350" t="s">
        <v>99</v>
      </c>
      <c r="D429" s="351">
        <v>73889.638999999996</v>
      </c>
      <c r="E429" s="351">
        <v>61990.6875</v>
      </c>
      <c r="F429" s="352">
        <v>135880.3265</v>
      </c>
      <c r="G429" s="221"/>
    </row>
    <row r="430" spans="1:7" s="58" customFormat="1" ht="13.5" customHeight="1" x14ac:dyDescent="0.2">
      <c r="A430" s="244">
        <v>2009</v>
      </c>
      <c r="B430" s="165" t="s">
        <v>48</v>
      </c>
      <c r="C430" s="165" t="s">
        <v>99</v>
      </c>
      <c r="D430" s="245">
        <v>70900.97</v>
      </c>
      <c r="E430" s="245">
        <v>58710.659999999996</v>
      </c>
      <c r="F430" s="246">
        <v>129611.62999999999</v>
      </c>
      <c r="G430" s="221"/>
    </row>
    <row r="431" spans="1:7" s="58" customFormat="1" ht="13.5" customHeight="1" x14ac:dyDescent="0.2">
      <c r="A431" s="349">
        <v>2009</v>
      </c>
      <c r="B431" s="350" t="s">
        <v>49</v>
      </c>
      <c r="C431" s="350" t="s">
        <v>99</v>
      </c>
      <c r="D431" s="351">
        <v>66576.430000000008</v>
      </c>
      <c r="E431" s="351">
        <v>55648.972499999996</v>
      </c>
      <c r="F431" s="352">
        <v>122225.40250000001</v>
      </c>
      <c r="G431" s="221"/>
    </row>
    <row r="432" spans="1:7" s="58" customFormat="1" ht="13.5" customHeight="1" x14ac:dyDescent="0.2">
      <c r="A432" s="244">
        <v>2010</v>
      </c>
      <c r="B432" s="165" t="s">
        <v>50</v>
      </c>
      <c r="C432" s="165" t="s">
        <v>99</v>
      </c>
      <c r="D432" s="245">
        <v>60271.10999999995</v>
      </c>
      <c r="E432" s="245">
        <v>50794.867499999993</v>
      </c>
      <c r="F432" s="246">
        <v>111065.97749999994</v>
      </c>
      <c r="G432" s="221"/>
    </row>
    <row r="433" spans="1:7" s="58" customFormat="1" ht="13.5" customHeight="1" x14ac:dyDescent="0.2">
      <c r="A433" s="349">
        <v>2010</v>
      </c>
      <c r="B433" s="350" t="s">
        <v>51</v>
      </c>
      <c r="C433" s="350" t="s">
        <v>99</v>
      </c>
      <c r="D433" s="351">
        <v>68362.149000000005</v>
      </c>
      <c r="E433" s="351">
        <v>67524.674999999988</v>
      </c>
      <c r="F433" s="352">
        <v>135886.82400000002</v>
      </c>
      <c r="G433" s="221"/>
    </row>
    <row r="434" spans="1:7" s="58" customFormat="1" ht="13.5" customHeight="1" x14ac:dyDescent="0.2">
      <c r="A434" s="244">
        <v>2010</v>
      </c>
      <c r="B434" s="165" t="s">
        <v>52</v>
      </c>
      <c r="C434" s="165" t="s">
        <v>99</v>
      </c>
      <c r="D434" s="245">
        <v>70958.52</v>
      </c>
      <c r="E434" s="245">
        <v>58818.1175</v>
      </c>
      <c r="F434" s="246">
        <v>129776.6375</v>
      </c>
      <c r="G434" s="221"/>
    </row>
    <row r="435" spans="1:7" s="58" customFormat="1" ht="13.5" customHeight="1" x14ac:dyDescent="0.2">
      <c r="A435" s="349">
        <v>2010</v>
      </c>
      <c r="B435" s="350" t="s">
        <v>40</v>
      </c>
      <c r="C435" s="350" t="s">
        <v>99</v>
      </c>
      <c r="D435" s="351">
        <v>62306.77</v>
      </c>
      <c r="E435" s="351">
        <v>54402.0625</v>
      </c>
      <c r="F435" s="352">
        <v>116708.83249999999</v>
      </c>
      <c r="G435" s="221"/>
    </row>
    <row r="436" spans="1:7" s="58" customFormat="1" ht="13.5" customHeight="1" x14ac:dyDescent="0.2">
      <c r="A436" s="244">
        <v>2010</v>
      </c>
      <c r="B436" s="165" t="s">
        <v>42</v>
      </c>
      <c r="C436" s="165" t="s">
        <v>99</v>
      </c>
      <c r="D436" s="245">
        <v>70566.94</v>
      </c>
      <c r="E436" s="245">
        <v>59393.72</v>
      </c>
      <c r="F436" s="246">
        <v>129960.65999999999</v>
      </c>
      <c r="G436" s="221"/>
    </row>
    <row r="437" spans="1:7" s="58" customFormat="1" ht="13.5" customHeight="1" x14ac:dyDescent="0.2">
      <c r="A437" s="349">
        <v>2010</v>
      </c>
      <c r="B437" s="350" t="s">
        <v>43</v>
      </c>
      <c r="C437" s="350" t="s">
        <v>99</v>
      </c>
      <c r="D437" s="351">
        <v>72811.040000000008</v>
      </c>
      <c r="E437" s="351">
        <v>60092.294999999998</v>
      </c>
      <c r="F437" s="352">
        <v>132903.33500000002</v>
      </c>
      <c r="G437" s="221"/>
    </row>
    <row r="438" spans="1:7" s="58" customFormat="1" ht="13.5" customHeight="1" x14ac:dyDescent="0.2">
      <c r="A438" s="244">
        <v>2010</v>
      </c>
      <c r="B438" s="165" t="s">
        <v>44</v>
      </c>
      <c r="C438" s="165" t="s">
        <v>99</v>
      </c>
      <c r="D438" s="245">
        <v>77488.63</v>
      </c>
      <c r="E438" s="245">
        <v>67923.37</v>
      </c>
      <c r="F438" s="246">
        <v>145412</v>
      </c>
      <c r="G438" s="221"/>
    </row>
    <row r="439" spans="1:7" s="58" customFormat="1" ht="13.5" customHeight="1" x14ac:dyDescent="0.2">
      <c r="A439" s="349">
        <v>2010</v>
      </c>
      <c r="B439" s="350" t="s">
        <v>45</v>
      </c>
      <c r="C439" s="350" t="s">
        <v>99</v>
      </c>
      <c r="D439" s="351">
        <v>76543.19</v>
      </c>
      <c r="E439" s="351">
        <v>62031.982499999998</v>
      </c>
      <c r="F439" s="352">
        <v>138575.17249999999</v>
      </c>
      <c r="G439" s="221"/>
    </row>
    <row r="440" spans="1:7" s="58" customFormat="1" ht="13.5" customHeight="1" x14ac:dyDescent="0.2">
      <c r="A440" s="244">
        <v>2010</v>
      </c>
      <c r="B440" s="165" t="s">
        <v>46</v>
      </c>
      <c r="C440" s="165" t="s">
        <v>99</v>
      </c>
      <c r="D440" s="245">
        <v>80159.794999999984</v>
      </c>
      <c r="E440" s="245">
        <v>65806.884999999995</v>
      </c>
      <c r="F440" s="246">
        <v>145966.68</v>
      </c>
      <c r="G440" s="221"/>
    </row>
    <row r="441" spans="1:7" s="58" customFormat="1" ht="13.5" customHeight="1" x14ac:dyDescent="0.2">
      <c r="A441" s="349">
        <v>2010</v>
      </c>
      <c r="B441" s="350" t="s">
        <v>47</v>
      </c>
      <c r="C441" s="350" t="s">
        <v>99</v>
      </c>
      <c r="D441" s="351">
        <v>80836.41</v>
      </c>
      <c r="E441" s="351">
        <v>68485.277499999997</v>
      </c>
      <c r="F441" s="352">
        <v>149321.6875</v>
      </c>
      <c r="G441" s="221"/>
    </row>
    <row r="442" spans="1:7" s="58" customFormat="1" ht="13.5" customHeight="1" x14ac:dyDescent="0.2">
      <c r="A442" s="244">
        <v>2010</v>
      </c>
      <c r="B442" s="165" t="s">
        <v>48</v>
      </c>
      <c r="C442" s="165" t="s">
        <v>99</v>
      </c>
      <c r="D442" s="245">
        <v>76708.399999999994</v>
      </c>
      <c r="E442" s="245">
        <v>67805.862500000003</v>
      </c>
      <c r="F442" s="246">
        <v>144514.26250000001</v>
      </c>
      <c r="G442" s="221"/>
    </row>
    <row r="443" spans="1:7" s="58" customFormat="1" ht="13.5" customHeight="1" x14ac:dyDescent="0.2">
      <c r="A443" s="349">
        <v>2010</v>
      </c>
      <c r="B443" s="350" t="s">
        <v>49</v>
      </c>
      <c r="C443" s="350" t="s">
        <v>99</v>
      </c>
      <c r="D443" s="351">
        <v>65817.405999999988</v>
      </c>
      <c r="E443" s="351">
        <v>61483.702499999999</v>
      </c>
      <c r="F443" s="352">
        <v>127301.1085</v>
      </c>
      <c r="G443" s="221"/>
    </row>
    <row r="444" spans="1:7" s="58" customFormat="1" ht="13.5" customHeight="1" x14ac:dyDescent="0.2">
      <c r="A444" s="244">
        <v>2011</v>
      </c>
      <c r="B444" s="165" t="s">
        <v>50</v>
      </c>
      <c r="C444" s="165" t="s">
        <v>99</v>
      </c>
      <c r="D444" s="245">
        <v>71181.351999999999</v>
      </c>
      <c r="E444" s="245">
        <v>57308.202499999999</v>
      </c>
      <c r="F444" s="246">
        <v>128489.55449999998</v>
      </c>
      <c r="G444" s="221"/>
    </row>
    <row r="445" spans="1:7" s="58" customFormat="1" ht="13.5" customHeight="1" x14ac:dyDescent="0.2">
      <c r="A445" s="349">
        <v>2011</v>
      </c>
      <c r="B445" s="350" t="s">
        <v>51</v>
      </c>
      <c r="C445" s="350" t="s">
        <v>99</v>
      </c>
      <c r="D445" s="351">
        <v>77657.320000000007</v>
      </c>
      <c r="E445" s="351">
        <v>54244.052499999998</v>
      </c>
      <c r="F445" s="352">
        <v>131901.3725</v>
      </c>
      <c r="G445" s="221"/>
    </row>
    <row r="446" spans="1:7" s="58" customFormat="1" ht="13.5" customHeight="1" x14ac:dyDescent="0.2">
      <c r="A446" s="244">
        <v>2011</v>
      </c>
      <c r="B446" s="165" t="s">
        <v>52</v>
      </c>
      <c r="C446" s="165" t="s">
        <v>99</v>
      </c>
      <c r="D446" s="245">
        <v>86325.45</v>
      </c>
      <c r="E446" s="245">
        <v>65766.087500000009</v>
      </c>
      <c r="F446" s="246">
        <v>152091.53750000001</v>
      </c>
      <c r="G446" s="221"/>
    </row>
    <row r="447" spans="1:7" s="58" customFormat="1" ht="13.5" customHeight="1" x14ac:dyDescent="0.2">
      <c r="A447" s="349">
        <v>2011</v>
      </c>
      <c r="B447" s="350" t="s">
        <v>40</v>
      </c>
      <c r="C447" s="350" t="s">
        <v>99</v>
      </c>
      <c r="D447" s="351">
        <v>78172.67</v>
      </c>
      <c r="E447" s="351">
        <v>58118.807500000003</v>
      </c>
      <c r="F447" s="352">
        <v>136291.47749999998</v>
      </c>
      <c r="G447" s="221"/>
    </row>
    <row r="448" spans="1:7" s="58" customFormat="1" ht="13.5" customHeight="1" x14ac:dyDescent="0.2">
      <c r="A448" s="244">
        <v>2011</v>
      </c>
      <c r="B448" s="165" t="s">
        <v>42</v>
      </c>
      <c r="C448" s="165" t="s">
        <v>99</v>
      </c>
      <c r="D448" s="245">
        <v>89380.88</v>
      </c>
      <c r="E448" s="245">
        <v>64086.612500000003</v>
      </c>
      <c r="F448" s="246">
        <v>153467.49249999999</v>
      </c>
      <c r="G448" s="221"/>
    </row>
    <row r="449" spans="1:7" s="58" customFormat="1" ht="13.5" customHeight="1" x14ac:dyDescent="0.2">
      <c r="A449" s="349">
        <v>2011</v>
      </c>
      <c r="B449" s="350" t="s">
        <v>43</v>
      </c>
      <c r="C449" s="350" t="s">
        <v>99</v>
      </c>
      <c r="D449" s="351">
        <v>89245.14</v>
      </c>
      <c r="E449" s="351">
        <v>59476.157499999994</v>
      </c>
      <c r="F449" s="352">
        <v>148721.29750000002</v>
      </c>
      <c r="G449" s="221"/>
    </row>
    <row r="450" spans="1:7" s="58" customFormat="1" ht="13.5" customHeight="1" x14ac:dyDescent="0.2">
      <c r="A450" s="244">
        <v>2011</v>
      </c>
      <c r="B450" s="165" t="s">
        <v>44</v>
      </c>
      <c r="C450" s="165" t="s">
        <v>99</v>
      </c>
      <c r="D450" s="245">
        <v>94906.38</v>
      </c>
      <c r="E450" s="245">
        <v>64456.28</v>
      </c>
      <c r="F450" s="246">
        <v>159362.66</v>
      </c>
      <c r="G450" s="221"/>
    </row>
    <row r="451" spans="1:7" s="58" customFormat="1" ht="13.5" customHeight="1" x14ac:dyDescent="0.2">
      <c r="A451" s="349">
        <v>2011</v>
      </c>
      <c r="B451" s="350" t="s">
        <v>45</v>
      </c>
      <c r="C451" s="350" t="s">
        <v>99</v>
      </c>
      <c r="D451" s="351">
        <v>99555.670000000013</v>
      </c>
      <c r="E451" s="351">
        <v>71781.94</v>
      </c>
      <c r="F451" s="352">
        <v>171337.61000000002</v>
      </c>
      <c r="G451" s="221"/>
    </row>
    <row r="452" spans="1:7" s="58" customFormat="1" ht="13.5" customHeight="1" x14ac:dyDescent="0.2">
      <c r="A452" s="244">
        <v>2011</v>
      </c>
      <c r="B452" s="165" t="s">
        <v>46</v>
      </c>
      <c r="C452" s="165" t="s">
        <v>99</v>
      </c>
      <c r="D452" s="245">
        <v>96781.530000000057</v>
      </c>
      <c r="E452" s="245">
        <v>68649.002500000002</v>
      </c>
      <c r="F452" s="246">
        <v>165430.53250000003</v>
      </c>
      <c r="G452" s="221"/>
    </row>
    <row r="453" spans="1:7" s="58" customFormat="1" ht="13.5" customHeight="1" x14ac:dyDescent="0.2">
      <c r="A453" s="349">
        <v>2011</v>
      </c>
      <c r="B453" s="350" t="s">
        <v>47</v>
      </c>
      <c r="C453" s="350" t="s">
        <v>99</v>
      </c>
      <c r="D453" s="351">
        <v>90601.879999999946</v>
      </c>
      <c r="E453" s="351">
        <v>64326.239999999998</v>
      </c>
      <c r="F453" s="352">
        <v>154928.11999999994</v>
      </c>
      <c r="G453" s="221"/>
    </row>
    <row r="454" spans="1:7" s="58" customFormat="1" ht="13.5" customHeight="1" x14ac:dyDescent="0.2">
      <c r="A454" s="244">
        <v>2011</v>
      </c>
      <c r="B454" s="165" t="s">
        <v>48</v>
      </c>
      <c r="C454" s="165" t="s">
        <v>99</v>
      </c>
      <c r="D454" s="245">
        <v>77573.453999999983</v>
      </c>
      <c r="E454" s="245">
        <v>62472.092499999999</v>
      </c>
      <c r="F454" s="246">
        <v>140045.5465</v>
      </c>
      <c r="G454" s="221"/>
    </row>
    <row r="455" spans="1:7" s="58" customFormat="1" ht="13.5" customHeight="1" x14ac:dyDescent="0.2">
      <c r="A455" s="349">
        <v>2011</v>
      </c>
      <c r="B455" s="350" t="s">
        <v>49</v>
      </c>
      <c r="C455" s="350" t="s">
        <v>99</v>
      </c>
      <c r="D455" s="351">
        <v>76915.362000000023</v>
      </c>
      <c r="E455" s="351">
        <v>61135.282499999994</v>
      </c>
      <c r="F455" s="352">
        <v>138050.64449999999</v>
      </c>
      <c r="G455" s="221"/>
    </row>
    <row r="456" spans="1:7" s="58" customFormat="1" ht="13.5" customHeight="1" x14ac:dyDescent="0.2">
      <c r="A456" s="244">
        <v>2012</v>
      </c>
      <c r="B456" s="165" t="s">
        <v>50</v>
      </c>
      <c r="C456" s="165" t="s">
        <v>99</v>
      </c>
      <c r="D456" s="245">
        <v>75864.670000000042</v>
      </c>
      <c r="E456" s="245">
        <v>59507.419999999991</v>
      </c>
      <c r="F456" s="246">
        <v>135372.09000000003</v>
      </c>
      <c r="G456" s="221"/>
    </row>
    <row r="457" spans="1:7" s="58" customFormat="1" ht="13.5" customHeight="1" x14ac:dyDescent="0.2">
      <c r="A457" s="349">
        <v>2012</v>
      </c>
      <c r="B457" s="350" t="s">
        <v>51</v>
      </c>
      <c r="C457" s="350" t="s">
        <v>99</v>
      </c>
      <c r="D457" s="351">
        <v>81273.289999999979</v>
      </c>
      <c r="E457" s="351">
        <v>55816.757500000007</v>
      </c>
      <c r="F457" s="352">
        <v>137090.04749999999</v>
      </c>
      <c r="G457" s="221"/>
    </row>
    <row r="458" spans="1:7" s="58" customFormat="1" ht="13.5" customHeight="1" x14ac:dyDescent="0.2">
      <c r="A458" s="244">
        <v>2012</v>
      </c>
      <c r="B458" s="165" t="s">
        <v>52</v>
      </c>
      <c r="C458" s="165" t="s">
        <v>99</v>
      </c>
      <c r="D458" s="245">
        <v>86236.420000000042</v>
      </c>
      <c r="E458" s="245">
        <v>61140.792499999981</v>
      </c>
      <c r="F458" s="246">
        <v>147377.21250000002</v>
      </c>
      <c r="G458" s="221"/>
    </row>
    <row r="459" spans="1:7" s="58" customFormat="1" ht="13.5" customHeight="1" x14ac:dyDescent="0.2">
      <c r="A459" s="349">
        <v>2012</v>
      </c>
      <c r="B459" s="350" t="s">
        <v>40</v>
      </c>
      <c r="C459" s="350" t="s">
        <v>99</v>
      </c>
      <c r="D459" s="351">
        <v>72028.599999999977</v>
      </c>
      <c r="E459" s="351">
        <v>52744.877499999995</v>
      </c>
      <c r="F459" s="352">
        <v>124773.47749999998</v>
      </c>
      <c r="G459" s="221"/>
    </row>
    <row r="460" spans="1:7" s="58" customFormat="1" ht="13.5" customHeight="1" x14ac:dyDescent="0.2">
      <c r="A460" s="244">
        <v>2012</v>
      </c>
      <c r="B460" s="165" t="s">
        <v>42</v>
      </c>
      <c r="C460" s="165" t="s">
        <v>99</v>
      </c>
      <c r="D460" s="245">
        <v>87314.860000000015</v>
      </c>
      <c r="E460" s="245">
        <v>62262.762499999997</v>
      </c>
      <c r="F460" s="246">
        <v>149577.6225</v>
      </c>
      <c r="G460" s="221"/>
    </row>
    <row r="461" spans="1:7" s="58" customFormat="1" ht="13.5" customHeight="1" x14ac:dyDescent="0.2">
      <c r="A461" s="349">
        <v>2012</v>
      </c>
      <c r="B461" s="350" t="s">
        <v>43</v>
      </c>
      <c r="C461" s="350" t="s">
        <v>99</v>
      </c>
      <c r="D461" s="351">
        <v>77961.169999999984</v>
      </c>
      <c r="E461" s="351">
        <v>57169.072500000002</v>
      </c>
      <c r="F461" s="352">
        <v>135130.24249999999</v>
      </c>
      <c r="G461" s="221"/>
    </row>
    <row r="462" spans="1:7" s="58" customFormat="1" ht="13.5" customHeight="1" x14ac:dyDescent="0.2">
      <c r="A462" s="244">
        <v>2012</v>
      </c>
      <c r="B462" s="165" t="s">
        <v>44</v>
      </c>
      <c r="C462" s="165" t="s">
        <v>99</v>
      </c>
      <c r="D462" s="245">
        <v>75327.699999999953</v>
      </c>
      <c r="E462" s="245">
        <v>61290.42750000002</v>
      </c>
      <c r="F462" s="246">
        <v>136618.12749999997</v>
      </c>
      <c r="G462" s="221"/>
    </row>
    <row r="463" spans="1:7" s="58" customFormat="1" ht="13.5" customHeight="1" x14ac:dyDescent="0.2">
      <c r="A463" s="349">
        <v>2012</v>
      </c>
      <c r="B463" s="350" t="s">
        <v>45</v>
      </c>
      <c r="C463" s="350" t="s">
        <v>99</v>
      </c>
      <c r="D463" s="351">
        <v>77039.515999999974</v>
      </c>
      <c r="E463" s="351">
        <v>65224.344999999987</v>
      </c>
      <c r="F463" s="352">
        <v>142263.86099999998</v>
      </c>
      <c r="G463" s="221"/>
    </row>
    <row r="464" spans="1:7" s="58" customFormat="1" ht="13.5" customHeight="1" x14ac:dyDescent="0.2">
      <c r="A464" s="244">
        <v>2012</v>
      </c>
      <c r="B464" s="165" t="s">
        <v>46</v>
      </c>
      <c r="C464" s="165" t="s">
        <v>99</v>
      </c>
      <c r="D464" s="245">
        <v>73352.189999999944</v>
      </c>
      <c r="E464" s="245">
        <v>55910.777500000018</v>
      </c>
      <c r="F464" s="246">
        <v>129262.96749999996</v>
      </c>
      <c r="G464" s="221"/>
    </row>
    <row r="465" spans="1:7" s="58" customFormat="1" ht="13.5" customHeight="1" x14ac:dyDescent="0.2">
      <c r="A465" s="349">
        <v>2012</v>
      </c>
      <c r="B465" s="350" t="s">
        <v>47</v>
      </c>
      <c r="C465" s="350" t="s">
        <v>99</v>
      </c>
      <c r="D465" s="351">
        <v>70512.928000000014</v>
      </c>
      <c r="E465" s="351">
        <v>62244.748</v>
      </c>
      <c r="F465" s="352">
        <v>132757.67600000004</v>
      </c>
      <c r="G465" s="221"/>
    </row>
    <row r="466" spans="1:7" s="58" customFormat="1" ht="13.5" customHeight="1" x14ac:dyDescent="0.2">
      <c r="A466" s="244">
        <v>2012</v>
      </c>
      <c r="B466" s="165" t="s">
        <v>48</v>
      </c>
      <c r="C466" s="165" t="s">
        <v>99</v>
      </c>
      <c r="D466" s="245">
        <v>72997.719999999914</v>
      </c>
      <c r="E466" s="245">
        <v>61878.417499999996</v>
      </c>
      <c r="F466" s="246">
        <v>134876.13749999992</v>
      </c>
      <c r="G466" s="221"/>
    </row>
    <row r="467" spans="1:7" s="58" customFormat="1" ht="13.5" customHeight="1" x14ac:dyDescent="0.2">
      <c r="A467" s="349">
        <v>2012</v>
      </c>
      <c r="B467" s="350" t="s">
        <v>49</v>
      </c>
      <c r="C467" s="350" t="s">
        <v>99</v>
      </c>
      <c r="D467" s="351">
        <v>57884.852999999974</v>
      </c>
      <c r="E467" s="351">
        <v>55741.362500000003</v>
      </c>
      <c r="F467" s="352">
        <v>113626.21549999996</v>
      </c>
      <c r="G467" s="221"/>
    </row>
    <row r="468" spans="1:7" s="58" customFormat="1" ht="13.5" customHeight="1" x14ac:dyDescent="0.2">
      <c r="A468" s="244">
        <v>2013</v>
      </c>
      <c r="B468" s="165" t="s">
        <v>50</v>
      </c>
      <c r="C468" s="165" t="s">
        <v>99</v>
      </c>
      <c r="D468" s="245">
        <v>58799.429000000004</v>
      </c>
      <c r="E468" s="245">
        <v>49681.8125</v>
      </c>
      <c r="F468" s="246">
        <v>108481.2415</v>
      </c>
      <c r="G468" s="221"/>
    </row>
    <row r="469" spans="1:7" s="58" customFormat="1" ht="13.5" customHeight="1" x14ac:dyDescent="0.2">
      <c r="A469" s="349">
        <v>2013</v>
      </c>
      <c r="B469" s="350" t="s">
        <v>51</v>
      </c>
      <c r="C469" s="350" t="s">
        <v>99</v>
      </c>
      <c r="D469" s="351">
        <v>61209.440000000031</v>
      </c>
      <c r="E469" s="351">
        <v>55556.612500000003</v>
      </c>
      <c r="F469" s="352">
        <v>116766.05250000003</v>
      </c>
      <c r="G469" s="221"/>
    </row>
    <row r="470" spans="1:7" s="58" customFormat="1" ht="13.5" customHeight="1" x14ac:dyDescent="0.2">
      <c r="A470" s="244">
        <v>2013</v>
      </c>
      <c r="B470" s="165" t="s">
        <v>52</v>
      </c>
      <c r="C470" s="165" t="s">
        <v>99</v>
      </c>
      <c r="D470" s="245">
        <v>59789.529999999984</v>
      </c>
      <c r="E470" s="245">
        <v>48956.632500000007</v>
      </c>
      <c r="F470" s="246">
        <v>108746.16250000001</v>
      </c>
      <c r="G470" s="221"/>
    </row>
    <row r="471" spans="1:7" s="58" customFormat="1" ht="13.5" customHeight="1" x14ac:dyDescent="0.2">
      <c r="A471" s="349">
        <v>2013</v>
      </c>
      <c r="B471" s="350" t="s">
        <v>40</v>
      </c>
      <c r="C471" s="350" t="s">
        <v>99</v>
      </c>
      <c r="D471" s="351">
        <v>67762.589999999953</v>
      </c>
      <c r="E471" s="351">
        <v>64233.964500000002</v>
      </c>
      <c r="F471" s="352">
        <v>131996.55449999997</v>
      </c>
      <c r="G471" s="221"/>
    </row>
    <row r="472" spans="1:7" s="58" customFormat="1" ht="13.5" customHeight="1" x14ac:dyDescent="0.2">
      <c r="A472" s="244">
        <v>2013</v>
      </c>
      <c r="B472" s="165" t="s">
        <v>42</v>
      </c>
      <c r="C472" s="165" t="s">
        <v>99</v>
      </c>
      <c r="D472" s="245">
        <v>68245.62000000001</v>
      </c>
      <c r="E472" s="245">
        <v>56497.837500000009</v>
      </c>
      <c r="F472" s="246">
        <v>124743.45750000003</v>
      </c>
      <c r="G472" s="221"/>
    </row>
    <row r="473" spans="1:7" s="58" customFormat="1" ht="13.5" customHeight="1" x14ac:dyDescent="0.2">
      <c r="A473" s="349">
        <v>2013</v>
      </c>
      <c r="B473" s="350" t="s">
        <v>43</v>
      </c>
      <c r="C473" s="350" t="s">
        <v>99</v>
      </c>
      <c r="D473" s="351">
        <v>69285.78899999999</v>
      </c>
      <c r="E473" s="351">
        <v>55746.805000000008</v>
      </c>
      <c r="F473" s="352">
        <v>125032.59400000001</v>
      </c>
      <c r="G473" s="221"/>
    </row>
    <row r="474" spans="1:7" s="58" customFormat="1" ht="13.5" customHeight="1" x14ac:dyDescent="0.2">
      <c r="A474" s="244">
        <v>2013</v>
      </c>
      <c r="B474" s="165" t="s">
        <v>44</v>
      </c>
      <c r="C474" s="165" t="s">
        <v>99</v>
      </c>
      <c r="D474" s="245">
        <v>77864.589999999967</v>
      </c>
      <c r="E474" s="245">
        <v>60024.784999999996</v>
      </c>
      <c r="F474" s="246">
        <v>137889.37499999997</v>
      </c>
      <c r="G474" s="221"/>
    </row>
    <row r="475" spans="1:7" s="58" customFormat="1" ht="13.5" customHeight="1" x14ac:dyDescent="0.2">
      <c r="A475" s="349">
        <v>2013</v>
      </c>
      <c r="B475" s="350" t="s">
        <v>45</v>
      </c>
      <c r="C475" s="350" t="s">
        <v>99</v>
      </c>
      <c r="D475" s="351">
        <v>70235.920000000042</v>
      </c>
      <c r="E475" s="351">
        <v>57988.069499999991</v>
      </c>
      <c r="F475" s="352">
        <v>128223.98950000005</v>
      </c>
      <c r="G475" s="221"/>
    </row>
    <row r="476" spans="1:7" s="58" customFormat="1" ht="13.5" customHeight="1" x14ac:dyDescent="0.2">
      <c r="A476" s="244">
        <v>2013</v>
      </c>
      <c r="B476" s="165" t="s">
        <v>46</v>
      </c>
      <c r="C476" s="165" t="s">
        <v>99</v>
      </c>
      <c r="D476" s="245">
        <v>77591.420000000027</v>
      </c>
      <c r="E476" s="245">
        <v>56055.764500000005</v>
      </c>
      <c r="F476" s="246">
        <v>133647.18450000003</v>
      </c>
      <c r="G476" s="221"/>
    </row>
    <row r="477" spans="1:7" s="58" customFormat="1" ht="13.5" customHeight="1" x14ac:dyDescent="0.2">
      <c r="A477" s="349">
        <v>2013</v>
      </c>
      <c r="B477" s="350" t="s">
        <v>47</v>
      </c>
      <c r="C477" s="350" t="s">
        <v>99</v>
      </c>
      <c r="D477" s="351">
        <v>75301.969999999987</v>
      </c>
      <c r="E477" s="351">
        <v>61695.532000000007</v>
      </c>
      <c r="F477" s="352">
        <v>136997.50199999998</v>
      </c>
      <c r="G477" s="221"/>
    </row>
    <row r="478" spans="1:7" s="58" customFormat="1" ht="13.5" customHeight="1" x14ac:dyDescent="0.2">
      <c r="A478" s="244">
        <v>2013</v>
      </c>
      <c r="B478" s="165" t="s">
        <v>48</v>
      </c>
      <c r="C478" s="165" t="s">
        <v>99</v>
      </c>
      <c r="D478" s="245">
        <v>67424.649999999994</v>
      </c>
      <c r="E478" s="245">
        <v>54765.075000000012</v>
      </c>
      <c r="F478" s="246">
        <v>122189.72500000001</v>
      </c>
      <c r="G478" s="221"/>
    </row>
    <row r="479" spans="1:7" s="58" customFormat="1" ht="13.5" customHeight="1" x14ac:dyDescent="0.2">
      <c r="A479" s="349">
        <v>2013</v>
      </c>
      <c r="B479" s="350" t="s">
        <v>49</v>
      </c>
      <c r="C479" s="350" t="s">
        <v>99</v>
      </c>
      <c r="D479" s="351">
        <v>62689.920000000013</v>
      </c>
      <c r="E479" s="351">
        <v>52931.594000000005</v>
      </c>
      <c r="F479" s="352">
        <v>115621.51400000002</v>
      </c>
      <c r="G479" s="221"/>
    </row>
    <row r="480" spans="1:7" s="58" customFormat="1" ht="13.5" customHeight="1" x14ac:dyDescent="0.2">
      <c r="A480" s="244">
        <v>2014</v>
      </c>
      <c r="B480" s="165" t="s">
        <v>50</v>
      </c>
      <c r="C480" s="165" t="s">
        <v>99</v>
      </c>
      <c r="D480" s="245">
        <v>60136.74</v>
      </c>
      <c r="E480" s="245">
        <v>49114.345500000003</v>
      </c>
      <c r="F480" s="246">
        <v>109251.08549999999</v>
      </c>
      <c r="G480" s="221"/>
    </row>
    <row r="481" spans="1:7" s="58" customFormat="1" ht="13.5" customHeight="1" x14ac:dyDescent="0.2">
      <c r="A481" s="349">
        <v>2014</v>
      </c>
      <c r="B481" s="350" t="s">
        <v>51</v>
      </c>
      <c r="C481" s="350" t="s">
        <v>99</v>
      </c>
      <c r="D481" s="351">
        <v>66553.920000000042</v>
      </c>
      <c r="E481" s="351">
        <v>52119.007500000014</v>
      </c>
      <c r="F481" s="352">
        <v>118672.92750000005</v>
      </c>
      <c r="G481" s="221"/>
    </row>
    <row r="482" spans="1:7" s="58" customFormat="1" ht="13.5" customHeight="1" x14ac:dyDescent="0.2">
      <c r="A482" s="244">
        <v>2014</v>
      </c>
      <c r="B482" s="165" t="s">
        <v>52</v>
      </c>
      <c r="C482" s="165" t="s">
        <v>99</v>
      </c>
      <c r="D482" s="245">
        <v>73707.844000000041</v>
      </c>
      <c r="E482" s="245">
        <v>57450.11</v>
      </c>
      <c r="F482" s="246">
        <v>131157.95400000003</v>
      </c>
      <c r="G482" s="221"/>
    </row>
    <row r="483" spans="1:7" s="58" customFormat="1" ht="13.5" customHeight="1" x14ac:dyDescent="0.2">
      <c r="A483" s="349">
        <v>2014</v>
      </c>
      <c r="B483" s="350" t="s">
        <v>40</v>
      </c>
      <c r="C483" s="350" t="s">
        <v>99</v>
      </c>
      <c r="D483" s="351">
        <v>74248.329999999987</v>
      </c>
      <c r="E483" s="351">
        <v>52511.825000000012</v>
      </c>
      <c r="F483" s="352">
        <v>126760.15500000001</v>
      </c>
      <c r="G483" s="221"/>
    </row>
    <row r="484" spans="1:7" s="58" customFormat="1" ht="13.5" customHeight="1" x14ac:dyDescent="0.2">
      <c r="A484" s="244">
        <v>2014</v>
      </c>
      <c r="B484" s="165" t="s">
        <v>42</v>
      </c>
      <c r="C484" s="165" t="s">
        <v>99</v>
      </c>
      <c r="D484" s="245">
        <v>82155.23000000001</v>
      </c>
      <c r="E484" s="245">
        <v>60647.565500000012</v>
      </c>
      <c r="F484" s="246">
        <v>142802.79550000001</v>
      </c>
      <c r="G484" s="221"/>
    </row>
    <row r="485" spans="1:7" s="58" customFormat="1" ht="13.5" customHeight="1" x14ac:dyDescent="0.2">
      <c r="A485" s="349">
        <v>2014</v>
      </c>
      <c r="B485" s="350" t="s">
        <v>43</v>
      </c>
      <c r="C485" s="350" t="s">
        <v>99</v>
      </c>
      <c r="D485" s="351">
        <v>65829.760000000009</v>
      </c>
      <c r="E485" s="351">
        <v>50134.110000000008</v>
      </c>
      <c r="F485" s="352">
        <v>115963.87000000002</v>
      </c>
      <c r="G485" s="221"/>
    </row>
    <row r="486" spans="1:7" s="58" customFormat="1" ht="13.5" customHeight="1" x14ac:dyDescent="0.2">
      <c r="A486" s="244">
        <v>2014</v>
      </c>
      <c r="B486" s="165" t="s">
        <v>44</v>
      </c>
      <c r="C486" s="165" t="s">
        <v>99</v>
      </c>
      <c r="D486" s="245">
        <v>82742.11</v>
      </c>
      <c r="E486" s="245">
        <v>55309.435500000007</v>
      </c>
      <c r="F486" s="246">
        <v>138051.54550000001</v>
      </c>
      <c r="G486" s="221"/>
    </row>
    <row r="487" spans="1:7" s="58" customFormat="1" ht="13.5" customHeight="1" x14ac:dyDescent="0.2">
      <c r="A487" s="349">
        <v>2014</v>
      </c>
      <c r="B487" s="350" t="s">
        <v>45</v>
      </c>
      <c r="C487" s="350" t="s">
        <v>99</v>
      </c>
      <c r="D487" s="351">
        <v>77459.258999999991</v>
      </c>
      <c r="E487" s="351">
        <v>52371.155000000013</v>
      </c>
      <c r="F487" s="352">
        <v>129830.41399999999</v>
      </c>
      <c r="G487" s="221"/>
    </row>
    <row r="488" spans="1:7" s="58" customFormat="1" ht="13.5" customHeight="1" x14ac:dyDescent="0.2">
      <c r="A488" s="244">
        <v>2014</v>
      </c>
      <c r="B488" s="165" t="s">
        <v>46</v>
      </c>
      <c r="C488" s="165" t="s">
        <v>99</v>
      </c>
      <c r="D488" s="245">
        <v>84284.450000000012</v>
      </c>
      <c r="E488" s="245">
        <v>54565.320500000009</v>
      </c>
      <c r="F488" s="246">
        <v>138849.77050000001</v>
      </c>
      <c r="G488" s="221"/>
    </row>
    <row r="489" spans="1:7" s="58" customFormat="1" ht="13.5" customHeight="1" x14ac:dyDescent="0.2">
      <c r="A489" s="349">
        <v>2014</v>
      </c>
      <c r="B489" s="350" t="s">
        <v>47</v>
      </c>
      <c r="C489" s="350" t="s">
        <v>99</v>
      </c>
      <c r="D489" s="351">
        <v>89243.629999999976</v>
      </c>
      <c r="E489" s="351">
        <v>57489.599999999999</v>
      </c>
      <c r="F489" s="352">
        <v>146733.22999999995</v>
      </c>
      <c r="G489" s="221"/>
    </row>
    <row r="490" spans="1:7" s="58" customFormat="1" ht="13.5" customHeight="1" x14ac:dyDescent="0.2">
      <c r="A490" s="244">
        <v>2014</v>
      </c>
      <c r="B490" s="165" t="s">
        <v>48</v>
      </c>
      <c r="C490" s="165" t="s">
        <v>99</v>
      </c>
      <c r="D490" s="245">
        <v>78938.160000000033</v>
      </c>
      <c r="E490" s="245">
        <v>56762.374500000005</v>
      </c>
      <c r="F490" s="246">
        <v>135700.53450000004</v>
      </c>
      <c r="G490" s="221"/>
    </row>
    <row r="491" spans="1:7" s="58" customFormat="1" ht="13.5" customHeight="1" x14ac:dyDescent="0.2">
      <c r="A491" s="349">
        <v>2014</v>
      </c>
      <c r="B491" s="350" t="s">
        <v>49</v>
      </c>
      <c r="C491" s="350" t="s">
        <v>99</v>
      </c>
      <c r="D491" s="351">
        <v>72405.78</v>
      </c>
      <c r="E491" s="351">
        <v>48994.036500000002</v>
      </c>
      <c r="F491" s="352">
        <v>121399.81650000002</v>
      </c>
      <c r="G491" s="221"/>
    </row>
    <row r="492" spans="1:7" s="58" customFormat="1" ht="13.5" customHeight="1" x14ac:dyDescent="0.2">
      <c r="A492" s="244">
        <v>2015</v>
      </c>
      <c r="B492" s="165" t="s">
        <v>50</v>
      </c>
      <c r="C492" s="165" t="s">
        <v>99</v>
      </c>
      <c r="D492" s="245">
        <v>65688.049999999974</v>
      </c>
      <c r="E492" s="245">
        <v>46410.936499999996</v>
      </c>
      <c r="F492" s="246">
        <v>112098.98649999997</v>
      </c>
      <c r="G492" s="221"/>
    </row>
    <row r="493" spans="1:7" s="58" customFormat="1" ht="13.5" customHeight="1" x14ac:dyDescent="0.2">
      <c r="A493" s="349">
        <v>2015</v>
      </c>
      <c r="B493" s="350" t="s">
        <v>51</v>
      </c>
      <c r="C493" s="350" t="s">
        <v>99</v>
      </c>
      <c r="D493" s="351">
        <v>77952.628999999986</v>
      </c>
      <c r="E493" s="351">
        <v>49174.235000000001</v>
      </c>
      <c r="F493" s="352">
        <v>127126.86399999997</v>
      </c>
      <c r="G493" s="221"/>
    </row>
    <row r="494" spans="1:7" s="58" customFormat="1" ht="13.5" customHeight="1" x14ac:dyDescent="0.2">
      <c r="A494" s="244">
        <v>2015</v>
      </c>
      <c r="B494" s="165" t="s">
        <v>52</v>
      </c>
      <c r="C494" s="165" t="s">
        <v>99</v>
      </c>
      <c r="D494" s="245">
        <v>83166.981999999989</v>
      </c>
      <c r="E494" s="245">
        <v>57866.937999999995</v>
      </c>
      <c r="F494" s="246">
        <v>141033.92000000001</v>
      </c>
      <c r="G494" s="221"/>
    </row>
    <row r="495" spans="1:7" s="58" customFormat="1" ht="13.5" customHeight="1" x14ac:dyDescent="0.2">
      <c r="A495" s="349">
        <v>2015</v>
      </c>
      <c r="B495" s="350" t="s">
        <v>40</v>
      </c>
      <c r="C495" s="350" t="s">
        <v>99</v>
      </c>
      <c r="D495" s="351">
        <v>81199.868000000031</v>
      </c>
      <c r="E495" s="351">
        <v>50376.394999999997</v>
      </c>
      <c r="F495" s="352">
        <v>131576.26300000004</v>
      </c>
      <c r="G495" s="221"/>
    </row>
    <row r="496" spans="1:7" s="58" customFormat="1" ht="13.5" customHeight="1" x14ac:dyDescent="0.2">
      <c r="A496" s="244">
        <v>2015</v>
      </c>
      <c r="B496" s="165" t="s">
        <v>42</v>
      </c>
      <c r="C496" s="165" t="s">
        <v>99</v>
      </c>
      <c r="D496" s="245">
        <v>90774.13999999997</v>
      </c>
      <c r="E496" s="245">
        <v>55695.995000000003</v>
      </c>
      <c r="F496" s="246">
        <v>146470.13499999998</v>
      </c>
      <c r="G496" s="221"/>
    </row>
    <row r="497" spans="1:7" s="58" customFormat="1" ht="13.5" customHeight="1" x14ac:dyDescent="0.2">
      <c r="A497" s="349">
        <v>2015</v>
      </c>
      <c r="B497" s="350" t="s">
        <v>43</v>
      </c>
      <c r="C497" s="350" t="s">
        <v>99</v>
      </c>
      <c r="D497" s="351">
        <v>80557.87999999999</v>
      </c>
      <c r="E497" s="351">
        <v>50794.321499999991</v>
      </c>
      <c r="F497" s="352">
        <v>131352.2015</v>
      </c>
      <c r="G497" s="221"/>
    </row>
    <row r="498" spans="1:7" s="58" customFormat="1" ht="13.5" customHeight="1" x14ac:dyDescent="0.2">
      <c r="A498" s="244">
        <v>2015</v>
      </c>
      <c r="B498" s="165" t="s">
        <v>44</v>
      </c>
      <c r="C498" s="165" t="s">
        <v>99</v>
      </c>
      <c r="D498" s="245">
        <v>90698.627999999982</v>
      </c>
      <c r="E498" s="245">
        <v>58483.624000000003</v>
      </c>
      <c r="F498" s="246">
        <v>149182.25199999998</v>
      </c>
      <c r="G498" s="221"/>
    </row>
    <row r="499" spans="1:7" s="58" customFormat="1" ht="13.5" customHeight="1" x14ac:dyDescent="0.2">
      <c r="A499" s="349">
        <v>2015</v>
      </c>
      <c r="B499" s="350" t="s">
        <v>45</v>
      </c>
      <c r="C499" s="350" t="s">
        <v>99</v>
      </c>
      <c r="D499" s="351">
        <v>83084.332999999999</v>
      </c>
      <c r="E499" s="351">
        <v>58035.714</v>
      </c>
      <c r="F499" s="352">
        <v>141120.04700000002</v>
      </c>
      <c r="G499" s="221"/>
    </row>
    <row r="500" spans="1:7" s="58" customFormat="1" ht="13.5" customHeight="1" x14ac:dyDescent="0.2">
      <c r="A500" s="244">
        <v>2015</v>
      </c>
      <c r="B500" s="165" t="s">
        <v>46</v>
      </c>
      <c r="C500" s="165" t="s">
        <v>99</v>
      </c>
      <c r="D500" s="245">
        <v>88994.89</v>
      </c>
      <c r="E500" s="245">
        <v>59043.717499999999</v>
      </c>
      <c r="F500" s="246">
        <v>148038.60750000001</v>
      </c>
      <c r="G500" s="221"/>
    </row>
    <row r="501" spans="1:7" s="58" customFormat="1" ht="13.5" customHeight="1" x14ac:dyDescent="0.2">
      <c r="A501" s="349">
        <v>2015</v>
      </c>
      <c r="B501" s="350" t="s">
        <v>47</v>
      </c>
      <c r="C501" s="350" t="s">
        <v>99</v>
      </c>
      <c r="D501" s="351">
        <v>82482.750000000015</v>
      </c>
      <c r="E501" s="351">
        <v>61890.159500000009</v>
      </c>
      <c r="F501" s="352">
        <v>144372.90950000001</v>
      </c>
      <c r="G501" s="221"/>
    </row>
    <row r="502" spans="1:7" s="58" customFormat="1" ht="13.5" customHeight="1" x14ac:dyDescent="0.2">
      <c r="A502" s="244">
        <v>2015</v>
      </c>
      <c r="B502" s="165" t="s">
        <v>48</v>
      </c>
      <c r="C502" s="165" t="s">
        <v>99</v>
      </c>
      <c r="D502" s="245">
        <v>75467.060000000027</v>
      </c>
      <c r="E502" s="245">
        <v>50173.796999999991</v>
      </c>
      <c r="F502" s="246">
        <v>125640.85700000005</v>
      </c>
      <c r="G502" s="221"/>
    </row>
    <row r="503" spans="1:7" s="58" customFormat="1" ht="13.5" customHeight="1" x14ac:dyDescent="0.2">
      <c r="A503" s="349">
        <v>2015</v>
      </c>
      <c r="B503" s="350" t="s">
        <v>49</v>
      </c>
      <c r="C503" s="350" t="s">
        <v>99</v>
      </c>
      <c r="D503" s="351">
        <v>73003.590000000011</v>
      </c>
      <c r="E503" s="351">
        <v>52299.407000000007</v>
      </c>
      <c r="F503" s="352">
        <v>125302.99700000002</v>
      </c>
      <c r="G503" s="221"/>
    </row>
    <row r="504" spans="1:7" s="58" customFormat="1" ht="13.5" customHeight="1" x14ac:dyDescent="0.2">
      <c r="A504" s="244">
        <v>2016</v>
      </c>
      <c r="B504" s="165" t="s">
        <v>50</v>
      </c>
      <c r="C504" s="165" t="s">
        <v>99</v>
      </c>
      <c r="D504" s="245">
        <v>61073.270000000062</v>
      </c>
      <c r="E504" s="245">
        <v>44501.908500000005</v>
      </c>
      <c r="F504" s="246">
        <v>105575.17850000007</v>
      </c>
      <c r="G504" s="221"/>
    </row>
    <row r="505" spans="1:7" s="58" customFormat="1" ht="13.5" customHeight="1" x14ac:dyDescent="0.2">
      <c r="A505" s="349">
        <v>2016</v>
      </c>
      <c r="B505" s="350" t="s">
        <v>51</v>
      </c>
      <c r="C505" s="350" t="s">
        <v>99</v>
      </c>
      <c r="D505" s="351">
        <v>79868.000000000015</v>
      </c>
      <c r="E505" s="351">
        <v>54743.020500000006</v>
      </c>
      <c r="F505" s="352">
        <v>134611.02050000001</v>
      </c>
      <c r="G505" s="221"/>
    </row>
    <row r="506" spans="1:7" s="58" customFormat="1" ht="13.5" customHeight="1" x14ac:dyDescent="0.2">
      <c r="A506" s="244">
        <v>2016</v>
      </c>
      <c r="B506" s="165" t="s">
        <v>52</v>
      </c>
      <c r="C506" s="165" t="s">
        <v>99</v>
      </c>
      <c r="D506" s="245">
        <v>73126.559999999969</v>
      </c>
      <c r="E506" s="245">
        <v>51816.113500000007</v>
      </c>
      <c r="F506" s="246">
        <v>124942.67349999998</v>
      </c>
      <c r="G506" s="221"/>
    </row>
    <row r="507" spans="1:7" s="58" customFormat="1" ht="13.5" customHeight="1" x14ac:dyDescent="0.2">
      <c r="A507" s="349">
        <v>2016</v>
      </c>
      <c r="B507" s="350" t="s">
        <v>40</v>
      </c>
      <c r="C507" s="350" t="s">
        <v>99</v>
      </c>
      <c r="D507" s="351">
        <v>77193.58</v>
      </c>
      <c r="E507" s="351">
        <v>53258.065499999997</v>
      </c>
      <c r="F507" s="352">
        <v>130451.64550000001</v>
      </c>
      <c r="G507" s="221"/>
    </row>
    <row r="508" spans="1:7" s="58" customFormat="1" ht="13.5" customHeight="1" x14ac:dyDescent="0.2">
      <c r="A508" s="244">
        <v>2016</v>
      </c>
      <c r="B508" s="165" t="s">
        <v>42</v>
      </c>
      <c r="C508" s="165" t="s">
        <v>99</v>
      </c>
      <c r="D508" s="245">
        <v>72875.590000000011</v>
      </c>
      <c r="E508" s="245">
        <v>52225.239499999996</v>
      </c>
      <c r="F508" s="246">
        <v>125100.82950000002</v>
      </c>
      <c r="G508" s="221"/>
    </row>
    <row r="509" spans="1:7" s="58" customFormat="1" ht="13.5" customHeight="1" x14ac:dyDescent="0.2">
      <c r="A509" s="349">
        <v>2016</v>
      </c>
      <c r="B509" s="350" t="s">
        <v>43</v>
      </c>
      <c r="C509" s="350" t="s">
        <v>99</v>
      </c>
      <c r="D509" s="351">
        <v>73842.20000000007</v>
      </c>
      <c r="E509" s="351">
        <v>51296.969499999992</v>
      </c>
      <c r="F509" s="352">
        <v>125139.16950000009</v>
      </c>
      <c r="G509" s="221"/>
    </row>
    <row r="510" spans="1:7" s="58" customFormat="1" ht="13.5" customHeight="1" x14ac:dyDescent="0.2">
      <c r="A510" s="244">
        <v>2016</v>
      </c>
      <c r="B510" s="165" t="s">
        <v>44</v>
      </c>
      <c r="C510" s="165" t="s">
        <v>99</v>
      </c>
      <c r="D510" s="245">
        <v>66804.75</v>
      </c>
      <c r="E510" s="245">
        <v>50778.719000000005</v>
      </c>
      <c r="F510" s="246">
        <v>117583.46900000001</v>
      </c>
      <c r="G510" s="221"/>
    </row>
    <row r="511" spans="1:7" s="58" customFormat="1" ht="13.5" customHeight="1" x14ac:dyDescent="0.2">
      <c r="A511" s="349">
        <v>2016</v>
      </c>
      <c r="B511" s="350" t="s">
        <v>45</v>
      </c>
      <c r="C511" s="350" t="s">
        <v>99</v>
      </c>
      <c r="D511" s="351">
        <v>70946.660000000033</v>
      </c>
      <c r="E511" s="351">
        <v>58471.515000000007</v>
      </c>
      <c r="F511" s="352">
        <v>129418.17500000003</v>
      </c>
      <c r="G511" s="221"/>
    </row>
    <row r="512" spans="1:7" s="58" customFormat="1" ht="13.5" customHeight="1" x14ac:dyDescent="0.2">
      <c r="A512" s="244">
        <v>2016</v>
      </c>
      <c r="B512" s="165" t="s">
        <v>46</v>
      </c>
      <c r="C512" s="165" t="s">
        <v>99</v>
      </c>
      <c r="D512" s="245">
        <v>75480.649999999965</v>
      </c>
      <c r="E512" s="245">
        <v>53768.446499999998</v>
      </c>
      <c r="F512" s="246">
        <v>129249.09649999996</v>
      </c>
      <c r="G512" s="221"/>
    </row>
    <row r="513" spans="1:7" s="58" customFormat="1" ht="13.5" customHeight="1" x14ac:dyDescent="0.2">
      <c r="A513" s="349">
        <v>2016</v>
      </c>
      <c r="B513" s="350" t="s">
        <v>47</v>
      </c>
      <c r="C513" s="350" t="s">
        <v>99</v>
      </c>
      <c r="D513" s="351">
        <v>76168.459999999992</v>
      </c>
      <c r="E513" s="351">
        <v>53698.042000000009</v>
      </c>
      <c r="F513" s="352">
        <v>129866.50199999999</v>
      </c>
      <c r="G513" s="221"/>
    </row>
    <row r="514" spans="1:7" s="58" customFormat="1" ht="13.5" customHeight="1" x14ac:dyDescent="0.2">
      <c r="A514" s="244">
        <v>2016</v>
      </c>
      <c r="B514" s="165" t="s">
        <v>48</v>
      </c>
      <c r="C514" s="165" t="s">
        <v>99</v>
      </c>
      <c r="D514" s="245">
        <v>70722.739999999976</v>
      </c>
      <c r="E514" s="245">
        <v>53212.135499999997</v>
      </c>
      <c r="F514" s="246">
        <v>123934.87549999999</v>
      </c>
      <c r="G514" s="221"/>
    </row>
    <row r="515" spans="1:7" s="58" customFormat="1" ht="13.5" customHeight="1" x14ac:dyDescent="0.2">
      <c r="A515" s="349">
        <v>2016</v>
      </c>
      <c r="B515" s="350" t="s">
        <v>49</v>
      </c>
      <c r="C515" s="350" t="s">
        <v>99</v>
      </c>
      <c r="D515" s="351">
        <v>73465.280000000028</v>
      </c>
      <c r="E515" s="351">
        <v>48321.990500000014</v>
      </c>
      <c r="F515" s="352">
        <v>121787.27050000003</v>
      </c>
      <c r="G515" s="221"/>
    </row>
    <row r="516" spans="1:7" s="58" customFormat="1" ht="13.5" customHeight="1" x14ac:dyDescent="0.2">
      <c r="A516" s="244">
        <v>2017</v>
      </c>
      <c r="B516" s="165" t="s">
        <v>50</v>
      </c>
      <c r="C516" s="165" t="s">
        <v>99</v>
      </c>
      <c r="D516" s="245">
        <v>64630.100000000013</v>
      </c>
      <c r="E516" s="245">
        <v>47364.392500000002</v>
      </c>
      <c r="F516" s="246">
        <v>111994.49250000002</v>
      </c>
      <c r="G516" s="221"/>
    </row>
    <row r="517" spans="1:7" s="58" customFormat="1" ht="13.5" customHeight="1" x14ac:dyDescent="0.2">
      <c r="A517" s="349">
        <v>2017</v>
      </c>
      <c r="B517" s="350" t="s">
        <v>51</v>
      </c>
      <c r="C517" s="350" t="s">
        <v>99</v>
      </c>
      <c r="D517" s="351">
        <v>72479.685999999987</v>
      </c>
      <c r="E517" s="351">
        <v>55297.023499999996</v>
      </c>
      <c r="F517" s="352">
        <v>127776.70949999998</v>
      </c>
      <c r="G517" s="221"/>
    </row>
    <row r="518" spans="1:7" s="58" customFormat="1" ht="13.5" customHeight="1" x14ac:dyDescent="0.2">
      <c r="A518" s="244">
        <v>2017</v>
      </c>
      <c r="B518" s="165" t="s">
        <v>52</v>
      </c>
      <c r="C518" s="165" t="s">
        <v>99</v>
      </c>
      <c r="D518" s="245">
        <v>76438.51999999999</v>
      </c>
      <c r="E518" s="245">
        <v>58279.847000000002</v>
      </c>
      <c r="F518" s="246">
        <v>134718.367</v>
      </c>
      <c r="G518" s="221"/>
    </row>
    <row r="519" spans="1:7" s="58" customFormat="1" ht="13.5" customHeight="1" x14ac:dyDescent="0.2">
      <c r="A519" s="349">
        <v>2017</v>
      </c>
      <c r="B519" s="350" t="s">
        <v>40</v>
      </c>
      <c r="C519" s="350" t="s">
        <v>99</v>
      </c>
      <c r="D519" s="351">
        <v>63665.359999999986</v>
      </c>
      <c r="E519" s="351">
        <v>47190.961500000019</v>
      </c>
      <c r="F519" s="352">
        <v>110856.32149999999</v>
      </c>
      <c r="G519" s="221"/>
    </row>
    <row r="520" spans="1:7" s="58" customFormat="1" ht="13.5" customHeight="1" x14ac:dyDescent="0.2">
      <c r="A520" s="244">
        <v>2017</v>
      </c>
      <c r="B520" s="165" t="s">
        <v>42</v>
      </c>
      <c r="C520" s="165" t="s">
        <v>99</v>
      </c>
      <c r="D520" s="245">
        <v>69699.010000000009</v>
      </c>
      <c r="E520" s="245">
        <v>52994.267500000002</v>
      </c>
      <c r="F520" s="246">
        <v>122693.2775</v>
      </c>
      <c r="G520" s="221"/>
    </row>
    <row r="521" spans="1:7" s="58" customFormat="1" ht="13.5" customHeight="1" x14ac:dyDescent="0.2">
      <c r="A521" s="349">
        <v>2017</v>
      </c>
      <c r="B521" s="350" t="s">
        <v>43</v>
      </c>
      <c r="C521" s="350" t="s">
        <v>99</v>
      </c>
      <c r="D521" s="351">
        <v>72118.12999999999</v>
      </c>
      <c r="E521" s="351">
        <v>52717.272499999999</v>
      </c>
      <c r="F521" s="352">
        <v>124835.4025</v>
      </c>
      <c r="G521" s="221"/>
    </row>
    <row r="522" spans="1:7" s="58" customFormat="1" ht="13.5" customHeight="1" x14ac:dyDescent="0.2">
      <c r="A522" s="244">
        <v>2017</v>
      </c>
      <c r="B522" s="165" t="s">
        <v>44</v>
      </c>
      <c r="C522" s="165" t="s">
        <v>99</v>
      </c>
      <c r="D522" s="245">
        <v>70988.73000000001</v>
      </c>
      <c r="E522" s="245">
        <v>58297.794999999998</v>
      </c>
      <c r="F522" s="246">
        <v>129286.52499999999</v>
      </c>
      <c r="G522" s="221"/>
    </row>
    <row r="523" spans="1:7" s="58" customFormat="1" ht="13.5" customHeight="1" x14ac:dyDescent="0.2">
      <c r="A523" s="349">
        <v>2017</v>
      </c>
      <c r="B523" s="350" t="s">
        <v>45</v>
      </c>
      <c r="C523" s="350" t="s">
        <v>99</v>
      </c>
      <c r="D523" s="351">
        <v>68783.850000000006</v>
      </c>
      <c r="E523" s="351">
        <v>55948.614999999991</v>
      </c>
      <c r="F523" s="352">
        <v>124732.465</v>
      </c>
      <c r="G523" s="221"/>
    </row>
    <row r="524" spans="1:7" s="58" customFormat="1" ht="13.5" customHeight="1" x14ac:dyDescent="0.2">
      <c r="A524" s="244">
        <v>2017</v>
      </c>
      <c r="B524" s="165" t="s">
        <v>46</v>
      </c>
      <c r="C524" s="165" t="s">
        <v>99</v>
      </c>
      <c r="D524" s="245">
        <v>66930.44</v>
      </c>
      <c r="E524" s="245">
        <v>56364.169500000011</v>
      </c>
      <c r="F524" s="246">
        <v>123294.60950000002</v>
      </c>
      <c r="G524" s="221"/>
    </row>
    <row r="525" spans="1:7" s="58" customFormat="1" ht="13.5" customHeight="1" x14ac:dyDescent="0.2">
      <c r="A525" s="349">
        <v>2017</v>
      </c>
      <c r="B525" s="350" t="s">
        <v>47</v>
      </c>
      <c r="C525" s="350" t="s">
        <v>99</v>
      </c>
      <c r="D525" s="351">
        <v>68685.87999999999</v>
      </c>
      <c r="E525" s="351">
        <v>55490.44000000001</v>
      </c>
      <c r="F525" s="352">
        <v>124176.31999999999</v>
      </c>
      <c r="G525" s="221"/>
    </row>
    <row r="526" spans="1:7" s="58" customFormat="1" ht="13.5" customHeight="1" x14ac:dyDescent="0.2">
      <c r="A526" s="244">
        <v>2017</v>
      </c>
      <c r="B526" s="165" t="s">
        <v>48</v>
      </c>
      <c r="C526" s="165" t="s">
        <v>99</v>
      </c>
      <c r="D526" s="245">
        <v>66968.970000000016</v>
      </c>
      <c r="E526" s="245">
        <v>53645.495500000005</v>
      </c>
      <c r="F526" s="246">
        <v>120614.46550000002</v>
      </c>
      <c r="G526" s="221"/>
    </row>
    <row r="527" spans="1:7" s="58" customFormat="1" ht="13.5" customHeight="1" x14ac:dyDescent="0.2">
      <c r="A527" s="349">
        <v>2017</v>
      </c>
      <c r="B527" s="350" t="s">
        <v>49</v>
      </c>
      <c r="C527" s="350" t="s">
        <v>99</v>
      </c>
      <c r="D527" s="351">
        <v>59480.420000000006</v>
      </c>
      <c r="E527" s="351">
        <v>46762.16</v>
      </c>
      <c r="F527" s="352">
        <v>106242.58</v>
      </c>
      <c r="G527" s="221"/>
    </row>
    <row r="528" spans="1:7" s="58" customFormat="1" ht="13.5" customHeight="1" x14ac:dyDescent="0.2">
      <c r="A528" s="244">
        <v>2018</v>
      </c>
      <c r="B528" s="165" t="s">
        <v>50</v>
      </c>
      <c r="C528" s="165" t="s">
        <v>99</v>
      </c>
      <c r="D528" s="245">
        <v>56705.500000000015</v>
      </c>
      <c r="E528" s="245">
        <v>46501.4755</v>
      </c>
      <c r="F528" s="246">
        <v>103206.97550000002</v>
      </c>
      <c r="G528" s="221"/>
    </row>
    <row r="529" spans="1:7" s="58" customFormat="1" ht="13.5" customHeight="1" x14ac:dyDescent="0.2">
      <c r="A529" s="349">
        <v>2018</v>
      </c>
      <c r="B529" s="350" t="s">
        <v>51</v>
      </c>
      <c r="C529" s="350" t="s">
        <v>99</v>
      </c>
      <c r="D529" s="351">
        <v>61513.909999999989</v>
      </c>
      <c r="E529" s="351">
        <v>47152.623000000007</v>
      </c>
      <c r="F529" s="352">
        <v>108666.53299999998</v>
      </c>
      <c r="G529" s="221"/>
    </row>
    <row r="530" spans="1:7" s="58" customFormat="1" ht="13.5" customHeight="1" x14ac:dyDescent="0.2">
      <c r="A530" s="244">
        <v>2018</v>
      </c>
      <c r="B530" s="165" t="s">
        <v>52</v>
      </c>
      <c r="C530" s="165" t="s">
        <v>99</v>
      </c>
      <c r="D530" s="245">
        <v>60559.240000000005</v>
      </c>
      <c r="E530" s="245">
        <v>47933.674500000001</v>
      </c>
      <c r="F530" s="246">
        <v>108492.91450000001</v>
      </c>
      <c r="G530" s="221"/>
    </row>
    <row r="531" spans="1:7" s="58" customFormat="1" ht="13.5" customHeight="1" x14ac:dyDescent="0.2">
      <c r="A531" s="349">
        <v>2018</v>
      </c>
      <c r="B531" s="350" t="s">
        <v>40</v>
      </c>
      <c r="C531" s="350" t="s">
        <v>99</v>
      </c>
      <c r="D531" s="351">
        <v>60376.830000000024</v>
      </c>
      <c r="E531" s="351">
        <v>51954.097999999998</v>
      </c>
      <c r="F531" s="352">
        <v>112330.92800000001</v>
      </c>
      <c r="G531" s="221"/>
    </row>
    <row r="532" spans="1:7" s="58" customFormat="1" ht="13.5" customHeight="1" x14ac:dyDescent="0.2">
      <c r="A532" s="244">
        <v>2018</v>
      </c>
      <c r="B532" s="165" t="s">
        <v>42</v>
      </c>
      <c r="C532" s="165" t="s">
        <v>99</v>
      </c>
      <c r="D532" s="245">
        <v>64874.01</v>
      </c>
      <c r="E532" s="245">
        <v>48670.642999999982</v>
      </c>
      <c r="F532" s="246">
        <v>113544.65299999999</v>
      </c>
      <c r="G532" s="221"/>
    </row>
    <row r="533" spans="1:7" s="58" customFormat="1" ht="13.5" customHeight="1" x14ac:dyDescent="0.2">
      <c r="A533" s="349">
        <v>2018</v>
      </c>
      <c r="B533" s="350" t="s">
        <v>43</v>
      </c>
      <c r="C533" s="350" t="s">
        <v>99</v>
      </c>
      <c r="D533" s="351">
        <v>63915.250000000007</v>
      </c>
      <c r="E533" s="351">
        <v>50132.932999999975</v>
      </c>
      <c r="F533" s="352">
        <v>114048.18299999999</v>
      </c>
      <c r="G533" s="221"/>
    </row>
    <row r="534" spans="1:7" s="58" customFormat="1" ht="13.5" customHeight="1" x14ac:dyDescent="0.2">
      <c r="A534" s="244">
        <v>2018</v>
      </c>
      <c r="B534" s="165" t="s">
        <v>44</v>
      </c>
      <c r="C534" s="165" t="s">
        <v>99</v>
      </c>
      <c r="D534" s="245">
        <v>69657.909999999989</v>
      </c>
      <c r="E534" s="245">
        <v>50562.904499999968</v>
      </c>
      <c r="F534" s="246">
        <v>120220.81449999998</v>
      </c>
      <c r="G534" s="221"/>
    </row>
    <row r="535" spans="1:7" s="58" customFormat="1" ht="13.5" customHeight="1" x14ac:dyDescent="0.2">
      <c r="A535" s="349">
        <v>2018</v>
      </c>
      <c r="B535" s="350" t="s">
        <v>45</v>
      </c>
      <c r="C535" s="350" t="s">
        <v>99</v>
      </c>
      <c r="D535" s="351">
        <v>70280.289999999979</v>
      </c>
      <c r="E535" s="351">
        <v>54037.443499999994</v>
      </c>
      <c r="F535" s="352">
        <v>124317.73349999997</v>
      </c>
      <c r="G535" s="221"/>
    </row>
    <row r="536" spans="1:7" s="58" customFormat="1" ht="13.5" customHeight="1" x14ac:dyDescent="0.2">
      <c r="A536" s="244">
        <v>2018</v>
      </c>
      <c r="B536" s="165" t="s">
        <v>46</v>
      </c>
      <c r="C536" s="165" t="s">
        <v>99</v>
      </c>
      <c r="D536" s="245">
        <v>72480.009999999995</v>
      </c>
      <c r="E536" s="245">
        <v>50476.340999999957</v>
      </c>
      <c r="F536" s="246">
        <v>122956.35099999997</v>
      </c>
      <c r="G536" s="221"/>
    </row>
    <row r="537" spans="1:7" s="58" customFormat="1" ht="13.5" customHeight="1" x14ac:dyDescent="0.2">
      <c r="A537" s="349">
        <v>2018</v>
      </c>
      <c r="B537" s="350" t="s">
        <v>47</v>
      </c>
      <c r="C537" s="350" t="s">
        <v>99</v>
      </c>
      <c r="D537" s="351">
        <v>73027.580000000016</v>
      </c>
      <c r="E537" s="351">
        <v>57766.056999999972</v>
      </c>
      <c r="F537" s="352">
        <v>130793.63699999997</v>
      </c>
      <c r="G537" s="221"/>
    </row>
    <row r="538" spans="1:7" s="58" customFormat="1" ht="13.5" customHeight="1" x14ac:dyDescent="0.2">
      <c r="A538" s="244">
        <v>2018</v>
      </c>
      <c r="B538" s="165" t="s">
        <v>48</v>
      </c>
      <c r="C538" s="165" t="s">
        <v>99</v>
      </c>
      <c r="D538" s="245">
        <v>69781.079999999973</v>
      </c>
      <c r="E538" s="245">
        <v>55450.42549999999</v>
      </c>
      <c r="F538" s="246">
        <v>125231.50549999997</v>
      </c>
      <c r="G538" s="221"/>
    </row>
    <row r="539" spans="1:7" s="58" customFormat="1" ht="13.5" customHeight="1" x14ac:dyDescent="0.2">
      <c r="A539" s="349">
        <v>2018</v>
      </c>
      <c r="B539" s="350" t="s">
        <v>49</v>
      </c>
      <c r="C539" s="350" t="s">
        <v>99</v>
      </c>
      <c r="D539" s="351">
        <v>60858.11</v>
      </c>
      <c r="E539" s="351">
        <v>46953.453999999991</v>
      </c>
      <c r="F539" s="352">
        <v>107811.56399999998</v>
      </c>
      <c r="G539" s="221"/>
    </row>
    <row r="540" spans="1:7" s="58" customFormat="1" ht="13.5" customHeight="1" x14ac:dyDescent="0.2">
      <c r="A540" s="244">
        <v>2019</v>
      </c>
      <c r="B540" s="165" t="s">
        <v>50</v>
      </c>
      <c r="C540" s="165" t="s">
        <v>99</v>
      </c>
      <c r="D540" s="245">
        <v>54747.070000000014</v>
      </c>
      <c r="E540" s="245">
        <v>45610.470499999996</v>
      </c>
      <c r="F540" s="246">
        <v>100357.54050000003</v>
      </c>
      <c r="G540" s="221"/>
    </row>
    <row r="541" spans="1:7" s="58" customFormat="1" ht="13.5" customHeight="1" x14ac:dyDescent="0.2">
      <c r="A541" s="349">
        <v>2019</v>
      </c>
      <c r="B541" s="350" t="s">
        <v>51</v>
      </c>
      <c r="C541" s="350" t="s">
        <v>99</v>
      </c>
      <c r="D541" s="351">
        <v>65492.21</v>
      </c>
      <c r="E541" s="351">
        <v>46171.806999999986</v>
      </c>
      <c r="F541" s="352">
        <v>111664.01699999999</v>
      </c>
      <c r="G541" s="221"/>
    </row>
    <row r="542" spans="1:7" s="58" customFormat="1" ht="13.5" customHeight="1" x14ac:dyDescent="0.2">
      <c r="A542" s="244">
        <v>2019</v>
      </c>
      <c r="B542" s="165" t="s">
        <v>52</v>
      </c>
      <c r="C542" s="165" t="s">
        <v>99</v>
      </c>
      <c r="D542" s="245">
        <v>70411.967000000004</v>
      </c>
      <c r="E542" s="245">
        <v>54328.442999999999</v>
      </c>
      <c r="F542" s="246">
        <v>124740.40999999997</v>
      </c>
      <c r="G542" s="221"/>
    </row>
    <row r="543" spans="1:7" s="58" customFormat="1" ht="13.5" customHeight="1" x14ac:dyDescent="0.2">
      <c r="A543" s="349">
        <v>2019</v>
      </c>
      <c r="B543" s="350" t="s">
        <v>40</v>
      </c>
      <c r="C543" s="350" t="s">
        <v>99</v>
      </c>
      <c r="D543" s="351">
        <v>60260.82</v>
      </c>
      <c r="E543" s="351">
        <v>46606.347499999982</v>
      </c>
      <c r="F543" s="352">
        <v>106867.1675</v>
      </c>
      <c r="G543" s="221"/>
    </row>
    <row r="544" spans="1:7" s="58" customFormat="1" ht="13.5" customHeight="1" x14ac:dyDescent="0.2">
      <c r="A544" s="244">
        <v>2019</v>
      </c>
      <c r="B544" s="165" t="s">
        <v>42</v>
      </c>
      <c r="C544" s="165" t="s">
        <v>99</v>
      </c>
      <c r="D544" s="245">
        <v>73438.359999999957</v>
      </c>
      <c r="E544" s="245">
        <v>54222.350999999981</v>
      </c>
      <c r="F544" s="246">
        <v>127660.71099999995</v>
      </c>
      <c r="G544" s="221"/>
    </row>
    <row r="545" spans="1:7" s="58" customFormat="1" ht="13.5" customHeight="1" x14ac:dyDescent="0.2">
      <c r="A545" s="349">
        <v>2019</v>
      </c>
      <c r="B545" s="350" t="s">
        <v>43</v>
      </c>
      <c r="C545" s="350" t="s">
        <v>99</v>
      </c>
      <c r="D545" s="351">
        <v>66265.089999999967</v>
      </c>
      <c r="E545" s="351">
        <v>47820.320000000007</v>
      </c>
      <c r="F545" s="352">
        <v>114085.40999999999</v>
      </c>
      <c r="G545" s="221"/>
    </row>
    <row r="546" spans="1:7" s="58" customFormat="1" ht="13.5" customHeight="1" x14ac:dyDescent="0.2">
      <c r="A546" s="244">
        <v>2019</v>
      </c>
      <c r="B546" s="165" t="s">
        <v>44</v>
      </c>
      <c r="C546" s="165" t="s">
        <v>99</v>
      </c>
      <c r="D546" s="245">
        <v>76132.760000000024</v>
      </c>
      <c r="E546" s="245">
        <v>54435.752000000008</v>
      </c>
      <c r="F546" s="246">
        <v>130568.51200000003</v>
      </c>
      <c r="G546" s="221"/>
    </row>
    <row r="547" spans="1:7" s="58" customFormat="1" ht="13.5" customHeight="1" x14ac:dyDescent="0.2">
      <c r="A547" s="349">
        <v>2019</v>
      </c>
      <c r="B547" s="350" t="s">
        <v>45</v>
      </c>
      <c r="C547" s="350" t="s">
        <v>99</v>
      </c>
      <c r="D547" s="351">
        <v>69591.990000000005</v>
      </c>
      <c r="E547" s="351">
        <v>51296.705499999996</v>
      </c>
      <c r="F547" s="352">
        <v>120888.6955</v>
      </c>
      <c r="G547" s="221"/>
    </row>
    <row r="548" spans="1:7" s="58" customFormat="1" ht="13.5" customHeight="1" x14ac:dyDescent="0.2">
      <c r="A548" s="244">
        <v>2019</v>
      </c>
      <c r="B548" s="165" t="s">
        <v>46</v>
      </c>
      <c r="C548" s="165" t="s">
        <v>99</v>
      </c>
      <c r="D548" s="245">
        <v>65481.429999999993</v>
      </c>
      <c r="E548" s="245">
        <v>53294.124500000013</v>
      </c>
      <c r="F548" s="246">
        <v>118775.5545</v>
      </c>
      <c r="G548" s="221"/>
    </row>
    <row r="549" spans="1:7" s="58" customFormat="1" ht="13.5" customHeight="1" x14ac:dyDescent="0.2">
      <c r="A549" s="349">
        <v>2019</v>
      </c>
      <c r="B549" s="350" t="s">
        <v>47</v>
      </c>
      <c r="C549" s="350" t="s">
        <v>99</v>
      </c>
      <c r="D549" s="351">
        <v>67899.47</v>
      </c>
      <c r="E549" s="351">
        <v>57648.868500000019</v>
      </c>
      <c r="F549" s="352">
        <v>125548.33850000001</v>
      </c>
      <c r="G549" s="221"/>
    </row>
    <row r="550" spans="1:7" s="58" customFormat="1" ht="13.5" customHeight="1" x14ac:dyDescent="0.2">
      <c r="A550" s="244">
        <v>2019</v>
      </c>
      <c r="B550" s="165" t="s">
        <v>48</v>
      </c>
      <c r="C550" s="165" t="s">
        <v>99</v>
      </c>
      <c r="D550" s="245">
        <v>59431.11</v>
      </c>
      <c r="E550" s="245">
        <v>53623.558000000005</v>
      </c>
      <c r="F550" s="246">
        <v>113054.66800000001</v>
      </c>
      <c r="G550" s="221"/>
    </row>
    <row r="551" spans="1:7" s="58" customFormat="1" ht="13.5" customHeight="1" x14ac:dyDescent="0.2">
      <c r="A551" s="349">
        <v>2019</v>
      </c>
      <c r="B551" s="350" t="s">
        <v>49</v>
      </c>
      <c r="C551" s="350" t="s">
        <v>99</v>
      </c>
      <c r="D551" s="351">
        <v>64112.779999999984</v>
      </c>
      <c r="E551" s="351">
        <v>48367.761500000008</v>
      </c>
      <c r="F551" s="352">
        <v>112480.54149999999</v>
      </c>
      <c r="G551" s="221"/>
    </row>
    <row r="552" spans="1:7" s="58" customFormat="1" ht="13.5" customHeight="1" x14ac:dyDescent="0.2">
      <c r="A552" s="244">
        <v>2020</v>
      </c>
      <c r="B552" s="165" t="s">
        <v>50</v>
      </c>
      <c r="C552" s="165" t="s">
        <v>99</v>
      </c>
      <c r="D552" s="245">
        <v>52769.409999999996</v>
      </c>
      <c r="E552" s="245">
        <v>48600.247999999992</v>
      </c>
      <c r="F552" s="246">
        <v>101369.658</v>
      </c>
      <c r="G552" s="221"/>
    </row>
    <row r="553" spans="1:7" s="58" customFormat="1" ht="13.5" customHeight="1" x14ac:dyDescent="0.2">
      <c r="A553" s="349">
        <v>2020</v>
      </c>
      <c r="B553" s="350" t="s">
        <v>51</v>
      </c>
      <c r="C553" s="350" t="s">
        <v>99</v>
      </c>
      <c r="D553" s="351">
        <v>63996.589999999967</v>
      </c>
      <c r="E553" s="351">
        <v>47784.087</v>
      </c>
      <c r="F553" s="352">
        <v>111780.67699999998</v>
      </c>
      <c r="G553" s="221"/>
    </row>
    <row r="554" spans="1:7" s="58" customFormat="1" ht="13.5" customHeight="1" x14ac:dyDescent="0.2">
      <c r="A554" s="244">
        <v>2020</v>
      </c>
      <c r="B554" s="165" t="s">
        <v>52</v>
      </c>
      <c r="C554" s="165" t="s">
        <v>99</v>
      </c>
      <c r="D554" s="245">
        <v>39331.409999999989</v>
      </c>
      <c r="E554" s="245">
        <v>31707.250999999997</v>
      </c>
      <c r="F554" s="246">
        <v>71038.660999999978</v>
      </c>
      <c r="G554" s="221"/>
    </row>
    <row r="555" spans="1:7" s="58" customFormat="1" ht="13.5" customHeight="1" x14ac:dyDescent="0.2">
      <c r="A555" s="349">
        <v>2020</v>
      </c>
      <c r="B555" s="350" t="s">
        <v>40</v>
      </c>
      <c r="C555" s="350" t="s">
        <v>99</v>
      </c>
      <c r="D555" s="351">
        <v>1218.69</v>
      </c>
      <c r="E555" s="351">
        <v>8514.8684999999987</v>
      </c>
      <c r="F555" s="352">
        <v>9733.5584999999992</v>
      </c>
      <c r="G555" s="221"/>
    </row>
    <row r="556" spans="1:7" s="58" customFormat="1" ht="13.5" customHeight="1" x14ac:dyDescent="0.2">
      <c r="A556" s="244">
        <v>2020</v>
      </c>
      <c r="B556" s="165" t="s">
        <v>42</v>
      </c>
      <c r="C556" s="165" t="s">
        <v>99</v>
      </c>
      <c r="D556" s="245">
        <v>25626.912086975102</v>
      </c>
      <c r="E556" s="245">
        <v>33828.990500189248</v>
      </c>
      <c r="F556" s="246">
        <v>59455.902587164353</v>
      </c>
      <c r="G556" s="221"/>
    </row>
    <row r="557" spans="1:7" s="58" customFormat="1" ht="13.5" customHeight="1" x14ac:dyDescent="0.2">
      <c r="A557" s="349">
        <v>2020</v>
      </c>
      <c r="B557" s="350" t="s">
        <v>43</v>
      </c>
      <c r="C557" s="350" t="s">
        <v>99</v>
      </c>
      <c r="D557" s="351">
        <v>45380.068827270516</v>
      </c>
      <c r="E557" s="351">
        <v>43919.988974452979</v>
      </c>
      <c r="F557" s="352">
        <v>89300.057801723495</v>
      </c>
      <c r="G557" s="221"/>
    </row>
    <row r="558" spans="1:7" s="58" customFormat="1" ht="13.5" customHeight="1" x14ac:dyDescent="0.2">
      <c r="A558" s="244">
        <v>2020</v>
      </c>
      <c r="B558" s="165" t="s">
        <v>44</v>
      </c>
      <c r="C558" s="165" t="s">
        <v>99</v>
      </c>
      <c r="D558" s="245">
        <v>48565.607729614261</v>
      </c>
      <c r="E558" s="245">
        <v>50839.390498668581</v>
      </c>
      <c r="F558" s="246">
        <v>99404.998228282842</v>
      </c>
      <c r="G558" s="221"/>
    </row>
    <row r="559" spans="1:7" s="58" customFormat="1" ht="13.5" customHeight="1" x14ac:dyDescent="0.2">
      <c r="A559" s="349">
        <v>2020</v>
      </c>
      <c r="B559" s="350" t="s">
        <v>45</v>
      </c>
      <c r="C559" s="350" t="s">
        <v>99</v>
      </c>
      <c r="D559" s="351">
        <v>49616.983095214826</v>
      </c>
      <c r="E559" s="351">
        <v>49493.461494365692</v>
      </c>
      <c r="F559" s="352">
        <v>99110.444589580511</v>
      </c>
      <c r="G559" s="221"/>
    </row>
    <row r="560" spans="1:7" s="58" customFormat="1" ht="13.5" customHeight="1" x14ac:dyDescent="0.2">
      <c r="A560" s="244">
        <v>2020</v>
      </c>
      <c r="B560" s="165" t="s">
        <v>46</v>
      </c>
      <c r="C560" s="165" t="s">
        <v>99</v>
      </c>
      <c r="D560" s="245">
        <v>58662.621799769411</v>
      </c>
      <c r="E560" s="245">
        <v>54198.541955810564</v>
      </c>
      <c r="F560" s="246">
        <v>112861.16375557997</v>
      </c>
      <c r="G560" s="221"/>
    </row>
    <row r="561" spans="1:7" s="58" customFormat="1" ht="13.5" customHeight="1" x14ac:dyDescent="0.2">
      <c r="A561" s="349">
        <v>2020</v>
      </c>
      <c r="B561" s="350" t="s">
        <v>47</v>
      </c>
      <c r="C561" s="350" t="s">
        <v>99</v>
      </c>
      <c r="D561" s="351">
        <v>66346.343128356908</v>
      </c>
      <c r="E561" s="351">
        <v>54703.347499578893</v>
      </c>
      <c r="F561" s="352">
        <v>121049.69062793581</v>
      </c>
      <c r="G561" s="221"/>
    </row>
    <row r="562" spans="1:7" s="58" customFormat="1" ht="13.5" customHeight="1" x14ac:dyDescent="0.2">
      <c r="A562" s="244">
        <v>2020</v>
      </c>
      <c r="B562" s="165" t="s">
        <v>48</v>
      </c>
      <c r="C562" s="165" t="s">
        <v>99</v>
      </c>
      <c r="D562" s="245">
        <v>55195.007157623302</v>
      </c>
      <c r="E562" s="245">
        <v>50510.330502530793</v>
      </c>
      <c r="F562" s="246">
        <v>105705.33766015409</v>
      </c>
      <c r="G562" s="221"/>
    </row>
    <row r="563" spans="1:7" s="58" customFormat="1" ht="13.5" customHeight="1" x14ac:dyDescent="0.2">
      <c r="A563" s="349">
        <v>2020</v>
      </c>
      <c r="B563" s="350" t="s">
        <v>49</v>
      </c>
      <c r="C563" s="350" t="s">
        <v>99</v>
      </c>
      <c r="D563" s="351">
        <v>51137.529011444116</v>
      </c>
      <c r="E563" s="351">
        <v>46656.560998665751</v>
      </c>
      <c r="F563" s="352">
        <v>97794.090010109867</v>
      </c>
      <c r="G563" s="221"/>
    </row>
    <row r="564" spans="1:7" s="58" customFormat="1" ht="13.5" customHeight="1" x14ac:dyDescent="0.2">
      <c r="A564" s="244">
        <v>2021</v>
      </c>
      <c r="B564" s="165" t="s">
        <v>50</v>
      </c>
      <c r="C564" s="165" t="s">
        <v>99</v>
      </c>
      <c r="D564" s="245">
        <v>44639.753831085211</v>
      </c>
      <c r="E564" s="245">
        <v>39165.399999160771</v>
      </c>
      <c r="F564" s="246">
        <v>83805.15383024601</v>
      </c>
      <c r="G564" s="221"/>
    </row>
    <row r="565" spans="1:7" s="58" customFormat="1" ht="13.5" customHeight="1" x14ac:dyDescent="0.2">
      <c r="A565" s="349">
        <v>2021</v>
      </c>
      <c r="B565" s="350" t="s">
        <v>51</v>
      </c>
      <c r="C565" s="350" t="s">
        <v>99</v>
      </c>
      <c r="D565" s="351">
        <v>55754.913570100005</v>
      </c>
      <c r="E565" s="351">
        <v>49427.763497499982</v>
      </c>
      <c r="F565" s="352">
        <v>105182.67706759997</v>
      </c>
      <c r="G565" s="221"/>
    </row>
    <row r="566" spans="1:7" s="58" customFormat="1" ht="13.5" customHeight="1" x14ac:dyDescent="0.2">
      <c r="A566" s="244">
        <v>2021</v>
      </c>
      <c r="B566" s="165" t="s">
        <v>52</v>
      </c>
      <c r="C566" s="165" t="s">
        <v>99</v>
      </c>
      <c r="D566" s="245">
        <v>62952.228269165062</v>
      </c>
      <c r="E566" s="245">
        <v>53590.380974765176</v>
      </c>
      <c r="F566" s="246">
        <v>116542.60924393023</v>
      </c>
      <c r="G566" s="221"/>
    </row>
    <row r="567" spans="1:7" s="58" customFormat="1" ht="13.5" customHeight="1" x14ac:dyDescent="0.2">
      <c r="A567" s="349">
        <v>2021</v>
      </c>
      <c r="B567" s="350" t="s">
        <v>40</v>
      </c>
      <c r="C567" s="350" t="s">
        <v>99</v>
      </c>
      <c r="D567" s="351">
        <v>56681.599516491726</v>
      </c>
      <c r="E567" s="351">
        <v>45428.982989342243</v>
      </c>
      <c r="F567" s="352">
        <v>102110.58250583397</v>
      </c>
      <c r="G567" s="221"/>
    </row>
    <row r="568" spans="1:7" s="58" customFormat="1" ht="13.5" customHeight="1" x14ac:dyDescent="0.2">
      <c r="A568" s="244">
        <v>2021</v>
      </c>
      <c r="B568" s="165" t="s">
        <v>42</v>
      </c>
      <c r="C568" s="165" t="s">
        <v>99</v>
      </c>
      <c r="D568" s="245">
        <v>47647.750066986089</v>
      </c>
      <c r="E568" s="245">
        <v>46507.124994564059</v>
      </c>
      <c r="F568" s="246">
        <v>94154.875061550149</v>
      </c>
      <c r="G568" s="221"/>
    </row>
    <row r="569" spans="1:7" s="58" customFormat="1" ht="13.5" customHeight="1" x14ac:dyDescent="0.2">
      <c r="A569" s="349">
        <v>2021</v>
      </c>
      <c r="B569" s="350" t="s">
        <v>43</v>
      </c>
      <c r="C569" s="350" t="s">
        <v>99</v>
      </c>
      <c r="D569" s="351">
        <v>50953.818967412953</v>
      </c>
      <c r="E569" s="351">
        <v>46566.849012707702</v>
      </c>
      <c r="F569" s="352">
        <v>97520.667980120648</v>
      </c>
      <c r="G569" s="221"/>
    </row>
    <row r="570" spans="1:7" s="58" customFormat="1" ht="13.5" customHeight="1" x14ac:dyDescent="0.2">
      <c r="A570" s="244">
        <v>2021</v>
      </c>
      <c r="B570" s="165" t="s">
        <v>44</v>
      </c>
      <c r="C570" s="165" t="s">
        <v>99</v>
      </c>
      <c r="D570" s="245">
        <v>60980.40482574467</v>
      </c>
      <c r="E570" s="245">
        <v>49384.409024568551</v>
      </c>
      <c r="F570" s="246">
        <v>110364.81385031321</v>
      </c>
      <c r="G570" s="221"/>
    </row>
    <row r="571" spans="1:7" s="58" customFormat="1" ht="13.5" customHeight="1" x14ac:dyDescent="0.2">
      <c r="A571" s="349">
        <v>2021</v>
      </c>
      <c r="B571" s="350" t="s">
        <v>45</v>
      </c>
      <c r="C571" s="350" t="s">
        <v>99</v>
      </c>
      <c r="D571" s="351">
        <v>60904.73351755429</v>
      </c>
      <c r="E571" s="351">
        <v>49843.291524901681</v>
      </c>
      <c r="F571" s="352">
        <v>110748.02504245596</v>
      </c>
      <c r="G571" s="221"/>
    </row>
    <row r="572" spans="1:7" s="58" customFormat="1" ht="13.5" customHeight="1" x14ac:dyDescent="0.2">
      <c r="A572" s="244">
        <v>2021</v>
      </c>
      <c r="B572" s="165" t="s">
        <v>46</v>
      </c>
      <c r="C572" s="165" t="s">
        <v>99</v>
      </c>
      <c r="D572" s="245">
        <v>65678.988059432988</v>
      </c>
      <c r="E572" s="245">
        <v>48770.077006747248</v>
      </c>
      <c r="F572" s="246">
        <v>114449.06506618025</v>
      </c>
      <c r="G572" s="221"/>
    </row>
    <row r="573" spans="1:7" s="58" customFormat="1" ht="13.5" customHeight="1" x14ac:dyDescent="0.2">
      <c r="A573" s="349">
        <v>2021</v>
      </c>
      <c r="B573" s="350" t="s">
        <v>47</v>
      </c>
      <c r="C573" s="350" t="s">
        <v>99</v>
      </c>
      <c r="D573" s="351">
        <v>63524.698015258793</v>
      </c>
      <c r="E573" s="351">
        <v>51682.56899591707</v>
      </c>
      <c r="F573" s="352">
        <v>115207.26701117586</v>
      </c>
      <c r="G573" s="221"/>
    </row>
    <row r="574" spans="1:7" s="58" customFormat="1" ht="13.5" customHeight="1" x14ac:dyDescent="0.2">
      <c r="A574" s="244">
        <v>2021</v>
      </c>
      <c r="B574" s="165" t="s">
        <v>48</v>
      </c>
      <c r="C574" s="165" t="s">
        <v>99</v>
      </c>
      <c r="D574" s="245">
        <v>62421.433845657353</v>
      </c>
      <c r="E574" s="245">
        <v>51747.492493185528</v>
      </c>
      <c r="F574" s="246">
        <v>114168.9263388429</v>
      </c>
      <c r="G574" s="221"/>
    </row>
    <row r="575" spans="1:7" s="58" customFormat="1" ht="13.5" customHeight="1" x14ac:dyDescent="0.2">
      <c r="A575" s="349">
        <v>2021</v>
      </c>
      <c r="B575" s="350" t="s">
        <v>49</v>
      </c>
      <c r="C575" s="350" t="s">
        <v>99</v>
      </c>
      <c r="D575" s="351">
        <v>56407.377613952645</v>
      </c>
      <c r="E575" s="351">
        <v>43466.029487611289</v>
      </c>
      <c r="F575" s="352">
        <v>99873.407101563935</v>
      </c>
      <c r="G575" s="221"/>
    </row>
    <row r="576" spans="1:7" s="58" customFormat="1" ht="13.5" customHeight="1" x14ac:dyDescent="0.2">
      <c r="A576" s="244">
        <v>2022</v>
      </c>
      <c r="B576" s="165" t="s">
        <v>50</v>
      </c>
      <c r="C576" s="165" t="s">
        <v>99</v>
      </c>
      <c r="D576" s="370">
        <v>50324.656844360339</v>
      </c>
      <c r="E576" s="370">
        <v>38376.26449603487</v>
      </c>
      <c r="F576" s="371">
        <v>88700.921340395202</v>
      </c>
      <c r="G576" s="221"/>
    </row>
    <row r="577" spans="1:7" s="58" customFormat="1" ht="13.5" customHeight="1" x14ac:dyDescent="0.2">
      <c r="A577" s="349">
        <v>2022</v>
      </c>
      <c r="B577" s="350" t="s">
        <v>51</v>
      </c>
      <c r="C577" s="350" t="s">
        <v>99</v>
      </c>
      <c r="D577" s="351">
        <v>60631.18233233643</v>
      </c>
      <c r="E577" s="351">
        <v>44930.168511932832</v>
      </c>
      <c r="F577" s="352">
        <v>105561.35084426927</v>
      </c>
      <c r="G577" s="221"/>
    </row>
    <row r="578" spans="1:7" s="58" customFormat="1" ht="13.5" customHeight="1" x14ac:dyDescent="0.2">
      <c r="A578" s="244">
        <v>2022</v>
      </c>
      <c r="B578" s="165" t="s">
        <v>52</v>
      </c>
      <c r="C578" s="165" t="s">
        <v>99</v>
      </c>
      <c r="D578" s="370">
        <v>69756.252101623526</v>
      </c>
      <c r="E578" s="370">
        <v>52851.487495456284</v>
      </c>
      <c r="F578" s="371">
        <v>122607.73959707981</v>
      </c>
      <c r="G578" s="221"/>
    </row>
    <row r="579" spans="1:7" s="58" customFormat="1" ht="13.5" customHeight="1" x14ac:dyDescent="0.2">
      <c r="A579" s="349">
        <v>2022</v>
      </c>
      <c r="B579" s="350" t="s">
        <v>40</v>
      </c>
      <c r="C579" s="350" t="s">
        <v>99</v>
      </c>
      <c r="D579" s="351">
        <v>62638.719959411625</v>
      </c>
      <c r="E579" s="351">
        <v>42248.963523628387</v>
      </c>
      <c r="F579" s="352">
        <v>104887.68348304002</v>
      </c>
      <c r="G579" s="221"/>
    </row>
    <row r="580" spans="1:7" s="58" customFormat="1" ht="13.5" customHeight="1" x14ac:dyDescent="0.2">
      <c r="A580" s="244">
        <v>2022</v>
      </c>
      <c r="B580" s="165" t="s">
        <v>42</v>
      </c>
      <c r="C580" s="165" t="s">
        <v>99</v>
      </c>
      <c r="D580" s="370">
        <v>65926.644859542866</v>
      </c>
      <c r="E580" s="370">
        <v>45183.957959123436</v>
      </c>
      <c r="F580" s="371">
        <v>111110.6028186663</v>
      </c>
      <c r="G580" s="221"/>
    </row>
    <row r="581" spans="1:7" s="58" customFormat="1" ht="13.5" customHeight="1" x14ac:dyDescent="0.2">
      <c r="A581" s="349">
        <v>2022</v>
      </c>
      <c r="B581" s="350" t="s">
        <v>43</v>
      </c>
      <c r="C581" s="350" t="s">
        <v>99</v>
      </c>
      <c r="D581" s="351">
        <v>62787.028164947507</v>
      </c>
      <c r="E581" s="351">
        <v>40554.595988139314</v>
      </c>
      <c r="F581" s="352">
        <v>103341.62415308684</v>
      </c>
      <c r="G581" s="221"/>
    </row>
    <row r="582" spans="1:7" s="58" customFormat="1" ht="13.5" customHeight="1" x14ac:dyDescent="0.2">
      <c r="A582" s="244">
        <v>2022</v>
      </c>
      <c r="B582" s="165" t="s">
        <v>44</v>
      </c>
      <c r="C582" s="165" t="s">
        <v>99</v>
      </c>
      <c r="D582" s="370">
        <v>66389.350000000006</v>
      </c>
      <c r="E582" s="370">
        <v>43427.036499999987</v>
      </c>
      <c r="F582" s="371">
        <v>109816.38650000002</v>
      </c>
      <c r="G582" s="221"/>
    </row>
    <row r="583" spans="1:7" s="58" customFormat="1" ht="13.5" customHeight="1" x14ac:dyDescent="0.2">
      <c r="A583" s="349">
        <v>2022</v>
      </c>
      <c r="B583" s="350" t="s">
        <v>45</v>
      </c>
      <c r="C583" s="350" t="s">
        <v>99</v>
      </c>
      <c r="D583" s="351">
        <v>70752.184231929466</v>
      </c>
      <c r="E583" s="351">
        <v>46293.454059625779</v>
      </c>
      <c r="F583" s="352">
        <v>117045.63829155524</v>
      </c>
      <c r="G583" s="221"/>
    </row>
    <row r="584" spans="1:7" s="58" customFormat="1" ht="13.5" customHeight="1" x14ac:dyDescent="0.2">
      <c r="A584" s="244">
        <v>2022</v>
      </c>
      <c r="B584" s="165" t="s">
        <v>46</v>
      </c>
      <c r="C584" s="165" t="s">
        <v>99</v>
      </c>
      <c r="D584" s="370">
        <v>76761.372999999992</v>
      </c>
      <c r="E584" s="370">
        <v>45551.024000000005</v>
      </c>
      <c r="F584" s="371">
        <v>122312.397</v>
      </c>
      <c r="G584" s="221"/>
    </row>
    <row r="585" spans="1:7" s="58" customFormat="1" ht="13.5" customHeight="1" x14ac:dyDescent="0.2">
      <c r="A585" s="349">
        <v>2022</v>
      </c>
      <c r="B585" s="351" t="s">
        <v>47</v>
      </c>
      <c r="C585" s="351" t="s">
        <v>99</v>
      </c>
      <c r="D585" s="351">
        <v>72852.781058441178</v>
      </c>
      <c r="E585" s="351">
        <v>43044.314999070404</v>
      </c>
      <c r="F585" s="352">
        <v>115897.09605751158</v>
      </c>
      <c r="G585" s="221"/>
    </row>
    <row r="586" spans="1:7" s="58" customFormat="1" ht="13.5" customHeight="1" x14ac:dyDescent="0.2">
      <c r="A586" s="244">
        <v>2022</v>
      </c>
      <c r="B586" s="370" t="s">
        <v>48</v>
      </c>
      <c r="C586" s="370" t="s">
        <v>99</v>
      </c>
      <c r="D586" s="370">
        <v>72741.611892578163</v>
      </c>
      <c r="E586" s="370">
        <v>42346.098999565118</v>
      </c>
      <c r="F586" s="371">
        <v>115087.71089214328</v>
      </c>
      <c r="G586" s="221"/>
    </row>
    <row r="587" spans="1:7" s="58" customFormat="1" ht="13.5" customHeight="1" x14ac:dyDescent="0.2">
      <c r="A587" s="349">
        <v>2022</v>
      </c>
      <c r="B587" s="351" t="s">
        <v>49</v>
      </c>
      <c r="C587" s="351" t="s">
        <v>99</v>
      </c>
      <c r="D587" s="351">
        <v>66193.404676818856</v>
      </c>
      <c r="E587" s="351">
        <v>40453.638000510698</v>
      </c>
      <c r="F587" s="352">
        <v>106647.04267732955</v>
      </c>
      <c r="G587" s="221"/>
    </row>
    <row r="588" spans="1:7" s="58" customFormat="1" ht="13.5" customHeight="1" x14ac:dyDescent="0.2">
      <c r="A588" s="244">
        <v>2023</v>
      </c>
      <c r="B588" s="370" t="s">
        <v>50</v>
      </c>
      <c r="C588" s="370" t="s">
        <v>99</v>
      </c>
      <c r="D588" s="370">
        <v>54214.49095133879</v>
      </c>
      <c r="E588" s="370">
        <v>33580.704500392436</v>
      </c>
      <c r="F588" s="371">
        <v>87795.195451731226</v>
      </c>
      <c r="G588" s="221"/>
    </row>
    <row r="589" spans="1:7" s="58" customFormat="1" ht="13.5" customHeight="1" x14ac:dyDescent="0.2">
      <c r="A589" s="349">
        <v>2023</v>
      </c>
      <c r="B589" s="351" t="s">
        <v>51</v>
      </c>
      <c r="C589" s="351" t="s">
        <v>99</v>
      </c>
      <c r="D589" s="351">
        <v>67794.542673000004</v>
      </c>
      <c r="E589" s="351">
        <v>39005.855499779995</v>
      </c>
      <c r="F589" s="352">
        <v>106800.39817278</v>
      </c>
      <c r="G589" s="221"/>
    </row>
    <row r="590" spans="1:7" s="58" customFormat="1" ht="13.5" customHeight="1" x14ac:dyDescent="0.2">
      <c r="A590" s="244">
        <v>2023</v>
      </c>
      <c r="B590" s="370" t="s">
        <v>52</v>
      </c>
      <c r="C590" s="370" t="s">
        <v>99</v>
      </c>
      <c r="D590" s="370">
        <v>73919.862020169021</v>
      </c>
      <c r="E590" s="370">
        <v>45351.014499464029</v>
      </c>
      <c r="F590" s="371">
        <v>119270.87651963305</v>
      </c>
      <c r="G590" s="221"/>
    </row>
    <row r="591" spans="1:7" s="58" customFormat="1" ht="13.5" customHeight="1" x14ac:dyDescent="0.2">
      <c r="A591" s="349">
        <v>2023</v>
      </c>
      <c r="B591" s="351" t="s">
        <v>40</v>
      </c>
      <c r="C591" s="351" t="s">
        <v>99</v>
      </c>
      <c r="D591" s="351">
        <v>64196.371309696202</v>
      </c>
      <c r="E591" s="351">
        <v>36898.399999091627</v>
      </c>
      <c r="F591" s="352">
        <v>101094.77130878781</v>
      </c>
      <c r="G591" s="221"/>
    </row>
    <row r="592" spans="1:7" s="58" customFormat="1" ht="13.5" customHeight="1" x14ac:dyDescent="0.2">
      <c r="A592" s="244">
        <v>2023</v>
      </c>
      <c r="B592" s="370" t="s">
        <v>42</v>
      </c>
      <c r="C592" s="370" t="s">
        <v>99</v>
      </c>
      <c r="D592" s="370">
        <v>77629.634893190843</v>
      </c>
      <c r="E592" s="370">
        <v>43963.887012081381</v>
      </c>
      <c r="F592" s="371">
        <v>121593.52190527224</v>
      </c>
      <c r="G592" s="221"/>
    </row>
    <row r="593" spans="1:7" s="58" customFormat="1" ht="13.5" customHeight="1" x14ac:dyDescent="0.2">
      <c r="A593" s="349">
        <v>2023</v>
      </c>
      <c r="B593" s="351" t="s">
        <v>43</v>
      </c>
      <c r="C593" s="351" t="s">
        <v>99</v>
      </c>
      <c r="D593" s="351">
        <v>72183.894215000008</v>
      </c>
      <c r="E593" s="351">
        <v>41866.439996500005</v>
      </c>
      <c r="F593" s="352">
        <v>114050.33421150001</v>
      </c>
      <c r="G593" s="221"/>
    </row>
    <row r="594" spans="1:7" s="58" customFormat="1" ht="13.5" customHeight="1" x14ac:dyDescent="0.2">
      <c r="A594" s="244">
        <v>2023</v>
      </c>
      <c r="B594" s="370" t="s">
        <v>44</v>
      </c>
      <c r="C594" s="370" t="s">
        <v>99</v>
      </c>
      <c r="D594" s="370">
        <v>72823.311000000002</v>
      </c>
      <c r="E594" s="370">
        <v>41935.523500000003</v>
      </c>
      <c r="F594" s="371">
        <v>114758.8345</v>
      </c>
      <c r="G594" s="221"/>
    </row>
    <row r="595" spans="1:7" s="58" customFormat="1" ht="13.5" customHeight="1" x14ac:dyDescent="0.2">
      <c r="A595" s="349">
        <v>2023</v>
      </c>
      <c r="B595" s="351" t="s">
        <v>45</v>
      </c>
      <c r="C595" s="351" t="s">
        <v>99</v>
      </c>
      <c r="D595" s="351">
        <v>72011.995738464364</v>
      </c>
      <c r="E595" s="351">
        <v>44506.006486476908</v>
      </c>
      <c r="F595" s="352">
        <v>116518.00222494127</v>
      </c>
      <c r="G595" s="221"/>
    </row>
    <row r="596" spans="1:7" s="58" customFormat="1" ht="13.5" customHeight="1" x14ac:dyDescent="0.2">
      <c r="A596" s="244">
        <v>2023</v>
      </c>
      <c r="B596" s="370" t="s">
        <v>46</v>
      </c>
      <c r="C596" s="370" t="s">
        <v>99</v>
      </c>
      <c r="D596" s="370">
        <v>77240.300999999992</v>
      </c>
      <c r="E596" s="370">
        <v>44890.294000000009</v>
      </c>
      <c r="F596" s="371">
        <v>122130.59499999999</v>
      </c>
      <c r="G596" s="221"/>
    </row>
    <row r="597" spans="1:7" s="58" customFormat="1" ht="13.5" customHeight="1" x14ac:dyDescent="0.2">
      <c r="A597" s="349">
        <v>2023</v>
      </c>
      <c r="B597" s="351" t="s">
        <v>47</v>
      </c>
      <c r="C597" s="351" t="s">
        <v>99</v>
      </c>
      <c r="D597" s="351">
        <v>76625.075000000041</v>
      </c>
      <c r="E597" s="351">
        <v>43954.025000000001</v>
      </c>
      <c r="F597" s="352">
        <v>120579.10000000005</v>
      </c>
      <c r="G597" s="221"/>
    </row>
    <row r="598" spans="1:7" s="58" customFormat="1" ht="13.5" customHeight="1" x14ac:dyDescent="0.2">
      <c r="A598" s="244">
        <v>2023</v>
      </c>
      <c r="B598" s="370" t="s">
        <v>48</v>
      </c>
      <c r="C598" s="370" t="s">
        <v>99</v>
      </c>
      <c r="D598" s="370">
        <v>75085.233999999982</v>
      </c>
      <c r="E598" s="370">
        <v>44461.795500000007</v>
      </c>
      <c r="F598" s="371">
        <v>119547.0295</v>
      </c>
      <c r="G598" s="221"/>
    </row>
    <row r="599" spans="1:7" s="58" customFormat="1" ht="13.5" customHeight="1" x14ac:dyDescent="0.2">
      <c r="A599" s="349">
        <v>2023</v>
      </c>
      <c r="B599" s="351" t="s">
        <v>49</v>
      </c>
      <c r="C599" s="351" t="s">
        <v>99</v>
      </c>
      <c r="D599" s="351">
        <v>65412.068999999996</v>
      </c>
      <c r="E599" s="351">
        <v>41473.762000000002</v>
      </c>
      <c r="F599" s="352">
        <v>106885.83100000001</v>
      </c>
      <c r="G599" s="221"/>
    </row>
    <row r="600" spans="1:7" s="58" customFormat="1" ht="13.5" customHeight="1" x14ac:dyDescent="0.2">
      <c r="A600" s="244">
        <v>2024</v>
      </c>
      <c r="B600" s="370" t="s">
        <v>50</v>
      </c>
      <c r="C600" s="370" t="s">
        <v>99</v>
      </c>
      <c r="D600" s="370">
        <v>55050.195999999996</v>
      </c>
      <c r="E600" s="370">
        <v>32918.862000000001</v>
      </c>
      <c r="F600" s="371">
        <v>87969.058000000005</v>
      </c>
      <c r="G600" s="221"/>
    </row>
    <row r="601" spans="1:7" s="58" customFormat="1" ht="13.5" customHeight="1" x14ac:dyDescent="0.2">
      <c r="A601" s="349">
        <v>2024</v>
      </c>
      <c r="B601" s="351" t="s">
        <v>51</v>
      </c>
      <c r="C601" s="351" t="s">
        <v>99</v>
      </c>
      <c r="D601" s="351">
        <v>70946.728999999992</v>
      </c>
      <c r="E601" s="351">
        <v>41319.519500000009</v>
      </c>
      <c r="F601" s="352">
        <v>112266.2485</v>
      </c>
      <c r="G601" s="221"/>
    </row>
    <row r="602" spans="1:7" s="58" customFormat="1" ht="13.5" customHeight="1" x14ac:dyDescent="0.2">
      <c r="A602" s="244">
        <v>2024</v>
      </c>
      <c r="B602" s="370" t="s">
        <v>52</v>
      </c>
      <c r="C602" s="370" t="s">
        <v>99</v>
      </c>
      <c r="D602" s="370">
        <v>66311.319000000003</v>
      </c>
      <c r="E602" s="370">
        <v>34968.159999999989</v>
      </c>
      <c r="F602" s="371">
        <v>101279.47900000001</v>
      </c>
      <c r="G602" s="221"/>
    </row>
    <row r="603" spans="1:7" s="58" customFormat="1" ht="13.5" customHeight="1" x14ac:dyDescent="0.2">
      <c r="A603" s="349">
        <v>2024</v>
      </c>
      <c r="B603" s="351" t="s">
        <v>40</v>
      </c>
      <c r="C603" s="351" t="s">
        <v>99</v>
      </c>
      <c r="D603" s="351">
        <v>71557.648999999947</v>
      </c>
      <c r="E603" s="351">
        <v>43362.309500000003</v>
      </c>
      <c r="F603" s="352">
        <v>114919.95849999994</v>
      </c>
      <c r="G603" s="221"/>
    </row>
    <row r="604" spans="1:7" s="58" customFormat="1" ht="13.5" customHeight="1" x14ac:dyDescent="0.2">
      <c r="A604" s="244">
        <v>2024</v>
      </c>
      <c r="B604" s="370" t="s">
        <v>42</v>
      </c>
      <c r="C604" s="370" t="s">
        <v>99</v>
      </c>
      <c r="D604" s="370">
        <v>75164.97000000003</v>
      </c>
      <c r="E604" s="370">
        <v>41559.792000000001</v>
      </c>
      <c r="F604" s="371">
        <v>116724.76200000005</v>
      </c>
      <c r="G604" s="221"/>
    </row>
    <row r="605" spans="1:7" s="58" customFormat="1" ht="13.5" customHeight="1" x14ac:dyDescent="0.2">
      <c r="A605" s="349">
        <v>2024</v>
      </c>
      <c r="B605" s="351" t="s">
        <v>43</v>
      </c>
      <c r="C605" s="351" t="s">
        <v>99</v>
      </c>
      <c r="D605" s="351">
        <v>71062.346000000005</v>
      </c>
      <c r="E605" s="351">
        <v>38218.648499999996</v>
      </c>
      <c r="F605" s="352">
        <v>109280.9945</v>
      </c>
      <c r="G605" s="221"/>
    </row>
    <row r="606" spans="1:7" s="58" customFormat="1" ht="13.5" customHeight="1" x14ac:dyDescent="0.2">
      <c r="A606" s="244">
        <v>2024</v>
      </c>
      <c r="B606" s="370" t="s">
        <v>44</v>
      </c>
      <c r="C606" s="370" t="s">
        <v>99</v>
      </c>
      <c r="D606" s="370">
        <v>83439.100999999995</v>
      </c>
      <c r="E606" s="370">
        <v>41284.323500000006</v>
      </c>
      <c r="F606" s="371">
        <v>124723.42449999999</v>
      </c>
      <c r="G606" s="221"/>
    </row>
    <row r="607" spans="1:7" s="58" customFormat="1" ht="13.5" customHeight="1" x14ac:dyDescent="0.2">
      <c r="A607" s="349">
        <v>2024</v>
      </c>
      <c r="B607" s="351" t="s">
        <v>45</v>
      </c>
      <c r="C607" s="351" t="s">
        <v>99</v>
      </c>
      <c r="D607" s="351">
        <v>81125.89999999998</v>
      </c>
      <c r="E607" s="351">
        <v>42111.794000000002</v>
      </c>
      <c r="F607" s="352">
        <v>123237.69399999997</v>
      </c>
      <c r="G607" s="221"/>
    </row>
    <row r="608" spans="1:7" s="58" customFormat="1" ht="13.5" customHeight="1" x14ac:dyDescent="0.2">
      <c r="A608" s="244">
        <v>2024</v>
      </c>
      <c r="B608" s="370" t="s">
        <v>46</v>
      </c>
      <c r="C608" s="370" t="s">
        <v>99</v>
      </c>
      <c r="D608" s="370">
        <v>72717.676000000021</v>
      </c>
      <c r="E608" s="370">
        <v>39559.348499999993</v>
      </c>
      <c r="F608" s="371">
        <v>112277.02450000003</v>
      </c>
      <c r="G608" s="221"/>
    </row>
    <row r="609" spans="1:7" s="58" customFormat="1" ht="13.5" customHeight="1" x14ac:dyDescent="0.2">
      <c r="A609" s="349">
        <v>2024</v>
      </c>
      <c r="B609" s="351" t="s">
        <v>47</v>
      </c>
      <c r="C609" s="351" t="s">
        <v>99</v>
      </c>
      <c r="D609" s="351">
        <v>82353.88499999998</v>
      </c>
      <c r="E609" s="351">
        <v>42214.708500000008</v>
      </c>
      <c r="F609" s="352">
        <v>124568.59349999997</v>
      </c>
      <c r="G609" s="221"/>
    </row>
    <row r="610" spans="1:7" s="58" customFormat="1" ht="13.5" customHeight="1" x14ac:dyDescent="0.2">
      <c r="A610" s="244">
        <v>2024</v>
      </c>
      <c r="B610" s="370" t="s">
        <v>48</v>
      </c>
      <c r="C610" s="370" t="s">
        <v>99</v>
      </c>
      <c r="D610" s="370">
        <v>74446.627999999997</v>
      </c>
      <c r="E610" s="370">
        <v>40397.082500000004</v>
      </c>
      <c r="F610" s="371">
        <v>114843.71049999999</v>
      </c>
      <c r="G610" s="221"/>
    </row>
    <row r="611" spans="1:7" s="58" customFormat="1" ht="13.5" customHeight="1" x14ac:dyDescent="0.2">
      <c r="A611" s="349">
        <v>2024</v>
      </c>
      <c r="B611" s="351" t="s">
        <v>49</v>
      </c>
      <c r="C611" s="351" t="s">
        <v>99</v>
      </c>
      <c r="D611" s="351">
        <v>65917.859000000011</v>
      </c>
      <c r="E611" s="351">
        <v>38970.823000000004</v>
      </c>
      <c r="F611" s="352">
        <v>104888.68200000003</v>
      </c>
      <c r="G611" s="221"/>
    </row>
    <row r="612" spans="1:7" s="58" customFormat="1" ht="13.5" customHeight="1" x14ac:dyDescent="0.2">
      <c r="A612" s="244">
        <v>2025</v>
      </c>
      <c r="B612" s="370" t="s">
        <v>50</v>
      </c>
      <c r="C612" s="370" t="s">
        <v>99</v>
      </c>
      <c r="D612" s="370">
        <v>59798.84599999999</v>
      </c>
      <c r="E612" s="370">
        <v>34139.082000000002</v>
      </c>
      <c r="F612" s="371">
        <v>93937.927999999985</v>
      </c>
      <c r="G612" s="221"/>
    </row>
    <row r="613" spans="1:7" s="58" customFormat="1" ht="13.5" customHeight="1" x14ac:dyDescent="0.2">
      <c r="A613" s="349">
        <v>2025</v>
      </c>
      <c r="B613" s="351" t="s">
        <v>51</v>
      </c>
      <c r="C613" s="351" t="s">
        <v>99</v>
      </c>
      <c r="D613" s="351">
        <v>76962.134999999951</v>
      </c>
      <c r="E613" s="351">
        <v>37846.941999999995</v>
      </c>
      <c r="F613" s="352">
        <v>114809.07699999996</v>
      </c>
      <c r="G613" s="221"/>
    </row>
    <row r="614" spans="1:7" s="58" customFormat="1" ht="13.5" customHeight="1" x14ac:dyDescent="0.2">
      <c r="A614" s="244">
        <v>2025</v>
      </c>
      <c r="B614" s="370" t="s">
        <v>52</v>
      </c>
      <c r="C614" s="370" t="s">
        <v>99</v>
      </c>
      <c r="D614" s="370">
        <v>82779.287000000026</v>
      </c>
      <c r="E614" s="370">
        <v>43523.883999999998</v>
      </c>
      <c r="F614" s="371">
        <v>126303.17100000002</v>
      </c>
      <c r="G614" s="221"/>
    </row>
    <row r="615" spans="1:7" s="58" customFormat="1" ht="13.5" customHeight="1" x14ac:dyDescent="0.2">
      <c r="A615" s="349">
        <v>2025</v>
      </c>
      <c r="B615" s="351" t="s">
        <v>40</v>
      </c>
      <c r="C615" s="351" t="s">
        <v>99</v>
      </c>
      <c r="D615" s="351">
        <v>75316.956999999995</v>
      </c>
      <c r="E615" s="351">
        <v>36829.211500000005</v>
      </c>
      <c r="F615" s="352">
        <v>112146.16849999999</v>
      </c>
      <c r="G615" s="221"/>
    </row>
    <row r="616" spans="1:7" s="58" customFormat="1" ht="13.5" customHeight="1" x14ac:dyDescent="0.2">
      <c r="A616" s="244">
        <v>2025</v>
      </c>
      <c r="B616" s="370" t="s">
        <v>42</v>
      </c>
      <c r="C616" s="370" t="s">
        <v>99</v>
      </c>
      <c r="D616" s="370">
        <v>85771.831000000006</v>
      </c>
      <c r="E616" s="370">
        <v>43155.907500000001</v>
      </c>
      <c r="F616" s="371">
        <v>128927.73850000001</v>
      </c>
      <c r="G616" s="221"/>
    </row>
    <row r="617" spans="1:7" s="58" customFormat="1" ht="13.5" customHeight="1" x14ac:dyDescent="0.2">
      <c r="A617" s="349">
        <v>2025</v>
      </c>
      <c r="B617" s="351" t="s">
        <v>43</v>
      </c>
      <c r="C617" s="351" t="s">
        <v>99</v>
      </c>
      <c r="D617" s="351">
        <v>81031.279000000024</v>
      </c>
      <c r="E617" s="351">
        <v>38423.140500000001</v>
      </c>
      <c r="F617" s="352">
        <v>119454.41950000002</v>
      </c>
      <c r="G617" s="221"/>
    </row>
    <row r="618" spans="1:7" s="58" customFormat="1" ht="13.5" customHeight="1" x14ac:dyDescent="0.2">
      <c r="A618" s="244">
        <v>2025</v>
      </c>
      <c r="B618" s="370" t="s">
        <v>44</v>
      </c>
      <c r="C618" s="370" t="s">
        <v>99</v>
      </c>
      <c r="D618" s="370">
        <v>92605.295999999988</v>
      </c>
      <c r="E618" s="370">
        <v>47334.952500000007</v>
      </c>
      <c r="F618" s="371">
        <v>139940.24849999999</v>
      </c>
      <c r="G618" s="221"/>
    </row>
    <row r="619" spans="1:7" s="58" customFormat="1" ht="13.5" customHeight="1" x14ac:dyDescent="0.2">
      <c r="A619" s="349">
        <v>2025</v>
      </c>
      <c r="B619" s="351" t="s">
        <v>45</v>
      </c>
      <c r="C619" s="351" t="s">
        <v>99</v>
      </c>
      <c r="D619" s="351">
        <v>83240.634999999995</v>
      </c>
      <c r="E619" s="351">
        <v>42679.942499999997</v>
      </c>
      <c r="F619" s="352">
        <v>125920.57750000001</v>
      </c>
      <c r="G619" s="221"/>
    </row>
    <row r="620" spans="1:7" s="58" customFormat="1" ht="13.5" customHeight="1" x14ac:dyDescent="0.2">
      <c r="A620" s="244">
        <v>2025</v>
      </c>
      <c r="B620" s="370" t="s">
        <v>46</v>
      </c>
      <c r="C620" s="370" t="s">
        <v>99</v>
      </c>
      <c r="D620" s="370">
        <v>88598.790000000008</v>
      </c>
      <c r="E620" s="370">
        <v>45748.98</v>
      </c>
      <c r="F620" s="371">
        <v>134347.76999999999</v>
      </c>
      <c r="G620" s="221"/>
    </row>
    <row r="621" spans="1:7" s="58" customFormat="1" ht="13.5" customHeight="1" x14ac:dyDescent="0.2">
      <c r="A621" s="349">
        <v>2025</v>
      </c>
      <c r="B621" s="351" t="s">
        <v>47</v>
      </c>
      <c r="C621" s="351" t="s">
        <v>99</v>
      </c>
      <c r="D621" s="351">
        <v>92741.51999999999</v>
      </c>
      <c r="E621" s="351">
        <v>45324.7</v>
      </c>
      <c r="F621" s="352">
        <v>138066.22</v>
      </c>
      <c r="G621" s="221"/>
    </row>
    <row r="622" spans="1:7" s="58" customFormat="1" ht="13.5" customHeight="1" x14ac:dyDescent="0.2">
      <c r="A622" s="244">
        <v>2025</v>
      </c>
      <c r="B622" s="370" t="s">
        <v>48</v>
      </c>
      <c r="C622" s="370" t="s">
        <v>99</v>
      </c>
      <c r="D622" s="370">
        <v>80162.16</v>
      </c>
      <c r="E622" s="370">
        <v>40640.57</v>
      </c>
      <c r="F622" s="371">
        <v>120802.73000000001</v>
      </c>
      <c r="G622" s="221"/>
    </row>
    <row r="623" spans="1:7" s="58" customFormat="1" ht="13.5" customHeight="1" x14ac:dyDescent="0.2">
      <c r="A623" s="349">
        <v>2025</v>
      </c>
      <c r="B623" s="351" t="s">
        <v>49</v>
      </c>
      <c r="C623" s="351" t="s">
        <v>99</v>
      </c>
      <c r="D623" s="351">
        <v>68181.239999999991</v>
      </c>
      <c r="E623" s="351">
        <v>39544.550000000003</v>
      </c>
      <c r="F623" s="352">
        <v>107725.79000000001</v>
      </c>
      <c r="G623" s="221"/>
    </row>
    <row r="624" spans="1:7" s="58" customFormat="1" ht="13.5" customHeight="1" x14ac:dyDescent="0.2">
      <c r="A624" s="244">
        <v>2026</v>
      </c>
      <c r="B624" s="370" t="s">
        <v>50</v>
      </c>
      <c r="C624" s="370" t="s">
        <v>99</v>
      </c>
      <c r="D624" s="370">
        <v>55977.34</v>
      </c>
      <c r="E624" s="370">
        <v>34938.759999999995</v>
      </c>
      <c r="F624" s="371">
        <v>90916.1</v>
      </c>
      <c r="G624" s="221"/>
    </row>
    <row r="625" spans="1:7" s="58" customFormat="1" ht="13.5" customHeight="1" x14ac:dyDescent="0.2">
      <c r="A625" s="349">
        <v>2026</v>
      </c>
      <c r="B625" s="351" t="s">
        <v>51</v>
      </c>
      <c r="C625" s="351" t="s">
        <v>99</v>
      </c>
      <c r="D625" s="351">
        <v>76338.66</v>
      </c>
      <c r="E625" s="351">
        <v>36777.649999999994</v>
      </c>
      <c r="F625" s="352">
        <v>113116.31</v>
      </c>
      <c r="G625" s="221"/>
    </row>
    <row r="626" spans="1:7" s="58" customFormat="1" ht="13.5" customHeight="1" x14ac:dyDescent="0.2">
      <c r="A626" s="244">
        <v>2026</v>
      </c>
      <c r="B626" s="370" t="s">
        <v>52</v>
      </c>
      <c r="C626" s="370" t="s">
        <v>99</v>
      </c>
      <c r="D626" s="370">
        <v>78596.600000000006</v>
      </c>
      <c r="E626" s="370">
        <v>43780.880000000005</v>
      </c>
      <c r="F626" s="371">
        <v>122377.48</v>
      </c>
      <c r="G626" s="221"/>
    </row>
    <row r="627" spans="1:7" s="58" customFormat="1" ht="13.5" customHeight="1" x14ac:dyDescent="0.2">
      <c r="A627" s="349">
        <v>2026</v>
      </c>
      <c r="B627" s="351" t="s">
        <v>40</v>
      </c>
      <c r="C627" s="351" t="s">
        <v>99</v>
      </c>
      <c r="D627" s="351">
        <v>71050.69</v>
      </c>
      <c r="E627" s="351">
        <v>39979.03</v>
      </c>
      <c r="F627" s="352">
        <v>111029.72</v>
      </c>
      <c r="G627" s="221"/>
    </row>
    <row r="628" spans="1:7" s="58" customFormat="1" ht="13.5" customHeight="1" x14ac:dyDescent="0.2">
      <c r="A628" s="244">
        <v>2026</v>
      </c>
      <c r="B628" s="370" t="s">
        <v>42</v>
      </c>
      <c r="C628" s="370" t="s">
        <v>99</v>
      </c>
      <c r="D628" s="370">
        <v>72923.05</v>
      </c>
      <c r="E628" s="370">
        <v>41483.31</v>
      </c>
      <c r="F628" s="371">
        <v>114406.36</v>
      </c>
      <c r="G628" s="221"/>
    </row>
    <row r="629" spans="1:7" s="58" customFormat="1" ht="13.5" customHeight="1" x14ac:dyDescent="0.2">
      <c r="A629" s="349">
        <v>2026</v>
      </c>
      <c r="B629" s="351" t="s">
        <v>43</v>
      </c>
      <c r="C629" s="351" t="s">
        <v>99</v>
      </c>
      <c r="D629" s="351">
        <v>69743.44</v>
      </c>
      <c r="E629" s="351">
        <v>37203</v>
      </c>
      <c r="F629" s="352">
        <v>106946.44</v>
      </c>
      <c r="G629" s="221"/>
    </row>
    <row r="630" spans="1:7" s="58" customFormat="1" ht="13.5" customHeight="1" x14ac:dyDescent="0.2">
      <c r="A630" s="244">
        <v>2009</v>
      </c>
      <c r="B630" s="165" t="s">
        <v>40</v>
      </c>
      <c r="C630" s="165" t="s">
        <v>100</v>
      </c>
      <c r="D630" s="245">
        <v>10225.890000000001</v>
      </c>
      <c r="E630" s="245">
        <v>26798.195</v>
      </c>
      <c r="F630" s="246">
        <v>37024.085000000006</v>
      </c>
      <c r="G630" s="221"/>
    </row>
    <row r="631" spans="1:7" s="58" customFormat="1" ht="13.5" customHeight="1" x14ac:dyDescent="0.2">
      <c r="A631" s="349">
        <v>2009</v>
      </c>
      <c r="B631" s="350" t="s">
        <v>42</v>
      </c>
      <c r="C631" s="350" t="s">
        <v>100</v>
      </c>
      <c r="D631" s="351">
        <v>9692.06</v>
      </c>
      <c r="E631" s="351">
        <v>26516.3475</v>
      </c>
      <c r="F631" s="352">
        <v>36208.407500000001</v>
      </c>
      <c r="G631" s="221"/>
    </row>
    <row r="632" spans="1:7" s="58" customFormat="1" ht="13.5" customHeight="1" x14ac:dyDescent="0.2">
      <c r="A632" s="244">
        <v>2009</v>
      </c>
      <c r="B632" s="165" t="s">
        <v>43</v>
      </c>
      <c r="C632" s="165" t="s">
        <v>100</v>
      </c>
      <c r="D632" s="245">
        <v>9817.6419999999998</v>
      </c>
      <c r="E632" s="245">
        <v>24186.577499999996</v>
      </c>
      <c r="F632" s="246">
        <v>34004.219499999992</v>
      </c>
      <c r="G632" s="221"/>
    </row>
    <row r="633" spans="1:7" s="58" customFormat="1" ht="13.5" customHeight="1" x14ac:dyDescent="0.2">
      <c r="A633" s="349">
        <v>2009</v>
      </c>
      <c r="B633" s="350" t="s">
        <v>44</v>
      </c>
      <c r="C633" s="350" t="s">
        <v>100</v>
      </c>
      <c r="D633" s="351">
        <v>10384.08</v>
      </c>
      <c r="E633" s="351">
        <v>29167.982500000002</v>
      </c>
      <c r="F633" s="352">
        <v>39552.062500000007</v>
      </c>
      <c r="G633" s="221"/>
    </row>
    <row r="634" spans="1:7" s="58" customFormat="1" ht="13.5" customHeight="1" x14ac:dyDescent="0.2">
      <c r="A634" s="244">
        <v>2009</v>
      </c>
      <c r="B634" s="165" t="s">
        <v>45</v>
      </c>
      <c r="C634" s="165" t="s">
        <v>100</v>
      </c>
      <c r="D634" s="245">
        <v>10744.11</v>
      </c>
      <c r="E634" s="245">
        <v>26013.757500000003</v>
      </c>
      <c r="F634" s="246">
        <v>36757.8675</v>
      </c>
      <c r="G634" s="221"/>
    </row>
    <row r="635" spans="1:7" s="58" customFormat="1" ht="13.5" customHeight="1" x14ac:dyDescent="0.2">
      <c r="A635" s="349">
        <v>2009</v>
      </c>
      <c r="B635" s="350" t="s">
        <v>46</v>
      </c>
      <c r="C635" s="350" t="s">
        <v>100</v>
      </c>
      <c r="D635" s="351">
        <v>11679.03</v>
      </c>
      <c r="E635" s="351">
        <v>24997.092499999999</v>
      </c>
      <c r="F635" s="352">
        <v>36676.122499999998</v>
      </c>
      <c r="G635" s="221"/>
    </row>
    <row r="636" spans="1:7" s="58" customFormat="1" ht="13.5" customHeight="1" x14ac:dyDescent="0.2">
      <c r="A636" s="244">
        <v>2009</v>
      </c>
      <c r="B636" s="165" t="s">
        <v>47</v>
      </c>
      <c r="C636" s="165" t="s">
        <v>100</v>
      </c>
      <c r="D636" s="245">
        <v>10367.94</v>
      </c>
      <c r="E636" s="245">
        <v>28387.722500000003</v>
      </c>
      <c r="F636" s="246">
        <v>38755.662500000006</v>
      </c>
      <c r="G636" s="221"/>
    </row>
    <row r="637" spans="1:7" s="58" customFormat="1" ht="13.5" customHeight="1" x14ac:dyDescent="0.2">
      <c r="A637" s="349">
        <v>2009</v>
      </c>
      <c r="B637" s="350" t="s">
        <v>48</v>
      </c>
      <c r="C637" s="350" t="s">
        <v>100</v>
      </c>
      <c r="D637" s="351">
        <v>6389.05</v>
      </c>
      <c r="E637" s="351">
        <v>25881.81</v>
      </c>
      <c r="F637" s="352">
        <v>32270.86</v>
      </c>
      <c r="G637" s="221"/>
    </row>
    <row r="638" spans="1:7" s="58" customFormat="1" ht="13.5" customHeight="1" x14ac:dyDescent="0.2">
      <c r="A638" s="244">
        <v>2009</v>
      </c>
      <c r="B638" s="165" t="s">
        <v>49</v>
      </c>
      <c r="C638" s="165" t="s">
        <v>100</v>
      </c>
      <c r="D638" s="245">
        <v>9151.9599999999991</v>
      </c>
      <c r="E638" s="245">
        <v>28561.93</v>
      </c>
      <c r="F638" s="246">
        <v>37713.89</v>
      </c>
      <c r="G638" s="221"/>
    </row>
    <row r="639" spans="1:7" s="58" customFormat="1" ht="13.5" customHeight="1" x14ac:dyDescent="0.2">
      <c r="A639" s="349">
        <v>2010</v>
      </c>
      <c r="B639" s="350" t="s">
        <v>50</v>
      </c>
      <c r="C639" s="350" t="s">
        <v>100</v>
      </c>
      <c r="D639" s="351">
        <v>9828.86</v>
      </c>
      <c r="E639" s="351">
        <v>24339.497499999998</v>
      </c>
      <c r="F639" s="352">
        <v>34168.357499999998</v>
      </c>
      <c r="G639" s="221"/>
    </row>
    <row r="640" spans="1:7" s="58" customFormat="1" ht="13.5" customHeight="1" x14ac:dyDescent="0.2">
      <c r="A640" s="244">
        <v>2010</v>
      </c>
      <c r="B640" s="165" t="s">
        <v>51</v>
      </c>
      <c r="C640" s="165" t="s">
        <v>100</v>
      </c>
      <c r="D640" s="245">
        <v>9450.23</v>
      </c>
      <c r="E640" s="245">
        <v>23063.632500000003</v>
      </c>
      <c r="F640" s="246">
        <v>32513.862500000003</v>
      </c>
      <c r="G640" s="221"/>
    </row>
    <row r="641" spans="1:7" s="58" customFormat="1" ht="13.5" customHeight="1" x14ac:dyDescent="0.2">
      <c r="A641" s="349">
        <v>2010</v>
      </c>
      <c r="B641" s="350" t="s">
        <v>52</v>
      </c>
      <c r="C641" s="350" t="s">
        <v>100</v>
      </c>
      <c r="D641" s="351">
        <v>10464.75</v>
      </c>
      <c r="E641" s="351">
        <v>25326.027500000004</v>
      </c>
      <c r="F641" s="352">
        <v>35790.777500000004</v>
      </c>
      <c r="G641" s="221"/>
    </row>
    <row r="642" spans="1:7" s="58" customFormat="1" ht="13.5" customHeight="1" x14ac:dyDescent="0.2">
      <c r="A642" s="244">
        <v>2010</v>
      </c>
      <c r="B642" s="165" t="s">
        <v>40</v>
      </c>
      <c r="C642" s="165" t="s">
        <v>100</v>
      </c>
      <c r="D642" s="245">
        <v>9436.07</v>
      </c>
      <c r="E642" s="245">
        <v>21916.7</v>
      </c>
      <c r="F642" s="246">
        <v>31352.770000000004</v>
      </c>
      <c r="G642" s="221"/>
    </row>
    <row r="643" spans="1:7" s="58" customFormat="1" ht="13.5" customHeight="1" x14ac:dyDescent="0.2">
      <c r="A643" s="349">
        <v>2010</v>
      </c>
      <c r="B643" s="350" t="s">
        <v>42</v>
      </c>
      <c r="C643" s="350" t="s">
        <v>100</v>
      </c>
      <c r="D643" s="351">
        <v>8828.7200000000012</v>
      </c>
      <c r="E643" s="351">
        <v>25913.6525</v>
      </c>
      <c r="F643" s="352">
        <v>34742.372500000005</v>
      </c>
      <c r="G643" s="221"/>
    </row>
    <row r="644" spans="1:7" s="58" customFormat="1" ht="13.5" customHeight="1" x14ac:dyDescent="0.2">
      <c r="A644" s="244">
        <v>2010</v>
      </c>
      <c r="B644" s="165" t="s">
        <v>43</v>
      </c>
      <c r="C644" s="165" t="s">
        <v>100</v>
      </c>
      <c r="D644" s="245">
        <v>8042.35</v>
      </c>
      <c r="E644" s="245">
        <v>24010.654999999999</v>
      </c>
      <c r="F644" s="246">
        <v>32053.005000000001</v>
      </c>
      <c r="G644" s="221"/>
    </row>
    <row r="645" spans="1:7" s="58" customFormat="1" ht="13.5" customHeight="1" x14ac:dyDescent="0.2">
      <c r="A645" s="349">
        <v>2010</v>
      </c>
      <c r="B645" s="350" t="s">
        <v>44</v>
      </c>
      <c r="C645" s="350" t="s">
        <v>100</v>
      </c>
      <c r="D645" s="351">
        <v>9249.0479999999989</v>
      </c>
      <c r="E645" s="351">
        <v>25807.387500000004</v>
      </c>
      <c r="F645" s="352">
        <v>35056.435500000007</v>
      </c>
      <c r="G645" s="221"/>
    </row>
    <row r="646" spans="1:7" s="58" customFormat="1" ht="13.5" customHeight="1" x14ac:dyDescent="0.2">
      <c r="A646" s="244">
        <v>2010</v>
      </c>
      <c r="B646" s="165" t="s">
        <v>45</v>
      </c>
      <c r="C646" s="165" t="s">
        <v>100</v>
      </c>
      <c r="D646" s="245">
        <v>9257.98</v>
      </c>
      <c r="E646" s="245">
        <v>24320.879999999997</v>
      </c>
      <c r="F646" s="246">
        <v>33578.86</v>
      </c>
      <c r="G646" s="221"/>
    </row>
    <row r="647" spans="1:7" s="58" customFormat="1" ht="13.5" customHeight="1" x14ac:dyDescent="0.2">
      <c r="A647" s="349">
        <v>2010</v>
      </c>
      <c r="B647" s="350" t="s">
        <v>46</v>
      </c>
      <c r="C647" s="350" t="s">
        <v>100</v>
      </c>
      <c r="D647" s="351">
        <v>9756.59</v>
      </c>
      <c r="E647" s="351">
        <v>25370.345000000001</v>
      </c>
      <c r="F647" s="352">
        <v>35126.934999999998</v>
      </c>
      <c r="G647" s="221"/>
    </row>
    <row r="648" spans="1:7" s="58" customFormat="1" ht="13.5" customHeight="1" x14ac:dyDescent="0.2">
      <c r="A648" s="244">
        <v>2010</v>
      </c>
      <c r="B648" s="165" t="s">
        <v>47</v>
      </c>
      <c r="C648" s="165" t="s">
        <v>100</v>
      </c>
      <c r="D648" s="245">
        <v>10176.32</v>
      </c>
      <c r="E648" s="245">
        <v>24457.3675</v>
      </c>
      <c r="F648" s="246">
        <v>34633.6875</v>
      </c>
      <c r="G648" s="221"/>
    </row>
    <row r="649" spans="1:7" s="58" customFormat="1" ht="13.5" customHeight="1" x14ac:dyDescent="0.2">
      <c r="A649" s="349">
        <v>2010</v>
      </c>
      <c r="B649" s="350" t="s">
        <v>48</v>
      </c>
      <c r="C649" s="350" t="s">
        <v>100</v>
      </c>
      <c r="D649" s="351">
        <v>8802.34</v>
      </c>
      <c r="E649" s="351">
        <v>22486.21</v>
      </c>
      <c r="F649" s="352">
        <v>31288.550000000003</v>
      </c>
      <c r="G649" s="221"/>
    </row>
    <row r="650" spans="1:7" s="58" customFormat="1" ht="13.5" customHeight="1" x14ac:dyDescent="0.2">
      <c r="A650" s="244">
        <v>2010</v>
      </c>
      <c r="B650" s="165" t="s">
        <v>49</v>
      </c>
      <c r="C650" s="165" t="s">
        <v>100</v>
      </c>
      <c r="D650" s="245">
        <v>10257.290000000001</v>
      </c>
      <c r="E650" s="245">
        <v>23851.61</v>
      </c>
      <c r="F650" s="246">
        <v>34108.9</v>
      </c>
      <c r="G650" s="221"/>
    </row>
    <row r="651" spans="1:7" s="58" customFormat="1" ht="13.5" customHeight="1" x14ac:dyDescent="0.2">
      <c r="A651" s="349">
        <v>2011</v>
      </c>
      <c r="B651" s="350" t="s">
        <v>50</v>
      </c>
      <c r="C651" s="350" t="s">
        <v>100</v>
      </c>
      <c r="D651" s="351">
        <v>10747.17</v>
      </c>
      <c r="E651" s="351">
        <v>25659.5275</v>
      </c>
      <c r="F651" s="352">
        <v>36406.697500000002</v>
      </c>
      <c r="G651" s="221"/>
    </row>
    <row r="652" spans="1:7" s="58" customFormat="1" ht="13.5" customHeight="1" x14ac:dyDescent="0.2">
      <c r="A652" s="244">
        <v>2011</v>
      </c>
      <c r="B652" s="165" t="s">
        <v>51</v>
      </c>
      <c r="C652" s="165" t="s">
        <v>100</v>
      </c>
      <c r="D652" s="245">
        <v>12505.489999999998</v>
      </c>
      <c r="E652" s="245">
        <v>24679.429999999997</v>
      </c>
      <c r="F652" s="246">
        <v>37184.92</v>
      </c>
      <c r="G652" s="221"/>
    </row>
    <row r="653" spans="1:7" s="58" customFormat="1" ht="13.5" customHeight="1" x14ac:dyDescent="0.2">
      <c r="A653" s="349">
        <v>2011</v>
      </c>
      <c r="B653" s="350" t="s">
        <v>52</v>
      </c>
      <c r="C653" s="350" t="s">
        <v>100</v>
      </c>
      <c r="D653" s="351">
        <v>16587.41</v>
      </c>
      <c r="E653" s="351">
        <v>29881.787499999999</v>
      </c>
      <c r="F653" s="352">
        <v>46469.197499999995</v>
      </c>
      <c r="G653" s="221"/>
    </row>
    <row r="654" spans="1:7" s="58" customFormat="1" ht="13.5" customHeight="1" x14ac:dyDescent="0.2">
      <c r="A654" s="244">
        <v>2011</v>
      </c>
      <c r="B654" s="165" t="s">
        <v>40</v>
      </c>
      <c r="C654" s="165" t="s">
        <v>100</v>
      </c>
      <c r="D654" s="245">
        <v>15102.35</v>
      </c>
      <c r="E654" s="245">
        <v>25420.41</v>
      </c>
      <c r="F654" s="246">
        <v>40522.76</v>
      </c>
      <c r="G654" s="221"/>
    </row>
    <row r="655" spans="1:7" s="58" customFormat="1" ht="13.5" customHeight="1" x14ac:dyDescent="0.2">
      <c r="A655" s="349">
        <v>2011</v>
      </c>
      <c r="B655" s="350" t="s">
        <v>42</v>
      </c>
      <c r="C655" s="350" t="s">
        <v>100</v>
      </c>
      <c r="D655" s="351">
        <v>15330.29</v>
      </c>
      <c r="E655" s="351">
        <v>26971.517500000002</v>
      </c>
      <c r="F655" s="352">
        <v>42301.80750000001</v>
      </c>
      <c r="G655" s="221"/>
    </row>
    <row r="656" spans="1:7" s="58" customFormat="1" ht="13.5" customHeight="1" x14ac:dyDescent="0.2">
      <c r="A656" s="244">
        <v>2011</v>
      </c>
      <c r="B656" s="165" t="s">
        <v>43</v>
      </c>
      <c r="C656" s="165" t="s">
        <v>100</v>
      </c>
      <c r="D656" s="245">
        <v>12541.58</v>
      </c>
      <c r="E656" s="245">
        <v>22363.17</v>
      </c>
      <c r="F656" s="246">
        <v>34904.75</v>
      </c>
      <c r="G656" s="221"/>
    </row>
    <row r="657" spans="1:7" s="58" customFormat="1" ht="13.5" customHeight="1" x14ac:dyDescent="0.2">
      <c r="A657" s="349">
        <v>2011</v>
      </c>
      <c r="B657" s="350" t="s">
        <v>44</v>
      </c>
      <c r="C657" s="350" t="s">
        <v>100</v>
      </c>
      <c r="D657" s="351">
        <v>12661.039999999999</v>
      </c>
      <c r="E657" s="351">
        <v>23869.065000000002</v>
      </c>
      <c r="F657" s="352">
        <v>36530.105000000003</v>
      </c>
      <c r="G657" s="221"/>
    </row>
    <row r="658" spans="1:7" s="58" customFormat="1" ht="13.5" customHeight="1" x14ac:dyDescent="0.2">
      <c r="A658" s="244">
        <v>2011</v>
      </c>
      <c r="B658" s="165" t="s">
        <v>45</v>
      </c>
      <c r="C658" s="165" t="s">
        <v>100</v>
      </c>
      <c r="D658" s="245">
        <v>9664.25</v>
      </c>
      <c r="E658" s="245">
        <v>27045.35</v>
      </c>
      <c r="F658" s="246">
        <v>36709.599999999991</v>
      </c>
      <c r="G658" s="221"/>
    </row>
    <row r="659" spans="1:7" s="58" customFormat="1" ht="13.5" customHeight="1" x14ac:dyDescent="0.2">
      <c r="A659" s="349">
        <v>2011</v>
      </c>
      <c r="B659" s="350" t="s">
        <v>46</v>
      </c>
      <c r="C659" s="350" t="s">
        <v>100</v>
      </c>
      <c r="D659" s="351">
        <v>8780.02</v>
      </c>
      <c r="E659" s="351">
        <v>26897.339999999997</v>
      </c>
      <c r="F659" s="352">
        <v>35677.359999999993</v>
      </c>
      <c r="G659" s="221"/>
    </row>
    <row r="660" spans="1:7" s="58" customFormat="1" ht="13.5" customHeight="1" x14ac:dyDescent="0.2">
      <c r="A660" s="244">
        <v>2011</v>
      </c>
      <c r="B660" s="165" t="s">
        <v>47</v>
      </c>
      <c r="C660" s="165" t="s">
        <v>100</v>
      </c>
      <c r="D660" s="245">
        <v>7713.17</v>
      </c>
      <c r="E660" s="245">
        <v>25851.532499999998</v>
      </c>
      <c r="F660" s="246">
        <v>33564.702499999992</v>
      </c>
      <c r="G660" s="221"/>
    </row>
    <row r="661" spans="1:7" s="58" customFormat="1" ht="13.5" customHeight="1" x14ac:dyDescent="0.2">
      <c r="A661" s="349">
        <v>2011</v>
      </c>
      <c r="B661" s="350" t="s">
        <v>48</v>
      </c>
      <c r="C661" s="350" t="s">
        <v>100</v>
      </c>
      <c r="D661" s="351">
        <v>7345.68</v>
      </c>
      <c r="E661" s="351">
        <v>23325.055</v>
      </c>
      <c r="F661" s="352">
        <v>30670.735000000001</v>
      </c>
      <c r="G661" s="221"/>
    </row>
    <row r="662" spans="1:7" s="58" customFormat="1" ht="13.5" customHeight="1" x14ac:dyDescent="0.2">
      <c r="A662" s="244">
        <v>2011</v>
      </c>
      <c r="B662" s="165" t="s">
        <v>49</v>
      </c>
      <c r="C662" s="165" t="s">
        <v>100</v>
      </c>
      <c r="D662" s="245">
        <v>7217</v>
      </c>
      <c r="E662" s="245">
        <v>24784.865000000002</v>
      </c>
      <c r="F662" s="246">
        <v>32001.865000000002</v>
      </c>
      <c r="G662" s="221"/>
    </row>
    <row r="663" spans="1:7" s="58" customFormat="1" ht="13.5" customHeight="1" x14ac:dyDescent="0.2">
      <c r="A663" s="349">
        <v>2012</v>
      </c>
      <c r="B663" s="350" t="s">
        <v>50</v>
      </c>
      <c r="C663" s="350" t="s">
        <v>100</v>
      </c>
      <c r="D663" s="351">
        <v>10098.640000000001</v>
      </c>
      <c r="E663" s="351">
        <v>25043.21</v>
      </c>
      <c r="F663" s="352">
        <v>35141.85</v>
      </c>
      <c r="G663" s="221"/>
    </row>
    <row r="664" spans="1:7" s="58" customFormat="1" ht="13.5" customHeight="1" x14ac:dyDescent="0.2">
      <c r="A664" s="244">
        <v>2012</v>
      </c>
      <c r="B664" s="165" t="s">
        <v>51</v>
      </c>
      <c r="C664" s="165" t="s">
        <v>100</v>
      </c>
      <c r="D664" s="245">
        <v>9833.9699999999993</v>
      </c>
      <c r="E664" s="245">
        <v>26616.534999999996</v>
      </c>
      <c r="F664" s="246">
        <v>36450.504999999997</v>
      </c>
      <c r="G664" s="221"/>
    </row>
    <row r="665" spans="1:7" s="58" customFormat="1" ht="13.5" customHeight="1" x14ac:dyDescent="0.2">
      <c r="A665" s="349">
        <v>2012</v>
      </c>
      <c r="B665" s="350" t="s">
        <v>52</v>
      </c>
      <c r="C665" s="350" t="s">
        <v>100</v>
      </c>
      <c r="D665" s="351">
        <v>10211.549999999999</v>
      </c>
      <c r="E665" s="351">
        <v>31823.197500000002</v>
      </c>
      <c r="F665" s="352">
        <v>42034.747499999998</v>
      </c>
      <c r="G665" s="221"/>
    </row>
    <row r="666" spans="1:7" s="58" customFormat="1" ht="13.5" customHeight="1" x14ac:dyDescent="0.2">
      <c r="A666" s="244">
        <v>2012</v>
      </c>
      <c r="B666" s="165" t="s">
        <v>40</v>
      </c>
      <c r="C666" s="165" t="s">
        <v>100</v>
      </c>
      <c r="D666" s="245">
        <v>9281.4809999999998</v>
      </c>
      <c r="E666" s="245">
        <v>27097.655000000006</v>
      </c>
      <c r="F666" s="246">
        <v>36379.136000000006</v>
      </c>
      <c r="G666" s="221"/>
    </row>
    <row r="667" spans="1:7" s="58" customFormat="1" ht="13.5" customHeight="1" x14ac:dyDescent="0.2">
      <c r="A667" s="349">
        <v>2012</v>
      </c>
      <c r="B667" s="350" t="s">
        <v>42</v>
      </c>
      <c r="C667" s="350" t="s">
        <v>100</v>
      </c>
      <c r="D667" s="351">
        <v>9668.17</v>
      </c>
      <c r="E667" s="351">
        <v>27765.389999999996</v>
      </c>
      <c r="F667" s="352">
        <v>37433.56</v>
      </c>
      <c r="G667" s="221"/>
    </row>
    <row r="668" spans="1:7" s="58" customFormat="1" ht="13.5" customHeight="1" x14ac:dyDescent="0.2">
      <c r="A668" s="244">
        <v>2012</v>
      </c>
      <c r="B668" s="165" t="s">
        <v>43</v>
      </c>
      <c r="C668" s="165" t="s">
        <v>100</v>
      </c>
      <c r="D668" s="245">
        <v>15600.99</v>
      </c>
      <c r="E668" s="245">
        <v>28337.204999999994</v>
      </c>
      <c r="F668" s="246">
        <v>43938.194999999992</v>
      </c>
      <c r="G668" s="221"/>
    </row>
    <row r="669" spans="1:7" s="58" customFormat="1" ht="13.5" customHeight="1" x14ac:dyDescent="0.2">
      <c r="A669" s="349">
        <v>2012</v>
      </c>
      <c r="B669" s="350" t="s">
        <v>44</v>
      </c>
      <c r="C669" s="350" t="s">
        <v>100</v>
      </c>
      <c r="D669" s="351">
        <v>14555.75</v>
      </c>
      <c r="E669" s="351">
        <v>29483.487499999996</v>
      </c>
      <c r="F669" s="352">
        <v>44039.237499999996</v>
      </c>
      <c r="G669" s="221"/>
    </row>
    <row r="670" spans="1:7" s="58" customFormat="1" ht="13.5" customHeight="1" x14ac:dyDescent="0.2">
      <c r="A670" s="244">
        <v>2012</v>
      </c>
      <c r="B670" s="165" t="s">
        <v>45</v>
      </c>
      <c r="C670" s="165" t="s">
        <v>100</v>
      </c>
      <c r="D670" s="245">
        <v>15735.240000000002</v>
      </c>
      <c r="E670" s="245">
        <v>26735.517500000002</v>
      </c>
      <c r="F670" s="246">
        <v>42470.7575</v>
      </c>
      <c r="G670" s="221"/>
    </row>
    <row r="671" spans="1:7" s="58" customFormat="1" ht="13.5" customHeight="1" x14ac:dyDescent="0.2">
      <c r="A671" s="349">
        <v>2012</v>
      </c>
      <c r="B671" s="350" t="s">
        <v>46</v>
      </c>
      <c r="C671" s="350" t="s">
        <v>100</v>
      </c>
      <c r="D671" s="351">
        <v>16614.43</v>
      </c>
      <c r="E671" s="351">
        <v>25176.872499999998</v>
      </c>
      <c r="F671" s="352">
        <v>41791.302499999991</v>
      </c>
      <c r="G671" s="221"/>
    </row>
    <row r="672" spans="1:7" s="58" customFormat="1" ht="13.5" customHeight="1" x14ac:dyDescent="0.2">
      <c r="A672" s="244">
        <v>2012</v>
      </c>
      <c r="B672" s="165" t="s">
        <v>47</v>
      </c>
      <c r="C672" s="165" t="s">
        <v>100</v>
      </c>
      <c r="D672" s="245">
        <v>15767.37</v>
      </c>
      <c r="E672" s="245">
        <v>26414.355500000001</v>
      </c>
      <c r="F672" s="246">
        <v>42181.7255</v>
      </c>
      <c r="G672" s="221"/>
    </row>
    <row r="673" spans="1:7" s="58" customFormat="1" ht="13.5" customHeight="1" x14ac:dyDescent="0.2">
      <c r="A673" s="349">
        <v>2012</v>
      </c>
      <c r="B673" s="350" t="s">
        <v>48</v>
      </c>
      <c r="C673" s="350" t="s">
        <v>100</v>
      </c>
      <c r="D673" s="351">
        <v>13986.82</v>
      </c>
      <c r="E673" s="351">
        <v>25495.435000000005</v>
      </c>
      <c r="F673" s="352">
        <v>39482.255000000005</v>
      </c>
      <c r="G673" s="221"/>
    </row>
    <row r="674" spans="1:7" s="58" customFormat="1" ht="13.5" customHeight="1" x14ac:dyDescent="0.2">
      <c r="A674" s="244">
        <v>2012</v>
      </c>
      <c r="B674" s="165" t="s">
        <v>49</v>
      </c>
      <c r="C674" s="165" t="s">
        <v>100</v>
      </c>
      <c r="D674" s="245">
        <v>14969.200999999999</v>
      </c>
      <c r="E674" s="245">
        <v>27172.345000000001</v>
      </c>
      <c r="F674" s="246">
        <v>42141.546000000002</v>
      </c>
      <c r="G674" s="221"/>
    </row>
    <row r="675" spans="1:7" s="58" customFormat="1" ht="13.5" customHeight="1" x14ac:dyDescent="0.2">
      <c r="A675" s="349">
        <v>2013</v>
      </c>
      <c r="B675" s="350" t="s">
        <v>50</v>
      </c>
      <c r="C675" s="350" t="s">
        <v>100</v>
      </c>
      <c r="D675" s="351">
        <v>20518.579999999998</v>
      </c>
      <c r="E675" s="351">
        <v>25162.880000000001</v>
      </c>
      <c r="F675" s="352">
        <v>45681.460000000006</v>
      </c>
      <c r="G675" s="221"/>
    </row>
    <row r="676" spans="1:7" s="58" customFormat="1" ht="13.5" customHeight="1" x14ac:dyDescent="0.2">
      <c r="A676" s="244">
        <v>2013</v>
      </c>
      <c r="B676" s="165" t="s">
        <v>51</v>
      </c>
      <c r="C676" s="165" t="s">
        <v>100</v>
      </c>
      <c r="D676" s="245">
        <v>19076.109999999997</v>
      </c>
      <c r="E676" s="245">
        <v>24507.392</v>
      </c>
      <c r="F676" s="246">
        <v>43583.502000000008</v>
      </c>
      <c r="G676" s="221"/>
    </row>
    <row r="677" spans="1:7" s="58" customFormat="1" ht="13.5" customHeight="1" x14ac:dyDescent="0.2">
      <c r="A677" s="349">
        <v>2013</v>
      </c>
      <c r="B677" s="350" t="s">
        <v>52</v>
      </c>
      <c r="C677" s="350" t="s">
        <v>100</v>
      </c>
      <c r="D677" s="351">
        <v>18522.490000000002</v>
      </c>
      <c r="E677" s="351">
        <v>24411.6705</v>
      </c>
      <c r="F677" s="352">
        <v>42934.160500000005</v>
      </c>
      <c r="G677" s="221"/>
    </row>
    <row r="678" spans="1:7" s="58" customFormat="1" ht="13.5" customHeight="1" x14ac:dyDescent="0.2">
      <c r="A678" s="244">
        <v>2013</v>
      </c>
      <c r="B678" s="165" t="s">
        <v>40</v>
      </c>
      <c r="C678" s="165" t="s">
        <v>100</v>
      </c>
      <c r="D678" s="245">
        <v>22224.2</v>
      </c>
      <c r="E678" s="245">
        <v>26082.584999999999</v>
      </c>
      <c r="F678" s="246">
        <v>48306.784999999996</v>
      </c>
      <c r="G678" s="221"/>
    </row>
    <row r="679" spans="1:7" s="58" customFormat="1" ht="13.5" customHeight="1" x14ac:dyDescent="0.2">
      <c r="A679" s="349">
        <v>2013</v>
      </c>
      <c r="B679" s="350" t="s">
        <v>42</v>
      </c>
      <c r="C679" s="350" t="s">
        <v>100</v>
      </c>
      <c r="D679" s="351">
        <v>20498.96</v>
      </c>
      <c r="E679" s="351">
        <v>26606.671000000002</v>
      </c>
      <c r="F679" s="352">
        <v>47105.631000000001</v>
      </c>
      <c r="G679" s="221"/>
    </row>
    <row r="680" spans="1:7" s="58" customFormat="1" ht="13.5" customHeight="1" x14ac:dyDescent="0.2">
      <c r="A680" s="244">
        <v>2013</v>
      </c>
      <c r="B680" s="165" t="s">
        <v>43</v>
      </c>
      <c r="C680" s="165" t="s">
        <v>100</v>
      </c>
      <c r="D680" s="245">
        <v>20251.550000000003</v>
      </c>
      <c r="E680" s="245">
        <v>23555.392</v>
      </c>
      <c r="F680" s="246">
        <v>43806.941999999995</v>
      </c>
      <c r="G680" s="221"/>
    </row>
    <row r="681" spans="1:7" s="58" customFormat="1" ht="13.5" customHeight="1" x14ac:dyDescent="0.2">
      <c r="A681" s="349">
        <v>2013</v>
      </c>
      <c r="B681" s="350" t="s">
        <v>44</v>
      </c>
      <c r="C681" s="350" t="s">
        <v>100</v>
      </c>
      <c r="D681" s="351">
        <v>17623.599999999999</v>
      </c>
      <c r="E681" s="351">
        <v>29956.165000000001</v>
      </c>
      <c r="F681" s="352">
        <v>47579.764999999999</v>
      </c>
      <c r="G681" s="221"/>
    </row>
    <row r="682" spans="1:7" s="58" customFormat="1" ht="13.5" customHeight="1" x14ac:dyDescent="0.2">
      <c r="A682" s="244">
        <v>2013</v>
      </c>
      <c r="B682" s="165" t="s">
        <v>45</v>
      </c>
      <c r="C682" s="165" t="s">
        <v>100</v>
      </c>
      <c r="D682" s="245">
        <v>20341.82</v>
      </c>
      <c r="E682" s="245">
        <v>28980.102999999996</v>
      </c>
      <c r="F682" s="246">
        <v>49321.922999999995</v>
      </c>
      <c r="G682" s="221"/>
    </row>
    <row r="683" spans="1:7" s="58" customFormat="1" ht="13.5" customHeight="1" x14ac:dyDescent="0.2">
      <c r="A683" s="349">
        <v>2013</v>
      </c>
      <c r="B683" s="350" t="s">
        <v>46</v>
      </c>
      <c r="C683" s="350" t="s">
        <v>100</v>
      </c>
      <c r="D683" s="351">
        <v>19741.899999999998</v>
      </c>
      <c r="E683" s="351">
        <v>28138.404500000001</v>
      </c>
      <c r="F683" s="352">
        <v>47880.304499999998</v>
      </c>
      <c r="G683" s="221"/>
    </row>
    <row r="684" spans="1:7" s="58" customFormat="1" ht="13.5" customHeight="1" x14ac:dyDescent="0.2">
      <c r="A684" s="244">
        <v>2013</v>
      </c>
      <c r="B684" s="165" t="s">
        <v>47</v>
      </c>
      <c r="C684" s="165" t="s">
        <v>100</v>
      </c>
      <c r="D684" s="245">
        <v>21370.57</v>
      </c>
      <c r="E684" s="245">
        <v>32325.447499999998</v>
      </c>
      <c r="F684" s="246">
        <v>53696.017500000002</v>
      </c>
      <c r="G684" s="221"/>
    </row>
    <row r="685" spans="1:7" s="58" customFormat="1" ht="13.5" customHeight="1" x14ac:dyDescent="0.2">
      <c r="A685" s="349">
        <v>2013</v>
      </c>
      <c r="B685" s="350" t="s">
        <v>48</v>
      </c>
      <c r="C685" s="350" t="s">
        <v>100</v>
      </c>
      <c r="D685" s="351">
        <v>17126.77</v>
      </c>
      <c r="E685" s="351">
        <v>30034.954999999998</v>
      </c>
      <c r="F685" s="352">
        <v>47161.724999999999</v>
      </c>
      <c r="G685" s="221"/>
    </row>
    <row r="686" spans="1:7" s="58" customFormat="1" ht="13.5" customHeight="1" x14ac:dyDescent="0.2">
      <c r="A686" s="244">
        <v>2013</v>
      </c>
      <c r="B686" s="165" t="s">
        <v>49</v>
      </c>
      <c r="C686" s="165" t="s">
        <v>100</v>
      </c>
      <c r="D686" s="245">
        <v>19222.809999999998</v>
      </c>
      <c r="E686" s="245">
        <v>24075.372500000001</v>
      </c>
      <c r="F686" s="246">
        <v>43298.182499999995</v>
      </c>
      <c r="G686" s="221"/>
    </row>
    <row r="687" spans="1:7" s="58" customFormat="1" ht="13.5" customHeight="1" x14ac:dyDescent="0.2">
      <c r="A687" s="349">
        <v>2014</v>
      </c>
      <c r="B687" s="350" t="s">
        <v>50</v>
      </c>
      <c r="C687" s="350" t="s">
        <v>100</v>
      </c>
      <c r="D687" s="351">
        <v>19251.39</v>
      </c>
      <c r="E687" s="351">
        <v>19730.432499999995</v>
      </c>
      <c r="F687" s="352">
        <v>38981.822499999995</v>
      </c>
      <c r="G687" s="221"/>
    </row>
    <row r="688" spans="1:7" s="58" customFormat="1" ht="13.5" customHeight="1" x14ac:dyDescent="0.2">
      <c r="A688" s="244">
        <v>2014</v>
      </c>
      <c r="B688" s="165" t="s">
        <v>51</v>
      </c>
      <c r="C688" s="165" t="s">
        <v>100</v>
      </c>
      <c r="D688" s="245">
        <v>22099.414000000004</v>
      </c>
      <c r="E688" s="245">
        <v>20715.920000000002</v>
      </c>
      <c r="F688" s="246">
        <v>42815.334000000003</v>
      </c>
      <c r="G688" s="221"/>
    </row>
    <row r="689" spans="1:7" s="58" customFormat="1" ht="13.5" customHeight="1" x14ac:dyDescent="0.2">
      <c r="A689" s="349">
        <v>2014</v>
      </c>
      <c r="B689" s="350" t="s">
        <v>52</v>
      </c>
      <c r="C689" s="350" t="s">
        <v>100</v>
      </c>
      <c r="D689" s="351">
        <v>22921.260000000006</v>
      </c>
      <c r="E689" s="351">
        <v>34473.875</v>
      </c>
      <c r="F689" s="352">
        <v>57395.135000000009</v>
      </c>
      <c r="G689" s="221"/>
    </row>
    <row r="690" spans="1:7" s="58" customFormat="1" ht="13.5" customHeight="1" x14ac:dyDescent="0.2">
      <c r="A690" s="244">
        <v>2014</v>
      </c>
      <c r="B690" s="165" t="s">
        <v>40</v>
      </c>
      <c r="C690" s="165" t="s">
        <v>100</v>
      </c>
      <c r="D690" s="245">
        <v>18668.379999999997</v>
      </c>
      <c r="E690" s="245">
        <v>34622.396249999998</v>
      </c>
      <c r="F690" s="246">
        <v>53290.776249999995</v>
      </c>
      <c r="G690" s="221"/>
    </row>
    <row r="691" spans="1:7" s="58" customFormat="1" ht="13.5" customHeight="1" x14ac:dyDescent="0.2">
      <c r="A691" s="349">
        <v>2014</v>
      </c>
      <c r="B691" s="350" t="s">
        <v>42</v>
      </c>
      <c r="C691" s="350" t="s">
        <v>100</v>
      </c>
      <c r="D691" s="351">
        <v>15976.27</v>
      </c>
      <c r="E691" s="351">
        <v>36334.629090000002</v>
      </c>
      <c r="F691" s="352">
        <v>52310.899089999999</v>
      </c>
      <c r="G691" s="221"/>
    </row>
    <row r="692" spans="1:7" s="58" customFormat="1" ht="13.5" customHeight="1" x14ac:dyDescent="0.2">
      <c r="A692" s="244">
        <v>2014</v>
      </c>
      <c r="B692" s="165" t="s">
        <v>43</v>
      </c>
      <c r="C692" s="165" t="s">
        <v>100</v>
      </c>
      <c r="D692" s="245">
        <v>14582.739999999998</v>
      </c>
      <c r="E692" s="245">
        <v>28544.361554999999</v>
      </c>
      <c r="F692" s="246">
        <v>43127.101555000001</v>
      </c>
      <c r="G692" s="221"/>
    </row>
    <row r="693" spans="1:7" s="58" customFormat="1" ht="13.5" customHeight="1" x14ac:dyDescent="0.2">
      <c r="A693" s="349">
        <v>2014</v>
      </c>
      <c r="B693" s="350" t="s">
        <v>44</v>
      </c>
      <c r="C693" s="350" t="s">
        <v>100</v>
      </c>
      <c r="D693" s="351">
        <v>17367.718000000001</v>
      </c>
      <c r="E693" s="351">
        <v>38420.701000000001</v>
      </c>
      <c r="F693" s="352">
        <v>55788.418999999994</v>
      </c>
      <c r="G693" s="221"/>
    </row>
    <row r="694" spans="1:7" s="58" customFormat="1" ht="13.5" customHeight="1" x14ac:dyDescent="0.2">
      <c r="A694" s="244">
        <v>2014</v>
      </c>
      <c r="B694" s="165" t="s">
        <v>45</v>
      </c>
      <c r="C694" s="165" t="s">
        <v>100</v>
      </c>
      <c r="D694" s="245">
        <v>12836.403999999999</v>
      </c>
      <c r="E694" s="245">
        <v>36164.313999999998</v>
      </c>
      <c r="F694" s="246">
        <v>49000.718000000001</v>
      </c>
      <c r="G694" s="221"/>
    </row>
    <row r="695" spans="1:7" s="58" customFormat="1" ht="13.5" customHeight="1" x14ac:dyDescent="0.2">
      <c r="A695" s="349">
        <v>2014</v>
      </c>
      <c r="B695" s="350" t="s">
        <v>46</v>
      </c>
      <c r="C695" s="350" t="s">
        <v>100</v>
      </c>
      <c r="D695" s="351">
        <v>13595.68</v>
      </c>
      <c r="E695" s="351">
        <v>40263.308000000005</v>
      </c>
      <c r="F695" s="352">
        <v>53858.987999999998</v>
      </c>
      <c r="G695" s="221"/>
    </row>
    <row r="696" spans="1:7" s="58" customFormat="1" ht="13.5" customHeight="1" x14ac:dyDescent="0.2">
      <c r="A696" s="244">
        <v>2014</v>
      </c>
      <c r="B696" s="165" t="s">
        <v>47</v>
      </c>
      <c r="C696" s="165" t="s">
        <v>100</v>
      </c>
      <c r="D696" s="245">
        <v>12985.616</v>
      </c>
      <c r="E696" s="245">
        <v>40284.570000000007</v>
      </c>
      <c r="F696" s="246">
        <v>53270.186000000002</v>
      </c>
      <c r="G696" s="221"/>
    </row>
    <row r="697" spans="1:7" s="58" customFormat="1" ht="13.5" customHeight="1" x14ac:dyDescent="0.2">
      <c r="A697" s="349">
        <v>2014</v>
      </c>
      <c r="B697" s="350" t="s">
        <v>48</v>
      </c>
      <c r="C697" s="350" t="s">
        <v>100</v>
      </c>
      <c r="D697" s="351">
        <v>11078.696</v>
      </c>
      <c r="E697" s="351">
        <v>36462.573499999999</v>
      </c>
      <c r="F697" s="352">
        <v>47541.269500000002</v>
      </c>
      <c r="G697" s="221"/>
    </row>
    <row r="698" spans="1:7" s="58" customFormat="1" ht="13.5" customHeight="1" x14ac:dyDescent="0.2">
      <c r="A698" s="244">
        <v>2014</v>
      </c>
      <c r="B698" s="165" t="s">
        <v>49</v>
      </c>
      <c r="C698" s="165" t="s">
        <v>100</v>
      </c>
      <c r="D698" s="245">
        <v>13601.88</v>
      </c>
      <c r="E698" s="245">
        <v>39508.824500000002</v>
      </c>
      <c r="F698" s="246">
        <v>53110.7045</v>
      </c>
      <c r="G698" s="221"/>
    </row>
    <row r="699" spans="1:7" s="58" customFormat="1" ht="13.5" customHeight="1" x14ac:dyDescent="0.2">
      <c r="A699" s="349">
        <v>2015</v>
      </c>
      <c r="B699" s="350" t="s">
        <v>50</v>
      </c>
      <c r="C699" s="350" t="s">
        <v>100</v>
      </c>
      <c r="D699" s="351">
        <v>11196.369999999999</v>
      </c>
      <c r="E699" s="351">
        <v>37403.852500000001</v>
      </c>
      <c r="F699" s="352">
        <v>48600.222499999996</v>
      </c>
      <c r="G699" s="221"/>
    </row>
    <row r="700" spans="1:7" s="58" customFormat="1" ht="13.5" customHeight="1" x14ac:dyDescent="0.2">
      <c r="A700" s="244">
        <v>2015</v>
      </c>
      <c r="B700" s="165" t="s">
        <v>51</v>
      </c>
      <c r="C700" s="165" t="s">
        <v>100</v>
      </c>
      <c r="D700" s="245">
        <v>16387.670000000002</v>
      </c>
      <c r="E700" s="245">
        <v>42285.547000000006</v>
      </c>
      <c r="F700" s="246">
        <v>58673.217000000004</v>
      </c>
      <c r="G700" s="221"/>
    </row>
    <row r="701" spans="1:7" s="58" customFormat="1" ht="13.5" customHeight="1" x14ac:dyDescent="0.2">
      <c r="A701" s="349">
        <v>2015</v>
      </c>
      <c r="B701" s="350" t="s">
        <v>52</v>
      </c>
      <c r="C701" s="350" t="s">
        <v>100</v>
      </c>
      <c r="D701" s="351">
        <v>16499.39</v>
      </c>
      <c r="E701" s="351">
        <v>47630.873</v>
      </c>
      <c r="F701" s="352">
        <v>64130.262999999992</v>
      </c>
      <c r="G701" s="221"/>
    </row>
    <row r="702" spans="1:7" s="58" customFormat="1" ht="13.5" customHeight="1" x14ac:dyDescent="0.2">
      <c r="A702" s="244">
        <v>2015</v>
      </c>
      <c r="B702" s="165" t="s">
        <v>40</v>
      </c>
      <c r="C702" s="165" t="s">
        <v>100</v>
      </c>
      <c r="D702" s="245">
        <v>15668.567000000003</v>
      </c>
      <c r="E702" s="245">
        <v>41073.478499999997</v>
      </c>
      <c r="F702" s="246">
        <v>56742.0455</v>
      </c>
      <c r="G702" s="221"/>
    </row>
    <row r="703" spans="1:7" s="58" customFormat="1" ht="13.5" customHeight="1" x14ac:dyDescent="0.2">
      <c r="A703" s="349">
        <v>2015</v>
      </c>
      <c r="B703" s="350" t="s">
        <v>42</v>
      </c>
      <c r="C703" s="350" t="s">
        <v>100</v>
      </c>
      <c r="D703" s="351">
        <v>16831.989000000001</v>
      </c>
      <c r="E703" s="351">
        <v>43995.832999999999</v>
      </c>
      <c r="F703" s="352">
        <v>60827.822</v>
      </c>
      <c r="G703" s="221"/>
    </row>
    <row r="704" spans="1:7" s="58" customFormat="1" ht="13.5" customHeight="1" x14ac:dyDescent="0.2">
      <c r="A704" s="244">
        <v>2015</v>
      </c>
      <c r="B704" s="165" t="s">
        <v>43</v>
      </c>
      <c r="C704" s="165" t="s">
        <v>100</v>
      </c>
      <c r="D704" s="245">
        <v>16332.949999999999</v>
      </c>
      <c r="E704" s="245">
        <v>38928.020499999999</v>
      </c>
      <c r="F704" s="246">
        <v>55260.970499999996</v>
      </c>
      <c r="G704" s="221"/>
    </row>
    <row r="705" spans="1:7" s="58" customFormat="1" ht="13.5" customHeight="1" x14ac:dyDescent="0.2">
      <c r="A705" s="349">
        <v>2015</v>
      </c>
      <c r="B705" s="350" t="s">
        <v>44</v>
      </c>
      <c r="C705" s="350" t="s">
        <v>100</v>
      </c>
      <c r="D705" s="351">
        <v>17712.830000000002</v>
      </c>
      <c r="E705" s="351">
        <v>44019.351999999999</v>
      </c>
      <c r="F705" s="352">
        <v>61732.182000000001</v>
      </c>
      <c r="G705" s="221"/>
    </row>
    <row r="706" spans="1:7" s="58" customFormat="1" ht="13.5" customHeight="1" x14ac:dyDescent="0.2">
      <c r="A706" s="244">
        <v>2015</v>
      </c>
      <c r="B706" s="165" t="s">
        <v>45</v>
      </c>
      <c r="C706" s="165" t="s">
        <v>100</v>
      </c>
      <c r="D706" s="245">
        <v>17573.939999999999</v>
      </c>
      <c r="E706" s="245">
        <v>36171.578000000001</v>
      </c>
      <c r="F706" s="246">
        <v>53745.517999999996</v>
      </c>
      <c r="G706" s="221"/>
    </row>
    <row r="707" spans="1:7" s="58" customFormat="1" ht="13.5" customHeight="1" x14ac:dyDescent="0.2">
      <c r="A707" s="349">
        <v>2015</v>
      </c>
      <c r="B707" s="350" t="s">
        <v>46</v>
      </c>
      <c r="C707" s="350" t="s">
        <v>100</v>
      </c>
      <c r="D707" s="351">
        <v>17169.95</v>
      </c>
      <c r="E707" s="351">
        <v>37274.257500000007</v>
      </c>
      <c r="F707" s="352">
        <v>54444.207500000004</v>
      </c>
      <c r="G707" s="221"/>
    </row>
    <row r="708" spans="1:7" s="58" customFormat="1" ht="13.5" customHeight="1" x14ac:dyDescent="0.2">
      <c r="A708" s="244">
        <v>2015</v>
      </c>
      <c r="B708" s="165" t="s">
        <v>47</v>
      </c>
      <c r="C708" s="165" t="s">
        <v>100</v>
      </c>
      <c r="D708" s="245">
        <v>16583.882000000005</v>
      </c>
      <c r="E708" s="245">
        <v>32127.130000000005</v>
      </c>
      <c r="F708" s="246">
        <v>48711.01200000001</v>
      </c>
      <c r="G708" s="221"/>
    </row>
    <row r="709" spans="1:7" s="58" customFormat="1" ht="13.5" customHeight="1" x14ac:dyDescent="0.2">
      <c r="A709" s="349">
        <v>2015</v>
      </c>
      <c r="B709" s="350" t="s">
        <v>48</v>
      </c>
      <c r="C709" s="350" t="s">
        <v>100</v>
      </c>
      <c r="D709" s="351">
        <v>13681.249999999998</v>
      </c>
      <c r="E709" s="351">
        <v>34850.597999999998</v>
      </c>
      <c r="F709" s="352">
        <v>48531.847999999998</v>
      </c>
      <c r="G709" s="221"/>
    </row>
    <row r="710" spans="1:7" s="58" customFormat="1" ht="13.5" customHeight="1" x14ac:dyDescent="0.2">
      <c r="A710" s="244">
        <v>2015</v>
      </c>
      <c r="B710" s="165" t="s">
        <v>49</v>
      </c>
      <c r="C710" s="165" t="s">
        <v>100</v>
      </c>
      <c r="D710" s="245">
        <v>14936.760000000002</v>
      </c>
      <c r="E710" s="245">
        <v>38720.790500000003</v>
      </c>
      <c r="F710" s="246">
        <v>53657.550500000005</v>
      </c>
      <c r="G710" s="221"/>
    </row>
    <row r="711" spans="1:7" s="58" customFormat="1" ht="13.5" customHeight="1" x14ac:dyDescent="0.2">
      <c r="A711" s="349">
        <v>2016</v>
      </c>
      <c r="B711" s="350" t="s">
        <v>50</v>
      </c>
      <c r="C711" s="350" t="s">
        <v>100</v>
      </c>
      <c r="D711" s="351">
        <v>13149.070000000003</v>
      </c>
      <c r="E711" s="351">
        <v>31087.682499999999</v>
      </c>
      <c r="F711" s="352">
        <v>44236.752500000002</v>
      </c>
      <c r="G711" s="221"/>
    </row>
    <row r="712" spans="1:7" s="58" customFormat="1" ht="13.5" customHeight="1" x14ac:dyDescent="0.2">
      <c r="A712" s="244">
        <v>2016</v>
      </c>
      <c r="B712" s="165" t="s">
        <v>51</v>
      </c>
      <c r="C712" s="165" t="s">
        <v>100</v>
      </c>
      <c r="D712" s="245">
        <v>15441.990000000002</v>
      </c>
      <c r="E712" s="245">
        <v>31574.378000000001</v>
      </c>
      <c r="F712" s="246">
        <v>47016.368000000002</v>
      </c>
      <c r="G712" s="221"/>
    </row>
    <row r="713" spans="1:7" s="58" customFormat="1" ht="13.5" customHeight="1" x14ac:dyDescent="0.2">
      <c r="A713" s="349">
        <v>2016</v>
      </c>
      <c r="B713" s="350" t="s">
        <v>52</v>
      </c>
      <c r="C713" s="350" t="s">
        <v>100</v>
      </c>
      <c r="D713" s="351">
        <v>13905.35</v>
      </c>
      <c r="E713" s="351">
        <v>32832.8675</v>
      </c>
      <c r="F713" s="352">
        <v>46738.217499999999</v>
      </c>
      <c r="G713" s="221"/>
    </row>
    <row r="714" spans="1:7" s="58" customFormat="1" ht="13.5" customHeight="1" x14ac:dyDescent="0.2">
      <c r="A714" s="244">
        <v>2016</v>
      </c>
      <c r="B714" s="165" t="s">
        <v>40</v>
      </c>
      <c r="C714" s="165" t="s">
        <v>100</v>
      </c>
      <c r="D714" s="245">
        <v>17090.489999999998</v>
      </c>
      <c r="E714" s="245">
        <v>33356.061000000002</v>
      </c>
      <c r="F714" s="246">
        <v>50446.551000000007</v>
      </c>
      <c r="G714" s="221"/>
    </row>
    <row r="715" spans="1:7" s="58" customFormat="1" ht="13.5" customHeight="1" x14ac:dyDescent="0.2">
      <c r="A715" s="349">
        <v>2016</v>
      </c>
      <c r="B715" s="350" t="s">
        <v>42</v>
      </c>
      <c r="C715" s="350" t="s">
        <v>100</v>
      </c>
      <c r="D715" s="351">
        <v>18598.843000000008</v>
      </c>
      <c r="E715" s="351">
        <v>32892.436000000002</v>
      </c>
      <c r="F715" s="352">
        <v>51491.27900000001</v>
      </c>
      <c r="G715" s="221"/>
    </row>
    <row r="716" spans="1:7" s="58" customFormat="1" ht="13.5" customHeight="1" x14ac:dyDescent="0.2">
      <c r="A716" s="244">
        <v>2016</v>
      </c>
      <c r="B716" s="165" t="s">
        <v>43</v>
      </c>
      <c r="C716" s="165" t="s">
        <v>100</v>
      </c>
      <c r="D716" s="245">
        <v>18787.689000000006</v>
      </c>
      <c r="E716" s="245">
        <v>31401.186500000003</v>
      </c>
      <c r="F716" s="246">
        <v>50188.875500000009</v>
      </c>
      <c r="G716" s="221"/>
    </row>
    <row r="717" spans="1:7" s="58" customFormat="1" ht="13.5" customHeight="1" x14ac:dyDescent="0.2">
      <c r="A717" s="349">
        <v>2016</v>
      </c>
      <c r="B717" s="350" t="s">
        <v>44</v>
      </c>
      <c r="C717" s="350" t="s">
        <v>100</v>
      </c>
      <c r="D717" s="351">
        <v>17482.823</v>
      </c>
      <c r="E717" s="351">
        <v>33661.992999999995</v>
      </c>
      <c r="F717" s="352">
        <v>51144.815999999992</v>
      </c>
      <c r="G717" s="221"/>
    </row>
    <row r="718" spans="1:7" s="58" customFormat="1" ht="13.5" customHeight="1" x14ac:dyDescent="0.2">
      <c r="A718" s="244">
        <v>2016</v>
      </c>
      <c r="B718" s="165" t="s">
        <v>45</v>
      </c>
      <c r="C718" s="165" t="s">
        <v>100</v>
      </c>
      <c r="D718" s="245">
        <v>20233.136999999995</v>
      </c>
      <c r="E718" s="245">
        <v>35758.562999999995</v>
      </c>
      <c r="F718" s="246">
        <v>55991.69999999999</v>
      </c>
      <c r="G718" s="221"/>
    </row>
    <row r="719" spans="1:7" s="58" customFormat="1" ht="13.5" customHeight="1" x14ac:dyDescent="0.2">
      <c r="A719" s="349">
        <v>2016</v>
      </c>
      <c r="B719" s="350" t="s">
        <v>46</v>
      </c>
      <c r="C719" s="350" t="s">
        <v>100</v>
      </c>
      <c r="D719" s="351">
        <v>20570.864000000001</v>
      </c>
      <c r="E719" s="351">
        <v>31467.258999999998</v>
      </c>
      <c r="F719" s="352">
        <v>52038.123</v>
      </c>
      <c r="G719" s="221"/>
    </row>
    <row r="720" spans="1:7" s="58" customFormat="1" ht="13.5" customHeight="1" x14ac:dyDescent="0.2">
      <c r="A720" s="244">
        <v>2016</v>
      </c>
      <c r="B720" s="165" t="s">
        <v>47</v>
      </c>
      <c r="C720" s="165" t="s">
        <v>100</v>
      </c>
      <c r="D720" s="245">
        <v>19820.142999999996</v>
      </c>
      <c r="E720" s="245">
        <v>31883.279499999997</v>
      </c>
      <c r="F720" s="246">
        <v>51703.422500000001</v>
      </c>
      <c r="G720" s="221"/>
    </row>
    <row r="721" spans="1:7" s="58" customFormat="1" ht="13.5" customHeight="1" x14ac:dyDescent="0.2">
      <c r="A721" s="349">
        <v>2016</v>
      </c>
      <c r="B721" s="350" t="s">
        <v>48</v>
      </c>
      <c r="C721" s="350" t="s">
        <v>100</v>
      </c>
      <c r="D721" s="351">
        <v>17986.587000000007</v>
      </c>
      <c r="E721" s="351">
        <v>32753.054000000004</v>
      </c>
      <c r="F721" s="352">
        <v>50739.641000000018</v>
      </c>
      <c r="G721" s="221"/>
    </row>
    <row r="722" spans="1:7" s="58" customFormat="1" ht="13.5" customHeight="1" x14ac:dyDescent="0.2">
      <c r="A722" s="244">
        <v>2016</v>
      </c>
      <c r="B722" s="165" t="s">
        <v>49</v>
      </c>
      <c r="C722" s="165" t="s">
        <v>100</v>
      </c>
      <c r="D722" s="245">
        <v>16059.570999999994</v>
      </c>
      <c r="E722" s="245">
        <v>36700.534</v>
      </c>
      <c r="F722" s="246">
        <v>52760.104999999996</v>
      </c>
      <c r="G722" s="221"/>
    </row>
    <row r="723" spans="1:7" s="58" customFormat="1" ht="13.5" customHeight="1" x14ac:dyDescent="0.2">
      <c r="A723" s="349">
        <v>2017</v>
      </c>
      <c r="B723" s="350" t="s">
        <v>50</v>
      </c>
      <c r="C723" s="350" t="s">
        <v>100</v>
      </c>
      <c r="D723" s="351">
        <v>15656.928</v>
      </c>
      <c r="E723" s="351">
        <v>33558.195999999996</v>
      </c>
      <c r="F723" s="352">
        <v>49215.123999999996</v>
      </c>
      <c r="G723" s="221"/>
    </row>
    <row r="724" spans="1:7" s="58" customFormat="1" ht="13.5" customHeight="1" x14ac:dyDescent="0.2">
      <c r="A724" s="244">
        <v>2017</v>
      </c>
      <c r="B724" s="165" t="s">
        <v>51</v>
      </c>
      <c r="C724" s="165" t="s">
        <v>100</v>
      </c>
      <c r="D724" s="245">
        <v>14791.101999999999</v>
      </c>
      <c r="E724" s="245">
        <v>31174.820999999996</v>
      </c>
      <c r="F724" s="246">
        <v>45965.922999999995</v>
      </c>
      <c r="G724" s="221"/>
    </row>
    <row r="725" spans="1:7" s="58" customFormat="1" ht="13.5" customHeight="1" x14ac:dyDescent="0.2">
      <c r="A725" s="349">
        <v>2017</v>
      </c>
      <c r="B725" s="350" t="s">
        <v>52</v>
      </c>
      <c r="C725" s="350" t="s">
        <v>100</v>
      </c>
      <c r="D725" s="351">
        <v>16517.55</v>
      </c>
      <c r="E725" s="351">
        <v>37060.002499999995</v>
      </c>
      <c r="F725" s="352">
        <v>53577.552499999998</v>
      </c>
      <c r="G725" s="221"/>
    </row>
    <row r="726" spans="1:7" s="58" customFormat="1" ht="13.5" customHeight="1" x14ac:dyDescent="0.2">
      <c r="A726" s="244">
        <v>2017</v>
      </c>
      <c r="B726" s="165" t="s">
        <v>40</v>
      </c>
      <c r="C726" s="165" t="s">
        <v>100</v>
      </c>
      <c r="D726" s="245">
        <v>17031.879000000001</v>
      </c>
      <c r="E726" s="245">
        <v>32723.719000000001</v>
      </c>
      <c r="F726" s="246">
        <v>49755.597999999998</v>
      </c>
      <c r="G726" s="221"/>
    </row>
    <row r="727" spans="1:7" s="58" customFormat="1" ht="13.5" customHeight="1" x14ac:dyDescent="0.2">
      <c r="A727" s="349">
        <v>2017</v>
      </c>
      <c r="B727" s="350" t="s">
        <v>42</v>
      </c>
      <c r="C727" s="350" t="s">
        <v>100</v>
      </c>
      <c r="D727" s="351">
        <v>17316.549999999996</v>
      </c>
      <c r="E727" s="351">
        <v>32029.603999999999</v>
      </c>
      <c r="F727" s="352">
        <v>49346.154000000002</v>
      </c>
      <c r="G727" s="221"/>
    </row>
    <row r="728" spans="1:7" s="58" customFormat="1" ht="13.5" customHeight="1" x14ac:dyDescent="0.2">
      <c r="A728" s="244">
        <v>2017</v>
      </c>
      <c r="B728" s="165" t="s">
        <v>43</v>
      </c>
      <c r="C728" s="165" t="s">
        <v>100</v>
      </c>
      <c r="D728" s="245">
        <v>15591.717999999997</v>
      </c>
      <c r="E728" s="245">
        <v>32601.2245</v>
      </c>
      <c r="F728" s="246">
        <v>48192.942499999997</v>
      </c>
      <c r="G728" s="221"/>
    </row>
    <row r="729" spans="1:7" s="58" customFormat="1" ht="13.5" customHeight="1" x14ac:dyDescent="0.2">
      <c r="A729" s="349">
        <v>2017</v>
      </c>
      <c r="B729" s="350" t="s">
        <v>44</v>
      </c>
      <c r="C729" s="350" t="s">
        <v>100</v>
      </c>
      <c r="D729" s="351">
        <v>18203.744999999995</v>
      </c>
      <c r="E729" s="351">
        <v>33634.47</v>
      </c>
      <c r="F729" s="352">
        <v>51838.214999999997</v>
      </c>
      <c r="G729" s="221"/>
    </row>
    <row r="730" spans="1:7" s="58" customFormat="1" ht="13.5" customHeight="1" x14ac:dyDescent="0.2">
      <c r="A730" s="244">
        <v>2017</v>
      </c>
      <c r="B730" s="165" t="s">
        <v>45</v>
      </c>
      <c r="C730" s="165" t="s">
        <v>100</v>
      </c>
      <c r="D730" s="245">
        <v>15574.723000000004</v>
      </c>
      <c r="E730" s="245">
        <v>33071.612500000003</v>
      </c>
      <c r="F730" s="246">
        <v>48646.335500000001</v>
      </c>
      <c r="G730" s="221"/>
    </row>
    <row r="731" spans="1:7" s="58" customFormat="1" ht="13.5" customHeight="1" x14ac:dyDescent="0.2">
      <c r="A731" s="349">
        <v>2017</v>
      </c>
      <c r="B731" s="350" t="s">
        <v>46</v>
      </c>
      <c r="C731" s="350" t="s">
        <v>100</v>
      </c>
      <c r="D731" s="351">
        <v>17459.739999999998</v>
      </c>
      <c r="E731" s="351">
        <v>32356.917999999998</v>
      </c>
      <c r="F731" s="352">
        <v>49816.657999999996</v>
      </c>
      <c r="G731" s="221"/>
    </row>
    <row r="732" spans="1:7" s="58" customFormat="1" ht="13.5" customHeight="1" x14ac:dyDescent="0.2">
      <c r="A732" s="244">
        <v>2017</v>
      </c>
      <c r="B732" s="165" t="s">
        <v>47</v>
      </c>
      <c r="C732" s="165" t="s">
        <v>100</v>
      </c>
      <c r="D732" s="245">
        <v>15420.419</v>
      </c>
      <c r="E732" s="245">
        <v>32445.7065</v>
      </c>
      <c r="F732" s="246">
        <v>47866.125499999995</v>
      </c>
      <c r="G732" s="221"/>
    </row>
    <row r="733" spans="1:7" s="58" customFormat="1" ht="13.5" customHeight="1" x14ac:dyDescent="0.2">
      <c r="A733" s="349">
        <v>2017</v>
      </c>
      <c r="B733" s="350" t="s">
        <v>48</v>
      </c>
      <c r="C733" s="350" t="s">
        <v>100</v>
      </c>
      <c r="D733" s="351">
        <v>12626.600999999997</v>
      </c>
      <c r="E733" s="351">
        <v>33730.544499999996</v>
      </c>
      <c r="F733" s="352">
        <v>46357.145499999999</v>
      </c>
      <c r="G733" s="221"/>
    </row>
    <row r="734" spans="1:7" s="58" customFormat="1" ht="13.5" customHeight="1" x14ac:dyDescent="0.2">
      <c r="A734" s="244">
        <v>2017</v>
      </c>
      <c r="B734" s="165" t="s">
        <v>49</v>
      </c>
      <c r="C734" s="165" t="s">
        <v>100</v>
      </c>
      <c r="D734" s="245">
        <v>14623.613999999998</v>
      </c>
      <c r="E734" s="245">
        <v>34843.184000000001</v>
      </c>
      <c r="F734" s="246">
        <v>49466.797999999995</v>
      </c>
      <c r="G734" s="221"/>
    </row>
    <row r="735" spans="1:7" s="58" customFormat="1" ht="13.5" customHeight="1" x14ac:dyDescent="0.2">
      <c r="A735" s="349">
        <v>2018</v>
      </c>
      <c r="B735" s="350" t="s">
        <v>50</v>
      </c>
      <c r="C735" s="350" t="s">
        <v>100</v>
      </c>
      <c r="D735" s="351">
        <v>11611.941999999995</v>
      </c>
      <c r="E735" s="351">
        <v>32614.532499999998</v>
      </c>
      <c r="F735" s="352">
        <v>44226.474499999997</v>
      </c>
      <c r="G735" s="221"/>
    </row>
    <row r="736" spans="1:7" s="58" customFormat="1" ht="13.5" customHeight="1" x14ac:dyDescent="0.2">
      <c r="A736" s="244">
        <v>2018</v>
      </c>
      <c r="B736" s="165" t="s">
        <v>51</v>
      </c>
      <c r="C736" s="165" t="s">
        <v>100</v>
      </c>
      <c r="D736" s="245">
        <v>13386.893999999997</v>
      </c>
      <c r="E736" s="245">
        <v>32991.339999999997</v>
      </c>
      <c r="F736" s="246">
        <v>46378.233999999997</v>
      </c>
      <c r="G736" s="221"/>
    </row>
    <row r="737" spans="1:7" s="58" customFormat="1" ht="13.5" customHeight="1" x14ac:dyDescent="0.2">
      <c r="A737" s="349">
        <v>2018</v>
      </c>
      <c r="B737" s="350" t="s">
        <v>52</v>
      </c>
      <c r="C737" s="350" t="s">
        <v>100</v>
      </c>
      <c r="D737" s="351">
        <v>14598.574999999993</v>
      </c>
      <c r="E737" s="351">
        <v>34525.055500000002</v>
      </c>
      <c r="F737" s="352">
        <v>49123.630499999999</v>
      </c>
      <c r="G737" s="221"/>
    </row>
    <row r="738" spans="1:7" s="58" customFormat="1" ht="13.5" customHeight="1" x14ac:dyDescent="0.2">
      <c r="A738" s="244">
        <v>2018</v>
      </c>
      <c r="B738" s="165" t="s">
        <v>40</v>
      </c>
      <c r="C738" s="165" t="s">
        <v>100</v>
      </c>
      <c r="D738" s="245">
        <v>13592.800000000003</v>
      </c>
      <c r="E738" s="245">
        <v>37050.080000000002</v>
      </c>
      <c r="F738" s="246">
        <v>50642.880000000005</v>
      </c>
      <c r="G738" s="221"/>
    </row>
    <row r="739" spans="1:7" s="58" customFormat="1" ht="13.5" customHeight="1" x14ac:dyDescent="0.2">
      <c r="A739" s="349">
        <v>2018</v>
      </c>
      <c r="B739" s="350" t="s">
        <v>42</v>
      </c>
      <c r="C739" s="350" t="s">
        <v>100</v>
      </c>
      <c r="D739" s="351">
        <v>10761.163</v>
      </c>
      <c r="E739" s="351">
        <v>30078.4935</v>
      </c>
      <c r="F739" s="352">
        <v>40839.656499999997</v>
      </c>
      <c r="G739" s="221"/>
    </row>
    <row r="740" spans="1:7" s="58" customFormat="1" ht="13.5" customHeight="1" x14ac:dyDescent="0.2">
      <c r="A740" s="244">
        <v>2018</v>
      </c>
      <c r="B740" s="165" t="s">
        <v>43</v>
      </c>
      <c r="C740" s="165" t="s">
        <v>100</v>
      </c>
      <c r="D740" s="245">
        <v>8600.357</v>
      </c>
      <c r="E740" s="245">
        <v>30212.958499999997</v>
      </c>
      <c r="F740" s="246">
        <v>38813.315499999997</v>
      </c>
      <c r="G740" s="221"/>
    </row>
    <row r="741" spans="1:7" s="58" customFormat="1" ht="13.5" customHeight="1" x14ac:dyDescent="0.2">
      <c r="A741" s="349">
        <v>2018</v>
      </c>
      <c r="B741" s="350" t="s">
        <v>44</v>
      </c>
      <c r="C741" s="350" t="s">
        <v>100</v>
      </c>
      <c r="D741" s="351">
        <v>9624.4669999999969</v>
      </c>
      <c r="E741" s="351">
        <v>37419.262000000002</v>
      </c>
      <c r="F741" s="352">
        <v>47043.728999999999</v>
      </c>
      <c r="G741" s="221"/>
    </row>
    <row r="742" spans="1:7" s="58" customFormat="1" ht="13.5" customHeight="1" x14ac:dyDescent="0.2">
      <c r="A742" s="244">
        <v>2018</v>
      </c>
      <c r="B742" s="165" t="s">
        <v>45</v>
      </c>
      <c r="C742" s="165" t="s">
        <v>100</v>
      </c>
      <c r="D742" s="245">
        <v>10078.932999999994</v>
      </c>
      <c r="E742" s="245">
        <v>40800.474000000002</v>
      </c>
      <c r="F742" s="246">
        <v>50879.406999999992</v>
      </c>
      <c r="G742" s="221"/>
    </row>
    <row r="743" spans="1:7" s="58" customFormat="1" ht="13.5" customHeight="1" x14ac:dyDescent="0.2">
      <c r="A743" s="349">
        <v>2018</v>
      </c>
      <c r="B743" s="350" t="s">
        <v>46</v>
      </c>
      <c r="C743" s="350" t="s">
        <v>100</v>
      </c>
      <c r="D743" s="351">
        <v>10370.758</v>
      </c>
      <c r="E743" s="351">
        <v>40418.438999999984</v>
      </c>
      <c r="F743" s="352">
        <v>50789.196999999986</v>
      </c>
      <c r="G743" s="221"/>
    </row>
    <row r="744" spans="1:7" s="58" customFormat="1" ht="13.5" customHeight="1" x14ac:dyDescent="0.2">
      <c r="A744" s="244">
        <v>2018</v>
      </c>
      <c r="B744" s="165" t="s">
        <v>47</v>
      </c>
      <c r="C744" s="165" t="s">
        <v>100</v>
      </c>
      <c r="D744" s="245">
        <v>12462.406999999997</v>
      </c>
      <c r="E744" s="245">
        <v>44684.557499999995</v>
      </c>
      <c r="F744" s="246">
        <v>57146.964499999995</v>
      </c>
      <c r="G744" s="221"/>
    </row>
    <row r="745" spans="1:7" s="58" customFormat="1" ht="13.5" customHeight="1" x14ac:dyDescent="0.2">
      <c r="A745" s="349">
        <v>2018</v>
      </c>
      <c r="B745" s="350" t="s">
        <v>48</v>
      </c>
      <c r="C745" s="350" t="s">
        <v>100</v>
      </c>
      <c r="D745" s="351">
        <v>10543.033999999994</v>
      </c>
      <c r="E745" s="351">
        <v>41438.003000000004</v>
      </c>
      <c r="F745" s="352">
        <v>51981.036999999997</v>
      </c>
      <c r="G745" s="221"/>
    </row>
    <row r="746" spans="1:7" s="58" customFormat="1" ht="13.5" customHeight="1" x14ac:dyDescent="0.2">
      <c r="A746" s="244">
        <v>2018</v>
      </c>
      <c r="B746" s="165" t="s">
        <v>49</v>
      </c>
      <c r="C746" s="165" t="s">
        <v>100</v>
      </c>
      <c r="D746" s="245">
        <v>15734.390999999996</v>
      </c>
      <c r="E746" s="245">
        <v>42378.030500000001</v>
      </c>
      <c r="F746" s="246">
        <v>58112.421499999997</v>
      </c>
      <c r="G746" s="221"/>
    </row>
    <row r="747" spans="1:7" s="58" customFormat="1" ht="13.5" customHeight="1" x14ac:dyDescent="0.2">
      <c r="A747" s="349">
        <v>2019</v>
      </c>
      <c r="B747" s="350" t="s">
        <v>50</v>
      </c>
      <c r="C747" s="350" t="s">
        <v>100</v>
      </c>
      <c r="D747" s="351">
        <v>15491.774000000001</v>
      </c>
      <c r="E747" s="351">
        <v>41708.19</v>
      </c>
      <c r="F747" s="352">
        <v>57199.964</v>
      </c>
      <c r="G747" s="221"/>
    </row>
    <row r="748" spans="1:7" s="58" customFormat="1" ht="13.5" customHeight="1" x14ac:dyDescent="0.2">
      <c r="A748" s="244">
        <v>2019</v>
      </c>
      <c r="B748" s="165" t="s">
        <v>51</v>
      </c>
      <c r="C748" s="165" t="s">
        <v>100</v>
      </c>
      <c r="D748" s="245">
        <v>15735.841000000008</v>
      </c>
      <c r="E748" s="245">
        <v>40364.522499999999</v>
      </c>
      <c r="F748" s="246">
        <v>56100.363500000007</v>
      </c>
      <c r="G748" s="221"/>
    </row>
    <row r="749" spans="1:7" s="58" customFormat="1" ht="13.5" customHeight="1" x14ac:dyDescent="0.2">
      <c r="A749" s="349">
        <v>2019</v>
      </c>
      <c r="B749" s="350" t="s">
        <v>52</v>
      </c>
      <c r="C749" s="350" t="s">
        <v>100</v>
      </c>
      <c r="D749" s="351">
        <v>15367.840999999997</v>
      </c>
      <c r="E749" s="351">
        <v>47500.942999999992</v>
      </c>
      <c r="F749" s="352">
        <v>62868.783999999992</v>
      </c>
      <c r="G749" s="221"/>
    </row>
    <row r="750" spans="1:7" s="58" customFormat="1" ht="13.5" customHeight="1" x14ac:dyDescent="0.2">
      <c r="A750" s="244">
        <v>2019</v>
      </c>
      <c r="B750" s="165" t="s">
        <v>40</v>
      </c>
      <c r="C750" s="165" t="s">
        <v>100</v>
      </c>
      <c r="D750" s="245">
        <v>13058.881999999989</v>
      </c>
      <c r="E750" s="245">
        <v>43551.334000000003</v>
      </c>
      <c r="F750" s="246">
        <v>56610.216</v>
      </c>
      <c r="G750" s="221"/>
    </row>
    <row r="751" spans="1:7" s="58" customFormat="1" ht="13.5" customHeight="1" x14ac:dyDescent="0.2">
      <c r="A751" s="349">
        <v>2019</v>
      </c>
      <c r="B751" s="350" t="s">
        <v>42</v>
      </c>
      <c r="C751" s="350" t="s">
        <v>100</v>
      </c>
      <c r="D751" s="351">
        <v>12915.21999999999</v>
      </c>
      <c r="E751" s="351">
        <v>41552.839499999995</v>
      </c>
      <c r="F751" s="352">
        <v>54468.059499999988</v>
      </c>
      <c r="G751" s="221"/>
    </row>
    <row r="752" spans="1:7" s="58" customFormat="1" ht="13.5" customHeight="1" x14ac:dyDescent="0.2">
      <c r="A752" s="244">
        <v>2019</v>
      </c>
      <c r="B752" s="165" t="s">
        <v>43</v>
      </c>
      <c r="C752" s="165" t="s">
        <v>100</v>
      </c>
      <c r="D752" s="245">
        <v>11307.709999999994</v>
      </c>
      <c r="E752" s="245">
        <v>37511.833999999995</v>
      </c>
      <c r="F752" s="246">
        <v>48819.543999999987</v>
      </c>
      <c r="G752" s="221"/>
    </row>
    <row r="753" spans="1:7" s="58" customFormat="1" ht="13.5" customHeight="1" x14ac:dyDescent="0.2">
      <c r="A753" s="349">
        <v>2019</v>
      </c>
      <c r="B753" s="350" t="s">
        <v>44</v>
      </c>
      <c r="C753" s="350" t="s">
        <v>100</v>
      </c>
      <c r="D753" s="351">
        <v>12573.368999999999</v>
      </c>
      <c r="E753" s="351">
        <v>45902.148499999996</v>
      </c>
      <c r="F753" s="352">
        <v>58475.517500000002</v>
      </c>
      <c r="G753" s="221"/>
    </row>
    <row r="754" spans="1:7" s="58" customFormat="1" ht="13.5" customHeight="1" x14ac:dyDescent="0.2">
      <c r="A754" s="244">
        <v>2019</v>
      </c>
      <c r="B754" s="165" t="s">
        <v>45</v>
      </c>
      <c r="C754" s="165" t="s">
        <v>100</v>
      </c>
      <c r="D754" s="245">
        <v>14045.658999999998</v>
      </c>
      <c r="E754" s="245">
        <v>44787.899999999994</v>
      </c>
      <c r="F754" s="246">
        <v>58833.558999999994</v>
      </c>
      <c r="G754" s="221"/>
    </row>
    <row r="755" spans="1:7" s="58" customFormat="1" ht="13.5" customHeight="1" x14ac:dyDescent="0.2">
      <c r="A755" s="349">
        <v>2019</v>
      </c>
      <c r="B755" s="350" t="s">
        <v>46</v>
      </c>
      <c r="C755" s="350" t="s">
        <v>100</v>
      </c>
      <c r="D755" s="351">
        <v>12787.367999999999</v>
      </c>
      <c r="E755" s="351">
        <v>41790.824999999997</v>
      </c>
      <c r="F755" s="352">
        <v>54578.192999999999</v>
      </c>
      <c r="G755" s="221"/>
    </row>
    <row r="756" spans="1:7" s="58" customFormat="1" ht="13.5" customHeight="1" x14ac:dyDescent="0.2">
      <c r="A756" s="244">
        <v>2019</v>
      </c>
      <c r="B756" s="165" t="s">
        <v>47</v>
      </c>
      <c r="C756" s="165" t="s">
        <v>100</v>
      </c>
      <c r="D756" s="245">
        <v>15314.195999999993</v>
      </c>
      <c r="E756" s="245">
        <v>33198.996500000008</v>
      </c>
      <c r="F756" s="246">
        <v>48513.192500000005</v>
      </c>
      <c r="G756" s="221"/>
    </row>
    <row r="757" spans="1:7" s="58" customFormat="1" ht="13.5" customHeight="1" x14ac:dyDescent="0.2">
      <c r="A757" s="349">
        <v>2019</v>
      </c>
      <c r="B757" s="350" t="s">
        <v>48</v>
      </c>
      <c r="C757" s="350" t="s">
        <v>100</v>
      </c>
      <c r="D757" s="351">
        <v>15553.938999999997</v>
      </c>
      <c r="E757" s="351">
        <v>36016.012499999997</v>
      </c>
      <c r="F757" s="352">
        <v>51569.951499999996</v>
      </c>
      <c r="G757" s="221"/>
    </row>
    <row r="758" spans="1:7" s="58" customFormat="1" ht="13.5" customHeight="1" x14ac:dyDescent="0.2">
      <c r="A758" s="244">
        <v>2019</v>
      </c>
      <c r="B758" s="165" t="s">
        <v>49</v>
      </c>
      <c r="C758" s="165" t="s">
        <v>100</v>
      </c>
      <c r="D758" s="245">
        <v>16733.303</v>
      </c>
      <c r="E758" s="245">
        <v>39516.200500000006</v>
      </c>
      <c r="F758" s="246">
        <v>56249.503499999999</v>
      </c>
      <c r="G758" s="221"/>
    </row>
    <row r="759" spans="1:7" s="58" customFormat="1" ht="13.5" customHeight="1" x14ac:dyDescent="0.2">
      <c r="A759" s="349">
        <v>2020</v>
      </c>
      <c r="B759" s="350" t="s">
        <v>50</v>
      </c>
      <c r="C759" s="350" t="s">
        <v>100</v>
      </c>
      <c r="D759" s="351">
        <v>14256.800000000005</v>
      </c>
      <c r="E759" s="351">
        <v>33905.840000000011</v>
      </c>
      <c r="F759" s="352">
        <v>48162.640000000014</v>
      </c>
      <c r="G759" s="221"/>
    </row>
    <row r="760" spans="1:7" s="58" customFormat="1" ht="13.5" customHeight="1" x14ac:dyDescent="0.2">
      <c r="A760" s="244">
        <v>2020</v>
      </c>
      <c r="B760" s="165" t="s">
        <v>51</v>
      </c>
      <c r="C760" s="165" t="s">
        <v>100</v>
      </c>
      <c r="D760" s="245">
        <v>16923.630999999998</v>
      </c>
      <c r="E760" s="245">
        <v>35074.573500000006</v>
      </c>
      <c r="F760" s="246">
        <v>51998.204500000007</v>
      </c>
      <c r="G760" s="221"/>
    </row>
    <row r="761" spans="1:7" s="58" customFormat="1" ht="13.5" customHeight="1" x14ac:dyDescent="0.2">
      <c r="A761" s="349">
        <v>2020</v>
      </c>
      <c r="B761" s="350" t="s">
        <v>52</v>
      </c>
      <c r="C761" s="350" t="s">
        <v>100</v>
      </c>
      <c r="D761" s="351">
        <v>11450.2</v>
      </c>
      <c r="E761" s="351">
        <v>28242.769000000004</v>
      </c>
      <c r="F761" s="352">
        <v>39692.969000000005</v>
      </c>
      <c r="G761" s="221"/>
    </row>
    <row r="762" spans="1:7" s="58" customFormat="1" ht="13.5" customHeight="1" x14ac:dyDescent="0.2">
      <c r="A762" s="244">
        <v>2020</v>
      </c>
      <c r="B762" s="165" t="s">
        <v>40</v>
      </c>
      <c r="C762" s="165" t="s">
        <v>100</v>
      </c>
      <c r="D762" s="245">
        <v>2029.2180000000001</v>
      </c>
      <c r="E762" s="245">
        <v>14182.263500000001</v>
      </c>
      <c r="F762" s="246">
        <v>16211.4815</v>
      </c>
      <c r="G762" s="221"/>
    </row>
    <row r="763" spans="1:7" s="58" customFormat="1" ht="13.5" customHeight="1" x14ac:dyDescent="0.2">
      <c r="A763" s="349">
        <v>2020</v>
      </c>
      <c r="B763" s="350" t="s">
        <v>42</v>
      </c>
      <c r="C763" s="350" t="s">
        <v>100</v>
      </c>
      <c r="D763" s="351">
        <v>8067.7860000000001</v>
      </c>
      <c r="E763" s="351">
        <v>23478.833500000001</v>
      </c>
      <c r="F763" s="352">
        <v>31546.619500000001</v>
      </c>
      <c r="G763" s="221"/>
    </row>
    <row r="764" spans="1:7" s="58" customFormat="1" ht="13.5" customHeight="1" x14ac:dyDescent="0.2">
      <c r="A764" s="244">
        <v>2020</v>
      </c>
      <c r="B764" s="165" t="s">
        <v>43</v>
      </c>
      <c r="C764" s="165" t="s">
        <v>100</v>
      </c>
      <c r="D764" s="245">
        <v>11204.656999999999</v>
      </c>
      <c r="E764" s="245">
        <v>30027.634499999996</v>
      </c>
      <c r="F764" s="246">
        <v>41232.291499999999</v>
      </c>
      <c r="G764" s="221"/>
    </row>
    <row r="765" spans="1:7" s="58" customFormat="1" ht="13.5" customHeight="1" x14ac:dyDescent="0.2">
      <c r="A765" s="349">
        <v>2020</v>
      </c>
      <c r="B765" s="350" t="s">
        <v>44</v>
      </c>
      <c r="C765" s="350" t="s">
        <v>100</v>
      </c>
      <c r="D765" s="351">
        <v>13991.944000000001</v>
      </c>
      <c r="E765" s="351">
        <v>36761.918500000014</v>
      </c>
      <c r="F765" s="352">
        <v>50753.862500000017</v>
      </c>
      <c r="G765" s="221"/>
    </row>
    <row r="766" spans="1:7" s="58" customFormat="1" ht="13.5" customHeight="1" x14ac:dyDescent="0.2">
      <c r="A766" s="244">
        <v>2020</v>
      </c>
      <c r="B766" s="165" t="s">
        <v>45</v>
      </c>
      <c r="C766" s="165" t="s">
        <v>100</v>
      </c>
      <c r="D766" s="245">
        <v>14088.141999999993</v>
      </c>
      <c r="E766" s="245">
        <v>32756.645</v>
      </c>
      <c r="F766" s="246">
        <v>46844.786999999997</v>
      </c>
      <c r="G766" s="221"/>
    </row>
    <row r="767" spans="1:7" s="58" customFormat="1" ht="13.5" customHeight="1" x14ac:dyDescent="0.2">
      <c r="A767" s="349">
        <v>2020</v>
      </c>
      <c r="B767" s="350" t="s">
        <v>46</v>
      </c>
      <c r="C767" s="350" t="s">
        <v>100</v>
      </c>
      <c r="D767" s="351">
        <v>15630.029999999999</v>
      </c>
      <c r="E767" s="351">
        <v>33759.119000000006</v>
      </c>
      <c r="F767" s="352">
        <v>49389.149000000005</v>
      </c>
      <c r="G767" s="221"/>
    </row>
    <row r="768" spans="1:7" s="58" customFormat="1" ht="13.5" customHeight="1" x14ac:dyDescent="0.2">
      <c r="A768" s="244">
        <v>2020</v>
      </c>
      <c r="B768" s="165" t="s">
        <v>47</v>
      </c>
      <c r="C768" s="165" t="s">
        <v>100</v>
      </c>
      <c r="D768" s="245">
        <v>16651.129999904631</v>
      </c>
      <c r="E768" s="245">
        <v>37871.696000000004</v>
      </c>
      <c r="F768" s="246">
        <v>54522.825999904635</v>
      </c>
      <c r="G768" s="221"/>
    </row>
    <row r="769" spans="1:7" s="58" customFormat="1" ht="13.5" customHeight="1" x14ac:dyDescent="0.2">
      <c r="A769" s="349">
        <v>2020</v>
      </c>
      <c r="B769" s="350" t="s">
        <v>48</v>
      </c>
      <c r="C769" s="350" t="s">
        <v>100</v>
      </c>
      <c r="D769" s="351">
        <v>14670.93</v>
      </c>
      <c r="E769" s="351">
        <v>36140.142999999996</v>
      </c>
      <c r="F769" s="352">
        <v>50811.073000000004</v>
      </c>
      <c r="G769" s="221"/>
    </row>
    <row r="770" spans="1:7" s="58" customFormat="1" ht="13.5" customHeight="1" x14ac:dyDescent="0.2">
      <c r="A770" s="244">
        <v>2020</v>
      </c>
      <c r="B770" s="165" t="s">
        <v>49</v>
      </c>
      <c r="C770" s="165" t="s">
        <v>100</v>
      </c>
      <c r="D770" s="245">
        <v>13599.51</v>
      </c>
      <c r="E770" s="245">
        <v>39107.618500000004</v>
      </c>
      <c r="F770" s="246">
        <v>52707.128500000006</v>
      </c>
      <c r="G770" s="221"/>
    </row>
    <row r="771" spans="1:7" s="58" customFormat="1" ht="13.5" customHeight="1" x14ac:dyDescent="0.2">
      <c r="A771" s="349">
        <v>2021</v>
      </c>
      <c r="B771" s="350" t="s">
        <v>50</v>
      </c>
      <c r="C771" s="350" t="s">
        <v>100</v>
      </c>
      <c r="D771" s="351">
        <v>13047.107</v>
      </c>
      <c r="E771" s="351">
        <v>36919.978499999997</v>
      </c>
      <c r="F771" s="352">
        <v>49967.085500000001</v>
      </c>
      <c r="G771" s="221"/>
    </row>
    <row r="772" spans="1:7" s="58" customFormat="1" ht="13.5" customHeight="1" x14ac:dyDescent="0.2">
      <c r="A772" s="244">
        <v>2021</v>
      </c>
      <c r="B772" s="165" t="s">
        <v>51</v>
      </c>
      <c r="C772" s="165" t="s">
        <v>100</v>
      </c>
      <c r="D772" s="245">
        <v>13435.430000000002</v>
      </c>
      <c r="E772" s="245">
        <v>37472.405000000006</v>
      </c>
      <c r="F772" s="246">
        <v>50907.835000000006</v>
      </c>
      <c r="G772" s="221"/>
    </row>
    <row r="773" spans="1:7" s="58" customFormat="1" ht="13.5" customHeight="1" x14ac:dyDescent="0.2">
      <c r="A773" s="349">
        <v>2021</v>
      </c>
      <c r="B773" s="350" t="s">
        <v>52</v>
      </c>
      <c r="C773" s="350" t="s">
        <v>100</v>
      </c>
      <c r="D773" s="351">
        <v>14420.990000000002</v>
      </c>
      <c r="E773" s="351">
        <v>40931.686999987163</v>
      </c>
      <c r="F773" s="352">
        <v>55352.676999987161</v>
      </c>
      <c r="G773" s="221"/>
    </row>
    <row r="774" spans="1:7" s="58" customFormat="1" ht="13.5" customHeight="1" x14ac:dyDescent="0.2">
      <c r="A774" s="244">
        <v>2021</v>
      </c>
      <c r="B774" s="165" t="s">
        <v>40</v>
      </c>
      <c r="C774" s="165" t="s">
        <v>100</v>
      </c>
      <c r="D774" s="245">
        <v>13068.369996948242</v>
      </c>
      <c r="E774" s="245">
        <v>36105.441500000008</v>
      </c>
      <c r="F774" s="246">
        <v>49173.811496948256</v>
      </c>
      <c r="G774" s="221"/>
    </row>
    <row r="775" spans="1:7" s="58" customFormat="1" ht="13.5" customHeight="1" x14ac:dyDescent="0.2">
      <c r="A775" s="349">
        <v>2021</v>
      </c>
      <c r="B775" s="350" t="s">
        <v>42</v>
      </c>
      <c r="C775" s="350" t="s">
        <v>100</v>
      </c>
      <c r="D775" s="351">
        <v>12213.361999694822</v>
      </c>
      <c r="E775" s="351">
        <v>35125.486499999999</v>
      </c>
      <c r="F775" s="352">
        <v>47338.848499694825</v>
      </c>
      <c r="G775" s="221"/>
    </row>
    <row r="776" spans="1:7" s="58" customFormat="1" ht="13.5" customHeight="1" x14ac:dyDescent="0.2">
      <c r="A776" s="244">
        <v>2021</v>
      </c>
      <c r="B776" s="165" t="s">
        <v>43</v>
      </c>
      <c r="C776" s="165" t="s">
        <v>100</v>
      </c>
      <c r="D776" s="245">
        <v>14062.859995117189</v>
      </c>
      <c r="E776" s="245">
        <v>33074.843499999995</v>
      </c>
      <c r="F776" s="246">
        <v>47137.703495117181</v>
      </c>
      <c r="G776" s="221"/>
    </row>
    <row r="777" spans="1:7" s="58" customFormat="1" ht="13.5" customHeight="1" x14ac:dyDescent="0.2">
      <c r="A777" s="349">
        <v>2021</v>
      </c>
      <c r="B777" s="350" t="s">
        <v>44</v>
      </c>
      <c r="C777" s="350" t="s">
        <v>100</v>
      </c>
      <c r="D777" s="351">
        <v>12583.72</v>
      </c>
      <c r="E777" s="351">
        <v>36277.127500000002</v>
      </c>
      <c r="F777" s="352">
        <v>48860.847500000003</v>
      </c>
      <c r="G777" s="221"/>
    </row>
    <row r="778" spans="1:7" s="58" customFormat="1" ht="13.5" customHeight="1" x14ac:dyDescent="0.2">
      <c r="A778" s="244">
        <v>2021</v>
      </c>
      <c r="B778" s="165" t="s">
        <v>45</v>
      </c>
      <c r="C778" s="165" t="s">
        <v>100</v>
      </c>
      <c r="D778" s="245">
        <v>11626.39</v>
      </c>
      <c r="E778" s="245">
        <v>35178.26400000001</v>
      </c>
      <c r="F778" s="246">
        <v>46804.65400000001</v>
      </c>
      <c r="G778" s="221"/>
    </row>
    <row r="779" spans="1:7" s="58" customFormat="1" ht="13.5" customHeight="1" x14ac:dyDescent="0.2">
      <c r="A779" s="349">
        <v>2021</v>
      </c>
      <c r="B779" s="350" t="s">
        <v>46</v>
      </c>
      <c r="C779" s="350" t="s">
        <v>100</v>
      </c>
      <c r="D779" s="351">
        <v>13580.19</v>
      </c>
      <c r="E779" s="351">
        <v>34414.264499999997</v>
      </c>
      <c r="F779" s="352">
        <v>47994.454499999993</v>
      </c>
      <c r="G779" s="221"/>
    </row>
    <row r="780" spans="1:7" s="58" customFormat="1" ht="13.5" customHeight="1" x14ac:dyDescent="0.2">
      <c r="A780" s="244">
        <v>2021</v>
      </c>
      <c r="B780" s="165" t="s">
        <v>47</v>
      </c>
      <c r="C780" s="165" t="s">
        <v>100</v>
      </c>
      <c r="D780" s="245">
        <v>14156.749999999998</v>
      </c>
      <c r="E780" s="245">
        <v>34077.461500000012</v>
      </c>
      <c r="F780" s="246">
        <v>48234.211500000005</v>
      </c>
      <c r="G780" s="221"/>
    </row>
    <row r="781" spans="1:7" s="58" customFormat="1" ht="13.5" customHeight="1" x14ac:dyDescent="0.2">
      <c r="A781" s="349">
        <v>2021</v>
      </c>
      <c r="B781" s="350" t="s">
        <v>48</v>
      </c>
      <c r="C781" s="350" t="s">
        <v>100</v>
      </c>
      <c r="D781" s="351">
        <v>12928.925999999998</v>
      </c>
      <c r="E781" s="351">
        <v>39522.338999999993</v>
      </c>
      <c r="F781" s="352">
        <v>52451.264999999985</v>
      </c>
      <c r="G781" s="221"/>
    </row>
    <row r="782" spans="1:7" s="58" customFormat="1" ht="13.5" customHeight="1" x14ac:dyDescent="0.2">
      <c r="A782" s="244">
        <v>2021</v>
      </c>
      <c r="B782" s="165" t="s">
        <v>49</v>
      </c>
      <c r="C782" s="165" t="s">
        <v>100</v>
      </c>
      <c r="D782" s="245">
        <v>14384.679999999998</v>
      </c>
      <c r="E782" s="245">
        <v>42716.165499999988</v>
      </c>
      <c r="F782" s="246">
        <v>57100.845499999989</v>
      </c>
      <c r="G782" s="221"/>
    </row>
    <row r="783" spans="1:7" s="58" customFormat="1" ht="13.5" customHeight="1" x14ac:dyDescent="0.2">
      <c r="A783" s="349">
        <v>2022</v>
      </c>
      <c r="B783" s="350" t="s">
        <v>50</v>
      </c>
      <c r="C783" s="350" t="s">
        <v>100</v>
      </c>
      <c r="D783" s="351">
        <v>11835.89</v>
      </c>
      <c r="E783" s="351">
        <v>35804.096499999992</v>
      </c>
      <c r="F783" s="352">
        <v>47639.986499999999</v>
      </c>
      <c r="G783" s="221"/>
    </row>
    <row r="784" spans="1:7" s="58" customFormat="1" ht="13.5" customHeight="1" x14ac:dyDescent="0.2">
      <c r="A784" s="244">
        <v>2022</v>
      </c>
      <c r="B784" s="165" t="s">
        <v>51</v>
      </c>
      <c r="C784" s="165" t="s">
        <v>100</v>
      </c>
      <c r="D784" s="245">
        <v>15228.55</v>
      </c>
      <c r="E784" s="245">
        <v>39141.498499999994</v>
      </c>
      <c r="F784" s="246">
        <v>54370.04849999999</v>
      </c>
      <c r="G784" s="221"/>
    </row>
    <row r="785" spans="1:7" s="58" customFormat="1" ht="13.5" customHeight="1" x14ac:dyDescent="0.2">
      <c r="A785" s="349">
        <v>2022</v>
      </c>
      <c r="B785" s="350" t="s">
        <v>52</v>
      </c>
      <c r="C785" s="350" t="s">
        <v>100</v>
      </c>
      <c r="D785" s="351">
        <v>17618.550999999999</v>
      </c>
      <c r="E785" s="351">
        <v>47894.323499999999</v>
      </c>
      <c r="F785" s="352">
        <v>65512.874500000005</v>
      </c>
      <c r="G785" s="221"/>
    </row>
    <row r="786" spans="1:7" s="58" customFormat="1" ht="13.5" customHeight="1" x14ac:dyDescent="0.2">
      <c r="A786" s="244">
        <v>2022</v>
      </c>
      <c r="B786" s="165" t="s">
        <v>40</v>
      </c>
      <c r="C786" s="165" t="s">
        <v>100</v>
      </c>
      <c r="D786" s="245">
        <v>15881.800000000001</v>
      </c>
      <c r="E786" s="245">
        <v>37547.668999999994</v>
      </c>
      <c r="F786" s="246">
        <v>53429.468999999997</v>
      </c>
      <c r="G786" s="221"/>
    </row>
    <row r="787" spans="1:7" s="58" customFormat="1" ht="13.5" customHeight="1" x14ac:dyDescent="0.2">
      <c r="A787" s="349">
        <v>2022</v>
      </c>
      <c r="B787" s="350" t="s">
        <v>42</v>
      </c>
      <c r="C787" s="350" t="s">
        <v>100</v>
      </c>
      <c r="D787" s="351">
        <v>17266.27994</v>
      </c>
      <c r="E787" s="351">
        <v>36924.554499999998</v>
      </c>
      <c r="F787" s="352">
        <v>54190.834439999999</v>
      </c>
      <c r="G787" s="221"/>
    </row>
    <row r="788" spans="1:7" s="58" customFormat="1" ht="13.5" customHeight="1" x14ac:dyDescent="0.2">
      <c r="A788" s="244">
        <v>2022</v>
      </c>
      <c r="B788" s="165" t="s">
        <v>43</v>
      </c>
      <c r="C788" s="165" t="s">
        <v>100</v>
      </c>
      <c r="D788" s="245">
        <v>15231.03000366211</v>
      </c>
      <c r="E788" s="245">
        <v>38039.068500000001</v>
      </c>
      <c r="F788" s="246">
        <v>53270.098503662113</v>
      </c>
      <c r="G788" s="221"/>
    </row>
    <row r="789" spans="1:7" s="58" customFormat="1" ht="13.5" customHeight="1" x14ac:dyDescent="0.2">
      <c r="A789" s="349">
        <v>2022</v>
      </c>
      <c r="B789" s="350" t="s">
        <v>44</v>
      </c>
      <c r="C789" s="350" t="s">
        <v>100</v>
      </c>
      <c r="D789" s="351">
        <v>14839.241</v>
      </c>
      <c r="E789" s="351">
        <v>35478.847500000003</v>
      </c>
      <c r="F789" s="352">
        <v>50318.088500000005</v>
      </c>
      <c r="G789" s="221"/>
    </row>
    <row r="790" spans="1:7" s="58" customFormat="1" ht="13.5" customHeight="1" x14ac:dyDescent="0.2">
      <c r="A790" s="244">
        <v>2022</v>
      </c>
      <c r="B790" s="165" t="s">
        <v>45</v>
      </c>
      <c r="C790" s="165" t="s">
        <v>100</v>
      </c>
      <c r="D790" s="245">
        <v>15704.141000000003</v>
      </c>
      <c r="E790" s="245">
        <v>35880.428</v>
      </c>
      <c r="F790" s="246">
        <v>51584.569000000003</v>
      </c>
      <c r="G790" s="221"/>
    </row>
    <row r="791" spans="1:7" s="58" customFormat="1" ht="13.5" customHeight="1" x14ac:dyDescent="0.2">
      <c r="A791" s="349">
        <v>2022</v>
      </c>
      <c r="B791" s="350" t="s">
        <v>46</v>
      </c>
      <c r="C791" s="350" t="s">
        <v>100</v>
      </c>
      <c r="D791" s="351">
        <v>16115.590000000002</v>
      </c>
      <c r="E791" s="351">
        <v>35195.786999999997</v>
      </c>
      <c r="F791" s="352">
        <v>51311.376999999993</v>
      </c>
      <c r="G791" s="221"/>
    </row>
    <row r="792" spans="1:7" s="58" customFormat="1" ht="13.5" customHeight="1" x14ac:dyDescent="0.2">
      <c r="A792" s="244">
        <v>2022</v>
      </c>
      <c r="B792" s="165" t="s">
        <v>47</v>
      </c>
      <c r="C792" s="165" t="s">
        <v>100</v>
      </c>
      <c r="D792" s="245">
        <v>14277.970000000003</v>
      </c>
      <c r="E792" s="245">
        <v>33131.296500000011</v>
      </c>
      <c r="F792" s="246">
        <v>47409.266500000012</v>
      </c>
      <c r="G792" s="221"/>
    </row>
    <row r="793" spans="1:7" s="58" customFormat="1" ht="13.5" customHeight="1" x14ac:dyDescent="0.2">
      <c r="A793" s="349">
        <v>2022</v>
      </c>
      <c r="B793" s="350" t="s">
        <v>48</v>
      </c>
      <c r="C793" s="350" t="s">
        <v>100</v>
      </c>
      <c r="D793" s="351">
        <v>12581.73</v>
      </c>
      <c r="E793" s="351">
        <v>34134.492000000013</v>
      </c>
      <c r="F793" s="352">
        <v>46716.222000000009</v>
      </c>
      <c r="G793" s="221"/>
    </row>
    <row r="794" spans="1:7" s="58" customFormat="1" ht="13.5" customHeight="1" x14ac:dyDescent="0.2">
      <c r="A794" s="244">
        <v>2022</v>
      </c>
      <c r="B794" s="165" t="s">
        <v>49</v>
      </c>
      <c r="C794" s="165" t="s">
        <v>100</v>
      </c>
      <c r="D794" s="245">
        <v>14584.630000000001</v>
      </c>
      <c r="E794" s="245">
        <v>38453.974000000002</v>
      </c>
      <c r="F794" s="246">
        <v>53038.603999999999</v>
      </c>
      <c r="G794" s="221"/>
    </row>
    <row r="795" spans="1:7" s="58" customFormat="1" ht="13.5" customHeight="1" x14ac:dyDescent="0.2">
      <c r="A795" s="349">
        <v>2023</v>
      </c>
      <c r="B795" s="350" t="s">
        <v>50</v>
      </c>
      <c r="C795" s="350" t="s">
        <v>100</v>
      </c>
      <c r="D795" s="351">
        <v>12247.25</v>
      </c>
      <c r="E795" s="351">
        <v>30932.503499999999</v>
      </c>
      <c r="F795" s="352">
        <v>43179.753499999992</v>
      </c>
      <c r="G795" s="221"/>
    </row>
    <row r="796" spans="1:7" s="58" customFormat="1" ht="13.5" customHeight="1" x14ac:dyDescent="0.2">
      <c r="A796" s="244">
        <v>2023</v>
      </c>
      <c r="B796" s="165" t="s">
        <v>51</v>
      </c>
      <c r="C796" s="165" t="s">
        <v>100</v>
      </c>
      <c r="D796" s="245">
        <v>16051.3</v>
      </c>
      <c r="E796" s="245">
        <v>34331.7935</v>
      </c>
      <c r="F796" s="246">
        <v>50383.093500000003</v>
      </c>
      <c r="G796" s="221"/>
    </row>
    <row r="797" spans="1:7" s="58" customFormat="1" ht="13.5" customHeight="1" x14ac:dyDescent="0.2">
      <c r="A797" s="349">
        <v>2023</v>
      </c>
      <c r="B797" s="350" t="s">
        <v>52</v>
      </c>
      <c r="C797" s="350" t="s">
        <v>100</v>
      </c>
      <c r="D797" s="351">
        <v>16518.480000000003</v>
      </c>
      <c r="E797" s="351">
        <v>37426.117999999995</v>
      </c>
      <c r="F797" s="352">
        <v>53944.597999999998</v>
      </c>
      <c r="G797" s="221"/>
    </row>
    <row r="798" spans="1:7" s="58" customFormat="1" ht="13.5" customHeight="1" x14ac:dyDescent="0.2">
      <c r="A798" s="244">
        <v>2023</v>
      </c>
      <c r="B798" s="165" t="s">
        <v>40</v>
      </c>
      <c r="C798" s="165" t="s">
        <v>100</v>
      </c>
      <c r="D798" s="245">
        <v>14349.260000000004</v>
      </c>
      <c r="E798" s="245">
        <v>29910.606</v>
      </c>
      <c r="F798" s="246">
        <v>44259.866000000002</v>
      </c>
      <c r="G798" s="221"/>
    </row>
    <row r="799" spans="1:7" s="58" customFormat="1" ht="13.5" customHeight="1" x14ac:dyDescent="0.2">
      <c r="A799" s="349">
        <v>2023</v>
      </c>
      <c r="B799" s="350" t="s">
        <v>42</v>
      </c>
      <c r="C799" s="350" t="s">
        <v>100</v>
      </c>
      <c r="D799" s="351">
        <v>15242.590000000004</v>
      </c>
      <c r="E799" s="351">
        <v>33266.8995</v>
      </c>
      <c r="F799" s="352">
        <v>48509.489500000003</v>
      </c>
      <c r="G799" s="221"/>
    </row>
    <row r="800" spans="1:7" s="58" customFormat="1" ht="13.5" customHeight="1" x14ac:dyDescent="0.2">
      <c r="A800" s="244">
        <v>2023</v>
      </c>
      <c r="B800" s="165" t="s">
        <v>43</v>
      </c>
      <c r="C800" s="165" t="s">
        <v>100</v>
      </c>
      <c r="D800" s="245">
        <v>15389.708999999999</v>
      </c>
      <c r="E800" s="245">
        <v>30441.924999999999</v>
      </c>
      <c r="F800" s="246">
        <v>45831.633999999998</v>
      </c>
      <c r="G800" s="221"/>
    </row>
    <row r="801" spans="1:7" s="58" customFormat="1" ht="13.5" customHeight="1" x14ac:dyDescent="0.2">
      <c r="A801" s="349">
        <v>2023</v>
      </c>
      <c r="B801" s="350" t="s">
        <v>44</v>
      </c>
      <c r="C801" s="350" t="s">
        <v>100</v>
      </c>
      <c r="D801" s="351">
        <v>16845.03</v>
      </c>
      <c r="E801" s="351">
        <v>30935.038499999999</v>
      </c>
      <c r="F801" s="352">
        <v>47780.068499999994</v>
      </c>
      <c r="G801" s="221"/>
    </row>
    <row r="802" spans="1:7" s="58" customFormat="1" ht="13.5" customHeight="1" x14ac:dyDescent="0.2">
      <c r="A802" s="244">
        <v>2023</v>
      </c>
      <c r="B802" s="165" t="s">
        <v>45</v>
      </c>
      <c r="C802" s="165" t="s">
        <v>100</v>
      </c>
      <c r="D802" s="370">
        <v>15835.66</v>
      </c>
      <c r="E802" s="370">
        <v>31788.79900000001</v>
      </c>
      <c r="F802" s="371">
        <v>47624.459000000003</v>
      </c>
      <c r="G802" s="221"/>
    </row>
    <row r="803" spans="1:7" s="58" customFormat="1" ht="13.5" customHeight="1" x14ac:dyDescent="0.2">
      <c r="A803" s="349">
        <v>2023</v>
      </c>
      <c r="B803" s="350" t="s">
        <v>46</v>
      </c>
      <c r="C803" s="350" t="s">
        <v>100</v>
      </c>
      <c r="D803" s="351">
        <v>16518.260000000006</v>
      </c>
      <c r="E803" s="351">
        <v>33920.53349999999</v>
      </c>
      <c r="F803" s="352">
        <v>50438.7935</v>
      </c>
      <c r="G803" s="221"/>
    </row>
    <row r="804" spans="1:7" s="58" customFormat="1" ht="13.5" customHeight="1" x14ac:dyDescent="0.2">
      <c r="A804" s="244">
        <v>2023</v>
      </c>
      <c r="B804" s="165" t="s">
        <v>47</v>
      </c>
      <c r="C804" s="165" t="s">
        <v>100</v>
      </c>
      <c r="D804" s="370">
        <v>14624.529999999999</v>
      </c>
      <c r="E804" s="370">
        <v>33182.096499999992</v>
      </c>
      <c r="F804" s="371">
        <v>47806.626499999991</v>
      </c>
      <c r="G804" s="221"/>
    </row>
    <row r="805" spans="1:7" s="58" customFormat="1" ht="13.5" customHeight="1" x14ac:dyDescent="0.2">
      <c r="A805" s="349">
        <v>2023</v>
      </c>
      <c r="B805" s="350" t="s">
        <v>48</v>
      </c>
      <c r="C805" s="350" t="s">
        <v>100</v>
      </c>
      <c r="D805" s="351">
        <v>13472.82</v>
      </c>
      <c r="E805" s="351">
        <v>31269.000999999986</v>
      </c>
      <c r="F805" s="352">
        <v>44741.820999999982</v>
      </c>
      <c r="G805" s="221"/>
    </row>
    <row r="806" spans="1:7" s="58" customFormat="1" ht="13.5" customHeight="1" x14ac:dyDescent="0.2">
      <c r="A806" s="244">
        <v>2023</v>
      </c>
      <c r="B806" s="165" t="s">
        <v>49</v>
      </c>
      <c r="C806" s="165" t="s">
        <v>100</v>
      </c>
      <c r="D806" s="370">
        <v>15020.569000000001</v>
      </c>
      <c r="E806" s="370">
        <v>34453.691000000006</v>
      </c>
      <c r="F806" s="371">
        <v>49474.260000000009</v>
      </c>
      <c r="G806" s="221"/>
    </row>
    <row r="807" spans="1:7" s="58" customFormat="1" ht="13.5" customHeight="1" x14ac:dyDescent="0.2">
      <c r="A807" s="349">
        <v>2024</v>
      </c>
      <c r="B807" s="350" t="s">
        <v>50</v>
      </c>
      <c r="C807" s="350" t="s">
        <v>100</v>
      </c>
      <c r="D807" s="351">
        <v>13134.03</v>
      </c>
      <c r="E807" s="351">
        <v>30740.507499999992</v>
      </c>
      <c r="F807" s="352">
        <v>43874.537499999991</v>
      </c>
      <c r="G807" s="221"/>
    </row>
    <row r="808" spans="1:7" s="58" customFormat="1" ht="13.5" customHeight="1" x14ac:dyDescent="0.2">
      <c r="A808" s="244">
        <v>2024</v>
      </c>
      <c r="B808" s="165" t="s">
        <v>51</v>
      </c>
      <c r="C808" s="165" t="s">
        <v>100</v>
      </c>
      <c r="D808" s="370">
        <v>15194.361000000001</v>
      </c>
      <c r="E808" s="370">
        <v>30662.407499999994</v>
      </c>
      <c r="F808" s="371">
        <v>45856.768499999991</v>
      </c>
      <c r="G808" s="221"/>
    </row>
    <row r="809" spans="1:7" s="58" customFormat="1" ht="13.5" customHeight="1" x14ac:dyDescent="0.2">
      <c r="A809" s="349">
        <v>2024</v>
      </c>
      <c r="B809" s="350" t="s">
        <v>52</v>
      </c>
      <c r="C809" s="350" t="s">
        <v>100</v>
      </c>
      <c r="D809" s="351">
        <v>13572.97</v>
      </c>
      <c r="E809" s="351">
        <v>27733.410000000003</v>
      </c>
      <c r="F809" s="352">
        <v>41306.380000000005</v>
      </c>
      <c r="G809" s="221"/>
    </row>
    <row r="810" spans="1:7" s="58" customFormat="1" ht="13.5" customHeight="1" x14ac:dyDescent="0.2">
      <c r="A810" s="244">
        <v>2024</v>
      </c>
      <c r="B810" s="165" t="s">
        <v>40</v>
      </c>
      <c r="C810" s="165" t="s">
        <v>100</v>
      </c>
      <c r="D810" s="370">
        <v>13394.45</v>
      </c>
      <c r="E810" s="370">
        <v>34895.706000000006</v>
      </c>
      <c r="F810" s="371">
        <v>48290.156000000003</v>
      </c>
      <c r="G810" s="221"/>
    </row>
    <row r="811" spans="1:7" s="58" customFormat="1" ht="13.5" customHeight="1" x14ac:dyDescent="0.2">
      <c r="A811" s="349">
        <v>2024</v>
      </c>
      <c r="B811" s="350" t="s">
        <v>42</v>
      </c>
      <c r="C811" s="350" t="s">
        <v>100</v>
      </c>
      <c r="D811" s="351">
        <v>11728.499999999998</v>
      </c>
      <c r="E811" s="351">
        <v>32967.22</v>
      </c>
      <c r="F811" s="352">
        <v>44695.72</v>
      </c>
      <c r="G811" s="221"/>
    </row>
    <row r="812" spans="1:7" s="58" customFormat="1" ht="13.5" customHeight="1" x14ac:dyDescent="0.2">
      <c r="A812" s="244">
        <v>2024</v>
      </c>
      <c r="B812" s="165" t="s">
        <v>43</v>
      </c>
      <c r="C812" s="165" t="s">
        <v>100</v>
      </c>
      <c r="D812" s="370">
        <v>10391.69</v>
      </c>
      <c r="E812" s="370">
        <v>29413.392500000002</v>
      </c>
      <c r="F812" s="371">
        <v>39805.082499999997</v>
      </c>
      <c r="G812" s="221"/>
    </row>
    <row r="813" spans="1:7" s="58" customFormat="1" ht="13.5" customHeight="1" x14ac:dyDescent="0.2">
      <c r="A813" s="349">
        <v>2024</v>
      </c>
      <c r="B813" s="350" t="s">
        <v>44</v>
      </c>
      <c r="C813" s="350" t="s">
        <v>100</v>
      </c>
      <c r="D813" s="351">
        <v>12626.63</v>
      </c>
      <c r="E813" s="351">
        <v>32802.014499999997</v>
      </c>
      <c r="F813" s="352">
        <v>45428.644499999995</v>
      </c>
      <c r="G813" s="221"/>
    </row>
    <row r="814" spans="1:7" s="58" customFormat="1" ht="13.5" customHeight="1" x14ac:dyDescent="0.2">
      <c r="A814" s="244">
        <v>2024</v>
      </c>
      <c r="B814" s="165" t="s">
        <v>45</v>
      </c>
      <c r="C814" s="165" t="s">
        <v>100</v>
      </c>
      <c r="D814" s="370">
        <v>13958.579000000002</v>
      </c>
      <c r="E814" s="370">
        <v>31244.104499999998</v>
      </c>
      <c r="F814" s="371">
        <v>45202.683499999999</v>
      </c>
      <c r="G814" s="221"/>
    </row>
    <row r="815" spans="1:7" s="58" customFormat="1" ht="13.5" customHeight="1" x14ac:dyDescent="0.2">
      <c r="A815" s="349">
        <v>2024</v>
      </c>
      <c r="B815" s="350" t="s">
        <v>46</v>
      </c>
      <c r="C815" s="350" t="s">
        <v>100</v>
      </c>
      <c r="D815" s="351">
        <v>15116.239999999998</v>
      </c>
      <c r="E815" s="351">
        <v>28301.507499999992</v>
      </c>
      <c r="F815" s="352">
        <v>43417.74749999999</v>
      </c>
      <c r="G815" s="221"/>
    </row>
    <row r="816" spans="1:7" s="58" customFormat="1" ht="13.5" customHeight="1" x14ac:dyDescent="0.2">
      <c r="A816" s="244">
        <v>2024</v>
      </c>
      <c r="B816" s="165" t="s">
        <v>47</v>
      </c>
      <c r="C816" s="165" t="s">
        <v>100</v>
      </c>
      <c r="D816" s="370">
        <v>15260.18</v>
      </c>
      <c r="E816" s="370">
        <v>32948.264999999999</v>
      </c>
      <c r="F816" s="371">
        <v>48208.444999999992</v>
      </c>
      <c r="G816" s="221"/>
    </row>
    <row r="817" spans="1:7" s="58" customFormat="1" ht="13.5" customHeight="1" x14ac:dyDescent="0.2">
      <c r="A817" s="349">
        <v>2024</v>
      </c>
      <c r="B817" s="350" t="s">
        <v>48</v>
      </c>
      <c r="C817" s="350" t="s">
        <v>100</v>
      </c>
      <c r="D817" s="351">
        <v>12716.070000000002</v>
      </c>
      <c r="E817" s="351">
        <v>31478.42</v>
      </c>
      <c r="F817" s="352">
        <v>44194.49</v>
      </c>
      <c r="G817" s="221"/>
    </row>
    <row r="818" spans="1:7" s="58" customFormat="1" ht="13.5" customHeight="1" x14ac:dyDescent="0.2">
      <c r="A818" s="244">
        <v>2024</v>
      </c>
      <c r="B818" s="165" t="s">
        <v>49</v>
      </c>
      <c r="C818" s="165" t="s">
        <v>100</v>
      </c>
      <c r="D818" s="370">
        <v>15177.07</v>
      </c>
      <c r="E818" s="370">
        <v>32768.612000000001</v>
      </c>
      <c r="F818" s="371">
        <v>47945.682000000001</v>
      </c>
      <c r="G818" s="221"/>
    </row>
    <row r="819" spans="1:7" s="58" customFormat="1" ht="13.5" customHeight="1" x14ac:dyDescent="0.2">
      <c r="A819" s="349">
        <v>2025</v>
      </c>
      <c r="B819" s="350" t="s">
        <v>50</v>
      </c>
      <c r="C819" s="350" t="s">
        <v>100</v>
      </c>
      <c r="D819" s="351">
        <v>12346.84</v>
      </c>
      <c r="E819" s="351">
        <v>34236.359999999993</v>
      </c>
      <c r="F819" s="352">
        <v>46583.199999999997</v>
      </c>
      <c r="G819" s="221"/>
    </row>
    <row r="820" spans="1:7" s="58" customFormat="1" ht="13.5" customHeight="1" x14ac:dyDescent="0.2">
      <c r="A820" s="244">
        <v>2025</v>
      </c>
      <c r="B820" s="165" t="s">
        <v>51</v>
      </c>
      <c r="C820" s="165" t="s">
        <v>100</v>
      </c>
      <c r="D820" s="370">
        <v>14845.210000000001</v>
      </c>
      <c r="E820" s="370">
        <v>35469.277500000004</v>
      </c>
      <c r="F820" s="371">
        <v>50314.487500000003</v>
      </c>
      <c r="G820" s="221"/>
    </row>
    <row r="821" spans="1:7" s="58" customFormat="1" ht="13.5" customHeight="1" x14ac:dyDescent="0.2">
      <c r="A821" s="349">
        <v>2025</v>
      </c>
      <c r="B821" s="350" t="s">
        <v>52</v>
      </c>
      <c r="C821" s="350" t="s">
        <v>100</v>
      </c>
      <c r="D821" s="351">
        <v>15044.642</v>
      </c>
      <c r="E821" s="351">
        <v>38716.929999999993</v>
      </c>
      <c r="F821" s="352">
        <v>53761.571999999993</v>
      </c>
      <c r="G821" s="221"/>
    </row>
    <row r="822" spans="1:7" s="58" customFormat="1" ht="13.5" customHeight="1" x14ac:dyDescent="0.2">
      <c r="A822" s="244">
        <v>2025</v>
      </c>
      <c r="B822" s="165" t="s">
        <v>40</v>
      </c>
      <c r="C822" s="165" t="s">
        <v>100</v>
      </c>
      <c r="D822" s="370">
        <v>15935.079999999998</v>
      </c>
      <c r="E822" s="370">
        <v>38721.590499999998</v>
      </c>
      <c r="F822" s="371">
        <v>54656.670499999993</v>
      </c>
      <c r="G822" s="221"/>
    </row>
    <row r="823" spans="1:7" s="58" customFormat="1" ht="13.5" customHeight="1" x14ac:dyDescent="0.2">
      <c r="A823" s="349">
        <v>2025</v>
      </c>
      <c r="B823" s="350" t="s">
        <v>42</v>
      </c>
      <c r="C823" s="350" t="s">
        <v>100</v>
      </c>
      <c r="D823" s="351">
        <v>13659.283499999998</v>
      </c>
      <c r="E823" s="351">
        <v>38546.274500000007</v>
      </c>
      <c r="F823" s="352">
        <v>52205.558000000005</v>
      </c>
      <c r="G823" s="221"/>
    </row>
    <row r="824" spans="1:7" s="58" customFormat="1" ht="13.5" customHeight="1" x14ac:dyDescent="0.2">
      <c r="A824" s="244">
        <v>2025</v>
      </c>
      <c r="B824" s="165" t="s">
        <v>43</v>
      </c>
      <c r="C824" s="165" t="s">
        <v>100</v>
      </c>
      <c r="D824" s="370">
        <v>11669.647000000001</v>
      </c>
      <c r="E824" s="370">
        <v>33812.652500000004</v>
      </c>
      <c r="F824" s="371">
        <v>45482.299499999994</v>
      </c>
      <c r="G824" s="221"/>
    </row>
    <row r="825" spans="1:7" s="58" customFormat="1" ht="13.5" customHeight="1" x14ac:dyDescent="0.2">
      <c r="A825" s="349">
        <v>2025</v>
      </c>
      <c r="B825" s="350" t="s">
        <v>44</v>
      </c>
      <c r="C825" s="350" t="s">
        <v>100</v>
      </c>
      <c r="D825" s="351">
        <v>14590.603499999999</v>
      </c>
      <c r="E825" s="351">
        <v>42545.070500000002</v>
      </c>
      <c r="F825" s="352">
        <v>57135.673999999999</v>
      </c>
      <c r="G825" s="221"/>
    </row>
    <row r="826" spans="1:7" s="58" customFormat="1" ht="13.5" customHeight="1" x14ac:dyDescent="0.2">
      <c r="A826" s="244">
        <v>2025</v>
      </c>
      <c r="B826" s="165" t="s">
        <v>45</v>
      </c>
      <c r="C826" s="165" t="s">
        <v>100</v>
      </c>
      <c r="D826" s="370">
        <v>10812.363499999999</v>
      </c>
      <c r="E826" s="370">
        <v>39362.71</v>
      </c>
      <c r="F826" s="371">
        <v>50175.073499999999</v>
      </c>
      <c r="G826" s="221"/>
    </row>
    <row r="827" spans="1:7" s="58" customFormat="1" ht="13.5" customHeight="1" x14ac:dyDescent="0.2">
      <c r="A827" s="349">
        <v>2025</v>
      </c>
      <c r="B827" s="350" t="s">
        <v>46</v>
      </c>
      <c r="C827" s="350" t="s">
        <v>100</v>
      </c>
      <c r="D827" s="351">
        <v>12103.05</v>
      </c>
      <c r="E827" s="351">
        <v>39430.14</v>
      </c>
      <c r="F827" s="352">
        <v>51533.19</v>
      </c>
      <c r="G827" s="221"/>
    </row>
    <row r="828" spans="1:7" s="58" customFormat="1" ht="13.5" customHeight="1" x14ac:dyDescent="0.2">
      <c r="A828" s="244">
        <v>2025</v>
      </c>
      <c r="B828" s="165" t="s">
        <v>47</v>
      </c>
      <c r="C828" s="165" t="s">
        <v>100</v>
      </c>
      <c r="D828" s="370">
        <v>13543.35</v>
      </c>
      <c r="E828" s="370">
        <v>38484.11</v>
      </c>
      <c r="F828" s="371">
        <v>52027.459999999992</v>
      </c>
      <c r="G828" s="221"/>
    </row>
    <row r="829" spans="1:7" s="58" customFormat="1" ht="13.5" customHeight="1" x14ac:dyDescent="0.2">
      <c r="A829" s="349">
        <v>2025</v>
      </c>
      <c r="B829" s="350" t="s">
        <v>48</v>
      </c>
      <c r="C829" s="350" t="s">
        <v>100</v>
      </c>
      <c r="D829" s="351">
        <v>12737.74</v>
      </c>
      <c r="E829" s="351">
        <v>39104.85</v>
      </c>
      <c r="F829" s="352">
        <v>51842.59</v>
      </c>
      <c r="G829" s="221"/>
    </row>
    <row r="830" spans="1:7" s="58" customFormat="1" ht="13.5" customHeight="1" x14ac:dyDescent="0.2">
      <c r="A830" s="244">
        <v>2025</v>
      </c>
      <c r="B830" s="165" t="s">
        <v>49</v>
      </c>
      <c r="C830" s="165" t="s">
        <v>100</v>
      </c>
      <c r="D830" s="370">
        <v>15139.57</v>
      </c>
      <c r="E830" s="370">
        <v>40304.050000000003</v>
      </c>
      <c r="F830" s="371">
        <v>55443.62</v>
      </c>
      <c r="G830" s="221"/>
    </row>
    <row r="831" spans="1:7" s="58" customFormat="1" ht="13.5" customHeight="1" x14ac:dyDescent="0.2">
      <c r="A831" s="349">
        <v>2026</v>
      </c>
      <c r="B831" s="350" t="s">
        <v>50</v>
      </c>
      <c r="C831" s="350" t="s">
        <v>100</v>
      </c>
      <c r="D831" s="351">
        <v>13438.22</v>
      </c>
      <c r="E831" s="351">
        <v>36775.69</v>
      </c>
      <c r="F831" s="352">
        <v>50213.91</v>
      </c>
      <c r="G831" s="221"/>
    </row>
    <row r="832" spans="1:7" s="58" customFormat="1" ht="13.5" customHeight="1" x14ac:dyDescent="0.2">
      <c r="A832" s="244">
        <v>2026</v>
      </c>
      <c r="B832" s="165" t="s">
        <v>51</v>
      </c>
      <c r="C832" s="165" t="s">
        <v>100</v>
      </c>
      <c r="D832" s="370">
        <v>15899.2</v>
      </c>
      <c r="E832" s="370">
        <v>34179.03</v>
      </c>
      <c r="F832" s="371">
        <v>50078.23000000001</v>
      </c>
      <c r="G832" s="221"/>
    </row>
    <row r="833" spans="1:7" s="58" customFormat="1" ht="13.5" customHeight="1" x14ac:dyDescent="0.2">
      <c r="A833" s="349">
        <v>2026</v>
      </c>
      <c r="B833" s="350" t="s">
        <v>52</v>
      </c>
      <c r="C833" s="350" t="s">
        <v>100</v>
      </c>
      <c r="D833" s="351">
        <v>19102.75</v>
      </c>
      <c r="E833" s="351">
        <v>39796.86</v>
      </c>
      <c r="F833" s="352">
        <v>58899.61</v>
      </c>
      <c r="G833" s="221"/>
    </row>
    <row r="834" spans="1:7" s="58" customFormat="1" ht="13.5" customHeight="1" x14ac:dyDescent="0.2">
      <c r="A834" s="244">
        <v>2026</v>
      </c>
      <c r="B834" s="165" t="s">
        <v>40</v>
      </c>
      <c r="C834" s="165" t="s">
        <v>100</v>
      </c>
      <c r="D834" s="370">
        <v>13692.249999999998</v>
      </c>
      <c r="E834" s="370">
        <v>42311.7</v>
      </c>
      <c r="F834" s="371">
        <v>56003.95</v>
      </c>
      <c r="G834" s="221"/>
    </row>
    <row r="835" spans="1:7" s="58" customFormat="1" ht="13.5" customHeight="1" x14ac:dyDescent="0.2">
      <c r="A835" s="349">
        <v>2026</v>
      </c>
      <c r="B835" s="350" t="s">
        <v>42</v>
      </c>
      <c r="C835" s="350" t="s">
        <v>100</v>
      </c>
      <c r="D835" s="351">
        <v>16422.079999999998</v>
      </c>
      <c r="E835" s="351">
        <v>42098.17</v>
      </c>
      <c r="F835" s="352">
        <v>58520.25</v>
      </c>
      <c r="G835" s="221"/>
    </row>
    <row r="836" spans="1:7" s="58" customFormat="1" ht="13.5" customHeight="1" x14ac:dyDescent="0.2">
      <c r="A836" s="244">
        <v>2026</v>
      </c>
      <c r="B836" s="165" t="s">
        <v>43</v>
      </c>
      <c r="C836" s="165" t="s">
        <v>100</v>
      </c>
      <c r="D836" s="370">
        <v>16338.390000000001</v>
      </c>
      <c r="E836" s="370">
        <v>37928.270000000004</v>
      </c>
      <c r="F836" s="371">
        <v>54266.66</v>
      </c>
      <c r="G836" s="221"/>
    </row>
    <row r="837" spans="1:7" s="58" customFormat="1" ht="13.5" customHeight="1" x14ac:dyDescent="0.2">
      <c r="A837" s="349">
        <v>2009</v>
      </c>
      <c r="B837" s="350" t="s">
        <v>40</v>
      </c>
      <c r="C837" s="350" t="s">
        <v>101</v>
      </c>
      <c r="D837" s="351">
        <v>2233.6800000000003</v>
      </c>
      <c r="E837" s="351">
        <v>16882.997500000001</v>
      </c>
      <c r="F837" s="352">
        <v>19116.677500000002</v>
      </c>
      <c r="G837" s="221"/>
    </row>
    <row r="838" spans="1:7" s="58" customFormat="1" ht="13.5" customHeight="1" x14ac:dyDescent="0.2">
      <c r="A838" s="244">
        <v>2009</v>
      </c>
      <c r="B838" s="165" t="s">
        <v>42</v>
      </c>
      <c r="C838" s="165" t="s">
        <v>101</v>
      </c>
      <c r="D838" s="245">
        <v>2071.0699999999997</v>
      </c>
      <c r="E838" s="245">
        <v>17007.674999999999</v>
      </c>
      <c r="F838" s="246">
        <v>19078.745000000003</v>
      </c>
      <c r="G838" s="221"/>
    </row>
    <row r="839" spans="1:7" s="58" customFormat="1" ht="13.5" customHeight="1" x14ac:dyDescent="0.2">
      <c r="A839" s="349">
        <v>2009</v>
      </c>
      <c r="B839" s="350" t="s">
        <v>43</v>
      </c>
      <c r="C839" s="350" t="s">
        <v>101</v>
      </c>
      <c r="D839" s="351">
        <v>1816.6599999999999</v>
      </c>
      <c r="E839" s="351">
        <v>17130.287499999999</v>
      </c>
      <c r="F839" s="352">
        <v>18946.947500000002</v>
      </c>
      <c r="G839" s="221"/>
    </row>
    <row r="840" spans="1:7" s="58" customFormat="1" ht="13.5" customHeight="1" x14ac:dyDescent="0.2">
      <c r="A840" s="244">
        <v>2009</v>
      </c>
      <c r="B840" s="165" t="s">
        <v>44</v>
      </c>
      <c r="C840" s="165" t="s">
        <v>101</v>
      </c>
      <c r="D840" s="245">
        <v>1737.36</v>
      </c>
      <c r="E840" s="245">
        <v>17372.547500000001</v>
      </c>
      <c r="F840" s="246">
        <v>19109.907500000001</v>
      </c>
      <c r="G840" s="221"/>
    </row>
    <row r="841" spans="1:7" s="58" customFormat="1" ht="13.5" customHeight="1" x14ac:dyDescent="0.2">
      <c r="A841" s="349">
        <v>2009</v>
      </c>
      <c r="B841" s="350" t="s">
        <v>45</v>
      </c>
      <c r="C841" s="350" t="s">
        <v>101</v>
      </c>
      <c r="D841" s="351">
        <v>1707.5700000000002</v>
      </c>
      <c r="E841" s="351">
        <v>17831.440000000002</v>
      </c>
      <c r="F841" s="352">
        <v>19539.009999999998</v>
      </c>
      <c r="G841" s="221"/>
    </row>
    <row r="842" spans="1:7" s="58" customFormat="1" ht="13.5" customHeight="1" x14ac:dyDescent="0.2">
      <c r="A842" s="244">
        <v>2009</v>
      </c>
      <c r="B842" s="165" t="s">
        <v>46</v>
      </c>
      <c r="C842" s="165" t="s">
        <v>101</v>
      </c>
      <c r="D842" s="245">
        <v>2013.29</v>
      </c>
      <c r="E842" s="245">
        <v>19949.98</v>
      </c>
      <c r="F842" s="246">
        <v>21963.269999999997</v>
      </c>
      <c r="G842" s="221"/>
    </row>
    <row r="843" spans="1:7" s="58" customFormat="1" ht="13.5" customHeight="1" x14ac:dyDescent="0.2">
      <c r="A843" s="349">
        <v>2009</v>
      </c>
      <c r="B843" s="350" t="s">
        <v>47</v>
      </c>
      <c r="C843" s="350" t="s">
        <v>101</v>
      </c>
      <c r="D843" s="351">
        <v>2103.9899999999998</v>
      </c>
      <c r="E843" s="351">
        <v>18994.307000000001</v>
      </c>
      <c r="F843" s="352">
        <v>21098.297000000002</v>
      </c>
      <c r="G843" s="221"/>
    </row>
    <row r="844" spans="1:7" s="58" customFormat="1" ht="13.5" customHeight="1" x14ac:dyDescent="0.2">
      <c r="A844" s="244">
        <v>2009</v>
      </c>
      <c r="B844" s="165" t="s">
        <v>48</v>
      </c>
      <c r="C844" s="165" t="s">
        <v>101</v>
      </c>
      <c r="D844" s="245">
        <v>2095.09</v>
      </c>
      <c r="E844" s="245">
        <v>18169.71</v>
      </c>
      <c r="F844" s="246">
        <v>20264.800000000003</v>
      </c>
      <c r="G844" s="221"/>
    </row>
    <row r="845" spans="1:7" s="58" customFormat="1" ht="13.5" customHeight="1" x14ac:dyDescent="0.2">
      <c r="A845" s="349">
        <v>2009</v>
      </c>
      <c r="B845" s="350" t="s">
        <v>49</v>
      </c>
      <c r="C845" s="350" t="s">
        <v>101</v>
      </c>
      <c r="D845" s="351">
        <v>2327.3900000000003</v>
      </c>
      <c r="E845" s="351">
        <v>21953.422500000001</v>
      </c>
      <c r="F845" s="352">
        <v>24280.8125</v>
      </c>
      <c r="G845" s="221"/>
    </row>
    <row r="846" spans="1:7" s="58" customFormat="1" ht="13.5" customHeight="1" x14ac:dyDescent="0.2">
      <c r="A846" s="244">
        <v>2010</v>
      </c>
      <c r="B846" s="165" t="s">
        <v>50</v>
      </c>
      <c r="C846" s="165" t="s">
        <v>101</v>
      </c>
      <c r="D846" s="245">
        <v>2422.08</v>
      </c>
      <c r="E846" s="245">
        <v>15194.557500000001</v>
      </c>
      <c r="F846" s="246">
        <v>17616.637500000001</v>
      </c>
      <c r="G846" s="221"/>
    </row>
    <row r="847" spans="1:7" s="58" customFormat="1" ht="13.5" customHeight="1" x14ac:dyDescent="0.2">
      <c r="A847" s="349">
        <v>2010</v>
      </c>
      <c r="B847" s="350" t="s">
        <v>51</v>
      </c>
      <c r="C847" s="350" t="s">
        <v>101</v>
      </c>
      <c r="D847" s="351">
        <v>2040.31</v>
      </c>
      <c r="E847" s="351">
        <v>21189.0825</v>
      </c>
      <c r="F847" s="352">
        <v>23229.392500000002</v>
      </c>
      <c r="G847" s="221"/>
    </row>
    <row r="848" spans="1:7" s="58" customFormat="1" ht="13.5" customHeight="1" x14ac:dyDescent="0.2">
      <c r="A848" s="244">
        <v>2010</v>
      </c>
      <c r="B848" s="165" t="s">
        <v>52</v>
      </c>
      <c r="C848" s="165" t="s">
        <v>101</v>
      </c>
      <c r="D848" s="245">
        <v>2832.34</v>
      </c>
      <c r="E848" s="245">
        <v>19438.092500000002</v>
      </c>
      <c r="F848" s="246">
        <v>22270.432499999995</v>
      </c>
      <c r="G848" s="221"/>
    </row>
    <row r="849" spans="1:7" s="58" customFormat="1" ht="13.5" customHeight="1" x14ac:dyDescent="0.2">
      <c r="A849" s="349">
        <v>2010</v>
      </c>
      <c r="B849" s="350" t="s">
        <v>40</v>
      </c>
      <c r="C849" s="350" t="s">
        <v>101</v>
      </c>
      <c r="D849" s="351">
        <v>3084.54</v>
      </c>
      <c r="E849" s="351">
        <v>17232.4175</v>
      </c>
      <c r="F849" s="352">
        <v>20316.9575</v>
      </c>
      <c r="G849" s="221"/>
    </row>
    <row r="850" spans="1:7" s="58" customFormat="1" ht="13.5" customHeight="1" x14ac:dyDescent="0.2">
      <c r="A850" s="244">
        <v>2010</v>
      </c>
      <c r="B850" s="165" t="s">
        <v>42</v>
      </c>
      <c r="C850" s="165" t="s">
        <v>101</v>
      </c>
      <c r="D850" s="245">
        <v>3332.7799999999997</v>
      </c>
      <c r="E850" s="245">
        <v>20627.537499999999</v>
      </c>
      <c r="F850" s="246">
        <v>23960.317500000005</v>
      </c>
      <c r="G850" s="221"/>
    </row>
    <row r="851" spans="1:7" s="58" customFormat="1" ht="13.5" customHeight="1" x14ac:dyDescent="0.2">
      <c r="A851" s="349">
        <v>2010</v>
      </c>
      <c r="B851" s="350" t="s">
        <v>43</v>
      </c>
      <c r="C851" s="350" t="s">
        <v>101</v>
      </c>
      <c r="D851" s="351">
        <v>3420.42</v>
      </c>
      <c r="E851" s="351">
        <v>18834.93</v>
      </c>
      <c r="F851" s="352">
        <v>22255.35</v>
      </c>
      <c r="G851" s="221"/>
    </row>
    <row r="852" spans="1:7" s="58" customFormat="1" ht="13.5" customHeight="1" x14ac:dyDescent="0.2">
      <c r="A852" s="244">
        <v>2010</v>
      </c>
      <c r="B852" s="165" t="s">
        <v>44</v>
      </c>
      <c r="C852" s="165" t="s">
        <v>101</v>
      </c>
      <c r="D852" s="245">
        <v>3694.59</v>
      </c>
      <c r="E852" s="245">
        <v>20048.349999999999</v>
      </c>
      <c r="F852" s="246">
        <v>23742.94</v>
      </c>
      <c r="G852" s="221"/>
    </row>
    <row r="853" spans="1:7" s="58" customFormat="1" ht="13.5" customHeight="1" x14ac:dyDescent="0.2">
      <c r="A853" s="349">
        <v>2010</v>
      </c>
      <c r="B853" s="350" t="s">
        <v>45</v>
      </c>
      <c r="C853" s="350" t="s">
        <v>101</v>
      </c>
      <c r="D853" s="351">
        <v>3916.04</v>
      </c>
      <c r="E853" s="351">
        <v>20176.9375</v>
      </c>
      <c r="F853" s="352">
        <v>24092.977500000001</v>
      </c>
      <c r="G853" s="221"/>
    </row>
    <row r="854" spans="1:7" s="58" customFormat="1" ht="13.5" customHeight="1" x14ac:dyDescent="0.2">
      <c r="A854" s="244">
        <v>2010</v>
      </c>
      <c r="B854" s="165" t="s">
        <v>46</v>
      </c>
      <c r="C854" s="165" t="s">
        <v>101</v>
      </c>
      <c r="D854" s="245">
        <v>4916.82</v>
      </c>
      <c r="E854" s="245">
        <v>22644.16</v>
      </c>
      <c r="F854" s="246">
        <v>27560.980000000003</v>
      </c>
      <c r="G854" s="221"/>
    </row>
    <row r="855" spans="1:7" s="58" customFormat="1" ht="13.5" customHeight="1" x14ac:dyDescent="0.2">
      <c r="A855" s="349">
        <v>2010</v>
      </c>
      <c r="B855" s="350" t="s">
        <v>47</v>
      </c>
      <c r="C855" s="350" t="s">
        <v>101</v>
      </c>
      <c r="D855" s="351">
        <v>4939.82</v>
      </c>
      <c r="E855" s="351">
        <v>21691.142499999998</v>
      </c>
      <c r="F855" s="352">
        <v>26630.962500000001</v>
      </c>
      <c r="G855" s="221"/>
    </row>
    <row r="856" spans="1:7" s="58" customFormat="1" ht="13.5" customHeight="1" x14ac:dyDescent="0.2">
      <c r="A856" s="244">
        <v>2010</v>
      </c>
      <c r="B856" s="165" t="s">
        <v>48</v>
      </c>
      <c r="C856" s="165" t="s">
        <v>101</v>
      </c>
      <c r="D856" s="245">
        <v>4801.13</v>
      </c>
      <c r="E856" s="245">
        <v>21770.949999999997</v>
      </c>
      <c r="F856" s="246">
        <v>26572.080000000002</v>
      </c>
      <c r="G856" s="221"/>
    </row>
    <row r="857" spans="1:7" s="58" customFormat="1" ht="13.5" customHeight="1" x14ac:dyDescent="0.2">
      <c r="A857" s="349">
        <v>2010</v>
      </c>
      <c r="B857" s="350" t="s">
        <v>49</v>
      </c>
      <c r="C857" s="350" t="s">
        <v>101</v>
      </c>
      <c r="D857" s="351">
        <v>3916.38</v>
      </c>
      <c r="E857" s="351">
        <v>22630.252499999999</v>
      </c>
      <c r="F857" s="352">
        <v>26546.6325</v>
      </c>
      <c r="G857" s="221"/>
    </row>
    <row r="858" spans="1:7" s="58" customFormat="1" ht="13.5" customHeight="1" x14ac:dyDescent="0.2">
      <c r="A858" s="244">
        <v>2011</v>
      </c>
      <c r="B858" s="165" t="s">
        <v>50</v>
      </c>
      <c r="C858" s="165" t="s">
        <v>101</v>
      </c>
      <c r="D858" s="245">
        <v>3110.76</v>
      </c>
      <c r="E858" s="245">
        <v>20307.3675</v>
      </c>
      <c r="F858" s="246">
        <v>23418.127499999999</v>
      </c>
      <c r="G858" s="221"/>
    </row>
    <row r="859" spans="1:7" s="58" customFormat="1" ht="13.5" customHeight="1" x14ac:dyDescent="0.2">
      <c r="A859" s="349">
        <v>2011</v>
      </c>
      <c r="B859" s="350" t="s">
        <v>51</v>
      </c>
      <c r="C859" s="350" t="s">
        <v>101</v>
      </c>
      <c r="D859" s="351">
        <v>4291.8</v>
      </c>
      <c r="E859" s="351">
        <v>19002.684999999998</v>
      </c>
      <c r="F859" s="352">
        <v>23294.485000000001</v>
      </c>
      <c r="G859" s="221"/>
    </row>
    <row r="860" spans="1:7" s="58" customFormat="1" ht="13.5" customHeight="1" x14ac:dyDescent="0.2">
      <c r="A860" s="244">
        <v>2011</v>
      </c>
      <c r="B860" s="165" t="s">
        <v>52</v>
      </c>
      <c r="C860" s="165" t="s">
        <v>101</v>
      </c>
      <c r="D860" s="245">
        <v>5466.75</v>
      </c>
      <c r="E860" s="245">
        <v>26512.5825</v>
      </c>
      <c r="F860" s="246">
        <v>31979.3325</v>
      </c>
      <c r="G860" s="221"/>
    </row>
    <row r="861" spans="1:7" s="58" customFormat="1" ht="13.5" customHeight="1" x14ac:dyDescent="0.2">
      <c r="A861" s="349">
        <v>2011</v>
      </c>
      <c r="B861" s="350" t="s">
        <v>40</v>
      </c>
      <c r="C861" s="350" t="s">
        <v>101</v>
      </c>
      <c r="D861" s="351">
        <v>4642.41</v>
      </c>
      <c r="E861" s="351">
        <v>21089.0825</v>
      </c>
      <c r="F861" s="352">
        <v>25731.4925</v>
      </c>
      <c r="G861" s="221"/>
    </row>
    <row r="862" spans="1:7" s="58" customFormat="1" ht="13.5" customHeight="1" x14ac:dyDescent="0.2">
      <c r="A862" s="244">
        <v>2011</v>
      </c>
      <c r="B862" s="165" t="s">
        <v>42</v>
      </c>
      <c r="C862" s="165" t="s">
        <v>101</v>
      </c>
      <c r="D862" s="245">
        <v>4768.0599999999995</v>
      </c>
      <c r="E862" s="245">
        <v>21759.827499999999</v>
      </c>
      <c r="F862" s="246">
        <v>26527.887500000001</v>
      </c>
      <c r="G862" s="221"/>
    </row>
    <row r="863" spans="1:7" s="58" customFormat="1" ht="13.5" customHeight="1" x14ac:dyDescent="0.2">
      <c r="A863" s="349">
        <v>2011</v>
      </c>
      <c r="B863" s="350" t="s">
        <v>43</v>
      </c>
      <c r="C863" s="350" t="s">
        <v>101</v>
      </c>
      <c r="D863" s="351">
        <v>3752.1900000000005</v>
      </c>
      <c r="E863" s="351">
        <v>22780.23</v>
      </c>
      <c r="F863" s="352">
        <v>26532.420000000006</v>
      </c>
      <c r="G863" s="221"/>
    </row>
    <row r="864" spans="1:7" s="58" customFormat="1" ht="13.5" customHeight="1" x14ac:dyDescent="0.2">
      <c r="A864" s="244">
        <v>2011</v>
      </c>
      <c r="B864" s="165" t="s">
        <v>44</v>
      </c>
      <c r="C864" s="165" t="s">
        <v>101</v>
      </c>
      <c r="D864" s="245">
        <v>4873.22</v>
      </c>
      <c r="E864" s="245">
        <v>23524.25</v>
      </c>
      <c r="F864" s="246">
        <v>28397.47</v>
      </c>
      <c r="G864" s="221"/>
    </row>
    <row r="865" spans="1:7" s="58" customFormat="1" ht="13.5" customHeight="1" x14ac:dyDescent="0.2">
      <c r="A865" s="349">
        <v>2011</v>
      </c>
      <c r="B865" s="350" t="s">
        <v>45</v>
      </c>
      <c r="C865" s="350" t="s">
        <v>101</v>
      </c>
      <c r="D865" s="351">
        <v>6162.8</v>
      </c>
      <c r="E865" s="351">
        <v>25013.79</v>
      </c>
      <c r="F865" s="352">
        <v>31176.59</v>
      </c>
      <c r="G865" s="221"/>
    </row>
    <row r="866" spans="1:7" s="58" customFormat="1" ht="13.5" customHeight="1" x14ac:dyDescent="0.2">
      <c r="A866" s="244">
        <v>2011</v>
      </c>
      <c r="B866" s="165" t="s">
        <v>46</v>
      </c>
      <c r="C866" s="165" t="s">
        <v>101</v>
      </c>
      <c r="D866" s="245">
        <v>5816.6</v>
      </c>
      <c r="E866" s="245">
        <v>24531.9725</v>
      </c>
      <c r="F866" s="246">
        <v>30348.572500000002</v>
      </c>
      <c r="G866" s="221"/>
    </row>
    <row r="867" spans="1:7" s="58" customFormat="1" ht="13.5" customHeight="1" x14ac:dyDescent="0.2">
      <c r="A867" s="349">
        <v>2011</v>
      </c>
      <c r="B867" s="350" t="s">
        <v>47</v>
      </c>
      <c r="C867" s="350" t="s">
        <v>101</v>
      </c>
      <c r="D867" s="351">
        <v>4960.3200000000006</v>
      </c>
      <c r="E867" s="351">
        <v>24398.445</v>
      </c>
      <c r="F867" s="352">
        <v>29358.764999999999</v>
      </c>
      <c r="G867" s="221"/>
    </row>
    <row r="868" spans="1:7" s="58" customFormat="1" ht="13.5" customHeight="1" x14ac:dyDescent="0.2">
      <c r="A868" s="244">
        <v>2011</v>
      </c>
      <c r="B868" s="165" t="s">
        <v>48</v>
      </c>
      <c r="C868" s="165" t="s">
        <v>101</v>
      </c>
      <c r="D868" s="245">
        <v>5346.5300000000007</v>
      </c>
      <c r="E868" s="245">
        <v>23970.227500000001</v>
      </c>
      <c r="F868" s="246">
        <v>29316.7575</v>
      </c>
      <c r="G868" s="221"/>
    </row>
    <row r="869" spans="1:7" s="58" customFormat="1" ht="13.5" customHeight="1" x14ac:dyDescent="0.2">
      <c r="A869" s="349">
        <v>2011</v>
      </c>
      <c r="B869" s="350" t="s">
        <v>49</v>
      </c>
      <c r="C869" s="350" t="s">
        <v>101</v>
      </c>
      <c r="D869" s="351">
        <v>4766.2199999999993</v>
      </c>
      <c r="E869" s="351">
        <v>24538.692499999997</v>
      </c>
      <c r="F869" s="352">
        <v>29304.912499999999</v>
      </c>
      <c r="G869" s="221"/>
    </row>
    <row r="870" spans="1:7" s="58" customFormat="1" ht="13.5" customHeight="1" x14ac:dyDescent="0.2">
      <c r="A870" s="244">
        <v>2012</v>
      </c>
      <c r="B870" s="165" t="s">
        <v>50</v>
      </c>
      <c r="C870" s="165" t="s">
        <v>101</v>
      </c>
      <c r="D870" s="245">
        <v>3796.8599999999997</v>
      </c>
      <c r="E870" s="245">
        <v>20824.334999999999</v>
      </c>
      <c r="F870" s="246">
        <v>24621.195</v>
      </c>
      <c r="G870" s="221"/>
    </row>
    <row r="871" spans="1:7" s="58" customFormat="1" ht="13.5" customHeight="1" x14ac:dyDescent="0.2">
      <c r="A871" s="349">
        <v>2012</v>
      </c>
      <c r="B871" s="350" t="s">
        <v>51</v>
      </c>
      <c r="C871" s="350" t="s">
        <v>101</v>
      </c>
      <c r="D871" s="351">
        <v>5182.42</v>
      </c>
      <c r="E871" s="351">
        <v>20532.044999999998</v>
      </c>
      <c r="F871" s="352">
        <v>25714.465</v>
      </c>
      <c r="G871" s="221"/>
    </row>
    <row r="872" spans="1:7" s="58" customFormat="1" ht="13.5" customHeight="1" x14ac:dyDescent="0.2">
      <c r="A872" s="244">
        <v>2012</v>
      </c>
      <c r="B872" s="165" t="s">
        <v>52</v>
      </c>
      <c r="C872" s="165" t="s">
        <v>101</v>
      </c>
      <c r="D872" s="245">
        <v>5836.03</v>
      </c>
      <c r="E872" s="245">
        <v>24185.412499999999</v>
      </c>
      <c r="F872" s="246">
        <v>30021.442499999997</v>
      </c>
      <c r="G872" s="221"/>
    </row>
    <row r="873" spans="1:7" s="58" customFormat="1" ht="13.5" customHeight="1" x14ac:dyDescent="0.2">
      <c r="A873" s="349">
        <v>2012</v>
      </c>
      <c r="B873" s="350" t="s">
        <v>40</v>
      </c>
      <c r="C873" s="350" t="s">
        <v>101</v>
      </c>
      <c r="D873" s="351">
        <v>4717.6899999999996</v>
      </c>
      <c r="E873" s="351">
        <v>18338.232500000002</v>
      </c>
      <c r="F873" s="352">
        <v>23055.922500000001</v>
      </c>
      <c r="G873" s="221"/>
    </row>
    <row r="874" spans="1:7" s="58" customFormat="1" ht="13.5" customHeight="1" x14ac:dyDescent="0.2">
      <c r="A874" s="244">
        <v>2012</v>
      </c>
      <c r="B874" s="165" t="s">
        <v>42</v>
      </c>
      <c r="C874" s="165" t="s">
        <v>101</v>
      </c>
      <c r="D874" s="245">
        <v>5335.0400000000009</v>
      </c>
      <c r="E874" s="245">
        <v>23113.825000000001</v>
      </c>
      <c r="F874" s="246">
        <v>28448.864999999998</v>
      </c>
      <c r="G874" s="221"/>
    </row>
    <row r="875" spans="1:7" s="58" customFormat="1" ht="13.5" customHeight="1" x14ac:dyDescent="0.2">
      <c r="A875" s="349">
        <v>2012</v>
      </c>
      <c r="B875" s="350" t="s">
        <v>43</v>
      </c>
      <c r="C875" s="350" t="s">
        <v>101</v>
      </c>
      <c r="D875" s="351">
        <v>5756.5599999999995</v>
      </c>
      <c r="E875" s="351">
        <v>25388.245000000003</v>
      </c>
      <c r="F875" s="352">
        <v>31144.805</v>
      </c>
      <c r="G875" s="221"/>
    </row>
    <row r="876" spans="1:7" s="58" customFormat="1" ht="13.5" customHeight="1" x14ac:dyDescent="0.2">
      <c r="A876" s="244">
        <v>2012</v>
      </c>
      <c r="B876" s="165" t="s">
        <v>44</v>
      </c>
      <c r="C876" s="165" t="s">
        <v>101</v>
      </c>
      <c r="D876" s="245">
        <v>5126.29</v>
      </c>
      <c r="E876" s="245">
        <v>22025.3675</v>
      </c>
      <c r="F876" s="246">
        <v>27151.657500000001</v>
      </c>
      <c r="G876" s="221"/>
    </row>
    <row r="877" spans="1:7" s="58" customFormat="1" ht="13.5" customHeight="1" x14ac:dyDescent="0.2">
      <c r="A877" s="349">
        <v>2012</v>
      </c>
      <c r="B877" s="350" t="s">
        <v>45</v>
      </c>
      <c r="C877" s="350" t="s">
        <v>101</v>
      </c>
      <c r="D877" s="351">
        <v>5314.48</v>
      </c>
      <c r="E877" s="351">
        <v>20939.144999999997</v>
      </c>
      <c r="F877" s="352">
        <v>26253.625</v>
      </c>
      <c r="G877" s="221"/>
    </row>
    <row r="878" spans="1:7" s="58" customFormat="1" ht="13.5" customHeight="1" x14ac:dyDescent="0.2">
      <c r="A878" s="244">
        <v>2012</v>
      </c>
      <c r="B878" s="165" t="s">
        <v>46</v>
      </c>
      <c r="C878" s="165" t="s">
        <v>101</v>
      </c>
      <c r="D878" s="245">
        <v>5223.942</v>
      </c>
      <c r="E878" s="245">
        <v>22118.25</v>
      </c>
      <c r="F878" s="246">
        <v>27342.191999999999</v>
      </c>
      <c r="G878" s="221"/>
    </row>
    <row r="879" spans="1:7" s="58" customFormat="1" ht="13.5" customHeight="1" x14ac:dyDescent="0.2">
      <c r="A879" s="349">
        <v>2012</v>
      </c>
      <c r="B879" s="350" t="s">
        <v>47</v>
      </c>
      <c r="C879" s="350" t="s">
        <v>101</v>
      </c>
      <c r="D879" s="351">
        <v>5158.1000000000004</v>
      </c>
      <c r="E879" s="351">
        <v>22220.615000000002</v>
      </c>
      <c r="F879" s="352">
        <v>27378.715000000004</v>
      </c>
      <c r="G879" s="221"/>
    </row>
    <row r="880" spans="1:7" s="58" customFormat="1" ht="13.5" customHeight="1" x14ac:dyDescent="0.2">
      <c r="A880" s="244">
        <v>2012</v>
      </c>
      <c r="B880" s="165" t="s">
        <v>48</v>
      </c>
      <c r="C880" s="165" t="s">
        <v>101</v>
      </c>
      <c r="D880" s="245">
        <v>5539.58</v>
      </c>
      <c r="E880" s="245">
        <v>23272.6</v>
      </c>
      <c r="F880" s="246">
        <v>28812.18</v>
      </c>
      <c r="G880" s="221"/>
    </row>
    <row r="881" spans="1:7" s="58" customFormat="1" ht="13.5" customHeight="1" x14ac:dyDescent="0.2">
      <c r="A881" s="349">
        <v>2012</v>
      </c>
      <c r="B881" s="350" t="s">
        <v>49</v>
      </c>
      <c r="C881" s="350" t="s">
        <v>101</v>
      </c>
      <c r="D881" s="351">
        <v>4838.1799999999994</v>
      </c>
      <c r="E881" s="351">
        <v>20483.404999999999</v>
      </c>
      <c r="F881" s="352">
        <v>25321.584999999999</v>
      </c>
      <c r="G881" s="221"/>
    </row>
    <row r="882" spans="1:7" s="58" customFormat="1" ht="13.5" customHeight="1" x14ac:dyDescent="0.2">
      <c r="A882" s="244">
        <v>2013</v>
      </c>
      <c r="B882" s="165" t="s">
        <v>50</v>
      </c>
      <c r="C882" s="165" t="s">
        <v>101</v>
      </c>
      <c r="D882" s="245">
        <v>4733.38</v>
      </c>
      <c r="E882" s="245">
        <v>18737.5425</v>
      </c>
      <c r="F882" s="246">
        <v>23470.922500000001</v>
      </c>
      <c r="G882" s="221"/>
    </row>
    <row r="883" spans="1:7" s="58" customFormat="1" ht="13.5" customHeight="1" x14ac:dyDescent="0.2">
      <c r="A883" s="349">
        <v>2013</v>
      </c>
      <c r="B883" s="350" t="s">
        <v>51</v>
      </c>
      <c r="C883" s="350" t="s">
        <v>101</v>
      </c>
      <c r="D883" s="351">
        <v>5508.31</v>
      </c>
      <c r="E883" s="351">
        <v>19762.224999999999</v>
      </c>
      <c r="F883" s="352">
        <v>25270.535</v>
      </c>
      <c r="G883" s="221"/>
    </row>
    <row r="884" spans="1:7" s="58" customFormat="1" ht="13.5" customHeight="1" x14ac:dyDescent="0.2">
      <c r="A884" s="244">
        <v>2013</v>
      </c>
      <c r="B884" s="165" t="s">
        <v>52</v>
      </c>
      <c r="C884" s="165" t="s">
        <v>101</v>
      </c>
      <c r="D884" s="245">
        <v>5330.87</v>
      </c>
      <c r="E884" s="245">
        <v>17821.637500000001</v>
      </c>
      <c r="F884" s="246">
        <v>23152.5075</v>
      </c>
      <c r="G884" s="221"/>
    </row>
    <row r="885" spans="1:7" s="58" customFormat="1" ht="13.5" customHeight="1" x14ac:dyDescent="0.2">
      <c r="A885" s="349">
        <v>2013</v>
      </c>
      <c r="B885" s="350" t="s">
        <v>40</v>
      </c>
      <c r="C885" s="350" t="s">
        <v>101</v>
      </c>
      <c r="D885" s="351">
        <v>5215.8999999999996</v>
      </c>
      <c r="E885" s="351">
        <v>20192.985000000001</v>
      </c>
      <c r="F885" s="352">
        <v>25408.885000000002</v>
      </c>
      <c r="G885" s="221"/>
    </row>
    <row r="886" spans="1:7" s="58" customFormat="1" ht="13.5" customHeight="1" x14ac:dyDescent="0.2">
      <c r="A886" s="244">
        <v>2013</v>
      </c>
      <c r="B886" s="165" t="s">
        <v>42</v>
      </c>
      <c r="C886" s="165" t="s">
        <v>101</v>
      </c>
      <c r="D886" s="245">
        <v>6072.4</v>
      </c>
      <c r="E886" s="245">
        <v>19366.9925</v>
      </c>
      <c r="F886" s="246">
        <v>25439.392500000002</v>
      </c>
      <c r="G886" s="221"/>
    </row>
    <row r="887" spans="1:7" s="58" customFormat="1" ht="13.5" customHeight="1" x14ac:dyDescent="0.2">
      <c r="A887" s="349">
        <v>2013</v>
      </c>
      <c r="B887" s="350" t="s">
        <v>43</v>
      </c>
      <c r="C887" s="350" t="s">
        <v>101</v>
      </c>
      <c r="D887" s="351">
        <v>5108.95</v>
      </c>
      <c r="E887" s="351">
        <v>18227.135000000002</v>
      </c>
      <c r="F887" s="352">
        <v>23336.084999999999</v>
      </c>
      <c r="G887" s="221"/>
    </row>
    <row r="888" spans="1:7" s="58" customFormat="1" ht="13.5" customHeight="1" x14ac:dyDescent="0.2">
      <c r="A888" s="244">
        <v>2013</v>
      </c>
      <c r="B888" s="165" t="s">
        <v>44</v>
      </c>
      <c r="C888" s="165" t="s">
        <v>101</v>
      </c>
      <c r="D888" s="245">
        <v>6038.2000000000007</v>
      </c>
      <c r="E888" s="245">
        <v>17999.0975</v>
      </c>
      <c r="F888" s="246">
        <v>24037.297500000001</v>
      </c>
      <c r="G888" s="221"/>
    </row>
    <row r="889" spans="1:7" s="58" customFormat="1" ht="13.5" customHeight="1" x14ac:dyDescent="0.2">
      <c r="A889" s="349">
        <v>2013</v>
      </c>
      <c r="B889" s="350" t="s">
        <v>45</v>
      </c>
      <c r="C889" s="350" t="s">
        <v>101</v>
      </c>
      <c r="D889" s="351">
        <v>3655</v>
      </c>
      <c r="E889" s="351">
        <v>14274.295</v>
      </c>
      <c r="F889" s="352">
        <v>17929.294999999998</v>
      </c>
      <c r="G889" s="221"/>
    </row>
    <row r="890" spans="1:7" s="58" customFormat="1" ht="13.5" customHeight="1" x14ac:dyDescent="0.2">
      <c r="A890" s="244">
        <v>2013</v>
      </c>
      <c r="B890" s="165" t="s">
        <v>46</v>
      </c>
      <c r="C890" s="165" t="s">
        <v>101</v>
      </c>
      <c r="D890" s="245">
        <v>6663.99</v>
      </c>
      <c r="E890" s="245">
        <v>21978.726999999999</v>
      </c>
      <c r="F890" s="246">
        <v>28642.717000000001</v>
      </c>
      <c r="G890" s="221"/>
    </row>
    <row r="891" spans="1:7" s="58" customFormat="1" ht="13.5" customHeight="1" x14ac:dyDescent="0.2">
      <c r="A891" s="349">
        <v>2013</v>
      </c>
      <c r="B891" s="350" t="s">
        <v>47</v>
      </c>
      <c r="C891" s="350" t="s">
        <v>101</v>
      </c>
      <c r="D891" s="351">
        <v>6046.1399999999994</v>
      </c>
      <c r="E891" s="351">
        <v>21817.935000000001</v>
      </c>
      <c r="F891" s="352">
        <v>27864.075000000001</v>
      </c>
      <c r="G891" s="221"/>
    </row>
    <row r="892" spans="1:7" s="58" customFormat="1" ht="13.5" customHeight="1" x14ac:dyDescent="0.2">
      <c r="A892" s="244">
        <v>2013</v>
      </c>
      <c r="B892" s="165" t="s">
        <v>48</v>
      </c>
      <c r="C892" s="165" t="s">
        <v>101</v>
      </c>
      <c r="D892" s="245">
        <v>5934.65</v>
      </c>
      <c r="E892" s="245">
        <v>20715.012499999997</v>
      </c>
      <c r="F892" s="246">
        <v>26649.662499999999</v>
      </c>
      <c r="G892" s="221"/>
    </row>
    <row r="893" spans="1:7" s="58" customFormat="1" ht="13.5" customHeight="1" x14ac:dyDescent="0.2">
      <c r="A893" s="349">
        <v>2013</v>
      </c>
      <c r="B893" s="350" t="s">
        <v>49</v>
      </c>
      <c r="C893" s="350" t="s">
        <v>101</v>
      </c>
      <c r="D893" s="351">
        <v>6282.01</v>
      </c>
      <c r="E893" s="351">
        <v>21623.649999999998</v>
      </c>
      <c r="F893" s="352">
        <v>27905.659999999996</v>
      </c>
      <c r="G893" s="221"/>
    </row>
    <row r="894" spans="1:7" s="58" customFormat="1" ht="13.5" customHeight="1" x14ac:dyDescent="0.2">
      <c r="A894" s="244">
        <v>2014</v>
      </c>
      <c r="B894" s="165" t="s">
        <v>50</v>
      </c>
      <c r="C894" s="165" t="s">
        <v>101</v>
      </c>
      <c r="D894" s="245">
        <v>5328.15</v>
      </c>
      <c r="E894" s="245">
        <v>20136.287499999999</v>
      </c>
      <c r="F894" s="246">
        <v>25464.4375</v>
      </c>
      <c r="G894" s="221"/>
    </row>
    <row r="895" spans="1:7" s="58" customFormat="1" ht="13.5" customHeight="1" x14ac:dyDescent="0.2">
      <c r="A895" s="349">
        <v>2014</v>
      </c>
      <c r="B895" s="350" t="s">
        <v>51</v>
      </c>
      <c r="C895" s="350" t="s">
        <v>101</v>
      </c>
      <c r="D895" s="351">
        <v>6621.5999999999995</v>
      </c>
      <c r="E895" s="351">
        <v>22400.322500000002</v>
      </c>
      <c r="F895" s="352">
        <v>29021.922500000001</v>
      </c>
      <c r="G895" s="221"/>
    </row>
    <row r="896" spans="1:7" s="58" customFormat="1" ht="13.5" customHeight="1" x14ac:dyDescent="0.2">
      <c r="A896" s="244">
        <v>2014</v>
      </c>
      <c r="B896" s="165" t="s">
        <v>52</v>
      </c>
      <c r="C896" s="165" t="s">
        <v>101</v>
      </c>
      <c r="D896" s="245">
        <v>6538.3700000000008</v>
      </c>
      <c r="E896" s="245">
        <v>22778.707500000004</v>
      </c>
      <c r="F896" s="246">
        <v>29317.077500000003</v>
      </c>
      <c r="G896" s="221"/>
    </row>
    <row r="897" spans="1:7" s="58" customFormat="1" ht="13.5" customHeight="1" x14ac:dyDescent="0.2">
      <c r="A897" s="349">
        <v>2014</v>
      </c>
      <c r="B897" s="350" t="s">
        <v>40</v>
      </c>
      <c r="C897" s="350" t="s">
        <v>101</v>
      </c>
      <c r="D897" s="351">
        <v>5922.71</v>
      </c>
      <c r="E897" s="351">
        <v>20214.41</v>
      </c>
      <c r="F897" s="352">
        <v>26137.119999999999</v>
      </c>
      <c r="G897" s="221"/>
    </row>
    <row r="898" spans="1:7" s="58" customFormat="1" ht="13.5" customHeight="1" x14ac:dyDescent="0.2">
      <c r="A898" s="244">
        <v>2014</v>
      </c>
      <c r="B898" s="165" t="s">
        <v>42</v>
      </c>
      <c r="C898" s="165" t="s">
        <v>101</v>
      </c>
      <c r="D898" s="245">
        <v>6798.6799999999994</v>
      </c>
      <c r="E898" s="245">
        <v>22618.0625</v>
      </c>
      <c r="F898" s="246">
        <v>29416.7425</v>
      </c>
      <c r="G898" s="221"/>
    </row>
    <row r="899" spans="1:7" s="58" customFormat="1" ht="13.5" customHeight="1" x14ac:dyDescent="0.2">
      <c r="A899" s="349">
        <v>2014</v>
      </c>
      <c r="B899" s="350" t="s">
        <v>43</v>
      </c>
      <c r="C899" s="350" t="s">
        <v>101</v>
      </c>
      <c r="D899" s="351">
        <v>5810.6299999999992</v>
      </c>
      <c r="E899" s="351">
        <v>18865.946000000004</v>
      </c>
      <c r="F899" s="352">
        <v>24676.576000000001</v>
      </c>
      <c r="G899" s="221"/>
    </row>
    <row r="900" spans="1:7" s="58" customFormat="1" ht="13.5" customHeight="1" x14ac:dyDescent="0.2">
      <c r="A900" s="244">
        <v>2014</v>
      </c>
      <c r="B900" s="165" t="s">
        <v>44</v>
      </c>
      <c r="C900" s="165" t="s">
        <v>101</v>
      </c>
      <c r="D900" s="245">
        <v>6623.86</v>
      </c>
      <c r="E900" s="245">
        <v>22459.697</v>
      </c>
      <c r="F900" s="246">
        <v>29083.556999999997</v>
      </c>
      <c r="G900" s="221"/>
    </row>
    <row r="901" spans="1:7" s="58" customFormat="1" ht="13.5" customHeight="1" x14ac:dyDescent="0.2">
      <c r="A901" s="349">
        <v>2014</v>
      </c>
      <c r="B901" s="350" t="s">
        <v>45</v>
      </c>
      <c r="C901" s="350" t="s">
        <v>101</v>
      </c>
      <c r="D901" s="351">
        <v>6313.45</v>
      </c>
      <c r="E901" s="351">
        <v>21331.735500000003</v>
      </c>
      <c r="F901" s="352">
        <v>27645.1855</v>
      </c>
      <c r="G901" s="221"/>
    </row>
    <row r="902" spans="1:7" s="58" customFormat="1" ht="13.5" customHeight="1" x14ac:dyDescent="0.2">
      <c r="A902" s="244">
        <v>2014</v>
      </c>
      <c r="B902" s="165" t="s">
        <v>46</v>
      </c>
      <c r="C902" s="165" t="s">
        <v>101</v>
      </c>
      <c r="D902" s="245">
        <v>6626.1400000000012</v>
      </c>
      <c r="E902" s="245">
        <v>23777.476500000001</v>
      </c>
      <c r="F902" s="246">
        <v>30403.6165</v>
      </c>
      <c r="G902" s="221"/>
    </row>
    <row r="903" spans="1:7" s="58" customFormat="1" ht="13.5" customHeight="1" x14ac:dyDescent="0.2">
      <c r="A903" s="349">
        <v>2014</v>
      </c>
      <c r="B903" s="350" t="s">
        <v>47</v>
      </c>
      <c r="C903" s="350" t="s">
        <v>101</v>
      </c>
      <c r="D903" s="351">
        <v>6366.54</v>
      </c>
      <c r="E903" s="351">
        <v>22392.9755</v>
      </c>
      <c r="F903" s="352">
        <v>28759.515500000001</v>
      </c>
      <c r="G903" s="221"/>
    </row>
    <row r="904" spans="1:7" s="58" customFormat="1" ht="13.5" customHeight="1" x14ac:dyDescent="0.2">
      <c r="A904" s="244">
        <v>2014</v>
      </c>
      <c r="B904" s="165" t="s">
        <v>48</v>
      </c>
      <c r="C904" s="165" t="s">
        <v>101</v>
      </c>
      <c r="D904" s="245">
        <v>6425.7699999999995</v>
      </c>
      <c r="E904" s="245">
        <v>21745.4385</v>
      </c>
      <c r="F904" s="246">
        <v>28171.208500000004</v>
      </c>
      <c r="G904" s="221"/>
    </row>
    <row r="905" spans="1:7" s="58" customFormat="1" ht="13.5" customHeight="1" x14ac:dyDescent="0.2">
      <c r="A905" s="349">
        <v>2014</v>
      </c>
      <c r="B905" s="350" t="s">
        <v>49</v>
      </c>
      <c r="C905" s="350" t="s">
        <v>101</v>
      </c>
      <c r="D905" s="351">
        <v>6344.37</v>
      </c>
      <c r="E905" s="351">
        <v>22403.8</v>
      </c>
      <c r="F905" s="352">
        <v>28748.17</v>
      </c>
      <c r="G905" s="221"/>
    </row>
    <row r="906" spans="1:7" s="58" customFormat="1" ht="13.5" customHeight="1" x14ac:dyDescent="0.2">
      <c r="A906" s="244">
        <v>2015</v>
      </c>
      <c r="B906" s="165" t="s">
        <v>50</v>
      </c>
      <c r="C906" s="165" t="s">
        <v>101</v>
      </c>
      <c r="D906" s="245">
        <v>5386.0599999999995</v>
      </c>
      <c r="E906" s="245">
        <v>19802.690499999997</v>
      </c>
      <c r="F906" s="246">
        <v>25188.750500000002</v>
      </c>
      <c r="G906" s="221"/>
    </row>
    <row r="907" spans="1:7" s="58" customFormat="1" ht="13.5" customHeight="1" x14ac:dyDescent="0.2">
      <c r="A907" s="349">
        <v>2015</v>
      </c>
      <c r="B907" s="350" t="s">
        <v>51</v>
      </c>
      <c r="C907" s="350" t="s">
        <v>101</v>
      </c>
      <c r="D907" s="351">
        <v>5804.33</v>
      </c>
      <c r="E907" s="351">
        <v>21355.537499999999</v>
      </c>
      <c r="F907" s="352">
        <v>27159.8675</v>
      </c>
      <c r="G907" s="221"/>
    </row>
    <row r="908" spans="1:7" s="58" customFormat="1" ht="13.5" customHeight="1" x14ac:dyDescent="0.2">
      <c r="A908" s="244">
        <v>2015</v>
      </c>
      <c r="B908" s="165" t="s">
        <v>52</v>
      </c>
      <c r="C908" s="165" t="s">
        <v>101</v>
      </c>
      <c r="D908" s="245">
        <v>6047.19</v>
      </c>
      <c r="E908" s="245">
        <v>21089.847999999998</v>
      </c>
      <c r="F908" s="246">
        <v>27137.037999999993</v>
      </c>
      <c r="G908" s="221"/>
    </row>
    <row r="909" spans="1:7" s="58" customFormat="1" ht="13.5" customHeight="1" x14ac:dyDescent="0.2">
      <c r="A909" s="349">
        <v>2015</v>
      </c>
      <c r="B909" s="350" t="s">
        <v>40</v>
      </c>
      <c r="C909" s="350" t="s">
        <v>101</v>
      </c>
      <c r="D909" s="351">
        <v>6821.9599999999991</v>
      </c>
      <c r="E909" s="351">
        <v>22116.574499999999</v>
      </c>
      <c r="F909" s="352">
        <v>28938.534499999998</v>
      </c>
      <c r="G909" s="221"/>
    </row>
    <row r="910" spans="1:7" s="58" customFormat="1" ht="13.5" customHeight="1" x14ac:dyDescent="0.2">
      <c r="A910" s="244">
        <v>2015</v>
      </c>
      <c r="B910" s="165" t="s">
        <v>42</v>
      </c>
      <c r="C910" s="165" t="s">
        <v>101</v>
      </c>
      <c r="D910" s="245">
        <v>6297.93</v>
      </c>
      <c r="E910" s="245">
        <v>24277.833000000006</v>
      </c>
      <c r="F910" s="246">
        <v>30575.763000000003</v>
      </c>
      <c r="G910" s="221"/>
    </row>
    <row r="911" spans="1:7" s="58" customFormat="1" ht="13.5" customHeight="1" x14ac:dyDescent="0.2">
      <c r="A911" s="349">
        <v>2015</v>
      </c>
      <c r="B911" s="350" t="s">
        <v>43</v>
      </c>
      <c r="C911" s="350" t="s">
        <v>101</v>
      </c>
      <c r="D911" s="351">
        <v>5716.22</v>
      </c>
      <c r="E911" s="351">
        <v>22668.154000000002</v>
      </c>
      <c r="F911" s="352">
        <v>28384.374000000003</v>
      </c>
      <c r="G911" s="221"/>
    </row>
    <row r="912" spans="1:7" s="58" customFormat="1" ht="13.5" customHeight="1" x14ac:dyDescent="0.2">
      <c r="A912" s="244">
        <v>2015</v>
      </c>
      <c r="B912" s="165" t="s">
        <v>44</v>
      </c>
      <c r="C912" s="165" t="s">
        <v>101</v>
      </c>
      <c r="D912" s="245">
        <v>7393.3600000000006</v>
      </c>
      <c r="E912" s="245">
        <v>24221.531000000003</v>
      </c>
      <c r="F912" s="246">
        <v>31614.891000000003</v>
      </c>
      <c r="G912" s="221"/>
    </row>
    <row r="913" spans="1:7" s="58" customFormat="1" ht="13.5" customHeight="1" x14ac:dyDescent="0.2">
      <c r="A913" s="349">
        <v>2015</v>
      </c>
      <c r="B913" s="350" t="s">
        <v>45</v>
      </c>
      <c r="C913" s="350" t="s">
        <v>101</v>
      </c>
      <c r="D913" s="351">
        <v>6549.9299999999994</v>
      </c>
      <c r="E913" s="351">
        <v>24057.387000000002</v>
      </c>
      <c r="F913" s="352">
        <v>30607.317000000003</v>
      </c>
      <c r="G913" s="221"/>
    </row>
    <row r="914" spans="1:7" s="58" customFormat="1" ht="13.5" customHeight="1" x14ac:dyDescent="0.2">
      <c r="A914" s="244">
        <v>2015</v>
      </c>
      <c r="B914" s="165" t="s">
        <v>46</v>
      </c>
      <c r="C914" s="165" t="s">
        <v>101</v>
      </c>
      <c r="D914" s="245">
        <v>7163.130000000001</v>
      </c>
      <c r="E914" s="245">
        <v>28133.677000000003</v>
      </c>
      <c r="F914" s="246">
        <v>35296.807000000001</v>
      </c>
      <c r="G914" s="221"/>
    </row>
    <row r="915" spans="1:7" s="58" customFormat="1" ht="13.5" customHeight="1" x14ac:dyDescent="0.2">
      <c r="A915" s="349">
        <v>2015</v>
      </c>
      <c r="B915" s="350" t="s">
        <v>47</v>
      </c>
      <c r="C915" s="350" t="s">
        <v>101</v>
      </c>
      <c r="D915" s="351">
        <v>7026.99</v>
      </c>
      <c r="E915" s="351">
        <v>25581.895</v>
      </c>
      <c r="F915" s="352">
        <v>32608.884999999998</v>
      </c>
      <c r="G915" s="221"/>
    </row>
    <row r="916" spans="1:7" s="58" customFormat="1" ht="13.5" customHeight="1" x14ac:dyDescent="0.2">
      <c r="A916" s="244">
        <v>2015</v>
      </c>
      <c r="B916" s="165" t="s">
        <v>48</v>
      </c>
      <c r="C916" s="165" t="s">
        <v>101</v>
      </c>
      <c r="D916" s="245">
        <v>7264</v>
      </c>
      <c r="E916" s="245">
        <v>26053.247000000003</v>
      </c>
      <c r="F916" s="246">
        <v>33317.247000000003</v>
      </c>
      <c r="G916" s="221"/>
    </row>
    <row r="917" spans="1:7" s="58" customFormat="1" ht="13.5" customHeight="1" x14ac:dyDescent="0.2">
      <c r="A917" s="349">
        <v>2015</v>
      </c>
      <c r="B917" s="350" t="s">
        <v>49</v>
      </c>
      <c r="C917" s="350" t="s">
        <v>101</v>
      </c>
      <c r="D917" s="351">
        <v>7126.87</v>
      </c>
      <c r="E917" s="351">
        <v>30658.63</v>
      </c>
      <c r="F917" s="352">
        <v>37785.5</v>
      </c>
      <c r="G917" s="221"/>
    </row>
    <row r="918" spans="1:7" s="58" customFormat="1" ht="13.5" customHeight="1" x14ac:dyDescent="0.2">
      <c r="A918" s="244">
        <v>2016</v>
      </c>
      <c r="B918" s="165" t="s">
        <v>50</v>
      </c>
      <c r="C918" s="165" t="s">
        <v>101</v>
      </c>
      <c r="D918" s="245">
        <v>5711.4699999999993</v>
      </c>
      <c r="E918" s="245">
        <v>24637.137000000002</v>
      </c>
      <c r="F918" s="246">
        <v>30348.607000000004</v>
      </c>
      <c r="G918" s="221"/>
    </row>
    <row r="919" spans="1:7" s="58" customFormat="1" ht="13.5" customHeight="1" x14ac:dyDescent="0.2">
      <c r="A919" s="349">
        <v>2016</v>
      </c>
      <c r="B919" s="350" t="s">
        <v>51</v>
      </c>
      <c r="C919" s="350" t="s">
        <v>101</v>
      </c>
      <c r="D919" s="351">
        <v>7262.91</v>
      </c>
      <c r="E919" s="351">
        <v>22227.485000000001</v>
      </c>
      <c r="F919" s="352">
        <v>29490.395</v>
      </c>
      <c r="G919" s="221"/>
    </row>
    <row r="920" spans="1:7" s="58" customFormat="1" ht="13.5" customHeight="1" x14ac:dyDescent="0.2">
      <c r="A920" s="244">
        <v>2016</v>
      </c>
      <c r="B920" s="165" t="s">
        <v>52</v>
      </c>
      <c r="C920" s="165" t="s">
        <v>101</v>
      </c>
      <c r="D920" s="245">
        <v>6294.51</v>
      </c>
      <c r="E920" s="245">
        <v>24566.298499999997</v>
      </c>
      <c r="F920" s="246">
        <v>30860.808499999999</v>
      </c>
      <c r="G920" s="221"/>
    </row>
    <row r="921" spans="1:7" s="58" customFormat="1" ht="13.5" customHeight="1" x14ac:dyDescent="0.2">
      <c r="A921" s="349">
        <v>2016</v>
      </c>
      <c r="B921" s="350" t="s">
        <v>40</v>
      </c>
      <c r="C921" s="350" t="s">
        <v>101</v>
      </c>
      <c r="D921" s="351">
        <v>5741.27</v>
      </c>
      <c r="E921" s="351">
        <v>24403.440499999997</v>
      </c>
      <c r="F921" s="352">
        <v>30144.710499999997</v>
      </c>
      <c r="G921" s="221"/>
    </row>
    <row r="922" spans="1:7" s="58" customFormat="1" ht="13.5" customHeight="1" x14ac:dyDescent="0.2">
      <c r="A922" s="244">
        <v>2016</v>
      </c>
      <c r="B922" s="165" t="s">
        <v>42</v>
      </c>
      <c r="C922" s="165" t="s">
        <v>101</v>
      </c>
      <c r="D922" s="245">
        <v>6246.7100000000009</v>
      </c>
      <c r="E922" s="245">
        <v>21909.269</v>
      </c>
      <c r="F922" s="246">
        <v>28155.978999999999</v>
      </c>
      <c r="G922" s="221"/>
    </row>
    <row r="923" spans="1:7" s="58" customFormat="1" ht="13.5" customHeight="1" x14ac:dyDescent="0.2">
      <c r="A923" s="349">
        <v>2016</v>
      </c>
      <c r="B923" s="350" t="s">
        <v>43</v>
      </c>
      <c r="C923" s="350" t="s">
        <v>101</v>
      </c>
      <c r="D923" s="351">
        <v>5819.58</v>
      </c>
      <c r="E923" s="351">
        <v>20974.414999999997</v>
      </c>
      <c r="F923" s="352">
        <v>26793.994999999999</v>
      </c>
      <c r="G923" s="221"/>
    </row>
    <row r="924" spans="1:7" s="58" customFormat="1" ht="13.5" customHeight="1" x14ac:dyDescent="0.2">
      <c r="A924" s="244">
        <v>2016</v>
      </c>
      <c r="B924" s="165" t="s">
        <v>44</v>
      </c>
      <c r="C924" s="165" t="s">
        <v>101</v>
      </c>
      <c r="D924" s="245">
        <v>3072.0699999999997</v>
      </c>
      <c r="E924" s="245">
        <v>15611.184500000001</v>
      </c>
      <c r="F924" s="246">
        <v>18683.254500000003</v>
      </c>
      <c r="G924" s="221"/>
    </row>
    <row r="925" spans="1:7" s="58" customFormat="1" ht="13.5" customHeight="1" x14ac:dyDescent="0.2">
      <c r="A925" s="349">
        <v>2016</v>
      </c>
      <c r="B925" s="350" t="s">
        <v>45</v>
      </c>
      <c r="C925" s="350" t="s">
        <v>101</v>
      </c>
      <c r="D925" s="351">
        <v>6366.8</v>
      </c>
      <c r="E925" s="351">
        <v>25533.4195</v>
      </c>
      <c r="F925" s="352">
        <v>31900.219499999999</v>
      </c>
      <c r="G925" s="221"/>
    </row>
    <row r="926" spans="1:7" s="58" customFormat="1" ht="13.5" customHeight="1" x14ac:dyDescent="0.2">
      <c r="A926" s="244">
        <v>2016</v>
      </c>
      <c r="B926" s="165" t="s">
        <v>46</v>
      </c>
      <c r="C926" s="165" t="s">
        <v>101</v>
      </c>
      <c r="D926" s="245">
        <v>6552.09</v>
      </c>
      <c r="E926" s="245">
        <v>21580.054500000002</v>
      </c>
      <c r="F926" s="246">
        <v>28132.144500000002</v>
      </c>
      <c r="G926" s="221"/>
    </row>
    <row r="927" spans="1:7" s="58" customFormat="1" ht="13.5" customHeight="1" x14ac:dyDescent="0.2">
      <c r="A927" s="349">
        <v>2016</v>
      </c>
      <c r="B927" s="350" t="s">
        <v>47</v>
      </c>
      <c r="C927" s="350" t="s">
        <v>101</v>
      </c>
      <c r="D927" s="351">
        <v>6479.7300000000005</v>
      </c>
      <c r="E927" s="351">
        <v>21307.9575</v>
      </c>
      <c r="F927" s="352">
        <v>27787.6875</v>
      </c>
      <c r="G927" s="221"/>
    </row>
    <row r="928" spans="1:7" s="58" customFormat="1" ht="13.5" customHeight="1" x14ac:dyDescent="0.2">
      <c r="A928" s="244">
        <v>2016</v>
      </c>
      <c r="B928" s="165" t="s">
        <v>48</v>
      </c>
      <c r="C928" s="165" t="s">
        <v>101</v>
      </c>
      <c r="D928" s="245">
        <v>6847.3600000000006</v>
      </c>
      <c r="E928" s="245">
        <v>21688.677999999996</v>
      </c>
      <c r="F928" s="246">
        <v>28536.037999999997</v>
      </c>
      <c r="G928" s="221"/>
    </row>
    <row r="929" spans="1:7" s="58" customFormat="1" ht="13.5" customHeight="1" x14ac:dyDescent="0.2">
      <c r="A929" s="349">
        <v>2016</v>
      </c>
      <c r="B929" s="350" t="s">
        <v>49</v>
      </c>
      <c r="C929" s="350" t="s">
        <v>101</v>
      </c>
      <c r="D929" s="351">
        <v>6596.91</v>
      </c>
      <c r="E929" s="351">
        <v>20256.974999999999</v>
      </c>
      <c r="F929" s="352">
        <v>26853.885000000002</v>
      </c>
      <c r="G929" s="221"/>
    </row>
    <row r="930" spans="1:7" s="58" customFormat="1" ht="13.5" customHeight="1" x14ac:dyDescent="0.2">
      <c r="A930" s="244">
        <v>2017</v>
      </c>
      <c r="B930" s="165" t="s">
        <v>50</v>
      </c>
      <c r="C930" s="165" t="s">
        <v>101</v>
      </c>
      <c r="D930" s="245">
        <v>5099.8</v>
      </c>
      <c r="E930" s="245">
        <v>17497.113499999996</v>
      </c>
      <c r="F930" s="246">
        <v>22596.913499999995</v>
      </c>
      <c r="G930" s="221"/>
    </row>
    <row r="931" spans="1:7" s="58" customFormat="1" ht="13.5" customHeight="1" x14ac:dyDescent="0.2">
      <c r="A931" s="349">
        <v>2017</v>
      </c>
      <c r="B931" s="350" t="s">
        <v>51</v>
      </c>
      <c r="C931" s="350" t="s">
        <v>101</v>
      </c>
      <c r="D931" s="351">
        <v>5612.06</v>
      </c>
      <c r="E931" s="351">
        <v>20841.3315</v>
      </c>
      <c r="F931" s="352">
        <v>26453.391499999998</v>
      </c>
      <c r="G931" s="221"/>
    </row>
    <row r="932" spans="1:7" s="58" customFormat="1" ht="13.5" customHeight="1" x14ac:dyDescent="0.2">
      <c r="A932" s="244">
        <v>2017</v>
      </c>
      <c r="B932" s="165" t="s">
        <v>52</v>
      </c>
      <c r="C932" s="165" t="s">
        <v>101</v>
      </c>
      <c r="D932" s="245">
        <v>4932.97</v>
      </c>
      <c r="E932" s="245">
        <v>20670.2065</v>
      </c>
      <c r="F932" s="246">
        <v>25603.176499999998</v>
      </c>
      <c r="G932" s="221"/>
    </row>
    <row r="933" spans="1:7" s="58" customFormat="1" ht="13.5" customHeight="1" x14ac:dyDescent="0.2">
      <c r="A933" s="349">
        <v>2017</v>
      </c>
      <c r="B933" s="350" t="s">
        <v>40</v>
      </c>
      <c r="C933" s="350" t="s">
        <v>101</v>
      </c>
      <c r="D933" s="351">
        <v>4978.66</v>
      </c>
      <c r="E933" s="351">
        <v>16807.152999999998</v>
      </c>
      <c r="F933" s="352">
        <v>21785.812999999998</v>
      </c>
      <c r="G933" s="221"/>
    </row>
    <row r="934" spans="1:7" s="58" customFormat="1" ht="13.5" customHeight="1" x14ac:dyDescent="0.2">
      <c r="A934" s="244">
        <v>2017</v>
      </c>
      <c r="B934" s="165" t="s">
        <v>42</v>
      </c>
      <c r="C934" s="165" t="s">
        <v>101</v>
      </c>
      <c r="D934" s="245">
        <v>6417.11</v>
      </c>
      <c r="E934" s="245">
        <v>19738.0075</v>
      </c>
      <c r="F934" s="246">
        <v>26155.1175</v>
      </c>
      <c r="G934" s="221"/>
    </row>
    <row r="935" spans="1:7" s="58" customFormat="1" ht="13.5" customHeight="1" x14ac:dyDescent="0.2">
      <c r="A935" s="349">
        <v>2017</v>
      </c>
      <c r="B935" s="350" t="s">
        <v>43</v>
      </c>
      <c r="C935" s="350" t="s">
        <v>101</v>
      </c>
      <c r="D935" s="351">
        <v>6676.02</v>
      </c>
      <c r="E935" s="351">
        <v>20059.822499999998</v>
      </c>
      <c r="F935" s="352">
        <v>26735.842499999999</v>
      </c>
      <c r="G935" s="221"/>
    </row>
    <row r="936" spans="1:7" s="58" customFormat="1" ht="13.5" customHeight="1" x14ac:dyDescent="0.2">
      <c r="A936" s="244">
        <v>2017</v>
      </c>
      <c r="B936" s="165" t="s">
        <v>44</v>
      </c>
      <c r="C936" s="165" t="s">
        <v>101</v>
      </c>
      <c r="D936" s="245">
        <v>6012.58</v>
      </c>
      <c r="E936" s="245">
        <v>21982.813000000002</v>
      </c>
      <c r="F936" s="246">
        <v>27995.393</v>
      </c>
      <c r="G936" s="221"/>
    </row>
    <row r="937" spans="1:7" s="58" customFormat="1" ht="13.5" customHeight="1" x14ac:dyDescent="0.2">
      <c r="A937" s="349">
        <v>2017</v>
      </c>
      <c r="B937" s="350" t="s">
        <v>45</v>
      </c>
      <c r="C937" s="350" t="s">
        <v>101</v>
      </c>
      <c r="D937" s="351">
        <v>5732.4800000000014</v>
      </c>
      <c r="E937" s="351">
        <v>21864.8145</v>
      </c>
      <c r="F937" s="352">
        <v>27597.294500000004</v>
      </c>
      <c r="G937" s="221"/>
    </row>
    <row r="938" spans="1:7" s="58" customFormat="1" ht="13.5" customHeight="1" x14ac:dyDescent="0.2">
      <c r="A938" s="244">
        <v>2017</v>
      </c>
      <c r="B938" s="165" t="s">
        <v>46</v>
      </c>
      <c r="C938" s="165" t="s">
        <v>101</v>
      </c>
      <c r="D938" s="245">
        <v>5982.4299999999994</v>
      </c>
      <c r="E938" s="245">
        <v>21188.288499999999</v>
      </c>
      <c r="F938" s="246">
        <v>27170.718499999999</v>
      </c>
      <c r="G938" s="221"/>
    </row>
    <row r="939" spans="1:7" s="58" customFormat="1" ht="13.5" customHeight="1" x14ac:dyDescent="0.2">
      <c r="A939" s="349">
        <v>2017</v>
      </c>
      <c r="B939" s="350" t="s">
        <v>47</v>
      </c>
      <c r="C939" s="350" t="s">
        <v>101</v>
      </c>
      <c r="D939" s="351">
        <v>5922.02</v>
      </c>
      <c r="E939" s="351">
        <v>22739.095499999999</v>
      </c>
      <c r="F939" s="352">
        <v>28661.115500000004</v>
      </c>
      <c r="G939" s="221"/>
    </row>
    <row r="940" spans="1:7" s="58" customFormat="1" ht="13.5" customHeight="1" x14ac:dyDescent="0.2">
      <c r="A940" s="244">
        <v>2017</v>
      </c>
      <c r="B940" s="165" t="s">
        <v>48</v>
      </c>
      <c r="C940" s="165" t="s">
        <v>101</v>
      </c>
      <c r="D940" s="245">
        <v>5922.84</v>
      </c>
      <c r="E940" s="245">
        <v>23156.050500000001</v>
      </c>
      <c r="F940" s="246">
        <v>29078.890500000001</v>
      </c>
      <c r="G940" s="221"/>
    </row>
    <row r="941" spans="1:7" s="58" customFormat="1" ht="13.5" customHeight="1" x14ac:dyDescent="0.2">
      <c r="A941" s="349">
        <v>2017</v>
      </c>
      <c r="B941" s="350" t="s">
        <v>49</v>
      </c>
      <c r="C941" s="350" t="s">
        <v>101</v>
      </c>
      <c r="D941" s="351">
        <v>5554.6</v>
      </c>
      <c r="E941" s="351">
        <v>20616.027000000002</v>
      </c>
      <c r="F941" s="352">
        <v>26170.627</v>
      </c>
      <c r="G941" s="221"/>
    </row>
    <row r="942" spans="1:7" s="58" customFormat="1" ht="13.5" customHeight="1" x14ac:dyDescent="0.2">
      <c r="A942" s="244">
        <v>2018</v>
      </c>
      <c r="B942" s="165" t="s">
        <v>50</v>
      </c>
      <c r="C942" s="165" t="s">
        <v>101</v>
      </c>
      <c r="D942" s="245">
        <v>5890.0800000000008</v>
      </c>
      <c r="E942" s="245">
        <v>19952.623000000003</v>
      </c>
      <c r="F942" s="246">
        <v>25842.703000000001</v>
      </c>
      <c r="G942" s="221"/>
    </row>
    <row r="943" spans="1:7" s="58" customFormat="1" ht="13.5" customHeight="1" x14ac:dyDescent="0.2">
      <c r="A943" s="349">
        <v>2018</v>
      </c>
      <c r="B943" s="350" t="s">
        <v>51</v>
      </c>
      <c r="C943" s="350" t="s">
        <v>101</v>
      </c>
      <c r="D943" s="351">
        <v>6179.34</v>
      </c>
      <c r="E943" s="351">
        <v>21010.870499999997</v>
      </c>
      <c r="F943" s="352">
        <v>27190.210500000001</v>
      </c>
      <c r="G943" s="221"/>
    </row>
    <row r="944" spans="1:7" s="58" customFormat="1" ht="13.5" customHeight="1" x14ac:dyDescent="0.2">
      <c r="A944" s="244">
        <v>2018</v>
      </c>
      <c r="B944" s="165" t="s">
        <v>52</v>
      </c>
      <c r="C944" s="165" t="s">
        <v>101</v>
      </c>
      <c r="D944" s="245">
        <v>6529.3</v>
      </c>
      <c r="E944" s="245">
        <v>19824.565306122448</v>
      </c>
      <c r="F944" s="246">
        <v>26353.865306122447</v>
      </c>
      <c r="G944" s="221"/>
    </row>
    <row r="945" spans="1:7" s="58" customFormat="1" ht="13.5" customHeight="1" x14ac:dyDescent="0.2">
      <c r="A945" s="349">
        <v>2018</v>
      </c>
      <c r="B945" s="350" t="s">
        <v>40</v>
      </c>
      <c r="C945" s="350" t="s">
        <v>101</v>
      </c>
      <c r="D945" s="351">
        <v>6695.23</v>
      </c>
      <c r="E945" s="351">
        <v>20525.899000000001</v>
      </c>
      <c r="F945" s="352">
        <v>27221.129000000001</v>
      </c>
      <c r="G945" s="221"/>
    </row>
    <row r="946" spans="1:7" s="58" customFormat="1" ht="13.5" customHeight="1" x14ac:dyDescent="0.2">
      <c r="A946" s="244">
        <v>2018</v>
      </c>
      <c r="B946" s="165" t="s">
        <v>42</v>
      </c>
      <c r="C946" s="165" t="s">
        <v>101</v>
      </c>
      <c r="D946" s="245">
        <v>6820.32</v>
      </c>
      <c r="E946" s="245">
        <v>21134.03355102041</v>
      </c>
      <c r="F946" s="246">
        <v>27954.353551020409</v>
      </c>
      <c r="G946" s="221"/>
    </row>
    <row r="947" spans="1:7" s="58" customFormat="1" ht="13.5" customHeight="1" x14ac:dyDescent="0.2">
      <c r="A947" s="349">
        <v>2018</v>
      </c>
      <c r="B947" s="350" t="s">
        <v>43</v>
      </c>
      <c r="C947" s="350" t="s">
        <v>101</v>
      </c>
      <c r="D947" s="351">
        <v>6560.6280000000006</v>
      </c>
      <c r="E947" s="351">
        <v>19534.14621904762</v>
      </c>
      <c r="F947" s="352">
        <v>26094.774219047624</v>
      </c>
      <c r="G947" s="221"/>
    </row>
    <row r="948" spans="1:7" s="58" customFormat="1" ht="13.5" customHeight="1" x14ac:dyDescent="0.2">
      <c r="A948" s="244">
        <v>2018</v>
      </c>
      <c r="B948" s="165" t="s">
        <v>44</v>
      </c>
      <c r="C948" s="165" t="s">
        <v>101</v>
      </c>
      <c r="D948" s="245">
        <v>5839.5999999999995</v>
      </c>
      <c r="E948" s="245">
        <v>19810.612500000003</v>
      </c>
      <c r="F948" s="246">
        <v>25650.212499999998</v>
      </c>
      <c r="G948" s="221"/>
    </row>
    <row r="949" spans="1:7" s="58" customFormat="1" ht="13.5" customHeight="1" x14ac:dyDescent="0.2">
      <c r="A949" s="349">
        <v>2018</v>
      </c>
      <c r="B949" s="350" t="s">
        <v>45</v>
      </c>
      <c r="C949" s="350" t="s">
        <v>101</v>
      </c>
      <c r="D949" s="351">
        <v>7023.02</v>
      </c>
      <c r="E949" s="351">
        <v>21755.402999999998</v>
      </c>
      <c r="F949" s="352">
        <v>28778.422999999995</v>
      </c>
      <c r="G949" s="221"/>
    </row>
    <row r="950" spans="1:7" s="58" customFormat="1" ht="13.5" customHeight="1" x14ac:dyDescent="0.2">
      <c r="A950" s="244">
        <v>2018</v>
      </c>
      <c r="B950" s="165" t="s">
        <v>46</v>
      </c>
      <c r="C950" s="165" t="s">
        <v>101</v>
      </c>
      <c r="D950" s="245">
        <v>6642.26</v>
      </c>
      <c r="E950" s="245">
        <v>21780.886999999999</v>
      </c>
      <c r="F950" s="246">
        <v>28423.147000000004</v>
      </c>
      <c r="G950" s="221"/>
    </row>
    <row r="951" spans="1:7" s="58" customFormat="1" ht="13.5" customHeight="1" x14ac:dyDescent="0.2">
      <c r="A951" s="349">
        <v>2018</v>
      </c>
      <c r="B951" s="350" t="s">
        <v>47</v>
      </c>
      <c r="C951" s="350" t="s">
        <v>101</v>
      </c>
      <c r="D951" s="351">
        <v>6019.68</v>
      </c>
      <c r="E951" s="351">
        <v>23885.967499999999</v>
      </c>
      <c r="F951" s="352">
        <v>29905.647499999999</v>
      </c>
      <c r="G951" s="221"/>
    </row>
    <row r="952" spans="1:7" s="58" customFormat="1" ht="13.5" customHeight="1" x14ac:dyDescent="0.2">
      <c r="A952" s="244">
        <v>2018</v>
      </c>
      <c r="B952" s="165" t="s">
        <v>48</v>
      </c>
      <c r="C952" s="165" t="s">
        <v>101</v>
      </c>
      <c r="D952" s="245">
        <v>6482.76</v>
      </c>
      <c r="E952" s="245">
        <v>23942.728999999999</v>
      </c>
      <c r="F952" s="246">
        <v>30425.489000000001</v>
      </c>
      <c r="G952" s="221"/>
    </row>
    <row r="953" spans="1:7" s="58" customFormat="1" ht="13.5" customHeight="1" x14ac:dyDescent="0.2">
      <c r="A953" s="349">
        <v>2018</v>
      </c>
      <c r="B953" s="350" t="s">
        <v>49</v>
      </c>
      <c r="C953" s="350" t="s">
        <v>101</v>
      </c>
      <c r="D953" s="351">
        <v>5515.7900000000009</v>
      </c>
      <c r="E953" s="351">
        <v>22005.502000000004</v>
      </c>
      <c r="F953" s="352">
        <v>27521.292000000001</v>
      </c>
      <c r="G953" s="221"/>
    </row>
    <row r="954" spans="1:7" s="58" customFormat="1" ht="13.5" customHeight="1" x14ac:dyDescent="0.2">
      <c r="A954" s="244">
        <v>2019</v>
      </c>
      <c r="B954" s="165" t="s">
        <v>50</v>
      </c>
      <c r="C954" s="165" t="s">
        <v>101</v>
      </c>
      <c r="D954" s="245">
        <v>4193.46</v>
      </c>
      <c r="E954" s="245">
        <v>19289.315999999999</v>
      </c>
      <c r="F954" s="246">
        <v>23482.776000000002</v>
      </c>
      <c r="G954" s="221"/>
    </row>
    <row r="955" spans="1:7" s="58" customFormat="1" ht="13.5" customHeight="1" x14ac:dyDescent="0.2">
      <c r="A955" s="349">
        <v>2019</v>
      </c>
      <c r="B955" s="350" t="s">
        <v>51</v>
      </c>
      <c r="C955" s="350" t="s">
        <v>101</v>
      </c>
      <c r="D955" s="351">
        <v>4720.8599999999997</v>
      </c>
      <c r="E955" s="351">
        <v>22278.854500000001</v>
      </c>
      <c r="F955" s="352">
        <v>26999.714500000002</v>
      </c>
      <c r="G955" s="221"/>
    </row>
    <row r="956" spans="1:7" s="58" customFormat="1" ht="13.5" customHeight="1" x14ac:dyDescent="0.2">
      <c r="A956" s="244">
        <v>2019</v>
      </c>
      <c r="B956" s="165" t="s">
        <v>52</v>
      </c>
      <c r="C956" s="165" t="s">
        <v>101</v>
      </c>
      <c r="D956" s="245">
        <v>5561.88</v>
      </c>
      <c r="E956" s="245">
        <v>25057.942499999997</v>
      </c>
      <c r="F956" s="246">
        <v>30619.822499999998</v>
      </c>
      <c r="G956" s="221"/>
    </row>
    <row r="957" spans="1:7" s="58" customFormat="1" ht="13.5" customHeight="1" x14ac:dyDescent="0.2">
      <c r="A957" s="349">
        <v>2019</v>
      </c>
      <c r="B957" s="350" t="s">
        <v>40</v>
      </c>
      <c r="C957" s="350" t="s">
        <v>101</v>
      </c>
      <c r="D957" s="351">
        <v>4991.53</v>
      </c>
      <c r="E957" s="351">
        <v>22079.438000000002</v>
      </c>
      <c r="F957" s="352">
        <v>27070.967999999997</v>
      </c>
      <c r="G957" s="221"/>
    </row>
    <row r="958" spans="1:7" s="58" customFormat="1" ht="13.5" customHeight="1" x14ac:dyDescent="0.2">
      <c r="A958" s="244">
        <v>2019</v>
      </c>
      <c r="B958" s="165" t="s">
        <v>42</v>
      </c>
      <c r="C958" s="165" t="s">
        <v>101</v>
      </c>
      <c r="D958" s="245">
        <v>5891.76</v>
      </c>
      <c r="E958" s="245">
        <v>24027.929499999998</v>
      </c>
      <c r="F958" s="246">
        <v>29919.689499999997</v>
      </c>
      <c r="G958" s="221"/>
    </row>
    <row r="959" spans="1:7" s="58" customFormat="1" ht="13.5" customHeight="1" x14ac:dyDescent="0.2">
      <c r="A959" s="349">
        <v>2019</v>
      </c>
      <c r="B959" s="350" t="s">
        <v>43</v>
      </c>
      <c r="C959" s="350" t="s">
        <v>101</v>
      </c>
      <c r="D959" s="351">
        <v>5179.3099999999995</v>
      </c>
      <c r="E959" s="351">
        <v>22406.357</v>
      </c>
      <c r="F959" s="352">
        <v>27585.667000000001</v>
      </c>
      <c r="G959" s="221"/>
    </row>
    <row r="960" spans="1:7" s="58" customFormat="1" ht="13.5" customHeight="1" x14ac:dyDescent="0.2">
      <c r="A960" s="244">
        <v>2019</v>
      </c>
      <c r="B960" s="165" t="s">
        <v>44</v>
      </c>
      <c r="C960" s="165" t="s">
        <v>101</v>
      </c>
      <c r="D960" s="245">
        <v>6470.9600000000009</v>
      </c>
      <c r="E960" s="245">
        <v>25215.412499999995</v>
      </c>
      <c r="F960" s="246">
        <v>31686.372499999998</v>
      </c>
      <c r="G960" s="221"/>
    </row>
    <row r="961" spans="1:7" s="58" customFormat="1" ht="13.5" customHeight="1" x14ac:dyDescent="0.2">
      <c r="A961" s="349">
        <v>2019</v>
      </c>
      <c r="B961" s="350" t="s">
        <v>45</v>
      </c>
      <c r="C961" s="350" t="s">
        <v>101</v>
      </c>
      <c r="D961" s="351">
        <v>6131.1</v>
      </c>
      <c r="E961" s="351">
        <v>25198.209000000003</v>
      </c>
      <c r="F961" s="352">
        <v>31329.309000000001</v>
      </c>
      <c r="G961" s="221"/>
    </row>
    <row r="962" spans="1:7" s="58" customFormat="1" ht="13.5" customHeight="1" x14ac:dyDescent="0.2">
      <c r="A962" s="244">
        <v>2019</v>
      </c>
      <c r="B962" s="165" t="s">
        <v>46</v>
      </c>
      <c r="C962" s="165" t="s">
        <v>101</v>
      </c>
      <c r="D962" s="245">
        <v>6471.17</v>
      </c>
      <c r="E962" s="245">
        <v>26059.793999999998</v>
      </c>
      <c r="F962" s="246">
        <v>32530.964</v>
      </c>
      <c r="G962" s="221"/>
    </row>
    <row r="963" spans="1:7" s="58" customFormat="1" ht="13.5" customHeight="1" x14ac:dyDescent="0.2">
      <c r="A963" s="349">
        <v>2019</v>
      </c>
      <c r="B963" s="350" t="s">
        <v>47</v>
      </c>
      <c r="C963" s="350" t="s">
        <v>101</v>
      </c>
      <c r="D963" s="351">
        <v>7965.0990000000002</v>
      </c>
      <c r="E963" s="351">
        <v>23135.896499999999</v>
      </c>
      <c r="F963" s="352">
        <v>31100.995499999997</v>
      </c>
      <c r="G963" s="221"/>
    </row>
    <row r="964" spans="1:7" s="58" customFormat="1" ht="13.5" customHeight="1" x14ac:dyDescent="0.2">
      <c r="A964" s="244">
        <v>2019</v>
      </c>
      <c r="B964" s="165" t="s">
        <v>48</v>
      </c>
      <c r="C964" s="165" t="s">
        <v>101</v>
      </c>
      <c r="D964" s="245">
        <v>8243.7890000000007</v>
      </c>
      <c r="E964" s="245">
        <v>27546.642500000002</v>
      </c>
      <c r="F964" s="246">
        <v>35790.431500000006</v>
      </c>
      <c r="G964" s="221"/>
    </row>
    <row r="965" spans="1:7" s="58" customFormat="1" ht="13.5" customHeight="1" x14ac:dyDescent="0.2">
      <c r="A965" s="349">
        <v>2019</v>
      </c>
      <c r="B965" s="350" t="s">
        <v>49</v>
      </c>
      <c r="C965" s="350" t="s">
        <v>101</v>
      </c>
      <c r="D965" s="351">
        <v>8198.9399999999987</v>
      </c>
      <c r="E965" s="351">
        <v>29526.499500000002</v>
      </c>
      <c r="F965" s="352">
        <v>37725.4395</v>
      </c>
      <c r="G965" s="221"/>
    </row>
    <row r="966" spans="1:7" s="58" customFormat="1" ht="13.5" customHeight="1" x14ac:dyDescent="0.2">
      <c r="A966" s="244">
        <v>2020</v>
      </c>
      <c r="B966" s="165" t="s">
        <v>50</v>
      </c>
      <c r="C966" s="165" t="s">
        <v>101</v>
      </c>
      <c r="D966" s="245">
        <v>6766</v>
      </c>
      <c r="E966" s="245">
        <v>24820.470499999996</v>
      </c>
      <c r="F966" s="246">
        <v>31586.470499999999</v>
      </c>
      <c r="G966" s="221"/>
    </row>
    <row r="967" spans="1:7" s="58" customFormat="1" ht="13.5" customHeight="1" x14ac:dyDescent="0.2">
      <c r="A967" s="349">
        <v>2020</v>
      </c>
      <c r="B967" s="350" t="s">
        <v>51</v>
      </c>
      <c r="C967" s="350" t="s">
        <v>101</v>
      </c>
      <c r="D967" s="351">
        <v>8858.119999999999</v>
      </c>
      <c r="E967" s="351">
        <v>21826.7575</v>
      </c>
      <c r="F967" s="352">
        <v>30684.877499999995</v>
      </c>
      <c r="G967" s="221"/>
    </row>
    <row r="968" spans="1:7" s="58" customFormat="1" ht="13.5" customHeight="1" x14ac:dyDescent="0.2">
      <c r="A968" s="244">
        <v>2020</v>
      </c>
      <c r="B968" s="165" t="s">
        <v>52</v>
      </c>
      <c r="C968" s="165" t="s">
        <v>101</v>
      </c>
      <c r="D968" s="245">
        <v>6062.47</v>
      </c>
      <c r="E968" s="245">
        <v>17422.422500000001</v>
      </c>
      <c r="F968" s="246">
        <v>23484.892499999998</v>
      </c>
      <c r="G968" s="221"/>
    </row>
    <row r="969" spans="1:7" s="58" customFormat="1" ht="13.5" customHeight="1" x14ac:dyDescent="0.2">
      <c r="A969" s="349">
        <v>2020</v>
      </c>
      <c r="B969" s="350" t="s">
        <v>40</v>
      </c>
      <c r="C969" s="350" t="s">
        <v>101</v>
      </c>
      <c r="D969" s="351">
        <v>470.09</v>
      </c>
      <c r="E969" s="351">
        <v>6361.5995000000003</v>
      </c>
      <c r="F969" s="352">
        <v>6831.6895000000004</v>
      </c>
      <c r="G969" s="221"/>
    </row>
    <row r="970" spans="1:7" s="58" customFormat="1" ht="13.5" customHeight="1" x14ac:dyDescent="0.2">
      <c r="A970" s="244">
        <v>2020</v>
      </c>
      <c r="B970" s="165" t="s">
        <v>42</v>
      </c>
      <c r="C970" s="165" t="s">
        <v>101</v>
      </c>
      <c r="D970" s="245">
        <v>3087.0730002288838</v>
      </c>
      <c r="E970" s="245">
        <v>17306.565500612258</v>
      </c>
      <c r="F970" s="246">
        <v>20393.638500841142</v>
      </c>
      <c r="G970" s="221"/>
    </row>
    <row r="971" spans="1:7" s="58" customFormat="1" ht="13.5" customHeight="1" x14ac:dyDescent="0.2">
      <c r="A971" s="349">
        <v>2020</v>
      </c>
      <c r="B971" s="350" t="s">
        <v>43</v>
      </c>
      <c r="C971" s="350" t="s">
        <v>101</v>
      </c>
      <c r="D971" s="351">
        <v>5688.5979790954598</v>
      </c>
      <c r="E971" s="351">
        <v>20406.970001752852</v>
      </c>
      <c r="F971" s="352">
        <v>26095.567980848307</v>
      </c>
      <c r="G971" s="221"/>
    </row>
    <row r="972" spans="1:7" s="58" customFormat="1" ht="13.5" customHeight="1" x14ac:dyDescent="0.2">
      <c r="A972" s="244">
        <v>2020</v>
      </c>
      <c r="B972" s="165" t="s">
        <v>44</v>
      </c>
      <c r="C972" s="165" t="s">
        <v>101</v>
      </c>
      <c r="D972" s="245">
        <v>7110.1120076293937</v>
      </c>
      <c r="E972" s="245">
        <v>24498.095500156403</v>
      </c>
      <c r="F972" s="246">
        <v>31608.207507785795</v>
      </c>
      <c r="G972" s="221"/>
    </row>
    <row r="973" spans="1:7" s="58" customFormat="1" ht="13.5" customHeight="1" x14ac:dyDescent="0.2">
      <c r="A973" s="349">
        <v>2020</v>
      </c>
      <c r="B973" s="350" t="s">
        <v>45</v>
      </c>
      <c r="C973" s="350" t="s">
        <v>101</v>
      </c>
      <c r="D973" s="351">
        <v>7135.9669591064448</v>
      </c>
      <c r="E973" s="351">
        <v>24784.241499716783</v>
      </c>
      <c r="F973" s="352">
        <v>31920.208458823232</v>
      </c>
      <c r="G973" s="221"/>
    </row>
    <row r="974" spans="1:7" s="58" customFormat="1" ht="13.5" customHeight="1" x14ac:dyDescent="0.2">
      <c r="A974" s="244">
        <v>2020</v>
      </c>
      <c r="B974" s="165" t="s">
        <v>46</v>
      </c>
      <c r="C974" s="165" t="s">
        <v>101</v>
      </c>
      <c r="D974" s="245">
        <v>7349.0900249981887</v>
      </c>
      <c r="E974" s="245">
        <v>25929.925491830825</v>
      </c>
      <c r="F974" s="246">
        <v>33279.015516829015</v>
      </c>
      <c r="G974" s="221"/>
    </row>
    <row r="975" spans="1:7" s="58" customFormat="1" ht="13.5" customHeight="1" x14ac:dyDescent="0.2">
      <c r="A975" s="349">
        <v>2020</v>
      </c>
      <c r="B975" s="350" t="s">
        <v>47</v>
      </c>
      <c r="C975" s="350" t="s">
        <v>101</v>
      </c>
      <c r="D975" s="351">
        <v>7340.5599894738207</v>
      </c>
      <c r="E975" s="351">
        <v>28037.209999076844</v>
      </c>
      <c r="F975" s="352">
        <v>35377.769988550659</v>
      </c>
      <c r="G975" s="221"/>
    </row>
    <row r="976" spans="1:7" s="58" customFormat="1" ht="13.5" customHeight="1" x14ac:dyDescent="0.2">
      <c r="A976" s="244">
        <v>2020</v>
      </c>
      <c r="B976" s="165" t="s">
        <v>48</v>
      </c>
      <c r="C976" s="165" t="s">
        <v>101</v>
      </c>
      <c r="D976" s="245">
        <v>7020.8779943542495</v>
      </c>
      <c r="E976" s="245">
        <v>26523.905996856509</v>
      </c>
      <c r="F976" s="246">
        <v>33544.783991210759</v>
      </c>
      <c r="G976" s="221"/>
    </row>
    <row r="977" spans="1:7" s="58" customFormat="1" ht="13.5" customHeight="1" x14ac:dyDescent="0.2">
      <c r="A977" s="349">
        <v>2020</v>
      </c>
      <c r="B977" s="350" t="s">
        <v>49</v>
      </c>
      <c r="C977" s="350" t="s">
        <v>101</v>
      </c>
      <c r="D977" s="351">
        <v>6853.4109707126636</v>
      </c>
      <c r="E977" s="351">
        <v>26772.074501163963</v>
      </c>
      <c r="F977" s="352">
        <v>33625.485471876622</v>
      </c>
      <c r="G977" s="221"/>
    </row>
    <row r="978" spans="1:7" s="58" customFormat="1" ht="13.5" customHeight="1" x14ac:dyDescent="0.2">
      <c r="A978" s="244">
        <v>2021</v>
      </c>
      <c r="B978" s="165" t="s">
        <v>50</v>
      </c>
      <c r="C978" s="165" t="s">
        <v>101</v>
      </c>
      <c r="D978" s="245">
        <v>5572.5500519561783</v>
      </c>
      <c r="E978" s="245">
        <v>24652.938997861864</v>
      </c>
      <c r="F978" s="246">
        <v>30225.489049818039</v>
      </c>
      <c r="G978" s="221"/>
    </row>
    <row r="979" spans="1:7" s="58" customFormat="1" ht="13.5" customHeight="1" x14ac:dyDescent="0.2">
      <c r="A979" s="349">
        <v>2021</v>
      </c>
      <c r="B979" s="350" t="s">
        <v>51</v>
      </c>
      <c r="C979" s="350" t="s">
        <v>101</v>
      </c>
      <c r="D979" s="351">
        <v>5349.9569852999994</v>
      </c>
      <c r="E979" s="351">
        <v>25067.324514800002</v>
      </c>
      <c r="F979" s="352">
        <v>30417.281500100002</v>
      </c>
      <c r="G979" s="221"/>
    </row>
    <row r="980" spans="1:7" s="58" customFormat="1" ht="13.5" customHeight="1" x14ac:dyDescent="0.2">
      <c r="A980" s="244">
        <v>2021</v>
      </c>
      <c r="B980" s="165" t="s">
        <v>52</v>
      </c>
      <c r="C980" s="165" t="s">
        <v>101</v>
      </c>
      <c r="D980" s="245">
        <v>6434.1630024223341</v>
      </c>
      <c r="E980" s="245">
        <v>28631.678507540822</v>
      </c>
      <c r="F980" s="246">
        <v>35065.841509963153</v>
      </c>
      <c r="G980" s="221"/>
    </row>
    <row r="981" spans="1:7" s="58" customFormat="1" ht="13.5" customHeight="1" x14ac:dyDescent="0.2">
      <c r="A981" s="349">
        <v>2021</v>
      </c>
      <c r="B981" s="350" t="s">
        <v>40</v>
      </c>
      <c r="C981" s="350" t="s">
        <v>101</v>
      </c>
      <c r="D981" s="351">
        <v>5116.433985961914</v>
      </c>
      <c r="E981" s="351">
        <v>23741.392504680276</v>
      </c>
      <c r="F981" s="352">
        <v>28857.82649064219</v>
      </c>
      <c r="G981" s="221"/>
    </row>
    <row r="982" spans="1:7" s="58" customFormat="1" ht="13.5" customHeight="1" x14ac:dyDescent="0.2">
      <c r="A982" s="244">
        <v>2021</v>
      </c>
      <c r="B982" s="165" t="s">
        <v>42</v>
      </c>
      <c r="C982" s="165" t="s">
        <v>101</v>
      </c>
      <c r="D982" s="245">
        <v>3864.8110051116946</v>
      </c>
      <c r="E982" s="245">
        <v>21377.384500998618</v>
      </c>
      <c r="F982" s="246">
        <v>25242.195506110307</v>
      </c>
      <c r="G982" s="221"/>
    </row>
    <row r="983" spans="1:7" s="58" customFormat="1" ht="13.5" customHeight="1" x14ac:dyDescent="0.2">
      <c r="A983" s="349">
        <v>2021</v>
      </c>
      <c r="B983" s="350" t="s">
        <v>43</v>
      </c>
      <c r="C983" s="350" t="s">
        <v>101</v>
      </c>
      <c r="D983" s="351">
        <v>5008.9400177001971</v>
      </c>
      <c r="E983" s="351">
        <v>23887.812530375992</v>
      </c>
      <c r="F983" s="352">
        <v>28896.752548076187</v>
      </c>
      <c r="G983" s="221"/>
    </row>
    <row r="984" spans="1:7" s="58" customFormat="1" ht="13.5" customHeight="1" x14ac:dyDescent="0.2">
      <c r="A984" s="244">
        <v>2021</v>
      </c>
      <c r="B984" s="165" t="s">
        <v>44</v>
      </c>
      <c r="C984" s="165" t="s">
        <v>101</v>
      </c>
      <c r="D984" s="245">
        <v>5786.3430006866447</v>
      </c>
      <c r="E984" s="245">
        <v>24652.2955042305</v>
      </c>
      <c r="F984" s="246">
        <v>30438.638504917144</v>
      </c>
      <c r="G984" s="221"/>
    </row>
    <row r="985" spans="1:7" s="58" customFormat="1" ht="13.5" customHeight="1" x14ac:dyDescent="0.2">
      <c r="A985" s="349">
        <v>2021</v>
      </c>
      <c r="B985" s="350" t="s">
        <v>45</v>
      </c>
      <c r="C985" s="350" t="s">
        <v>101</v>
      </c>
      <c r="D985" s="351">
        <v>5560.4490091552743</v>
      </c>
      <c r="E985" s="351">
        <v>22607.061992095947</v>
      </c>
      <c r="F985" s="352">
        <v>28167.511001251223</v>
      </c>
      <c r="G985" s="221"/>
    </row>
    <row r="986" spans="1:7" s="58" customFormat="1" ht="13.5" customHeight="1" x14ac:dyDescent="0.2">
      <c r="A986" s="244">
        <v>2021</v>
      </c>
      <c r="B986" s="165" t="s">
        <v>46</v>
      </c>
      <c r="C986" s="165" t="s">
        <v>101</v>
      </c>
      <c r="D986" s="245">
        <v>5994.614968109131</v>
      </c>
      <c r="E986" s="245">
        <v>25973.558507108686</v>
      </c>
      <c r="F986" s="246">
        <v>31968.173475217816</v>
      </c>
      <c r="G986" s="221"/>
    </row>
    <row r="987" spans="1:7" s="58" customFormat="1" ht="13.5" customHeight="1" x14ac:dyDescent="0.2">
      <c r="A987" s="349">
        <v>2021</v>
      </c>
      <c r="B987" s="350" t="s">
        <v>47</v>
      </c>
      <c r="C987" s="350" t="s">
        <v>101</v>
      </c>
      <c r="D987" s="351">
        <v>6715.9640073242172</v>
      </c>
      <c r="E987" s="351">
        <v>24208.510518981933</v>
      </c>
      <c r="F987" s="352">
        <v>30924.474526306149</v>
      </c>
      <c r="G987" s="221"/>
    </row>
    <row r="988" spans="1:7" s="58" customFormat="1" ht="13.5" customHeight="1" x14ac:dyDescent="0.2">
      <c r="A988" s="244">
        <v>2021</v>
      </c>
      <c r="B988" s="165" t="s">
        <v>48</v>
      </c>
      <c r="C988" s="165" t="s">
        <v>101</v>
      </c>
      <c r="D988" s="245">
        <v>6783.5190299072265</v>
      </c>
      <c r="E988" s="245">
        <v>25491.068013774871</v>
      </c>
      <c r="F988" s="246">
        <v>32274.587043682099</v>
      </c>
      <c r="G988" s="221"/>
    </row>
    <row r="989" spans="1:7" s="58" customFormat="1" ht="13.5" customHeight="1" x14ac:dyDescent="0.2">
      <c r="A989" s="349">
        <v>2021</v>
      </c>
      <c r="B989" s="350" t="s">
        <v>49</v>
      </c>
      <c r="C989" s="350" t="s">
        <v>101</v>
      </c>
      <c r="D989" s="351">
        <v>6967.5650286865239</v>
      </c>
      <c r="E989" s="351">
        <v>25977.788004683011</v>
      </c>
      <c r="F989" s="352">
        <v>32945.353033369538</v>
      </c>
      <c r="G989" s="221"/>
    </row>
    <row r="990" spans="1:7" s="58" customFormat="1" ht="13.5" customHeight="1" x14ac:dyDescent="0.2">
      <c r="A990" s="244">
        <v>2022</v>
      </c>
      <c r="B990" s="165" t="s">
        <v>50</v>
      </c>
      <c r="C990" s="165" t="s">
        <v>101</v>
      </c>
      <c r="D990" s="370">
        <v>5155.0739951171872</v>
      </c>
      <c r="E990" s="370">
        <v>19413.412007438063</v>
      </c>
      <c r="F990" s="371">
        <v>24568.486002555244</v>
      </c>
      <c r="G990" s="221"/>
    </row>
    <row r="991" spans="1:7" s="58" customFormat="1" ht="13.5" customHeight="1" x14ac:dyDescent="0.2">
      <c r="A991" s="349">
        <v>2022</v>
      </c>
      <c r="B991" s="350" t="s">
        <v>51</v>
      </c>
      <c r="C991" s="350" t="s">
        <v>101</v>
      </c>
      <c r="D991" s="351">
        <v>5833.8009896240237</v>
      </c>
      <c r="E991" s="351">
        <v>24614.711493380666</v>
      </c>
      <c r="F991" s="352">
        <v>30448.512483004692</v>
      </c>
      <c r="G991" s="221"/>
    </row>
    <row r="992" spans="1:7" s="58" customFormat="1" ht="13.5" customHeight="1" x14ac:dyDescent="0.2">
      <c r="A992" s="244">
        <v>2022</v>
      </c>
      <c r="B992" s="165" t="s">
        <v>52</v>
      </c>
      <c r="C992" s="165" t="s">
        <v>101</v>
      </c>
      <c r="D992" s="370">
        <v>6306.514026702881</v>
      </c>
      <c r="E992" s="370">
        <v>29869.262983844757</v>
      </c>
      <c r="F992" s="371">
        <v>36175.777010547637</v>
      </c>
      <c r="G992" s="221"/>
    </row>
    <row r="993" spans="1:7" s="58" customFormat="1" ht="13.5" customHeight="1" x14ac:dyDescent="0.2">
      <c r="A993" s="349">
        <v>2022</v>
      </c>
      <c r="B993" s="350" t="s">
        <v>40</v>
      </c>
      <c r="C993" s="350" t="s">
        <v>101</v>
      </c>
      <c r="D993" s="351">
        <v>5420.7300720214844</v>
      </c>
      <c r="E993" s="351">
        <v>21936.504994523999</v>
      </c>
      <c r="F993" s="352">
        <v>27357.235066545487</v>
      </c>
      <c r="G993" s="221"/>
    </row>
    <row r="994" spans="1:7" s="58" customFormat="1" ht="13.5" customHeight="1" x14ac:dyDescent="0.2">
      <c r="A994" s="244">
        <v>2022</v>
      </c>
      <c r="B994" s="165" t="s">
        <v>42</v>
      </c>
      <c r="C994" s="165" t="s">
        <v>101</v>
      </c>
      <c r="D994" s="370">
        <v>5919.6300231933601</v>
      </c>
      <c r="E994" s="370">
        <v>26693.073541449543</v>
      </c>
      <c r="F994" s="371">
        <v>32612.703564642907</v>
      </c>
      <c r="G994" s="221"/>
    </row>
    <row r="995" spans="1:7" s="58" customFormat="1" ht="13.5" customHeight="1" x14ac:dyDescent="0.2">
      <c r="A995" s="349">
        <v>2022</v>
      </c>
      <c r="B995" s="350" t="s">
        <v>43</v>
      </c>
      <c r="C995" s="350" t="s">
        <v>101</v>
      </c>
      <c r="D995" s="351">
        <v>6030.9500384521489</v>
      </c>
      <c r="E995" s="351">
        <v>24794.912481938478</v>
      </c>
      <c r="F995" s="352">
        <v>30825.862520390627</v>
      </c>
      <c r="G995" s="221"/>
    </row>
    <row r="996" spans="1:7" s="58" customFormat="1" ht="13.5" customHeight="1" x14ac:dyDescent="0.2">
      <c r="A996" s="244">
        <v>2022</v>
      </c>
      <c r="B996" s="165" t="s">
        <v>44</v>
      </c>
      <c r="C996" s="165" t="s">
        <v>101</v>
      </c>
      <c r="D996" s="370">
        <v>6134.9</v>
      </c>
      <c r="E996" s="370">
        <v>25281.840500000002</v>
      </c>
      <c r="F996" s="371">
        <v>31416.740500000007</v>
      </c>
      <c r="G996" s="221"/>
    </row>
    <row r="997" spans="1:7" s="58" customFormat="1" ht="13.5" customHeight="1" x14ac:dyDescent="0.2">
      <c r="A997" s="349">
        <v>2022</v>
      </c>
      <c r="B997" s="350" t="s">
        <v>45</v>
      </c>
      <c r="C997" s="350" t="s">
        <v>101</v>
      </c>
      <c r="D997" s="351">
        <v>6162.7700276184096</v>
      </c>
      <c r="E997" s="351">
        <v>26812.096982176903</v>
      </c>
      <c r="F997" s="352">
        <v>32974.867009795307</v>
      </c>
      <c r="G997" s="221"/>
    </row>
    <row r="998" spans="1:7" s="58" customFormat="1" ht="13.5" customHeight="1" x14ac:dyDescent="0.2">
      <c r="A998" s="244">
        <v>2022</v>
      </c>
      <c r="B998" s="165" t="s">
        <v>46</v>
      </c>
      <c r="C998" s="165" t="s">
        <v>101</v>
      </c>
      <c r="D998" s="370">
        <v>6488.6129999999994</v>
      </c>
      <c r="E998" s="370">
        <v>27968.551000000003</v>
      </c>
      <c r="F998" s="371">
        <v>34457.164000000004</v>
      </c>
      <c r="G998" s="221"/>
    </row>
    <row r="999" spans="1:7" s="58" customFormat="1" ht="13.5" customHeight="1" x14ac:dyDescent="0.2">
      <c r="A999" s="349">
        <v>2022</v>
      </c>
      <c r="B999" s="351" t="s">
        <v>47</v>
      </c>
      <c r="C999" s="351" t="s">
        <v>101</v>
      </c>
      <c r="D999" s="351">
        <v>7402.8900437927241</v>
      </c>
      <c r="E999" s="351">
        <v>25962.586478077177</v>
      </c>
      <c r="F999" s="352">
        <v>33365.476521869896</v>
      </c>
      <c r="G999" s="221"/>
    </row>
    <row r="1000" spans="1:7" s="58" customFormat="1" ht="13.5" customHeight="1" x14ac:dyDescent="0.2">
      <c r="A1000" s="244">
        <v>2022</v>
      </c>
      <c r="B1000" s="370" t="s">
        <v>48</v>
      </c>
      <c r="C1000" s="370" t="s">
        <v>101</v>
      </c>
      <c r="D1000" s="370">
        <v>7398.1300502014192</v>
      </c>
      <c r="E1000" s="370">
        <v>25208.751036253212</v>
      </c>
      <c r="F1000" s="371">
        <v>32606.881086454632</v>
      </c>
      <c r="G1000" s="221"/>
    </row>
    <row r="1001" spans="1:7" s="58" customFormat="1" ht="13.5" customHeight="1" x14ac:dyDescent="0.2">
      <c r="A1001" s="349">
        <v>2022</v>
      </c>
      <c r="B1001" s="351" t="s">
        <v>49</v>
      </c>
      <c r="C1001" s="351" t="s">
        <v>101</v>
      </c>
      <c r="D1001" s="351">
        <v>6969.8100012207033</v>
      </c>
      <c r="E1001" s="351">
        <v>28364.03500063136</v>
      </c>
      <c r="F1001" s="352">
        <v>35333.845001852067</v>
      </c>
      <c r="G1001" s="221"/>
    </row>
    <row r="1002" spans="1:7" s="58" customFormat="1" ht="13.5" customHeight="1" x14ac:dyDescent="0.2">
      <c r="A1002" s="244">
        <v>2023</v>
      </c>
      <c r="B1002" s="370" t="s">
        <v>50</v>
      </c>
      <c r="C1002" s="370" t="s">
        <v>101</v>
      </c>
      <c r="D1002" s="370">
        <v>7876.180032424927</v>
      </c>
      <c r="E1002" s="370">
        <v>18327.637015220644</v>
      </c>
      <c r="F1002" s="371">
        <v>26203.817047645567</v>
      </c>
      <c r="G1002" s="221"/>
    </row>
    <row r="1003" spans="1:7" s="58" customFormat="1" ht="13.5" customHeight="1" x14ac:dyDescent="0.2">
      <c r="A1003" s="349">
        <v>2023</v>
      </c>
      <c r="B1003" s="351" t="s">
        <v>51</v>
      </c>
      <c r="C1003" s="351" t="s">
        <v>101</v>
      </c>
      <c r="D1003" s="351">
        <v>7982.8799849999996</v>
      </c>
      <c r="E1003" s="351">
        <v>24002.916453950002</v>
      </c>
      <c r="F1003" s="352">
        <v>31985.796438949998</v>
      </c>
      <c r="G1003" s="221"/>
    </row>
    <row r="1004" spans="1:7" s="58" customFormat="1" ht="13.5" customHeight="1" x14ac:dyDescent="0.2">
      <c r="A1004" s="244">
        <v>2023</v>
      </c>
      <c r="B1004" s="370" t="s">
        <v>52</v>
      </c>
      <c r="C1004" s="370" t="s">
        <v>101</v>
      </c>
      <c r="D1004" s="370">
        <v>7177.5200206756599</v>
      </c>
      <c r="E1004" s="370">
        <v>26529.129470655822</v>
      </c>
      <c r="F1004" s="371">
        <v>33706.649491331482</v>
      </c>
      <c r="G1004" s="221"/>
    </row>
    <row r="1005" spans="1:7" s="58" customFormat="1" ht="13.5" customHeight="1" x14ac:dyDescent="0.2">
      <c r="A1005" s="349">
        <v>2023</v>
      </c>
      <c r="B1005" s="351" t="s">
        <v>40</v>
      </c>
      <c r="C1005" s="351" t="s">
        <v>101</v>
      </c>
      <c r="D1005" s="351">
        <v>5591.6100191497808</v>
      </c>
      <c r="E1005" s="351">
        <v>21330.526995572211</v>
      </c>
      <c r="F1005" s="352">
        <v>26922.13701472199</v>
      </c>
      <c r="G1005" s="221"/>
    </row>
    <row r="1006" spans="1:7" s="58" customFormat="1" ht="13.5" customHeight="1" x14ac:dyDescent="0.2">
      <c r="A1006" s="244">
        <v>2023</v>
      </c>
      <c r="B1006" s="370" t="s">
        <v>42</v>
      </c>
      <c r="C1006" s="370" t="s">
        <v>101</v>
      </c>
      <c r="D1006" s="370">
        <v>6800.9399746704112</v>
      </c>
      <c r="E1006" s="370">
        <v>26132.874011436943</v>
      </c>
      <c r="F1006" s="371">
        <v>32933.813986107351</v>
      </c>
      <c r="G1006" s="221"/>
    </row>
    <row r="1007" spans="1:7" s="58" customFormat="1" ht="13.5" customHeight="1" x14ac:dyDescent="0.2">
      <c r="A1007" s="349">
        <v>2023</v>
      </c>
      <c r="B1007" s="351" t="s">
        <v>43</v>
      </c>
      <c r="C1007" s="351" t="s">
        <v>101</v>
      </c>
      <c r="D1007" s="351">
        <v>6048.1799579199997</v>
      </c>
      <c r="E1007" s="351">
        <v>24349.602496400003</v>
      </c>
      <c r="F1007" s="352">
        <v>30397.782454320004</v>
      </c>
      <c r="G1007" s="221"/>
    </row>
    <row r="1008" spans="1:7" s="58" customFormat="1" ht="13.5" customHeight="1" x14ac:dyDescent="0.2">
      <c r="A1008" s="244">
        <v>2023</v>
      </c>
      <c r="B1008" s="370" t="s">
        <v>44</v>
      </c>
      <c r="C1008" s="370" t="s">
        <v>101</v>
      </c>
      <c r="D1008" s="370">
        <v>5920.31</v>
      </c>
      <c r="E1008" s="370">
        <v>24660.461500000001</v>
      </c>
      <c r="F1008" s="371">
        <v>30580.771499999999</v>
      </c>
      <c r="G1008" s="221"/>
    </row>
    <row r="1009" spans="1:7" s="58" customFormat="1" ht="13.5" customHeight="1" x14ac:dyDescent="0.2">
      <c r="A1009" s="349">
        <v>2023</v>
      </c>
      <c r="B1009" s="351" t="s">
        <v>45</v>
      </c>
      <c r="C1009" s="351" t="s">
        <v>101</v>
      </c>
      <c r="D1009" s="351">
        <v>6725.9799847030699</v>
      </c>
      <c r="E1009" s="351">
        <v>26728.759490169527</v>
      </c>
      <c r="F1009" s="352">
        <v>33454.739474872593</v>
      </c>
      <c r="G1009" s="221"/>
    </row>
    <row r="1010" spans="1:7" s="58" customFormat="1" ht="13.5" customHeight="1" x14ac:dyDescent="0.2">
      <c r="A1010" s="244">
        <v>2023</v>
      </c>
      <c r="B1010" s="370" t="s">
        <v>46</v>
      </c>
      <c r="C1010" s="370" t="s">
        <v>101</v>
      </c>
      <c r="D1010" s="370">
        <v>6730.3600000000006</v>
      </c>
      <c r="E1010" s="370">
        <v>27511.214</v>
      </c>
      <c r="F1010" s="371">
        <v>34241.574000000001</v>
      </c>
      <c r="G1010" s="221"/>
    </row>
    <row r="1011" spans="1:7" s="58" customFormat="1" ht="13.5" customHeight="1" x14ac:dyDescent="0.2">
      <c r="A1011" s="349">
        <v>2023</v>
      </c>
      <c r="B1011" s="351" t="s">
        <v>47</v>
      </c>
      <c r="C1011" s="351" t="s">
        <v>101</v>
      </c>
      <c r="D1011" s="351">
        <v>6287.5</v>
      </c>
      <c r="E1011" s="351">
        <v>28354.997500000001</v>
      </c>
      <c r="F1011" s="352">
        <v>34642.497499999998</v>
      </c>
      <c r="G1011" s="221"/>
    </row>
    <row r="1012" spans="1:7" s="58" customFormat="1" ht="13.5" customHeight="1" x14ac:dyDescent="0.2">
      <c r="A1012" s="244">
        <v>2023</v>
      </c>
      <c r="B1012" s="370" t="s">
        <v>48</v>
      </c>
      <c r="C1012" s="370" t="s">
        <v>101</v>
      </c>
      <c r="D1012" s="370">
        <v>6795.11</v>
      </c>
      <c r="E1012" s="370">
        <v>30167.527999999998</v>
      </c>
      <c r="F1012" s="371">
        <v>36962.637999999999</v>
      </c>
      <c r="G1012" s="221"/>
    </row>
    <row r="1013" spans="1:7" s="58" customFormat="1" ht="13.5" customHeight="1" x14ac:dyDescent="0.2">
      <c r="A1013" s="349">
        <v>2023</v>
      </c>
      <c r="B1013" s="351" t="s">
        <v>49</v>
      </c>
      <c r="C1013" s="351" t="s">
        <v>101</v>
      </c>
      <c r="D1013" s="351">
        <v>7546.07</v>
      </c>
      <c r="E1013" s="351">
        <v>33168.590500000006</v>
      </c>
      <c r="F1013" s="352">
        <v>40714.660499999998</v>
      </c>
      <c r="G1013" s="221"/>
    </row>
    <row r="1014" spans="1:7" s="58" customFormat="1" ht="13.5" customHeight="1" x14ac:dyDescent="0.2">
      <c r="A1014" s="244">
        <v>2024</v>
      </c>
      <c r="B1014" s="370" t="s">
        <v>50</v>
      </c>
      <c r="C1014" s="370" t="s">
        <v>101</v>
      </c>
      <c r="D1014" s="370">
        <v>5763.92</v>
      </c>
      <c r="E1014" s="370">
        <v>21218.067999999999</v>
      </c>
      <c r="F1014" s="371">
        <v>26981.988000000001</v>
      </c>
      <c r="G1014" s="221"/>
    </row>
    <row r="1015" spans="1:7" s="58" customFormat="1" ht="13.5" customHeight="1" x14ac:dyDescent="0.2">
      <c r="A1015" s="349">
        <v>2024</v>
      </c>
      <c r="B1015" s="351" t="s">
        <v>51</v>
      </c>
      <c r="C1015" s="351" t="s">
        <v>101</v>
      </c>
      <c r="D1015" s="351">
        <v>6384.7500000000009</v>
      </c>
      <c r="E1015" s="351">
        <v>26674.569000000003</v>
      </c>
      <c r="F1015" s="352">
        <v>33059.319000000003</v>
      </c>
      <c r="G1015" s="221"/>
    </row>
    <row r="1016" spans="1:7" s="58" customFormat="1" ht="13.5" customHeight="1" x14ac:dyDescent="0.2">
      <c r="A1016" s="244">
        <v>2024</v>
      </c>
      <c r="B1016" s="370" t="s">
        <v>52</v>
      </c>
      <c r="C1016" s="370" t="s">
        <v>101</v>
      </c>
      <c r="D1016" s="370">
        <v>5861.08</v>
      </c>
      <c r="E1016" s="370">
        <v>22124.016499999998</v>
      </c>
      <c r="F1016" s="371">
        <v>27985.096499999992</v>
      </c>
      <c r="G1016" s="221"/>
    </row>
    <row r="1017" spans="1:7" s="58" customFormat="1" ht="13.5" customHeight="1" x14ac:dyDescent="0.2">
      <c r="A1017" s="349">
        <v>2024</v>
      </c>
      <c r="B1017" s="351" t="s">
        <v>40</v>
      </c>
      <c r="C1017" s="351" t="s">
        <v>101</v>
      </c>
      <c r="D1017" s="351">
        <v>6639.72</v>
      </c>
      <c r="E1017" s="351">
        <v>27068.825000000004</v>
      </c>
      <c r="F1017" s="352">
        <v>33708.544999999998</v>
      </c>
      <c r="G1017" s="221"/>
    </row>
    <row r="1018" spans="1:7" s="58" customFormat="1" ht="13.5" customHeight="1" x14ac:dyDescent="0.2">
      <c r="A1018" s="244">
        <v>2024</v>
      </c>
      <c r="B1018" s="370" t="s">
        <v>42</v>
      </c>
      <c r="C1018" s="370" t="s">
        <v>101</v>
      </c>
      <c r="D1018" s="370">
        <v>6843.23</v>
      </c>
      <c r="E1018" s="370">
        <v>25335.97</v>
      </c>
      <c r="F1018" s="371">
        <v>32179.200000000004</v>
      </c>
      <c r="G1018" s="221"/>
    </row>
    <row r="1019" spans="1:7" s="58" customFormat="1" ht="13.5" customHeight="1" x14ac:dyDescent="0.2">
      <c r="A1019" s="349">
        <v>2024</v>
      </c>
      <c r="B1019" s="351" t="s">
        <v>43</v>
      </c>
      <c r="C1019" s="351" t="s">
        <v>101</v>
      </c>
      <c r="D1019" s="351">
        <v>7951.1200000000008</v>
      </c>
      <c r="E1019" s="351">
        <v>21684.454999999998</v>
      </c>
      <c r="F1019" s="352">
        <v>29635.574999999997</v>
      </c>
      <c r="G1019" s="221"/>
    </row>
    <row r="1020" spans="1:7" s="58" customFormat="1" ht="13.5" customHeight="1" x14ac:dyDescent="0.2">
      <c r="A1020" s="244">
        <v>2024</v>
      </c>
      <c r="B1020" s="370" t="s">
        <v>44</v>
      </c>
      <c r="C1020" s="370" t="s">
        <v>101</v>
      </c>
      <c r="D1020" s="370">
        <v>7121.2199999999993</v>
      </c>
      <c r="E1020" s="370">
        <v>23576.020499999999</v>
      </c>
      <c r="F1020" s="371">
        <v>30697.2405</v>
      </c>
      <c r="G1020" s="221"/>
    </row>
    <row r="1021" spans="1:7" s="58" customFormat="1" ht="13.5" customHeight="1" x14ac:dyDescent="0.2">
      <c r="A1021" s="349">
        <v>2024</v>
      </c>
      <c r="B1021" s="351" t="s">
        <v>45</v>
      </c>
      <c r="C1021" s="351" t="s">
        <v>101</v>
      </c>
      <c r="D1021" s="351">
        <v>6926.88</v>
      </c>
      <c r="E1021" s="351">
        <v>25380.663999999997</v>
      </c>
      <c r="F1021" s="352">
        <v>32307.544000000002</v>
      </c>
      <c r="G1021" s="221"/>
    </row>
    <row r="1022" spans="1:7" s="58" customFormat="1" ht="13.5" customHeight="1" x14ac:dyDescent="0.2">
      <c r="A1022" s="244">
        <v>2024</v>
      </c>
      <c r="B1022" s="370" t="s">
        <v>46</v>
      </c>
      <c r="C1022" s="370" t="s">
        <v>101</v>
      </c>
      <c r="D1022" s="370">
        <v>6361.15</v>
      </c>
      <c r="E1022" s="370">
        <v>23506.154500000001</v>
      </c>
      <c r="F1022" s="371">
        <v>29867.304499999998</v>
      </c>
      <c r="G1022" s="221"/>
    </row>
    <row r="1023" spans="1:7" s="58" customFormat="1" ht="13.5" customHeight="1" x14ac:dyDescent="0.2">
      <c r="A1023" s="349">
        <v>2024</v>
      </c>
      <c r="B1023" s="351" t="s">
        <v>47</v>
      </c>
      <c r="C1023" s="351" t="s">
        <v>101</v>
      </c>
      <c r="D1023" s="351">
        <v>6936.7970000000005</v>
      </c>
      <c r="E1023" s="351">
        <v>24817.007500000003</v>
      </c>
      <c r="F1023" s="352">
        <v>31753.804500000006</v>
      </c>
      <c r="G1023" s="221"/>
    </row>
    <row r="1024" spans="1:7" s="58" customFormat="1" ht="13.5" customHeight="1" x14ac:dyDescent="0.2">
      <c r="A1024" s="244">
        <v>2024</v>
      </c>
      <c r="B1024" s="370" t="s">
        <v>48</v>
      </c>
      <c r="C1024" s="370" t="s">
        <v>101</v>
      </c>
      <c r="D1024" s="370">
        <v>6740.7</v>
      </c>
      <c r="E1024" s="370">
        <v>22360.7035</v>
      </c>
      <c r="F1024" s="371">
        <v>29101.4035</v>
      </c>
      <c r="G1024" s="221"/>
    </row>
    <row r="1025" spans="1:7" s="58" customFormat="1" ht="13.5" customHeight="1" x14ac:dyDescent="0.2">
      <c r="A1025" s="349">
        <v>2024</v>
      </c>
      <c r="B1025" s="351" t="s">
        <v>49</v>
      </c>
      <c r="C1025" s="351" t="s">
        <v>101</v>
      </c>
      <c r="D1025" s="351">
        <v>6836.3375000000015</v>
      </c>
      <c r="E1025" s="351">
        <v>23852.436500000003</v>
      </c>
      <c r="F1025" s="352">
        <v>30688.773999999998</v>
      </c>
      <c r="G1025" s="221"/>
    </row>
    <row r="1026" spans="1:7" s="58" customFormat="1" ht="13.5" customHeight="1" x14ac:dyDescent="0.2">
      <c r="A1026" s="244">
        <v>2025</v>
      </c>
      <c r="B1026" s="370" t="s">
        <v>50</v>
      </c>
      <c r="C1026" s="370" t="s">
        <v>101</v>
      </c>
      <c r="D1026" s="370">
        <v>4871.75</v>
      </c>
      <c r="E1026" s="370">
        <v>19704.536</v>
      </c>
      <c r="F1026" s="371">
        <v>24576.286</v>
      </c>
      <c r="G1026" s="221"/>
    </row>
    <row r="1027" spans="1:7" s="58" customFormat="1" ht="13.5" customHeight="1" x14ac:dyDescent="0.2">
      <c r="A1027" s="349">
        <v>2025</v>
      </c>
      <c r="B1027" s="351" t="s">
        <v>51</v>
      </c>
      <c r="C1027" s="351" t="s">
        <v>101</v>
      </c>
      <c r="D1027" s="351">
        <v>5640.4400000000005</v>
      </c>
      <c r="E1027" s="351">
        <v>20164.037500000002</v>
      </c>
      <c r="F1027" s="352">
        <v>25804.477500000001</v>
      </c>
      <c r="G1027" s="221"/>
    </row>
    <row r="1028" spans="1:7" s="58" customFormat="1" ht="13.5" customHeight="1" x14ac:dyDescent="0.2">
      <c r="A1028" s="244">
        <v>2025</v>
      </c>
      <c r="B1028" s="370" t="s">
        <v>52</v>
      </c>
      <c r="C1028" s="370" t="s">
        <v>101</v>
      </c>
      <c r="D1028" s="370">
        <v>7536.9950000000008</v>
      </c>
      <c r="E1028" s="370">
        <v>25493.461499999998</v>
      </c>
      <c r="F1028" s="371">
        <v>33030.4565</v>
      </c>
      <c r="G1028" s="221"/>
    </row>
    <row r="1029" spans="1:7" s="58" customFormat="1" ht="13.5" customHeight="1" x14ac:dyDescent="0.2">
      <c r="A1029" s="349">
        <v>2025</v>
      </c>
      <c r="B1029" s="351" t="s">
        <v>40</v>
      </c>
      <c r="C1029" s="351" t="s">
        <v>101</v>
      </c>
      <c r="D1029" s="351">
        <v>7538.1100000000006</v>
      </c>
      <c r="E1029" s="351">
        <v>21485.306499999999</v>
      </c>
      <c r="F1029" s="352">
        <v>29023.416499999999</v>
      </c>
      <c r="G1029" s="221"/>
    </row>
    <row r="1030" spans="1:7" s="58" customFormat="1" ht="13.5" customHeight="1" x14ac:dyDescent="0.2">
      <c r="A1030" s="244">
        <v>2025</v>
      </c>
      <c r="B1030" s="370" t="s">
        <v>42</v>
      </c>
      <c r="C1030" s="370" t="s">
        <v>101</v>
      </c>
      <c r="D1030" s="370">
        <v>5729.08</v>
      </c>
      <c r="E1030" s="370">
        <v>23228.237000000001</v>
      </c>
      <c r="F1030" s="371">
        <v>28957.316999999999</v>
      </c>
      <c r="G1030" s="221"/>
    </row>
    <row r="1031" spans="1:7" s="58" customFormat="1" ht="13.5" customHeight="1" x14ac:dyDescent="0.2">
      <c r="A1031" s="349">
        <v>2025</v>
      </c>
      <c r="B1031" s="351" t="s">
        <v>43</v>
      </c>
      <c r="C1031" s="351" t="s">
        <v>101</v>
      </c>
      <c r="D1031" s="351">
        <v>7327</v>
      </c>
      <c r="E1031" s="351">
        <v>21668.737999999998</v>
      </c>
      <c r="F1031" s="352">
        <v>28995.738000000005</v>
      </c>
      <c r="G1031" s="221"/>
    </row>
    <row r="1032" spans="1:7" s="58" customFormat="1" ht="13.5" customHeight="1" x14ac:dyDescent="0.2">
      <c r="A1032" s="244">
        <v>2025</v>
      </c>
      <c r="B1032" s="370" t="s">
        <v>44</v>
      </c>
      <c r="C1032" s="370" t="s">
        <v>101</v>
      </c>
      <c r="D1032" s="370">
        <v>7263.4199999999992</v>
      </c>
      <c r="E1032" s="370">
        <v>25805.623499999998</v>
      </c>
      <c r="F1032" s="371">
        <v>33069.0435</v>
      </c>
      <c r="G1032" s="221"/>
    </row>
    <row r="1033" spans="1:7" s="58" customFormat="1" ht="13.5" customHeight="1" x14ac:dyDescent="0.2">
      <c r="A1033" s="349">
        <v>2025</v>
      </c>
      <c r="B1033" s="351" t="s">
        <v>45</v>
      </c>
      <c r="C1033" s="351" t="s">
        <v>101</v>
      </c>
      <c r="D1033" s="351">
        <v>5724.8530000000001</v>
      </c>
      <c r="E1033" s="351">
        <v>23326.595499999996</v>
      </c>
      <c r="F1033" s="352">
        <v>29051.448499999999</v>
      </c>
      <c r="G1033" s="221"/>
    </row>
    <row r="1034" spans="1:7" s="58" customFormat="1" ht="13.5" customHeight="1" x14ac:dyDescent="0.2">
      <c r="A1034" s="244">
        <v>2025</v>
      </c>
      <c r="B1034" s="370" t="s">
        <v>46</v>
      </c>
      <c r="C1034" s="370" t="s">
        <v>101</v>
      </c>
      <c r="D1034" s="370">
        <v>6404.2</v>
      </c>
      <c r="E1034" s="370">
        <v>25563.68</v>
      </c>
      <c r="F1034" s="371">
        <v>31967.879999999997</v>
      </c>
      <c r="G1034" s="221"/>
    </row>
    <row r="1035" spans="1:7" s="58" customFormat="1" ht="13.5" customHeight="1" x14ac:dyDescent="0.2">
      <c r="A1035" s="349">
        <v>2025</v>
      </c>
      <c r="B1035" s="351" t="s">
        <v>47</v>
      </c>
      <c r="C1035" s="351" t="s">
        <v>101</v>
      </c>
      <c r="D1035" s="351">
        <v>7388.66</v>
      </c>
      <c r="E1035" s="351">
        <v>24733.089999999997</v>
      </c>
      <c r="F1035" s="352">
        <v>32121.75</v>
      </c>
      <c r="G1035" s="221"/>
    </row>
    <row r="1036" spans="1:7" s="58" customFormat="1" ht="13.5" customHeight="1" x14ac:dyDescent="0.2">
      <c r="A1036" s="244">
        <v>2025</v>
      </c>
      <c r="B1036" s="370" t="s">
        <v>48</v>
      </c>
      <c r="C1036" s="370" t="s">
        <v>101</v>
      </c>
      <c r="D1036" s="370">
        <v>6610.85</v>
      </c>
      <c r="E1036" s="370">
        <v>24532.73</v>
      </c>
      <c r="F1036" s="371">
        <v>31143.58</v>
      </c>
      <c r="G1036" s="221"/>
    </row>
    <row r="1037" spans="1:7" s="58" customFormat="1" ht="13.5" customHeight="1" x14ac:dyDescent="0.2">
      <c r="A1037" s="349">
        <v>2025</v>
      </c>
      <c r="B1037" s="351" t="s">
        <v>49</v>
      </c>
      <c r="C1037" s="351" t="s">
        <v>101</v>
      </c>
      <c r="D1037" s="351">
        <v>6336.38</v>
      </c>
      <c r="E1037" s="351">
        <v>26660.699999999997</v>
      </c>
      <c r="F1037" s="352">
        <v>32997.08</v>
      </c>
      <c r="G1037" s="221"/>
    </row>
    <row r="1038" spans="1:7" s="58" customFormat="1" ht="13.5" customHeight="1" x14ac:dyDescent="0.2">
      <c r="A1038" s="244">
        <v>2026</v>
      </c>
      <c r="B1038" s="370" t="s">
        <v>50</v>
      </c>
      <c r="C1038" s="370" t="s">
        <v>101</v>
      </c>
      <c r="D1038" s="370">
        <v>5390.24</v>
      </c>
      <c r="E1038" s="370">
        <v>21562.840000000004</v>
      </c>
      <c r="F1038" s="371">
        <v>26953.08</v>
      </c>
      <c r="G1038" s="221"/>
    </row>
    <row r="1039" spans="1:7" s="58" customFormat="1" ht="13.5" customHeight="1" x14ac:dyDescent="0.2">
      <c r="A1039" s="349">
        <v>2026</v>
      </c>
      <c r="B1039" s="351" t="s">
        <v>51</v>
      </c>
      <c r="C1039" s="351" t="s">
        <v>101</v>
      </c>
      <c r="D1039" s="351">
        <v>6753.92</v>
      </c>
      <c r="E1039" s="351">
        <v>23395.45</v>
      </c>
      <c r="F1039" s="352">
        <v>30149.370000000003</v>
      </c>
      <c r="G1039" s="221"/>
    </row>
    <row r="1040" spans="1:7" s="58" customFormat="1" ht="13.5" customHeight="1" x14ac:dyDescent="0.2">
      <c r="A1040" s="244">
        <v>2026</v>
      </c>
      <c r="B1040" s="370" t="s">
        <v>52</v>
      </c>
      <c r="C1040" s="370" t="s">
        <v>101</v>
      </c>
      <c r="D1040" s="370">
        <v>6998.63</v>
      </c>
      <c r="E1040" s="370">
        <v>26608.63</v>
      </c>
      <c r="F1040" s="371">
        <v>33607.259999999995</v>
      </c>
      <c r="G1040" s="221"/>
    </row>
    <row r="1041" spans="1:7" s="58" customFormat="1" ht="13.5" customHeight="1" x14ac:dyDescent="0.2">
      <c r="A1041" s="349">
        <v>2026</v>
      </c>
      <c r="B1041" s="351" t="s">
        <v>40</v>
      </c>
      <c r="C1041" s="351" t="s">
        <v>101</v>
      </c>
      <c r="D1041" s="351">
        <v>7035.93</v>
      </c>
      <c r="E1041" s="351">
        <v>23651.010000000002</v>
      </c>
      <c r="F1041" s="352">
        <v>30686.94</v>
      </c>
      <c r="G1041" s="221"/>
    </row>
    <row r="1042" spans="1:7" s="58" customFormat="1" ht="13.5" customHeight="1" x14ac:dyDescent="0.2">
      <c r="A1042" s="244">
        <v>2026</v>
      </c>
      <c r="B1042" s="370" t="s">
        <v>42</v>
      </c>
      <c r="C1042" s="370" t="s">
        <v>101</v>
      </c>
      <c r="D1042" s="370">
        <v>7788.64</v>
      </c>
      <c r="E1042" s="370">
        <v>25192.489999999998</v>
      </c>
      <c r="F1042" s="371">
        <v>32981.129999999997</v>
      </c>
      <c r="G1042" s="221"/>
    </row>
    <row r="1043" spans="1:7" s="58" customFormat="1" ht="13.5" customHeight="1" x14ac:dyDescent="0.2">
      <c r="A1043" s="349">
        <v>2026</v>
      </c>
      <c r="B1043" s="351" t="s">
        <v>43</v>
      </c>
      <c r="C1043" s="351" t="s">
        <v>101</v>
      </c>
      <c r="D1043" s="351">
        <v>7255.2099999999991</v>
      </c>
      <c r="E1043" s="351">
        <v>23689.599999999999</v>
      </c>
      <c r="F1043" s="352">
        <v>30944.809999999998</v>
      </c>
      <c r="G1043" s="221"/>
    </row>
    <row r="1044" spans="1:7" s="58" customFormat="1" ht="13.5" customHeight="1" x14ac:dyDescent="0.2">
      <c r="A1044" s="244">
        <v>2009</v>
      </c>
      <c r="B1044" s="165" t="s">
        <v>40</v>
      </c>
      <c r="C1044" s="165" t="s">
        <v>102</v>
      </c>
      <c r="D1044" s="245">
        <v>6953.32</v>
      </c>
      <c r="E1044" s="245">
        <v>10369.227500000001</v>
      </c>
      <c r="F1044" s="246">
        <v>17322.547500000001</v>
      </c>
      <c r="G1044" s="221"/>
    </row>
    <row r="1045" spans="1:7" s="58" customFormat="1" ht="13.5" customHeight="1" x14ac:dyDescent="0.2">
      <c r="A1045" s="349">
        <v>2009</v>
      </c>
      <c r="B1045" s="350" t="s">
        <v>42</v>
      </c>
      <c r="C1045" s="350" t="s">
        <v>102</v>
      </c>
      <c r="D1045" s="351">
        <v>8062.71</v>
      </c>
      <c r="E1045" s="351">
        <v>11566.7225</v>
      </c>
      <c r="F1045" s="352">
        <v>19629.432499999999</v>
      </c>
      <c r="G1045" s="221"/>
    </row>
    <row r="1046" spans="1:7" s="58" customFormat="1" ht="13.5" customHeight="1" x14ac:dyDescent="0.2">
      <c r="A1046" s="244">
        <v>2009</v>
      </c>
      <c r="B1046" s="165" t="s">
        <v>43</v>
      </c>
      <c r="C1046" s="165" t="s">
        <v>102</v>
      </c>
      <c r="D1046" s="245">
        <v>7780.59</v>
      </c>
      <c r="E1046" s="245">
        <v>10807.797500000001</v>
      </c>
      <c r="F1046" s="246">
        <v>18588.387499999997</v>
      </c>
      <c r="G1046" s="221"/>
    </row>
    <row r="1047" spans="1:7" s="58" customFormat="1" ht="13.5" customHeight="1" x14ac:dyDescent="0.2">
      <c r="A1047" s="349">
        <v>2009</v>
      </c>
      <c r="B1047" s="350" t="s">
        <v>44</v>
      </c>
      <c r="C1047" s="350" t="s">
        <v>102</v>
      </c>
      <c r="D1047" s="351">
        <v>9653.59</v>
      </c>
      <c r="E1047" s="351">
        <v>11917.987499999999</v>
      </c>
      <c r="F1047" s="352">
        <v>21571.577499999999</v>
      </c>
      <c r="G1047" s="221"/>
    </row>
    <row r="1048" spans="1:7" s="58" customFormat="1" ht="13.5" customHeight="1" x14ac:dyDescent="0.2">
      <c r="A1048" s="244">
        <v>2009</v>
      </c>
      <c r="B1048" s="165" t="s">
        <v>45</v>
      </c>
      <c r="C1048" s="165" t="s">
        <v>102</v>
      </c>
      <c r="D1048" s="245">
        <v>7590.5599999999995</v>
      </c>
      <c r="E1048" s="245">
        <v>9989.8025000000016</v>
      </c>
      <c r="F1048" s="246">
        <v>17580.362499999999</v>
      </c>
      <c r="G1048" s="221"/>
    </row>
    <row r="1049" spans="1:7" s="58" customFormat="1" ht="13.5" customHeight="1" x14ac:dyDescent="0.2">
      <c r="A1049" s="349">
        <v>2009</v>
      </c>
      <c r="B1049" s="350" t="s">
        <v>46</v>
      </c>
      <c r="C1049" s="350" t="s">
        <v>102</v>
      </c>
      <c r="D1049" s="351">
        <v>7574.14</v>
      </c>
      <c r="E1049" s="351">
        <v>11421.322499999998</v>
      </c>
      <c r="F1049" s="352">
        <v>18995.462500000001</v>
      </c>
      <c r="G1049" s="221"/>
    </row>
    <row r="1050" spans="1:7" s="58" customFormat="1" ht="13.5" customHeight="1" x14ac:dyDescent="0.2">
      <c r="A1050" s="244">
        <v>2009</v>
      </c>
      <c r="B1050" s="165" t="s">
        <v>47</v>
      </c>
      <c r="C1050" s="165" t="s">
        <v>102</v>
      </c>
      <c r="D1050" s="245">
        <v>7802.96</v>
      </c>
      <c r="E1050" s="245">
        <v>10928.834999999999</v>
      </c>
      <c r="F1050" s="246">
        <v>18731.794999999998</v>
      </c>
      <c r="G1050" s="221"/>
    </row>
    <row r="1051" spans="1:7" s="58" customFormat="1" ht="13.5" customHeight="1" x14ac:dyDescent="0.2">
      <c r="A1051" s="349">
        <v>2009</v>
      </c>
      <c r="B1051" s="350" t="s">
        <v>48</v>
      </c>
      <c r="C1051" s="350" t="s">
        <v>102</v>
      </c>
      <c r="D1051" s="351">
        <v>6946.81</v>
      </c>
      <c r="E1051" s="351">
        <v>12395.02</v>
      </c>
      <c r="F1051" s="352">
        <v>19341.830000000002</v>
      </c>
      <c r="G1051" s="221"/>
    </row>
    <row r="1052" spans="1:7" s="58" customFormat="1" ht="13.5" customHeight="1" x14ac:dyDescent="0.2">
      <c r="A1052" s="244">
        <v>2009</v>
      </c>
      <c r="B1052" s="165" t="s">
        <v>49</v>
      </c>
      <c r="C1052" s="165" t="s">
        <v>102</v>
      </c>
      <c r="D1052" s="245">
        <v>6059.6900000000005</v>
      </c>
      <c r="E1052" s="245">
        <v>11209.47</v>
      </c>
      <c r="F1052" s="246">
        <v>17269.16</v>
      </c>
      <c r="G1052" s="221"/>
    </row>
    <row r="1053" spans="1:7" s="58" customFormat="1" ht="13.5" customHeight="1" x14ac:dyDescent="0.2">
      <c r="A1053" s="349">
        <v>2010</v>
      </c>
      <c r="B1053" s="350" t="s">
        <v>50</v>
      </c>
      <c r="C1053" s="350" t="s">
        <v>102</v>
      </c>
      <c r="D1053" s="351">
        <v>6940.44</v>
      </c>
      <c r="E1053" s="351">
        <v>11375.872500000001</v>
      </c>
      <c r="F1053" s="352">
        <v>18316.3125</v>
      </c>
      <c r="G1053" s="221"/>
    </row>
    <row r="1054" spans="1:7" s="58" customFormat="1" ht="13.5" customHeight="1" x14ac:dyDescent="0.2">
      <c r="A1054" s="244">
        <v>2010</v>
      </c>
      <c r="B1054" s="165" t="s">
        <v>51</v>
      </c>
      <c r="C1054" s="165" t="s">
        <v>102</v>
      </c>
      <c r="D1054" s="245">
        <v>9717.5499999999993</v>
      </c>
      <c r="E1054" s="245">
        <v>11258.137500000001</v>
      </c>
      <c r="F1054" s="246">
        <v>20975.6875</v>
      </c>
      <c r="G1054" s="221"/>
    </row>
    <row r="1055" spans="1:7" s="58" customFormat="1" ht="13.5" customHeight="1" x14ac:dyDescent="0.2">
      <c r="A1055" s="349">
        <v>2010</v>
      </c>
      <c r="B1055" s="350" t="s">
        <v>52</v>
      </c>
      <c r="C1055" s="350" t="s">
        <v>102</v>
      </c>
      <c r="D1055" s="351">
        <v>8006.1399999999994</v>
      </c>
      <c r="E1055" s="351">
        <v>12407.789999999999</v>
      </c>
      <c r="F1055" s="352">
        <v>20413.93</v>
      </c>
      <c r="G1055" s="221"/>
    </row>
    <row r="1056" spans="1:7" s="58" customFormat="1" ht="13.5" customHeight="1" x14ac:dyDescent="0.2">
      <c r="A1056" s="244">
        <v>2010</v>
      </c>
      <c r="B1056" s="165" t="s">
        <v>40</v>
      </c>
      <c r="C1056" s="165" t="s">
        <v>102</v>
      </c>
      <c r="D1056" s="245">
        <v>7881.28</v>
      </c>
      <c r="E1056" s="245">
        <v>11270.695</v>
      </c>
      <c r="F1056" s="246">
        <v>19151.974999999999</v>
      </c>
      <c r="G1056" s="221"/>
    </row>
    <row r="1057" spans="1:7" s="58" customFormat="1" ht="13.5" customHeight="1" x14ac:dyDescent="0.2">
      <c r="A1057" s="349">
        <v>2010</v>
      </c>
      <c r="B1057" s="350" t="s">
        <v>42</v>
      </c>
      <c r="C1057" s="350" t="s">
        <v>102</v>
      </c>
      <c r="D1057" s="351">
        <v>8548.01</v>
      </c>
      <c r="E1057" s="351">
        <v>12585.395</v>
      </c>
      <c r="F1057" s="352">
        <v>21133.404999999999</v>
      </c>
      <c r="G1057" s="221"/>
    </row>
    <row r="1058" spans="1:7" s="58" customFormat="1" ht="13.5" customHeight="1" x14ac:dyDescent="0.2">
      <c r="A1058" s="244">
        <v>2010</v>
      </c>
      <c r="B1058" s="165" t="s">
        <v>43</v>
      </c>
      <c r="C1058" s="165" t="s">
        <v>102</v>
      </c>
      <c r="D1058" s="245">
        <v>8079.28</v>
      </c>
      <c r="E1058" s="245">
        <v>12205.404999999999</v>
      </c>
      <c r="F1058" s="246">
        <v>20284.684999999998</v>
      </c>
      <c r="G1058" s="221"/>
    </row>
    <row r="1059" spans="1:7" s="58" customFormat="1" ht="13.5" customHeight="1" x14ac:dyDescent="0.2">
      <c r="A1059" s="349">
        <v>2010</v>
      </c>
      <c r="B1059" s="350" t="s">
        <v>44</v>
      </c>
      <c r="C1059" s="350" t="s">
        <v>102</v>
      </c>
      <c r="D1059" s="351">
        <v>8811.51</v>
      </c>
      <c r="E1059" s="351">
        <v>12727.315000000001</v>
      </c>
      <c r="F1059" s="352">
        <v>21538.825000000001</v>
      </c>
      <c r="G1059" s="221"/>
    </row>
    <row r="1060" spans="1:7" s="58" customFormat="1" ht="13.5" customHeight="1" x14ac:dyDescent="0.2">
      <c r="A1060" s="244">
        <v>2010</v>
      </c>
      <c r="B1060" s="165" t="s">
        <v>45</v>
      </c>
      <c r="C1060" s="165" t="s">
        <v>102</v>
      </c>
      <c r="D1060" s="245">
        <v>7978.7900000000009</v>
      </c>
      <c r="E1060" s="245">
        <v>13556.48</v>
      </c>
      <c r="F1060" s="246">
        <v>21535.269999999997</v>
      </c>
      <c r="G1060" s="221"/>
    </row>
    <row r="1061" spans="1:7" s="58" customFormat="1" ht="13.5" customHeight="1" x14ac:dyDescent="0.2">
      <c r="A1061" s="349">
        <v>2010</v>
      </c>
      <c r="B1061" s="350" t="s">
        <v>46</v>
      </c>
      <c r="C1061" s="350" t="s">
        <v>102</v>
      </c>
      <c r="D1061" s="351">
        <v>9107.08</v>
      </c>
      <c r="E1061" s="351">
        <v>13194.830000000002</v>
      </c>
      <c r="F1061" s="352">
        <v>22301.910000000003</v>
      </c>
      <c r="G1061" s="221"/>
    </row>
    <row r="1062" spans="1:7" s="58" customFormat="1" ht="13.5" customHeight="1" x14ac:dyDescent="0.2">
      <c r="A1062" s="244">
        <v>2010</v>
      </c>
      <c r="B1062" s="165" t="s">
        <v>47</v>
      </c>
      <c r="C1062" s="165" t="s">
        <v>102</v>
      </c>
      <c r="D1062" s="245">
        <v>8662.93</v>
      </c>
      <c r="E1062" s="245">
        <v>12532.362499999999</v>
      </c>
      <c r="F1062" s="246">
        <v>21195.2925</v>
      </c>
      <c r="G1062" s="221"/>
    </row>
    <row r="1063" spans="1:7" s="58" customFormat="1" ht="13.5" customHeight="1" x14ac:dyDescent="0.2">
      <c r="A1063" s="349">
        <v>2010</v>
      </c>
      <c r="B1063" s="350" t="s">
        <v>48</v>
      </c>
      <c r="C1063" s="350" t="s">
        <v>102</v>
      </c>
      <c r="D1063" s="351">
        <v>8839.27</v>
      </c>
      <c r="E1063" s="351">
        <v>13481.665000000001</v>
      </c>
      <c r="F1063" s="352">
        <v>22320.934999999998</v>
      </c>
      <c r="G1063" s="221"/>
    </row>
    <row r="1064" spans="1:7" s="58" customFormat="1" ht="13.5" customHeight="1" x14ac:dyDescent="0.2">
      <c r="A1064" s="244">
        <v>2010</v>
      </c>
      <c r="B1064" s="165" t="s">
        <v>49</v>
      </c>
      <c r="C1064" s="165" t="s">
        <v>102</v>
      </c>
      <c r="D1064" s="245">
        <v>7335.89</v>
      </c>
      <c r="E1064" s="245">
        <v>14796.375</v>
      </c>
      <c r="F1064" s="246">
        <v>22132.264999999999</v>
      </c>
      <c r="G1064" s="221"/>
    </row>
    <row r="1065" spans="1:7" s="58" customFormat="1" ht="13.5" customHeight="1" x14ac:dyDescent="0.2">
      <c r="A1065" s="349">
        <v>2011</v>
      </c>
      <c r="B1065" s="350" t="s">
        <v>50</v>
      </c>
      <c r="C1065" s="350" t="s">
        <v>102</v>
      </c>
      <c r="D1065" s="351">
        <v>10305.89</v>
      </c>
      <c r="E1065" s="351">
        <v>12494.055</v>
      </c>
      <c r="F1065" s="352">
        <v>22799.945</v>
      </c>
      <c r="G1065" s="221"/>
    </row>
    <row r="1066" spans="1:7" s="58" customFormat="1" ht="13.5" customHeight="1" x14ac:dyDescent="0.2">
      <c r="A1066" s="244">
        <v>2011</v>
      </c>
      <c r="B1066" s="165" t="s">
        <v>51</v>
      </c>
      <c r="C1066" s="165" t="s">
        <v>102</v>
      </c>
      <c r="D1066" s="245">
        <v>8248.14</v>
      </c>
      <c r="E1066" s="245">
        <v>11624.45</v>
      </c>
      <c r="F1066" s="246">
        <v>19872.59</v>
      </c>
      <c r="G1066" s="221"/>
    </row>
    <row r="1067" spans="1:7" s="58" customFormat="1" ht="13.5" customHeight="1" x14ac:dyDescent="0.2">
      <c r="A1067" s="349">
        <v>2011</v>
      </c>
      <c r="B1067" s="350" t="s">
        <v>52</v>
      </c>
      <c r="C1067" s="350" t="s">
        <v>102</v>
      </c>
      <c r="D1067" s="351">
        <v>11686.53</v>
      </c>
      <c r="E1067" s="351">
        <v>15021.487499999999</v>
      </c>
      <c r="F1067" s="352">
        <v>26708.017500000002</v>
      </c>
      <c r="G1067" s="221"/>
    </row>
    <row r="1068" spans="1:7" s="58" customFormat="1" ht="13.5" customHeight="1" x14ac:dyDescent="0.2">
      <c r="A1068" s="244">
        <v>2011</v>
      </c>
      <c r="B1068" s="165" t="s">
        <v>40</v>
      </c>
      <c r="C1068" s="165" t="s">
        <v>102</v>
      </c>
      <c r="D1068" s="245">
        <v>7259.7119999999995</v>
      </c>
      <c r="E1068" s="245">
        <v>12079.445</v>
      </c>
      <c r="F1068" s="246">
        <v>19339.156999999999</v>
      </c>
      <c r="G1068" s="221"/>
    </row>
    <row r="1069" spans="1:7" s="58" customFormat="1" ht="13.5" customHeight="1" x14ac:dyDescent="0.2">
      <c r="A1069" s="349">
        <v>2011</v>
      </c>
      <c r="B1069" s="350" t="s">
        <v>42</v>
      </c>
      <c r="C1069" s="350" t="s">
        <v>102</v>
      </c>
      <c r="D1069" s="351">
        <v>6734.87</v>
      </c>
      <c r="E1069" s="351">
        <v>15014.415000000001</v>
      </c>
      <c r="F1069" s="352">
        <v>21749.285</v>
      </c>
      <c r="G1069" s="221"/>
    </row>
    <row r="1070" spans="1:7" s="58" customFormat="1" ht="13.5" customHeight="1" x14ac:dyDescent="0.2">
      <c r="A1070" s="244">
        <v>2011</v>
      </c>
      <c r="B1070" s="165" t="s">
        <v>43</v>
      </c>
      <c r="C1070" s="165" t="s">
        <v>102</v>
      </c>
      <c r="D1070" s="245">
        <v>10801.53</v>
      </c>
      <c r="E1070" s="245">
        <v>13486.264999999999</v>
      </c>
      <c r="F1070" s="246">
        <v>24287.794999999998</v>
      </c>
      <c r="G1070" s="221"/>
    </row>
    <row r="1071" spans="1:7" s="58" customFormat="1" ht="13.5" customHeight="1" x14ac:dyDescent="0.2">
      <c r="A1071" s="349">
        <v>2011</v>
      </c>
      <c r="B1071" s="350" t="s">
        <v>44</v>
      </c>
      <c r="C1071" s="350" t="s">
        <v>102</v>
      </c>
      <c r="D1071" s="351">
        <v>12562.79</v>
      </c>
      <c r="E1071" s="351">
        <v>14999.22</v>
      </c>
      <c r="F1071" s="352">
        <v>27562.01</v>
      </c>
      <c r="G1071" s="221"/>
    </row>
    <row r="1072" spans="1:7" s="58" customFormat="1" ht="13.5" customHeight="1" x14ac:dyDescent="0.2">
      <c r="A1072" s="244">
        <v>2011</v>
      </c>
      <c r="B1072" s="165" t="s">
        <v>45</v>
      </c>
      <c r="C1072" s="165" t="s">
        <v>102</v>
      </c>
      <c r="D1072" s="245">
        <v>10422.1</v>
      </c>
      <c r="E1072" s="245">
        <v>16359.595000000001</v>
      </c>
      <c r="F1072" s="246">
        <v>26781.695</v>
      </c>
      <c r="G1072" s="221"/>
    </row>
    <row r="1073" spans="1:7" s="58" customFormat="1" ht="13.5" customHeight="1" x14ac:dyDescent="0.2">
      <c r="A1073" s="349">
        <v>2011</v>
      </c>
      <c r="B1073" s="350" t="s">
        <v>46</v>
      </c>
      <c r="C1073" s="350" t="s">
        <v>102</v>
      </c>
      <c r="D1073" s="351">
        <v>9391.1</v>
      </c>
      <c r="E1073" s="351">
        <v>16704.934999999998</v>
      </c>
      <c r="F1073" s="352">
        <v>26096.035000000003</v>
      </c>
      <c r="G1073" s="221"/>
    </row>
    <row r="1074" spans="1:7" s="58" customFormat="1" ht="13.5" customHeight="1" x14ac:dyDescent="0.2">
      <c r="A1074" s="244">
        <v>2011</v>
      </c>
      <c r="B1074" s="165" t="s">
        <v>47</v>
      </c>
      <c r="C1074" s="165" t="s">
        <v>102</v>
      </c>
      <c r="D1074" s="245">
        <v>7967.7199999999993</v>
      </c>
      <c r="E1074" s="245">
        <v>14734.924999999999</v>
      </c>
      <c r="F1074" s="246">
        <v>22702.644999999997</v>
      </c>
      <c r="G1074" s="221"/>
    </row>
    <row r="1075" spans="1:7" s="58" customFormat="1" ht="13.5" customHeight="1" x14ac:dyDescent="0.2">
      <c r="A1075" s="349">
        <v>2011</v>
      </c>
      <c r="B1075" s="350" t="s">
        <v>48</v>
      </c>
      <c r="C1075" s="350" t="s">
        <v>102</v>
      </c>
      <c r="D1075" s="351">
        <v>8351.0199999999986</v>
      </c>
      <c r="E1075" s="351">
        <v>15994</v>
      </c>
      <c r="F1075" s="352">
        <v>24345.019999999997</v>
      </c>
      <c r="G1075" s="221"/>
    </row>
    <row r="1076" spans="1:7" s="58" customFormat="1" ht="13.5" customHeight="1" x14ac:dyDescent="0.2">
      <c r="A1076" s="244">
        <v>2011</v>
      </c>
      <c r="B1076" s="165" t="s">
        <v>49</v>
      </c>
      <c r="C1076" s="165" t="s">
        <v>102</v>
      </c>
      <c r="D1076" s="245">
        <v>9578.68</v>
      </c>
      <c r="E1076" s="245">
        <v>16128.21</v>
      </c>
      <c r="F1076" s="246">
        <v>25706.89</v>
      </c>
      <c r="G1076" s="221"/>
    </row>
    <row r="1077" spans="1:7" s="58" customFormat="1" ht="13.5" customHeight="1" x14ac:dyDescent="0.2">
      <c r="A1077" s="349">
        <v>2012</v>
      </c>
      <c r="B1077" s="350" t="s">
        <v>50</v>
      </c>
      <c r="C1077" s="350" t="s">
        <v>102</v>
      </c>
      <c r="D1077" s="351">
        <v>10079.23</v>
      </c>
      <c r="E1077" s="351">
        <v>13542.897499999999</v>
      </c>
      <c r="F1077" s="352">
        <v>23622.127499999999</v>
      </c>
      <c r="G1077" s="221"/>
    </row>
    <row r="1078" spans="1:7" s="58" customFormat="1" ht="13.5" customHeight="1" x14ac:dyDescent="0.2">
      <c r="A1078" s="244">
        <v>2012</v>
      </c>
      <c r="B1078" s="165" t="s">
        <v>51</v>
      </c>
      <c r="C1078" s="165" t="s">
        <v>102</v>
      </c>
      <c r="D1078" s="245">
        <v>9960.9500000000007</v>
      </c>
      <c r="E1078" s="245">
        <v>14112.325000000001</v>
      </c>
      <c r="F1078" s="246">
        <v>24073.275000000001</v>
      </c>
      <c r="G1078" s="221"/>
    </row>
    <row r="1079" spans="1:7" s="58" customFormat="1" ht="13.5" customHeight="1" x14ac:dyDescent="0.2">
      <c r="A1079" s="349">
        <v>2012</v>
      </c>
      <c r="B1079" s="350" t="s">
        <v>52</v>
      </c>
      <c r="C1079" s="350" t="s">
        <v>102</v>
      </c>
      <c r="D1079" s="351">
        <v>11497.81</v>
      </c>
      <c r="E1079" s="351">
        <v>14338.895</v>
      </c>
      <c r="F1079" s="352">
        <v>25836.705000000002</v>
      </c>
      <c r="G1079" s="221"/>
    </row>
    <row r="1080" spans="1:7" s="58" customFormat="1" ht="13.5" customHeight="1" x14ac:dyDescent="0.2">
      <c r="A1080" s="244">
        <v>2012</v>
      </c>
      <c r="B1080" s="165" t="s">
        <v>40</v>
      </c>
      <c r="C1080" s="165" t="s">
        <v>102</v>
      </c>
      <c r="D1080" s="245">
        <v>8566.81</v>
      </c>
      <c r="E1080" s="245">
        <v>12436.544999999998</v>
      </c>
      <c r="F1080" s="246">
        <v>21003.354999999996</v>
      </c>
      <c r="G1080" s="221"/>
    </row>
    <row r="1081" spans="1:7" s="58" customFormat="1" ht="13.5" customHeight="1" x14ac:dyDescent="0.2">
      <c r="A1081" s="349">
        <v>2012</v>
      </c>
      <c r="B1081" s="350" t="s">
        <v>42</v>
      </c>
      <c r="C1081" s="350" t="s">
        <v>102</v>
      </c>
      <c r="D1081" s="351">
        <v>9834.9</v>
      </c>
      <c r="E1081" s="351">
        <v>12725.942500000001</v>
      </c>
      <c r="F1081" s="352">
        <v>22560.842499999999</v>
      </c>
      <c r="G1081" s="221"/>
    </row>
    <row r="1082" spans="1:7" s="58" customFormat="1" ht="13.5" customHeight="1" x14ac:dyDescent="0.2">
      <c r="A1082" s="244">
        <v>2012</v>
      </c>
      <c r="B1082" s="165" t="s">
        <v>43</v>
      </c>
      <c r="C1082" s="165" t="s">
        <v>102</v>
      </c>
      <c r="D1082" s="245">
        <v>8364.82</v>
      </c>
      <c r="E1082" s="245">
        <v>14016.637500000001</v>
      </c>
      <c r="F1082" s="246">
        <v>22381.457499999997</v>
      </c>
      <c r="G1082" s="221"/>
    </row>
    <row r="1083" spans="1:7" s="58" customFormat="1" ht="13.5" customHeight="1" x14ac:dyDescent="0.2">
      <c r="A1083" s="349">
        <v>2012</v>
      </c>
      <c r="B1083" s="350" t="s">
        <v>44</v>
      </c>
      <c r="C1083" s="350" t="s">
        <v>102</v>
      </c>
      <c r="D1083" s="351">
        <v>9119.840000000002</v>
      </c>
      <c r="E1083" s="351">
        <v>13542.359999999997</v>
      </c>
      <c r="F1083" s="352">
        <v>22662.2</v>
      </c>
      <c r="G1083" s="221"/>
    </row>
    <row r="1084" spans="1:7" s="58" customFormat="1" ht="13.5" customHeight="1" x14ac:dyDescent="0.2">
      <c r="A1084" s="244">
        <v>2012</v>
      </c>
      <c r="B1084" s="165" t="s">
        <v>45</v>
      </c>
      <c r="C1084" s="165" t="s">
        <v>102</v>
      </c>
      <c r="D1084" s="245">
        <v>8280.2900000000045</v>
      </c>
      <c r="E1084" s="245">
        <v>13753.365</v>
      </c>
      <c r="F1084" s="246">
        <v>22033.655000000006</v>
      </c>
      <c r="G1084" s="221"/>
    </row>
    <row r="1085" spans="1:7" s="58" customFormat="1" ht="13.5" customHeight="1" x14ac:dyDescent="0.2">
      <c r="A1085" s="349">
        <v>2012</v>
      </c>
      <c r="B1085" s="350" t="s">
        <v>46</v>
      </c>
      <c r="C1085" s="350" t="s">
        <v>102</v>
      </c>
      <c r="D1085" s="351">
        <v>9080.489999999998</v>
      </c>
      <c r="E1085" s="351">
        <v>11640.66</v>
      </c>
      <c r="F1085" s="352">
        <v>20721.149999999994</v>
      </c>
      <c r="G1085" s="221"/>
    </row>
    <row r="1086" spans="1:7" s="58" customFormat="1" ht="13.5" customHeight="1" x14ac:dyDescent="0.2">
      <c r="A1086" s="244">
        <v>2012</v>
      </c>
      <c r="B1086" s="165" t="s">
        <v>47</v>
      </c>
      <c r="C1086" s="165" t="s">
        <v>102</v>
      </c>
      <c r="D1086" s="245">
        <v>10198.539999999997</v>
      </c>
      <c r="E1086" s="245">
        <v>12521.607499999998</v>
      </c>
      <c r="F1086" s="246">
        <v>22720.147499999999</v>
      </c>
      <c r="G1086" s="221"/>
    </row>
    <row r="1087" spans="1:7" s="58" customFormat="1" ht="13.5" customHeight="1" x14ac:dyDescent="0.2">
      <c r="A1087" s="349">
        <v>2012</v>
      </c>
      <c r="B1087" s="350" t="s">
        <v>48</v>
      </c>
      <c r="C1087" s="350" t="s">
        <v>102</v>
      </c>
      <c r="D1087" s="351">
        <v>10537.21</v>
      </c>
      <c r="E1087" s="351">
        <v>13717.9725</v>
      </c>
      <c r="F1087" s="352">
        <v>24255.182499999999</v>
      </c>
      <c r="G1087" s="221"/>
    </row>
    <row r="1088" spans="1:7" s="58" customFormat="1" ht="13.5" customHeight="1" x14ac:dyDescent="0.2">
      <c r="A1088" s="244">
        <v>2012</v>
      </c>
      <c r="B1088" s="165" t="s">
        <v>49</v>
      </c>
      <c r="C1088" s="165" t="s">
        <v>102</v>
      </c>
      <c r="D1088" s="245">
        <v>7147.5700000000024</v>
      </c>
      <c r="E1088" s="245">
        <v>13407.3125</v>
      </c>
      <c r="F1088" s="246">
        <v>20554.8825</v>
      </c>
      <c r="G1088" s="221"/>
    </row>
    <row r="1089" spans="1:7" s="58" customFormat="1" ht="13.5" customHeight="1" x14ac:dyDescent="0.2">
      <c r="A1089" s="349">
        <v>2013</v>
      </c>
      <c r="B1089" s="350" t="s">
        <v>50</v>
      </c>
      <c r="C1089" s="350" t="s">
        <v>102</v>
      </c>
      <c r="D1089" s="351">
        <v>7773.3400000000038</v>
      </c>
      <c r="E1089" s="351">
        <v>12645.1325</v>
      </c>
      <c r="F1089" s="352">
        <v>20418.472500000003</v>
      </c>
      <c r="G1089" s="221"/>
    </row>
    <row r="1090" spans="1:7" s="58" customFormat="1" ht="13.5" customHeight="1" x14ac:dyDescent="0.2">
      <c r="A1090" s="244">
        <v>2013</v>
      </c>
      <c r="B1090" s="165" t="s">
        <v>51</v>
      </c>
      <c r="C1090" s="165" t="s">
        <v>102</v>
      </c>
      <c r="D1090" s="245">
        <v>8651.7000000000044</v>
      </c>
      <c r="E1090" s="245">
        <v>10856.552500000002</v>
      </c>
      <c r="F1090" s="246">
        <v>19508.252500000002</v>
      </c>
      <c r="G1090" s="221"/>
    </row>
    <row r="1091" spans="1:7" s="58" customFormat="1" ht="13.5" customHeight="1" x14ac:dyDescent="0.2">
      <c r="A1091" s="349">
        <v>2013</v>
      </c>
      <c r="B1091" s="350" t="s">
        <v>52</v>
      </c>
      <c r="C1091" s="350" t="s">
        <v>102</v>
      </c>
      <c r="D1091" s="351">
        <v>7398.54</v>
      </c>
      <c r="E1091" s="351">
        <v>12127.297500000001</v>
      </c>
      <c r="F1091" s="352">
        <v>19525.837500000001</v>
      </c>
      <c r="G1091" s="221"/>
    </row>
    <row r="1092" spans="1:7" s="58" customFormat="1" ht="13.5" customHeight="1" x14ac:dyDescent="0.2">
      <c r="A1092" s="244">
        <v>2013</v>
      </c>
      <c r="B1092" s="165" t="s">
        <v>40</v>
      </c>
      <c r="C1092" s="165" t="s">
        <v>102</v>
      </c>
      <c r="D1092" s="245">
        <v>8333.5400000000009</v>
      </c>
      <c r="E1092" s="245">
        <v>13504.759999999998</v>
      </c>
      <c r="F1092" s="246">
        <v>21838.3</v>
      </c>
      <c r="G1092" s="221"/>
    </row>
    <row r="1093" spans="1:7" s="58" customFormat="1" ht="13.5" customHeight="1" x14ac:dyDescent="0.2">
      <c r="A1093" s="349">
        <v>2013</v>
      </c>
      <c r="B1093" s="350" t="s">
        <v>42</v>
      </c>
      <c r="C1093" s="350" t="s">
        <v>102</v>
      </c>
      <c r="D1093" s="351">
        <v>9940.6799999999985</v>
      </c>
      <c r="E1093" s="351">
        <v>14328.3</v>
      </c>
      <c r="F1093" s="352">
        <v>24268.979999999996</v>
      </c>
      <c r="G1093" s="221"/>
    </row>
    <row r="1094" spans="1:7" s="58" customFormat="1" ht="13.5" customHeight="1" x14ac:dyDescent="0.2">
      <c r="A1094" s="244">
        <v>2013</v>
      </c>
      <c r="B1094" s="165" t="s">
        <v>43</v>
      </c>
      <c r="C1094" s="165" t="s">
        <v>102</v>
      </c>
      <c r="D1094" s="245">
        <v>11274.43</v>
      </c>
      <c r="E1094" s="245">
        <v>12906.029999999999</v>
      </c>
      <c r="F1094" s="246">
        <v>24180.46</v>
      </c>
      <c r="G1094" s="221"/>
    </row>
    <row r="1095" spans="1:7" s="58" customFormat="1" ht="13.5" customHeight="1" x14ac:dyDescent="0.2">
      <c r="A1095" s="349">
        <v>2013</v>
      </c>
      <c r="B1095" s="350" t="s">
        <v>44</v>
      </c>
      <c r="C1095" s="350" t="s">
        <v>102</v>
      </c>
      <c r="D1095" s="351">
        <v>10762.85</v>
      </c>
      <c r="E1095" s="351">
        <v>15999.255000000001</v>
      </c>
      <c r="F1095" s="352">
        <v>26762.105</v>
      </c>
      <c r="G1095" s="221"/>
    </row>
    <row r="1096" spans="1:7" s="58" customFormat="1" ht="13.5" customHeight="1" x14ac:dyDescent="0.2">
      <c r="A1096" s="244">
        <v>2013</v>
      </c>
      <c r="B1096" s="165" t="s">
        <v>45</v>
      </c>
      <c r="C1096" s="165" t="s">
        <v>102</v>
      </c>
      <c r="D1096" s="245">
        <v>9869.6799999999967</v>
      </c>
      <c r="E1096" s="245">
        <v>12871.1525</v>
      </c>
      <c r="F1096" s="246">
        <v>22740.832499999997</v>
      </c>
      <c r="G1096" s="221"/>
    </row>
    <row r="1097" spans="1:7" s="58" customFormat="1" ht="13.5" customHeight="1" x14ac:dyDescent="0.2">
      <c r="A1097" s="349">
        <v>2013</v>
      </c>
      <c r="B1097" s="350" t="s">
        <v>46</v>
      </c>
      <c r="C1097" s="350" t="s">
        <v>102</v>
      </c>
      <c r="D1097" s="351">
        <v>13168.239999999996</v>
      </c>
      <c r="E1097" s="351">
        <v>15835.392499999998</v>
      </c>
      <c r="F1097" s="352">
        <v>29003.632499999996</v>
      </c>
      <c r="G1097" s="221"/>
    </row>
    <row r="1098" spans="1:7" s="58" customFormat="1" ht="13.5" customHeight="1" x14ac:dyDescent="0.2">
      <c r="A1098" s="244">
        <v>2013</v>
      </c>
      <c r="B1098" s="165" t="s">
        <v>47</v>
      </c>
      <c r="C1098" s="165" t="s">
        <v>102</v>
      </c>
      <c r="D1098" s="245">
        <v>13849.4</v>
      </c>
      <c r="E1098" s="245">
        <v>16016.934999999999</v>
      </c>
      <c r="F1098" s="246">
        <v>29866.334999999999</v>
      </c>
      <c r="G1098" s="221"/>
    </row>
    <row r="1099" spans="1:7" s="58" customFormat="1" ht="13.5" customHeight="1" x14ac:dyDescent="0.2">
      <c r="A1099" s="349">
        <v>2013</v>
      </c>
      <c r="B1099" s="350" t="s">
        <v>48</v>
      </c>
      <c r="C1099" s="350" t="s">
        <v>102</v>
      </c>
      <c r="D1099" s="351">
        <v>13224.57</v>
      </c>
      <c r="E1099" s="351">
        <v>16255.137499999999</v>
      </c>
      <c r="F1099" s="352">
        <v>29479.707499999997</v>
      </c>
      <c r="G1099" s="221"/>
    </row>
    <row r="1100" spans="1:7" s="58" customFormat="1" ht="13.5" customHeight="1" x14ac:dyDescent="0.2">
      <c r="A1100" s="244">
        <v>2013</v>
      </c>
      <c r="B1100" s="165" t="s">
        <v>49</v>
      </c>
      <c r="C1100" s="165" t="s">
        <v>102</v>
      </c>
      <c r="D1100" s="245">
        <v>12199.300000000001</v>
      </c>
      <c r="E1100" s="245">
        <v>14508.717500000001</v>
      </c>
      <c r="F1100" s="246">
        <v>26708.017500000002</v>
      </c>
      <c r="G1100" s="221"/>
    </row>
    <row r="1101" spans="1:7" s="58" customFormat="1" ht="13.5" customHeight="1" x14ac:dyDescent="0.2">
      <c r="A1101" s="349">
        <v>2014</v>
      </c>
      <c r="B1101" s="350" t="s">
        <v>50</v>
      </c>
      <c r="C1101" s="350" t="s">
        <v>102</v>
      </c>
      <c r="D1101" s="351">
        <v>10480.789999999999</v>
      </c>
      <c r="E1101" s="351">
        <v>11897.377500000002</v>
      </c>
      <c r="F1101" s="352">
        <v>22378.167500000003</v>
      </c>
      <c r="G1101" s="221"/>
    </row>
    <row r="1102" spans="1:7" s="58" customFormat="1" ht="13.5" customHeight="1" x14ac:dyDescent="0.2">
      <c r="A1102" s="244">
        <v>2014</v>
      </c>
      <c r="B1102" s="165" t="s">
        <v>51</v>
      </c>
      <c r="C1102" s="165" t="s">
        <v>102</v>
      </c>
      <c r="D1102" s="245">
        <v>10852.55</v>
      </c>
      <c r="E1102" s="245">
        <v>14559.184999999999</v>
      </c>
      <c r="F1102" s="246">
        <v>25411.735000000001</v>
      </c>
      <c r="G1102" s="221"/>
    </row>
    <row r="1103" spans="1:7" s="58" customFormat="1" ht="13.5" customHeight="1" x14ac:dyDescent="0.2">
      <c r="A1103" s="349">
        <v>2014</v>
      </c>
      <c r="B1103" s="350" t="s">
        <v>52</v>
      </c>
      <c r="C1103" s="350" t="s">
        <v>102</v>
      </c>
      <c r="D1103" s="351">
        <v>10741.42</v>
      </c>
      <c r="E1103" s="351">
        <v>16532.7775</v>
      </c>
      <c r="F1103" s="352">
        <v>27274.197500000002</v>
      </c>
      <c r="G1103" s="221"/>
    </row>
    <row r="1104" spans="1:7" s="58" customFormat="1" ht="13.5" customHeight="1" x14ac:dyDescent="0.2">
      <c r="A1104" s="244">
        <v>2014</v>
      </c>
      <c r="B1104" s="165" t="s">
        <v>40</v>
      </c>
      <c r="C1104" s="165" t="s">
        <v>102</v>
      </c>
      <c r="D1104" s="245">
        <v>9610.35</v>
      </c>
      <c r="E1104" s="245">
        <v>15112.64</v>
      </c>
      <c r="F1104" s="246">
        <v>24722.989999999998</v>
      </c>
      <c r="G1104" s="221"/>
    </row>
    <row r="1105" spans="1:7" s="58" customFormat="1" ht="13.5" customHeight="1" x14ac:dyDescent="0.2">
      <c r="A1105" s="349">
        <v>2014</v>
      </c>
      <c r="B1105" s="350" t="s">
        <v>42</v>
      </c>
      <c r="C1105" s="350" t="s">
        <v>102</v>
      </c>
      <c r="D1105" s="351">
        <v>11815.89</v>
      </c>
      <c r="E1105" s="351">
        <v>15686.2935</v>
      </c>
      <c r="F1105" s="352">
        <v>27502.183499999999</v>
      </c>
      <c r="G1105" s="221"/>
    </row>
    <row r="1106" spans="1:7" s="58" customFormat="1" ht="13.5" customHeight="1" x14ac:dyDescent="0.2">
      <c r="A1106" s="244">
        <v>2014</v>
      </c>
      <c r="B1106" s="165" t="s">
        <v>43</v>
      </c>
      <c r="C1106" s="165" t="s">
        <v>102</v>
      </c>
      <c r="D1106" s="245">
        <v>11458.16</v>
      </c>
      <c r="E1106" s="245">
        <v>14645.4365</v>
      </c>
      <c r="F1106" s="246">
        <v>26103.5965</v>
      </c>
      <c r="G1106" s="221"/>
    </row>
    <row r="1107" spans="1:7" s="58" customFormat="1" ht="13.5" customHeight="1" x14ac:dyDescent="0.2">
      <c r="A1107" s="349">
        <v>2014</v>
      </c>
      <c r="B1107" s="350" t="s">
        <v>44</v>
      </c>
      <c r="C1107" s="350" t="s">
        <v>102</v>
      </c>
      <c r="D1107" s="351">
        <v>12869.7</v>
      </c>
      <c r="E1107" s="351">
        <v>16850.947</v>
      </c>
      <c r="F1107" s="352">
        <v>29720.647000000004</v>
      </c>
      <c r="G1107" s="221"/>
    </row>
    <row r="1108" spans="1:7" s="58" customFormat="1" ht="13.5" customHeight="1" x14ac:dyDescent="0.2">
      <c r="A1108" s="244">
        <v>2014</v>
      </c>
      <c r="B1108" s="165" t="s">
        <v>45</v>
      </c>
      <c r="C1108" s="165" t="s">
        <v>102</v>
      </c>
      <c r="D1108" s="245">
        <v>11703.099999999999</v>
      </c>
      <c r="E1108" s="245">
        <v>15931.350999999999</v>
      </c>
      <c r="F1108" s="246">
        <v>27634.450999999997</v>
      </c>
      <c r="G1108" s="221"/>
    </row>
    <row r="1109" spans="1:7" s="58" customFormat="1" ht="13.5" customHeight="1" x14ac:dyDescent="0.2">
      <c r="A1109" s="349">
        <v>2014</v>
      </c>
      <c r="B1109" s="350" t="s">
        <v>46</v>
      </c>
      <c r="C1109" s="350" t="s">
        <v>102</v>
      </c>
      <c r="D1109" s="351">
        <v>12013.35</v>
      </c>
      <c r="E1109" s="351">
        <v>16993.875999999997</v>
      </c>
      <c r="F1109" s="352">
        <v>29007.226000000002</v>
      </c>
      <c r="G1109" s="221"/>
    </row>
    <row r="1110" spans="1:7" s="58" customFormat="1" ht="13.5" customHeight="1" x14ac:dyDescent="0.2">
      <c r="A1110" s="244">
        <v>2014</v>
      </c>
      <c r="B1110" s="165" t="s">
        <v>47</v>
      </c>
      <c r="C1110" s="165" t="s">
        <v>102</v>
      </c>
      <c r="D1110" s="245">
        <v>12940.369999999999</v>
      </c>
      <c r="E1110" s="245">
        <v>15790.205999999995</v>
      </c>
      <c r="F1110" s="246">
        <v>28730.575999999994</v>
      </c>
      <c r="G1110" s="221"/>
    </row>
    <row r="1111" spans="1:7" s="58" customFormat="1" ht="13.5" customHeight="1" x14ac:dyDescent="0.2">
      <c r="A1111" s="349">
        <v>2014</v>
      </c>
      <c r="B1111" s="350" t="s">
        <v>48</v>
      </c>
      <c r="C1111" s="350" t="s">
        <v>102</v>
      </c>
      <c r="D1111" s="351">
        <v>13875.069999999996</v>
      </c>
      <c r="E1111" s="351">
        <v>15808.6865</v>
      </c>
      <c r="F1111" s="352">
        <v>29683.756499999996</v>
      </c>
      <c r="G1111" s="221"/>
    </row>
    <row r="1112" spans="1:7" s="58" customFormat="1" ht="13.5" customHeight="1" x14ac:dyDescent="0.2">
      <c r="A1112" s="244">
        <v>2014</v>
      </c>
      <c r="B1112" s="165" t="s">
        <v>49</v>
      </c>
      <c r="C1112" s="165" t="s">
        <v>102</v>
      </c>
      <c r="D1112" s="245">
        <v>8539.4000000000015</v>
      </c>
      <c r="E1112" s="245">
        <v>15234.8045</v>
      </c>
      <c r="F1112" s="246">
        <v>23774.2045</v>
      </c>
      <c r="G1112" s="221"/>
    </row>
    <row r="1113" spans="1:7" s="58" customFormat="1" ht="13.5" customHeight="1" x14ac:dyDescent="0.2">
      <c r="A1113" s="349">
        <v>2015</v>
      </c>
      <c r="B1113" s="350" t="s">
        <v>50</v>
      </c>
      <c r="C1113" s="350" t="s">
        <v>102</v>
      </c>
      <c r="D1113" s="351">
        <v>9309.7799999999988</v>
      </c>
      <c r="E1113" s="351">
        <v>14651.004000000001</v>
      </c>
      <c r="F1113" s="352">
        <v>23960.784</v>
      </c>
      <c r="G1113" s="221"/>
    </row>
    <row r="1114" spans="1:7" s="58" customFormat="1" ht="13.5" customHeight="1" x14ac:dyDescent="0.2">
      <c r="A1114" s="244">
        <v>2015</v>
      </c>
      <c r="B1114" s="165" t="s">
        <v>51</v>
      </c>
      <c r="C1114" s="165" t="s">
        <v>102</v>
      </c>
      <c r="D1114" s="245">
        <v>11267.48</v>
      </c>
      <c r="E1114" s="245">
        <v>12337.175000000001</v>
      </c>
      <c r="F1114" s="246">
        <v>23604.654999999999</v>
      </c>
      <c r="G1114" s="221"/>
    </row>
    <row r="1115" spans="1:7" s="58" customFormat="1" ht="13.5" customHeight="1" x14ac:dyDescent="0.2">
      <c r="A1115" s="349">
        <v>2015</v>
      </c>
      <c r="B1115" s="350" t="s">
        <v>52</v>
      </c>
      <c r="C1115" s="350" t="s">
        <v>102</v>
      </c>
      <c r="D1115" s="351">
        <v>9940.61</v>
      </c>
      <c r="E1115" s="351">
        <v>14002.682000000001</v>
      </c>
      <c r="F1115" s="352">
        <v>23943.292000000001</v>
      </c>
      <c r="G1115" s="221"/>
    </row>
    <row r="1116" spans="1:7" s="58" customFormat="1" ht="13.5" customHeight="1" x14ac:dyDescent="0.2">
      <c r="A1116" s="244">
        <v>2015</v>
      </c>
      <c r="B1116" s="165" t="s">
        <v>40</v>
      </c>
      <c r="C1116" s="165" t="s">
        <v>102</v>
      </c>
      <c r="D1116" s="245">
        <v>11425.780000000002</v>
      </c>
      <c r="E1116" s="245">
        <v>12533.011500000001</v>
      </c>
      <c r="F1116" s="246">
        <v>23958.791500000003</v>
      </c>
      <c r="G1116" s="221"/>
    </row>
    <row r="1117" spans="1:7" s="58" customFormat="1" ht="13.5" customHeight="1" x14ac:dyDescent="0.2">
      <c r="A1117" s="349">
        <v>2015</v>
      </c>
      <c r="B1117" s="350" t="s">
        <v>42</v>
      </c>
      <c r="C1117" s="350" t="s">
        <v>102</v>
      </c>
      <c r="D1117" s="351">
        <v>12771.38</v>
      </c>
      <c r="E1117" s="351">
        <v>13155.0015</v>
      </c>
      <c r="F1117" s="352">
        <v>25926.3815</v>
      </c>
      <c r="G1117" s="221"/>
    </row>
    <row r="1118" spans="1:7" s="58" customFormat="1" ht="13.5" customHeight="1" x14ac:dyDescent="0.2">
      <c r="A1118" s="244">
        <v>2015</v>
      </c>
      <c r="B1118" s="165" t="s">
        <v>43</v>
      </c>
      <c r="C1118" s="165" t="s">
        <v>102</v>
      </c>
      <c r="D1118" s="245">
        <v>11463.679999999997</v>
      </c>
      <c r="E1118" s="245">
        <v>14818.356</v>
      </c>
      <c r="F1118" s="246">
        <v>26282.035999999996</v>
      </c>
      <c r="G1118" s="221"/>
    </row>
    <row r="1119" spans="1:7" s="58" customFormat="1" ht="13.5" customHeight="1" x14ac:dyDescent="0.2">
      <c r="A1119" s="349">
        <v>2015</v>
      </c>
      <c r="B1119" s="350" t="s">
        <v>44</v>
      </c>
      <c r="C1119" s="350" t="s">
        <v>102</v>
      </c>
      <c r="D1119" s="351">
        <v>13325.060000000001</v>
      </c>
      <c r="E1119" s="351">
        <v>14959.355</v>
      </c>
      <c r="F1119" s="352">
        <v>28284.415000000001</v>
      </c>
      <c r="G1119" s="221"/>
    </row>
    <row r="1120" spans="1:7" s="58" customFormat="1" ht="13.5" customHeight="1" x14ac:dyDescent="0.2">
      <c r="A1120" s="244">
        <v>2015</v>
      </c>
      <c r="B1120" s="165" t="s">
        <v>45</v>
      </c>
      <c r="C1120" s="165" t="s">
        <v>102</v>
      </c>
      <c r="D1120" s="245">
        <v>11969.73</v>
      </c>
      <c r="E1120" s="245">
        <v>15642.0605</v>
      </c>
      <c r="F1120" s="246">
        <v>27611.790500000003</v>
      </c>
      <c r="G1120" s="221"/>
    </row>
    <row r="1121" spans="1:7" s="58" customFormat="1" ht="13.5" customHeight="1" x14ac:dyDescent="0.2">
      <c r="A1121" s="349">
        <v>2015</v>
      </c>
      <c r="B1121" s="350" t="s">
        <v>46</v>
      </c>
      <c r="C1121" s="350" t="s">
        <v>102</v>
      </c>
      <c r="D1121" s="351">
        <v>13176.91</v>
      </c>
      <c r="E1121" s="351">
        <v>15765.262500000001</v>
      </c>
      <c r="F1121" s="352">
        <v>28942.172500000001</v>
      </c>
      <c r="G1121" s="221"/>
    </row>
    <row r="1122" spans="1:7" s="58" customFormat="1" ht="13.5" customHeight="1" x14ac:dyDescent="0.2">
      <c r="A1122" s="244">
        <v>2015</v>
      </c>
      <c r="B1122" s="165" t="s">
        <v>47</v>
      </c>
      <c r="C1122" s="165" t="s">
        <v>102</v>
      </c>
      <c r="D1122" s="245">
        <v>13312.519999999999</v>
      </c>
      <c r="E1122" s="245">
        <v>16083.376499999997</v>
      </c>
      <c r="F1122" s="246">
        <v>29395.896499999995</v>
      </c>
      <c r="G1122" s="221"/>
    </row>
    <row r="1123" spans="1:7" s="58" customFormat="1" ht="13.5" customHeight="1" x14ac:dyDescent="0.2">
      <c r="A1123" s="349">
        <v>2015</v>
      </c>
      <c r="B1123" s="350" t="s">
        <v>48</v>
      </c>
      <c r="C1123" s="350" t="s">
        <v>102</v>
      </c>
      <c r="D1123" s="351">
        <v>9965.85</v>
      </c>
      <c r="E1123" s="351">
        <v>14666.121999999999</v>
      </c>
      <c r="F1123" s="352">
        <v>24631.971999999998</v>
      </c>
      <c r="G1123" s="221"/>
    </row>
    <row r="1124" spans="1:7" s="58" customFormat="1" ht="13.5" customHeight="1" x14ac:dyDescent="0.2">
      <c r="A1124" s="244">
        <v>2015</v>
      </c>
      <c r="B1124" s="165" t="s">
        <v>49</v>
      </c>
      <c r="C1124" s="165" t="s">
        <v>102</v>
      </c>
      <c r="D1124" s="245">
        <v>9205.49</v>
      </c>
      <c r="E1124" s="245">
        <v>14004.890999999998</v>
      </c>
      <c r="F1124" s="246">
        <v>23210.380999999998</v>
      </c>
      <c r="G1124" s="221"/>
    </row>
    <row r="1125" spans="1:7" s="58" customFormat="1" ht="13.5" customHeight="1" x14ac:dyDescent="0.2">
      <c r="A1125" s="349">
        <v>2016</v>
      </c>
      <c r="B1125" s="350" t="s">
        <v>50</v>
      </c>
      <c r="C1125" s="350" t="s">
        <v>102</v>
      </c>
      <c r="D1125" s="351">
        <v>9973.76</v>
      </c>
      <c r="E1125" s="351">
        <v>12323.1345</v>
      </c>
      <c r="F1125" s="352">
        <v>22296.894499999999</v>
      </c>
      <c r="G1125" s="221"/>
    </row>
    <row r="1126" spans="1:7" s="58" customFormat="1" ht="13.5" customHeight="1" x14ac:dyDescent="0.2">
      <c r="A1126" s="244">
        <v>2016</v>
      </c>
      <c r="B1126" s="165" t="s">
        <v>51</v>
      </c>
      <c r="C1126" s="165" t="s">
        <v>102</v>
      </c>
      <c r="D1126" s="245">
        <v>13540.429999999998</v>
      </c>
      <c r="E1126" s="245">
        <v>12559.213</v>
      </c>
      <c r="F1126" s="246">
        <v>26099.642999999996</v>
      </c>
      <c r="G1126" s="221"/>
    </row>
    <row r="1127" spans="1:7" s="58" customFormat="1" ht="13.5" customHeight="1" x14ac:dyDescent="0.2">
      <c r="A1127" s="349">
        <v>2016</v>
      </c>
      <c r="B1127" s="350" t="s">
        <v>52</v>
      </c>
      <c r="C1127" s="350" t="s">
        <v>102</v>
      </c>
      <c r="D1127" s="351">
        <v>12179.519999999999</v>
      </c>
      <c r="E1127" s="351">
        <v>12776.017500000002</v>
      </c>
      <c r="F1127" s="352">
        <v>24955.537499999999</v>
      </c>
      <c r="G1127" s="221"/>
    </row>
    <row r="1128" spans="1:7" s="58" customFormat="1" ht="13.5" customHeight="1" x14ac:dyDescent="0.2">
      <c r="A1128" s="244">
        <v>2016</v>
      </c>
      <c r="B1128" s="165" t="s">
        <v>40</v>
      </c>
      <c r="C1128" s="165" t="s">
        <v>102</v>
      </c>
      <c r="D1128" s="245">
        <v>10926.189999999999</v>
      </c>
      <c r="E1128" s="245">
        <v>13585.296999999999</v>
      </c>
      <c r="F1128" s="246">
        <v>24511.487000000001</v>
      </c>
      <c r="G1128" s="221"/>
    </row>
    <row r="1129" spans="1:7" s="58" customFormat="1" ht="13.5" customHeight="1" x14ac:dyDescent="0.2">
      <c r="A1129" s="349">
        <v>2016</v>
      </c>
      <c r="B1129" s="350" t="s">
        <v>42</v>
      </c>
      <c r="C1129" s="350" t="s">
        <v>102</v>
      </c>
      <c r="D1129" s="351">
        <v>10009.39</v>
      </c>
      <c r="E1129" s="351">
        <v>13701.5455</v>
      </c>
      <c r="F1129" s="352">
        <v>23710.9355</v>
      </c>
      <c r="G1129" s="221"/>
    </row>
    <row r="1130" spans="1:7" s="58" customFormat="1" ht="13.5" customHeight="1" x14ac:dyDescent="0.2">
      <c r="A1130" s="244">
        <v>2016</v>
      </c>
      <c r="B1130" s="165" t="s">
        <v>43</v>
      </c>
      <c r="C1130" s="165" t="s">
        <v>102</v>
      </c>
      <c r="D1130" s="245">
        <v>10123.09</v>
      </c>
      <c r="E1130" s="245">
        <v>12662.264500000001</v>
      </c>
      <c r="F1130" s="246">
        <v>22785.354500000001</v>
      </c>
      <c r="G1130" s="221"/>
    </row>
    <row r="1131" spans="1:7" s="58" customFormat="1" ht="13.5" customHeight="1" x14ac:dyDescent="0.2">
      <c r="A1131" s="349">
        <v>2016</v>
      </c>
      <c r="B1131" s="350" t="s">
        <v>44</v>
      </c>
      <c r="C1131" s="350" t="s">
        <v>102</v>
      </c>
      <c r="D1131" s="351">
        <v>7112.99</v>
      </c>
      <c r="E1131" s="351">
        <v>12533.278999999999</v>
      </c>
      <c r="F1131" s="352">
        <v>19646.269</v>
      </c>
      <c r="G1131" s="221"/>
    </row>
    <row r="1132" spans="1:7" s="58" customFormat="1" ht="13.5" customHeight="1" x14ac:dyDescent="0.2">
      <c r="A1132" s="244">
        <v>2016</v>
      </c>
      <c r="B1132" s="165" t="s">
        <v>45</v>
      </c>
      <c r="C1132" s="165" t="s">
        <v>102</v>
      </c>
      <c r="D1132" s="245">
        <v>12413.98</v>
      </c>
      <c r="E1132" s="245">
        <v>15446.594500000001</v>
      </c>
      <c r="F1132" s="246">
        <v>27860.574500000002</v>
      </c>
      <c r="G1132" s="221"/>
    </row>
    <row r="1133" spans="1:7" s="58" customFormat="1" ht="13.5" customHeight="1" x14ac:dyDescent="0.2">
      <c r="A1133" s="349">
        <v>2016</v>
      </c>
      <c r="B1133" s="350" t="s">
        <v>46</v>
      </c>
      <c r="C1133" s="350" t="s">
        <v>102</v>
      </c>
      <c r="D1133" s="351">
        <v>13657.61</v>
      </c>
      <c r="E1133" s="351">
        <v>14120.0695</v>
      </c>
      <c r="F1133" s="352">
        <v>27777.679499999998</v>
      </c>
      <c r="G1133" s="221"/>
    </row>
    <row r="1134" spans="1:7" s="58" customFormat="1" ht="13.5" customHeight="1" x14ac:dyDescent="0.2">
      <c r="A1134" s="244">
        <v>2016</v>
      </c>
      <c r="B1134" s="165" t="s">
        <v>47</v>
      </c>
      <c r="C1134" s="165" t="s">
        <v>102</v>
      </c>
      <c r="D1134" s="245">
        <v>12530.92</v>
      </c>
      <c r="E1134" s="245">
        <v>12172.249500000002</v>
      </c>
      <c r="F1134" s="246">
        <v>24703.169500000004</v>
      </c>
      <c r="G1134" s="221"/>
    </row>
    <row r="1135" spans="1:7" s="58" customFormat="1" ht="13.5" customHeight="1" x14ac:dyDescent="0.2">
      <c r="A1135" s="349">
        <v>2016</v>
      </c>
      <c r="B1135" s="350" t="s">
        <v>48</v>
      </c>
      <c r="C1135" s="350" t="s">
        <v>102</v>
      </c>
      <c r="D1135" s="351">
        <v>11398.68</v>
      </c>
      <c r="E1135" s="351">
        <v>13477.977499999999</v>
      </c>
      <c r="F1135" s="352">
        <v>24876.657500000001</v>
      </c>
      <c r="G1135" s="221"/>
    </row>
    <row r="1136" spans="1:7" s="58" customFormat="1" ht="13.5" customHeight="1" x14ac:dyDescent="0.2">
      <c r="A1136" s="244">
        <v>2016</v>
      </c>
      <c r="B1136" s="165" t="s">
        <v>49</v>
      </c>
      <c r="C1136" s="165" t="s">
        <v>102</v>
      </c>
      <c r="D1136" s="245">
        <v>7592.83</v>
      </c>
      <c r="E1136" s="245">
        <v>13085.0275</v>
      </c>
      <c r="F1136" s="246">
        <v>20677.857499999998</v>
      </c>
      <c r="G1136" s="221"/>
    </row>
    <row r="1137" spans="1:7" s="58" customFormat="1" ht="13.5" customHeight="1" x14ac:dyDescent="0.2">
      <c r="A1137" s="349">
        <v>2017</v>
      </c>
      <c r="B1137" s="350" t="s">
        <v>50</v>
      </c>
      <c r="C1137" s="350" t="s">
        <v>102</v>
      </c>
      <c r="D1137" s="351">
        <v>11803.370000000003</v>
      </c>
      <c r="E1137" s="351">
        <v>11888.1955</v>
      </c>
      <c r="F1137" s="352">
        <v>23691.565500000004</v>
      </c>
      <c r="G1137" s="221"/>
    </row>
    <row r="1138" spans="1:7" s="58" customFormat="1" ht="13.5" customHeight="1" x14ac:dyDescent="0.2">
      <c r="A1138" s="244">
        <v>2017</v>
      </c>
      <c r="B1138" s="165" t="s">
        <v>51</v>
      </c>
      <c r="C1138" s="165" t="s">
        <v>102</v>
      </c>
      <c r="D1138" s="245">
        <v>14830.169999999995</v>
      </c>
      <c r="E1138" s="245">
        <v>14188.053</v>
      </c>
      <c r="F1138" s="246">
        <v>29018.222999999998</v>
      </c>
      <c r="G1138" s="221"/>
    </row>
    <row r="1139" spans="1:7" s="58" customFormat="1" ht="13.5" customHeight="1" x14ac:dyDescent="0.2">
      <c r="A1139" s="349">
        <v>2017</v>
      </c>
      <c r="B1139" s="350" t="s">
        <v>52</v>
      </c>
      <c r="C1139" s="350" t="s">
        <v>102</v>
      </c>
      <c r="D1139" s="351">
        <v>12965.039999999999</v>
      </c>
      <c r="E1139" s="351">
        <v>13757.0355</v>
      </c>
      <c r="F1139" s="352">
        <v>26722.075499999999</v>
      </c>
      <c r="G1139" s="221"/>
    </row>
    <row r="1140" spans="1:7" s="58" customFormat="1" ht="13.5" customHeight="1" x14ac:dyDescent="0.2">
      <c r="A1140" s="244">
        <v>2017</v>
      </c>
      <c r="B1140" s="165" t="s">
        <v>40</v>
      </c>
      <c r="C1140" s="165" t="s">
        <v>102</v>
      </c>
      <c r="D1140" s="245">
        <v>10220.539999999999</v>
      </c>
      <c r="E1140" s="245">
        <v>13210.308000000001</v>
      </c>
      <c r="F1140" s="246">
        <v>23430.847999999998</v>
      </c>
      <c r="G1140" s="221"/>
    </row>
    <row r="1141" spans="1:7" s="58" customFormat="1" ht="13.5" customHeight="1" x14ac:dyDescent="0.2">
      <c r="A1141" s="349">
        <v>2017</v>
      </c>
      <c r="B1141" s="350" t="s">
        <v>42</v>
      </c>
      <c r="C1141" s="350" t="s">
        <v>102</v>
      </c>
      <c r="D1141" s="351">
        <v>14412.259999999998</v>
      </c>
      <c r="E1141" s="351">
        <v>12831.3845</v>
      </c>
      <c r="F1141" s="352">
        <v>27243.644499999999</v>
      </c>
      <c r="G1141" s="221"/>
    </row>
    <row r="1142" spans="1:7" s="58" customFormat="1" ht="13.5" customHeight="1" x14ac:dyDescent="0.2">
      <c r="A1142" s="244">
        <v>2017</v>
      </c>
      <c r="B1142" s="165" t="s">
        <v>43</v>
      </c>
      <c r="C1142" s="165" t="s">
        <v>102</v>
      </c>
      <c r="D1142" s="245">
        <v>12246.869999999999</v>
      </c>
      <c r="E1142" s="245">
        <v>14646.022499999999</v>
      </c>
      <c r="F1142" s="246">
        <v>26892.892499999998</v>
      </c>
      <c r="G1142" s="221"/>
    </row>
    <row r="1143" spans="1:7" s="58" customFormat="1" ht="13.5" customHeight="1" x14ac:dyDescent="0.2">
      <c r="A1143" s="349">
        <v>2017</v>
      </c>
      <c r="B1143" s="350" t="s">
        <v>44</v>
      </c>
      <c r="C1143" s="350" t="s">
        <v>102</v>
      </c>
      <c r="D1143" s="351">
        <v>14987.43</v>
      </c>
      <c r="E1143" s="351">
        <v>15965.440500000002</v>
      </c>
      <c r="F1143" s="352">
        <v>30952.870500000001</v>
      </c>
      <c r="G1143" s="221"/>
    </row>
    <row r="1144" spans="1:7" s="58" customFormat="1" ht="13.5" customHeight="1" x14ac:dyDescent="0.2">
      <c r="A1144" s="244">
        <v>2017</v>
      </c>
      <c r="B1144" s="165" t="s">
        <v>45</v>
      </c>
      <c r="C1144" s="165" t="s">
        <v>102</v>
      </c>
      <c r="D1144" s="245">
        <v>15583.439999999999</v>
      </c>
      <c r="E1144" s="245">
        <v>15754.183499999999</v>
      </c>
      <c r="F1144" s="246">
        <v>31337.623500000002</v>
      </c>
      <c r="G1144" s="221"/>
    </row>
    <row r="1145" spans="1:7" s="58" customFormat="1" ht="13.5" customHeight="1" x14ac:dyDescent="0.2">
      <c r="A1145" s="349">
        <v>2017</v>
      </c>
      <c r="B1145" s="350" t="s">
        <v>46</v>
      </c>
      <c r="C1145" s="350" t="s">
        <v>102</v>
      </c>
      <c r="D1145" s="351">
        <v>15731.389999999998</v>
      </c>
      <c r="E1145" s="351">
        <v>14941.030499999999</v>
      </c>
      <c r="F1145" s="352">
        <v>30672.420499999997</v>
      </c>
      <c r="G1145" s="221"/>
    </row>
    <row r="1146" spans="1:7" s="58" customFormat="1" ht="13.5" customHeight="1" x14ac:dyDescent="0.2">
      <c r="A1146" s="244">
        <v>2017</v>
      </c>
      <c r="B1146" s="165" t="s">
        <v>47</v>
      </c>
      <c r="C1146" s="165" t="s">
        <v>102</v>
      </c>
      <c r="D1146" s="245">
        <v>14400.36</v>
      </c>
      <c r="E1146" s="245">
        <v>15794.3505</v>
      </c>
      <c r="F1146" s="246">
        <v>30194.710499999997</v>
      </c>
      <c r="G1146" s="221"/>
    </row>
    <row r="1147" spans="1:7" s="58" customFormat="1" ht="13.5" customHeight="1" x14ac:dyDescent="0.2">
      <c r="A1147" s="349">
        <v>2017</v>
      </c>
      <c r="B1147" s="350" t="s">
        <v>48</v>
      </c>
      <c r="C1147" s="350" t="s">
        <v>102</v>
      </c>
      <c r="D1147" s="351">
        <v>13844.57</v>
      </c>
      <c r="E1147" s="351">
        <v>15769.4745</v>
      </c>
      <c r="F1147" s="352">
        <v>29614.044499999996</v>
      </c>
      <c r="G1147" s="221"/>
    </row>
    <row r="1148" spans="1:7" s="58" customFormat="1" ht="13.5" customHeight="1" x14ac:dyDescent="0.2">
      <c r="A1148" s="244">
        <v>2017</v>
      </c>
      <c r="B1148" s="165" t="s">
        <v>49</v>
      </c>
      <c r="C1148" s="165" t="s">
        <v>102</v>
      </c>
      <c r="D1148" s="245">
        <v>11382.349999999999</v>
      </c>
      <c r="E1148" s="245">
        <v>15256.005500000003</v>
      </c>
      <c r="F1148" s="246">
        <v>26638.355500000001</v>
      </c>
      <c r="G1148" s="221"/>
    </row>
    <row r="1149" spans="1:7" s="58" customFormat="1" ht="13.5" customHeight="1" x14ac:dyDescent="0.2">
      <c r="A1149" s="349">
        <v>2018</v>
      </c>
      <c r="B1149" s="350" t="s">
        <v>50</v>
      </c>
      <c r="C1149" s="350" t="s">
        <v>102</v>
      </c>
      <c r="D1149" s="351">
        <v>11383.06</v>
      </c>
      <c r="E1149" s="351">
        <v>14528.056</v>
      </c>
      <c r="F1149" s="352">
        <v>25911.116000000002</v>
      </c>
      <c r="G1149" s="221"/>
    </row>
    <row r="1150" spans="1:7" s="58" customFormat="1" ht="13.5" customHeight="1" x14ac:dyDescent="0.2">
      <c r="A1150" s="244">
        <v>2018</v>
      </c>
      <c r="B1150" s="165" t="s">
        <v>51</v>
      </c>
      <c r="C1150" s="165" t="s">
        <v>102</v>
      </c>
      <c r="D1150" s="245">
        <v>12241.01</v>
      </c>
      <c r="E1150" s="245">
        <v>15728.419000000005</v>
      </c>
      <c r="F1150" s="246">
        <v>27969.429000000004</v>
      </c>
      <c r="G1150" s="221"/>
    </row>
    <row r="1151" spans="1:7" s="58" customFormat="1" ht="13.5" customHeight="1" x14ac:dyDescent="0.2">
      <c r="A1151" s="349">
        <v>2018</v>
      </c>
      <c r="B1151" s="350" t="s">
        <v>52</v>
      </c>
      <c r="C1151" s="350" t="s">
        <v>102</v>
      </c>
      <c r="D1151" s="351">
        <v>13218.599999999999</v>
      </c>
      <c r="E1151" s="351">
        <v>16309.798499999999</v>
      </c>
      <c r="F1151" s="352">
        <v>29528.398499999996</v>
      </c>
      <c r="G1151" s="221"/>
    </row>
    <row r="1152" spans="1:7" s="58" customFormat="1" ht="13.5" customHeight="1" x14ac:dyDescent="0.2">
      <c r="A1152" s="244">
        <v>2018</v>
      </c>
      <c r="B1152" s="165" t="s">
        <v>40</v>
      </c>
      <c r="C1152" s="165" t="s">
        <v>102</v>
      </c>
      <c r="D1152" s="245">
        <v>11577.52</v>
      </c>
      <c r="E1152" s="245">
        <v>15864.9555</v>
      </c>
      <c r="F1152" s="246">
        <v>27442.475499999997</v>
      </c>
      <c r="G1152" s="221"/>
    </row>
    <row r="1153" spans="1:7" s="58" customFormat="1" ht="13.5" customHeight="1" x14ac:dyDescent="0.2">
      <c r="A1153" s="349">
        <v>2018</v>
      </c>
      <c r="B1153" s="350" t="s">
        <v>42</v>
      </c>
      <c r="C1153" s="350" t="s">
        <v>102</v>
      </c>
      <c r="D1153" s="351">
        <v>13637.939999999999</v>
      </c>
      <c r="E1153" s="351">
        <v>15322.6325</v>
      </c>
      <c r="F1153" s="352">
        <v>28960.572499999998</v>
      </c>
      <c r="G1153" s="221"/>
    </row>
    <row r="1154" spans="1:7" s="58" customFormat="1" ht="13.5" customHeight="1" x14ac:dyDescent="0.2">
      <c r="A1154" s="244">
        <v>2018</v>
      </c>
      <c r="B1154" s="165" t="s">
        <v>43</v>
      </c>
      <c r="C1154" s="165" t="s">
        <v>102</v>
      </c>
      <c r="D1154" s="245">
        <v>14161.580000000002</v>
      </c>
      <c r="E1154" s="245">
        <v>14255.443000000003</v>
      </c>
      <c r="F1154" s="246">
        <v>28417.023000000001</v>
      </c>
      <c r="G1154" s="221"/>
    </row>
    <row r="1155" spans="1:7" s="58" customFormat="1" ht="13.5" customHeight="1" x14ac:dyDescent="0.2">
      <c r="A1155" s="349">
        <v>2018</v>
      </c>
      <c r="B1155" s="350" t="s">
        <v>44</v>
      </c>
      <c r="C1155" s="350" t="s">
        <v>102</v>
      </c>
      <c r="D1155" s="351">
        <v>13110.229999999998</v>
      </c>
      <c r="E1155" s="351">
        <v>15257.9545</v>
      </c>
      <c r="F1155" s="352">
        <v>28368.184499999996</v>
      </c>
      <c r="G1155" s="221"/>
    </row>
    <row r="1156" spans="1:7" s="58" customFormat="1" ht="13.5" customHeight="1" x14ac:dyDescent="0.2">
      <c r="A1156" s="244">
        <v>2018</v>
      </c>
      <c r="B1156" s="165" t="s">
        <v>45</v>
      </c>
      <c r="C1156" s="165" t="s">
        <v>102</v>
      </c>
      <c r="D1156" s="245">
        <v>14640.98</v>
      </c>
      <c r="E1156" s="245">
        <v>16478.136999999995</v>
      </c>
      <c r="F1156" s="246">
        <v>31119.116999999998</v>
      </c>
      <c r="G1156" s="221"/>
    </row>
    <row r="1157" spans="1:7" s="58" customFormat="1" ht="13.5" customHeight="1" x14ac:dyDescent="0.2">
      <c r="A1157" s="349">
        <v>2018</v>
      </c>
      <c r="B1157" s="350" t="s">
        <v>46</v>
      </c>
      <c r="C1157" s="350" t="s">
        <v>102</v>
      </c>
      <c r="D1157" s="351">
        <v>12465.739999999998</v>
      </c>
      <c r="E1157" s="351">
        <v>14698.754500000001</v>
      </c>
      <c r="F1157" s="352">
        <v>27164.494500000001</v>
      </c>
      <c r="G1157" s="221"/>
    </row>
    <row r="1158" spans="1:7" s="58" customFormat="1" ht="13.5" customHeight="1" x14ac:dyDescent="0.2">
      <c r="A1158" s="244">
        <v>2018</v>
      </c>
      <c r="B1158" s="165" t="s">
        <v>47</v>
      </c>
      <c r="C1158" s="165" t="s">
        <v>102</v>
      </c>
      <c r="D1158" s="245">
        <v>13630.2</v>
      </c>
      <c r="E1158" s="245">
        <v>16076.482500000002</v>
      </c>
      <c r="F1158" s="246">
        <v>29706.682499999999</v>
      </c>
      <c r="G1158" s="221"/>
    </row>
    <row r="1159" spans="1:7" s="58" customFormat="1" ht="13.5" customHeight="1" x14ac:dyDescent="0.2">
      <c r="A1159" s="349">
        <v>2018</v>
      </c>
      <c r="B1159" s="350" t="s">
        <v>48</v>
      </c>
      <c r="C1159" s="350" t="s">
        <v>102</v>
      </c>
      <c r="D1159" s="351">
        <v>13814.800000000001</v>
      </c>
      <c r="E1159" s="351">
        <v>15942.8475</v>
      </c>
      <c r="F1159" s="352">
        <v>29757.647500000003</v>
      </c>
      <c r="G1159" s="221"/>
    </row>
    <row r="1160" spans="1:7" s="58" customFormat="1" ht="13.5" customHeight="1" x14ac:dyDescent="0.2">
      <c r="A1160" s="244">
        <v>2018</v>
      </c>
      <c r="B1160" s="165" t="s">
        <v>49</v>
      </c>
      <c r="C1160" s="165" t="s">
        <v>102</v>
      </c>
      <c r="D1160" s="245">
        <v>11164.47</v>
      </c>
      <c r="E1160" s="245">
        <v>14924.443499999999</v>
      </c>
      <c r="F1160" s="246">
        <v>26088.913499999999</v>
      </c>
      <c r="G1160" s="221"/>
    </row>
    <row r="1161" spans="1:7" s="58" customFormat="1" ht="13.5" customHeight="1" x14ac:dyDescent="0.2">
      <c r="A1161" s="349">
        <v>2019</v>
      </c>
      <c r="B1161" s="350" t="s">
        <v>50</v>
      </c>
      <c r="C1161" s="350" t="s">
        <v>102</v>
      </c>
      <c r="D1161" s="351">
        <v>9994.880000000001</v>
      </c>
      <c r="E1161" s="351">
        <v>14750.507999999998</v>
      </c>
      <c r="F1161" s="352">
        <v>24745.387999999999</v>
      </c>
      <c r="G1161" s="221"/>
    </row>
    <row r="1162" spans="1:7" s="58" customFormat="1" ht="13.5" customHeight="1" x14ac:dyDescent="0.2">
      <c r="A1162" s="244">
        <v>2019</v>
      </c>
      <c r="B1162" s="165" t="s">
        <v>51</v>
      </c>
      <c r="C1162" s="165" t="s">
        <v>102</v>
      </c>
      <c r="D1162" s="245">
        <v>11061.689999999999</v>
      </c>
      <c r="E1162" s="245">
        <v>16671.6145</v>
      </c>
      <c r="F1162" s="246">
        <v>27733.304499999998</v>
      </c>
      <c r="G1162" s="221"/>
    </row>
    <row r="1163" spans="1:7" s="58" customFormat="1" ht="13.5" customHeight="1" x14ac:dyDescent="0.2">
      <c r="A1163" s="349">
        <v>2019</v>
      </c>
      <c r="B1163" s="350" t="s">
        <v>52</v>
      </c>
      <c r="C1163" s="350" t="s">
        <v>102</v>
      </c>
      <c r="D1163" s="351">
        <v>11550.809999999998</v>
      </c>
      <c r="E1163" s="351">
        <v>16655.1345</v>
      </c>
      <c r="F1163" s="352">
        <v>28205.944499999998</v>
      </c>
      <c r="G1163" s="221"/>
    </row>
    <row r="1164" spans="1:7" s="58" customFormat="1" ht="13.5" customHeight="1" x14ac:dyDescent="0.2">
      <c r="A1164" s="244">
        <v>2019</v>
      </c>
      <c r="B1164" s="165" t="s">
        <v>40</v>
      </c>
      <c r="C1164" s="165" t="s">
        <v>102</v>
      </c>
      <c r="D1164" s="245">
        <v>12111.170000000002</v>
      </c>
      <c r="E1164" s="245">
        <v>15602.453499999998</v>
      </c>
      <c r="F1164" s="246">
        <v>27713.623500000002</v>
      </c>
      <c r="G1164" s="221"/>
    </row>
    <row r="1165" spans="1:7" s="58" customFormat="1" ht="13.5" customHeight="1" x14ac:dyDescent="0.2">
      <c r="A1165" s="349">
        <v>2019</v>
      </c>
      <c r="B1165" s="350" t="s">
        <v>42</v>
      </c>
      <c r="C1165" s="350" t="s">
        <v>102</v>
      </c>
      <c r="D1165" s="351">
        <v>13076.379999999997</v>
      </c>
      <c r="E1165" s="351">
        <v>16501.2965</v>
      </c>
      <c r="F1165" s="352">
        <v>29577.676499999998</v>
      </c>
      <c r="G1165" s="221"/>
    </row>
    <row r="1166" spans="1:7" s="58" customFormat="1" ht="13.5" customHeight="1" x14ac:dyDescent="0.2">
      <c r="A1166" s="244">
        <v>2019</v>
      </c>
      <c r="B1166" s="165" t="s">
        <v>43</v>
      </c>
      <c r="C1166" s="165" t="s">
        <v>102</v>
      </c>
      <c r="D1166" s="245">
        <v>12126.239999999996</v>
      </c>
      <c r="E1166" s="245">
        <v>15306.4805</v>
      </c>
      <c r="F1166" s="246">
        <v>27432.720499999996</v>
      </c>
      <c r="G1166" s="221"/>
    </row>
    <row r="1167" spans="1:7" s="58" customFormat="1" ht="13.5" customHeight="1" x14ac:dyDescent="0.2">
      <c r="A1167" s="349">
        <v>2019</v>
      </c>
      <c r="B1167" s="350" t="s">
        <v>44</v>
      </c>
      <c r="C1167" s="350" t="s">
        <v>102</v>
      </c>
      <c r="D1167" s="351">
        <v>12543.839999999997</v>
      </c>
      <c r="E1167" s="351">
        <v>18324.9375</v>
      </c>
      <c r="F1167" s="352">
        <v>30868.777499999997</v>
      </c>
      <c r="G1167" s="221"/>
    </row>
    <row r="1168" spans="1:7" s="58" customFormat="1" ht="13.5" customHeight="1" x14ac:dyDescent="0.2">
      <c r="A1168" s="244">
        <v>2019</v>
      </c>
      <c r="B1168" s="165" t="s">
        <v>45</v>
      </c>
      <c r="C1168" s="165" t="s">
        <v>102</v>
      </c>
      <c r="D1168" s="245">
        <v>15274.309999999994</v>
      </c>
      <c r="E1168" s="245">
        <v>18446.459500000001</v>
      </c>
      <c r="F1168" s="246">
        <v>33720.769499999995</v>
      </c>
      <c r="G1168" s="221"/>
    </row>
    <row r="1169" spans="1:7" s="58" customFormat="1" ht="13.5" customHeight="1" x14ac:dyDescent="0.2">
      <c r="A1169" s="349">
        <v>2019</v>
      </c>
      <c r="B1169" s="350" t="s">
        <v>46</v>
      </c>
      <c r="C1169" s="350" t="s">
        <v>102</v>
      </c>
      <c r="D1169" s="351">
        <v>14544.789999999999</v>
      </c>
      <c r="E1169" s="351">
        <v>17714.154500000001</v>
      </c>
      <c r="F1169" s="352">
        <v>32258.944499999998</v>
      </c>
      <c r="G1169" s="221"/>
    </row>
    <row r="1170" spans="1:7" s="58" customFormat="1" ht="13.5" customHeight="1" x14ac:dyDescent="0.2">
      <c r="A1170" s="244">
        <v>2019</v>
      </c>
      <c r="B1170" s="165" t="s">
        <v>47</v>
      </c>
      <c r="C1170" s="165" t="s">
        <v>102</v>
      </c>
      <c r="D1170" s="245">
        <v>14909.649999999998</v>
      </c>
      <c r="E1170" s="245">
        <v>18309.146999999997</v>
      </c>
      <c r="F1170" s="246">
        <v>33218.796999999991</v>
      </c>
      <c r="G1170" s="221"/>
    </row>
    <row r="1171" spans="1:7" s="58" customFormat="1" ht="13.5" customHeight="1" x14ac:dyDescent="0.2">
      <c r="A1171" s="349">
        <v>2019</v>
      </c>
      <c r="B1171" s="350" t="s">
        <v>48</v>
      </c>
      <c r="C1171" s="350" t="s">
        <v>102</v>
      </c>
      <c r="D1171" s="351">
        <v>13481.009999999998</v>
      </c>
      <c r="E1171" s="351">
        <v>19750.734999999997</v>
      </c>
      <c r="F1171" s="352">
        <v>33231.744999999995</v>
      </c>
      <c r="G1171" s="221"/>
    </row>
    <row r="1172" spans="1:7" s="58" customFormat="1" ht="13.5" customHeight="1" x14ac:dyDescent="0.2">
      <c r="A1172" s="244">
        <v>2019</v>
      </c>
      <c r="B1172" s="165" t="s">
        <v>49</v>
      </c>
      <c r="C1172" s="165" t="s">
        <v>102</v>
      </c>
      <c r="D1172" s="245">
        <v>12799.89</v>
      </c>
      <c r="E1172" s="245">
        <v>19840.5825</v>
      </c>
      <c r="F1172" s="246">
        <v>32640.4725</v>
      </c>
      <c r="G1172" s="221"/>
    </row>
    <row r="1173" spans="1:7" s="58" customFormat="1" ht="13.5" customHeight="1" x14ac:dyDescent="0.2">
      <c r="A1173" s="349">
        <v>2020</v>
      </c>
      <c r="B1173" s="350" t="s">
        <v>50</v>
      </c>
      <c r="C1173" s="350" t="s">
        <v>102</v>
      </c>
      <c r="D1173" s="351">
        <v>13603.490000000002</v>
      </c>
      <c r="E1173" s="351">
        <v>18673.811000000002</v>
      </c>
      <c r="F1173" s="352">
        <v>32277.300999999999</v>
      </c>
      <c r="G1173" s="221"/>
    </row>
    <row r="1174" spans="1:7" s="58" customFormat="1" ht="13.5" customHeight="1" x14ac:dyDescent="0.2">
      <c r="A1174" s="244">
        <v>2020</v>
      </c>
      <c r="B1174" s="165" t="s">
        <v>51</v>
      </c>
      <c r="C1174" s="165" t="s">
        <v>102</v>
      </c>
      <c r="D1174" s="245">
        <v>13307.799999999997</v>
      </c>
      <c r="E1174" s="245">
        <v>18387.0455</v>
      </c>
      <c r="F1174" s="246">
        <v>31694.845500000003</v>
      </c>
      <c r="G1174" s="221"/>
    </row>
    <row r="1175" spans="1:7" s="58" customFormat="1" ht="13.5" customHeight="1" x14ac:dyDescent="0.2">
      <c r="A1175" s="349">
        <v>2020</v>
      </c>
      <c r="B1175" s="350" t="s">
        <v>52</v>
      </c>
      <c r="C1175" s="350" t="s">
        <v>102</v>
      </c>
      <c r="D1175" s="351">
        <v>7852.51</v>
      </c>
      <c r="E1175" s="351">
        <v>10818.409</v>
      </c>
      <c r="F1175" s="352">
        <v>18670.919000000002</v>
      </c>
      <c r="G1175" s="221"/>
    </row>
    <row r="1176" spans="1:7" s="58" customFormat="1" ht="13.5" customHeight="1" x14ac:dyDescent="0.2">
      <c r="A1176" s="244">
        <v>2020</v>
      </c>
      <c r="B1176" s="165" t="s">
        <v>40</v>
      </c>
      <c r="C1176" s="165" t="s">
        <v>102</v>
      </c>
      <c r="D1176" s="245">
        <v>279.32000000000005</v>
      </c>
      <c r="E1176" s="245">
        <v>4966.8140000000003</v>
      </c>
      <c r="F1176" s="246">
        <v>5246.134</v>
      </c>
      <c r="G1176" s="221"/>
    </row>
    <row r="1177" spans="1:7" s="58" customFormat="1" ht="13.5" customHeight="1" x14ac:dyDescent="0.2">
      <c r="A1177" s="349">
        <v>2020</v>
      </c>
      <c r="B1177" s="350" t="s">
        <v>42</v>
      </c>
      <c r="C1177" s="350" t="s">
        <v>102</v>
      </c>
      <c r="D1177" s="351">
        <v>7922.19</v>
      </c>
      <c r="E1177" s="351">
        <v>12677.413</v>
      </c>
      <c r="F1177" s="352">
        <v>20599.602999999999</v>
      </c>
      <c r="G1177" s="221"/>
    </row>
    <row r="1178" spans="1:7" s="58" customFormat="1" ht="13.5" customHeight="1" x14ac:dyDescent="0.2">
      <c r="A1178" s="244">
        <v>2020</v>
      </c>
      <c r="B1178" s="165" t="s">
        <v>43</v>
      </c>
      <c r="C1178" s="165" t="s">
        <v>102</v>
      </c>
      <c r="D1178" s="245">
        <v>12825.120000000003</v>
      </c>
      <c r="E1178" s="245">
        <v>15728.363012197495</v>
      </c>
      <c r="F1178" s="246">
        <v>28553.483012197496</v>
      </c>
      <c r="G1178" s="221"/>
    </row>
    <row r="1179" spans="1:7" s="58" customFormat="1" ht="13.5" customHeight="1" x14ac:dyDescent="0.2">
      <c r="A1179" s="349">
        <v>2020</v>
      </c>
      <c r="B1179" s="350" t="s">
        <v>44</v>
      </c>
      <c r="C1179" s="350" t="s">
        <v>102</v>
      </c>
      <c r="D1179" s="351">
        <v>13808.349999999999</v>
      </c>
      <c r="E1179" s="351">
        <v>20304.492501525878</v>
      </c>
      <c r="F1179" s="352">
        <v>34112.842501525869</v>
      </c>
      <c r="G1179" s="221"/>
    </row>
    <row r="1180" spans="1:7" s="58" customFormat="1" ht="13.5" customHeight="1" x14ac:dyDescent="0.2">
      <c r="A1180" s="244">
        <v>2020</v>
      </c>
      <c r="B1180" s="165" t="s">
        <v>45</v>
      </c>
      <c r="C1180" s="165" t="s">
        <v>102</v>
      </c>
      <c r="D1180" s="245">
        <v>16218.09</v>
      </c>
      <c r="E1180" s="245">
        <v>19716.356498664853</v>
      </c>
      <c r="F1180" s="246">
        <v>35934.446498664853</v>
      </c>
      <c r="G1180" s="221"/>
    </row>
    <row r="1181" spans="1:7" s="58" customFormat="1" ht="13.5" customHeight="1" x14ac:dyDescent="0.2">
      <c r="A1181" s="349">
        <v>2020</v>
      </c>
      <c r="B1181" s="350" t="s">
        <v>46</v>
      </c>
      <c r="C1181" s="350" t="s">
        <v>102</v>
      </c>
      <c r="D1181" s="351">
        <v>14243.21</v>
      </c>
      <c r="E1181" s="351">
        <v>18914.475498474123</v>
      </c>
      <c r="F1181" s="352">
        <v>33157.685498474122</v>
      </c>
      <c r="G1181" s="221"/>
    </row>
    <row r="1182" spans="1:7" s="58" customFormat="1" ht="13.5" customHeight="1" x14ac:dyDescent="0.2">
      <c r="A1182" s="244">
        <v>2020</v>
      </c>
      <c r="B1182" s="165" t="s">
        <v>47</v>
      </c>
      <c r="C1182" s="165" t="s">
        <v>102</v>
      </c>
      <c r="D1182" s="245">
        <v>17391.904001068116</v>
      </c>
      <c r="E1182" s="245">
        <v>19350.879001335139</v>
      </c>
      <c r="F1182" s="246">
        <v>36742.783002403259</v>
      </c>
      <c r="G1182" s="221"/>
    </row>
    <row r="1183" spans="1:7" s="58" customFormat="1" ht="13.5" customHeight="1" x14ac:dyDescent="0.2">
      <c r="A1183" s="349">
        <v>2020</v>
      </c>
      <c r="B1183" s="350" t="s">
        <v>48</v>
      </c>
      <c r="C1183" s="350" t="s">
        <v>102</v>
      </c>
      <c r="D1183" s="351">
        <v>18317.264000000003</v>
      </c>
      <c r="E1183" s="351">
        <v>19603.725493896483</v>
      </c>
      <c r="F1183" s="352">
        <v>37920.989493896486</v>
      </c>
      <c r="G1183" s="221"/>
    </row>
    <row r="1184" spans="1:7" s="58" customFormat="1" ht="13.5" customHeight="1" x14ac:dyDescent="0.2">
      <c r="A1184" s="244">
        <v>2020</v>
      </c>
      <c r="B1184" s="165" t="s">
        <v>49</v>
      </c>
      <c r="C1184" s="165" t="s">
        <v>102</v>
      </c>
      <c r="D1184" s="245">
        <v>14739.806999084474</v>
      </c>
      <c r="E1184" s="245">
        <v>18316.855490234375</v>
      </c>
      <c r="F1184" s="246">
        <v>33056.662489318849</v>
      </c>
      <c r="G1184" s="221"/>
    </row>
    <row r="1185" spans="1:7" s="58" customFormat="1" ht="13.5" customHeight="1" x14ac:dyDescent="0.2">
      <c r="A1185" s="349">
        <v>2021</v>
      </c>
      <c r="B1185" s="350" t="s">
        <v>50</v>
      </c>
      <c r="C1185" s="350" t="s">
        <v>102</v>
      </c>
      <c r="D1185" s="351">
        <v>17646.343996948239</v>
      </c>
      <c r="E1185" s="351">
        <v>17682.37849694824</v>
      </c>
      <c r="F1185" s="352">
        <v>35328.722493896479</v>
      </c>
      <c r="G1185" s="221"/>
    </row>
    <row r="1186" spans="1:7" s="58" customFormat="1" ht="13.5" customHeight="1" x14ac:dyDescent="0.2">
      <c r="A1186" s="244">
        <v>2021</v>
      </c>
      <c r="B1186" s="165" t="s">
        <v>51</v>
      </c>
      <c r="C1186" s="165" t="s">
        <v>102</v>
      </c>
      <c r="D1186" s="245">
        <v>14440.9940073</v>
      </c>
      <c r="E1186" s="245">
        <v>19102.857999799999</v>
      </c>
      <c r="F1186" s="246">
        <v>33543.852007099995</v>
      </c>
      <c r="G1186" s="221"/>
    </row>
    <row r="1187" spans="1:7" s="58" customFormat="1" ht="13.5" customHeight="1" x14ac:dyDescent="0.2">
      <c r="A1187" s="349">
        <v>2021</v>
      </c>
      <c r="B1187" s="350" t="s">
        <v>52</v>
      </c>
      <c r="C1187" s="350" t="s">
        <v>102</v>
      </c>
      <c r="D1187" s="351">
        <v>16178.281999237059</v>
      </c>
      <c r="E1187" s="351">
        <v>18725.913</v>
      </c>
      <c r="F1187" s="352">
        <v>34904.194999237057</v>
      </c>
      <c r="G1187" s="221"/>
    </row>
    <row r="1188" spans="1:7" s="58" customFormat="1" ht="13.5" customHeight="1" x14ac:dyDescent="0.2">
      <c r="A1188" s="244">
        <v>2021</v>
      </c>
      <c r="B1188" s="165" t="s">
        <v>40</v>
      </c>
      <c r="C1188" s="165" t="s">
        <v>102</v>
      </c>
      <c r="D1188" s="245">
        <v>14237.138000000003</v>
      </c>
      <c r="E1188" s="245">
        <v>17440.257012397768</v>
      </c>
      <c r="F1188" s="246">
        <v>31677.39501239777</v>
      </c>
      <c r="G1188" s="221"/>
    </row>
    <row r="1189" spans="1:7" s="58" customFormat="1" ht="13.5" customHeight="1" x14ac:dyDescent="0.2">
      <c r="A1189" s="349">
        <v>2021</v>
      </c>
      <c r="B1189" s="350" t="s">
        <v>42</v>
      </c>
      <c r="C1189" s="350" t="s">
        <v>102</v>
      </c>
      <c r="D1189" s="351">
        <v>10890.380003662111</v>
      </c>
      <c r="E1189" s="351">
        <v>15041.095499994039</v>
      </c>
      <c r="F1189" s="352">
        <v>25931.475503656147</v>
      </c>
      <c r="G1189" s="221"/>
    </row>
    <row r="1190" spans="1:7" s="58" customFormat="1" ht="13.5" customHeight="1" x14ac:dyDescent="0.2">
      <c r="A1190" s="244">
        <v>2021</v>
      </c>
      <c r="B1190" s="165" t="s">
        <v>43</v>
      </c>
      <c r="C1190" s="165" t="s">
        <v>102</v>
      </c>
      <c r="D1190" s="245">
        <v>14851.606996643066</v>
      </c>
      <c r="E1190" s="245">
        <v>19639.157999237064</v>
      </c>
      <c r="F1190" s="246">
        <v>34490.764995880134</v>
      </c>
      <c r="G1190" s="221"/>
    </row>
    <row r="1191" spans="1:7" s="58" customFormat="1" ht="13.5" customHeight="1" x14ac:dyDescent="0.2">
      <c r="A1191" s="349">
        <v>2021</v>
      </c>
      <c r="B1191" s="350" t="s">
        <v>44</v>
      </c>
      <c r="C1191" s="350" t="s">
        <v>102</v>
      </c>
      <c r="D1191" s="351">
        <v>15526.426002746583</v>
      </c>
      <c r="E1191" s="351">
        <v>19989.567500000005</v>
      </c>
      <c r="F1191" s="352">
        <v>35515.993502746584</v>
      </c>
      <c r="G1191" s="221"/>
    </row>
    <row r="1192" spans="1:7" s="58" customFormat="1" ht="13.5" customHeight="1" x14ac:dyDescent="0.2">
      <c r="A1192" s="244">
        <v>2021</v>
      </c>
      <c r="B1192" s="165" t="s">
        <v>45</v>
      </c>
      <c r="C1192" s="165" t="s">
        <v>102</v>
      </c>
      <c r="D1192" s="245">
        <v>14678.180994354247</v>
      </c>
      <c r="E1192" s="245">
        <v>18312.108999511718</v>
      </c>
      <c r="F1192" s="246">
        <v>32990.289993865968</v>
      </c>
      <c r="G1192" s="221"/>
    </row>
    <row r="1193" spans="1:7" s="58" customFormat="1" ht="13.5" customHeight="1" x14ac:dyDescent="0.2">
      <c r="A1193" s="349">
        <v>2021</v>
      </c>
      <c r="B1193" s="350" t="s">
        <v>46</v>
      </c>
      <c r="C1193" s="350" t="s">
        <v>102</v>
      </c>
      <c r="D1193" s="351">
        <v>13351.882000915528</v>
      </c>
      <c r="E1193" s="351">
        <v>20403.265999999996</v>
      </c>
      <c r="F1193" s="352">
        <v>33755.148000915528</v>
      </c>
      <c r="G1193" s="221"/>
    </row>
    <row r="1194" spans="1:7" s="58" customFormat="1" ht="13.5" customHeight="1" x14ac:dyDescent="0.2">
      <c r="A1194" s="244">
        <v>2021</v>
      </c>
      <c r="B1194" s="165" t="s">
        <v>47</v>
      </c>
      <c r="C1194" s="165" t="s">
        <v>102</v>
      </c>
      <c r="D1194" s="245">
        <v>14307.120997558592</v>
      </c>
      <c r="E1194" s="245">
        <v>20167.667000000001</v>
      </c>
      <c r="F1194" s="246">
        <v>34474.787997558597</v>
      </c>
      <c r="G1194" s="221"/>
    </row>
    <row r="1195" spans="1:7" s="58" customFormat="1" ht="13.5" customHeight="1" x14ac:dyDescent="0.2">
      <c r="A1195" s="349">
        <v>2021</v>
      </c>
      <c r="B1195" s="350" t="s">
        <v>48</v>
      </c>
      <c r="C1195" s="350" t="s">
        <v>102</v>
      </c>
      <c r="D1195" s="351">
        <v>13509.056999542236</v>
      </c>
      <c r="E1195" s="351">
        <v>19442.419000000002</v>
      </c>
      <c r="F1195" s="352">
        <v>32951.475999542236</v>
      </c>
      <c r="G1195" s="221"/>
    </row>
    <row r="1196" spans="1:7" s="58" customFormat="1" ht="13.5" customHeight="1" x14ac:dyDescent="0.2">
      <c r="A1196" s="244">
        <v>2021</v>
      </c>
      <c r="B1196" s="165" t="s">
        <v>49</v>
      </c>
      <c r="C1196" s="165" t="s">
        <v>102</v>
      </c>
      <c r="D1196" s="245">
        <v>13908.524000000001</v>
      </c>
      <c r="E1196" s="245">
        <v>20619.794499999996</v>
      </c>
      <c r="F1196" s="246">
        <v>34528.318499999994</v>
      </c>
      <c r="G1196" s="221"/>
    </row>
    <row r="1197" spans="1:7" s="58" customFormat="1" ht="13.5" customHeight="1" x14ac:dyDescent="0.2">
      <c r="A1197" s="349">
        <v>2022</v>
      </c>
      <c r="B1197" s="350" t="s">
        <v>50</v>
      </c>
      <c r="C1197" s="350" t="s">
        <v>102</v>
      </c>
      <c r="D1197" s="351">
        <v>14274.212000000003</v>
      </c>
      <c r="E1197" s="351">
        <v>16533.913</v>
      </c>
      <c r="F1197" s="352">
        <v>30808.125000000004</v>
      </c>
      <c r="G1197" s="221"/>
    </row>
    <row r="1198" spans="1:7" s="58" customFormat="1" ht="13.5" customHeight="1" x14ac:dyDescent="0.2">
      <c r="A1198" s="244">
        <v>2022</v>
      </c>
      <c r="B1198" s="165" t="s">
        <v>51</v>
      </c>
      <c r="C1198" s="165" t="s">
        <v>102</v>
      </c>
      <c r="D1198" s="245">
        <v>14075.108998474119</v>
      </c>
      <c r="E1198" s="245">
        <v>19182.473501167296</v>
      </c>
      <c r="F1198" s="246">
        <v>33257.582499641416</v>
      </c>
      <c r="G1198" s="221"/>
    </row>
    <row r="1199" spans="1:7" s="58" customFormat="1" ht="13.5" customHeight="1" x14ac:dyDescent="0.2">
      <c r="A1199" s="349">
        <v>2022</v>
      </c>
      <c r="B1199" s="350" t="s">
        <v>52</v>
      </c>
      <c r="C1199" s="350" t="s">
        <v>102</v>
      </c>
      <c r="D1199" s="351">
        <v>12780.751</v>
      </c>
      <c r="E1199" s="351">
        <v>20108.272493944169</v>
      </c>
      <c r="F1199" s="352">
        <v>32889.023493944173</v>
      </c>
      <c r="G1199" s="221"/>
    </row>
    <row r="1200" spans="1:7" s="58" customFormat="1" ht="13.5" customHeight="1" x14ac:dyDescent="0.2">
      <c r="A1200" s="244">
        <v>2022</v>
      </c>
      <c r="B1200" s="165" t="s">
        <v>40</v>
      </c>
      <c r="C1200" s="165" t="s">
        <v>102</v>
      </c>
      <c r="D1200" s="245">
        <v>14199.83</v>
      </c>
      <c r="E1200" s="245">
        <v>18132.751499999998</v>
      </c>
      <c r="F1200" s="246">
        <v>32332.5815</v>
      </c>
      <c r="G1200" s="221"/>
    </row>
    <row r="1201" spans="1:7" s="58" customFormat="1" ht="13.5" customHeight="1" x14ac:dyDescent="0.2">
      <c r="A1201" s="349">
        <v>2022</v>
      </c>
      <c r="B1201" s="350" t="s">
        <v>42</v>
      </c>
      <c r="C1201" s="350" t="s">
        <v>102</v>
      </c>
      <c r="D1201" s="351">
        <v>14724.181999999997</v>
      </c>
      <c r="E1201" s="351">
        <v>18120.425744184377</v>
      </c>
      <c r="F1201" s="352">
        <v>32844.607744184374</v>
      </c>
      <c r="G1201" s="221"/>
    </row>
    <row r="1202" spans="1:7" s="58" customFormat="1" ht="13.5" customHeight="1" x14ac:dyDescent="0.2">
      <c r="A1202" s="244">
        <v>2022</v>
      </c>
      <c r="B1202" s="165" t="s">
        <v>43</v>
      </c>
      <c r="C1202" s="165" t="s">
        <v>102</v>
      </c>
      <c r="D1202" s="245">
        <v>13786.076999999997</v>
      </c>
      <c r="E1202" s="245">
        <v>18727.060942270076</v>
      </c>
      <c r="F1202" s="246">
        <v>32513.13794227007</v>
      </c>
      <c r="G1202" s="221"/>
    </row>
    <row r="1203" spans="1:7" s="58" customFormat="1" ht="13.5" customHeight="1" x14ac:dyDescent="0.2">
      <c r="A1203" s="349">
        <v>2022</v>
      </c>
      <c r="B1203" s="350" t="s">
        <v>44</v>
      </c>
      <c r="C1203" s="350" t="s">
        <v>102</v>
      </c>
      <c r="D1203" s="351">
        <v>16139.897999999999</v>
      </c>
      <c r="E1203" s="351">
        <v>16543.057623234094</v>
      </c>
      <c r="F1203" s="352">
        <v>32682.955623234095</v>
      </c>
      <c r="G1203" s="221"/>
    </row>
    <row r="1204" spans="1:7" s="58" customFormat="1" ht="13.5" customHeight="1" x14ac:dyDescent="0.2">
      <c r="A1204" s="244">
        <v>2022</v>
      </c>
      <c r="B1204" s="165" t="s">
        <v>45</v>
      </c>
      <c r="C1204" s="165" t="s">
        <v>102</v>
      </c>
      <c r="D1204" s="245">
        <v>14571.432000000001</v>
      </c>
      <c r="E1204" s="245">
        <v>19429.691427642349</v>
      </c>
      <c r="F1204" s="246">
        <v>34001.123427642349</v>
      </c>
      <c r="G1204" s="221"/>
    </row>
    <row r="1205" spans="1:7" s="58" customFormat="1" ht="13.5" customHeight="1" x14ac:dyDescent="0.2">
      <c r="A1205" s="349">
        <v>2022</v>
      </c>
      <c r="B1205" s="350" t="s">
        <v>46</v>
      </c>
      <c r="C1205" s="350" t="s">
        <v>102</v>
      </c>
      <c r="D1205" s="351">
        <v>13179.945000000002</v>
      </c>
      <c r="E1205" s="351">
        <v>19306.086106976254</v>
      </c>
      <c r="F1205" s="352">
        <v>32486.031106976254</v>
      </c>
      <c r="G1205" s="221"/>
    </row>
    <row r="1206" spans="1:7" s="58" customFormat="1" ht="13.5" customHeight="1" x14ac:dyDescent="0.2">
      <c r="A1206" s="244">
        <v>2022</v>
      </c>
      <c r="B1206" s="165" t="s">
        <v>47</v>
      </c>
      <c r="C1206" s="165" t="s">
        <v>102</v>
      </c>
      <c r="D1206" s="245">
        <v>11496.011</v>
      </c>
      <c r="E1206" s="245">
        <v>17389.965415309111</v>
      </c>
      <c r="F1206" s="246">
        <v>28885.976415309109</v>
      </c>
      <c r="G1206" s="221"/>
    </row>
    <row r="1207" spans="1:7" s="58" customFormat="1" ht="13.5" customHeight="1" x14ac:dyDescent="0.2">
      <c r="A1207" s="349">
        <v>2022</v>
      </c>
      <c r="B1207" s="350" t="s">
        <v>48</v>
      </c>
      <c r="C1207" s="350" t="s">
        <v>102</v>
      </c>
      <c r="D1207" s="351">
        <v>10440.547000000002</v>
      </c>
      <c r="E1207" s="351">
        <v>18061.179010681146</v>
      </c>
      <c r="F1207" s="352">
        <v>28501.726010681145</v>
      </c>
      <c r="G1207" s="221"/>
    </row>
    <row r="1208" spans="1:7" s="58" customFormat="1" ht="13.5" customHeight="1" x14ac:dyDescent="0.2">
      <c r="A1208" s="244">
        <v>2022</v>
      </c>
      <c r="B1208" s="165" t="s">
        <v>49</v>
      </c>
      <c r="C1208" s="165" t="s">
        <v>102</v>
      </c>
      <c r="D1208" s="245">
        <v>8426.6899999999987</v>
      </c>
      <c r="E1208" s="245">
        <v>19767.250498474124</v>
      </c>
      <c r="F1208" s="246">
        <v>28193.94049847412</v>
      </c>
      <c r="G1208" s="221"/>
    </row>
    <row r="1209" spans="1:7" s="58" customFormat="1" ht="13.5" customHeight="1" x14ac:dyDescent="0.2">
      <c r="A1209" s="349">
        <v>2023</v>
      </c>
      <c r="B1209" s="350" t="s">
        <v>50</v>
      </c>
      <c r="C1209" s="350" t="s">
        <v>102</v>
      </c>
      <c r="D1209" s="351">
        <v>12652.233</v>
      </c>
      <c r="E1209" s="351">
        <v>15828.993999999999</v>
      </c>
      <c r="F1209" s="352">
        <v>28481.227000000003</v>
      </c>
      <c r="G1209" s="221"/>
    </row>
    <row r="1210" spans="1:7" s="58" customFormat="1" ht="13.5" customHeight="1" x14ac:dyDescent="0.2">
      <c r="A1210" s="244">
        <v>2023</v>
      </c>
      <c r="B1210" s="165" t="s">
        <v>51</v>
      </c>
      <c r="C1210" s="165" t="s">
        <v>102</v>
      </c>
      <c r="D1210" s="245">
        <v>12452.246999999999</v>
      </c>
      <c r="E1210" s="245">
        <v>16902.6300008</v>
      </c>
      <c r="F1210" s="246">
        <v>29354.877000799999</v>
      </c>
      <c r="G1210" s="221"/>
    </row>
    <row r="1211" spans="1:7" s="58" customFormat="1" ht="13.5" customHeight="1" x14ac:dyDescent="0.2">
      <c r="A1211" s="349">
        <v>2023</v>
      </c>
      <c r="B1211" s="350" t="s">
        <v>52</v>
      </c>
      <c r="C1211" s="350" t="s">
        <v>102</v>
      </c>
      <c r="D1211" s="351">
        <v>12342.046999999997</v>
      </c>
      <c r="E1211" s="351">
        <v>18009.770500762941</v>
      </c>
      <c r="F1211" s="352">
        <v>30351.817500762936</v>
      </c>
      <c r="G1211" s="221"/>
    </row>
    <row r="1212" spans="1:7" s="58" customFormat="1" ht="13.5" customHeight="1" x14ac:dyDescent="0.2">
      <c r="A1212" s="244">
        <v>2023</v>
      </c>
      <c r="B1212" s="165" t="s">
        <v>40</v>
      </c>
      <c r="C1212" s="165" t="s">
        <v>102</v>
      </c>
      <c r="D1212" s="245">
        <v>8356.4470000000001</v>
      </c>
      <c r="E1212" s="245">
        <v>15060.342999999997</v>
      </c>
      <c r="F1212" s="246">
        <v>23416.79</v>
      </c>
      <c r="G1212" s="221"/>
    </row>
    <row r="1213" spans="1:7" s="58" customFormat="1" ht="13.5" customHeight="1" x14ac:dyDescent="0.2">
      <c r="A1213" s="349">
        <v>2023</v>
      </c>
      <c r="B1213" s="350" t="s">
        <v>42</v>
      </c>
      <c r="C1213" s="350" t="s">
        <v>102</v>
      </c>
      <c r="D1213" s="351">
        <v>9849.2919999999995</v>
      </c>
      <c r="E1213" s="351">
        <v>19115.130499999999</v>
      </c>
      <c r="F1213" s="352">
        <v>28964.422500000001</v>
      </c>
      <c r="G1213" s="221"/>
    </row>
    <row r="1214" spans="1:7" s="58" customFormat="1" ht="13.5" customHeight="1" x14ac:dyDescent="0.2">
      <c r="A1214" s="244">
        <v>2023</v>
      </c>
      <c r="B1214" s="165" t="s">
        <v>43</v>
      </c>
      <c r="C1214" s="165" t="s">
        <v>102</v>
      </c>
      <c r="D1214" s="245">
        <v>9834.0239999999994</v>
      </c>
      <c r="E1214" s="245">
        <v>16391.044500000004</v>
      </c>
      <c r="F1214" s="246">
        <v>26225.068500000001</v>
      </c>
      <c r="G1214" s="221"/>
    </row>
    <row r="1215" spans="1:7" s="58" customFormat="1" ht="13.5" customHeight="1" x14ac:dyDescent="0.2">
      <c r="A1215" s="349">
        <v>2023</v>
      </c>
      <c r="B1215" s="350" t="s">
        <v>44</v>
      </c>
      <c r="C1215" s="350" t="s">
        <v>102</v>
      </c>
      <c r="D1215" s="351">
        <v>10159.003999999997</v>
      </c>
      <c r="E1215" s="351">
        <v>17724.072500000002</v>
      </c>
      <c r="F1215" s="352">
        <v>27883.076500000003</v>
      </c>
      <c r="G1215" s="221"/>
    </row>
    <row r="1216" spans="1:7" s="58" customFormat="1" ht="13.5" customHeight="1" x14ac:dyDescent="0.2">
      <c r="A1216" s="244">
        <v>2023</v>
      </c>
      <c r="B1216" s="165" t="s">
        <v>45</v>
      </c>
      <c r="C1216" s="165" t="s">
        <v>102</v>
      </c>
      <c r="D1216" s="370">
        <v>9629.6159999999982</v>
      </c>
      <c r="E1216" s="370">
        <v>18356.363498962404</v>
      </c>
      <c r="F1216" s="371">
        <v>27985.979498962402</v>
      </c>
      <c r="G1216" s="221"/>
    </row>
    <row r="1217" spans="1:7" s="58" customFormat="1" ht="13.5" customHeight="1" x14ac:dyDescent="0.2">
      <c r="A1217" s="349">
        <v>2023</v>
      </c>
      <c r="B1217" s="350" t="s">
        <v>46</v>
      </c>
      <c r="C1217" s="350" t="s">
        <v>102</v>
      </c>
      <c r="D1217" s="351">
        <v>10362.544999999998</v>
      </c>
      <c r="E1217" s="351">
        <v>17681.222000000002</v>
      </c>
      <c r="F1217" s="352">
        <v>28043.767</v>
      </c>
      <c r="G1217" s="221"/>
    </row>
    <row r="1218" spans="1:7" s="58" customFormat="1" ht="13.5" customHeight="1" x14ac:dyDescent="0.2">
      <c r="A1218" s="244">
        <v>2023</v>
      </c>
      <c r="B1218" s="165" t="s">
        <v>47</v>
      </c>
      <c r="C1218" s="165" t="s">
        <v>102</v>
      </c>
      <c r="D1218" s="370">
        <v>10882.411</v>
      </c>
      <c r="E1218" s="370">
        <v>17619.405000000002</v>
      </c>
      <c r="F1218" s="371">
        <v>28501.815999999999</v>
      </c>
      <c r="G1218" s="221"/>
    </row>
    <row r="1219" spans="1:7" s="58" customFormat="1" ht="13.5" customHeight="1" x14ac:dyDescent="0.2">
      <c r="A1219" s="349">
        <v>2023</v>
      </c>
      <c r="B1219" s="350" t="s">
        <v>48</v>
      </c>
      <c r="C1219" s="350" t="s">
        <v>102</v>
      </c>
      <c r="D1219" s="351">
        <v>10846.07</v>
      </c>
      <c r="E1219" s="351">
        <v>18044.311000000002</v>
      </c>
      <c r="F1219" s="352">
        <v>28890.381000000001</v>
      </c>
      <c r="G1219" s="221"/>
    </row>
    <row r="1220" spans="1:7" s="58" customFormat="1" ht="13.5" customHeight="1" x14ac:dyDescent="0.2">
      <c r="A1220" s="244">
        <v>2023</v>
      </c>
      <c r="B1220" s="165" t="s">
        <v>49</v>
      </c>
      <c r="C1220" s="165" t="s">
        <v>102</v>
      </c>
      <c r="D1220" s="370">
        <v>9360.3430000000008</v>
      </c>
      <c r="E1220" s="370">
        <v>17043.485500000003</v>
      </c>
      <c r="F1220" s="371">
        <v>26403.828500000003</v>
      </c>
      <c r="G1220" s="221"/>
    </row>
    <row r="1221" spans="1:7" s="58" customFormat="1" ht="13.5" customHeight="1" x14ac:dyDescent="0.2">
      <c r="A1221" s="349">
        <v>2024</v>
      </c>
      <c r="B1221" s="350" t="s">
        <v>50</v>
      </c>
      <c r="C1221" s="350" t="s">
        <v>102</v>
      </c>
      <c r="D1221" s="351">
        <v>13009.075000000001</v>
      </c>
      <c r="E1221" s="351">
        <v>14219.835000000001</v>
      </c>
      <c r="F1221" s="352">
        <v>27228.91</v>
      </c>
      <c r="G1221" s="221"/>
    </row>
    <row r="1222" spans="1:7" s="58" customFormat="1" ht="13.5" customHeight="1" x14ac:dyDescent="0.2">
      <c r="A1222" s="244">
        <v>2024</v>
      </c>
      <c r="B1222" s="165" t="s">
        <v>51</v>
      </c>
      <c r="C1222" s="165" t="s">
        <v>102</v>
      </c>
      <c r="D1222" s="370">
        <v>11947.401000000002</v>
      </c>
      <c r="E1222" s="370">
        <v>15329.661500000002</v>
      </c>
      <c r="F1222" s="371">
        <v>27277.062500000007</v>
      </c>
      <c r="G1222" s="221"/>
    </row>
    <row r="1223" spans="1:7" s="58" customFormat="1" ht="13.5" customHeight="1" x14ac:dyDescent="0.2">
      <c r="A1223" s="349">
        <v>2024</v>
      </c>
      <c r="B1223" s="350" t="s">
        <v>52</v>
      </c>
      <c r="C1223" s="350" t="s">
        <v>102</v>
      </c>
      <c r="D1223" s="351">
        <v>9724.6159999999982</v>
      </c>
      <c r="E1223" s="351">
        <v>14728.02</v>
      </c>
      <c r="F1223" s="352">
        <v>24452.635999999999</v>
      </c>
      <c r="G1223" s="221"/>
    </row>
    <row r="1224" spans="1:7" s="58" customFormat="1" ht="13.5" customHeight="1" x14ac:dyDescent="0.2">
      <c r="A1224" s="244">
        <v>2024</v>
      </c>
      <c r="B1224" s="165" t="s">
        <v>40</v>
      </c>
      <c r="C1224" s="165" t="s">
        <v>102</v>
      </c>
      <c r="D1224" s="370">
        <v>10612.291999999999</v>
      </c>
      <c r="E1224" s="370">
        <v>16549.375500000002</v>
      </c>
      <c r="F1224" s="371">
        <v>27161.667499999996</v>
      </c>
      <c r="G1224" s="221"/>
    </row>
    <row r="1225" spans="1:7" s="58" customFormat="1" ht="13.5" customHeight="1" x14ac:dyDescent="0.2">
      <c r="A1225" s="349">
        <v>2024</v>
      </c>
      <c r="B1225" s="350" t="s">
        <v>42</v>
      </c>
      <c r="C1225" s="350" t="s">
        <v>102</v>
      </c>
      <c r="D1225" s="351">
        <v>9759.5290000000023</v>
      </c>
      <c r="E1225" s="351">
        <v>16177.041499999999</v>
      </c>
      <c r="F1225" s="352">
        <v>25936.570500000002</v>
      </c>
      <c r="G1225" s="221"/>
    </row>
    <row r="1226" spans="1:7" s="58" customFormat="1" ht="13.5" customHeight="1" x14ac:dyDescent="0.2">
      <c r="A1226" s="244">
        <v>2024</v>
      </c>
      <c r="B1226" s="165" t="s">
        <v>43</v>
      </c>
      <c r="C1226" s="165" t="s">
        <v>102</v>
      </c>
      <c r="D1226" s="370">
        <v>8980.9789999999994</v>
      </c>
      <c r="E1226" s="370">
        <v>14180.985000000001</v>
      </c>
      <c r="F1226" s="371">
        <v>23161.964</v>
      </c>
      <c r="G1226" s="221"/>
    </row>
    <row r="1227" spans="1:7" s="58" customFormat="1" ht="13.5" customHeight="1" x14ac:dyDescent="0.2">
      <c r="A1227" s="349">
        <v>2024</v>
      </c>
      <c r="B1227" s="350" t="s">
        <v>44</v>
      </c>
      <c r="C1227" s="350" t="s">
        <v>102</v>
      </c>
      <c r="D1227" s="351">
        <v>11479.172999999999</v>
      </c>
      <c r="E1227" s="351">
        <v>16226.922500000001</v>
      </c>
      <c r="F1227" s="352">
        <v>27706.095499999999</v>
      </c>
      <c r="G1227" s="221"/>
    </row>
    <row r="1228" spans="1:7" s="58" customFormat="1" ht="13.5" customHeight="1" x14ac:dyDescent="0.2">
      <c r="A1228" s="244">
        <v>2024</v>
      </c>
      <c r="B1228" s="165" t="s">
        <v>45</v>
      </c>
      <c r="C1228" s="165" t="s">
        <v>102</v>
      </c>
      <c r="D1228" s="370">
        <v>10635.534</v>
      </c>
      <c r="E1228" s="370">
        <v>17172.785499999998</v>
      </c>
      <c r="F1228" s="371">
        <v>27808.319499999994</v>
      </c>
      <c r="G1228" s="221"/>
    </row>
    <row r="1229" spans="1:7" s="58" customFormat="1" ht="13.5" customHeight="1" x14ac:dyDescent="0.2">
      <c r="A1229" s="349">
        <v>2024</v>
      </c>
      <c r="B1229" s="350" t="s">
        <v>46</v>
      </c>
      <c r="C1229" s="350" t="s">
        <v>102</v>
      </c>
      <c r="D1229" s="351">
        <v>8622.762999999999</v>
      </c>
      <c r="E1229" s="351">
        <v>14117.841000000004</v>
      </c>
      <c r="F1229" s="352">
        <v>22740.603999999999</v>
      </c>
      <c r="G1229" s="221"/>
    </row>
    <row r="1230" spans="1:7" s="58" customFormat="1" ht="13.5" customHeight="1" x14ac:dyDescent="0.2">
      <c r="A1230" s="244">
        <v>2024</v>
      </c>
      <c r="B1230" s="165" t="s">
        <v>47</v>
      </c>
      <c r="C1230" s="165" t="s">
        <v>102</v>
      </c>
      <c r="D1230" s="370">
        <v>11202.095000000001</v>
      </c>
      <c r="E1230" s="370">
        <v>15208.113999999998</v>
      </c>
      <c r="F1230" s="371">
        <v>26410.209000000003</v>
      </c>
      <c r="G1230" s="221"/>
    </row>
    <row r="1231" spans="1:7" s="58" customFormat="1" ht="13.5" customHeight="1" x14ac:dyDescent="0.2">
      <c r="A1231" s="349">
        <v>2024</v>
      </c>
      <c r="B1231" s="350" t="s">
        <v>48</v>
      </c>
      <c r="C1231" s="350" t="s">
        <v>102</v>
      </c>
      <c r="D1231" s="351">
        <v>9119.2530000000006</v>
      </c>
      <c r="E1231" s="351">
        <v>15172.614999999998</v>
      </c>
      <c r="F1231" s="352">
        <v>24291.867999999999</v>
      </c>
      <c r="G1231" s="221"/>
    </row>
    <row r="1232" spans="1:7" s="58" customFormat="1" ht="13.5" customHeight="1" x14ac:dyDescent="0.2">
      <c r="A1232" s="244">
        <v>2024</v>
      </c>
      <c r="B1232" s="165" t="s">
        <v>49</v>
      </c>
      <c r="C1232" s="165" t="s">
        <v>102</v>
      </c>
      <c r="D1232" s="370">
        <v>7773.3829999999998</v>
      </c>
      <c r="E1232" s="370">
        <v>15093.848000000002</v>
      </c>
      <c r="F1232" s="371">
        <v>22867.231</v>
      </c>
      <c r="G1232" s="221"/>
    </row>
    <row r="1233" spans="1:7" s="58" customFormat="1" ht="13.5" customHeight="1" x14ac:dyDescent="0.2">
      <c r="A1233" s="349">
        <v>2025</v>
      </c>
      <c r="B1233" s="350" t="s">
        <v>50</v>
      </c>
      <c r="C1233" s="350" t="s">
        <v>102</v>
      </c>
      <c r="D1233" s="351">
        <v>10085.947999999999</v>
      </c>
      <c r="E1233" s="351">
        <v>13642.518</v>
      </c>
      <c r="F1233" s="352">
        <v>23728.465999999997</v>
      </c>
      <c r="G1233" s="221"/>
    </row>
    <row r="1234" spans="1:7" s="58" customFormat="1" ht="13.5" customHeight="1" x14ac:dyDescent="0.2">
      <c r="A1234" s="244">
        <v>2025</v>
      </c>
      <c r="B1234" s="165" t="s">
        <v>51</v>
      </c>
      <c r="C1234" s="165" t="s">
        <v>102</v>
      </c>
      <c r="D1234" s="370">
        <v>10136.271999999997</v>
      </c>
      <c r="E1234" s="370">
        <v>15176.250500000002</v>
      </c>
      <c r="F1234" s="371">
        <v>25312.522499999999</v>
      </c>
      <c r="G1234" s="221"/>
    </row>
    <row r="1235" spans="1:7" s="58" customFormat="1" ht="13.5" customHeight="1" x14ac:dyDescent="0.2">
      <c r="A1235" s="349">
        <v>2025</v>
      </c>
      <c r="B1235" s="350" t="s">
        <v>52</v>
      </c>
      <c r="C1235" s="350" t="s">
        <v>102</v>
      </c>
      <c r="D1235" s="351">
        <v>9751.5999999999985</v>
      </c>
      <c r="E1235" s="351">
        <v>16424.02</v>
      </c>
      <c r="F1235" s="352">
        <v>26175.620000000003</v>
      </c>
      <c r="G1235" s="221"/>
    </row>
    <row r="1236" spans="1:7" s="58" customFormat="1" ht="13.5" customHeight="1" x14ac:dyDescent="0.2">
      <c r="A1236" s="244">
        <v>2025</v>
      </c>
      <c r="B1236" s="165" t="s">
        <v>40</v>
      </c>
      <c r="C1236" s="165" t="s">
        <v>102</v>
      </c>
      <c r="D1236" s="370">
        <v>9229.26</v>
      </c>
      <c r="E1236" s="370">
        <v>14451.523499999999</v>
      </c>
      <c r="F1236" s="371">
        <v>23680.783499999998</v>
      </c>
      <c r="G1236" s="221"/>
    </row>
    <row r="1237" spans="1:7" s="58" customFormat="1" ht="13.5" customHeight="1" x14ac:dyDescent="0.2">
      <c r="A1237" s="349">
        <v>2025</v>
      </c>
      <c r="B1237" s="350" t="s">
        <v>42</v>
      </c>
      <c r="C1237" s="350" t="s">
        <v>102</v>
      </c>
      <c r="D1237" s="351">
        <v>10448.884000000002</v>
      </c>
      <c r="E1237" s="351">
        <v>16068.664999999999</v>
      </c>
      <c r="F1237" s="352">
        <v>26517.549000000003</v>
      </c>
      <c r="G1237" s="221"/>
    </row>
    <row r="1238" spans="1:7" s="58" customFormat="1" ht="13.5" customHeight="1" x14ac:dyDescent="0.2">
      <c r="A1238" s="244">
        <v>2025</v>
      </c>
      <c r="B1238" s="165" t="s">
        <v>43</v>
      </c>
      <c r="C1238" s="165" t="s">
        <v>102</v>
      </c>
      <c r="D1238" s="370">
        <v>9169.358000000002</v>
      </c>
      <c r="E1238" s="370">
        <v>14453.085000000001</v>
      </c>
      <c r="F1238" s="371">
        <v>23622.442999999999</v>
      </c>
      <c r="G1238" s="221"/>
    </row>
    <row r="1239" spans="1:7" s="58" customFormat="1" ht="13.5" customHeight="1" x14ac:dyDescent="0.2">
      <c r="A1239" s="349">
        <v>2025</v>
      </c>
      <c r="B1239" s="350" t="s">
        <v>44</v>
      </c>
      <c r="C1239" s="350" t="s">
        <v>102</v>
      </c>
      <c r="D1239" s="351">
        <v>10388.031000000001</v>
      </c>
      <c r="E1239" s="351">
        <v>17680.979500000001</v>
      </c>
      <c r="F1239" s="352">
        <v>28069.0105</v>
      </c>
      <c r="G1239" s="221"/>
    </row>
    <row r="1240" spans="1:7" s="58" customFormat="1" ht="13.5" customHeight="1" x14ac:dyDescent="0.2">
      <c r="A1240" s="244">
        <v>2025</v>
      </c>
      <c r="B1240" s="165" t="s">
        <v>45</v>
      </c>
      <c r="C1240" s="165" t="s">
        <v>102</v>
      </c>
      <c r="D1240" s="370">
        <v>9007.8029999999981</v>
      </c>
      <c r="E1240" s="370">
        <v>16691.983</v>
      </c>
      <c r="F1240" s="371">
        <v>25699.786</v>
      </c>
      <c r="G1240" s="221"/>
    </row>
    <row r="1241" spans="1:7" s="58" customFormat="1" ht="13.5" customHeight="1" x14ac:dyDescent="0.2">
      <c r="A1241" s="349">
        <v>2025</v>
      </c>
      <c r="B1241" s="350" t="s">
        <v>46</v>
      </c>
      <c r="C1241" s="350" t="s">
        <v>102</v>
      </c>
      <c r="D1241" s="351">
        <v>9631.02</v>
      </c>
      <c r="E1241" s="351">
        <v>17732.77</v>
      </c>
      <c r="F1241" s="352">
        <v>27363.79</v>
      </c>
      <c r="G1241" s="221"/>
    </row>
    <row r="1242" spans="1:7" s="58" customFormat="1" ht="13.5" customHeight="1" x14ac:dyDescent="0.2">
      <c r="A1242" s="244">
        <v>2025</v>
      </c>
      <c r="B1242" s="165" t="s">
        <v>47</v>
      </c>
      <c r="C1242" s="165" t="s">
        <v>102</v>
      </c>
      <c r="D1242" s="370">
        <v>11020.84</v>
      </c>
      <c r="E1242" s="370">
        <v>18351.310000000001</v>
      </c>
      <c r="F1242" s="371">
        <v>29372.149999999998</v>
      </c>
      <c r="G1242" s="221"/>
    </row>
    <row r="1243" spans="1:7" s="58" customFormat="1" ht="13.5" customHeight="1" x14ac:dyDescent="0.2">
      <c r="A1243" s="349">
        <v>2025</v>
      </c>
      <c r="B1243" s="350" t="s">
        <v>48</v>
      </c>
      <c r="C1243" s="350" t="s">
        <v>102</v>
      </c>
      <c r="D1243" s="351">
        <v>9386.9699999999993</v>
      </c>
      <c r="E1243" s="351">
        <v>16905.13</v>
      </c>
      <c r="F1243" s="352">
        <v>26292.1</v>
      </c>
      <c r="G1243" s="221"/>
    </row>
    <row r="1244" spans="1:7" s="58" customFormat="1" ht="13.5" customHeight="1" x14ac:dyDescent="0.2">
      <c r="A1244" s="244">
        <v>2025</v>
      </c>
      <c r="B1244" s="165" t="s">
        <v>49</v>
      </c>
      <c r="C1244" s="165" t="s">
        <v>102</v>
      </c>
      <c r="D1244" s="370">
        <v>7758.3</v>
      </c>
      <c r="E1244" s="370">
        <v>16886.580000000002</v>
      </c>
      <c r="F1244" s="371">
        <v>24644.880000000001</v>
      </c>
      <c r="G1244" s="221"/>
    </row>
    <row r="1245" spans="1:7" s="58" customFormat="1" ht="13.5" customHeight="1" x14ac:dyDescent="0.2">
      <c r="A1245" s="349">
        <v>2026</v>
      </c>
      <c r="B1245" s="350" t="s">
        <v>50</v>
      </c>
      <c r="C1245" s="350" t="s">
        <v>102</v>
      </c>
      <c r="D1245" s="351">
        <v>10519.470000000001</v>
      </c>
      <c r="E1245" s="351">
        <v>14239.989999999998</v>
      </c>
      <c r="F1245" s="352">
        <v>24759.46</v>
      </c>
      <c r="G1245" s="221"/>
    </row>
    <row r="1246" spans="1:7" s="58" customFormat="1" ht="13.5" customHeight="1" x14ac:dyDescent="0.2">
      <c r="A1246" s="244">
        <v>2026</v>
      </c>
      <c r="B1246" s="165" t="s">
        <v>51</v>
      </c>
      <c r="C1246" s="165" t="s">
        <v>102</v>
      </c>
      <c r="D1246" s="370">
        <v>9611.34</v>
      </c>
      <c r="E1246" s="370">
        <v>16818.11</v>
      </c>
      <c r="F1246" s="371">
        <v>26429.45</v>
      </c>
      <c r="G1246" s="221"/>
    </row>
    <row r="1247" spans="1:7" s="58" customFormat="1" ht="13.5" customHeight="1" x14ac:dyDescent="0.2">
      <c r="A1247" s="349">
        <v>2026</v>
      </c>
      <c r="B1247" s="350" t="s">
        <v>52</v>
      </c>
      <c r="C1247" s="350" t="s">
        <v>102</v>
      </c>
      <c r="D1247" s="351">
        <v>9856.07</v>
      </c>
      <c r="E1247" s="351">
        <v>17137.440000000002</v>
      </c>
      <c r="F1247" s="352">
        <v>26993.51</v>
      </c>
      <c r="G1247" s="221"/>
    </row>
    <row r="1248" spans="1:7" s="58" customFormat="1" ht="13.5" customHeight="1" x14ac:dyDescent="0.2">
      <c r="A1248" s="244">
        <v>2026</v>
      </c>
      <c r="B1248" s="165" t="s">
        <v>40</v>
      </c>
      <c r="C1248" s="165" t="s">
        <v>102</v>
      </c>
      <c r="D1248" s="370">
        <v>10024.469999999999</v>
      </c>
      <c r="E1248" s="370">
        <v>15977.89</v>
      </c>
      <c r="F1248" s="371">
        <v>26002.36</v>
      </c>
      <c r="G1248" s="221"/>
    </row>
    <row r="1249" spans="1:7" s="58" customFormat="1" ht="13.5" customHeight="1" x14ac:dyDescent="0.2">
      <c r="A1249" s="349">
        <v>2026</v>
      </c>
      <c r="B1249" s="350" t="s">
        <v>42</v>
      </c>
      <c r="C1249" s="350" t="s">
        <v>102</v>
      </c>
      <c r="D1249" s="351">
        <v>10975.41</v>
      </c>
      <c r="E1249" s="351">
        <v>17579.690000000002</v>
      </c>
      <c r="F1249" s="352">
        <v>28555.100000000002</v>
      </c>
      <c r="G1249" s="221"/>
    </row>
    <row r="1250" spans="1:7" s="58" customFormat="1" ht="13.5" customHeight="1" x14ac:dyDescent="0.2">
      <c r="A1250" s="244">
        <v>2026</v>
      </c>
      <c r="B1250" s="165" t="s">
        <v>43</v>
      </c>
      <c r="C1250" s="165" t="s">
        <v>102</v>
      </c>
      <c r="D1250" s="370">
        <v>9924</v>
      </c>
      <c r="E1250" s="370">
        <v>16188.529999999999</v>
      </c>
      <c r="F1250" s="371">
        <v>26112.53</v>
      </c>
      <c r="G1250" s="221"/>
    </row>
    <row r="1251" spans="1:7" s="58" customFormat="1" ht="13.5" customHeight="1" x14ac:dyDescent="0.2">
      <c r="A1251" s="349">
        <v>2009</v>
      </c>
      <c r="B1251" s="350" t="s">
        <v>40</v>
      </c>
      <c r="C1251" s="350" t="s">
        <v>103</v>
      </c>
      <c r="D1251" s="351">
        <v>356.26</v>
      </c>
      <c r="E1251" s="351">
        <v>10594.098</v>
      </c>
      <c r="F1251" s="352">
        <v>10950.358</v>
      </c>
      <c r="G1251" s="221"/>
    </row>
    <row r="1252" spans="1:7" s="58" customFormat="1" ht="13.5" customHeight="1" x14ac:dyDescent="0.2">
      <c r="A1252" s="244">
        <v>2009</v>
      </c>
      <c r="B1252" s="165" t="s">
        <v>42</v>
      </c>
      <c r="C1252" s="165" t="s">
        <v>103</v>
      </c>
      <c r="D1252" s="245">
        <v>217.26</v>
      </c>
      <c r="E1252" s="245">
        <v>11370.23</v>
      </c>
      <c r="F1252" s="246">
        <v>11587.49</v>
      </c>
      <c r="G1252" s="221"/>
    </row>
    <row r="1253" spans="1:7" s="58" customFormat="1" ht="13.5" customHeight="1" x14ac:dyDescent="0.2">
      <c r="A1253" s="349">
        <v>2009</v>
      </c>
      <c r="B1253" s="350" t="s">
        <v>43</v>
      </c>
      <c r="C1253" s="350" t="s">
        <v>103</v>
      </c>
      <c r="D1253" s="351">
        <v>181.63</v>
      </c>
      <c r="E1253" s="351">
        <v>10552.904999999999</v>
      </c>
      <c r="F1253" s="352">
        <v>10734.535</v>
      </c>
      <c r="G1253" s="221"/>
    </row>
    <row r="1254" spans="1:7" s="58" customFormat="1" ht="13.5" customHeight="1" x14ac:dyDescent="0.2">
      <c r="A1254" s="244">
        <v>2009</v>
      </c>
      <c r="B1254" s="165" t="s">
        <v>44</v>
      </c>
      <c r="C1254" s="165" t="s">
        <v>103</v>
      </c>
      <c r="D1254" s="245">
        <v>120.59</v>
      </c>
      <c r="E1254" s="245">
        <v>8985.1349999999984</v>
      </c>
      <c r="F1254" s="246">
        <v>9105.7249999999985</v>
      </c>
      <c r="G1254" s="221"/>
    </row>
    <row r="1255" spans="1:7" s="58" customFormat="1" ht="13.5" customHeight="1" x14ac:dyDescent="0.2">
      <c r="A1255" s="349">
        <v>2009</v>
      </c>
      <c r="B1255" s="350" t="s">
        <v>45</v>
      </c>
      <c r="C1255" s="350" t="s">
        <v>103</v>
      </c>
      <c r="D1255" s="351">
        <v>96.02000000000001</v>
      </c>
      <c r="E1255" s="351">
        <v>9257.625</v>
      </c>
      <c r="F1255" s="352">
        <v>9353.6450000000004</v>
      </c>
      <c r="G1255" s="221"/>
    </row>
    <row r="1256" spans="1:7" s="58" customFormat="1" ht="13.5" customHeight="1" x14ac:dyDescent="0.2">
      <c r="A1256" s="244">
        <v>2009</v>
      </c>
      <c r="B1256" s="165" t="s">
        <v>46</v>
      </c>
      <c r="C1256" s="165" t="s">
        <v>103</v>
      </c>
      <c r="D1256" s="245">
        <v>398.89</v>
      </c>
      <c r="E1256" s="245">
        <v>8053.65</v>
      </c>
      <c r="F1256" s="246">
        <v>8452.5400000000009</v>
      </c>
      <c r="G1256" s="221"/>
    </row>
    <row r="1257" spans="1:7" s="58" customFormat="1" ht="13.5" customHeight="1" x14ac:dyDescent="0.2">
      <c r="A1257" s="349">
        <v>2009</v>
      </c>
      <c r="B1257" s="350" t="s">
        <v>47</v>
      </c>
      <c r="C1257" s="350" t="s">
        <v>103</v>
      </c>
      <c r="D1257" s="351">
        <v>334.16999999999996</v>
      </c>
      <c r="E1257" s="351">
        <v>10010.799999999999</v>
      </c>
      <c r="F1257" s="352">
        <v>10344.969999999999</v>
      </c>
      <c r="G1257" s="221"/>
    </row>
    <row r="1258" spans="1:7" s="58" customFormat="1" ht="13.5" customHeight="1" x14ac:dyDescent="0.2">
      <c r="A1258" s="244">
        <v>2009</v>
      </c>
      <c r="B1258" s="165" t="s">
        <v>48</v>
      </c>
      <c r="C1258" s="165" t="s">
        <v>103</v>
      </c>
      <c r="D1258" s="245">
        <v>531.4</v>
      </c>
      <c r="E1258" s="245">
        <v>9767</v>
      </c>
      <c r="F1258" s="246">
        <v>10298.4</v>
      </c>
      <c r="G1258" s="221"/>
    </row>
    <row r="1259" spans="1:7" s="58" customFormat="1" ht="13.5" customHeight="1" x14ac:dyDescent="0.2">
      <c r="A1259" s="349">
        <v>2009</v>
      </c>
      <c r="B1259" s="350" t="s">
        <v>49</v>
      </c>
      <c r="C1259" s="350" t="s">
        <v>103</v>
      </c>
      <c r="D1259" s="351">
        <v>415.72</v>
      </c>
      <c r="E1259" s="351">
        <v>10864.900000000001</v>
      </c>
      <c r="F1259" s="352">
        <v>11280.62</v>
      </c>
      <c r="G1259" s="221"/>
    </row>
    <row r="1260" spans="1:7" s="58" customFormat="1" ht="13.5" customHeight="1" x14ac:dyDescent="0.2">
      <c r="A1260" s="244">
        <v>2010</v>
      </c>
      <c r="B1260" s="165" t="s">
        <v>50</v>
      </c>
      <c r="C1260" s="165" t="s">
        <v>103</v>
      </c>
      <c r="D1260" s="245">
        <v>477.95000000000005</v>
      </c>
      <c r="E1260" s="245">
        <v>9082.5</v>
      </c>
      <c r="F1260" s="246">
        <v>9560.4500000000007</v>
      </c>
      <c r="G1260" s="221"/>
    </row>
    <row r="1261" spans="1:7" s="58" customFormat="1" ht="13.5" customHeight="1" x14ac:dyDescent="0.2">
      <c r="A1261" s="349">
        <v>2010</v>
      </c>
      <c r="B1261" s="350" t="s">
        <v>51</v>
      </c>
      <c r="C1261" s="350" t="s">
        <v>103</v>
      </c>
      <c r="D1261" s="351">
        <v>562.41999999999996</v>
      </c>
      <c r="E1261" s="351">
        <v>11384.15</v>
      </c>
      <c r="F1261" s="352">
        <v>11946.57</v>
      </c>
      <c r="G1261" s="221"/>
    </row>
    <row r="1262" spans="1:7" s="58" customFormat="1" ht="13.5" customHeight="1" x14ac:dyDescent="0.2">
      <c r="A1262" s="244">
        <v>2010</v>
      </c>
      <c r="B1262" s="165" t="s">
        <v>52</v>
      </c>
      <c r="C1262" s="165" t="s">
        <v>103</v>
      </c>
      <c r="D1262" s="245">
        <v>718.59999999999991</v>
      </c>
      <c r="E1262" s="245">
        <v>13735.1</v>
      </c>
      <c r="F1262" s="246">
        <v>14453.7</v>
      </c>
      <c r="G1262" s="221"/>
    </row>
    <row r="1263" spans="1:7" s="58" customFormat="1" ht="13.5" customHeight="1" x14ac:dyDescent="0.2">
      <c r="A1263" s="349">
        <v>2010</v>
      </c>
      <c r="B1263" s="350" t="s">
        <v>40</v>
      </c>
      <c r="C1263" s="350" t="s">
        <v>103</v>
      </c>
      <c r="D1263" s="351">
        <v>775.46</v>
      </c>
      <c r="E1263" s="351">
        <v>11436.8</v>
      </c>
      <c r="F1263" s="352">
        <v>12212.26</v>
      </c>
      <c r="G1263" s="221"/>
    </row>
    <row r="1264" spans="1:7" s="58" customFormat="1" ht="13.5" customHeight="1" x14ac:dyDescent="0.2">
      <c r="A1264" s="244">
        <v>2010</v>
      </c>
      <c r="B1264" s="165" t="s">
        <v>42</v>
      </c>
      <c r="C1264" s="165" t="s">
        <v>103</v>
      </c>
      <c r="D1264" s="245">
        <v>679.08</v>
      </c>
      <c r="E1264" s="245">
        <v>12845.3</v>
      </c>
      <c r="F1264" s="246">
        <v>13524.38</v>
      </c>
      <c r="G1264" s="221"/>
    </row>
    <row r="1265" spans="1:7" s="58" customFormat="1" ht="13.5" customHeight="1" x14ac:dyDescent="0.2">
      <c r="A1265" s="349">
        <v>2010</v>
      </c>
      <c r="B1265" s="350" t="s">
        <v>43</v>
      </c>
      <c r="C1265" s="350" t="s">
        <v>103</v>
      </c>
      <c r="D1265" s="351">
        <v>899.38000000000011</v>
      </c>
      <c r="E1265" s="351">
        <v>9626.4500000000007</v>
      </c>
      <c r="F1265" s="352">
        <v>10525.83</v>
      </c>
      <c r="G1265" s="221"/>
    </row>
    <row r="1266" spans="1:7" s="58" customFormat="1" ht="13.5" customHeight="1" x14ac:dyDescent="0.2">
      <c r="A1266" s="244">
        <v>2010</v>
      </c>
      <c r="B1266" s="165" t="s">
        <v>44</v>
      </c>
      <c r="C1266" s="165" t="s">
        <v>103</v>
      </c>
      <c r="D1266" s="245">
        <v>233.39999999999998</v>
      </c>
      <c r="E1266" s="245">
        <v>11173.3</v>
      </c>
      <c r="F1266" s="246">
        <v>11406.7</v>
      </c>
      <c r="G1266" s="221"/>
    </row>
    <row r="1267" spans="1:7" s="58" customFormat="1" ht="13.5" customHeight="1" x14ac:dyDescent="0.2">
      <c r="A1267" s="349">
        <v>2010</v>
      </c>
      <c r="B1267" s="350" t="s">
        <v>45</v>
      </c>
      <c r="C1267" s="350" t="s">
        <v>103</v>
      </c>
      <c r="D1267" s="351">
        <v>614.36</v>
      </c>
      <c r="E1267" s="351">
        <v>10424.5</v>
      </c>
      <c r="F1267" s="352">
        <v>11038.86</v>
      </c>
      <c r="G1267" s="221"/>
    </row>
    <row r="1268" spans="1:7" s="58" customFormat="1" ht="13.5" customHeight="1" x14ac:dyDescent="0.2">
      <c r="A1268" s="244">
        <v>2010</v>
      </c>
      <c r="B1268" s="165" t="s">
        <v>46</v>
      </c>
      <c r="C1268" s="165" t="s">
        <v>103</v>
      </c>
      <c r="D1268" s="245">
        <v>638.49</v>
      </c>
      <c r="E1268" s="245">
        <v>8901.65</v>
      </c>
      <c r="F1268" s="246">
        <v>9540.14</v>
      </c>
      <c r="G1268" s="221"/>
    </row>
    <row r="1269" spans="1:7" s="58" customFormat="1" ht="13.5" customHeight="1" x14ac:dyDescent="0.2">
      <c r="A1269" s="349">
        <v>2010</v>
      </c>
      <c r="B1269" s="350" t="s">
        <v>47</v>
      </c>
      <c r="C1269" s="350" t="s">
        <v>103</v>
      </c>
      <c r="D1269" s="351">
        <v>499.59000000000003</v>
      </c>
      <c r="E1269" s="351">
        <v>11118.5</v>
      </c>
      <c r="F1269" s="352">
        <v>11618.09</v>
      </c>
      <c r="G1269" s="221"/>
    </row>
    <row r="1270" spans="1:7" s="58" customFormat="1" ht="13.5" customHeight="1" x14ac:dyDescent="0.2">
      <c r="A1270" s="244">
        <v>2010</v>
      </c>
      <c r="B1270" s="165" t="s">
        <v>48</v>
      </c>
      <c r="C1270" s="165" t="s">
        <v>103</v>
      </c>
      <c r="D1270" s="245">
        <v>751.71</v>
      </c>
      <c r="E1270" s="245">
        <v>13369.7</v>
      </c>
      <c r="F1270" s="246">
        <v>14121.41</v>
      </c>
      <c r="G1270" s="221"/>
    </row>
    <row r="1271" spans="1:7" s="58" customFormat="1" ht="13.5" customHeight="1" x14ac:dyDescent="0.2">
      <c r="A1271" s="349">
        <v>2010</v>
      </c>
      <c r="B1271" s="350" t="s">
        <v>49</v>
      </c>
      <c r="C1271" s="350" t="s">
        <v>103</v>
      </c>
      <c r="D1271" s="351">
        <v>662.73</v>
      </c>
      <c r="E1271" s="351">
        <v>12904.1</v>
      </c>
      <c r="F1271" s="352">
        <v>13566.830000000002</v>
      </c>
      <c r="G1271" s="221"/>
    </row>
    <row r="1272" spans="1:7" s="58" customFormat="1" ht="13.5" customHeight="1" x14ac:dyDescent="0.2">
      <c r="A1272" s="244">
        <v>2011</v>
      </c>
      <c r="B1272" s="165" t="s">
        <v>50</v>
      </c>
      <c r="C1272" s="165" t="s">
        <v>103</v>
      </c>
      <c r="D1272" s="245">
        <v>711.54</v>
      </c>
      <c r="E1272" s="245">
        <v>11937.08</v>
      </c>
      <c r="F1272" s="246">
        <v>12648.619999999999</v>
      </c>
      <c r="G1272" s="221"/>
    </row>
    <row r="1273" spans="1:7" s="58" customFormat="1" ht="13.5" customHeight="1" x14ac:dyDescent="0.2">
      <c r="A1273" s="349">
        <v>2011</v>
      </c>
      <c r="B1273" s="350" t="s">
        <v>51</v>
      </c>
      <c r="C1273" s="350" t="s">
        <v>103</v>
      </c>
      <c r="D1273" s="351">
        <v>538.16</v>
      </c>
      <c r="E1273" s="351">
        <v>11129.43</v>
      </c>
      <c r="F1273" s="352">
        <v>11667.59</v>
      </c>
      <c r="G1273" s="221"/>
    </row>
    <row r="1274" spans="1:7" s="58" customFormat="1" ht="13.5" customHeight="1" x14ac:dyDescent="0.2">
      <c r="A1274" s="244">
        <v>2011</v>
      </c>
      <c r="B1274" s="165" t="s">
        <v>52</v>
      </c>
      <c r="C1274" s="165" t="s">
        <v>103</v>
      </c>
      <c r="D1274" s="245">
        <v>505.62000000000006</v>
      </c>
      <c r="E1274" s="245">
        <v>21009.579999999998</v>
      </c>
      <c r="F1274" s="246">
        <v>21515.200000000001</v>
      </c>
      <c r="G1274" s="221"/>
    </row>
    <row r="1275" spans="1:7" s="58" customFormat="1" ht="13.5" customHeight="1" x14ac:dyDescent="0.2">
      <c r="A1275" s="349">
        <v>2011</v>
      </c>
      <c r="B1275" s="350" t="s">
        <v>40</v>
      </c>
      <c r="C1275" s="350" t="s">
        <v>103</v>
      </c>
      <c r="D1275" s="351">
        <v>186.52</v>
      </c>
      <c r="E1275" s="351">
        <v>14847.335000000001</v>
      </c>
      <c r="F1275" s="352">
        <v>15033.855000000001</v>
      </c>
      <c r="G1275" s="221"/>
    </row>
    <row r="1276" spans="1:7" s="58" customFormat="1" ht="13.5" customHeight="1" x14ac:dyDescent="0.2">
      <c r="A1276" s="244">
        <v>2011</v>
      </c>
      <c r="B1276" s="165" t="s">
        <v>42</v>
      </c>
      <c r="C1276" s="165" t="s">
        <v>103</v>
      </c>
      <c r="D1276" s="245">
        <v>328.6</v>
      </c>
      <c r="E1276" s="245">
        <v>13856.145</v>
      </c>
      <c r="F1276" s="246">
        <v>14184.744999999999</v>
      </c>
      <c r="G1276" s="221"/>
    </row>
    <row r="1277" spans="1:7" s="58" customFormat="1" ht="13.5" customHeight="1" x14ac:dyDescent="0.2">
      <c r="A1277" s="349">
        <v>2011</v>
      </c>
      <c r="B1277" s="350" t="s">
        <v>43</v>
      </c>
      <c r="C1277" s="350" t="s">
        <v>103</v>
      </c>
      <c r="D1277" s="351">
        <v>721.83999999999992</v>
      </c>
      <c r="E1277" s="351">
        <v>12762.150000000001</v>
      </c>
      <c r="F1277" s="352">
        <v>13483.990000000002</v>
      </c>
      <c r="G1277" s="221"/>
    </row>
    <row r="1278" spans="1:7" s="58" customFormat="1" ht="13.5" customHeight="1" x14ac:dyDescent="0.2">
      <c r="A1278" s="244">
        <v>2011</v>
      </c>
      <c r="B1278" s="165" t="s">
        <v>44</v>
      </c>
      <c r="C1278" s="165" t="s">
        <v>103</v>
      </c>
      <c r="D1278" s="245">
        <v>854.43</v>
      </c>
      <c r="E1278" s="245">
        <v>13870.98</v>
      </c>
      <c r="F1278" s="246">
        <v>14725.41</v>
      </c>
      <c r="G1278" s="221"/>
    </row>
    <row r="1279" spans="1:7" s="58" customFormat="1" ht="13.5" customHeight="1" x14ac:dyDescent="0.2">
      <c r="A1279" s="349">
        <v>2011</v>
      </c>
      <c r="B1279" s="350" t="s">
        <v>45</v>
      </c>
      <c r="C1279" s="350" t="s">
        <v>103</v>
      </c>
      <c r="D1279" s="351">
        <v>1226.82</v>
      </c>
      <c r="E1279" s="351">
        <v>16959.850000000002</v>
      </c>
      <c r="F1279" s="352">
        <v>18186.670000000002</v>
      </c>
      <c r="G1279" s="221"/>
    </row>
    <row r="1280" spans="1:7" s="58" customFormat="1" ht="13.5" customHeight="1" x14ac:dyDescent="0.2">
      <c r="A1280" s="244">
        <v>2011</v>
      </c>
      <c r="B1280" s="165" t="s">
        <v>46</v>
      </c>
      <c r="C1280" s="165" t="s">
        <v>103</v>
      </c>
      <c r="D1280" s="245">
        <v>1591.53</v>
      </c>
      <c r="E1280" s="245">
        <v>13987.727500000001</v>
      </c>
      <c r="F1280" s="246">
        <v>15579.257500000002</v>
      </c>
      <c r="G1280" s="221"/>
    </row>
    <row r="1281" spans="1:7" s="58" customFormat="1" ht="13.5" customHeight="1" x14ac:dyDescent="0.2">
      <c r="A1281" s="349">
        <v>2011</v>
      </c>
      <c r="B1281" s="350" t="s">
        <v>47</v>
      </c>
      <c r="C1281" s="350" t="s">
        <v>103</v>
      </c>
      <c r="D1281" s="351">
        <v>1489.4299999999998</v>
      </c>
      <c r="E1281" s="351">
        <v>16907.327499999999</v>
      </c>
      <c r="F1281" s="352">
        <v>18396.7575</v>
      </c>
      <c r="G1281" s="221"/>
    </row>
    <row r="1282" spans="1:7" s="58" customFormat="1" ht="13.5" customHeight="1" x14ac:dyDescent="0.2">
      <c r="A1282" s="244">
        <v>2011</v>
      </c>
      <c r="B1282" s="165" t="s">
        <v>48</v>
      </c>
      <c r="C1282" s="165" t="s">
        <v>103</v>
      </c>
      <c r="D1282" s="245">
        <v>1193.1099999999999</v>
      </c>
      <c r="E1282" s="245">
        <v>15651.262500000001</v>
      </c>
      <c r="F1282" s="246">
        <v>16844.372500000001</v>
      </c>
      <c r="G1282" s="221"/>
    </row>
    <row r="1283" spans="1:7" s="58" customFormat="1" ht="13.5" customHeight="1" x14ac:dyDescent="0.2">
      <c r="A1283" s="349">
        <v>2011</v>
      </c>
      <c r="B1283" s="350" t="s">
        <v>49</v>
      </c>
      <c r="C1283" s="350" t="s">
        <v>103</v>
      </c>
      <c r="D1283" s="351">
        <v>1766.9299999999998</v>
      </c>
      <c r="E1283" s="351">
        <v>18545.46</v>
      </c>
      <c r="F1283" s="352">
        <v>20312.39</v>
      </c>
      <c r="G1283" s="221"/>
    </row>
    <row r="1284" spans="1:7" s="58" customFormat="1" ht="13.5" customHeight="1" x14ac:dyDescent="0.2">
      <c r="A1284" s="244">
        <v>2012</v>
      </c>
      <c r="B1284" s="165" t="s">
        <v>50</v>
      </c>
      <c r="C1284" s="165" t="s">
        <v>103</v>
      </c>
      <c r="D1284" s="245">
        <v>1440.99</v>
      </c>
      <c r="E1284" s="245">
        <v>15144.577499999999</v>
      </c>
      <c r="F1284" s="246">
        <v>16585.567500000001</v>
      </c>
      <c r="G1284" s="221"/>
    </row>
    <row r="1285" spans="1:7" s="58" customFormat="1" ht="13.5" customHeight="1" x14ac:dyDescent="0.2">
      <c r="A1285" s="349">
        <v>2012</v>
      </c>
      <c r="B1285" s="350" t="s">
        <v>51</v>
      </c>
      <c r="C1285" s="350" t="s">
        <v>103</v>
      </c>
      <c r="D1285" s="351">
        <v>2067.1</v>
      </c>
      <c r="E1285" s="351">
        <v>15962.305</v>
      </c>
      <c r="F1285" s="352">
        <v>18029.404999999999</v>
      </c>
      <c r="G1285" s="221"/>
    </row>
    <row r="1286" spans="1:7" s="58" customFormat="1" ht="13.5" customHeight="1" x14ac:dyDescent="0.2">
      <c r="A1286" s="244">
        <v>2012</v>
      </c>
      <c r="B1286" s="165" t="s">
        <v>52</v>
      </c>
      <c r="C1286" s="165" t="s">
        <v>103</v>
      </c>
      <c r="D1286" s="245">
        <v>2535.1</v>
      </c>
      <c r="E1286" s="245">
        <v>20624.845000000001</v>
      </c>
      <c r="F1286" s="246">
        <v>23159.945</v>
      </c>
      <c r="G1286" s="221"/>
    </row>
    <row r="1287" spans="1:7" s="58" customFormat="1" ht="13.5" customHeight="1" x14ac:dyDescent="0.2">
      <c r="A1287" s="349">
        <v>2012</v>
      </c>
      <c r="B1287" s="350" t="s">
        <v>40</v>
      </c>
      <c r="C1287" s="350" t="s">
        <v>103</v>
      </c>
      <c r="D1287" s="351">
        <v>2092.3200000000002</v>
      </c>
      <c r="E1287" s="351">
        <v>14298.65</v>
      </c>
      <c r="F1287" s="352">
        <v>16390.97</v>
      </c>
      <c r="G1287" s="221"/>
    </row>
    <row r="1288" spans="1:7" s="58" customFormat="1" ht="13.5" customHeight="1" x14ac:dyDescent="0.2">
      <c r="A1288" s="244">
        <v>2012</v>
      </c>
      <c r="B1288" s="165" t="s">
        <v>42</v>
      </c>
      <c r="C1288" s="165" t="s">
        <v>103</v>
      </c>
      <c r="D1288" s="245">
        <v>1850.6600000000003</v>
      </c>
      <c r="E1288" s="245">
        <v>14157.2125</v>
      </c>
      <c r="F1288" s="246">
        <v>16007.872499999999</v>
      </c>
      <c r="G1288" s="221"/>
    </row>
    <row r="1289" spans="1:7" s="58" customFormat="1" ht="13.5" customHeight="1" x14ac:dyDescent="0.2">
      <c r="A1289" s="349">
        <v>2012</v>
      </c>
      <c r="B1289" s="350" t="s">
        <v>43</v>
      </c>
      <c r="C1289" s="350" t="s">
        <v>103</v>
      </c>
      <c r="D1289" s="351">
        <v>968.6</v>
      </c>
      <c r="E1289" s="351">
        <v>15720.212500000001</v>
      </c>
      <c r="F1289" s="352">
        <v>16688.8125</v>
      </c>
      <c r="G1289" s="221"/>
    </row>
    <row r="1290" spans="1:7" s="58" customFormat="1" ht="13.5" customHeight="1" x14ac:dyDescent="0.2">
      <c r="A1290" s="244">
        <v>2012</v>
      </c>
      <c r="B1290" s="165" t="s">
        <v>44</v>
      </c>
      <c r="C1290" s="165" t="s">
        <v>103</v>
      </c>
      <c r="D1290" s="245">
        <v>1625.1</v>
      </c>
      <c r="E1290" s="245">
        <v>11853.705</v>
      </c>
      <c r="F1290" s="246">
        <v>13478.805</v>
      </c>
      <c r="G1290" s="221"/>
    </row>
    <row r="1291" spans="1:7" s="58" customFormat="1" ht="13.5" customHeight="1" x14ac:dyDescent="0.2">
      <c r="A1291" s="349">
        <v>2012</v>
      </c>
      <c r="B1291" s="350" t="s">
        <v>45</v>
      </c>
      <c r="C1291" s="350" t="s">
        <v>103</v>
      </c>
      <c r="D1291" s="351">
        <v>1293.6799999999998</v>
      </c>
      <c r="E1291" s="351">
        <v>13327.262500000001</v>
      </c>
      <c r="F1291" s="352">
        <v>14620.942500000001</v>
      </c>
      <c r="G1291" s="221"/>
    </row>
    <row r="1292" spans="1:7" s="58" customFormat="1" ht="13.5" customHeight="1" x14ac:dyDescent="0.2">
      <c r="A1292" s="244">
        <v>2012</v>
      </c>
      <c r="B1292" s="165" t="s">
        <v>46</v>
      </c>
      <c r="C1292" s="165" t="s">
        <v>103</v>
      </c>
      <c r="D1292" s="245">
        <v>1953.1999999999998</v>
      </c>
      <c r="E1292" s="245">
        <v>13266.232499999998</v>
      </c>
      <c r="F1292" s="246">
        <v>15219.432499999999</v>
      </c>
      <c r="G1292" s="221"/>
    </row>
    <row r="1293" spans="1:7" s="58" customFormat="1" ht="13.5" customHeight="1" x14ac:dyDescent="0.2">
      <c r="A1293" s="349">
        <v>2012</v>
      </c>
      <c r="B1293" s="350" t="s">
        <v>47</v>
      </c>
      <c r="C1293" s="350" t="s">
        <v>103</v>
      </c>
      <c r="D1293" s="351">
        <v>1750.0900000000001</v>
      </c>
      <c r="E1293" s="351">
        <v>13891.73</v>
      </c>
      <c r="F1293" s="352">
        <v>15641.82</v>
      </c>
      <c r="G1293" s="221"/>
    </row>
    <row r="1294" spans="1:7" s="58" customFormat="1" ht="13.5" customHeight="1" x14ac:dyDescent="0.2">
      <c r="A1294" s="244">
        <v>2012</v>
      </c>
      <c r="B1294" s="165" t="s">
        <v>48</v>
      </c>
      <c r="C1294" s="165" t="s">
        <v>103</v>
      </c>
      <c r="D1294" s="245">
        <v>1981.71</v>
      </c>
      <c r="E1294" s="245">
        <v>14562.815000000002</v>
      </c>
      <c r="F1294" s="246">
        <v>16544.525000000001</v>
      </c>
      <c r="G1294" s="221"/>
    </row>
    <row r="1295" spans="1:7" s="58" customFormat="1" ht="13.5" customHeight="1" x14ac:dyDescent="0.2">
      <c r="A1295" s="349">
        <v>2012</v>
      </c>
      <c r="B1295" s="350" t="s">
        <v>49</v>
      </c>
      <c r="C1295" s="350" t="s">
        <v>103</v>
      </c>
      <c r="D1295" s="351">
        <v>1921.92</v>
      </c>
      <c r="E1295" s="351">
        <v>13471.1</v>
      </c>
      <c r="F1295" s="352">
        <v>15393.02</v>
      </c>
      <c r="G1295" s="221"/>
    </row>
    <row r="1296" spans="1:7" s="58" customFormat="1" ht="13.5" customHeight="1" x14ac:dyDescent="0.2">
      <c r="A1296" s="244">
        <v>2013</v>
      </c>
      <c r="B1296" s="165" t="s">
        <v>50</v>
      </c>
      <c r="C1296" s="165" t="s">
        <v>103</v>
      </c>
      <c r="D1296" s="245">
        <v>1817.1599999999999</v>
      </c>
      <c r="E1296" s="245">
        <v>13814.087500000001</v>
      </c>
      <c r="F1296" s="246">
        <v>15631.247500000001</v>
      </c>
      <c r="G1296" s="221"/>
    </row>
    <row r="1297" spans="1:7" s="58" customFormat="1" ht="13.5" customHeight="1" x14ac:dyDescent="0.2">
      <c r="A1297" s="349">
        <v>2013</v>
      </c>
      <c r="B1297" s="350" t="s">
        <v>51</v>
      </c>
      <c r="C1297" s="350" t="s">
        <v>103</v>
      </c>
      <c r="D1297" s="351">
        <v>2801.96</v>
      </c>
      <c r="E1297" s="351">
        <v>15699.817500000001</v>
      </c>
      <c r="F1297" s="352">
        <v>18501.7775</v>
      </c>
      <c r="G1297" s="221"/>
    </row>
    <row r="1298" spans="1:7" s="58" customFormat="1" ht="13.5" customHeight="1" x14ac:dyDescent="0.2">
      <c r="A1298" s="244">
        <v>2013</v>
      </c>
      <c r="B1298" s="165" t="s">
        <v>52</v>
      </c>
      <c r="C1298" s="165" t="s">
        <v>103</v>
      </c>
      <c r="D1298" s="245">
        <v>3018.74</v>
      </c>
      <c r="E1298" s="245">
        <v>14391.199999999999</v>
      </c>
      <c r="F1298" s="246">
        <v>17409.939999999999</v>
      </c>
      <c r="G1298" s="221"/>
    </row>
    <row r="1299" spans="1:7" s="58" customFormat="1" ht="13.5" customHeight="1" x14ac:dyDescent="0.2">
      <c r="A1299" s="349">
        <v>2013</v>
      </c>
      <c r="B1299" s="350" t="s">
        <v>40</v>
      </c>
      <c r="C1299" s="350" t="s">
        <v>103</v>
      </c>
      <c r="D1299" s="351">
        <v>2532.37</v>
      </c>
      <c r="E1299" s="351">
        <v>15245.41</v>
      </c>
      <c r="F1299" s="352">
        <v>17777.780000000002</v>
      </c>
      <c r="G1299" s="221"/>
    </row>
    <row r="1300" spans="1:7" s="58" customFormat="1" ht="13.5" customHeight="1" x14ac:dyDescent="0.2">
      <c r="A1300" s="244">
        <v>2013</v>
      </c>
      <c r="B1300" s="165" t="s">
        <v>42</v>
      </c>
      <c r="C1300" s="165" t="s">
        <v>103</v>
      </c>
      <c r="D1300" s="245">
        <v>2328.75</v>
      </c>
      <c r="E1300" s="245">
        <v>13972.1425</v>
      </c>
      <c r="F1300" s="246">
        <v>16300.892500000002</v>
      </c>
      <c r="G1300" s="221"/>
    </row>
    <row r="1301" spans="1:7" s="58" customFormat="1" ht="13.5" customHeight="1" x14ac:dyDescent="0.2">
      <c r="A1301" s="349">
        <v>2013</v>
      </c>
      <c r="B1301" s="350" t="s">
        <v>43</v>
      </c>
      <c r="C1301" s="350" t="s">
        <v>103</v>
      </c>
      <c r="D1301" s="351">
        <v>2438.21</v>
      </c>
      <c r="E1301" s="351">
        <v>13866.612499999999</v>
      </c>
      <c r="F1301" s="352">
        <v>16304.8225</v>
      </c>
      <c r="G1301" s="221"/>
    </row>
    <row r="1302" spans="1:7" s="58" customFormat="1" ht="13.5" customHeight="1" x14ac:dyDescent="0.2">
      <c r="A1302" s="244">
        <v>2013</v>
      </c>
      <c r="B1302" s="165" t="s">
        <v>44</v>
      </c>
      <c r="C1302" s="165" t="s">
        <v>103</v>
      </c>
      <c r="D1302" s="245">
        <v>1687.21</v>
      </c>
      <c r="E1302" s="245">
        <v>10819.352500000001</v>
      </c>
      <c r="F1302" s="246">
        <v>12506.5625</v>
      </c>
      <c r="G1302" s="221"/>
    </row>
    <row r="1303" spans="1:7" s="58" customFormat="1" ht="13.5" customHeight="1" x14ac:dyDescent="0.2">
      <c r="A1303" s="349">
        <v>2013</v>
      </c>
      <c r="B1303" s="350" t="s">
        <v>45</v>
      </c>
      <c r="C1303" s="350" t="s">
        <v>103</v>
      </c>
      <c r="D1303" s="351">
        <v>1445.66</v>
      </c>
      <c r="E1303" s="351">
        <v>10513.37</v>
      </c>
      <c r="F1303" s="352">
        <v>11959.03</v>
      </c>
      <c r="G1303" s="221"/>
    </row>
    <row r="1304" spans="1:7" s="58" customFormat="1" ht="13.5" customHeight="1" x14ac:dyDescent="0.2">
      <c r="A1304" s="244">
        <v>2013</v>
      </c>
      <c r="B1304" s="165" t="s">
        <v>46</v>
      </c>
      <c r="C1304" s="165" t="s">
        <v>103</v>
      </c>
      <c r="D1304" s="245">
        <v>2086.9700000000003</v>
      </c>
      <c r="E1304" s="245">
        <v>14872.105</v>
      </c>
      <c r="F1304" s="246">
        <v>16959.075000000001</v>
      </c>
      <c r="G1304" s="221"/>
    </row>
    <row r="1305" spans="1:7" s="58" customFormat="1" ht="13.5" customHeight="1" x14ac:dyDescent="0.2">
      <c r="A1305" s="349">
        <v>2013</v>
      </c>
      <c r="B1305" s="350" t="s">
        <v>47</v>
      </c>
      <c r="C1305" s="350" t="s">
        <v>103</v>
      </c>
      <c r="D1305" s="351">
        <v>1856.7000000000003</v>
      </c>
      <c r="E1305" s="351">
        <v>12519.025</v>
      </c>
      <c r="F1305" s="352">
        <v>14375.725</v>
      </c>
      <c r="G1305" s="221"/>
    </row>
    <row r="1306" spans="1:7" s="58" customFormat="1" ht="13.5" customHeight="1" x14ac:dyDescent="0.2">
      <c r="A1306" s="244">
        <v>2013</v>
      </c>
      <c r="B1306" s="165" t="s">
        <v>48</v>
      </c>
      <c r="C1306" s="165" t="s">
        <v>103</v>
      </c>
      <c r="D1306" s="245">
        <v>2588.63</v>
      </c>
      <c r="E1306" s="245">
        <v>15775.605</v>
      </c>
      <c r="F1306" s="246">
        <v>18364.235000000001</v>
      </c>
      <c r="G1306" s="221"/>
    </row>
    <row r="1307" spans="1:7" s="58" customFormat="1" ht="13.5" customHeight="1" x14ac:dyDescent="0.2">
      <c r="A1307" s="349">
        <v>2013</v>
      </c>
      <c r="B1307" s="350" t="s">
        <v>49</v>
      </c>
      <c r="C1307" s="350" t="s">
        <v>103</v>
      </c>
      <c r="D1307" s="351">
        <v>2570.3199999999997</v>
      </c>
      <c r="E1307" s="351">
        <v>13503.627499999999</v>
      </c>
      <c r="F1307" s="352">
        <v>16073.947499999998</v>
      </c>
      <c r="G1307" s="221"/>
    </row>
    <row r="1308" spans="1:7" s="58" customFormat="1" ht="13.5" customHeight="1" x14ac:dyDescent="0.2">
      <c r="A1308" s="244">
        <v>2014</v>
      </c>
      <c r="B1308" s="165" t="s">
        <v>50</v>
      </c>
      <c r="C1308" s="165" t="s">
        <v>103</v>
      </c>
      <c r="D1308" s="245">
        <v>1472.85</v>
      </c>
      <c r="E1308" s="245">
        <v>13181.537499999999</v>
      </c>
      <c r="F1308" s="246">
        <v>14654.387500000001</v>
      </c>
      <c r="G1308" s="221"/>
    </row>
    <row r="1309" spans="1:7" s="58" customFormat="1" ht="13.5" customHeight="1" x14ac:dyDescent="0.2">
      <c r="A1309" s="349">
        <v>2014</v>
      </c>
      <c r="B1309" s="350" t="s">
        <v>51</v>
      </c>
      <c r="C1309" s="350" t="s">
        <v>103</v>
      </c>
      <c r="D1309" s="351">
        <v>1957.2599999999998</v>
      </c>
      <c r="E1309" s="351">
        <v>15915.705</v>
      </c>
      <c r="F1309" s="352">
        <v>17872.964999999997</v>
      </c>
      <c r="G1309" s="221"/>
    </row>
    <row r="1310" spans="1:7" s="58" customFormat="1" ht="13.5" customHeight="1" x14ac:dyDescent="0.2">
      <c r="A1310" s="244">
        <v>2014</v>
      </c>
      <c r="B1310" s="165" t="s">
        <v>52</v>
      </c>
      <c r="C1310" s="165" t="s">
        <v>103</v>
      </c>
      <c r="D1310" s="245">
        <v>2473.98</v>
      </c>
      <c r="E1310" s="245">
        <v>16744.915000000001</v>
      </c>
      <c r="F1310" s="246">
        <v>19218.895</v>
      </c>
      <c r="G1310" s="221"/>
    </row>
    <row r="1311" spans="1:7" s="58" customFormat="1" ht="13.5" customHeight="1" x14ac:dyDescent="0.2">
      <c r="A1311" s="349">
        <v>2014</v>
      </c>
      <c r="B1311" s="350" t="s">
        <v>40</v>
      </c>
      <c r="C1311" s="350" t="s">
        <v>103</v>
      </c>
      <c r="D1311" s="351">
        <v>2979.2200000000003</v>
      </c>
      <c r="E1311" s="351">
        <v>14678.37</v>
      </c>
      <c r="F1311" s="352">
        <v>17657.590000000004</v>
      </c>
      <c r="G1311" s="221"/>
    </row>
    <row r="1312" spans="1:7" s="58" customFormat="1" ht="13.5" customHeight="1" x14ac:dyDescent="0.2">
      <c r="A1312" s="244">
        <v>2014</v>
      </c>
      <c r="B1312" s="165" t="s">
        <v>42</v>
      </c>
      <c r="C1312" s="165" t="s">
        <v>103</v>
      </c>
      <c r="D1312" s="245">
        <v>3001.2699999999995</v>
      </c>
      <c r="E1312" s="245">
        <v>12696.755999999999</v>
      </c>
      <c r="F1312" s="246">
        <v>15698.025999999998</v>
      </c>
      <c r="G1312" s="221"/>
    </row>
    <row r="1313" spans="1:7" s="58" customFormat="1" ht="13.5" customHeight="1" x14ac:dyDescent="0.2">
      <c r="A1313" s="349">
        <v>2014</v>
      </c>
      <c r="B1313" s="350" t="s">
        <v>43</v>
      </c>
      <c r="C1313" s="350" t="s">
        <v>103</v>
      </c>
      <c r="D1313" s="351">
        <v>2781.1800000000003</v>
      </c>
      <c r="E1313" s="351">
        <v>13319.986000000001</v>
      </c>
      <c r="F1313" s="352">
        <v>16101.166000000001</v>
      </c>
      <c r="G1313" s="221"/>
    </row>
    <row r="1314" spans="1:7" s="58" customFormat="1" ht="13.5" customHeight="1" x14ac:dyDescent="0.2">
      <c r="A1314" s="244">
        <v>2014</v>
      </c>
      <c r="B1314" s="165" t="s">
        <v>44</v>
      </c>
      <c r="C1314" s="165" t="s">
        <v>103</v>
      </c>
      <c r="D1314" s="245">
        <v>2639.01</v>
      </c>
      <c r="E1314" s="245">
        <v>12439.708999999999</v>
      </c>
      <c r="F1314" s="246">
        <v>15078.719000000001</v>
      </c>
      <c r="G1314" s="221"/>
    </row>
    <row r="1315" spans="1:7" s="58" customFormat="1" ht="13.5" customHeight="1" x14ac:dyDescent="0.2">
      <c r="A1315" s="349">
        <v>2014</v>
      </c>
      <c r="B1315" s="350" t="s">
        <v>45</v>
      </c>
      <c r="C1315" s="350" t="s">
        <v>103</v>
      </c>
      <c r="D1315" s="351">
        <v>2336.37</v>
      </c>
      <c r="E1315" s="351">
        <v>12894.951000000001</v>
      </c>
      <c r="F1315" s="352">
        <v>15231.321</v>
      </c>
      <c r="G1315" s="221"/>
    </row>
    <row r="1316" spans="1:7" s="58" customFormat="1" ht="13.5" customHeight="1" x14ac:dyDescent="0.2">
      <c r="A1316" s="244">
        <v>2014</v>
      </c>
      <c r="B1316" s="165" t="s">
        <v>46</v>
      </c>
      <c r="C1316" s="165" t="s">
        <v>103</v>
      </c>
      <c r="D1316" s="245">
        <v>2402.4299999999998</v>
      </c>
      <c r="E1316" s="245">
        <v>14739.871999999999</v>
      </c>
      <c r="F1316" s="246">
        <v>17142.302</v>
      </c>
      <c r="G1316" s="221"/>
    </row>
    <row r="1317" spans="1:7" s="58" customFormat="1" ht="13.5" customHeight="1" x14ac:dyDescent="0.2">
      <c r="A1317" s="349">
        <v>2014</v>
      </c>
      <c r="B1317" s="350" t="s">
        <v>47</v>
      </c>
      <c r="C1317" s="350" t="s">
        <v>103</v>
      </c>
      <c r="D1317" s="351">
        <v>2155.4699999999998</v>
      </c>
      <c r="E1317" s="351">
        <v>13224.668000000001</v>
      </c>
      <c r="F1317" s="352">
        <v>15380.138000000001</v>
      </c>
      <c r="G1317" s="221"/>
    </row>
    <row r="1318" spans="1:7" s="58" customFormat="1" ht="13.5" customHeight="1" x14ac:dyDescent="0.2">
      <c r="A1318" s="244">
        <v>2014</v>
      </c>
      <c r="B1318" s="165" t="s">
        <v>48</v>
      </c>
      <c r="C1318" s="165" t="s">
        <v>103</v>
      </c>
      <c r="D1318" s="245">
        <v>2541.54</v>
      </c>
      <c r="E1318" s="245">
        <v>14210.128000000001</v>
      </c>
      <c r="F1318" s="246">
        <v>16751.667999999998</v>
      </c>
      <c r="G1318" s="221"/>
    </row>
    <row r="1319" spans="1:7" s="58" customFormat="1" ht="13.5" customHeight="1" x14ac:dyDescent="0.2">
      <c r="A1319" s="349">
        <v>2014</v>
      </c>
      <c r="B1319" s="350" t="s">
        <v>49</v>
      </c>
      <c r="C1319" s="350" t="s">
        <v>103</v>
      </c>
      <c r="D1319" s="351">
        <v>2201.33</v>
      </c>
      <c r="E1319" s="351">
        <v>13200.321</v>
      </c>
      <c r="F1319" s="352">
        <v>15401.651</v>
      </c>
      <c r="G1319" s="221"/>
    </row>
    <row r="1320" spans="1:7" s="58" customFormat="1" ht="13.5" customHeight="1" x14ac:dyDescent="0.2">
      <c r="A1320" s="244">
        <v>2015</v>
      </c>
      <c r="B1320" s="165" t="s">
        <v>50</v>
      </c>
      <c r="C1320" s="165" t="s">
        <v>103</v>
      </c>
      <c r="D1320" s="245">
        <v>1667.6999999999998</v>
      </c>
      <c r="E1320" s="245">
        <v>12646.668000000001</v>
      </c>
      <c r="F1320" s="246">
        <v>14314.368</v>
      </c>
      <c r="G1320" s="221"/>
    </row>
    <row r="1321" spans="1:7" s="58" customFormat="1" ht="13.5" customHeight="1" x14ac:dyDescent="0.2">
      <c r="A1321" s="349">
        <v>2015</v>
      </c>
      <c r="B1321" s="350" t="s">
        <v>51</v>
      </c>
      <c r="C1321" s="350" t="s">
        <v>103</v>
      </c>
      <c r="D1321" s="351">
        <v>3129.09</v>
      </c>
      <c r="E1321" s="351">
        <v>13592.721999999998</v>
      </c>
      <c r="F1321" s="352">
        <v>16721.811999999998</v>
      </c>
      <c r="G1321" s="221"/>
    </row>
    <row r="1322" spans="1:7" s="58" customFormat="1" ht="13.5" customHeight="1" x14ac:dyDescent="0.2">
      <c r="A1322" s="244">
        <v>2015</v>
      </c>
      <c r="B1322" s="165" t="s">
        <v>52</v>
      </c>
      <c r="C1322" s="165" t="s">
        <v>103</v>
      </c>
      <c r="D1322" s="245">
        <v>2367.0300000000002</v>
      </c>
      <c r="E1322" s="245">
        <v>13643.962</v>
      </c>
      <c r="F1322" s="246">
        <v>16010.992000000002</v>
      </c>
      <c r="G1322" s="221"/>
    </row>
    <row r="1323" spans="1:7" s="58" customFormat="1" ht="13.5" customHeight="1" x14ac:dyDescent="0.2">
      <c r="A1323" s="349">
        <v>2015</v>
      </c>
      <c r="B1323" s="350" t="s">
        <v>40</v>
      </c>
      <c r="C1323" s="350" t="s">
        <v>103</v>
      </c>
      <c r="D1323" s="351">
        <v>2806.8900000000003</v>
      </c>
      <c r="E1323" s="351">
        <v>12264.928</v>
      </c>
      <c r="F1323" s="352">
        <v>15071.817999999999</v>
      </c>
      <c r="G1323" s="221"/>
    </row>
    <row r="1324" spans="1:7" s="58" customFormat="1" ht="13.5" customHeight="1" x14ac:dyDescent="0.2">
      <c r="A1324" s="244">
        <v>2015</v>
      </c>
      <c r="B1324" s="165" t="s">
        <v>42</v>
      </c>
      <c r="C1324" s="165" t="s">
        <v>103</v>
      </c>
      <c r="D1324" s="245">
        <v>3342.3</v>
      </c>
      <c r="E1324" s="245">
        <v>13699.840000000002</v>
      </c>
      <c r="F1324" s="246">
        <v>17042.140000000003</v>
      </c>
      <c r="G1324" s="221"/>
    </row>
    <row r="1325" spans="1:7" s="58" customFormat="1" ht="13.5" customHeight="1" x14ac:dyDescent="0.2">
      <c r="A1325" s="349">
        <v>2015</v>
      </c>
      <c r="B1325" s="350" t="s">
        <v>43</v>
      </c>
      <c r="C1325" s="350" t="s">
        <v>103</v>
      </c>
      <c r="D1325" s="351">
        <v>2669.79</v>
      </c>
      <c r="E1325" s="351">
        <v>9992.2250000000004</v>
      </c>
      <c r="F1325" s="352">
        <v>12662.014999999999</v>
      </c>
      <c r="G1325" s="221"/>
    </row>
    <row r="1326" spans="1:7" s="58" customFormat="1" ht="13.5" customHeight="1" x14ac:dyDescent="0.2">
      <c r="A1326" s="244">
        <v>2015</v>
      </c>
      <c r="B1326" s="165" t="s">
        <v>44</v>
      </c>
      <c r="C1326" s="165" t="s">
        <v>103</v>
      </c>
      <c r="D1326" s="245">
        <v>3874.74</v>
      </c>
      <c r="E1326" s="245">
        <v>12073.779999999999</v>
      </c>
      <c r="F1326" s="246">
        <v>15948.52</v>
      </c>
      <c r="G1326" s="221"/>
    </row>
    <row r="1327" spans="1:7" s="58" customFormat="1" ht="13.5" customHeight="1" x14ac:dyDescent="0.2">
      <c r="A1327" s="349">
        <v>2015</v>
      </c>
      <c r="B1327" s="350" t="s">
        <v>45</v>
      </c>
      <c r="C1327" s="350" t="s">
        <v>103</v>
      </c>
      <c r="D1327" s="351">
        <v>3227.44</v>
      </c>
      <c r="E1327" s="351">
        <v>11491.242</v>
      </c>
      <c r="F1327" s="352">
        <v>14718.682000000001</v>
      </c>
      <c r="G1327" s="221"/>
    </row>
    <row r="1328" spans="1:7" s="58" customFormat="1" ht="13.5" customHeight="1" x14ac:dyDescent="0.2">
      <c r="A1328" s="244">
        <v>2015</v>
      </c>
      <c r="B1328" s="165" t="s">
        <v>46</v>
      </c>
      <c r="C1328" s="165" t="s">
        <v>103</v>
      </c>
      <c r="D1328" s="245">
        <v>3429.29</v>
      </c>
      <c r="E1328" s="245">
        <v>14138.832</v>
      </c>
      <c r="F1328" s="246">
        <v>17568.121999999999</v>
      </c>
      <c r="G1328" s="221"/>
    </row>
    <row r="1329" spans="1:7" s="58" customFormat="1" ht="13.5" customHeight="1" x14ac:dyDescent="0.2">
      <c r="A1329" s="349">
        <v>2015</v>
      </c>
      <c r="B1329" s="350" t="s">
        <v>47</v>
      </c>
      <c r="C1329" s="350" t="s">
        <v>103</v>
      </c>
      <c r="D1329" s="351">
        <v>3173.4100000000003</v>
      </c>
      <c r="E1329" s="351">
        <v>12531.998000000001</v>
      </c>
      <c r="F1329" s="352">
        <v>15705.408000000001</v>
      </c>
      <c r="G1329" s="221"/>
    </row>
    <row r="1330" spans="1:7" s="58" customFormat="1" ht="13.5" customHeight="1" x14ac:dyDescent="0.2">
      <c r="A1330" s="244">
        <v>2015</v>
      </c>
      <c r="B1330" s="165" t="s">
        <v>48</v>
      </c>
      <c r="C1330" s="165" t="s">
        <v>103</v>
      </c>
      <c r="D1330" s="245">
        <v>2963.34</v>
      </c>
      <c r="E1330" s="245">
        <v>11472.330999999998</v>
      </c>
      <c r="F1330" s="246">
        <v>14435.671</v>
      </c>
      <c r="G1330" s="221"/>
    </row>
    <row r="1331" spans="1:7" s="58" customFormat="1" ht="13.5" customHeight="1" x14ac:dyDescent="0.2">
      <c r="A1331" s="349">
        <v>2015</v>
      </c>
      <c r="B1331" s="350" t="s">
        <v>49</v>
      </c>
      <c r="C1331" s="350" t="s">
        <v>103</v>
      </c>
      <c r="D1331" s="351">
        <v>3573.18</v>
      </c>
      <c r="E1331" s="351">
        <v>16256.896000000002</v>
      </c>
      <c r="F1331" s="352">
        <v>19830.076000000001</v>
      </c>
      <c r="G1331" s="221"/>
    </row>
    <row r="1332" spans="1:7" s="58" customFormat="1" ht="13.5" customHeight="1" x14ac:dyDescent="0.2">
      <c r="A1332" s="244">
        <v>2016</v>
      </c>
      <c r="B1332" s="165" t="s">
        <v>50</v>
      </c>
      <c r="C1332" s="165" t="s">
        <v>103</v>
      </c>
      <c r="D1332" s="245">
        <v>2951.23</v>
      </c>
      <c r="E1332" s="245">
        <v>14381.240000000002</v>
      </c>
      <c r="F1332" s="246">
        <v>17332.47</v>
      </c>
      <c r="G1332" s="221"/>
    </row>
    <row r="1333" spans="1:7" s="58" customFormat="1" ht="13.5" customHeight="1" x14ac:dyDescent="0.2">
      <c r="A1333" s="349">
        <v>2016</v>
      </c>
      <c r="B1333" s="350" t="s">
        <v>51</v>
      </c>
      <c r="C1333" s="350" t="s">
        <v>103</v>
      </c>
      <c r="D1333" s="351">
        <v>4351.6399999999994</v>
      </c>
      <c r="E1333" s="351">
        <v>11540.114</v>
      </c>
      <c r="F1333" s="352">
        <v>15891.753999999999</v>
      </c>
      <c r="G1333" s="221"/>
    </row>
    <row r="1334" spans="1:7" s="58" customFormat="1" ht="13.5" customHeight="1" x14ac:dyDescent="0.2">
      <c r="A1334" s="244">
        <v>2016</v>
      </c>
      <c r="B1334" s="165" t="s">
        <v>52</v>
      </c>
      <c r="C1334" s="165" t="s">
        <v>103</v>
      </c>
      <c r="D1334" s="245">
        <v>2918.9700000000003</v>
      </c>
      <c r="E1334" s="245">
        <v>12239.348</v>
      </c>
      <c r="F1334" s="246">
        <v>15158.317999999999</v>
      </c>
      <c r="G1334" s="221"/>
    </row>
    <row r="1335" spans="1:7" s="58" customFormat="1" ht="13.5" customHeight="1" x14ac:dyDescent="0.2">
      <c r="A1335" s="349">
        <v>2016</v>
      </c>
      <c r="B1335" s="350" t="s">
        <v>40</v>
      </c>
      <c r="C1335" s="350" t="s">
        <v>103</v>
      </c>
      <c r="D1335" s="351">
        <v>3286.77</v>
      </c>
      <c r="E1335" s="351">
        <v>10595.8</v>
      </c>
      <c r="F1335" s="352">
        <v>13882.57</v>
      </c>
      <c r="G1335" s="221"/>
    </row>
    <row r="1336" spans="1:7" s="58" customFormat="1" ht="13.5" customHeight="1" x14ac:dyDescent="0.2">
      <c r="A1336" s="244">
        <v>2016</v>
      </c>
      <c r="B1336" s="165" t="s">
        <v>42</v>
      </c>
      <c r="C1336" s="165" t="s">
        <v>103</v>
      </c>
      <c r="D1336" s="245">
        <v>2467.4799999999996</v>
      </c>
      <c r="E1336" s="245">
        <v>11800.995999999999</v>
      </c>
      <c r="F1336" s="246">
        <v>14268.475999999999</v>
      </c>
      <c r="G1336" s="221"/>
    </row>
    <row r="1337" spans="1:7" s="58" customFormat="1" ht="13.5" customHeight="1" x14ac:dyDescent="0.2">
      <c r="A1337" s="349">
        <v>2016</v>
      </c>
      <c r="B1337" s="350" t="s">
        <v>43</v>
      </c>
      <c r="C1337" s="350" t="s">
        <v>103</v>
      </c>
      <c r="D1337" s="351">
        <v>2613.2900000000004</v>
      </c>
      <c r="E1337" s="351">
        <v>7073.7240000000002</v>
      </c>
      <c r="F1337" s="352">
        <v>9687.014000000001</v>
      </c>
      <c r="G1337" s="221"/>
    </row>
    <row r="1338" spans="1:7" s="58" customFormat="1" ht="13.5" customHeight="1" x14ac:dyDescent="0.2">
      <c r="A1338" s="244">
        <v>2016</v>
      </c>
      <c r="B1338" s="165" t="s">
        <v>44</v>
      </c>
      <c r="C1338" s="165" t="s">
        <v>103</v>
      </c>
      <c r="D1338" s="245">
        <v>1478.35</v>
      </c>
      <c r="E1338" s="245">
        <v>6656.6820000000007</v>
      </c>
      <c r="F1338" s="246">
        <v>8135.0319999999992</v>
      </c>
      <c r="G1338" s="221"/>
    </row>
    <row r="1339" spans="1:7" s="58" customFormat="1" ht="13.5" customHeight="1" x14ac:dyDescent="0.2">
      <c r="A1339" s="349">
        <v>2016</v>
      </c>
      <c r="B1339" s="350" t="s">
        <v>45</v>
      </c>
      <c r="C1339" s="350" t="s">
        <v>103</v>
      </c>
      <c r="D1339" s="351">
        <v>2612.2099999999996</v>
      </c>
      <c r="E1339" s="351">
        <v>9307.0259999999998</v>
      </c>
      <c r="F1339" s="352">
        <v>11919.236000000001</v>
      </c>
      <c r="G1339" s="221"/>
    </row>
    <row r="1340" spans="1:7" s="58" customFormat="1" ht="13.5" customHeight="1" x14ac:dyDescent="0.2">
      <c r="A1340" s="244">
        <v>2016</v>
      </c>
      <c r="B1340" s="165" t="s">
        <v>46</v>
      </c>
      <c r="C1340" s="165" t="s">
        <v>103</v>
      </c>
      <c r="D1340" s="245">
        <v>1651.39</v>
      </c>
      <c r="E1340" s="245">
        <v>9694.7980000000007</v>
      </c>
      <c r="F1340" s="246">
        <v>11346.188</v>
      </c>
      <c r="G1340" s="221"/>
    </row>
    <row r="1341" spans="1:7" s="58" customFormat="1" ht="13.5" customHeight="1" x14ac:dyDescent="0.2">
      <c r="A1341" s="349">
        <v>2016</v>
      </c>
      <c r="B1341" s="350" t="s">
        <v>47</v>
      </c>
      <c r="C1341" s="350" t="s">
        <v>103</v>
      </c>
      <c r="D1341" s="351">
        <v>2556.0500000000002</v>
      </c>
      <c r="E1341" s="351">
        <v>8124.4050000000007</v>
      </c>
      <c r="F1341" s="352">
        <v>10680.455</v>
      </c>
      <c r="G1341" s="221"/>
    </row>
    <row r="1342" spans="1:7" s="58" customFormat="1" ht="13.5" customHeight="1" x14ac:dyDescent="0.2">
      <c r="A1342" s="244">
        <v>2016</v>
      </c>
      <c r="B1342" s="165" t="s">
        <v>48</v>
      </c>
      <c r="C1342" s="165" t="s">
        <v>103</v>
      </c>
      <c r="D1342" s="245">
        <v>2292.02</v>
      </c>
      <c r="E1342" s="245">
        <v>8676.9840000000004</v>
      </c>
      <c r="F1342" s="246">
        <v>10969.004000000001</v>
      </c>
      <c r="G1342" s="221"/>
    </row>
    <row r="1343" spans="1:7" s="58" customFormat="1" ht="13.5" customHeight="1" x14ac:dyDescent="0.2">
      <c r="A1343" s="349">
        <v>2016</v>
      </c>
      <c r="B1343" s="350" t="s">
        <v>49</v>
      </c>
      <c r="C1343" s="350" t="s">
        <v>103</v>
      </c>
      <c r="D1343" s="351">
        <v>2901.4700000000003</v>
      </c>
      <c r="E1343" s="351">
        <v>9574.5220000000008</v>
      </c>
      <c r="F1343" s="352">
        <v>12475.992000000002</v>
      </c>
      <c r="G1343" s="221"/>
    </row>
    <row r="1344" spans="1:7" s="58" customFormat="1" ht="13.5" customHeight="1" x14ac:dyDescent="0.2">
      <c r="A1344" s="244">
        <v>2017</v>
      </c>
      <c r="B1344" s="165" t="s">
        <v>50</v>
      </c>
      <c r="C1344" s="165" t="s">
        <v>103</v>
      </c>
      <c r="D1344" s="245">
        <v>1965.8</v>
      </c>
      <c r="E1344" s="245">
        <v>7248.0309999999999</v>
      </c>
      <c r="F1344" s="246">
        <v>9213.8309999999983</v>
      </c>
      <c r="G1344" s="221"/>
    </row>
    <row r="1345" spans="1:7" s="58" customFormat="1" ht="13.5" customHeight="1" x14ac:dyDescent="0.2">
      <c r="A1345" s="349">
        <v>2017</v>
      </c>
      <c r="B1345" s="350" t="s">
        <v>51</v>
      </c>
      <c r="C1345" s="350" t="s">
        <v>103</v>
      </c>
      <c r="D1345" s="351">
        <v>2011.8600000000001</v>
      </c>
      <c r="E1345" s="351">
        <v>9922.0949999999993</v>
      </c>
      <c r="F1345" s="352">
        <v>11933.955</v>
      </c>
      <c r="G1345" s="221"/>
    </row>
    <row r="1346" spans="1:7" s="58" customFormat="1" ht="13.5" customHeight="1" x14ac:dyDescent="0.2">
      <c r="A1346" s="244">
        <v>2017</v>
      </c>
      <c r="B1346" s="165" t="s">
        <v>52</v>
      </c>
      <c r="C1346" s="165" t="s">
        <v>103</v>
      </c>
      <c r="D1346" s="245">
        <v>2447.65</v>
      </c>
      <c r="E1346" s="245">
        <v>8530.2950000000001</v>
      </c>
      <c r="F1346" s="246">
        <v>10977.945</v>
      </c>
      <c r="G1346" s="221"/>
    </row>
    <row r="1347" spans="1:7" s="58" customFormat="1" ht="13.5" customHeight="1" x14ac:dyDescent="0.2">
      <c r="A1347" s="349">
        <v>2017</v>
      </c>
      <c r="B1347" s="350" t="s">
        <v>40</v>
      </c>
      <c r="C1347" s="350" t="s">
        <v>103</v>
      </c>
      <c r="D1347" s="351">
        <v>2050.7800000000002</v>
      </c>
      <c r="E1347" s="351">
        <v>7118.9229999999998</v>
      </c>
      <c r="F1347" s="352">
        <v>9169.7030000000013</v>
      </c>
      <c r="G1347" s="221"/>
    </row>
    <row r="1348" spans="1:7" s="58" customFormat="1" ht="13.5" customHeight="1" x14ac:dyDescent="0.2">
      <c r="A1348" s="244">
        <v>2017</v>
      </c>
      <c r="B1348" s="165" t="s">
        <v>42</v>
      </c>
      <c r="C1348" s="165" t="s">
        <v>103</v>
      </c>
      <c r="D1348" s="245">
        <v>2246.4500000000003</v>
      </c>
      <c r="E1348" s="245">
        <v>7302.9590000000007</v>
      </c>
      <c r="F1348" s="246">
        <v>9549.4089999999997</v>
      </c>
      <c r="G1348" s="221"/>
    </row>
    <row r="1349" spans="1:7" s="58" customFormat="1" ht="13.5" customHeight="1" x14ac:dyDescent="0.2">
      <c r="A1349" s="349">
        <v>2017</v>
      </c>
      <c r="B1349" s="350" t="s">
        <v>43</v>
      </c>
      <c r="C1349" s="350" t="s">
        <v>103</v>
      </c>
      <c r="D1349" s="351">
        <v>2343.67</v>
      </c>
      <c r="E1349" s="351">
        <v>5961.7250000000004</v>
      </c>
      <c r="F1349" s="352">
        <v>8305.3950000000004</v>
      </c>
      <c r="G1349" s="221"/>
    </row>
    <row r="1350" spans="1:7" s="58" customFormat="1" ht="13.5" customHeight="1" x14ac:dyDescent="0.2">
      <c r="A1350" s="244">
        <v>2017</v>
      </c>
      <c r="B1350" s="165" t="s">
        <v>44</v>
      </c>
      <c r="C1350" s="165" t="s">
        <v>103</v>
      </c>
      <c r="D1350" s="245">
        <v>2008.97</v>
      </c>
      <c r="E1350" s="245">
        <v>5655.67</v>
      </c>
      <c r="F1350" s="246">
        <v>7664.64</v>
      </c>
      <c r="G1350" s="221"/>
    </row>
    <row r="1351" spans="1:7" s="58" customFormat="1" ht="13.5" customHeight="1" x14ac:dyDescent="0.2">
      <c r="A1351" s="349">
        <v>2017</v>
      </c>
      <c r="B1351" s="350" t="s">
        <v>45</v>
      </c>
      <c r="C1351" s="350" t="s">
        <v>103</v>
      </c>
      <c r="D1351" s="351">
        <v>2346.09</v>
      </c>
      <c r="E1351" s="351">
        <v>5212.6080000000002</v>
      </c>
      <c r="F1351" s="352">
        <v>7558.6980000000003</v>
      </c>
      <c r="G1351" s="221"/>
    </row>
    <row r="1352" spans="1:7" s="58" customFormat="1" ht="13.5" customHeight="1" x14ac:dyDescent="0.2">
      <c r="A1352" s="244">
        <v>2017</v>
      </c>
      <c r="B1352" s="165" t="s">
        <v>46</v>
      </c>
      <c r="C1352" s="165" t="s">
        <v>103</v>
      </c>
      <c r="D1352" s="245">
        <v>1881.6799999999998</v>
      </c>
      <c r="E1352" s="245">
        <v>5964.4629999999997</v>
      </c>
      <c r="F1352" s="246">
        <v>7846.143</v>
      </c>
      <c r="G1352" s="221"/>
    </row>
    <row r="1353" spans="1:7" s="58" customFormat="1" ht="13.5" customHeight="1" x14ac:dyDescent="0.2">
      <c r="A1353" s="349">
        <v>2017</v>
      </c>
      <c r="B1353" s="350" t="s">
        <v>47</v>
      </c>
      <c r="C1353" s="350" t="s">
        <v>103</v>
      </c>
      <c r="D1353" s="351">
        <v>1991.22</v>
      </c>
      <c r="E1353" s="351">
        <v>5521.9380000000001</v>
      </c>
      <c r="F1353" s="352">
        <v>7513.1579999999994</v>
      </c>
      <c r="G1353" s="221"/>
    </row>
    <row r="1354" spans="1:7" s="58" customFormat="1" ht="13.5" customHeight="1" x14ac:dyDescent="0.2">
      <c r="A1354" s="244">
        <v>2017</v>
      </c>
      <c r="B1354" s="165" t="s">
        <v>48</v>
      </c>
      <c r="C1354" s="165" t="s">
        <v>103</v>
      </c>
      <c r="D1354" s="245">
        <v>1706.02</v>
      </c>
      <c r="E1354" s="245">
        <v>7410.8809999999994</v>
      </c>
      <c r="F1354" s="246">
        <v>9116.9009999999998</v>
      </c>
      <c r="G1354" s="221"/>
    </row>
    <row r="1355" spans="1:7" s="58" customFormat="1" ht="13.5" customHeight="1" x14ac:dyDescent="0.2">
      <c r="A1355" s="349">
        <v>2017</v>
      </c>
      <c r="B1355" s="350" t="s">
        <v>49</v>
      </c>
      <c r="C1355" s="350" t="s">
        <v>103</v>
      </c>
      <c r="D1355" s="351">
        <v>1304.3399999999999</v>
      </c>
      <c r="E1355" s="351">
        <v>6858.6034999999993</v>
      </c>
      <c r="F1355" s="352">
        <v>8162.9435000000003</v>
      </c>
      <c r="G1355" s="221"/>
    </row>
    <row r="1356" spans="1:7" s="58" customFormat="1" ht="13.5" customHeight="1" x14ac:dyDescent="0.2">
      <c r="A1356" s="244">
        <v>2018</v>
      </c>
      <c r="B1356" s="165" t="s">
        <v>50</v>
      </c>
      <c r="C1356" s="165" t="s">
        <v>103</v>
      </c>
      <c r="D1356" s="245">
        <v>1017.67</v>
      </c>
      <c r="E1356" s="245">
        <v>6963.1675000000005</v>
      </c>
      <c r="F1356" s="246">
        <v>7980.8374999999996</v>
      </c>
      <c r="G1356" s="221"/>
    </row>
    <row r="1357" spans="1:7" s="58" customFormat="1" ht="13.5" customHeight="1" x14ac:dyDescent="0.2">
      <c r="A1357" s="349">
        <v>2018</v>
      </c>
      <c r="B1357" s="350" t="s">
        <v>51</v>
      </c>
      <c r="C1357" s="350" t="s">
        <v>103</v>
      </c>
      <c r="D1357" s="351">
        <v>1629.43</v>
      </c>
      <c r="E1357" s="351">
        <v>7706.5919999999987</v>
      </c>
      <c r="F1357" s="352">
        <v>9336.021999999999</v>
      </c>
      <c r="G1357" s="221"/>
    </row>
    <row r="1358" spans="1:7" s="58" customFormat="1" ht="13.5" customHeight="1" x14ac:dyDescent="0.2">
      <c r="A1358" s="244">
        <v>2018</v>
      </c>
      <c r="B1358" s="165" t="s">
        <v>52</v>
      </c>
      <c r="C1358" s="165" t="s">
        <v>103</v>
      </c>
      <c r="D1358" s="245">
        <v>1131.1300000000001</v>
      </c>
      <c r="E1358" s="245">
        <v>6410.2659999999996</v>
      </c>
      <c r="F1358" s="246">
        <v>7541.3959999999997</v>
      </c>
      <c r="G1358" s="221"/>
    </row>
    <row r="1359" spans="1:7" s="58" customFormat="1" ht="13.5" customHeight="1" x14ac:dyDescent="0.2">
      <c r="A1359" s="349">
        <v>2018</v>
      </c>
      <c r="B1359" s="350" t="s">
        <v>40</v>
      </c>
      <c r="C1359" s="350" t="s">
        <v>103</v>
      </c>
      <c r="D1359" s="351">
        <v>1006.93</v>
      </c>
      <c r="E1359" s="351">
        <v>7851.0954999999994</v>
      </c>
      <c r="F1359" s="352">
        <v>8858.0254999999997</v>
      </c>
      <c r="G1359" s="221"/>
    </row>
    <row r="1360" spans="1:7" s="58" customFormat="1" ht="13.5" customHeight="1" x14ac:dyDescent="0.2">
      <c r="A1360" s="244">
        <v>2018</v>
      </c>
      <c r="B1360" s="165" t="s">
        <v>42</v>
      </c>
      <c r="C1360" s="165" t="s">
        <v>103</v>
      </c>
      <c r="D1360" s="245">
        <v>1235.6100000000001</v>
      </c>
      <c r="E1360" s="245">
        <v>6239.1705000000002</v>
      </c>
      <c r="F1360" s="246">
        <v>7474.7804999999989</v>
      </c>
      <c r="G1360" s="221"/>
    </row>
    <row r="1361" spans="1:7" s="58" customFormat="1" ht="13.5" customHeight="1" x14ac:dyDescent="0.2">
      <c r="A1361" s="349">
        <v>2018</v>
      </c>
      <c r="B1361" s="350" t="s">
        <v>43</v>
      </c>
      <c r="C1361" s="350" t="s">
        <v>103</v>
      </c>
      <c r="D1361" s="351">
        <v>700.36</v>
      </c>
      <c r="E1361" s="351">
        <v>6942.5345000000007</v>
      </c>
      <c r="F1361" s="352">
        <v>7642.8945000000012</v>
      </c>
      <c r="G1361" s="221"/>
    </row>
    <row r="1362" spans="1:7" s="58" customFormat="1" ht="13.5" customHeight="1" x14ac:dyDescent="0.2">
      <c r="A1362" s="244">
        <v>2018</v>
      </c>
      <c r="B1362" s="165" t="s">
        <v>44</v>
      </c>
      <c r="C1362" s="165" t="s">
        <v>103</v>
      </c>
      <c r="D1362" s="245">
        <v>203.51</v>
      </c>
      <c r="E1362" s="245">
        <v>5492.8850000000002</v>
      </c>
      <c r="F1362" s="246">
        <v>5696.3950000000004</v>
      </c>
      <c r="G1362" s="221"/>
    </row>
    <row r="1363" spans="1:7" s="58" customFormat="1" ht="13.5" customHeight="1" x14ac:dyDescent="0.2">
      <c r="A1363" s="349">
        <v>2018</v>
      </c>
      <c r="B1363" s="350" t="s">
        <v>45</v>
      </c>
      <c r="C1363" s="350" t="s">
        <v>103</v>
      </c>
      <c r="D1363" s="351">
        <v>375.55000000000007</v>
      </c>
      <c r="E1363" s="351">
        <v>6414.4449999999997</v>
      </c>
      <c r="F1363" s="352">
        <v>6789.9949999999999</v>
      </c>
      <c r="G1363" s="221"/>
    </row>
    <row r="1364" spans="1:7" s="58" customFormat="1" ht="13.5" customHeight="1" x14ac:dyDescent="0.2">
      <c r="A1364" s="244">
        <v>2018</v>
      </c>
      <c r="B1364" s="165" t="s">
        <v>46</v>
      </c>
      <c r="C1364" s="165" t="s">
        <v>103</v>
      </c>
      <c r="D1364" s="245">
        <v>676.19999999999993</v>
      </c>
      <c r="E1364" s="245">
        <v>7091.5145000000002</v>
      </c>
      <c r="F1364" s="246">
        <v>7767.7145</v>
      </c>
      <c r="G1364" s="221"/>
    </row>
    <row r="1365" spans="1:7" s="58" customFormat="1" ht="13.5" customHeight="1" x14ac:dyDescent="0.2">
      <c r="A1365" s="349">
        <v>2018</v>
      </c>
      <c r="B1365" s="350" t="s">
        <v>47</v>
      </c>
      <c r="C1365" s="350" t="s">
        <v>103</v>
      </c>
      <c r="D1365" s="351">
        <v>846.21</v>
      </c>
      <c r="E1365" s="351">
        <v>5866.4769999999999</v>
      </c>
      <c r="F1365" s="352">
        <v>6712.6869999999999</v>
      </c>
      <c r="G1365" s="221"/>
    </row>
    <row r="1366" spans="1:7" s="58" customFormat="1" ht="13.5" customHeight="1" x14ac:dyDescent="0.2">
      <c r="A1366" s="244">
        <v>2018</v>
      </c>
      <c r="B1366" s="165" t="s">
        <v>48</v>
      </c>
      <c r="C1366" s="165" t="s">
        <v>103</v>
      </c>
      <c r="D1366" s="245">
        <v>1079.67</v>
      </c>
      <c r="E1366" s="245">
        <v>8449.6575000000012</v>
      </c>
      <c r="F1366" s="246">
        <v>9529.3274999999994</v>
      </c>
      <c r="G1366" s="221"/>
    </row>
    <row r="1367" spans="1:7" s="58" customFormat="1" ht="13.5" customHeight="1" x14ac:dyDescent="0.2">
      <c r="A1367" s="349">
        <v>2018</v>
      </c>
      <c r="B1367" s="350" t="s">
        <v>49</v>
      </c>
      <c r="C1367" s="350" t="s">
        <v>103</v>
      </c>
      <c r="D1367" s="351">
        <v>1289.1399999999999</v>
      </c>
      <c r="E1367" s="351">
        <v>7976.4650000000001</v>
      </c>
      <c r="F1367" s="352">
        <v>9265.6049999999996</v>
      </c>
      <c r="G1367" s="221"/>
    </row>
    <row r="1368" spans="1:7" s="58" customFormat="1" ht="13.5" customHeight="1" x14ac:dyDescent="0.2">
      <c r="A1368" s="244">
        <v>2019</v>
      </c>
      <c r="B1368" s="165" t="s">
        <v>50</v>
      </c>
      <c r="C1368" s="165" t="s">
        <v>103</v>
      </c>
      <c r="D1368" s="245">
        <v>1105.5500000000002</v>
      </c>
      <c r="E1368" s="245">
        <v>7667.7150000000001</v>
      </c>
      <c r="F1368" s="246">
        <v>8773.2649999999994</v>
      </c>
      <c r="G1368" s="221"/>
    </row>
    <row r="1369" spans="1:7" s="58" customFormat="1" ht="13.5" customHeight="1" x14ac:dyDescent="0.2">
      <c r="A1369" s="349">
        <v>2019</v>
      </c>
      <c r="B1369" s="350" t="s">
        <v>51</v>
      </c>
      <c r="C1369" s="350" t="s">
        <v>103</v>
      </c>
      <c r="D1369" s="351">
        <v>1588.0400000000002</v>
      </c>
      <c r="E1369" s="351">
        <v>7986.8580000000002</v>
      </c>
      <c r="F1369" s="352">
        <v>9574.898000000001</v>
      </c>
      <c r="G1369" s="221"/>
    </row>
    <row r="1370" spans="1:7" s="58" customFormat="1" ht="13.5" customHeight="1" x14ac:dyDescent="0.2">
      <c r="A1370" s="244">
        <v>2019</v>
      </c>
      <c r="B1370" s="165" t="s">
        <v>52</v>
      </c>
      <c r="C1370" s="165" t="s">
        <v>103</v>
      </c>
      <c r="D1370" s="245">
        <v>1999.3500000000001</v>
      </c>
      <c r="E1370" s="245">
        <v>8450.5884999999998</v>
      </c>
      <c r="F1370" s="246">
        <v>10449.9385</v>
      </c>
      <c r="G1370" s="221"/>
    </row>
    <row r="1371" spans="1:7" s="58" customFormat="1" ht="13.5" customHeight="1" x14ac:dyDescent="0.2">
      <c r="A1371" s="349">
        <v>2019</v>
      </c>
      <c r="B1371" s="350" t="s">
        <v>40</v>
      </c>
      <c r="C1371" s="350" t="s">
        <v>103</v>
      </c>
      <c r="D1371" s="351">
        <v>1619.19</v>
      </c>
      <c r="E1371" s="351">
        <v>8791.9395000000004</v>
      </c>
      <c r="F1371" s="352">
        <v>10411.129499999999</v>
      </c>
      <c r="G1371" s="221"/>
    </row>
    <row r="1372" spans="1:7" s="58" customFormat="1" ht="13.5" customHeight="1" x14ac:dyDescent="0.2">
      <c r="A1372" s="244">
        <v>2019</v>
      </c>
      <c r="B1372" s="165" t="s">
        <v>42</v>
      </c>
      <c r="C1372" s="165" t="s">
        <v>103</v>
      </c>
      <c r="D1372" s="245">
        <v>2265.6799999999998</v>
      </c>
      <c r="E1372" s="245">
        <v>7206.0655000000006</v>
      </c>
      <c r="F1372" s="246">
        <v>9471.7454999999991</v>
      </c>
      <c r="G1372" s="221"/>
    </row>
    <row r="1373" spans="1:7" s="58" customFormat="1" ht="13.5" customHeight="1" x14ac:dyDescent="0.2">
      <c r="A1373" s="349">
        <v>2019</v>
      </c>
      <c r="B1373" s="350" t="s">
        <v>43</v>
      </c>
      <c r="C1373" s="350" t="s">
        <v>103</v>
      </c>
      <c r="D1373" s="351">
        <v>2288.4700000000003</v>
      </c>
      <c r="E1373" s="351">
        <v>6321.0589999999993</v>
      </c>
      <c r="F1373" s="352">
        <v>8609.5290000000005</v>
      </c>
      <c r="G1373" s="221"/>
    </row>
    <row r="1374" spans="1:7" s="58" customFormat="1" ht="13.5" customHeight="1" x14ac:dyDescent="0.2">
      <c r="A1374" s="244">
        <v>2019</v>
      </c>
      <c r="B1374" s="165" t="s">
        <v>44</v>
      </c>
      <c r="C1374" s="165" t="s">
        <v>103</v>
      </c>
      <c r="D1374" s="245">
        <v>2579.04</v>
      </c>
      <c r="E1374" s="245">
        <v>6946.3959999999997</v>
      </c>
      <c r="F1374" s="246">
        <v>9525.4359999999997</v>
      </c>
      <c r="G1374" s="221"/>
    </row>
    <row r="1375" spans="1:7" s="58" customFormat="1" ht="13.5" customHeight="1" x14ac:dyDescent="0.2">
      <c r="A1375" s="349">
        <v>2019</v>
      </c>
      <c r="B1375" s="350" t="s">
        <v>45</v>
      </c>
      <c r="C1375" s="350" t="s">
        <v>103</v>
      </c>
      <c r="D1375" s="351">
        <v>2804.8900000000003</v>
      </c>
      <c r="E1375" s="351">
        <v>7271.5844999999999</v>
      </c>
      <c r="F1375" s="352">
        <v>10076.4745</v>
      </c>
      <c r="G1375" s="221"/>
    </row>
    <row r="1376" spans="1:7" s="58" customFormat="1" ht="13.5" customHeight="1" x14ac:dyDescent="0.2">
      <c r="A1376" s="244">
        <v>2019</v>
      </c>
      <c r="B1376" s="165" t="s">
        <v>46</v>
      </c>
      <c r="C1376" s="165" t="s">
        <v>103</v>
      </c>
      <c r="D1376" s="245">
        <v>3751.5199999999995</v>
      </c>
      <c r="E1376" s="245">
        <v>8137.6580000000004</v>
      </c>
      <c r="F1376" s="246">
        <v>11889.178</v>
      </c>
      <c r="G1376" s="221"/>
    </row>
    <row r="1377" spans="1:7" s="58" customFormat="1" ht="13.5" customHeight="1" x14ac:dyDescent="0.2">
      <c r="A1377" s="349">
        <v>2019</v>
      </c>
      <c r="B1377" s="350" t="s">
        <v>47</v>
      </c>
      <c r="C1377" s="350" t="s">
        <v>103</v>
      </c>
      <c r="D1377" s="351">
        <v>3185.01</v>
      </c>
      <c r="E1377" s="351">
        <v>9414.0000000000018</v>
      </c>
      <c r="F1377" s="352">
        <v>12599.01</v>
      </c>
      <c r="G1377" s="221"/>
    </row>
    <row r="1378" spans="1:7" s="58" customFormat="1" ht="13.5" customHeight="1" x14ac:dyDescent="0.2">
      <c r="A1378" s="244">
        <v>2019</v>
      </c>
      <c r="B1378" s="165" t="s">
        <v>48</v>
      </c>
      <c r="C1378" s="165" t="s">
        <v>103</v>
      </c>
      <c r="D1378" s="245">
        <v>3406.9300000000003</v>
      </c>
      <c r="E1378" s="245">
        <v>9039.2714999999989</v>
      </c>
      <c r="F1378" s="246">
        <v>12446.201499999999</v>
      </c>
      <c r="G1378" s="221"/>
    </row>
    <row r="1379" spans="1:7" s="58" customFormat="1" ht="13.5" customHeight="1" x14ac:dyDescent="0.2">
      <c r="A1379" s="349">
        <v>2019</v>
      </c>
      <c r="B1379" s="350" t="s">
        <v>49</v>
      </c>
      <c r="C1379" s="350" t="s">
        <v>103</v>
      </c>
      <c r="D1379" s="351">
        <v>2990.1700000000005</v>
      </c>
      <c r="E1379" s="351">
        <v>10925.888500000001</v>
      </c>
      <c r="F1379" s="352">
        <v>13916.058499999999</v>
      </c>
      <c r="G1379" s="221"/>
    </row>
    <row r="1380" spans="1:7" s="58" customFormat="1" ht="13.5" customHeight="1" x14ac:dyDescent="0.2">
      <c r="A1380" s="244">
        <v>2020</v>
      </c>
      <c r="B1380" s="165" t="s">
        <v>50</v>
      </c>
      <c r="C1380" s="165" t="s">
        <v>103</v>
      </c>
      <c r="D1380" s="245">
        <v>2401.36</v>
      </c>
      <c r="E1380" s="245">
        <v>9522.9385000000002</v>
      </c>
      <c r="F1380" s="246">
        <v>11924.298500000001</v>
      </c>
      <c r="G1380" s="221"/>
    </row>
    <row r="1381" spans="1:7" s="58" customFormat="1" ht="13.5" customHeight="1" x14ac:dyDescent="0.2">
      <c r="A1381" s="349">
        <v>2020</v>
      </c>
      <c r="B1381" s="350" t="s">
        <v>51</v>
      </c>
      <c r="C1381" s="350" t="s">
        <v>103</v>
      </c>
      <c r="D1381" s="351">
        <v>1832.49</v>
      </c>
      <c r="E1381" s="351">
        <v>10470.557999999999</v>
      </c>
      <c r="F1381" s="352">
        <v>12303.048000000001</v>
      </c>
      <c r="G1381" s="221"/>
    </row>
    <row r="1382" spans="1:7" s="58" customFormat="1" ht="13.5" customHeight="1" x14ac:dyDescent="0.2">
      <c r="A1382" s="244">
        <v>2020</v>
      </c>
      <c r="B1382" s="165" t="s">
        <v>52</v>
      </c>
      <c r="C1382" s="165" t="s">
        <v>103</v>
      </c>
      <c r="D1382" s="245">
        <v>2313.2799999999997</v>
      </c>
      <c r="E1382" s="245">
        <v>9604.5604999999996</v>
      </c>
      <c r="F1382" s="246">
        <v>11917.840500000002</v>
      </c>
      <c r="G1382" s="221"/>
    </row>
    <row r="1383" spans="1:7" s="58" customFormat="1" ht="13.5" customHeight="1" x14ac:dyDescent="0.2">
      <c r="A1383" s="349">
        <v>2020</v>
      </c>
      <c r="B1383" s="350" t="s">
        <v>40</v>
      </c>
      <c r="C1383" s="350" t="s">
        <v>103</v>
      </c>
      <c r="D1383" s="351">
        <v>478.09000000000003</v>
      </c>
      <c r="E1383" s="351">
        <v>3450.8784999999998</v>
      </c>
      <c r="F1383" s="352">
        <v>3928.9684999999999</v>
      </c>
      <c r="G1383" s="221"/>
    </row>
    <row r="1384" spans="1:7" s="58" customFormat="1" ht="13.5" customHeight="1" x14ac:dyDescent="0.2">
      <c r="A1384" s="244">
        <v>2020</v>
      </c>
      <c r="B1384" s="165" t="s">
        <v>42</v>
      </c>
      <c r="C1384" s="165" t="s">
        <v>103</v>
      </c>
      <c r="D1384" s="245">
        <v>1577.4300016784664</v>
      </c>
      <c r="E1384" s="245">
        <v>9430.3069948501579</v>
      </c>
      <c r="F1384" s="246">
        <v>11007.736996528623</v>
      </c>
      <c r="G1384" s="221"/>
    </row>
    <row r="1385" spans="1:7" s="58" customFormat="1" ht="13.5" customHeight="1" x14ac:dyDescent="0.2">
      <c r="A1385" s="349">
        <v>2020</v>
      </c>
      <c r="B1385" s="350" t="s">
        <v>43</v>
      </c>
      <c r="C1385" s="350" t="s">
        <v>103</v>
      </c>
      <c r="D1385" s="351">
        <v>2044.6699798583991</v>
      </c>
      <c r="E1385" s="351">
        <v>8803.4560061035154</v>
      </c>
      <c r="F1385" s="352">
        <v>10848.125985961915</v>
      </c>
      <c r="G1385" s="221"/>
    </row>
    <row r="1386" spans="1:7" s="58" customFormat="1" ht="13.5" customHeight="1" x14ac:dyDescent="0.2">
      <c r="A1386" s="244">
        <v>2020</v>
      </c>
      <c r="B1386" s="165" t="s">
        <v>44</v>
      </c>
      <c r="C1386" s="165" t="s">
        <v>103</v>
      </c>
      <c r="D1386" s="245">
        <v>3568.3700134277333</v>
      </c>
      <c r="E1386" s="245">
        <v>10440.024007629396</v>
      </c>
      <c r="F1386" s="246">
        <v>14008.394021057129</v>
      </c>
      <c r="G1386" s="221"/>
    </row>
    <row r="1387" spans="1:7" s="58" customFormat="1" ht="13.5" customHeight="1" x14ac:dyDescent="0.2">
      <c r="A1387" s="349">
        <v>2020</v>
      </c>
      <c r="B1387" s="350" t="s">
        <v>45</v>
      </c>
      <c r="C1387" s="350" t="s">
        <v>103</v>
      </c>
      <c r="D1387" s="351">
        <v>2771.8299906921388</v>
      </c>
      <c r="E1387" s="351">
        <v>9071.5864683380132</v>
      </c>
      <c r="F1387" s="352">
        <v>11843.416459030153</v>
      </c>
      <c r="G1387" s="221"/>
    </row>
    <row r="1388" spans="1:7" s="58" customFormat="1" ht="13.5" customHeight="1" x14ac:dyDescent="0.2">
      <c r="A1388" s="244">
        <v>2020</v>
      </c>
      <c r="B1388" s="165" t="s">
        <v>46</v>
      </c>
      <c r="C1388" s="165" t="s">
        <v>103</v>
      </c>
      <c r="D1388" s="245">
        <v>3021.8200103759777</v>
      </c>
      <c r="E1388" s="245">
        <v>10532.728000000001</v>
      </c>
      <c r="F1388" s="246">
        <v>13554.548010375978</v>
      </c>
      <c r="G1388" s="221"/>
    </row>
    <row r="1389" spans="1:7" s="58" customFormat="1" ht="13.5" customHeight="1" x14ac:dyDescent="0.2">
      <c r="A1389" s="349">
        <v>2020</v>
      </c>
      <c r="B1389" s="350" t="s">
        <v>47</v>
      </c>
      <c r="C1389" s="350" t="s">
        <v>103</v>
      </c>
      <c r="D1389" s="351">
        <v>3068.0100354003907</v>
      </c>
      <c r="E1389" s="351">
        <v>9687.7639984741218</v>
      </c>
      <c r="F1389" s="352">
        <v>12755.774033874512</v>
      </c>
      <c r="G1389" s="221"/>
    </row>
    <row r="1390" spans="1:7" s="58" customFormat="1" ht="13.5" customHeight="1" x14ac:dyDescent="0.2">
      <c r="A1390" s="244">
        <v>2020</v>
      </c>
      <c r="B1390" s="165" t="s">
        <v>48</v>
      </c>
      <c r="C1390" s="165" t="s">
        <v>103</v>
      </c>
      <c r="D1390" s="245">
        <v>3047.0499667358399</v>
      </c>
      <c r="E1390" s="245">
        <v>12171.710498474122</v>
      </c>
      <c r="F1390" s="246">
        <v>15218.760465209962</v>
      </c>
      <c r="G1390" s="221"/>
    </row>
    <row r="1391" spans="1:7" s="58" customFormat="1" ht="13.5" customHeight="1" x14ac:dyDescent="0.2">
      <c r="A1391" s="349">
        <v>2020</v>
      </c>
      <c r="B1391" s="350" t="s">
        <v>49</v>
      </c>
      <c r="C1391" s="350" t="s">
        <v>103</v>
      </c>
      <c r="D1391" s="351">
        <v>3737.7300201416024</v>
      </c>
      <c r="E1391" s="351">
        <v>11955.665499832152</v>
      </c>
      <c r="F1391" s="352">
        <v>15693.395519973754</v>
      </c>
      <c r="G1391" s="221"/>
    </row>
    <row r="1392" spans="1:7" s="58" customFormat="1" ht="13.5" customHeight="1" x14ac:dyDescent="0.2">
      <c r="A1392" s="244">
        <v>2021</v>
      </c>
      <c r="B1392" s="165" t="s">
        <v>50</v>
      </c>
      <c r="C1392" s="165" t="s">
        <v>103</v>
      </c>
      <c r="D1392" s="245">
        <v>3461.2700241088887</v>
      </c>
      <c r="E1392" s="245">
        <v>10276.03252441406</v>
      </c>
      <c r="F1392" s="246">
        <v>13737.30254852295</v>
      </c>
      <c r="G1392" s="221"/>
    </row>
    <row r="1393" spans="1:7" s="58" customFormat="1" ht="13.5" customHeight="1" x14ac:dyDescent="0.2">
      <c r="A1393" s="349">
        <v>2021</v>
      </c>
      <c r="B1393" s="350" t="s">
        <v>51</v>
      </c>
      <c r="C1393" s="350" t="s">
        <v>103</v>
      </c>
      <c r="D1393" s="351">
        <v>3675.2399899999996</v>
      </c>
      <c r="E1393" s="351">
        <v>11230.019</v>
      </c>
      <c r="F1393" s="352">
        <v>14905.25899</v>
      </c>
      <c r="G1393" s="221"/>
    </row>
    <row r="1394" spans="1:7" s="58" customFormat="1" ht="13.5" customHeight="1" x14ac:dyDescent="0.2">
      <c r="A1394" s="244">
        <v>2021</v>
      </c>
      <c r="B1394" s="165" t="s">
        <v>52</v>
      </c>
      <c r="C1394" s="165" t="s">
        <v>103</v>
      </c>
      <c r="D1394" s="245">
        <v>4061.4200163269052</v>
      </c>
      <c r="E1394" s="245">
        <v>13575.869000762939</v>
      </c>
      <c r="F1394" s="246">
        <v>17637.289017089843</v>
      </c>
      <c r="G1394" s="221"/>
    </row>
    <row r="1395" spans="1:7" s="58" customFormat="1" ht="13.5" customHeight="1" x14ac:dyDescent="0.2">
      <c r="A1395" s="349">
        <v>2021</v>
      </c>
      <c r="B1395" s="350" t="s">
        <v>40</v>
      </c>
      <c r="C1395" s="350" t="s">
        <v>103</v>
      </c>
      <c r="D1395" s="351">
        <v>3828.2400418090833</v>
      </c>
      <c r="E1395" s="351">
        <v>10861.937999999998</v>
      </c>
      <c r="F1395" s="352">
        <v>14690.178041809082</v>
      </c>
      <c r="G1395" s="221"/>
    </row>
    <row r="1396" spans="1:7" s="58" customFormat="1" ht="13.5" customHeight="1" x14ac:dyDescent="0.2">
      <c r="A1396" s="244">
        <v>2021</v>
      </c>
      <c r="B1396" s="165" t="s">
        <v>42</v>
      </c>
      <c r="C1396" s="165" t="s">
        <v>103</v>
      </c>
      <c r="D1396" s="245">
        <v>2362.4609949645992</v>
      </c>
      <c r="E1396" s="245">
        <v>9278.6234999999997</v>
      </c>
      <c r="F1396" s="246">
        <v>11641.0844949646</v>
      </c>
      <c r="G1396" s="221"/>
    </row>
    <row r="1397" spans="1:7" s="58" customFormat="1" ht="13.5" customHeight="1" x14ac:dyDescent="0.2">
      <c r="A1397" s="349">
        <v>2021</v>
      </c>
      <c r="B1397" s="350" t="s">
        <v>43</v>
      </c>
      <c r="C1397" s="350" t="s">
        <v>103</v>
      </c>
      <c r="D1397" s="351">
        <v>3305.8999919891367</v>
      </c>
      <c r="E1397" s="351">
        <v>9744.1954967803958</v>
      </c>
      <c r="F1397" s="352">
        <v>13050.095488769532</v>
      </c>
      <c r="G1397" s="221"/>
    </row>
    <row r="1398" spans="1:7" s="58" customFormat="1" ht="13.5" customHeight="1" x14ac:dyDescent="0.2">
      <c r="A1398" s="244">
        <v>2021</v>
      </c>
      <c r="B1398" s="165" t="s">
        <v>44</v>
      </c>
      <c r="C1398" s="165" t="s">
        <v>103</v>
      </c>
      <c r="D1398" s="245">
        <v>3612.8299627685556</v>
      </c>
      <c r="E1398" s="245">
        <v>10203.806</v>
      </c>
      <c r="F1398" s="246">
        <v>13816.635962768554</v>
      </c>
      <c r="G1398" s="221"/>
    </row>
    <row r="1399" spans="1:7" s="58" customFormat="1" ht="13.5" customHeight="1" x14ac:dyDescent="0.2">
      <c r="A1399" s="349">
        <v>2021</v>
      </c>
      <c r="B1399" s="350" t="s">
        <v>45</v>
      </c>
      <c r="C1399" s="350" t="s">
        <v>103</v>
      </c>
      <c r="D1399" s="351">
        <v>3068.7600045776376</v>
      </c>
      <c r="E1399" s="351">
        <v>5812.6355032730107</v>
      </c>
      <c r="F1399" s="352">
        <v>8881.3955078506478</v>
      </c>
      <c r="G1399" s="221"/>
    </row>
    <row r="1400" spans="1:7" s="58" customFormat="1" ht="13.5" customHeight="1" x14ac:dyDescent="0.2">
      <c r="A1400" s="244">
        <v>2021</v>
      </c>
      <c r="B1400" s="165" t="s">
        <v>46</v>
      </c>
      <c r="C1400" s="165" t="s">
        <v>103</v>
      </c>
      <c r="D1400" s="245">
        <v>3636.4700587654115</v>
      </c>
      <c r="E1400" s="245">
        <v>12805.274996948243</v>
      </c>
      <c r="F1400" s="246">
        <v>16441.745055713654</v>
      </c>
      <c r="G1400" s="221"/>
    </row>
    <row r="1401" spans="1:7" s="58" customFormat="1" ht="13.5" customHeight="1" x14ac:dyDescent="0.2">
      <c r="A1401" s="349">
        <v>2021</v>
      </c>
      <c r="B1401" s="350" t="s">
        <v>47</v>
      </c>
      <c r="C1401" s="350" t="s">
        <v>103</v>
      </c>
      <c r="D1401" s="351">
        <v>3723.0699697971336</v>
      </c>
      <c r="E1401" s="351">
        <v>10484.897000000001</v>
      </c>
      <c r="F1401" s="352">
        <v>14207.966969797135</v>
      </c>
      <c r="G1401" s="221"/>
    </row>
    <row r="1402" spans="1:7" s="58" customFormat="1" ht="13.5" customHeight="1" x14ac:dyDescent="0.2">
      <c r="A1402" s="244">
        <v>2021</v>
      </c>
      <c r="B1402" s="165" t="s">
        <v>48</v>
      </c>
      <c r="C1402" s="165" t="s">
        <v>103</v>
      </c>
      <c r="D1402" s="245">
        <v>3061.8999887084965</v>
      </c>
      <c r="E1402" s="245">
        <v>8939.3404992370615</v>
      </c>
      <c r="F1402" s="246">
        <v>12001.240487945557</v>
      </c>
      <c r="G1402" s="221"/>
    </row>
    <row r="1403" spans="1:7" s="58" customFormat="1" ht="13.5" customHeight="1" x14ac:dyDescent="0.2">
      <c r="A1403" s="349">
        <v>2021</v>
      </c>
      <c r="B1403" s="350" t="s">
        <v>49</v>
      </c>
      <c r="C1403" s="350" t="s">
        <v>103</v>
      </c>
      <c r="D1403" s="351">
        <v>3133.5499812126177</v>
      </c>
      <c r="E1403" s="351">
        <v>12356.434505828856</v>
      </c>
      <c r="F1403" s="352">
        <v>15489.984487041474</v>
      </c>
      <c r="G1403" s="221"/>
    </row>
    <row r="1404" spans="1:7" s="58" customFormat="1" ht="13.5" customHeight="1" x14ac:dyDescent="0.2">
      <c r="A1404" s="244">
        <v>2022</v>
      </c>
      <c r="B1404" s="165" t="s">
        <v>50</v>
      </c>
      <c r="C1404" s="165" t="s">
        <v>103</v>
      </c>
      <c r="D1404" s="370">
        <v>2639.3399772644043</v>
      </c>
      <c r="E1404" s="370">
        <v>9896.8020009193424</v>
      </c>
      <c r="F1404" s="371">
        <v>12536.141978183743</v>
      </c>
      <c r="G1404" s="221"/>
    </row>
    <row r="1405" spans="1:7" s="58" customFormat="1" ht="13.5" customHeight="1" x14ac:dyDescent="0.2">
      <c r="A1405" s="349">
        <v>2022</v>
      </c>
      <c r="B1405" s="350" t="s">
        <v>51</v>
      </c>
      <c r="C1405" s="350" t="s">
        <v>103</v>
      </c>
      <c r="D1405" s="351">
        <v>2569.6899777221697</v>
      </c>
      <c r="E1405" s="351">
        <v>12820.996995803833</v>
      </c>
      <c r="F1405" s="352">
        <v>15390.686973526002</v>
      </c>
      <c r="G1405" s="221"/>
    </row>
    <row r="1406" spans="1:7" s="58" customFormat="1" ht="13.5" customHeight="1" x14ac:dyDescent="0.2">
      <c r="A1406" s="244">
        <v>2022</v>
      </c>
      <c r="B1406" s="165" t="s">
        <v>52</v>
      </c>
      <c r="C1406" s="165" t="s">
        <v>103</v>
      </c>
      <c r="D1406" s="370">
        <v>2839.9899882507339</v>
      </c>
      <c r="E1406" s="370">
        <v>12914.835999999999</v>
      </c>
      <c r="F1406" s="371">
        <v>15754.825988250734</v>
      </c>
      <c r="G1406" s="221"/>
    </row>
    <row r="1407" spans="1:7" s="58" customFormat="1" ht="13.5" customHeight="1" x14ac:dyDescent="0.2">
      <c r="A1407" s="349">
        <v>2022</v>
      </c>
      <c r="B1407" s="350" t="s">
        <v>40</v>
      </c>
      <c r="C1407" s="350" t="s">
        <v>103</v>
      </c>
      <c r="D1407" s="351">
        <v>2270.6000378417971</v>
      </c>
      <c r="E1407" s="351">
        <v>10686.362000001489</v>
      </c>
      <c r="F1407" s="352">
        <v>12956.962037843288</v>
      </c>
      <c r="G1407" s="221"/>
    </row>
    <row r="1408" spans="1:7" s="58" customFormat="1" ht="13.5" customHeight="1" x14ac:dyDescent="0.2">
      <c r="A1408" s="244">
        <v>2022</v>
      </c>
      <c r="B1408" s="165" t="s">
        <v>42</v>
      </c>
      <c r="C1408" s="165" t="s">
        <v>103</v>
      </c>
      <c r="D1408" s="370">
        <v>2191.9499842834471</v>
      </c>
      <c r="E1408" s="370">
        <v>9111.929016352773</v>
      </c>
      <c r="F1408" s="371">
        <v>11303.87900063622</v>
      </c>
      <c r="G1408" s="221"/>
    </row>
    <row r="1409" spans="1:7" s="58" customFormat="1" ht="13.5" customHeight="1" x14ac:dyDescent="0.2">
      <c r="A1409" s="349">
        <v>2022</v>
      </c>
      <c r="B1409" s="350" t="s">
        <v>43</v>
      </c>
      <c r="C1409" s="350" t="s">
        <v>103</v>
      </c>
      <c r="D1409" s="351">
        <v>2619.4900166320804</v>
      </c>
      <c r="E1409" s="351">
        <v>8823.8874845657356</v>
      </c>
      <c r="F1409" s="352">
        <v>11443.377501197814</v>
      </c>
      <c r="G1409" s="221"/>
    </row>
    <row r="1410" spans="1:7" s="58" customFormat="1" ht="13.5" customHeight="1" x14ac:dyDescent="0.2">
      <c r="A1410" s="244">
        <v>2022</v>
      </c>
      <c r="B1410" s="165" t="s">
        <v>44</v>
      </c>
      <c r="C1410" s="165" t="s">
        <v>103</v>
      </c>
      <c r="D1410" s="370">
        <v>2136.1400000000003</v>
      </c>
      <c r="E1410" s="370">
        <v>8325.0974999999999</v>
      </c>
      <c r="F1410" s="371">
        <v>10461.237500000001</v>
      </c>
      <c r="G1410" s="221"/>
    </row>
    <row r="1411" spans="1:7" s="58" customFormat="1" ht="13.5" customHeight="1" x14ac:dyDescent="0.2">
      <c r="A1411" s="349">
        <v>2022</v>
      </c>
      <c r="B1411" s="350" t="s">
        <v>45</v>
      </c>
      <c r="C1411" s="350" t="s">
        <v>103</v>
      </c>
      <c r="D1411" s="351">
        <v>2542.1000204467778</v>
      </c>
      <c r="E1411" s="351">
        <v>10301.484998847962</v>
      </c>
      <c r="F1411" s="352">
        <v>12843.58501929474</v>
      </c>
      <c r="G1411" s="221"/>
    </row>
    <row r="1412" spans="1:7" s="58" customFormat="1" ht="13.5" customHeight="1" x14ac:dyDescent="0.2">
      <c r="A1412" s="244">
        <v>2022</v>
      </c>
      <c r="B1412" s="165" t="s">
        <v>46</v>
      </c>
      <c r="C1412" s="165" t="s">
        <v>103</v>
      </c>
      <c r="D1412" s="370">
        <v>2068.6</v>
      </c>
      <c r="E1412" s="370">
        <v>9742.8970000000008</v>
      </c>
      <c r="F1412" s="371">
        <v>11811.496999999999</v>
      </c>
      <c r="G1412" s="221"/>
    </row>
    <row r="1413" spans="1:7" s="58" customFormat="1" ht="13.5" customHeight="1" x14ac:dyDescent="0.2">
      <c r="A1413" s="349">
        <v>2022</v>
      </c>
      <c r="B1413" s="350" t="s">
        <v>47</v>
      </c>
      <c r="C1413" s="350" t="s">
        <v>103</v>
      </c>
      <c r="D1413" s="351">
        <v>2486.1699810791033</v>
      </c>
      <c r="E1413" s="351">
        <v>10151.670001846314</v>
      </c>
      <c r="F1413" s="352">
        <v>12637.839982925416</v>
      </c>
      <c r="G1413" s="221"/>
    </row>
    <row r="1414" spans="1:7" s="58" customFormat="1" ht="13.5" customHeight="1" x14ac:dyDescent="0.2">
      <c r="A1414" s="244">
        <v>2022</v>
      </c>
      <c r="B1414" s="165" t="s">
        <v>48</v>
      </c>
      <c r="C1414" s="165" t="s">
        <v>103</v>
      </c>
      <c r="D1414" s="370">
        <v>2670.0499911499032</v>
      </c>
      <c r="E1414" s="370">
        <v>10677.283000869751</v>
      </c>
      <c r="F1414" s="371">
        <v>13347.332992019654</v>
      </c>
      <c r="G1414" s="221"/>
    </row>
    <row r="1415" spans="1:7" s="58" customFormat="1" ht="13.5" customHeight="1" x14ac:dyDescent="0.2">
      <c r="A1415" s="349">
        <v>2022</v>
      </c>
      <c r="B1415" s="350" t="s">
        <v>49</v>
      </c>
      <c r="C1415" s="350" t="s">
        <v>103</v>
      </c>
      <c r="D1415" s="351">
        <v>2299.2399960327152</v>
      </c>
      <c r="E1415" s="351">
        <v>11924.947998497009</v>
      </c>
      <c r="F1415" s="352">
        <v>14224.187994529724</v>
      </c>
      <c r="G1415" s="221"/>
    </row>
    <row r="1416" spans="1:7" s="58" customFormat="1" ht="13.5" customHeight="1" x14ac:dyDescent="0.2">
      <c r="A1416" s="244">
        <v>2023</v>
      </c>
      <c r="B1416" s="165" t="s">
        <v>50</v>
      </c>
      <c r="C1416" s="165" t="s">
        <v>103</v>
      </c>
      <c r="D1416" s="370">
        <v>2240.5999890136704</v>
      </c>
      <c r="E1416" s="370">
        <v>9531.7930016555783</v>
      </c>
      <c r="F1416" s="371">
        <v>11772.39299066925</v>
      </c>
      <c r="G1416" s="221"/>
    </row>
    <row r="1417" spans="1:7" s="58" customFormat="1" ht="13.5" customHeight="1" x14ac:dyDescent="0.2">
      <c r="A1417" s="349">
        <v>2023</v>
      </c>
      <c r="B1417" s="350" t="s">
        <v>51</v>
      </c>
      <c r="C1417" s="350" t="s">
        <v>103</v>
      </c>
      <c r="D1417" s="351">
        <v>3034.4900013000001</v>
      </c>
      <c r="E1417" s="351">
        <v>12212.991001799999</v>
      </c>
      <c r="F1417" s="352">
        <v>15247.481003100002</v>
      </c>
      <c r="G1417" s="221"/>
    </row>
    <row r="1418" spans="1:7" s="58" customFormat="1" ht="13.5" customHeight="1" x14ac:dyDescent="0.2">
      <c r="A1418" s="244">
        <v>2023</v>
      </c>
      <c r="B1418" s="165" t="s">
        <v>52</v>
      </c>
      <c r="C1418" s="165" t="s">
        <v>103</v>
      </c>
      <c r="D1418" s="370">
        <v>2815.2600056457527</v>
      </c>
      <c r="E1418" s="370">
        <v>13164.401518188475</v>
      </c>
      <c r="F1418" s="371">
        <v>15979.661523834227</v>
      </c>
      <c r="G1418" s="221"/>
    </row>
    <row r="1419" spans="1:7" s="58" customFormat="1" ht="13.5" customHeight="1" x14ac:dyDescent="0.2">
      <c r="A1419" s="349">
        <v>2023</v>
      </c>
      <c r="B1419" s="350" t="s">
        <v>40</v>
      </c>
      <c r="C1419" s="350" t="s">
        <v>103</v>
      </c>
      <c r="D1419" s="351">
        <v>2801.5399649047872</v>
      </c>
      <c r="E1419" s="351">
        <v>11693.3145</v>
      </c>
      <c r="F1419" s="352">
        <v>14494.854464904787</v>
      </c>
      <c r="G1419" s="221"/>
    </row>
    <row r="1420" spans="1:7" s="58" customFormat="1" ht="13.5" customHeight="1" x14ac:dyDescent="0.2">
      <c r="A1420" s="244">
        <v>2023</v>
      </c>
      <c r="B1420" s="165" t="s">
        <v>42</v>
      </c>
      <c r="C1420" s="165" t="s">
        <v>103</v>
      </c>
      <c r="D1420" s="370">
        <v>2566.309989471436</v>
      </c>
      <c r="E1420" s="370">
        <v>11394.557006828309</v>
      </c>
      <c r="F1420" s="371">
        <v>13960.866996299743</v>
      </c>
      <c r="G1420" s="221"/>
    </row>
    <row r="1421" spans="1:7" s="58" customFormat="1" ht="13.5" customHeight="1" x14ac:dyDescent="0.2">
      <c r="A1421" s="349">
        <v>2023</v>
      </c>
      <c r="B1421" s="350" t="s">
        <v>43</v>
      </c>
      <c r="C1421" s="350" t="s">
        <v>103</v>
      </c>
      <c r="D1421" s="351">
        <v>2636.7400097999998</v>
      </c>
      <c r="E1421" s="351">
        <v>9199.3025034999991</v>
      </c>
      <c r="F1421" s="352">
        <v>11836.042513299999</v>
      </c>
      <c r="G1421" s="221"/>
    </row>
    <row r="1422" spans="1:7" s="58" customFormat="1" ht="13.5" customHeight="1" x14ac:dyDescent="0.2">
      <c r="A1422" s="244">
        <v>2023</v>
      </c>
      <c r="B1422" s="165" t="s">
        <v>44</v>
      </c>
      <c r="C1422" s="165" t="s">
        <v>103</v>
      </c>
      <c r="D1422" s="370">
        <v>1940.7599999999998</v>
      </c>
      <c r="E1422" s="370">
        <v>8692.77</v>
      </c>
      <c r="F1422" s="371">
        <v>10633.53</v>
      </c>
      <c r="G1422" s="221"/>
    </row>
    <row r="1423" spans="1:7" s="58" customFormat="1" ht="13.5" customHeight="1" x14ac:dyDescent="0.2">
      <c r="A1423" s="349">
        <v>2023</v>
      </c>
      <c r="B1423" s="350" t="s">
        <v>45</v>
      </c>
      <c r="C1423" s="350" t="s">
        <v>103</v>
      </c>
      <c r="D1423" s="351">
        <v>1921.1999696350103</v>
      </c>
      <c r="E1423" s="351">
        <v>10117.459003753664</v>
      </c>
      <c r="F1423" s="352">
        <v>12038.658973388672</v>
      </c>
      <c r="G1423" s="221"/>
    </row>
    <row r="1424" spans="1:7" s="58" customFormat="1" ht="13.5" customHeight="1" x14ac:dyDescent="0.2">
      <c r="A1424" s="244">
        <v>2023</v>
      </c>
      <c r="B1424" s="165" t="s">
        <v>46</v>
      </c>
      <c r="C1424" s="165" t="s">
        <v>103</v>
      </c>
      <c r="D1424" s="370">
        <v>1869.4499999999998</v>
      </c>
      <c r="E1424" s="370">
        <v>9140.9744999999984</v>
      </c>
      <c r="F1424" s="371">
        <v>11010.424499999999</v>
      </c>
      <c r="G1424" s="221"/>
    </row>
    <row r="1425" spans="1:7" s="58" customFormat="1" ht="13.5" customHeight="1" x14ac:dyDescent="0.2">
      <c r="A1425" s="349">
        <v>2023</v>
      </c>
      <c r="B1425" s="350" t="s">
        <v>47</v>
      </c>
      <c r="C1425" s="350" t="s">
        <v>103</v>
      </c>
      <c r="D1425" s="351">
        <v>1905.7899999999997</v>
      </c>
      <c r="E1425" s="351">
        <v>11056.364</v>
      </c>
      <c r="F1425" s="352">
        <v>12962.153999999999</v>
      </c>
      <c r="G1425" s="221"/>
    </row>
    <row r="1426" spans="1:7" s="58" customFormat="1" ht="13.5" customHeight="1" x14ac:dyDescent="0.2">
      <c r="A1426" s="244">
        <v>2023</v>
      </c>
      <c r="B1426" s="165" t="s">
        <v>48</v>
      </c>
      <c r="C1426" s="165" t="s">
        <v>103</v>
      </c>
      <c r="D1426" s="370">
        <v>2220.2999999999997</v>
      </c>
      <c r="E1426" s="370">
        <v>12428.502999999999</v>
      </c>
      <c r="F1426" s="371">
        <v>14648.803</v>
      </c>
      <c r="G1426" s="221"/>
    </row>
    <row r="1427" spans="1:7" s="58" customFormat="1" ht="13.5" customHeight="1" x14ac:dyDescent="0.2">
      <c r="A1427" s="349">
        <v>2023</v>
      </c>
      <c r="B1427" s="350" t="s">
        <v>49</v>
      </c>
      <c r="C1427" s="350" t="s">
        <v>103</v>
      </c>
      <c r="D1427" s="351">
        <v>2442.37</v>
      </c>
      <c r="E1427" s="351">
        <v>14893.422999999999</v>
      </c>
      <c r="F1427" s="352">
        <v>17335.792999999998</v>
      </c>
      <c r="G1427" s="221"/>
    </row>
    <row r="1428" spans="1:7" s="58" customFormat="1" ht="13.5" customHeight="1" x14ac:dyDescent="0.2">
      <c r="A1428" s="244">
        <v>2024</v>
      </c>
      <c r="B1428" s="165" t="s">
        <v>50</v>
      </c>
      <c r="C1428" s="165" t="s">
        <v>103</v>
      </c>
      <c r="D1428" s="370">
        <v>2260.83</v>
      </c>
      <c r="E1428" s="370">
        <v>8459.8035</v>
      </c>
      <c r="F1428" s="371">
        <v>10720.633500000002</v>
      </c>
      <c r="G1428" s="221"/>
    </row>
    <row r="1429" spans="1:7" s="58" customFormat="1" ht="13.5" customHeight="1" x14ac:dyDescent="0.2">
      <c r="A1429" s="349">
        <v>2024</v>
      </c>
      <c r="B1429" s="350" t="s">
        <v>51</v>
      </c>
      <c r="C1429" s="350" t="s">
        <v>103</v>
      </c>
      <c r="D1429" s="351">
        <v>1964.1000000000001</v>
      </c>
      <c r="E1429" s="351">
        <v>12246.479499999998</v>
      </c>
      <c r="F1429" s="352">
        <v>14210.579499999998</v>
      </c>
      <c r="G1429" s="221"/>
    </row>
    <row r="1430" spans="1:7" s="58" customFormat="1" ht="13.5" customHeight="1" x14ac:dyDescent="0.2">
      <c r="A1430" s="244">
        <v>2024</v>
      </c>
      <c r="B1430" s="165" t="s">
        <v>52</v>
      </c>
      <c r="C1430" s="165" t="s">
        <v>103</v>
      </c>
      <c r="D1430" s="370">
        <v>1882.4700000000003</v>
      </c>
      <c r="E1430" s="370">
        <v>11360.244999999999</v>
      </c>
      <c r="F1430" s="371">
        <v>13242.715</v>
      </c>
      <c r="G1430" s="221"/>
    </row>
    <row r="1431" spans="1:7" s="58" customFormat="1" ht="13.5" customHeight="1" x14ac:dyDescent="0.2">
      <c r="A1431" s="349">
        <v>2024</v>
      </c>
      <c r="B1431" s="350" t="s">
        <v>40</v>
      </c>
      <c r="C1431" s="350" t="s">
        <v>103</v>
      </c>
      <c r="D1431" s="351">
        <v>2345.2200000000003</v>
      </c>
      <c r="E1431" s="351">
        <v>13061.881500000001</v>
      </c>
      <c r="F1431" s="352">
        <v>15407.101500000002</v>
      </c>
      <c r="G1431" s="221"/>
    </row>
    <row r="1432" spans="1:7" s="58" customFormat="1" ht="13.5" customHeight="1" x14ac:dyDescent="0.2">
      <c r="A1432" s="244">
        <v>2024</v>
      </c>
      <c r="B1432" s="165" t="s">
        <v>42</v>
      </c>
      <c r="C1432" s="165" t="s">
        <v>103</v>
      </c>
      <c r="D1432" s="370">
        <v>3296.5399999999995</v>
      </c>
      <c r="E1432" s="370">
        <v>10803.745999999999</v>
      </c>
      <c r="F1432" s="371">
        <v>14100.286</v>
      </c>
      <c r="G1432" s="221"/>
    </row>
    <row r="1433" spans="1:7" s="58" customFormat="1" ht="13.5" customHeight="1" x14ac:dyDescent="0.2">
      <c r="A1433" s="349">
        <v>2024</v>
      </c>
      <c r="B1433" s="350" t="s">
        <v>43</v>
      </c>
      <c r="C1433" s="350" t="s">
        <v>103</v>
      </c>
      <c r="D1433" s="351">
        <v>2328.19</v>
      </c>
      <c r="E1433" s="351">
        <v>11021.565500000001</v>
      </c>
      <c r="F1433" s="352">
        <v>13349.755499999999</v>
      </c>
      <c r="G1433" s="221"/>
    </row>
    <row r="1434" spans="1:7" s="58" customFormat="1" ht="13.5" customHeight="1" x14ac:dyDescent="0.2">
      <c r="A1434" s="244">
        <v>2024</v>
      </c>
      <c r="B1434" s="165" t="s">
        <v>44</v>
      </c>
      <c r="C1434" s="165" t="s">
        <v>103</v>
      </c>
      <c r="D1434" s="370">
        <v>2078.9100000000003</v>
      </c>
      <c r="E1434" s="370">
        <v>11535.712999999998</v>
      </c>
      <c r="F1434" s="371">
        <v>13614.622999999998</v>
      </c>
      <c r="G1434" s="221"/>
    </row>
    <row r="1435" spans="1:7" s="58" customFormat="1" ht="13.5" customHeight="1" x14ac:dyDescent="0.2">
      <c r="A1435" s="349">
        <v>2024</v>
      </c>
      <c r="B1435" s="350" t="s">
        <v>45</v>
      </c>
      <c r="C1435" s="350" t="s">
        <v>103</v>
      </c>
      <c r="D1435" s="351">
        <v>1805.4900000000002</v>
      </c>
      <c r="E1435" s="351">
        <v>9361.8515000000007</v>
      </c>
      <c r="F1435" s="352">
        <v>11167.3415</v>
      </c>
      <c r="G1435" s="221"/>
    </row>
    <row r="1436" spans="1:7" s="58" customFormat="1" ht="13.5" customHeight="1" x14ac:dyDescent="0.2">
      <c r="A1436" s="244">
        <v>2024</v>
      </c>
      <c r="B1436" s="165" t="s">
        <v>46</v>
      </c>
      <c r="C1436" s="165" t="s">
        <v>103</v>
      </c>
      <c r="D1436" s="370">
        <v>1790.1799999999998</v>
      </c>
      <c r="E1436" s="370">
        <v>10039.2765</v>
      </c>
      <c r="F1436" s="371">
        <v>11829.4565</v>
      </c>
      <c r="G1436" s="221"/>
    </row>
    <row r="1437" spans="1:7" s="58" customFormat="1" ht="13.5" customHeight="1" x14ac:dyDescent="0.2">
      <c r="A1437" s="349">
        <v>2024</v>
      </c>
      <c r="B1437" s="350" t="s">
        <v>47</v>
      </c>
      <c r="C1437" s="350" t="s">
        <v>103</v>
      </c>
      <c r="D1437" s="351">
        <v>1429.46</v>
      </c>
      <c r="E1437" s="351">
        <v>11296.461499999999</v>
      </c>
      <c r="F1437" s="352">
        <v>12725.9215</v>
      </c>
      <c r="G1437" s="221"/>
    </row>
    <row r="1438" spans="1:7" s="58" customFormat="1" ht="13.5" customHeight="1" x14ac:dyDescent="0.2">
      <c r="A1438" s="244">
        <v>2024</v>
      </c>
      <c r="B1438" s="165" t="s">
        <v>48</v>
      </c>
      <c r="C1438" s="165" t="s">
        <v>103</v>
      </c>
      <c r="D1438" s="370">
        <v>1962.3899999999999</v>
      </c>
      <c r="E1438" s="370">
        <v>11713.414499999999</v>
      </c>
      <c r="F1438" s="371">
        <v>13675.804499999998</v>
      </c>
      <c r="G1438" s="221"/>
    </row>
    <row r="1439" spans="1:7" s="58" customFormat="1" ht="13.5" customHeight="1" x14ac:dyDescent="0.2">
      <c r="A1439" s="349">
        <v>2024</v>
      </c>
      <c r="B1439" s="350" t="s">
        <v>49</v>
      </c>
      <c r="C1439" s="350" t="s">
        <v>103</v>
      </c>
      <c r="D1439" s="351">
        <v>1946.77</v>
      </c>
      <c r="E1439" s="351">
        <v>12364.599</v>
      </c>
      <c r="F1439" s="352">
        <v>14311.369000000001</v>
      </c>
      <c r="G1439" s="221"/>
    </row>
    <row r="1440" spans="1:7" s="58" customFormat="1" ht="13.5" customHeight="1" x14ac:dyDescent="0.2">
      <c r="A1440" s="244">
        <v>2025</v>
      </c>
      <c r="B1440" s="165" t="s">
        <v>50</v>
      </c>
      <c r="C1440" s="165" t="s">
        <v>103</v>
      </c>
      <c r="D1440" s="370">
        <v>2256.2000000000003</v>
      </c>
      <c r="E1440" s="370">
        <v>9854.7250000000004</v>
      </c>
      <c r="F1440" s="371">
        <v>12110.924999999999</v>
      </c>
      <c r="G1440" s="221"/>
    </row>
    <row r="1441" spans="1:7" s="58" customFormat="1" ht="13.5" customHeight="1" x14ac:dyDescent="0.2">
      <c r="A1441" s="349">
        <v>2025</v>
      </c>
      <c r="B1441" s="350" t="s">
        <v>51</v>
      </c>
      <c r="C1441" s="350" t="s">
        <v>103</v>
      </c>
      <c r="D1441" s="351">
        <v>2075.4500000000003</v>
      </c>
      <c r="E1441" s="351">
        <v>9823.6275000000023</v>
      </c>
      <c r="F1441" s="352">
        <v>11899.077500000001</v>
      </c>
      <c r="G1441" s="221"/>
    </row>
    <row r="1442" spans="1:7" s="58" customFormat="1" ht="13.5" customHeight="1" x14ac:dyDescent="0.2">
      <c r="A1442" s="244">
        <v>2025</v>
      </c>
      <c r="B1442" s="165" t="s">
        <v>52</v>
      </c>
      <c r="C1442" s="165" t="s">
        <v>103</v>
      </c>
      <c r="D1442" s="370">
        <v>2186.9499999999998</v>
      </c>
      <c r="E1442" s="370">
        <v>13251.512500000001</v>
      </c>
      <c r="F1442" s="371">
        <v>15438.462500000001</v>
      </c>
      <c r="G1442" s="221"/>
    </row>
    <row r="1443" spans="1:7" s="58" customFormat="1" ht="13.5" customHeight="1" x14ac:dyDescent="0.2">
      <c r="A1443" s="349">
        <v>2025</v>
      </c>
      <c r="B1443" s="350" t="s">
        <v>40</v>
      </c>
      <c r="C1443" s="350" t="s">
        <v>103</v>
      </c>
      <c r="D1443" s="351">
        <v>2490.92</v>
      </c>
      <c r="E1443" s="351">
        <v>11434.808000000001</v>
      </c>
      <c r="F1443" s="352">
        <v>13925.727999999999</v>
      </c>
      <c r="G1443" s="221"/>
    </row>
    <row r="1444" spans="1:7" s="58" customFormat="1" ht="13.5" customHeight="1" x14ac:dyDescent="0.2">
      <c r="A1444" s="244">
        <v>2025</v>
      </c>
      <c r="B1444" s="165" t="s">
        <v>42</v>
      </c>
      <c r="C1444" s="165" t="s">
        <v>103</v>
      </c>
      <c r="D1444" s="370">
        <v>2285.9100000000003</v>
      </c>
      <c r="E1444" s="370">
        <v>11216.4385</v>
      </c>
      <c r="F1444" s="371">
        <v>13502.3485</v>
      </c>
      <c r="G1444" s="221"/>
    </row>
    <row r="1445" spans="1:7" s="58" customFormat="1" ht="13.5" customHeight="1" x14ac:dyDescent="0.2">
      <c r="A1445" s="349">
        <v>2025</v>
      </c>
      <c r="B1445" s="350" t="s">
        <v>43</v>
      </c>
      <c r="C1445" s="350" t="s">
        <v>103</v>
      </c>
      <c r="D1445" s="351">
        <v>1680.48</v>
      </c>
      <c r="E1445" s="351">
        <v>9280.8430000000008</v>
      </c>
      <c r="F1445" s="352">
        <v>10961.323</v>
      </c>
      <c r="G1445" s="221"/>
    </row>
    <row r="1446" spans="1:7" s="58" customFormat="1" ht="13.5" customHeight="1" x14ac:dyDescent="0.2">
      <c r="A1446" s="244">
        <v>2025</v>
      </c>
      <c r="B1446" s="165" t="s">
        <v>44</v>
      </c>
      <c r="C1446" s="165" t="s">
        <v>103</v>
      </c>
      <c r="D1446" s="370">
        <v>1610.7300000000002</v>
      </c>
      <c r="E1446" s="370">
        <v>11430.986499999999</v>
      </c>
      <c r="F1446" s="371">
        <v>13041.7165</v>
      </c>
      <c r="G1446" s="221"/>
    </row>
    <row r="1447" spans="1:7" s="58" customFormat="1" ht="13.5" customHeight="1" x14ac:dyDescent="0.2">
      <c r="A1447" s="349">
        <v>2025</v>
      </c>
      <c r="B1447" s="350" t="s">
        <v>45</v>
      </c>
      <c r="C1447" s="350" t="s">
        <v>103</v>
      </c>
      <c r="D1447" s="351">
        <v>1914.5</v>
      </c>
      <c r="E1447" s="351">
        <v>10038.301999999998</v>
      </c>
      <c r="F1447" s="352">
        <v>11952.802</v>
      </c>
      <c r="G1447" s="221"/>
    </row>
    <row r="1448" spans="1:7" s="58" customFormat="1" ht="13.5" customHeight="1" x14ac:dyDescent="0.2">
      <c r="A1448" s="244">
        <v>2025</v>
      </c>
      <c r="B1448" s="165" t="s">
        <v>46</v>
      </c>
      <c r="C1448" s="165" t="s">
        <v>103</v>
      </c>
      <c r="D1448" s="370">
        <v>1616.27</v>
      </c>
      <c r="E1448" s="370">
        <v>11559.35</v>
      </c>
      <c r="F1448" s="371">
        <v>13175.619999999999</v>
      </c>
      <c r="G1448" s="221"/>
    </row>
    <row r="1449" spans="1:7" s="58" customFormat="1" ht="13.5" customHeight="1" x14ac:dyDescent="0.2">
      <c r="A1449" s="349">
        <v>2025</v>
      </c>
      <c r="B1449" s="350" t="s">
        <v>47</v>
      </c>
      <c r="C1449" s="350" t="s">
        <v>103</v>
      </c>
      <c r="D1449" s="351">
        <v>2133.0500000000002</v>
      </c>
      <c r="E1449" s="351">
        <v>12004.64</v>
      </c>
      <c r="F1449" s="352">
        <v>14137.689999999999</v>
      </c>
      <c r="G1449" s="221"/>
    </row>
    <row r="1450" spans="1:7" s="58" customFormat="1" ht="13.5" customHeight="1" x14ac:dyDescent="0.2">
      <c r="A1450" s="244">
        <v>2025</v>
      </c>
      <c r="B1450" s="165" t="s">
        <v>48</v>
      </c>
      <c r="C1450" s="165" t="s">
        <v>103</v>
      </c>
      <c r="D1450" s="370">
        <v>2162.17</v>
      </c>
      <c r="E1450" s="370">
        <v>12633.98</v>
      </c>
      <c r="F1450" s="371">
        <v>14796.149999999998</v>
      </c>
      <c r="G1450" s="221"/>
    </row>
    <row r="1451" spans="1:7" s="58" customFormat="1" ht="13.5" customHeight="1" x14ac:dyDescent="0.2">
      <c r="A1451" s="349">
        <v>2025</v>
      </c>
      <c r="B1451" s="350" t="s">
        <v>49</v>
      </c>
      <c r="C1451" s="350" t="s">
        <v>103</v>
      </c>
      <c r="D1451" s="351">
        <v>1707.01</v>
      </c>
      <c r="E1451" s="351">
        <v>13986.010000000002</v>
      </c>
      <c r="F1451" s="352">
        <v>15693.02</v>
      </c>
      <c r="G1451" s="221"/>
    </row>
    <row r="1452" spans="1:7" s="58" customFormat="1" ht="13.5" customHeight="1" x14ac:dyDescent="0.2">
      <c r="A1452" s="244">
        <v>2026</v>
      </c>
      <c r="B1452" s="165" t="s">
        <v>50</v>
      </c>
      <c r="C1452" s="165" t="s">
        <v>103</v>
      </c>
      <c r="D1452" s="370">
        <v>1563.67</v>
      </c>
      <c r="E1452" s="370">
        <v>11421.51</v>
      </c>
      <c r="F1452" s="371">
        <v>12985.179999999998</v>
      </c>
      <c r="G1452" s="221"/>
    </row>
    <row r="1453" spans="1:7" s="58" customFormat="1" ht="13.5" customHeight="1" x14ac:dyDescent="0.2">
      <c r="A1453" s="349">
        <v>2026</v>
      </c>
      <c r="B1453" s="350" t="s">
        <v>51</v>
      </c>
      <c r="C1453" s="350" t="s">
        <v>103</v>
      </c>
      <c r="D1453" s="351">
        <v>2824.7999999999993</v>
      </c>
      <c r="E1453" s="351">
        <v>13350.18</v>
      </c>
      <c r="F1453" s="352">
        <v>16174.98</v>
      </c>
      <c r="G1453" s="221"/>
    </row>
    <row r="1454" spans="1:7" s="58" customFormat="1" ht="13.5" customHeight="1" x14ac:dyDescent="0.2">
      <c r="A1454" s="244">
        <v>2026</v>
      </c>
      <c r="B1454" s="165" t="s">
        <v>52</v>
      </c>
      <c r="C1454" s="165" t="s">
        <v>103</v>
      </c>
      <c r="D1454" s="370">
        <v>2950.46</v>
      </c>
      <c r="E1454" s="370">
        <v>13444.869999999999</v>
      </c>
      <c r="F1454" s="371">
        <v>16395.330000000002</v>
      </c>
      <c r="G1454" s="221"/>
    </row>
    <row r="1455" spans="1:7" s="58" customFormat="1" ht="13.5" customHeight="1" x14ac:dyDescent="0.2">
      <c r="A1455" s="349">
        <v>2026</v>
      </c>
      <c r="B1455" s="350" t="s">
        <v>40</v>
      </c>
      <c r="C1455" s="350" t="s">
        <v>103</v>
      </c>
      <c r="D1455" s="351">
        <v>2660.0400000000004</v>
      </c>
      <c r="E1455" s="351">
        <v>12108.210000000001</v>
      </c>
      <c r="F1455" s="352">
        <v>14768.25</v>
      </c>
      <c r="G1455" s="221"/>
    </row>
    <row r="1456" spans="1:7" s="58" customFormat="1" ht="13.5" customHeight="1" x14ac:dyDescent="0.2">
      <c r="A1456" s="244">
        <v>2026</v>
      </c>
      <c r="B1456" s="165" t="s">
        <v>42</v>
      </c>
      <c r="C1456" s="165" t="s">
        <v>103</v>
      </c>
      <c r="D1456" s="370">
        <v>2490.9</v>
      </c>
      <c r="E1456" s="370">
        <v>10321.89</v>
      </c>
      <c r="F1456" s="371">
        <v>12812.789999999999</v>
      </c>
      <c r="G1456" s="221"/>
    </row>
    <row r="1457" spans="1:7" s="58" customFormat="1" ht="13.5" customHeight="1" x14ac:dyDescent="0.2">
      <c r="A1457" s="349">
        <v>2026</v>
      </c>
      <c r="B1457" s="350" t="s">
        <v>43</v>
      </c>
      <c r="C1457" s="350" t="s">
        <v>103</v>
      </c>
      <c r="D1457" s="351">
        <v>3095.15</v>
      </c>
      <c r="E1457" s="351">
        <v>9995.7099999999991</v>
      </c>
      <c r="F1457" s="352">
        <v>13090.86</v>
      </c>
      <c r="G1457" s="221"/>
    </row>
    <row r="1458" spans="1:7" s="58" customFormat="1" ht="13.5" customHeight="1" x14ac:dyDescent="0.2">
      <c r="A1458" s="244">
        <v>2009</v>
      </c>
      <c r="B1458" s="165" t="s">
        <v>40</v>
      </c>
      <c r="C1458" s="165" t="s">
        <v>104</v>
      </c>
      <c r="D1458" s="370">
        <v>849.2</v>
      </c>
      <c r="E1458" s="370">
        <v>12269.272500000001</v>
      </c>
      <c r="F1458" s="371">
        <v>13118.472500000002</v>
      </c>
      <c r="G1458" s="221"/>
    </row>
    <row r="1459" spans="1:7" s="58" customFormat="1" ht="13.5" customHeight="1" x14ac:dyDescent="0.2">
      <c r="A1459" s="349">
        <v>2009</v>
      </c>
      <c r="B1459" s="350" t="s">
        <v>42</v>
      </c>
      <c r="C1459" s="350" t="s">
        <v>104</v>
      </c>
      <c r="D1459" s="351">
        <v>602.04999999999995</v>
      </c>
      <c r="E1459" s="351">
        <v>13663.44</v>
      </c>
      <c r="F1459" s="352">
        <v>14265.49</v>
      </c>
      <c r="G1459" s="221"/>
    </row>
    <row r="1460" spans="1:7" s="58" customFormat="1" ht="13.5" customHeight="1" x14ac:dyDescent="0.2">
      <c r="A1460" s="244">
        <v>2009</v>
      </c>
      <c r="B1460" s="165" t="s">
        <v>43</v>
      </c>
      <c r="C1460" s="165" t="s">
        <v>104</v>
      </c>
      <c r="D1460" s="370">
        <v>561.61</v>
      </c>
      <c r="E1460" s="370">
        <v>10614.689999999999</v>
      </c>
      <c r="F1460" s="371">
        <v>11176.3</v>
      </c>
      <c r="G1460" s="221"/>
    </row>
    <row r="1461" spans="1:7" s="58" customFormat="1" ht="13.5" customHeight="1" x14ac:dyDescent="0.2">
      <c r="A1461" s="349">
        <v>2009</v>
      </c>
      <c r="B1461" s="350" t="s">
        <v>44</v>
      </c>
      <c r="C1461" s="350" t="s">
        <v>104</v>
      </c>
      <c r="D1461" s="351">
        <v>366.09000000000003</v>
      </c>
      <c r="E1461" s="351">
        <v>14070.619999999999</v>
      </c>
      <c r="F1461" s="352">
        <v>14436.71</v>
      </c>
      <c r="G1461" s="221"/>
    </row>
    <row r="1462" spans="1:7" s="58" customFormat="1" ht="13.5" customHeight="1" x14ac:dyDescent="0.2">
      <c r="A1462" s="244">
        <v>2009</v>
      </c>
      <c r="B1462" s="165" t="s">
        <v>45</v>
      </c>
      <c r="C1462" s="165" t="s">
        <v>104</v>
      </c>
      <c r="D1462" s="245">
        <v>184.51999999999998</v>
      </c>
      <c r="E1462" s="245">
        <v>14801.640000000001</v>
      </c>
      <c r="F1462" s="246">
        <v>14986.160000000002</v>
      </c>
      <c r="G1462" s="221"/>
    </row>
    <row r="1463" spans="1:7" s="58" customFormat="1" ht="13.5" customHeight="1" x14ac:dyDescent="0.2">
      <c r="A1463" s="349">
        <v>2009</v>
      </c>
      <c r="B1463" s="350" t="s">
        <v>46</v>
      </c>
      <c r="C1463" s="350" t="s">
        <v>104</v>
      </c>
      <c r="D1463" s="351">
        <v>290.77999999999997</v>
      </c>
      <c r="E1463" s="351">
        <v>12826.875</v>
      </c>
      <c r="F1463" s="352">
        <v>13117.655000000001</v>
      </c>
      <c r="G1463" s="221"/>
    </row>
    <row r="1464" spans="1:7" s="58" customFormat="1" ht="13.5" customHeight="1" x14ac:dyDescent="0.2">
      <c r="A1464" s="244">
        <v>2009</v>
      </c>
      <c r="B1464" s="165" t="s">
        <v>47</v>
      </c>
      <c r="C1464" s="165" t="s">
        <v>104</v>
      </c>
      <c r="D1464" s="245">
        <v>255.8</v>
      </c>
      <c r="E1464" s="245">
        <v>14855.650000000001</v>
      </c>
      <c r="F1464" s="246">
        <v>15111.45</v>
      </c>
      <c r="G1464" s="221"/>
    </row>
    <row r="1465" spans="1:7" s="58" customFormat="1" ht="13.5" customHeight="1" x14ac:dyDescent="0.2">
      <c r="A1465" s="349">
        <v>2009</v>
      </c>
      <c r="B1465" s="350" t="s">
        <v>48</v>
      </c>
      <c r="C1465" s="350" t="s">
        <v>104</v>
      </c>
      <c r="D1465" s="351">
        <v>374.84</v>
      </c>
      <c r="E1465" s="351">
        <v>14404.0725</v>
      </c>
      <c r="F1465" s="352">
        <v>14778.9125</v>
      </c>
      <c r="G1465" s="221"/>
    </row>
    <row r="1466" spans="1:7" s="58" customFormat="1" ht="13.5" customHeight="1" x14ac:dyDescent="0.2">
      <c r="A1466" s="244">
        <v>2009</v>
      </c>
      <c r="B1466" s="165" t="s">
        <v>49</v>
      </c>
      <c r="C1466" s="165" t="s">
        <v>104</v>
      </c>
      <c r="D1466" s="245">
        <v>556.34</v>
      </c>
      <c r="E1466" s="245">
        <v>15182.952500000001</v>
      </c>
      <c r="F1466" s="246">
        <v>15739.292500000001</v>
      </c>
      <c r="G1466" s="221"/>
    </row>
    <row r="1467" spans="1:7" s="58" customFormat="1" ht="13.5" customHeight="1" x14ac:dyDescent="0.2">
      <c r="A1467" s="349">
        <v>2010</v>
      </c>
      <c r="B1467" s="350" t="s">
        <v>50</v>
      </c>
      <c r="C1467" s="350" t="s">
        <v>104</v>
      </c>
      <c r="D1467" s="351">
        <v>679.96</v>
      </c>
      <c r="E1467" s="351">
        <v>13961.577499999999</v>
      </c>
      <c r="F1467" s="352">
        <v>14641.537499999999</v>
      </c>
      <c r="G1467" s="221"/>
    </row>
    <row r="1468" spans="1:7" s="58" customFormat="1" ht="13.5" customHeight="1" x14ac:dyDescent="0.2">
      <c r="A1468" s="244">
        <v>2010</v>
      </c>
      <c r="B1468" s="165" t="s">
        <v>51</v>
      </c>
      <c r="C1468" s="165" t="s">
        <v>104</v>
      </c>
      <c r="D1468" s="245">
        <v>574.37</v>
      </c>
      <c r="E1468" s="245">
        <v>12439.415000000001</v>
      </c>
      <c r="F1468" s="246">
        <v>13013.785</v>
      </c>
      <c r="G1468" s="221"/>
    </row>
    <row r="1469" spans="1:7" s="58" customFormat="1" ht="13.5" customHeight="1" x14ac:dyDescent="0.2">
      <c r="A1469" s="349">
        <v>2010</v>
      </c>
      <c r="B1469" s="350" t="s">
        <v>52</v>
      </c>
      <c r="C1469" s="350" t="s">
        <v>104</v>
      </c>
      <c r="D1469" s="351">
        <v>616.44000000000005</v>
      </c>
      <c r="E1469" s="351">
        <v>15400.525000000001</v>
      </c>
      <c r="F1469" s="352">
        <v>16016.965</v>
      </c>
      <c r="G1469" s="221"/>
    </row>
    <row r="1470" spans="1:7" s="58" customFormat="1" ht="13.5" customHeight="1" x14ac:dyDescent="0.2">
      <c r="A1470" s="244">
        <v>2010</v>
      </c>
      <c r="B1470" s="165" t="s">
        <v>40</v>
      </c>
      <c r="C1470" s="165" t="s">
        <v>104</v>
      </c>
      <c r="D1470" s="245">
        <v>577.30999999999995</v>
      </c>
      <c r="E1470" s="245">
        <v>13067.08</v>
      </c>
      <c r="F1470" s="246">
        <v>13644.39</v>
      </c>
      <c r="G1470" s="221"/>
    </row>
    <row r="1471" spans="1:7" s="58" customFormat="1" ht="13.5" customHeight="1" x14ac:dyDescent="0.2">
      <c r="A1471" s="349">
        <v>2010</v>
      </c>
      <c r="B1471" s="350" t="s">
        <v>42</v>
      </c>
      <c r="C1471" s="350" t="s">
        <v>104</v>
      </c>
      <c r="D1471" s="351">
        <v>609.62</v>
      </c>
      <c r="E1471" s="351">
        <v>15557.095000000001</v>
      </c>
      <c r="F1471" s="352">
        <v>16166.715000000002</v>
      </c>
      <c r="G1471" s="221"/>
    </row>
    <row r="1472" spans="1:7" s="58" customFormat="1" ht="13.5" customHeight="1" x14ac:dyDescent="0.2">
      <c r="A1472" s="244">
        <v>2010</v>
      </c>
      <c r="B1472" s="165" t="s">
        <v>43</v>
      </c>
      <c r="C1472" s="165" t="s">
        <v>104</v>
      </c>
      <c r="D1472" s="245">
        <v>977.06999999999994</v>
      </c>
      <c r="E1472" s="245">
        <v>12250.09</v>
      </c>
      <c r="F1472" s="246">
        <v>13227.16</v>
      </c>
      <c r="G1472" s="221"/>
    </row>
    <row r="1473" spans="1:7" s="58" customFormat="1" ht="13.5" customHeight="1" x14ac:dyDescent="0.2">
      <c r="A1473" s="349">
        <v>2010</v>
      </c>
      <c r="B1473" s="350" t="s">
        <v>44</v>
      </c>
      <c r="C1473" s="350" t="s">
        <v>104</v>
      </c>
      <c r="D1473" s="351">
        <v>1640.05</v>
      </c>
      <c r="E1473" s="351">
        <v>13668.7075</v>
      </c>
      <c r="F1473" s="352">
        <v>15308.7575</v>
      </c>
      <c r="G1473" s="221"/>
    </row>
    <row r="1474" spans="1:7" s="58" customFormat="1" ht="13.5" customHeight="1" x14ac:dyDescent="0.2">
      <c r="A1474" s="244">
        <v>2010</v>
      </c>
      <c r="B1474" s="165" t="s">
        <v>45</v>
      </c>
      <c r="C1474" s="165" t="s">
        <v>104</v>
      </c>
      <c r="D1474" s="245">
        <v>1561.13</v>
      </c>
      <c r="E1474" s="245">
        <v>14865.192499999999</v>
      </c>
      <c r="F1474" s="246">
        <v>16426.322499999998</v>
      </c>
      <c r="G1474" s="221"/>
    </row>
    <row r="1475" spans="1:7" s="58" customFormat="1" ht="13.5" customHeight="1" x14ac:dyDescent="0.2">
      <c r="A1475" s="349">
        <v>2010</v>
      </c>
      <c r="B1475" s="350" t="s">
        <v>46</v>
      </c>
      <c r="C1475" s="350" t="s">
        <v>104</v>
      </c>
      <c r="D1475" s="351">
        <v>1041.3</v>
      </c>
      <c r="E1475" s="351">
        <v>14738.234999999999</v>
      </c>
      <c r="F1475" s="352">
        <v>15779.534999999998</v>
      </c>
      <c r="G1475" s="221"/>
    </row>
    <row r="1476" spans="1:7" s="58" customFormat="1" ht="13.5" customHeight="1" x14ac:dyDescent="0.2">
      <c r="A1476" s="244">
        <v>2010</v>
      </c>
      <c r="B1476" s="165" t="s">
        <v>47</v>
      </c>
      <c r="C1476" s="165" t="s">
        <v>104</v>
      </c>
      <c r="D1476" s="245">
        <v>1005.9100000000001</v>
      </c>
      <c r="E1476" s="245">
        <v>15392.5975</v>
      </c>
      <c r="F1476" s="246">
        <v>16398.5075</v>
      </c>
      <c r="G1476" s="221"/>
    </row>
    <row r="1477" spans="1:7" s="58" customFormat="1" ht="13.5" customHeight="1" x14ac:dyDescent="0.2">
      <c r="A1477" s="349">
        <v>2010</v>
      </c>
      <c r="B1477" s="350" t="s">
        <v>48</v>
      </c>
      <c r="C1477" s="350" t="s">
        <v>104</v>
      </c>
      <c r="D1477" s="351">
        <v>754.68999999999994</v>
      </c>
      <c r="E1477" s="351">
        <v>15796.377500000002</v>
      </c>
      <c r="F1477" s="352">
        <v>16551.067500000005</v>
      </c>
      <c r="G1477" s="221"/>
    </row>
    <row r="1478" spans="1:7" s="58" customFormat="1" ht="13.5" customHeight="1" x14ac:dyDescent="0.2">
      <c r="A1478" s="244">
        <v>2010</v>
      </c>
      <c r="B1478" s="165" t="s">
        <v>49</v>
      </c>
      <c r="C1478" s="165" t="s">
        <v>104</v>
      </c>
      <c r="D1478" s="245">
        <v>1081.03</v>
      </c>
      <c r="E1478" s="245">
        <v>14849.3675</v>
      </c>
      <c r="F1478" s="246">
        <v>15930.397500000001</v>
      </c>
      <c r="G1478" s="221"/>
    </row>
    <row r="1479" spans="1:7" s="58" customFormat="1" ht="13.5" customHeight="1" x14ac:dyDescent="0.2">
      <c r="A1479" s="349">
        <v>2011</v>
      </c>
      <c r="B1479" s="350" t="s">
        <v>50</v>
      </c>
      <c r="C1479" s="350" t="s">
        <v>104</v>
      </c>
      <c r="D1479" s="351">
        <v>974.42</v>
      </c>
      <c r="E1479" s="351">
        <v>18698.375</v>
      </c>
      <c r="F1479" s="352">
        <v>19672.794999999998</v>
      </c>
      <c r="G1479" s="221"/>
    </row>
    <row r="1480" spans="1:7" s="58" customFormat="1" ht="13.5" customHeight="1" x14ac:dyDescent="0.2">
      <c r="A1480" s="244">
        <v>2011</v>
      </c>
      <c r="B1480" s="165" t="s">
        <v>51</v>
      </c>
      <c r="C1480" s="165" t="s">
        <v>104</v>
      </c>
      <c r="D1480" s="245">
        <v>1114.42</v>
      </c>
      <c r="E1480" s="245">
        <v>16058.4925</v>
      </c>
      <c r="F1480" s="246">
        <v>17172.912499999999</v>
      </c>
      <c r="G1480" s="221"/>
    </row>
    <row r="1481" spans="1:7" s="58" customFormat="1" ht="13.5" customHeight="1" x14ac:dyDescent="0.2">
      <c r="A1481" s="349">
        <v>2011</v>
      </c>
      <c r="B1481" s="350" t="s">
        <v>52</v>
      </c>
      <c r="C1481" s="350" t="s">
        <v>104</v>
      </c>
      <c r="D1481" s="351">
        <v>1156.19</v>
      </c>
      <c r="E1481" s="351">
        <v>22618.5975</v>
      </c>
      <c r="F1481" s="352">
        <v>23774.787499999999</v>
      </c>
      <c r="G1481" s="221"/>
    </row>
    <row r="1482" spans="1:7" s="58" customFormat="1" ht="13.5" customHeight="1" x14ac:dyDescent="0.2">
      <c r="A1482" s="244">
        <v>2011</v>
      </c>
      <c r="B1482" s="165" t="s">
        <v>40</v>
      </c>
      <c r="C1482" s="165" t="s">
        <v>104</v>
      </c>
      <c r="D1482" s="245">
        <v>1453.0800000000002</v>
      </c>
      <c r="E1482" s="245">
        <v>18354.825000000001</v>
      </c>
      <c r="F1482" s="246">
        <v>19807.904999999999</v>
      </c>
      <c r="G1482" s="221"/>
    </row>
    <row r="1483" spans="1:7" s="58" customFormat="1" ht="13.5" customHeight="1" x14ac:dyDescent="0.2">
      <c r="A1483" s="349">
        <v>2011</v>
      </c>
      <c r="B1483" s="350" t="s">
        <v>42</v>
      </c>
      <c r="C1483" s="350" t="s">
        <v>104</v>
      </c>
      <c r="D1483" s="351">
        <v>1174.27</v>
      </c>
      <c r="E1483" s="351">
        <v>19038.670000000002</v>
      </c>
      <c r="F1483" s="352">
        <v>20212.940000000002</v>
      </c>
      <c r="G1483" s="221"/>
    </row>
    <row r="1484" spans="1:7" s="58" customFormat="1" ht="13.5" customHeight="1" x14ac:dyDescent="0.2">
      <c r="A1484" s="244">
        <v>2011</v>
      </c>
      <c r="B1484" s="165" t="s">
        <v>43</v>
      </c>
      <c r="C1484" s="165" t="s">
        <v>104</v>
      </c>
      <c r="D1484" s="245">
        <v>1141.1000000000001</v>
      </c>
      <c r="E1484" s="245">
        <v>21667.4025</v>
      </c>
      <c r="F1484" s="246">
        <v>22808.502499999999</v>
      </c>
      <c r="G1484" s="221"/>
    </row>
    <row r="1485" spans="1:7" s="58" customFormat="1" ht="13.5" customHeight="1" x14ac:dyDescent="0.2">
      <c r="A1485" s="349">
        <v>2011</v>
      </c>
      <c r="B1485" s="350" t="s">
        <v>44</v>
      </c>
      <c r="C1485" s="350" t="s">
        <v>104</v>
      </c>
      <c r="D1485" s="351">
        <v>1515.0600000000002</v>
      </c>
      <c r="E1485" s="351">
        <v>19087.6175</v>
      </c>
      <c r="F1485" s="352">
        <v>20602.677499999998</v>
      </c>
      <c r="G1485" s="221"/>
    </row>
    <row r="1486" spans="1:7" s="58" customFormat="1" ht="13.5" customHeight="1" x14ac:dyDescent="0.2">
      <c r="A1486" s="244">
        <v>2011</v>
      </c>
      <c r="B1486" s="165" t="s">
        <v>45</v>
      </c>
      <c r="C1486" s="165" t="s">
        <v>104</v>
      </c>
      <c r="D1486" s="245">
        <v>1599</v>
      </c>
      <c r="E1486" s="245">
        <v>22544.3475</v>
      </c>
      <c r="F1486" s="246">
        <v>24143.3475</v>
      </c>
      <c r="G1486" s="221"/>
    </row>
    <row r="1487" spans="1:7" s="58" customFormat="1" ht="13.5" customHeight="1" x14ac:dyDescent="0.2">
      <c r="A1487" s="349">
        <v>2011</v>
      </c>
      <c r="B1487" s="350" t="s">
        <v>46</v>
      </c>
      <c r="C1487" s="350" t="s">
        <v>104</v>
      </c>
      <c r="D1487" s="351">
        <v>1607.65</v>
      </c>
      <c r="E1487" s="351">
        <v>24871.502500000002</v>
      </c>
      <c r="F1487" s="352">
        <v>26479.1525</v>
      </c>
      <c r="G1487" s="221"/>
    </row>
    <row r="1488" spans="1:7" s="58" customFormat="1" ht="13.5" customHeight="1" x14ac:dyDescent="0.2">
      <c r="A1488" s="244">
        <v>2011</v>
      </c>
      <c r="B1488" s="165" t="s">
        <v>47</v>
      </c>
      <c r="C1488" s="165" t="s">
        <v>104</v>
      </c>
      <c r="D1488" s="245">
        <v>1964.33</v>
      </c>
      <c r="E1488" s="245">
        <v>20764.957500000004</v>
      </c>
      <c r="F1488" s="246">
        <v>22729.287500000002</v>
      </c>
      <c r="G1488" s="221"/>
    </row>
    <row r="1489" spans="1:7" s="58" customFormat="1" ht="13.5" customHeight="1" x14ac:dyDescent="0.2">
      <c r="A1489" s="349">
        <v>2011</v>
      </c>
      <c r="B1489" s="350" t="s">
        <v>48</v>
      </c>
      <c r="C1489" s="350" t="s">
        <v>104</v>
      </c>
      <c r="D1489" s="351">
        <v>1746.53</v>
      </c>
      <c r="E1489" s="351">
        <v>20957.904999999999</v>
      </c>
      <c r="F1489" s="352">
        <v>22704.435000000001</v>
      </c>
      <c r="G1489" s="221"/>
    </row>
    <row r="1490" spans="1:7" s="58" customFormat="1" ht="13.5" customHeight="1" x14ac:dyDescent="0.2">
      <c r="A1490" s="244">
        <v>2011</v>
      </c>
      <c r="B1490" s="165" t="s">
        <v>49</v>
      </c>
      <c r="C1490" s="165" t="s">
        <v>104</v>
      </c>
      <c r="D1490" s="245">
        <v>2177.41</v>
      </c>
      <c r="E1490" s="245">
        <v>21156.022499999999</v>
      </c>
      <c r="F1490" s="246">
        <v>23333.432499999999</v>
      </c>
      <c r="G1490" s="221"/>
    </row>
    <row r="1491" spans="1:7" s="58" customFormat="1" ht="13.5" customHeight="1" x14ac:dyDescent="0.2">
      <c r="A1491" s="349">
        <v>2012</v>
      </c>
      <c r="B1491" s="350" t="s">
        <v>50</v>
      </c>
      <c r="C1491" s="350" t="s">
        <v>104</v>
      </c>
      <c r="D1491" s="351">
        <v>2698.9700000000003</v>
      </c>
      <c r="E1491" s="351">
        <v>21432.7</v>
      </c>
      <c r="F1491" s="352">
        <v>24131.67</v>
      </c>
      <c r="G1491" s="221"/>
    </row>
    <row r="1492" spans="1:7" s="58" customFormat="1" ht="13.5" customHeight="1" x14ac:dyDescent="0.2">
      <c r="A1492" s="244">
        <v>2012</v>
      </c>
      <c r="B1492" s="165" t="s">
        <v>51</v>
      </c>
      <c r="C1492" s="165" t="s">
        <v>104</v>
      </c>
      <c r="D1492" s="245">
        <v>3543.9300000000003</v>
      </c>
      <c r="E1492" s="245">
        <v>20719.587500000001</v>
      </c>
      <c r="F1492" s="246">
        <v>24263.517500000002</v>
      </c>
      <c r="G1492" s="221"/>
    </row>
    <row r="1493" spans="1:7" s="58" customFormat="1" ht="13.5" customHeight="1" x14ac:dyDescent="0.2">
      <c r="A1493" s="349">
        <v>2012</v>
      </c>
      <c r="B1493" s="350" t="s">
        <v>52</v>
      </c>
      <c r="C1493" s="350" t="s">
        <v>104</v>
      </c>
      <c r="D1493" s="351">
        <v>5359.9400000000005</v>
      </c>
      <c r="E1493" s="351">
        <v>24170.597500000003</v>
      </c>
      <c r="F1493" s="352">
        <v>29530.537499999999</v>
      </c>
      <c r="G1493" s="221"/>
    </row>
    <row r="1494" spans="1:7" s="58" customFormat="1" ht="13.5" customHeight="1" x14ac:dyDescent="0.2">
      <c r="A1494" s="244">
        <v>2012</v>
      </c>
      <c r="B1494" s="165" t="s">
        <v>40</v>
      </c>
      <c r="C1494" s="165" t="s">
        <v>104</v>
      </c>
      <c r="D1494" s="245">
        <v>4530.1000000000004</v>
      </c>
      <c r="E1494" s="245">
        <v>17927.6525</v>
      </c>
      <c r="F1494" s="246">
        <v>22457.752500000002</v>
      </c>
      <c r="G1494" s="221"/>
    </row>
    <row r="1495" spans="1:7" s="58" customFormat="1" ht="13.5" customHeight="1" x14ac:dyDescent="0.2">
      <c r="A1495" s="349">
        <v>2012</v>
      </c>
      <c r="B1495" s="350" t="s">
        <v>42</v>
      </c>
      <c r="C1495" s="350" t="s">
        <v>104</v>
      </c>
      <c r="D1495" s="351">
        <v>3823.4400000000005</v>
      </c>
      <c r="E1495" s="351">
        <v>20744.334999999999</v>
      </c>
      <c r="F1495" s="352">
        <v>24567.774999999998</v>
      </c>
      <c r="G1495" s="221"/>
    </row>
    <row r="1496" spans="1:7" s="58" customFormat="1" ht="13.5" customHeight="1" x14ac:dyDescent="0.2">
      <c r="A1496" s="244">
        <v>2012</v>
      </c>
      <c r="B1496" s="165" t="s">
        <v>43</v>
      </c>
      <c r="C1496" s="165" t="s">
        <v>104</v>
      </c>
      <c r="D1496" s="245">
        <v>3905.13</v>
      </c>
      <c r="E1496" s="245">
        <v>19972.96</v>
      </c>
      <c r="F1496" s="246">
        <v>23878.089999999997</v>
      </c>
      <c r="G1496" s="221"/>
    </row>
    <row r="1497" spans="1:7" s="58" customFormat="1" ht="13.5" customHeight="1" x14ac:dyDescent="0.2">
      <c r="A1497" s="349">
        <v>2012</v>
      </c>
      <c r="B1497" s="350" t="s">
        <v>44</v>
      </c>
      <c r="C1497" s="350" t="s">
        <v>104</v>
      </c>
      <c r="D1497" s="351">
        <v>3758.1</v>
      </c>
      <c r="E1497" s="351">
        <v>18182.602500000001</v>
      </c>
      <c r="F1497" s="352">
        <v>21940.702499999999</v>
      </c>
      <c r="G1497" s="221"/>
    </row>
    <row r="1498" spans="1:7" s="58" customFormat="1" ht="13.5" customHeight="1" x14ac:dyDescent="0.2">
      <c r="A1498" s="244">
        <v>2012</v>
      </c>
      <c r="B1498" s="165" t="s">
        <v>45</v>
      </c>
      <c r="C1498" s="165" t="s">
        <v>104</v>
      </c>
      <c r="D1498" s="245">
        <v>2948.26</v>
      </c>
      <c r="E1498" s="245">
        <v>18963.349999999999</v>
      </c>
      <c r="F1498" s="246">
        <v>21911.61</v>
      </c>
      <c r="G1498" s="221"/>
    </row>
    <row r="1499" spans="1:7" s="58" customFormat="1" ht="13.5" customHeight="1" x14ac:dyDescent="0.2">
      <c r="A1499" s="349">
        <v>2012</v>
      </c>
      <c r="B1499" s="350" t="s">
        <v>46</v>
      </c>
      <c r="C1499" s="350" t="s">
        <v>104</v>
      </c>
      <c r="D1499" s="351">
        <v>4163.67</v>
      </c>
      <c r="E1499" s="351">
        <v>16042.512500000001</v>
      </c>
      <c r="F1499" s="352">
        <v>20206.182499999999</v>
      </c>
      <c r="G1499" s="221"/>
    </row>
    <row r="1500" spans="1:7" s="58" customFormat="1" ht="13.5" customHeight="1" x14ac:dyDescent="0.2">
      <c r="A1500" s="244">
        <v>2012</v>
      </c>
      <c r="B1500" s="165" t="s">
        <v>47</v>
      </c>
      <c r="C1500" s="165" t="s">
        <v>104</v>
      </c>
      <c r="D1500" s="245">
        <v>2950.38</v>
      </c>
      <c r="E1500" s="245">
        <v>17277.77</v>
      </c>
      <c r="F1500" s="246">
        <v>20228.150000000001</v>
      </c>
      <c r="G1500" s="221"/>
    </row>
    <row r="1501" spans="1:7" s="58" customFormat="1" ht="13.5" customHeight="1" x14ac:dyDescent="0.2">
      <c r="A1501" s="349">
        <v>2012</v>
      </c>
      <c r="B1501" s="350" t="s">
        <v>48</v>
      </c>
      <c r="C1501" s="350" t="s">
        <v>104</v>
      </c>
      <c r="D1501" s="351">
        <v>2956.44</v>
      </c>
      <c r="E1501" s="351">
        <v>18853.675000000003</v>
      </c>
      <c r="F1501" s="352">
        <v>21810.115000000002</v>
      </c>
      <c r="G1501" s="221"/>
    </row>
    <row r="1502" spans="1:7" s="58" customFormat="1" ht="13.5" customHeight="1" x14ac:dyDescent="0.2">
      <c r="A1502" s="244">
        <v>2012</v>
      </c>
      <c r="B1502" s="165" t="s">
        <v>49</v>
      </c>
      <c r="C1502" s="165" t="s">
        <v>104</v>
      </c>
      <c r="D1502" s="245">
        <v>2360.8999999999996</v>
      </c>
      <c r="E1502" s="245">
        <v>15914.07</v>
      </c>
      <c r="F1502" s="246">
        <v>18274.97</v>
      </c>
      <c r="G1502" s="221"/>
    </row>
    <row r="1503" spans="1:7" s="58" customFormat="1" ht="13.5" customHeight="1" x14ac:dyDescent="0.2">
      <c r="A1503" s="349">
        <v>2013</v>
      </c>
      <c r="B1503" s="350" t="s">
        <v>50</v>
      </c>
      <c r="C1503" s="350" t="s">
        <v>104</v>
      </c>
      <c r="D1503" s="351">
        <v>2621.9</v>
      </c>
      <c r="E1503" s="351">
        <v>16222.4025</v>
      </c>
      <c r="F1503" s="352">
        <v>18844.302499999998</v>
      </c>
      <c r="G1503" s="221"/>
    </row>
    <row r="1504" spans="1:7" s="58" customFormat="1" ht="13.5" customHeight="1" x14ac:dyDescent="0.2">
      <c r="A1504" s="244">
        <v>2013</v>
      </c>
      <c r="B1504" s="165" t="s">
        <v>51</v>
      </c>
      <c r="C1504" s="165" t="s">
        <v>104</v>
      </c>
      <c r="D1504" s="245">
        <v>3113.36</v>
      </c>
      <c r="E1504" s="245">
        <v>15974.154999999997</v>
      </c>
      <c r="F1504" s="246">
        <v>19087.514999999999</v>
      </c>
      <c r="G1504" s="221"/>
    </row>
    <row r="1505" spans="1:7" s="58" customFormat="1" ht="13.5" customHeight="1" x14ac:dyDescent="0.2">
      <c r="A1505" s="349">
        <v>2013</v>
      </c>
      <c r="B1505" s="350" t="s">
        <v>52</v>
      </c>
      <c r="C1505" s="350" t="s">
        <v>104</v>
      </c>
      <c r="D1505" s="351">
        <v>3689.91</v>
      </c>
      <c r="E1505" s="351">
        <v>15720.169999999998</v>
      </c>
      <c r="F1505" s="352">
        <v>19410.079999999998</v>
      </c>
      <c r="G1505" s="221"/>
    </row>
    <row r="1506" spans="1:7" s="58" customFormat="1" ht="13.5" customHeight="1" x14ac:dyDescent="0.2">
      <c r="A1506" s="244">
        <v>2013</v>
      </c>
      <c r="B1506" s="165" t="s">
        <v>40</v>
      </c>
      <c r="C1506" s="165" t="s">
        <v>104</v>
      </c>
      <c r="D1506" s="245">
        <v>4199.2700000000004</v>
      </c>
      <c r="E1506" s="245">
        <v>16700.165000000001</v>
      </c>
      <c r="F1506" s="246">
        <v>20899.435000000001</v>
      </c>
      <c r="G1506" s="221"/>
    </row>
    <row r="1507" spans="1:7" s="58" customFormat="1" ht="13.5" customHeight="1" x14ac:dyDescent="0.2">
      <c r="A1507" s="349">
        <v>2013</v>
      </c>
      <c r="B1507" s="350" t="s">
        <v>42</v>
      </c>
      <c r="C1507" s="350" t="s">
        <v>104</v>
      </c>
      <c r="D1507" s="351">
        <v>3743.84</v>
      </c>
      <c r="E1507" s="351">
        <v>15792.720000000001</v>
      </c>
      <c r="F1507" s="352">
        <v>19536.560000000001</v>
      </c>
      <c r="G1507" s="221"/>
    </row>
    <row r="1508" spans="1:7" s="58" customFormat="1" ht="13.5" customHeight="1" x14ac:dyDescent="0.2">
      <c r="A1508" s="244">
        <v>2013</v>
      </c>
      <c r="B1508" s="165" t="s">
        <v>43</v>
      </c>
      <c r="C1508" s="165" t="s">
        <v>104</v>
      </c>
      <c r="D1508" s="245">
        <v>3934.37</v>
      </c>
      <c r="E1508" s="245">
        <v>14587.567500000001</v>
      </c>
      <c r="F1508" s="246">
        <v>18521.9375</v>
      </c>
      <c r="G1508" s="221"/>
    </row>
    <row r="1509" spans="1:7" s="58" customFormat="1" ht="13.5" customHeight="1" x14ac:dyDescent="0.2">
      <c r="A1509" s="349">
        <v>2013</v>
      </c>
      <c r="B1509" s="350" t="s">
        <v>44</v>
      </c>
      <c r="C1509" s="350" t="s">
        <v>104</v>
      </c>
      <c r="D1509" s="351">
        <v>6567.46</v>
      </c>
      <c r="E1509" s="351">
        <v>16921.797500000001</v>
      </c>
      <c r="F1509" s="352">
        <v>23489.2575</v>
      </c>
      <c r="G1509" s="221"/>
    </row>
    <row r="1510" spans="1:7" s="58" customFormat="1" ht="13.5" customHeight="1" x14ac:dyDescent="0.2">
      <c r="A1510" s="244">
        <v>2013</v>
      </c>
      <c r="B1510" s="165" t="s">
        <v>45</v>
      </c>
      <c r="C1510" s="165" t="s">
        <v>104</v>
      </c>
      <c r="D1510" s="245">
        <v>5601.3300000000008</v>
      </c>
      <c r="E1510" s="245">
        <v>13875.594999999998</v>
      </c>
      <c r="F1510" s="246">
        <v>19476.925000000003</v>
      </c>
      <c r="G1510" s="221"/>
    </row>
    <row r="1511" spans="1:7" s="58" customFormat="1" ht="13.5" customHeight="1" x14ac:dyDescent="0.2">
      <c r="A1511" s="349">
        <v>2013</v>
      </c>
      <c r="B1511" s="350" t="s">
        <v>46</v>
      </c>
      <c r="C1511" s="350" t="s">
        <v>104</v>
      </c>
      <c r="D1511" s="351">
        <v>6132.93</v>
      </c>
      <c r="E1511" s="351">
        <v>18492.3105</v>
      </c>
      <c r="F1511" s="352">
        <v>24625.2405</v>
      </c>
      <c r="G1511" s="221"/>
    </row>
    <row r="1512" spans="1:7" s="58" customFormat="1" ht="13.5" customHeight="1" x14ac:dyDescent="0.2">
      <c r="A1512" s="244">
        <v>2013</v>
      </c>
      <c r="B1512" s="165" t="s">
        <v>47</v>
      </c>
      <c r="C1512" s="165" t="s">
        <v>104</v>
      </c>
      <c r="D1512" s="245">
        <v>7140.99</v>
      </c>
      <c r="E1512" s="245">
        <v>16244.627499999999</v>
      </c>
      <c r="F1512" s="246">
        <v>23385.6175</v>
      </c>
      <c r="G1512" s="221"/>
    </row>
    <row r="1513" spans="1:7" s="58" customFormat="1" ht="13.5" customHeight="1" x14ac:dyDescent="0.2">
      <c r="A1513" s="349">
        <v>2013</v>
      </c>
      <c r="B1513" s="350" t="s">
        <v>48</v>
      </c>
      <c r="C1513" s="350" t="s">
        <v>104</v>
      </c>
      <c r="D1513" s="351">
        <v>7267.0999999999995</v>
      </c>
      <c r="E1513" s="351">
        <v>16320.0525</v>
      </c>
      <c r="F1513" s="352">
        <v>23587.1525</v>
      </c>
      <c r="G1513" s="221"/>
    </row>
    <row r="1514" spans="1:7" s="58" customFormat="1" ht="13.5" customHeight="1" x14ac:dyDescent="0.2">
      <c r="A1514" s="244">
        <v>2013</v>
      </c>
      <c r="B1514" s="165" t="s">
        <v>49</v>
      </c>
      <c r="C1514" s="165" t="s">
        <v>104</v>
      </c>
      <c r="D1514" s="245">
        <v>4841.38</v>
      </c>
      <c r="E1514" s="245">
        <v>13805.892500000002</v>
      </c>
      <c r="F1514" s="246">
        <v>18647.272499999999</v>
      </c>
      <c r="G1514" s="221"/>
    </row>
    <row r="1515" spans="1:7" s="58" customFormat="1" ht="13.5" customHeight="1" x14ac:dyDescent="0.2">
      <c r="A1515" s="349">
        <v>2014</v>
      </c>
      <c r="B1515" s="350" t="s">
        <v>50</v>
      </c>
      <c r="C1515" s="350" t="s">
        <v>104</v>
      </c>
      <c r="D1515" s="351">
        <v>5451.18</v>
      </c>
      <c r="E1515" s="351">
        <v>12693.289999999999</v>
      </c>
      <c r="F1515" s="352">
        <v>18144.469999999998</v>
      </c>
      <c r="G1515" s="221"/>
    </row>
    <row r="1516" spans="1:7" s="58" customFormat="1" ht="13.5" customHeight="1" x14ac:dyDescent="0.2">
      <c r="A1516" s="244">
        <v>2014</v>
      </c>
      <c r="B1516" s="165" t="s">
        <v>51</v>
      </c>
      <c r="C1516" s="165" t="s">
        <v>104</v>
      </c>
      <c r="D1516" s="245">
        <v>7647.69</v>
      </c>
      <c r="E1516" s="245">
        <v>14559.682500000001</v>
      </c>
      <c r="F1516" s="246">
        <v>22207.372499999998</v>
      </c>
      <c r="G1516" s="221"/>
    </row>
    <row r="1517" spans="1:7" s="58" customFormat="1" ht="13.5" customHeight="1" x14ac:dyDescent="0.2">
      <c r="A1517" s="349">
        <v>2014</v>
      </c>
      <c r="B1517" s="350" t="s">
        <v>52</v>
      </c>
      <c r="C1517" s="350" t="s">
        <v>104</v>
      </c>
      <c r="D1517" s="351">
        <v>6716.47</v>
      </c>
      <c r="E1517" s="351">
        <v>21868.0625</v>
      </c>
      <c r="F1517" s="352">
        <v>28584.532500000001</v>
      </c>
      <c r="G1517" s="221"/>
    </row>
    <row r="1518" spans="1:7" s="58" customFormat="1" ht="13.5" customHeight="1" x14ac:dyDescent="0.2">
      <c r="A1518" s="244">
        <v>2014</v>
      </c>
      <c r="B1518" s="165" t="s">
        <v>40</v>
      </c>
      <c r="C1518" s="165" t="s">
        <v>104</v>
      </c>
      <c r="D1518" s="245">
        <v>4909.58</v>
      </c>
      <c r="E1518" s="245">
        <v>16890.355</v>
      </c>
      <c r="F1518" s="246">
        <v>21799.934999999998</v>
      </c>
      <c r="G1518" s="221"/>
    </row>
    <row r="1519" spans="1:7" s="58" customFormat="1" ht="13.5" customHeight="1" x14ac:dyDescent="0.2">
      <c r="A1519" s="349">
        <v>2014</v>
      </c>
      <c r="B1519" s="350" t="s">
        <v>42</v>
      </c>
      <c r="C1519" s="350" t="s">
        <v>104</v>
      </c>
      <c r="D1519" s="351">
        <v>7347.6100000000006</v>
      </c>
      <c r="E1519" s="351">
        <v>18063.892</v>
      </c>
      <c r="F1519" s="352">
        <v>25411.502</v>
      </c>
      <c r="G1519" s="221"/>
    </row>
    <row r="1520" spans="1:7" s="58" customFormat="1" ht="13.5" customHeight="1" x14ac:dyDescent="0.2">
      <c r="A1520" s="244">
        <v>2014</v>
      </c>
      <c r="B1520" s="165" t="s">
        <v>43</v>
      </c>
      <c r="C1520" s="165" t="s">
        <v>104</v>
      </c>
      <c r="D1520" s="245">
        <v>5213.1099999999997</v>
      </c>
      <c r="E1520" s="245">
        <v>16369.418577500001</v>
      </c>
      <c r="F1520" s="246">
        <v>21582.528577500001</v>
      </c>
      <c r="G1520" s="221"/>
    </row>
    <row r="1521" spans="1:7" s="58" customFormat="1" ht="13.5" customHeight="1" x14ac:dyDescent="0.2">
      <c r="A1521" s="349">
        <v>2014</v>
      </c>
      <c r="B1521" s="350" t="s">
        <v>44</v>
      </c>
      <c r="C1521" s="350" t="s">
        <v>104</v>
      </c>
      <c r="D1521" s="351">
        <v>6731.9</v>
      </c>
      <c r="E1521" s="351">
        <v>17941.2425</v>
      </c>
      <c r="F1521" s="352">
        <v>24673.142500000002</v>
      </c>
      <c r="G1521" s="221"/>
    </row>
    <row r="1522" spans="1:7" s="58" customFormat="1" ht="13.5" customHeight="1" x14ac:dyDescent="0.2">
      <c r="A1522" s="244">
        <v>2014</v>
      </c>
      <c r="B1522" s="165" t="s">
        <v>45</v>
      </c>
      <c r="C1522" s="165" t="s">
        <v>104</v>
      </c>
      <c r="D1522" s="245">
        <v>6585.3600000000006</v>
      </c>
      <c r="E1522" s="245">
        <v>17418.512500000001</v>
      </c>
      <c r="F1522" s="246">
        <v>24003.872499999998</v>
      </c>
      <c r="G1522" s="221"/>
    </row>
    <row r="1523" spans="1:7" s="58" customFormat="1" ht="13.5" customHeight="1" x14ac:dyDescent="0.2">
      <c r="A1523" s="349">
        <v>2014</v>
      </c>
      <c r="B1523" s="350" t="s">
        <v>46</v>
      </c>
      <c r="C1523" s="350" t="s">
        <v>104</v>
      </c>
      <c r="D1523" s="351">
        <v>7543.94</v>
      </c>
      <c r="E1523" s="351">
        <v>19205.710500000001</v>
      </c>
      <c r="F1523" s="352">
        <v>26749.6505</v>
      </c>
      <c r="G1523" s="221"/>
    </row>
    <row r="1524" spans="1:7" s="58" customFormat="1" ht="13.5" customHeight="1" x14ac:dyDescent="0.2">
      <c r="A1524" s="244">
        <v>2014</v>
      </c>
      <c r="B1524" s="165" t="s">
        <v>47</v>
      </c>
      <c r="C1524" s="165" t="s">
        <v>104</v>
      </c>
      <c r="D1524" s="245">
        <v>6210.5199999999995</v>
      </c>
      <c r="E1524" s="245">
        <v>20249.3645</v>
      </c>
      <c r="F1524" s="246">
        <v>26459.8845</v>
      </c>
      <c r="G1524" s="221"/>
    </row>
    <row r="1525" spans="1:7" s="58" customFormat="1" ht="13.5" customHeight="1" x14ac:dyDescent="0.2">
      <c r="A1525" s="349">
        <v>2014</v>
      </c>
      <c r="B1525" s="350" t="s">
        <v>48</v>
      </c>
      <c r="C1525" s="350" t="s">
        <v>104</v>
      </c>
      <c r="D1525" s="351">
        <v>5484.8600000000006</v>
      </c>
      <c r="E1525" s="351">
        <v>18713.386500000001</v>
      </c>
      <c r="F1525" s="352">
        <v>24198.246499999997</v>
      </c>
      <c r="G1525" s="221"/>
    </row>
    <row r="1526" spans="1:7" s="58" customFormat="1" ht="13.5" customHeight="1" x14ac:dyDescent="0.2">
      <c r="A1526" s="244">
        <v>2014</v>
      </c>
      <c r="B1526" s="165" t="s">
        <v>49</v>
      </c>
      <c r="C1526" s="165" t="s">
        <v>104</v>
      </c>
      <c r="D1526" s="245">
        <v>5018.01</v>
      </c>
      <c r="E1526" s="245">
        <v>19045.928499999998</v>
      </c>
      <c r="F1526" s="246">
        <v>24063.938499999997</v>
      </c>
      <c r="G1526" s="221"/>
    </row>
    <row r="1527" spans="1:7" s="58" customFormat="1" ht="13.5" customHeight="1" x14ac:dyDescent="0.2">
      <c r="A1527" s="349">
        <v>2015</v>
      </c>
      <c r="B1527" s="350" t="s">
        <v>50</v>
      </c>
      <c r="C1527" s="350" t="s">
        <v>104</v>
      </c>
      <c r="D1527" s="351">
        <v>4946.1100000000006</v>
      </c>
      <c r="E1527" s="351">
        <v>19950.827499999999</v>
      </c>
      <c r="F1527" s="352">
        <v>24896.9375</v>
      </c>
      <c r="G1527" s="221"/>
    </row>
    <row r="1528" spans="1:7" s="58" customFormat="1" ht="13.5" customHeight="1" x14ac:dyDescent="0.2">
      <c r="A1528" s="244">
        <v>2015</v>
      </c>
      <c r="B1528" s="165" t="s">
        <v>51</v>
      </c>
      <c r="C1528" s="165" t="s">
        <v>104</v>
      </c>
      <c r="D1528" s="245">
        <v>6678.17</v>
      </c>
      <c r="E1528" s="245">
        <v>19883.332999999999</v>
      </c>
      <c r="F1528" s="246">
        <v>26561.503000000001</v>
      </c>
      <c r="G1528" s="221"/>
    </row>
    <row r="1529" spans="1:7" s="58" customFormat="1" ht="13.5" customHeight="1" x14ac:dyDescent="0.2">
      <c r="A1529" s="349">
        <v>2015</v>
      </c>
      <c r="B1529" s="350" t="s">
        <v>52</v>
      </c>
      <c r="C1529" s="350" t="s">
        <v>104</v>
      </c>
      <c r="D1529" s="351">
        <v>8273.8799999999992</v>
      </c>
      <c r="E1529" s="351">
        <v>23142.588000000003</v>
      </c>
      <c r="F1529" s="352">
        <v>31416.468000000001</v>
      </c>
      <c r="G1529" s="221"/>
    </row>
    <row r="1530" spans="1:7" s="58" customFormat="1" ht="13.5" customHeight="1" x14ac:dyDescent="0.2">
      <c r="A1530" s="244">
        <v>2015</v>
      </c>
      <c r="B1530" s="165" t="s">
        <v>40</v>
      </c>
      <c r="C1530" s="165" t="s">
        <v>104</v>
      </c>
      <c r="D1530" s="245">
        <v>8797.2999999999993</v>
      </c>
      <c r="E1530" s="245">
        <v>22550.008000000002</v>
      </c>
      <c r="F1530" s="246">
        <v>31347.308000000001</v>
      </c>
      <c r="G1530" s="221"/>
    </row>
    <row r="1531" spans="1:7" s="58" customFormat="1" ht="13.5" customHeight="1" x14ac:dyDescent="0.2">
      <c r="A1531" s="349">
        <v>2015</v>
      </c>
      <c r="B1531" s="350" t="s">
        <v>42</v>
      </c>
      <c r="C1531" s="350" t="s">
        <v>104</v>
      </c>
      <c r="D1531" s="351">
        <v>7254.71</v>
      </c>
      <c r="E1531" s="351">
        <v>22831.781500000001</v>
      </c>
      <c r="F1531" s="352">
        <v>30086.491500000004</v>
      </c>
      <c r="G1531" s="221"/>
    </row>
    <row r="1532" spans="1:7" s="58" customFormat="1" ht="13.5" customHeight="1" x14ac:dyDescent="0.2">
      <c r="A1532" s="244">
        <v>2015</v>
      </c>
      <c r="B1532" s="165" t="s">
        <v>43</v>
      </c>
      <c r="C1532" s="165" t="s">
        <v>104</v>
      </c>
      <c r="D1532" s="245">
        <v>7192.6200000000008</v>
      </c>
      <c r="E1532" s="245">
        <v>23352.386000000002</v>
      </c>
      <c r="F1532" s="246">
        <v>30545.006000000001</v>
      </c>
      <c r="G1532" s="221"/>
    </row>
    <row r="1533" spans="1:7" s="58" customFormat="1" ht="13.5" customHeight="1" x14ac:dyDescent="0.2">
      <c r="A1533" s="349">
        <v>2015</v>
      </c>
      <c r="B1533" s="350" t="s">
        <v>44</v>
      </c>
      <c r="C1533" s="350" t="s">
        <v>104</v>
      </c>
      <c r="D1533" s="351">
        <v>8309.5299999999988</v>
      </c>
      <c r="E1533" s="351">
        <v>29021.988499999999</v>
      </c>
      <c r="F1533" s="352">
        <v>37331.518499999998</v>
      </c>
      <c r="G1533" s="221"/>
    </row>
    <row r="1534" spans="1:7" s="58" customFormat="1" ht="13.5" customHeight="1" x14ac:dyDescent="0.2">
      <c r="A1534" s="244">
        <v>2015</v>
      </c>
      <c r="B1534" s="165" t="s">
        <v>45</v>
      </c>
      <c r="C1534" s="165" t="s">
        <v>104</v>
      </c>
      <c r="D1534" s="245">
        <v>5888.2</v>
      </c>
      <c r="E1534" s="245">
        <v>26569.013500000001</v>
      </c>
      <c r="F1534" s="246">
        <v>32457.213500000002</v>
      </c>
      <c r="G1534" s="221"/>
    </row>
    <row r="1535" spans="1:7" s="58" customFormat="1" ht="13.5" customHeight="1" x14ac:dyDescent="0.2">
      <c r="A1535" s="349">
        <v>2015</v>
      </c>
      <c r="B1535" s="350" t="s">
        <v>46</v>
      </c>
      <c r="C1535" s="350" t="s">
        <v>104</v>
      </c>
      <c r="D1535" s="351">
        <v>7983.12</v>
      </c>
      <c r="E1535" s="351">
        <v>23046.235499999999</v>
      </c>
      <c r="F1535" s="352">
        <v>31029.355499999998</v>
      </c>
      <c r="G1535" s="221"/>
    </row>
    <row r="1536" spans="1:7" s="58" customFormat="1" ht="13.5" customHeight="1" x14ac:dyDescent="0.2">
      <c r="A1536" s="244">
        <v>2015</v>
      </c>
      <c r="B1536" s="165" t="s">
        <v>47</v>
      </c>
      <c r="C1536" s="165" t="s">
        <v>104</v>
      </c>
      <c r="D1536" s="245">
        <v>7466.83</v>
      </c>
      <c r="E1536" s="245">
        <v>24014.460499999997</v>
      </c>
      <c r="F1536" s="246">
        <v>31481.290499999996</v>
      </c>
      <c r="G1536" s="221"/>
    </row>
    <row r="1537" spans="1:7" s="58" customFormat="1" ht="13.5" customHeight="1" x14ac:dyDescent="0.2">
      <c r="A1537" s="349">
        <v>2015</v>
      </c>
      <c r="B1537" s="350" t="s">
        <v>48</v>
      </c>
      <c r="C1537" s="350" t="s">
        <v>104</v>
      </c>
      <c r="D1537" s="351">
        <v>6752.5</v>
      </c>
      <c r="E1537" s="351">
        <v>22745.968000000001</v>
      </c>
      <c r="F1537" s="352">
        <v>29498.468000000001</v>
      </c>
      <c r="G1537" s="221"/>
    </row>
    <row r="1538" spans="1:7" s="58" customFormat="1" ht="13.5" customHeight="1" x14ac:dyDescent="0.2">
      <c r="A1538" s="244">
        <v>2015</v>
      </c>
      <c r="B1538" s="165" t="s">
        <v>49</v>
      </c>
      <c r="C1538" s="165" t="s">
        <v>104</v>
      </c>
      <c r="D1538" s="245">
        <v>5857.0600000000013</v>
      </c>
      <c r="E1538" s="245">
        <v>21756.245999999999</v>
      </c>
      <c r="F1538" s="246">
        <v>27613.306000000004</v>
      </c>
      <c r="G1538" s="221"/>
    </row>
    <row r="1539" spans="1:7" s="58" customFormat="1" ht="13.5" customHeight="1" x14ac:dyDescent="0.2">
      <c r="A1539" s="349">
        <v>2016</v>
      </c>
      <c r="B1539" s="350" t="s">
        <v>50</v>
      </c>
      <c r="C1539" s="350" t="s">
        <v>104</v>
      </c>
      <c r="D1539" s="351">
        <v>5473.52</v>
      </c>
      <c r="E1539" s="351">
        <v>19108.423500000001</v>
      </c>
      <c r="F1539" s="352">
        <v>24581.943500000001</v>
      </c>
      <c r="G1539" s="221"/>
    </row>
    <row r="1540" spans="1:7" s="58" customFormat="1" ht="13.5" customHeight="1" x14ac:dyDescent="0.2">
      <c r="A1540" s="244">
        <v>2016</v>
      </c>
      <c r="B1540" s="165" t="s">
        <v>51</v>
      </c>
      <c r="C1540" s="165" t="s">
        <v>104</v>
      </c>
      <c r="D1540" s="245">
        <v>5909.04</v>
      </c>
      <c r="E1540" s="245">
        <v>16970.759999999998</v>
      </c>
      <c r="F1540" s="246">
        <v>22879.800000000003</v>
      </c>
      <c r="G1540" s="221"/>
    </row>
    <row r="1541" spans="1:7" s="58" customFormat="1" ht="13.5" customHeight="1" x14ac:dyDescent="0.2">
      <c r="A1541" s="349">
        <v>2016</v>
      </c>
      <c r="B1541" s="350" t="s">
        <v>52</v>
      </c>
      <c r="C1541" s="350" t="s">
        <v>104</v>
      </c>
      <c r="D1541" s="351">
        <v>4918.3599999999997</v>
      </c>
      <c r="E1541" s="351">
        <v>15625.609</v>
      </c>
      <c r="F1541" s="352">
        <v>20543.969000000001</v>
      </c>
      <c r="G1541" s="221"/>
    </row>
    <row r="1542" spans="1:7" s="58" customFormat="1" ht="13.5" customHeight="1" x14ac:dyDescent="0.2">
      <c r="A1542" s="244">
        <v>2016</v>
      </c>
      <c r="B1542" s="165" t="s">
        <v>40</v>
      </c>
      <c r="C1542" s="165" t="s">
        <v>104</v>
      </c>
      <c r="D1542" s="245">
        <v>4797.8099999999995</v>
      </c>
      <c r="E1542" s="245">
        <v>20298.716500000002</v>
      </c>
      <c r="F1542" s="246">
        <v>25096.5265</v>
      </c>
      <c r="G1542" s="221"/>
    </row>
    <row r="1543" spans="1:7" s="58" customFormat="1" ht="13.5" customHeight="1" x14ac:dyDescent="0.2">
      <c r="A1543" s="349">
        <v>2016</v>
      </c>
      <c r="B1543" s="350" t="s">
        <v>42</v>
      </c>
      <c r="C1543" s="350" t="s">
        <v>104</v>
      </c>
      <c r="D1543" s="351">
        <v>4647.53</v>
      </c>
      <c r="E1543" s="351">
        <v>19083.095499999999</v>
      </c>
      <c r="F1543" s="352">
        <v>23730.625500000002</v>
      </c>
      <c r="G1543" s="221"/>
    </row>
    <row r="1544" spans="1:7" s="58" customFormat="1" ht="13.5" customHeight="1" x14ac:dyDescent="0.2">
      <c r="A1544" s="244">
        <v>2016</v>
      </c>
      <c r="B1544" s="165" t="s">
        <v>43</v>
      </c>
      <c r="C1544" s="165" t="s">
        <v>104</v>
      </c>
      <c r="D1544" s="245">
        <v>4914.55</v>
      </c>
      <c r="E1544" s="245">
        <v>19461.677500000002</v>
      </c>
      <c r="F1544" s="246">
        <v>24376.227500000001</v>
      </c>
      <c r="G1544" s="221"/>
    </row>
    <row r="1545" spans="1:7" s="58" customFormat="1" ht="13.5" customHeight="1" x14ac:dyDescent="0.2">
      <c r="A1545" s="349">
        <v>2016</v>
      </c>
      <c r="B1545" s="350" t="s">
        <v>44</v>
      </c>
      <c r="C1545" s="350" t="s">
        <v>104</v>
      </c>
      <c r="D1545" s="351">
        <v>4297.8160000000007</v>
      </c>
      <c r="E1545" s="351">
        <v>18800.989999999998</v>
      </c>
      <c r="F1545" s="352">
        <v>23098.806</v>
      </c>
      <c r="G1545" s="221"/>
    </row>
    <row r="1546" spans="1:7" s="58" customFormat="1" ht="13.5" customHeight="1" x14ac:dyDescent="0.2">
      <c r="A1546" s="244">
        <v>2016</v>
      </c>
      <c r="B1546" s="165" t="s">
        <v>45</v>
      </c>
      <c r="C1546" s="165" t="s">
        <v>104</v>
      </c>
      <c r="D1546" s="245">
        <v>4746.55</v>
      </c>
      <c r="E1546" s="245">
        <v>18928.531000000003</v>
      </c>
      <c r="F1546" s="246">
        <v>23675.081000000002</v>
      </c>
      <c r="G1546" s="221"/>
    </row>
    <row r="1547" spans="1:7" s="58" customFormat="1" ht="13.5" customHeight="1" x14ac:dyDescent="0.2">
      <c r="A1547" s="349">
        <v>2016</v>
      </c>
      <c r="B1547" s="350" t="s">
        <v>46</v>
      </c>
      <c r="C1547" s="350" t="s">
        <v>104</v>
      </c>
      <c r="D1547" s="351">
        <v>4982.75</v>
      </c>
      <c r="E1547" s="351">
        <v>17678.011500000001</v>
      </c>
      <c r="F1547" s="352">
        <v>22660.761500000001</v>
      </c>
      <c r="G1547" s="221"/>
    </row>
    <row r="1548" spans="1:7" s="58" customFormat="1" ht="13.5" customHeight="1" x14ac:dyDescent="0.2">
      <c r="A1548" s="244">
        <v>2016</v>
      </c>
      <c r="B1548" s="165" t="s">
        <v>47</v>
      </c>
      <c r="C1548" s="165" t="s">
        <v>104</v>
      </c>
      <c r="D1548" s="245">
        <v>4121.3999999999996</v>
      </c>
      <c r="E1548" s="245">
        <v>16275.511500000001</v>
      </c>
      <c r="F1548" s="246">
        <v>20396.911500000002</v>
      </c>
      <c r="G1548" s="221"/>
    </row>
    <row r="1549" spans="1:7" s="58" customFormat="1" ht="13.5" customHeight="1" x14ac:dyDescent="0.2">
      <c r="A1549" s="349">
        <v>2016</v>
      </c>
      <c r="B1549" s="350" t="s">
        <v>48</v>
      </c>
      <c r="C1549" s="350" t="s">
        <v>104</v>
      </c>
      <c r="D1549" s="351">
        <v>4829.4800000000005</v>
      </c>
      <c r="E1549" s="351">
        <v>16078.468500000003</v>
      </c>
      <c r="F1549" s="352">
        <v>20907.948499999999</v>
      </c>
      <c r="G1549" s="221"/>
    </row>
    <row r="1550" spans="1:7" s="58" customFormat="1" ht="13.5" customHeight="1" x14ac:dyDescent="0.2">
      <c r="A1550" s="244">
        <v>2016</v>
      </c>
      <c r="B1550" s="165" t="s">
        <v>49</v>
      </c>
      <c r="C1550" s="165" t="s">
        <v>104</v>
      </c>
      <c r="D1550" s="245">
        <v>4049.33</v>
      </c>
      <c r="E1550" s="245">
        <v>17956.761999999999</v>
      </c>
      <c r="F1550" s="246">
        <v>22006.091999999997</v>
      </c>
      <c r="G1550" s="221"/>
    </row>
    <row r="1551" spans="1:7" s="58" customFormat="1" ht="13.5" customHeight="1" x14ac:dyDescent="0.2">
      <c r="A1551" s="349">
        <v>2017</v>
      </c>
      <c r="B1551" s="350" t="s">
        <v>50</v>
      </c>
      <c r="C1551" s="350" t="s">
        <v>104</v>
      </c>
      <c r="D1551" s="351">
        <v>3082.78</v>
      </c>
      <c r="E1551" s="351">
        <v>15621.307999999999</v>
      </c>
      <c r="F1551" s="352">
        <v>18704.088000000003</v>
      </c>
      <c r="G1551" s="221"/>
    </row>
    <row r="1552" spans="1:7" s="58" customFormat="1" ht="13.5" customHeight="1" x14ac:dyDescent="0.2">
      <c r="A1552" s="244">
        <v>2017</v>
      </c>
      <c r="B1552" s="165" t="s">
        <v>51</v>
      </c>
      <c r="C1552" s="165" t="s">
        <v>104</v>
      </c>
      <c r="D1552" s="245">
        <v>3742.81</v>
      </c>
      <c r="E1552" s="245">
        <v>15856.512500000001</v>
      </c>
      <c r="F1552" s="246">
        <v>19599.322500000002</v>
      </c>
      <c r="G1552" s="221"/>
    </row>
    <row r="1553" spans="1:7" s="58" customFormat="1" ht="13.5" customHeight="1" x14ac:dyDescent="0.2">
      <c r="A1553" s="349">
        <v>2017</v>
      </c>
      <c r="B1553" s="350" t="s">
        <v>52</v>
      </c>
      <c r="C1553" s="350" t="s">
        <v>104</v>
      </c>
      <c r="D1553" s="351">
        <v>4674.4908999999998</v>
      </c>
      <c r="E1553" s="351">
        <v>18319.994500000001</v>
      </c>
      <c r="F1553" s="352">
        <v>22994.485400000001</v>
      </c>
      <c r="G1553" s="221"/>
    </row>
    <row r="1554" spans="1:7" s="58" customFormat="1" ht="13.5" customHeight="1" x14ac:dyDescent="0.2">
      <c r="A1554" s="244">
        <v>2017</v>
      </c>
      <c r="B1554" s="165" t="s">
        <v>40</v>
      </c>
      <c r="C1554" s="165" t="s">
        <v>104</v>
      </c>
      <c r="D1554" s="245">
        <v>2986.6590000000001</v>
      </c>
      <c r="E1554" s="245">
        <v>13399.027999999998</v>
      </c>
      <c r="F1554" s="246">
        <v>16385.686999999998</v>
      </c>
      <c r="G1554" s="221"/>
    </row>
    <row r="1555" spans="1:7" s="58" customFormat="1" ht="13.5" customHeight="1" x14ac:dyDescent="0.2">
      <c r="A1555" s="349">
        <v>2017</v>
      </c>
      <c r="B1555" s="350" t="s">
        <v>42</v>
      </c>
      <c r="C1555" s="350" t="s">
        <v>104</v>
      </c>
      <c r="D1555" s="351">
        <v>4203.3999999999996</v>
      </c>
      <c r="E1555" s="351">
        <v>16074.996999999999</v>
      </c>
      <c r="F1555" s="352">
        <v>20278.397000000001</v>
      </c>
      <c r="G1555" s="221"/>
    </row>
    <row r="1556" spans="1:7" s="58" customFormat="1" ht="13.5" customHeight="1" x14ac:dyDescent="0.2">
      <c r="A1556" s="244">
        <v>2017</v>
      </c>
      <c r="B1556" s="165" t="s">
        <v>43</v>
      </c>
      <c r="C1556" s="165" t="s">
        <v>104</v>
      </c>
      <c r="D1556" s="245">
        <v>4223.41</v>
      </c>
      <c r="E1556" s="245">
        <v>18351.4025</v>
      </c>
      <c r="F1556" s="246">
        <v>22574.8125</v>
      </c>
      <c r="G1556" s="221"/>
    </row>
    <row r="1557" spans="1:7" s="58" customFormat="1" ht="13.5" customHeight="1" x14ac:dyDescent="0.2">
      <c r="A1557" s="349">
        <v>2017</v>
      </c>
      <c r="B1557" s="350" t="s">
        <v>44</v>
      </c>
      <c r="C1557" s="350" t="s">
        <v>104</v>
      </c>
      <c r="D1557" s="351">
        <v>2251.14</v>
      </c>
      <c r="E1557" s="351">
        <v>19667.837</v>
      </c>
      <c r="F1557" s="352">
        <v>21918.976999999999</v>
      </c>
      <c r="G1557" s="221"/>
    </row>
    <row r="1558" spans="1:7" s="58" customFormat="1" ht="13.5" customHeight="1" x14ac:dyDescent="0.2">
      <c r="A1558" s="244">
        <v>2017</v>
      </c>
      <c r="B1558" s="165" t="s">
        <v>45</v>
      </c>
      <c r="C1558" s="165" t="s">
        <v>104</v>
      </c>
      <c r="D1558" s="245">
        <v>1771.1299999999999</v>
      </c>
      <c r="E1558" s="245">
        <v>19199.626000000004</v>
      </c>
      <c r="F1558" s="246">
        <v>20970.756000000001</v>
      </c>
      <c r="G1558" s="221"/>
    </row>
    <row r="1559" spans="1:7" s="58" customFormat="1" ht="13.5" customHeight="1" x14ac:dyDescent="0.2">
      <c r="A1559" s="349">
        <v>2017</v>
      </c>
      <c r="B1559" s="350" t="s">
        <v>46</v>
      </c>
      <c r="C1559" s="350" t="s">
        <v>104</v>
      </c>
      <c r="D1559" s="351">
        <v>3318.65</v>
      </c>
      <c r="E1559" s="351">
        <v>19348.716</v>
      </c>
      <c r="F1559" s="352">
        <v>22667.366000000002</v>
      </c>
      <c r="G1559" s="221"/>
    </row>
    <row r="1560" spans="1:7" s="58" customFormat="1" ht="13.5" customHeight="1" x14ac:dyDescent="0.2">
      <c r="A1560" s="244">
        <v>2017</v>
      </c>
      <c r="B1560" s="165" t="s">
        <v>47</v>
      </c>
      <c r="C1560" s="165" t="s">
        <v>104</v>
      </c>
      <c r="D1560" s="245">
        <v>3054.79</v>
      </c>
      <c r="E1560" s="245">
        <v>21824.593999999997</v>
      </c>
      <c r="F1560" s="246">
        <v>24879.384000000002</v>
      </c>
      <c r="G1560" s="221"/>
    </row>
    <row r="1561" spans="1:7" s="58" customFormat="1" ht="13.5" customHeight="1" x14ac:dyDescent="0.2">
      <c r="A1561" s="349">
        <v>2017</v>
      </c>
      <c r="B1561" s="350" t="s">
        <v>48</v>
      </c>
      <c r="C1561" s="350" t="s">
        <v>104</v>
      </c>
      <c r="D1561" s="351">
        <v>3837.16</v>
      </c>
      <c r="E1561" s="351">
        <v>20125.797999999999</v>
      </c>
      <c r="F1561" s="352">
        <v>23962.957999999999</v>
      </c>
      <c r="G1561" s="221"/>
    </row>
    <row r="1562" spans="1:7" s="58" customFormat="1" ht="13.5" customHeight="1" x14ac:dyDescent="0.2">
      <c r="A1562" s="244">
        <v>2017</v>
      </c>
      <c r="B1562" s="165" t="s">
        <v>49</v>
      </c>
      <c r="C1562" s="165" t="s">
        <v>104</v>
      </c>
      <c r="D1562" s="245">
        <v>5146.66</v>
      </c>
      <c r="E1562" s="245">
        <v>17617.552499999998</v>
      </c>
      <c r="F1562" s="246">
        <v>22764.212499999998</v>
      </c>
      <c r="G1562" s="221"/>
    </row>
    <row r="1563" spans="1:7" s="58" customFormat="1" ht="13.5" customHeight="1" x14ac:dyDescent="0.2">
      <c r="A1563" s="349">
        <v>2018</v>
      </c>
      <c r="B1563" s="350" t="s">
        <v>50</v>
      </c>
      <c r="C1563" s="350" t="s">
        <v>104</v>
      </c>
      <c r="D1563" s="351">
        <v>4792.45</v>
      </c>
      <c r="E1563" s="351">
        <v>18345.289000000001</v>
      </c>
      <c r="F1563" s="352">
        <v>23137.738999999998</v>
      </c>
      <c r="G1563" s="221"/>
    </row>
    <row r="1564" spans="1:7" s="58" customFormat="1" ht="13.5" customHeight="1" x14ac:dyDescent="0.2">
      <c r="A1564" s="244">
        <v>2018</v>
      </c>
      <c r="B1564" s="165" t="s">
        <v>51</v>
      </c>
      <c r="C1564" s="165" t="s">
        <v>104</v>
      </c>
      <c r="D1564" s="245">
        <v>3966.8599999999997</v>
      </c>
      <c r="E1564" s="245">
        <v>18937.111499999999</v>
      </c>
      <c r="F1564" s="246">
        <v>22903.9715</v>
      </c>
      <c r="G1564" s="221"/>
    </row>
    <row r="1565" spans="1:7" s="58" customFormat="1" ht="13.5" customHeight="1" x14ac:dyDescent="0.2">
      <c r="A1565" s="349">
        <v>2018</v>
      </c>
      <c r="B1565" s="350" t="s">
        <v>52</v>
      </c>
      <c r="C1565" s="350" t="s">
        <v>104</v>
      </c>
      <c r="D1565" s="351">
        <v>3411.56</v>
      </c>
      <c r="E1565" s="351">
        <v>20307.660500000002</v>
      </c>
      <c r="F1565" s="352">
        <v>23719.220499999999</v>
      </c>
      <c r="G1565" s="221"/>
    </row>
    <row r="1566" spans="1:7" s="58" customFormat="1" ht="13.5" customHeight="1" x14ac:dyDescent="0.2">
      <c r="A1566" s="244">
        <v>2018</v>
      </c>
      <c r="B1566" s="165" t="s">
        <v>40</v>
      </c>
      <c r="C1566" s="165" t="s">
        <v>104</v>
      </c>
      <c r="D1566" s="245">
        <v>3509.8099999999995</v>
      </c>
      <c r="E1566" s="245">
        <v>21784.7955</v>
      </c>
      <c r="F1566" s="246">
        <v>25294.605500000001</v>
      </c>
      <c r="G1566" s="221"/>
    </row>
    <row r="1567" spans="1:7" s="58" customFormat="1" ht="13.5" customHeight="1" x14ac:dyDescent="0.2">
      <c r="A1567" s="349">
        <v>2018</v>
      </c>
      <c r="B1567" s="350" t="s">
        <v>42</v>
      </c>
      <c r="C1567" s="350" t="s">
        <v>104</v>
      </c>
      <c r="D1567" s="351">
        <v>3211.45</v>
      </c>
      <c r="E1567" s="351">
        <v>19887.772499999999</v>
      </c>
      <c r="F1567" s="352">
        <v>23099.2225</v>
      </c>
      <c r="G1567" s="221"/>
    </row>
    <row r="1568" spans="1:7" s="58" customFormat="1" ht="13.5" customHeight="1" x14ac:dyDescent="0.2">
      <c r="A1568" s="244">
        <v>2018</v>
      </c>
      <c r="B1568" s="165" t="s">
        <v>43</v>
      </c>
      <c r="C1568" s="165" t="s">
        <v>104</v>
      </c>
      <c r="D1568" s="245">
        <v>3007.94</v>
      </c>
      <c r="E1568" s="245">
        <v>20319.4925</v>
      </c>
      <c r="F1568" s="246">
        <v>23327.432499999999</v>
      </c>
      <c r="G1568" s="221"/>
    </row>
    <row r="1569" spans="1:7" s="58" customFormat="1" ht="13.5" customHeight="1" x14ac:dyDescent="0.2">
      <c r="A1569" s="349">
        <v>2018</v>
      </c>
      <c r="B1569" s="350" t="s">
        <v>44</v>
      </c>
      <c r="C1569" s="350" t="s">
        <v>104</v>
      </c>
      <c r="D1569" s="351">
        <v>3139.7069999999999</v>
      </c>
      <c r="E1569" s="351">
        <v>21335.433000000001</v>
      </c>
      <c r="F1569" s="352">
        <v>24475.14</v>
      </c>
      <c r="G1569" s="221"/>
    </row>
    <row r="1570" spans="1:7" s="58" customFormat="1" ht="13.5" customHeight="1" x14ac:dyDescent="0.2">
      <c r="A1570" s="244">
        <v>2018</v>
      </c>
      <c r="B1570" s="165" t="s">
        <v>45</v>
      </c>
      <c r="C1570" s="165" t="s">
        <v>104</v>
      </c>
      <c r="D1570" s="245">
        <v>3347.7200000000003</v>
      </c>
      <c r="E1570" s="245">
        <v>21733.558499999999</v>
      </c>
      <c r="F1570" s="246">
        <v>25081.2785</v>
      </c>
      <c r="G1570" s="221"/>
    </row>
    <row r="1571" spans="1:7" s="58" customFormat="1" ht="13.5" customHeight="1" x14ac:dyDescent="0.2">
      <c r="A1571" s="349">
        <v>2018</v>
      </c>
      <c r="B1571" s="350" t="s">
        <v>46</v>
      </c>
      <c r="C1571" s="350" t="s">
        <v>104</v>
      </c>
      <c r="D1571" s="351">
        <v>3013.22</v>
      </c>
      <c r="E1571" s="351">
        <v>20993.708999999999</v>
      </c>
      <c r="F1571" s="352">
        <v>24006.928999999996</v>
      </c>
      <c r="G1571" s="221"/>
    </row>
    <row r="1572" spans="1:7" s="58" customFormat="1" ht="13.5" customHeight="1" x14ac:dyDescent="0.2">
      <c r="A1572" s="244">
        <v>2018</v>
      </c>
      <c r="B1572" s="165" t="s">
        <v>47</v>
      </c>
      <c r="C1572" s="165" t="s">
        <v>104</v>
      </c>
      <c r="D1572" s="245">
        <v>3905.6799999999994</v>
      </c>
      <c r="E1572" s="245">
        <v>22135.73</v>
      </c>
      <c r="F1572" s="246">
        <v>26041.409999999996</v>
      </c>
      <c r="G1572" s="221"/>
    </row>
    <row r="1573" spans="1:7" s="58" customFormat="1" ht="13.5" customHeight="1" x14ac:dyDescent="0.2">
      <c r="A1573" s="349">
        <v>2018</v>
      </c>
      <c r="B1573" s="350" t="s">
        <v>48</v>
      </c>
      <c r="C1573" s="350" t="s">
        <v>104</v>
      </c>
      <c r="D1573" s="351">
        <v>2466.36</v>
      </c>
      <c r="E1573" s="351">
        <v>20470.8645</v>
      </c>
      <c r="F1573" s="352">
        <v>22937.2245</v>
      </c>
      <c r="G1573" s="221"/>
    </row>
    <row r="1574" spans="1:7" s="58" customFormat="1" ht="13.5" customHeight="1" x14ac:dyDescent="0.2">
      <c r="A1574" s="244">
        <v>2018</v>
      </c>
      <c r="B1574" s="165" t="s">
        <v>49</v>
      </c>
      <c r="C1574" s="165" t="s">
        <v>104</v>
      </c>
      <c r="D1574" s="245">
        <v>2940.42</v>
      </c>
      <c r="E1574" s="245">
        <v>21019.676499999998</v>
      </c>
      <c r="F1574" s="246">
        <v>23960.0965</v>
      </c>
      <c r="G1574" s="221"/>
    </row>
    <row r="1575" spans="1:7" s="58" customFormat="1" ht="13.5" customHeight="1" x14ac:dyDescent="0.2">
      <c r="A1575" s="349">
        <v>2019</v>
      </c>
      <c r="B1575" s="350" t="s">
        <v>50</v>
      </c>
      <c r="C1575" s="350" t="s">
        <v>104</v>
      </c>
      <c r="D1575" s="351">
        <v>2907.99</v>
      </c>
      <c r="E1575" s="351">
        <v>20905.625</v>
      </c>
      <c r="F1575" s="352">
        <v>23813.615000000002</v>
      </c>
      <c r="G1575" s="221"/>
    </row>
    <row r="1576" spans="1:7" s="58" customFormat="1" ht="13.5" customHeight="1" x14ac:dyDescent="0.2">
      <c r="A1576" s="244">
        <v>2019</v>
      </c>
      <c r="B1576" s="165" t="s">
        <v>51</v>
      </c>
      <c r="C1576" s="165" t="s">
        <v>104</v>
      </c>
      <c r="D1576" s="245">
        <v>3453.5229999999997</v>
      </c>
      <c r="E1576" s="245">
        <v>19630.331999999999</v>
      </c>
      <c r="F1576" s="246">
        <v>23083.855</v>
      </c>
      <c r="G1576" s="221"/>
    </row>
    <row r="1577" spans="1:7" s="58" customFormat="1" ht="13.5" customHeight="1" x14ac:dyDescent="0.2">
      <c r="A1577" s="349">
        <v>2019</v>
      </c>
      <c r="B1577" s="350" t="s">
        <v>52</v>
      </c>
      <c r="C1577" s="350" t="s">
        <v>104</v>
      </c>
      <c r="D1577" s="351">
        <v>4760.18</v>
      </c>
      <c r="E1577" s="351">
        <v>22871.216499999995</v>
      </c>
      <c r="F1577" s="352">
        <v>27631.396499999999</v>
      </c>
      <c r="G1577" s="221"/>
    </row>
    <row r="1578" spans="1:7" s="58" customFormat="1" ht="13.5" customHeight="1" x14ac:dyDescent="0.2">
      <c r="A1578" s="244">
        <v>2019</v>
      </c>
      <c r="B1578" s="165" t="s">
        <v>40</v>
      </c>
      <c r="C1578" s="165" t="s">
        <v>104</v>
      </c>
      <c r="D1578" s="245">
        <v>4517.2000000000007</v>
      </c>
      <c r="E1578" s="245">
        <v>20820.286499999998</v>
      </c>
      <c r="F1578" s="246">
        <v>25337.486499999999</v>
      </c>
      <c r="G1578" s="221"/>
    </row>
    <row r="1579" spans="1:7" s="58" customFormat="1" ht="13.5" customHeight="1" x14ac:dyDescent="0.2">
      <c r="A1579" s="349">
        <v>2019</v>
      </c>
      <c r="B1579" s="350" t="s">
        <v>42</v>
      </c>
      <c r="C1579" s="350" t="s">
        <v>104</v>
      </c>
      <c r="D1579" s="351">
        <v>4024.26</v>
      </c>
      <c r="E1579" s="351">
        <v>21087.082000000002</v>
      </c>
      <c r="F1579" s="352">
        <v>25111.342000000001</v>
      </c>
      <c r="G1579" s="221"/>
    </row>
    <row r="1580" spans="1:7" s="58" customFormat="1" ht="13.5" customHeight="1" x14ac:dyDescent="0.2">
      <c r="A1580" s="244">
        <v>2019</v>
      </c>
      <c r="B1580" s="165" t="s">
        <v>43</v>
      </c>
      <c r="C1580" s="165" t="s">
        <v>104</v>
      </c>
      <c r="D1580" s="245">
        <v>4880.3300000000008</v>
      </c>
      <c r="E1580" s="245">
        <v>19560.415999999997</v>
      </c>
      <c r="F1580" s="246">
        <v>24440.745999999999</v>
      </c>
      <c r="G1580" s="221"/>
    </row>
    <row r="1581" spans="1:7" s="58" customFormat="1" ht="13.5" customHeight="1" x14ac:dyDescent="0.2">
      <c r="A1581" s="349">
        <v>2019</v>
      </c>
      <c r="B1581" s="350" t="s">
        <v>44</v>
      </c>
      <c r="C1581" s="350" t="s">
        <v>104</v>
      </c>
      <c r="D1581" s="351">
        <v>5249.05</v>
      </c>
      <c r="E1581" s="351">
        <v>21731.083999999999</v>
      </c>
      <c r="F1581" s="352">
        <v>26980.134000000002</v>
      </c>
      <c r="G1581" s="221"/>
    </row>
    <row r="1582" spans="1:7" s="58" customFormat="1" ht="13.5" customHeight="1" x14ac:dyDescent="0.2">
      <c r="A1582" s="244">
        <v>2019</v>
      </c>
      <c r="B1582" s="165" t="s">
        <v>45</v>
      </c>
      <c r="C1582" s="165" t="s">
        <v>104</v>
      </c>
      <c r="D1582" s="245">
        <v>5700.18</v>
      </c>
      <c r="E1582" s="245">
        <v>21351.375</v>
      </c>
      <c r="F1582" s="246">
        <v>27051.555</v>
      </c>
      <c r="G1582" s="221"/>
    </row>
    <row r="1583" spans="1:7" s="58" customFormat="1" ht="13.5" customHeight="1" x14ac:dyDescent="0.2">
      <c r="A1583" s="349">
        <v>2019</v>
      </c>
      <c r="B1583" s="350" t="s">
        <v>46</v>
      </c>
      <c r="C1583" s="350" t="s">
        <v>104</v>
      </c>
      <c r="D1583" s="351">
        <v>5244.12</v>
      </c>
      <c r="E1583" s="351">
        <v>21929.214</v>
      </c>
      <c r="F1583" s="352">
        <v>27173.333999999999</v>
      </c>
      <c r="G1583" s="221"/>
    </row>
    <row r="1584" spans="1:7" s="58" customFormat="1" ht="13.5" customHeight="1" x14ac:dyDescent="0.2">
      <c r="A1584" s="244">
        <v>2019</v>
      </c>
      <c r="B1584" s="165" t="s">
        <v>47</v>
      </c>
      <c r="C1584" s="165" t="s">
        <v>104</v>
      </c>
      <c r="D1584" s="245">
        <v>4855.3869999999997</v>
      </c>
      <c r="E1584" s="245">
        <v>20796.214</v>
      </c>
      <c r="F1584" s="246">
        <v>25651.601000000002</v>
      </c>
      <c r="G1584" s="221"/>
    </row>
    <row r="1585" spans="1:7" s="58" customFormat="1" ht="13.5" customHeight="1" x14ac:dyDescent="0.2">
      <c r="A1585" s="349">
        <v>2019</v>
      </c>
      <c r="B1585" s="350" t="s">
        <v>48</v>
      </c>
      <c r="C1585" s="350" t="s">
        <v>104</v>
      </c>
      <c r="D1585" s="351">
        <v>3874.99</v>
      </c>
      <c r="E1585" s="351">
        <v>22928.081000000002</v>
      </c>
      <c r="F1585" s="352">
        <v>26803.071</v>
      </c>
      <c r="G1585" s="221"/>
    </row>
    <row r="1586" spans="1:7" s="58" customFormat="1" ht="13.5" customHeight="1" x14ac:dyDescent="0.2">
      <c r="A1586" s="244">
        <v>2019</v>
      </c>
      <c r="B1586" s="165" t="s">
        <v>49</v>
      </c>
      <c r="C1586" s="165" t="s">
        <v>104</v>
      </c>
      <c r="D1586" s="245">
        <v>3192.26</v>
      </c>
      <c r="E1586" s="245">
        <v>23535.463500000002</v>
      </c>
      <c r="F1586" s="246">
        <v>26727.7235</v>
      </c>
      <c r="G1586" s="221"/>
    </row>
    <row r="1587" spans="1:7" s="58" customFormat="1" ht="13.5" customHeight="1" x14ac:dyDescent="0.2">
      <c r="A1587" s="349">
        <v>2020</v>
      </c>
      <c r="B1587" s="350" t="s">
        <v>50</v>
      </c>
      <c r="C1587" s="350" t="s">
        <v>104</v>
      </c>
      <c r="D1587" s="351">
        <v>2216.0199999999995</v>
      </c>
      <c r="E1587" s="351">
        <v>19396.634500000004</v>
      </c>
      <c r="F1587" s="352">
        <v>21612.654500000004</v>
      </c>
      <c r="G1587" s="221"/>
    </row>
    <row r="1588" spans="1:7" s="58" customFormat="1" ht="13.5" customHeight="1" x14ac:dyDescent="0.2">
      <c r="A1588" s="244">
        <v>2020</v>
      </c>
      <c r="B1588" s="165" t="s">
        <v>51</v>
      </c>
      <c r="C1588" s="165" t="s">
        <v>104</v>
      </c>
      <c r="D1588" s="245">
        <v>2693.04</v>
      </c>
      <c r="E1588" s="245">
        <v>19562.128500000003</v>
      </c>
      <c r="F1588" s="246">
        <v>22255.168500000003</v>
      </c>
      <c r="G1588" s="221"/>
    </row>
    <row r="1589" spans="1:7" s="58" customFormat="1" ht="13.5" customHeight="1" x14ac:dyDescent="0.2">
      <c r="A1589" s="349">
        <v>2020</v>
      </c>
      <c r="B1589" s="350" t="s">
        <v>52</v>
      </c>
      <c r="C1589" s="350" t="s">
        <v>104</v>
      </c>
      <c r="D1589" s="351">
        <v>2814.2</v>
      </c>
      <c r="E1589" s="351">
        <v>16121.355</v>
      </c>
      <c r="F1589" s="352">
        <v>18935.555</v>
      </c>
      <c r="G1589" s="221"/>
    </row>
    <row r="1590" spans="1:7" s="58" customFormat="1" ht="13.5" customHeight="1" x14ac:dyDescent="0.2">
      <c r="A1590" s="244">
        <v>2020</v>
      </c>
      <c r="B1590" s="165" t="s">
        <v>40</v>
      </c>
      <c r="C1590" s="165" t="s">
        <v>104</v>
      </c>
      <c r="D1590" s="245">
        <v>297.14</v>
      </c>
      <c r="E1590" s="245">
        <v>7457.9620000000014</v>
      </c>
      <c r="F1590" s="246">
        <v>7755.1020000000008</v>
      </c>
      <c r="G1590" s="221"/>
    </row>
    <row r="1591" spans="1:7" s="58" customFormat="1" ht="13.5" customHeight="1" x14ac:dyDescent="0.2">
      <c r="A1591" s="349">
        <v>2020</v>
      </c>
      <c r="B1591" s="350" t="s">
        <v>42</v>
      </c>
      <c r="C1591" s="350" t="s">
        <v>104</v>
      </c>
      <c r="D1591" s="351">
        <v>1880.7299999999998</v>
      </c>
      <c r="E1591" s="351">
        <v>14017.714500190737</v>
      </c>
      <c r="F1591" s="352">
        <v>15898.444500190737</v>
      </c>
      <c r="G1591" s="221"/>
    </row>
    <row r="1592" spans="1:7" s="58" customFormat="1" ht="13.5" customHeight="1" x14ac:dyDescent="0.2">
      <c r="A1592" s="244">
        <v>2020</v>
      </c>
      <c r="B1592" s="165" t="s">
        <v>43</v>
      </c>
      <c r="C1592" s="165" t="s">
        <v>104</v>
      </c>
      <c r="D1592" s="245">
        <v>2614.25</v>
      </c>
      <c r="E1592" s="245">
        <v>16819.226500000001</v>
      </c>
      <c r="F1592" s="246">
        <v>19433.476500000004</v>
      </c>
      <c r="G1592" s="221"/>
    </row>
    <row r="1593" spans="1:7" s="58" customFormat="1" ht="13.5" customHeight="1" x14ac:dyDescent="0.2">
      <c r="A1593" s="349">
        <v>2020</v>
      </c>
      <c r="B1593" s="350" t="s">
        <v>44</v>
      </c>
      <c r="C1593" s="350" t="s">
        <v>104</v>
      </c>
      <c r="D1593" s="351">
        <v>3096.04</v>
      </c>
      <c r="E1593" s="351">
        <v>23100.482000000004</v>
      </c>
      <c r="F1593" s="352">
        <v>26196.522000000004</v>
      </c>
      <c r="G1593" s="221"/>
    </row>
    <row r="1594" spans="1:7" s="58" customFormat="1" ht="13.5" customHeight="1" x14ac:dyDescent="0.2">
      <c r="A1594" s="244">
        <v>2020</v>
      </c>
      <c r="B1594" s="165" t="s">
        <v>45</v>
      </c>
      <c r="C1594" s="165" t="s">
        <v>104</v>
      </c>
      <c r="D1594" s="245">
        <v>3605.36</v>
      </c>
      <c r="E1594" s="245">
        <v>19561.767998474123</v>
      </c>
      <c r="F1594" s="246">
        <v>23167.12799847412</v>
      </c>
      <c r="G1594" s="221"/>
    </row>
    <row r="1595" spans="1:7" s="58" customFormat="1" ht="13.5" customHeight="1" x14ac:dyDescent="0.2">
      <c r="A1595" s="349">
        <v>2020</v>
      </c>
      <c r="B1595" s="350" t="s">
        <v>46</v>
      </c>
      <c r="C1595" s="350" t="s">
        <v>104</v>
      </c>
      <c r="D1595" s="351">
        <v>4064.02</v>
      </c>
      <c r="E1595" s="351">
        <v>19702.650501525874</v>
      </c>
      <c r="F1595" s="352">
        <v>23766.670501525874</v>
      </c>
      <c r="G1595" s="221"/>
    </row>
    <row r="1596" spans="1:7" s="58" customFormat="1" ht="13.5" customHeight="1" x14ac:dyDescent="0.2">
      <c r="A1596" s="244">
        <v>2020</v>
      </c>
      <c r="B1596" s="165" t="s">
        <v>47</v>
      </c>
      <c r="C1596" s="165" t="s">
        <v>104</v>
      </c>
      <c r="D1596" s="245">
        <v>4192.76</v>
      </c>
      <c r="E1596" s="245">
        <v>20218.040999237059</v>
      </c>
      <c r="F1596" s="246">
        <v>24410.800999237061</v>
      </c>
      <c r="G1596" s="221"/>
    </row>
    <row r="1597" spans="1:7" s="58" customFormat="1" ht="13.5" customHeight="1" x14ac:dyDescent="0.2">
      <c r="A1597" s="349">
        <v>2020</v>
      </c>
      <c r="B1597" s="350" t="s">
        <v>48</v>
      </c>
      <c r="C1597" s="350" t="s">
        <v>104</v>
      </c>
      <c r="D1597" s="351">
        <v>3676.56</v>
      </c>
      <c r="E1597" s="351">
        <v>19512.66550152588</v>
      </c>
      <c r="F1597" s="352">
        <v>23189.225501525878</v>
      </c>
      <c r="G1597" s="221"/>
    </row>
    <row r="1598" spans="1:7" s="58" customFormat="1" ht="13.5" customHeight="1" x14ac:dyDescent="0.2">
      <c r="A1598" s="244">
        <v>2020</v>
      </c>
      <c r="B1598" s="165" t="s">
        <v>49</v>
      </c>
      <c r="C1598" s="165" t="s">
        <v>104</v>
      </c>
      <c r="D1598" s="245">
        <v>3832.3300051879887</v>
      </c>
      <c r="E1598" s="245">
        <v>21956.356499999998</v>
      </c>
      <c r="F1598" s="246">
        <v>25788.686505187987</v>
      </c>
      <c r="G1598" s="221"/>
    </row>
    <row r="1599" spans="1:7" s="58" customFormat="1" ht="13.5" customHeight="1" x14ac:dyDescent="0.2">
      <c r="A1599" s="349">
        <v>2021</v>
      </c>
      <c r="B1599" s="350" t="s">
        <v>50</v>
      </c>
      <c r="C1599" s="350" t="s">
        <v>104</v>
      </c>
      <c r="D1599" s="351">
        <v>2958.6799942016601</v>
      </c>
      <c r="E1599" s="351">
        <v>21041.153999999995</v>
      </c>
      <c r="F1599" s="352">
        <v>23999.833994201654</v>
      </c>
      <c r="G1599" s="221"/>
    </row>
    <row r="1600" spans="1:7" s="58" customFormat="1" ht="13.5" customHeight="1" x14ac:dyDescent="0.2">
      <c r="A1600" s="244">
        <v>2021</v>
      </c>
      <c r="B1600" s="165" t="s">
        <v>51</v>
      </c>
      <c r="C1600" s="165" t="s">
        <v>104</v>
      </c>
      <c r="D1600" s="245">
        <v>4440.0500024000003</v>
      </c>
      <c r="E1600" s="245">
        <v>19977.254499999995</v>
      </c>
      <c r="F1600" s="246">
        <v>24417.304502399995</v>
      </c>
      <c r="G1600" s="221"/>
    </row>
    <row r="1601" spans="1:7" s="58" customFormat="1" ht="13.5" customHeight="1" x14ac:dyDescent="0.2">
      <c r="A1601" s="349">
        <v>2021</v>
      </c>
      <c r="B1601" s="350" t="s">
        <v>52</v>
      </c>
      <c r="C1601" s="350" t="s">
        <v>104</v>
      </c>
      <c r="D1601" s="351">
        <v>4514.770003662109</v>
      </c>
      <c r="E1601" s="351">
        <v>23417.31</v>
      </c>
      <c r="F1601" s="352">
        <v>27932.080003662115</v>
      </c>
      <c r="G1601" s="221"/>
    </row>
    <row r="1602" spans="1:7" s="58" customFormat="1" ht="13.5" customHeight="1" x14ac:dyDescent="0.2">
      <c r="A1602" s="244">
        <v>2021</v>
      </c>
      <c r="B1602" s="165" t="s">
        <v>40</v>
      </c>
      <c r="C1602" s="165" t="s">
        <v>104</v>
      </c>
      <c r="D1602" s="245">
        <v>3566.6100024414063</v>
      </c>
      <c r="E1602" s="245">
        <v>20453.85549427825</v>
      </c>
      <c r="F1602" s="246">
        <v>24020.465496719655</v>
      </c>
      <c r="G1602" s="221"/>
    </row>
    <row r="1603" spans="1:7" s="58" customFormat="1" ht="13.5" customHeight="1" x14ac:dyDescent="0.2">
      <c r="A1603" s="349">
        <v>2021</v>
      </c>
      <c r="B1603" s="350" t="s">
        <v>42</v>
      </c>
      <c r="C1603" s="350" t="s">
        <v>104</v>
      </c>
      <c r="D1603" s="351">
        <v>4184.75</v>
      </c>
      <c r="E1603" s="351">
        <v>19062.324000000001</v>
      </c>
      <c r="F1603" s="352">
        <v>23247.074000000001</v>
      </c>
      <c r="G1603" s="221"/>
    </row>
    <row r="1604" spans="1:7" s="58" customFormat="1" ht="13.5" customHeight="1" x14ac:dyDescent="0.2">
      <c r="A1604" s="244">
        <v>2021</v>
      </c>
      <c r="B1604" s="165" t="s">
        <v>43</v>
      </c>
      <c r="C1604" s="165" t="s">
        <v>104</v>
      </c>
      <c r="D1604" s="245">
        <v>4714.3599999999997</v>
      </c>
      <c r="E1604" s="245">
        <v>18712.290499999996</v>
      </c>
      <c r="F1604" s="246">
        <v>23426.650499999996</v>
      </c>
      <c r="G1604" s="221"/>
    </row>
    <row r="1605" spans="1:7" s="58" customFormat="1" ht="13.5" customHeight="1" x14ac:dyDescent="0.2">
      <c r="A1605" s="349">
        <v>2021</v>
      </c>
      <c r="B1605" s="350" t="s">
        <v>44</v>
      </c>
      <c r="C1605" s="350" t="s">
        <v>104</v>
      </c>
      <c r="D1605" s="351">
        <v>4261.0900021362304</v>
      </c>
      <c r="E1605" s="351">
        <v>20705.550500002973</v>
      </c>
      <c r="F1605" s="352">
        <v>24966.640502139206</v>
      </c>
      <c r="G1605" s="221"/>
    </row>
    <row r="1606" spans="1:7" s="58" customFormat="1" ht="13.5" customHeight="1" x14ac:dyDescent="0.2">
      <c r="A1606" s="244">
        <v>2021</v>
      </c>
      <c r="B1606" s="165" t="s">
        <v>45</v>
      </c>
      <c r="C1606" s="165" t="s">
        <v>104</v>
      </c>
      <c r="D1606" s="245">
        <v>4712.1800003051758</v>
      </c>
      <c r="E1606" s="245">
        <v>19970.367995114804</v>
      </c>
      <c r="F1606" s="246">
        <v>24682.54799541998</v>
      </c>
      <c r="G1606" s="221"/>
    </row>
    <row r="1607" spans="1:7" s="58" customFormat="1" ht="13.5" customHeight="1" x14ac:dyDescent="0.2">
      <c r="A1607" s="349">
        <v>2021</v>
      </c>
      <c r="B1607" s="350" t="s">
        <v>46</v>
      </c>
      <c r="C1607" s="350" t="s">
        <v>104</v>
      </c>
      <c r="D1607" s="351">
        <v>4988.0199978637693</v>
      </c>
      <c r="E1607" s="351">
        <v>19170.662999999848</v>
      </c>
      <c r="F1607" s="352">
        <v>24158.682997863616</v>
      </c>
      <c r="G1607" s="221"/>
    </row>
    <row r="1608" spans="1:7" s="58" customFormat="1" ht="13.5" customHeight="1" x14ac:dyDescent="0.2">
      <c r="A1608" s="244">
        <v>2021</v>
      </c>
      <c r="B1608" s="165" t="s">
        <v>47</v>
      </c>
      <c r="C1608" s="165" t="s">
        <v>104</v>
      </c>
      <c r="D1608" s="245">
        <v>4153.3300010681151</v>
      </c>
      <c r="E1608" s="245">
        <v>19991.56300076182</v>
      </c>
      <c r="F1608" s="246">
        <v>24144.893001829936</v>
      </c>
      <c r="G1608" s="221"/>
    </row>
    <row r="1609" spans="1:7" s="58" customFormat="1" ht="13.5" customHeight="1" x14ac:dyDescent="0.2">
      <c r="A1609" s="349">
        <v>2021</v>
      </c>
      <c r="B1609" s="350" t="s">
        <v>48</v>
      </c>
      <c r="C1609" s="350" t="s">
        <v>104</v>
      </c>
      <c r="D1609" s="351">
        <v>4631.8199963378911</v>
      </c>
      <c r="E1609" s="351">
        <v>22494.225999999999</v>
      </c>
      <c r="F1609" s="352">
        <v>27126.045996337889</v>
      </c>
      <c r="G1609" s="221"/>
    </row>
    <row r="1610" spans="1:7" s="58" customFormat="1" ht="13.5" customHeight="1" x14ac:dyDescent="0.2">
      <c r="A1610" s="244">
        <v>2021</v>
      </c>
      <c r="B1610" s="165" t="s">
        <v>49</v>
      </c>
      <c r="C1610" s="165" t="s">
        <v>104</v>
      </c>
      <c r="D1610" s="245">
        <v>4445.9600061035162</v>
      </c>
      <c r="E1610" s="245">
        <v>24475.553500286103</v>
      </c>
      <c r="F1610" s="246">
        <v>28921.513506389623</v>
      </c>
      <c r="G1610" s="221"/>
    </row>
    <row r="1611" spans="1:7" s="58" customFormat="1" ht="13.5" customHeight="1" x14ac:dyDescent="0.2">
      <c r="A1611" s="349">
        <v>2022</v>
      </c>
      <c r="B1611" s="350" t="s">
        <v>50</v>
      </c>
      <c r="C1611" s="350" t="s">
        <v>104</v>
      </c>
      <c r="D1611" s="351">
        <v>3093.2300035095213</v>
      </c>
      <c r="E1611" s="351">
        <v>18752.449000000001</v>
      </c>
      <c r="F1611" s="352">
        <v>21845.679003509526</v>
      </c>
      <c r="G1611" s="221"/>
    </row>
    <row r="1612" spans="1:7" s="58" customFormat="1" ht="13.5" customHeight="1" x14ac:dyDescent="0.2">
      <c r="A1612" s="244">
        <v>2022</v>
      </c>
      <c r="B1612" s="165" t="s">
        <v>51</v>
      </c>
      <c r="C1612" s="165" t="s">
        <v>104</v>
      </c>
      <c r="D1612" s="245">
        <v>5010.5000086975106</v>
      </c>
      <c r="E1612" s="245">
        <v>20792.496999999999</v>
      </c>
      <c r="F1612" s="246">
        <v>25802.997008697512</v>
      </c>
      <c r="G1612" s="221"/>
    </row>
    <row r="1613" spans="1:7" s="58" customFormat="1" ht="13.5" customHeight="1" x14ac:dyDescent="0.2">
      <c r="A1613" s="349">
        <v>2022</v>
      </c>
      <c r="B1613" s="350" t="s">
        <v>52</v>
      </c>
      <c r="C1613" s="350" t="s">
        <v>104</v>
      </c>
      <c r="D1613" s="351">
        <v>6510.1799975585946</v>
      </c>
      <c r="E1613" s="351">
        <v>27966.647003826616</v>
      </c>
      <c r="F1613" s="352">
        <v>34476.827001385216</v>
      </c>
      <c r="G1613" s="221"/>
    </row>
    <row r="1614" spans="1:7" s="58" customFormat="1" ht="13.5" customHeight="1" x14ac:dyDescent="0.2">
      <c r="A1614" s="244">
        <v>2022</v>
      </c>
      <c r="B1614" s="165" t="s">
        <v>40</v>
      </c>
      <c r="C1614" s="165" t="s">
        <v>104</v>
      </c>
      <c r="D1614" s="245">
        <v>4817.7499893188478</v>
      </c>
      <c r="E1614" s="245">
        <v>20019.904500762939</v>
      </c>
      <c r="F1614" s="246">
        <v>24837.65449008179</v>
      </c>
      <c r="G1614" s="221"/>
    </row>
    <row r="1615" spans="1:7" s="58" customFormat="1" ht="13.5" customHeight="1" x14ac:dyDescent="0.2">
      <c r="A1615" s="349">
        <v>2022</v>
      </c>
      <c r="B1615" s="350" t="s">
        <v>42</v>
      </c>
      <c r="C1615" s="350" t="s">
        <v>104</v>
      </c>
      <c r="D1615" s="351">
        <v>5095.0800122070304</v>
      </c>
      <c r="E1615" s="351">
        <v>21622.936000000002</v>
      </c>
      <c r="F1615" s="352">
        <v>26718.016012207034</v>
      </c>
      <c r="G1615" s="221"/>
    </row>
    <row r="1616" spans="1:7" s="58" customFormat="1" ht="13.5" customHeight="1" x14ac:dyDescent="0.2">
      <c r="A1616" s="244">
        <v>2022</v>
      </c>
      <c r="B1616" s="165" t="s">
        <v>43</v>
      </c>
      <c r="C1616" s="165" t="s">
        <v>104</v>
      </c>
      <c r="D1616" s="245">
        <v>4965.3200000000006</v>
      </c>
      <c r="E1616" s="245">
        <v>21360.812500762939</v>
      </c>
      <c r="F1616" s="246">
        <v>26326.132500762938</v>
      </c>
      <c r="G1616" s="221"/>
    </row>
    <row r="1617" spans="1:7" s="58" customFormat="1" ht="13.5" customHeight="1" x14ac:dyDescent="0.2">
      <c r="A1617" s="349">
        <v>2022</v>
      </c>
      <c r="B1617" s="350" t="s">
        <v>44</v>
      </c>
      <c r="C1617" s="350" t="s">
        <v>104</v>
      </c>
      <c r="D1617" s="351">
        <v>4586.9299999999994</v>
      </c>
      <c r="E1617" s="351">
        <v>22833.218000000004</v>
      </c>
      <c r="F1617" s="352">
        <v>27420.148000000005</v>
      </c>
      <c r="G1617" s="221"/>
    </row>
    <row r="1618" spans="1:7" s="58" customFormat="1" ht="13.5" customHeight="1" x14ac:dyDescent="0.2">
      <c r="A1618" s="244">
        <v>2022</v>
      </c>
      <c r="B1618" s="165" t="s">
        <v>45</v>
      </c>
      <c r="C1618" s="165" t="s">
        <v>104</v>
      </c>
      <c r="D1618" s="245">
        <v>4714.5400042724614</v>
      </c>
      <c r="E1618" s="245">
        <v>22960.071499618538</v>
      </c>
      <c r="F1618" s="246">
        <v>27674.611503890999</v>
      </c>
      <c r="G1618" s="221"/>
    </row>
    <row r="1619" spans="1:7" s="58" customFormat="1" ht="13.5" customHeight="1" x14ac:dyDescent="0.2">
      <c r="A1619" s="349">
        <v>2022</v>
      </c>
      <c r="B1619" s="350" t="s">
        <v>46</v>
      </c>
      <c r="C1619" s="350" t="s">
        <v>104</v>
      </c>
      <c r="D1619" s="351">
        <v>5010.79</v>
      </c>
      <c r="E1619" s="351">
        <v>21238.525000000005</v>
      </c>
      <c r="F1619" s="352">
        <v>26249.315000000002</v>
      </c>
      <c r="G1619" s="221"/>
    </row>
    <row r="1620" spans="1:7" s="58" customFormat="1" ht="13.5" customHeight="1" x14ac:dyDescent="0.2">
      <c r="A1620" s="244">
        <v>2022</v>
      </c>
      <c r="B1620" s="165" t="s">
        <v>47</v>
      </c>
      <c r="C1620" s="165" t="s">
        <v>104</v>
      </c>
      <c r="D1620" s="245">
        <v>5287.9400000000005</v>
      </c>
      <c r="E1620" s="245">
        <v>21243.323499952312</v>
      </c>
      <c r="F1620" s="246">
        <v>26531.263499952314</v>
      </c>
      <c r="G1620" s="221"/>
    </row>
    <row r="1621" spans="1:7" s="58" customFormat="1" ht="13.5" customHeight="1" x14ac:dyDescent="0.2">
      <c r="A1621" s="349">
        <v>2022</v>
      </c>
      <c r="B1621" s="350" t="s">
        <v>48</v>
      </c>
      <c r="C1621" s="350" t="s">
        <v>104</v>
      </c>
      <c r="D1621" s="351">
        <v>5154.8600000000006</v>
      </c>
      <c r="E1621" s="351">
        <v>20509.466</v>
      </c>
      <c r="F1621" s="352">
        <v>25664.325999999997</v>
      </c>
      <c r="G1621" s="221"/>
    </row>
    <row r="1622" spans="1:7" s="58" customFormat="1" ht="13.5" customHeight="1" x14ac:dyDescent="0.2">
      <c r="A1622" s="244">
        <v>2022</v>
      </c>
      <c r="B1622" s="165" t="s">
        <v>49</v>
      </c>
      <c r="C1622" s="165" t="s">
        <v>104</v>
      </c>
      <c r="D1622" s="245">
        <v>5116.8500000000004</v>
      </c>
      <c r="E1622" s="245">
        <v>22962.057499999326</v>
      </c>
      <c r="F1622" s="246">
        <v>28078.907499999325</v>
      </c>
      <c r="G1622" s="221"/>
    </row>
    <row r="1623" spans="1:7" s="58" customFormat="1" ht="13.5" customHeight="1" x14ac:dyDescent="0.2">
      <c r="A1623" s="349">
        <v>2023</v>
      </c>
      <c r="B1623" s="350" t="s">
        <v>50</v>
      </c>
      <c r="C1623" s="350" t="s">
        <v>104</v>
      </c>
      <c r="D1623" s="351">
        <v>4429.9799987792976</v>
      </c>
      <c r="E1623" s="351">
        <v>20243.123500000002</v>
      </c>
      <c r="F1623" s="352">
        <v>24673.103498779299</v>
      </c>
      <c r="G1623" s="221"/>
    </row>
    <row r="1624" spans="1:7" s="58" customFormat="1" ht="13.5" customHeight="1" x14ac:dyDescent="0.2">
      <c r="A1624" s="244">
        <v>2023</v>
      </c>
      <c r="B1624" s="165" t="s">
        <v>51</v>
      </c>
      <c r="C1624" s="165" t="s">
        <v>104</v>
      </c>
      <c r="D1624" s="245">
        <v>4336.3499988000003</v>
      </c>
      <c r="E1624" s="245">
        <v>20196.552996700004</v>
      </c>
      <c r="F1624" s="246">
        <v>24532.902995500001</v>
      </c>
      <c r="G1624" s="221"/>
    </row>
    <row r="1625" spans="1:7" s="58" customFormat="1" ht="13.5" customHeight="1" x14ac:dyDescent="0.2">
      <c r="A1625" s="349">
        <v>2023</v>
      </c>
      <c r="B1625" s="350" t="s">
        <v>52</v>
      </c>
      <c r="C1625" s="350" t="s">
        <v>104</v>
      </c>
      <c r="D1625" s="351">
        <v>5596.2400054931632</v>
      </c>
      <c r="E1625" s="351">
        <v>22867.454499999996</v>
      </c>
      <c r="F1625" s="352">
        <v>28463.694505493157</v>
      </c>
      <c r="G1625" s="221"/>
    </row>
    <row r="1626" spans="1:7" s="58" customFormat="1" ht="13.5" customHeight="1" x14ac:dyDescent="0.2">
      <c r="A1626" s="244">
        <v>2023</v>
      </c>
      <c r="B1626" s="165" t="s">
        <v>40</v>
      </c>
      <c r="C1626" s="165" t="s">
        <v>104</v>
      </c>
      <c r="D1626" s="245">
        <v>4436.6299975585944</v>
      </c>
      <c r="E1626" s="245">
        <v>19065.909000000007</v>
      </c>
      <c r="F1626" s="246">
        <v>23502.5389975586</v>
      </c>
      <c r="G1626" s="221"/>
    </row>
    <row r="1627" spans="1:7" s="58" customFormat="1" ht="13.5" customHeight="1" x14ac:dyDescent="0.2">
      <c r="A1627" s="349">
        <v>2023</v>
      </c>
      <c r="B1627" s="350" t="s">
        <v>42</v>
      </c>
      <c r="C1627" s="350" t="s">
        <v>104</v>
      </c>
      <c r="D1627" s="351">
        <v>4950.51</v>
      </c>
      <c r="E1627" s="351">
        <v>20766.082499999997</v>
      </c>
      <c r="F1627" s="352">
        <v>25716.592499999999</v>
      </c>
      <c r="G1627" s="221"/>
    </row>
    <row r="1628" spans="1:7" s="58" customFormat="1" ht="13.5" customHeight="1" x14ac:dyDescent="0.2">
      <c r="A1628" s="244">
        <v>2023</v>
      </c>
      <c r="B1628" s="165" t="s">
        <v>43</v>
      </c>
      <c r="C1628" s="165" t="s">
        <v>104</v>
      </c>
      <c r="D1628" s="245">
        <v>4306.26</v>
      </c>
      <c r="E1628" s="245">
        <v>18318.4935</v>
      </c>
      <c r="F1628" s="246">
        <v>22624.753499999999</v>
      </c>
      <c r="G1628" s="221"/>
    </row>
    <row r="1629" spans="1:7" s="58" customFormat="1" ht="13.5" customHeight="1" x14ac:dyDescent="0.2">
      <c r="A1629" s="349">
        <v>2023</v>
      </c>
      <c r="B1629" s="350" t="s">
        <v>44</v>
      </c>
      <c r="C1629" s="350" t="s">
        <v>104</v>
      </c>
      <c r="D1629" s="351">
        <v>4507.4719999999998</v>
      </c>
      <c r="E1629" s="351">
        <v>20977.250499999998</v>
      </c>
      <c r="F1629" s="352">
        <v>25484.722499999996</v>
      </c>
      <c r="G1629" s="221"/>
    </row>
    <row r="1630" spans="1:7" s="58" customFormat="1" ht="13.5" customHeight="1" x14ac:dyDescent="0.2">
      <c r="A1630" s="244">
        <v>2023</v>
      </c>
      <c r="B1630" s="165" t="s">
        <v>45</v>
      </c>
      <c r="C1630" s="165" t="s">
        <v>104</v>
      </c>
      <c r="D1630" s="370">
        <v>5293.95</v>
      </c>
      <c r="E1630" s="370">
        <v>20902.431000000004</v>
      </c>
      <c r="F1630" s="371">
        <v>26196.381000000001</v>
      </c>
      <c r="G1630" s="221"/>
    </row>
    <row r="1631" spans="1:7" s="58" customFormat="1" ht="13.5" customHeight="1" x14ac:dyDescent="0.2">
      <c r="A1631" s="349">
        <v>2023</v>
      </c>
      <c r="B1631" s="350" t="s">
        <v>46</v>
      </c>
      <c r="C1631" s="350" t="s">
        <v>104</v>
      </c>
      <c r="D1631" s="351">
        <v>5406.31</v>
      </c>
      <c r="E1631" s="351">
        <v>21397.008999999998</v>
      </c>
      <c r="F1631" s="352">
        <v>26803.319</v>
      </c>
      <c r="G1631" s="221"/>
    </row>
    <row r="1632" spans="1:7" s="58" customFormat="1" ht="13.5" customHeight="1" x14ac:dyDescent="0.2">
      <c r="A1632" s="244">
        <v>2023</v>
      </c>
      <c r="B1632" s="165" t="s">
        <v>47</v>
      </c>
      <c r="C1632" s="165" t="s">
        <v>104</v>
      </c>
      <c r="D1632" s="370">
        <v>5584.4</v>
      </c>
      <c r="E1632" s="370">
        <v>21813.176999999996</v>
      </c>
      <c r="F1632" s="371">
        <v>27397.576999999997</v>
      </c>
      <c r="G1632" s="221"/>
    </row>
    <row r="1633" spans="1:7" s="58" customFormat="1" ht="13.5" customHeight="1" x14ac:dyDescent="0.2">
      <c r="A1633" s="349">
        <v>2023</v>
      </c>
      <c r="B1633" s="350" t="s">
        <v>48</v>
      </c>
      <c r="C1633" s="350" t="s">
        <v>104</v>
      </c>
      <c r="D1633" s="351">
        <v>5692.0309999999999</v>
      </c>
      <c r="E1633" s="351">
        <v>20924.091499999999</v>
      </c>
      <c r="F1633" s="352">
        <v>26616.122499999998</v>
      </c>
      <c r="G1633" s="221"/>
    </row>
    <row r="1634" spans="1:7" s="58" customFormat="1" ht="13.5" customHeight="1" x14ac:dyDescent="0.2">
      <c r="A1634" s="244">
        <v>2023</v>
      </c>
      <c r="B1634" s="165" t="s">
        <v>49</v>
      </c>
      <c r="C1634" s="165" t="s">
        <v>104</v>
      </c>
      <c r="D1634" s="370">
        <v>5137.2400000000007</v>
      </c>
      <c r="E1634" s="370">
        <v>23345.127999999997</v>
      </c>
      <c r="F1634" s="371">
        <v>28482.367999999999</v>
      </c>
      <c r="G1634" s="221"/>
    </row>
    <row r="1635" spans="1:7" s="58" customFormat="1" ht="13.5" customHeight="1" x14ac:dyDescent="0.2">
      <c r="A1635" s="349">
        <v>2024</v>
      </c>
      <c r="B1635" s="350" t="s">
        <v>50</v>
      </c>
      <c r="C1635" s="350" t="s">
        <v>104</v>
      </c>
      <c r="D1635" s="351">
        <v>4613.2700000000004</v>
      </c>
      <c r="E1635" s="351">
        <v>21934.764999999999</v>
      </c>
      <c r="F1635" s="352">
        <v>26548.035</v>
      </c>
      <c r="G1635" s="221"/>
    </row>
    <row r="1636" spans="1:7" s="58" customFormat="1" ht="13.5" customHeight="1" x14ac:dyDescent="0.2">
      <c r="A1636" s="244">
        <v>2024</v>
      </c>
      <c r="B1636" s="165" t="s">
        <v>51</v>
      </c>
      <c r="C1636" s="165" t="s">
        <v>104</v>
      </c>
      <c r="D1636" s="370">
        <v>4872.2699999999995</v>
      </c>
      <c r="E1636" s="370">
        <v>22554.270999999997</v>
      </c>
      <c r="F1636" s="371">
        <v>27426.540999999997</v>
      </c>
      <c r="G1636" s="221"/>
    </row>
    <row r="1637" spans="1:7" s="58" customFormat="1" ht="13.5" customHeight="1" x14ac:dyDescent="0.2">
      <c r="A1637" s="349">
        <v>2024</v>
      </c>
      <c r="B1637" s="350" t="s">
        <v>52</v>
      </c>
      <c r="C1637" s="350" t="s">
        <v>104</v>
      </c>
      <c r="D1637" s="351">
        <v>4747.9000000000005</v>
      </c>
      <c r="E1637" s="351">
        <v>19120.45</v>
      </c>
      <c r="F1637" s="352">
        <v>23868.35</v>
      </c>
      <c r="G1637" s="221"/>
    </row>
    <row r="1638" spans="1:7" s="58" customFormat="1" ht="13.5" customHeight="1" x14ac:dyDescent="0.2">
      <c r="A1638" s="244">
        <v>2024</v>
      </c>
      <c r="B1638" s="165" t="s">
        <v>40</v>
      </c>
      <c r="C1638" s="165" t="s">
        <v>104</v>
      </c>
      <c r="D1638" s="370">
        <v>4928.3300000000008</v>
      </c>
      <c r="E1638" s="370">
        <v>22077.135000000002</v>
      </c>
      <c r="F1638" s="371">
        <v>27005.465</v>
      </c>
      <c r="G1638" s="221"/>
    </row>
    <row r="1639" spans="1:7" s="58" customFormat="1" ht="13.5" customHeight="1" x14ac:dyDescent="0.2">
      <c r="A1639" s="349">
        <v>2024</v>
      </c>
      <c r="B1639" s="350" t="s">
        <v>42</v>
      </c>
      <c r="C1639" s="350" t="s">
        <v>104</v>
      </c>
      <c r="D1639" s="351">
        <v>4299.87</v>
      </c>
      <c r="E1639" s="351">
        <v>19741.0425</v>
      </c>
      <c r="F1639" s="352">
        <v>24040.912499999999</v>
      </c>
      <c r="G1639" s="221"/>
    </row>
    <row r="1640" spans="1:7" s="58" customFormat="1" ht="13.5" customHeight="1" x14ac:dyDescent="0.2">
      <c r="A1640" s="244">
        <v>2024</v>
      </c>
      <c r="B1640" s="165" t="s">
        <v>43</v>
      </c>
      <c r="C1640" s="165" t="s">
        <v>104</v>
      </c>
      <c r="D1640" s="370">
        <v>3865.67</v>
      </c>
      <c r="E1640" s="370">
        <v>19994.5635</v>
      </c>
      <c r="F1640" s="371">
        <v>23860.233500000002</v>
      </c>
      <c r="G1640" s="221"/>
    </row>
    <row r="1641" spans="1:7" s="58" customFormat="1" ht="13.5" customHeight="1" x14ac:dyDescent="0.2">
      <c r="A1641" s="349">
        <v>2024</v>
      </c>
      <c r="B1641" s="350" t="s">
        <v>44</v>
      </c>
      <c r="C1641" s="350" t="s">
        <v>104</v>
      </c>
      <c r="D1641" s="351">
        <v>3295.49</v>
      </c>
      <c r="E1641" s="351">
        <v>23076.080499999996</v>
      </c>
      <c r="F1641" s="352">
        <v>26371.570500000002</v>
      </c>
      <c r="G1641" s="221"/>
    </row>
    <row r="1642" spans="1:7" s="58" customFormat="1" ht="13.5" customHeight="1" x14ac:dyDescent="0.2">
      <c r="A1642" s="244">
        <v>2024</v>
      </c>
      <c r="B1642" s="165" t="s">
        <v>45</v>
      </c>
      <c r="C1642" s="165" t="s">
        <v>104</v>
      </c>
      <c r="D1642" s="370">
        <v>4324.8109999999997</v>
      </c>
      <c r="E1642" s="370">
        <v>23617.474499999997</v>
      </c>
      <c r="F1642" s="371">
        <v>27942.285499999998</v>
      </c>
      <c r="G1642" s="221"/>
    </row>
    <row r="1643" spans="1:7" s="58" customFormat="1" ht="13.5" customHeight="1" x14ac:dyDescent="0.2">
      <c r="A1643" s="349">
        <v>2024</v>
      </c>
      <c r="B1643" s="350" t="s">
        <v>46</v>
      </c>
      <c r="C1643" s="350" t="s">
        <v>104</v>
      </c>
      <c r="D1643" s="351">
        <v>3485.01</v>
      </c>
      <c r="E1643" s="351">
        <v>21557.174999999999</v>
      </c>
      <c r="F1643" s="352">
        <v>25042.184999999998</v>
      </c>
      <c r="G1643" s="221"/>
    </row>
    <row r="1644" spans="1:7" s="58" customFormat="1" ht="13.5" customHeight="1" x14ac:dyDescent="0.2">
      <c r="A1644" s="244">
        <v>2024</v>
      </c>
      <c r="B1644" s="165" t="s">
        <v>47</v>
      </c>
      <c r="C1644" s="165" t="s">
        <v>104</v>
      </c>
      <c r="D1644" s="370">
        <v>3980.2699999999995</v>
      </c>
      <c r="E1644" s="370">
        <v>21955.927500000002</v>
      </c>
      <c r="F1644" s="371">
        <v>25936.197499999998</v>
      </c>
      <c r="G1644" s="221"/>
    </row>
    <row r="1645" spans="1:7" s="58" customFormat="1" ht="13.5" customHeight="1" x14ac:dyDescent="0.2">
      <c r="A1645" s="349">
        <v>2024</v>
      </c>
      <c r="B1645" s="350" t="s">
        <v>48</v>
      </c>
      <c r="C1645" s="350" t="s">
        <v>104</v>
      </c>
      <c r="D1645" s="351">
        <v>3728.32</v>
      </c>
      <c r="E1645" s="351">
        <v>21035.575000000001</v>
      </c>
      <c r="F1645" s="352">
        <v>24763.895</v>
      </c>
      <c r="G1645" s="221"/>
    </row>
    <row r="1646" spans="1:7" s="58" customFormat="1" ht="13.5" customHeight="1" x14ac:dyDescent="0.2">
      <c r="A1646" s="244">
        <v>2024</v>
      </c>
      <c r="B1646" s="165" t="s">
        <v>49</v>
      </c>
      <c r="C1646" s="165" t="s">
        <v>104</v>
      </c>
      <c r="D1646" s="370">
        <v>4006.84</v>
      </c>
      <c r="E1646" s="370">
        <v>22717</v>
      </c>
      <c r="F1646" s="371">
        <v>26723.840000000004</v>
      </c>
      <c r="G1646" s="221"/>
    </row>
    <row r="1647" spans="1:7" s="58" customFormat="1" ht="13.5" customHeight="1" x14ac:dyDescent="0.2">
      <c r="A1647" s="349">
        <v>2025</v>
      </c>
      <c r="B1647" s="350" t="s">
        <v>50</v>
      </c>
      <c r="C1647" s="350" t="s">
        <v>104</v>
      </c>
      <c r="D1647" s="351">
        <v>2390.96</v>
      </c>
      <c r="E1647" s="351">
        <v>21796.400000000005</v>
      </c>
      <c r="F1647" s="352">
        <v>24187.360000000008</v>
      </c>
      <c r="G1647" s="221"/>
    </row>
    <row r="1648" spans="1:7" s="58" customFormat="1" ht="13.5" customHeight="1" x14ac:dyDescent="0.2">
      <c r="A1648" s="244">
        <v>2025</v>
      </c>
      <c r="B1648" s="165" t="s">
        <v>51</v>
      </c>
      <c r="C1648" s="165" t="s">
        <v>104</v>
      </c>
      <c r="D1648" s="370">
        <v>2820.2</v>
      </c>
      <c r="E1648" s="370">
        <v>20238.219999999998</v>
      </c>
      <c r="F1648" s="371">
        <v>23058.42</v>
      </c>
      <c r="G1648" s="221"/>
    </row>
    <row r="1649" spans="1:7" s="58" customFormat="1" ht="13.5" customHeight="1" x14ac:dyDescent="0.2">
      <c r="A1649" s="349">
        <v>2025</v>
      </c>
      <c r="B1649" s="350" t="s">
        <v>52</v>
      </c>
      <c r="C1649" s="350" t="s">
        <v>104</v>
      </c>
      <c r="D1649" s="351">
        <v>4097.8899999999994</v>
      </c>
      <c r="E1649" s="351">
        <v>23162.017499999998</v>
      </c>
      <c r="F1649" s="352">
        <v>27259.907499999998</v>
      </c>
      <c r="G1649" s="221"/>
    </row>
    <row r="1650" spans="1:7" s="58" customFormat="1" ht="13.5" customHeight="1" x14ac:dyDescent="0.2">
      <c r="A1650" s="244">
        <v>2025</v>
      </c>
      <c r="B1650" s="165" t="s">
        <v>40</v>
      </c>
      <c r="C1650" s="165" t="s">
        <v>104</v>
      </c>
      <c r="D1650" s="370">
        <v>3193.61</v>
      </c>
      <c r="E1650" s="370">
        <v>20683.887499999997</v>
      </c>
      <c r="F1650" s="371">
        <v>23877.497500000001</v>
      </c>
      <c r="G1650" s="221"/>
    </row>
    <row r="1651" spans="1:7" s="58" customFormat="1" ht="13.5" customHeight="1" x14ac:dyDescent="0.2">
      <c r="A1651" s="349">
        <v>2025</v>
      </c>
      <c r="B1651" s="350" t="s">
        <v>42</v>
      </c>
      <c r="C1651" s="350" t="s">
        <v>104</v>
      </c>
      <c r="D1651" s="351">
        <v>3413.96</v>
      </c>
      <c r="E1651" s="351">
        <v>22003.914999999997</v>
      </c>
      <c r="F1651" s="352">
        <v>25417.874999999996</v>
      </c>
      <c r="G1651" s="221"/>
    </row>
    <row r="1652" spans="1:7" s="58" customFormat="1" ht="13.5" customHeight="1" x14ac:dyDescent="0.2">
      <c r="A1652" s="244">
        <v>2025</v>
      </c>
      <c r="B1652" s="165" t="s">
        <v>43</v>
      </c>
      <c r="C1652" s="165" t="s">
        <v>104</v>
      </c>
      <c r="D1652" s="370">
        <v>4244.1900000000005</v>
      </c>
      <c r="E1652" s="370">
        <v>21050.547499999997</v>
      </c>
      <c r="F1652" s="371">
        <v>25294.737499999996</v>
      </c>
      <c r="G1652" s="221"/>
    </row>
    <row r="1653" spans="1:7" s="58" customFormat="1" ht="13.5" customHeight="1" x14ac:dyDescent="0.2">
      <c r="A1653" s="349">
        <v>2025</v>
      </c>
      <c r="B1653" s="350" t="s">
        <v>44</v>
      </c>
      <c r="C1653" s="350" t="s">
        <v>104</v>
      </c>
      <c r="D1653" s="351">
        <v>5328.643</v>
      </c>
      <c r="E1653" s="351">
        <v>24672.9375</v>
      </c>
      <c r="F1653" s="352">
        <v>30001.580500000004</v>
      </c>
      <c r="G1653" s="221"/>
    </row>
    <row r="1654" spans="1:7" s="58" customFormat="1" ht="13.5" customHeight="1" x14ac:dyDescent="0.2">
      <c r="A1654" s="244">
        <v>2025</v>
      </c>
      <c r="B1654" s="165" t="s">
        <v>45</v>
      </c>
      <c r="C1654" s="165" t="s">
        <v>104</v>
      </c>
      <c r="D1654" s="370">
        <v>4539.8339999999998</v>
      </c>
      <c r="E1654" s="370">
        <v>22976.147499999999</v>
      </c>
      <c r="F1654" s="371">
        <v>27515.981499999998</v>
      </c>
      <c r="G1654" s="221"/>
    </row>
    <row r="1655" spans="1:7" s="58" customFormat="1" ht="13.5" customHeight="1" x14ac:dyDescent="0.2">
      <c r="A1655" s="349">
        <v>2025</v>
      </c>
      <c r="B1655" s="350" t="s">
        <v>46</v>
      </c>
      <c r="C1655" s="350" t="s">
        <v>104</v>
      </c>
      <c r="D1655" s="351">
        <v>4690.1000000000004</v>
      </c>
      <c r="E1655" s="351">
        <v>22877.54</v>
      </c>
      <c r="F1655" s="352">
        <v>27567.64</v>
      </c>
      <c r="G1655" s="221"/>
    </row>
    <row r="1656" spans="1:7" s="58" customFormat="1" ht="13.5" customHeight="1" x14ac:dyDescent="0.2">
      <c r="A1656" s="244">
        <v>2025</v>
      </c>
      <c r="B1656" s="165" t="s">
        <v>47</v>
      </c>
      <c r="C1656" s="165" t="s">
        <v>104</v>
      </c>
      <c r="D1656" s="370">
        <v>5222.7100000000009</v>
      </c>
      <c r="E1656" s="370">
        <v>23507.199999999997</v>
      </c>
      <c r="F1656" s="371">
        <v>28729.909999999996</v>
      </c>
      <c r="G1656" s="221"/>
    </row>
    <row r="1657" spans="1:7" s="58" customFormat="1" ht="13.5" customHeight="1" x14ac:dyDescent="0.2">
      <c r="A1657" s="349">
        <v>2025</v>
      </c>
      <c r="B1657" s="350" t="s">
        <v>48</v>
      </c>
      <c r="C1657" s="350" t="s">
        <v>104</v>
      </c>
      <c r="D1657" s="351">
        <v>5451.14</v>
      </c>
      <c r="E1657" s="351">
        <v>24839.270000000004</v>
      </c>
      <c r="F1657" s="352">
        <v>30290.410000000003</v>
      </c>
      <c r="G1657" s="221"/>
    </row>
    <row r="1658" spans="1:7" s="58" customFormat="1" ht="13.5" customHeight="1" x14ac:dyDescent="0.2">
      <c r="A1658" s="244">
        <v>2025</v>
      </c>
      <c r="B1658" s="165" t="s">
        <v>49</v>
      </c>
      <c r="C1658" s="165" t="s">
        <v>104</v>
      </c>
      <c r="D1658" s="370">
        <v>6248.8099999999995</v>
      </c>
      <c r="E1658" s="370">
        <v>25356.440000000002</v>
      </c>
      <c r="F1658" s="371">
        <v>31605.25</v>
      </c>
      <c r="G1658" s="221"/>
    </row>
    <row r="1659" spans="1:7" s="58" customFormat="1" ht="13.5" customHeight="1" x14ac:dyDescent="0.2">
      <c r="A1659" s="349">
        <v>2026</v>
      </c>
      <c r="B1659" s="350" t="s">
        <v>50</v>
      </c>
      <c r="C1659" s="350" t="s">
        <v>104</v>
      </c>
      <c r="D1659" s="351">
        <v>5619.29</v>
      </c>
      <c r="E1659" s="351">
        <v>24030.730000000003</v>
      </c>
      <c r="F1659" s="352">
        <v>29650.02</v>
      </c>
      <c r="G1659" s="221"/>
    </row>
    <row r="1660" spans="1:7" s="58" customFormat="1" ht="13.5" customHeight="1" x14ac:dyDescent="0.2">
      <c r="A1660" s="244">
        <v>2026</v>
      </c>
      <c r="B1660" s="165" t="s">
        <v>51</v>
      </c>
      <c r="C1660" s="165" t="s">
        <v>104</v>
      </c>
      <c r="D1660" s="370">
        <v>5210.71</v>
      </c>
      <c r="E1660" s="370">
        <v>22023.339999999997</v>
      </c>
      <c r="F1660" s="371">
        <v>27234.05</v>
      </c>
      <c r="G1660" s="221"/>
    </row>
    <row r="1661" spans="1:7" s="58" customFormat="1" ht="13.5" customHeight="1" x14ac:dyDescent="0.2">
      <c r="A1661" s="349">
        <v>2026</v>
      </c>
      <c r="B1661" s="350" t="s">
        <v>52</v>
      </c>
      <c r="C1661" s="350" t="s">
        <v>104</v>
      </c>
      <c r="D1661" s="351">
        <v>6748.880000000001</v>
      </c>
      <c r="E1661" s="351">
        <v>24901.19</v>
      </c>
      <c r="F1661" s="352">
        <v>31650.07</v>
      </c>
      <c r="G1661" s="221"/>
    </row>
    <row r="1662" spans="1:7" s="58" customFormat="1" ht="13.5" customHeight="1" x14ac:dyDescent="0.2">
      <c r="A1662" s="244">
        <v>2026</v>
      </c>
      <c r="B1662" s="165" t="s">
        <v>40</v>
      </c>
      <c r="C1662" s="165" t="s">
        <v>104</v>
      </c>
      <c r="D1662" s="370">
        <v>5398.2100000000009</v>
      </c>
      <c r="E1662" s="370">
        <v>24281.58</v>
      </c>
      <c r="F1662" s="371">
        <v>29679.79</v>
      </c>
      <c r="G1662" s="221"/>
    </row>
    <row r="1663" spans="1:7" s="58" customFormat="1" ht="13.5" customHeight="1" x14ac:dyDescent="0.2">
      <c r="A1663" s="349">
        <v>2026</v>
      </c>
      <c r="B1663" s="350" t="s">
        <v>42</v>
      </c>
      <c r="C1663" s="350" t="s">
        <v>104</v>
      </c>
      <c r="D1663" s="351">
        <v>5139.62</v>
      </c>
      <c r="E1663" s="351">
        <v>24454.639999999999</v>
      </c>
      <c r="F1663" s="352">
        <v>29594.26</v>
      </c>
      <c r="G1663" s="221"/>
    </row>
    <row r="1664" spans="1:7" s="58" customFormat="1" ht="13.5" customHeight="1" x14ac:dyDescent="0.2">
      <c r="A1664" s="244">
        <v>2026</v>
      </c>
      <c r="B1664" s="165" t="s">
        <v>43</v>
      </c>
      <c r="C1664" s="165" t="s">
        <v>104</v>
      </c>
      <c r="D1664" s="370">
        <v>5652.21</v>
      </c>
      <c r="E1664" s="370">
        <v>23147.289999999997</v>
      </c>
      <c r="F1664" s="371">
        <v>28799.5</v>
      </c>
      <c r="G1664" s="221"/>
    </row>
    <row r="1665" spans="1:7" s="58" customFormat="1" ht="13.5" customHeight="1" x14ac:dyDescent="0.2">
      <c r="A1665" s="349">
        <v>2009</v>
      </c>
      <c r="B1665" s="350" t="s">
        <v>40</v>
      </c>
      <c r="C1665" s="350" t="s">
        <v>105</v>
      </c>
      <c r="D1665" s="351">
        <v>7872.15</v>
      </c>
      <c r="E1665" s="351">
        <v>31500.425000000003</v>
      </c>
      <c r="F1665" s="352">
        <v>39372.574999999997</v>
      </c>
      <c r="G1665" s="221"/>
    </row>
    <row r="1666" spans="1:7" s="58" customFormat="1" ht="13.5" customHeight="1" x14ac:dyDescent="0.2">
      <c r="A1666" s="244">
        <v>2009</v>
      </c>
      <c r="B1666" s="165" t="s">
        <v>42</v>
      </c>
      <c r="C1666" s="165" t="s">
        <v>105</v>
      </c>
      <c r="D1666" s="370">
        <v>7739.95</v>
      </c>
      <c r="E1666" s="370">
        <v>31490.7</v>
      </c>
      <c r="F1666" s="371">
        <v>39230.649999999994</v>
      </c>
      <c r="G1666" s="221"/>
    </row>
    <row r="1667" spans="1:7" s="58" customFormat="1" ht="13.5" customHeight="1" x14ac:dyDescent="0.2">
      <c r="A1667" s="349">
        <v>2009</v>
      </c>
      <c r="B1667" s="350" t="s">
        <v>43</v>
      </c>
      <c r="C1667" s="350" t="s">
        <v>105</v>
      </c>
      <c r="D1667" s="351">
        <v>5911.65</v>
      </c>
      <c r="E1667" s="351">
        <v>28427.172500000001</v>
      </c>
      <c r="F1667" s="352">
        <v>34338.822500000002</v>
      </c>
      <c r="G1667" s="221"/>
    </row>
    <row r="1668" spans="1:7" s="58" customFormat="1" ht="13.5" customHeight="1" x14ac:dyDescent="0.2">
      <c r="A1668" s="244">
        <v>2009</v>
      </c>
      <c r="B1668" s="165" t="s">
        <v>44</v>
      </c>
      <c r="C1668" s="165" t="s">
        <v>105</v>
      </c>
      <c r="D1668" s="245">
        <v>8620.5259999999998</v>
      </c>
      <c r="E1668" s="245">
        <v>34720.112499999996</v>
      </c>
      <c r="F1668" s="246">
        <v>43340.638500000001</v>
      </c>
      <c r="G1668" s="221"/>
    </row>
    <row r="1669" spans="1:7" s="58" customFormat="1" ht="13.5" customHeight="1" x14ac:dyDescent="0.2">
      <c r="A1669" s="349">
        <v>2009</v>
      </c>
      <c r="B1669" s="350" t="s">
        <v>45</v>
      </c>
      <c r="C1669" s="350" t="s">
        <v>105</v>
      </c>
      <c r="D1669" s="351">
        <v>7845.1</v>
      </c>
      <c r="E1669" s="351">
        <v>34811.8675</v>
      </c>
      <c r="F1669" s="352">
        <v>42656.967500000006</v>
      </c>
      <c r="G1669" s="221"/>
    </row>
    <row r="1670" spans="1:7" s="58" customFormat="1" ht="13.5" customHeight="1" x14ac:dyDescent="0.2">
      <c r="A1670" s="244">
        <v>2009</v>
      </c>
      <c r="B1670" s="165" t="s">
        <v>46</v>
      </c>
      <c r="C1670" s="165" t="s">
        <v>105</v>
      </c>
      <c r="D1670" s="245">
        <v>8923.8700000000008</v>
      </c>
      <c r="E1670" s="245">
        <v>36408.29</v>
      </c>
      <c r="F1670" s="246">
        <v>45332.160000000003</v>
      </c>
      <c r="G1670" s="221"/>
    </row>
    <row r="1671" spans="1:7" s="58" customFormat="1" ht="13.5" customHeight="1" x14ac:dyDescent="0.2">
      <c r="A1671" s="349">
        <v>2009</v>
      </c>
      <c r="B1671" s="350" t="s">
        <v>47</v>
      </c>
      <c r="C1671" s="350" t="s">
        <v>105</v>
      </c>
      <c r="D1671" s="351">
        <v>9382.869999999999</v>
      </c>
      <c r="E1671" s="351">
        <v>33181.092499999999</v>
      </c>
      <c r="F1671" s="352">
        <v>42563.962499999994</v>
      </c>
      <c r="G1671" s="221"/>
    </row>
    <row r="1672" spans="1:7" s="58" customFormat="1" ht="13.5" customHeight="1" x14ac:dyDescent="0.2">
      <c r="A1672" s="244">
        <v>2009</v>
      </c>
      <c r="B1672" s="165" t="s">
        <v>48</v>
      </c>
      <c r="C1672" s="165" t="s">
        <v>105</v>
      </c>
      <c r="D1672" s="245">
        <v>9091.869999999999</v>
      </c>
      <c r="E1672" s="245">
        <v>32139.81</v>
      </c>
      <c r="F1672" s="246">
        <v>41231.68</v>
      </c>
      <c r="G1672" s="221"/>
    </row>
    <row r="1673" spans="1:7" s="58" customFormat="1" ht="13.5" customHeight="1" x14ac:dyDescent="0.2">
      <c r="A1673" s="349">
        <v>2009</v>
      </c>
      <c r="B1673" s="350" t="s">
        <v>49</v>
      </c>
      <c r="C1673" s="350" t="s">
        <v>105</v>
      </c>
      <c r="D1673" s="351">
        <v>8650.4599999999991</v>
      </c>
      <c r="E1673" s="351">
        <v>31059.535</v>
      </c>
      <c r="F1673" s="352">
        <v>39709.995000000003</v>
      </c>
      <c r="G1673" s="221"/>
    </row>
    <row r="1674" spans="1:7" s="58" customFormat="1" ht="13.5" customHeight="1" x14ac:dyDescent="0.2">
      <c r="A1674" s="244">
        <v>2010</v>
      </c>
      <c r="B1674" s="165" t="s">
        <v>50</v>
      </c>
      <c r="C1674" s="165" t="s">
        <v>105</v>
      </c>
      <c r="D1674" s="245">
        <v>7635.7699999999995</v>
      </c>
      <c r="E1674" s="245">
        <v>29178.489999999998</v>
      </c>
      <c r="F1674" s="246">
        <v>36814.26</v>
      </c>
      <c r="G1674" s="221"/>
    </row>
    <row r="1675" spans="1:7" s="58" customFormat="1" ht="13.5" customHeight="1" x14ac:dyDescent="0.2">
      <c r="A1675" s="349">
        <v>2010</v>
      </c>
      <c r="B1675" s="350" t="s">
        <v>51</v>
      </c>
      <c r="C1675" s="350" t="s">
        <v>105</v>
      </c>
      <c r="D1675" s="351">
        <v>9760.39</v>
      </c>
      <c r="E1675" s="351">
        <v>35081.009999999995</v>
      </c>
      <c r="F1675" s="352">
        <v>44841.4</v>
      </c>
      <c r="G1675" s="221"/>
    </row>
    <row r="1676" spans="1:7" s="58" customFormat="1" ht="13.5" customHeight="1" x14ac:dyDescent="0.2">
      <c r="A1676" s="244">
        <v>2010</v>
      </c>
      <c r="B1676" s="165" t="s">
        <v>52</v>
      </c>
      <c r="C1676" s="165" t="s">
        <v>105</v>
      </c>
      <c r="D1676" s="245">
        <v>10696.25</v>
      </c>
      <c r="E1676" s="245">
        <v>33744.264999999999</v>
      </c>
      <c r="F1676" s="246">
        <v>44440.515000000007</v>
      </c>
      <c r="G1676" s="221"/>
    </row>
    <row r="1677" spans="1:7" s="58" customFormat="1" ht="13.5" customHeight="1" x14ac:dyDescent="0.2">
      <c r="A1677" s="349">
        <v>2010</v>
      </c>
      <c r="B1677" s="350" t="s">
        <v>40</v>
      </c>
      <c r="C1677" s="350" t="s">
        <v>105</v>
      </c>
      <c r="D1677" s="351">
        <v>10597.41</v>
      </c>
      <c r="E1677" s="351">
        <v>32487.885000000002</v>
      </c>
      <c r="F1677" s="352">
        <v>43085.294999999998</v>
      </c>
      <c r="G1677" s="221"/>
    </row>
    <row r="1678" spans="1:7" s="58" customFormat="1" ht="13.5" customHeight="1" x14ac:dyDescent="0.2">
      <c r="A1678" s="244">
        <v>2010</v>
      </c>
      <c r="B1678" s="165" t="s">
        <v>42</v>
      </c>
      <c r="C1678" s="165" t="s">
        <v>105</v>
      </c>
      <c r="D1678" s="245">
        <v>10621.02</v>
      </c>
      <c r="E1678" s="245">
        <v>33579.39</v>
      </c>
      <c r="F1678" s="246">
        <v>44200.41</v>
      </c>
      <c r="G1678" s="221"/>
    </row>
    <row r="1679" spans="1:7" s="58" customFormat="1" ht="13.5" customHeight="1" x14ac:dyDescent="0.2">
      <c r="A1679" s="349">
        <v>2010</v>
      </c>
      <c r="B1679" s="350" t="s">
        <v>43</v>
      </c>
      <c r="C1679" s="350" t="s">
        <v>105</v>
      </c>
      <c r="D1679" s="351">
        <v>11509.009999999998</v>
      </c>
      <c r="E1679" s="351">
        <v>32099.66</v>
      </c>
      <c r="F1679" s="352">
        <v>43608.67</v>
      </c>
      <c r="G1679" s="221"/>
    </row>
    <row r="1680" spans="1:7" s="58" customFormat="1" ht="13.5" customHeight="1" x14ac:dyDescent="0.2">
      <c r="A1680" s="244">
        <v>2010</v>
      </c>
      <c r="B1680" s="165" t="s">
        <v>44</v>
      </c>
      <c r="C1680" s="165" t="s">
        <v>105</v>
      </c>
      <c r="D1680" s="245">
        <v>12152.14</v>
      </c>
      <c r="E1680" s="245">
        <v>34532.724999999999</v>
      </c>
      <c r="F1680" s="246">
        <v>46684.864999999998</v>
      </c>
      <c r="G1680" s="221"/>
    </row>
    <row r="1681" spans="1:7" s="58" customFormat="1" ht="13.5" customHeight="1" x14ac:dyDescent="0.2">
      <c r="A1681" s="349">
        <v>2010</v>
      </c>
      <c r="B1681" s="350" t="s">
        <v>45</v>
      </c>
      <c r="C1681" s="350" t="s">
        <v>105</v>
      </c>
      <c r="D1681" s="351">
        <v>13230.73</v>
      </c>
      <c r="E1681" s="351">
        <v>34616.917499999996</v>
      </c>
      <c r="F1681" s="352">
        <v>47847.647499999999</v>
      </c>
      <c r="G1681" s="221"/>
    </row>
    <row r="1682" spans="1:7" s="58" customFormat="1" ht="13.5" customHeight="1" x14ac:dyDescent="0.2">
      <c r="A1682" s="244">
        <v>2010</v>
      </c>
      <c r="B1682" s="165" t="s">
        <v>46</v>
      </c>
      <c r="C1682" s="165" t="s">
        <v>105</v>
      </c>
      <c r="D1682" s="245">
        <v>15244.49</v>
      </c>
      <c r="E1682" s="245">
        <v>36392.625</v>
      </c>
      <c r="F1682" s="246">
        <v>51637.114999999998</v>
      </c>
      <c r="G1682" s="221"/>
    </row>
    <row r="1683" spans="1:7" s="58" customFormat="1" ht="13.5" customHeight="1" x14ac:dyDescent="0.2">
      <c r="A1683" s="349">
        <v>2010</v>
      </c>
      <c r="B1683" s="350" t="s">
        <v>47</v>
      </c>
      <c r="C1683" s="350" t="s">
        <v>105</v>
      </c>
      <c r="D1683" s="351">
        <v>16077.900000000001</v>
      </c>
      <c r="E1683" s="351">
        <v>36960.642500000002</v>
      </c>
      <c r="F1683" s="352">
        <v>53038.542499999996</v>
      </c>
      <c r="G1683" s="221"/>
    </row>
    <row r="1684" spans="1:7" s="58" customFormat="1" ht="13.5" customHeight="1" x14ac:dyDescent="0.2">
      <c r="A1684" s="244">
        <v>2010</v>
      </c>
      <c r="B1684" s="165" t="s">
        <v>48</v>
      </c>
      <c r="C1684" s="165" t="s">
        <v>105</v>
      </c>
      <c r="D1684" s="245">
        <v>14788.529999999999</v>
      </c>
      <c r="E1684" s="245">
        <v>37710.775000000001</v>
      </c>
      <c r="F1684" s="246">
        <v>52499.305</v>
      </c>
      <c r="G1684" s="221"/>
    </row>
    <row r="1685" spans="1:7" s="58" customFormat="1" ht="13.5" customHeight="1" x14ac:dyDescent="0.2">
      <c r="A1685" s="349">
        <v>2010</v>
      </c>
      <c r="B1685" s="350" t="s">
        <v>49</v>
      </c>
      <c r="C1685" s="350" t="s">
        <v>105</v>
      </c>
      <c r="D1685" s="351">
        <v>11650.82</v>
      </c>
      <c r="E1685" s="351">
        <v>33184.620000000003</v>
      </c>
      <c r="F1685" s="352">
        <v>44835.44</v>
      </c>
      <c r="G1685" s="221"/>
    </row>
    <row r="1686" spans="1:7" s="58" customFormat="1" ht="13.5" customHeight="1" x14ac:dyDescent="0.2">
      <c r="A1686" s="244">
        <v>2011</v>
      </c>
      <c r="B1686" s="165" t="s">
        <v>50</v>
      </c>
      <c r="C1686" s="165" t="s">
        <v>105</v>
      </c>
      <c r="D1686" s="245">
        <v>10198.5</v>
      </c>
      <c r="E1686" s="245">
        <v>33080.857499999998</v>
      </c>
      <c r="F1686" s="246">
        <v>43279.357499999998</v>
      </c>
      <c r="G1686" s="221"/>
    </row>
    <row r="1687" spans="1:7" s="58" customFormat="1" ht="13.5" customHeight="1" x14ac:dyDescent="0.2">
      <c r="A1687" s="349">
        <v>2011</v>
      </c>
      <c r="B1687" s="350" t="s">
        <v>51</v>
      </c>
      <c r="C1687" s="350" t="s">
        <v>105</v>
      </c>
      <c r="D1687" s="351">
        <v>11574.130000000001</v>
      </c>
      <c r="E1687" s="351">
        <v>32197.287500000002</v>
      </c>
      <c r="F1687" s="352">
        <v>43771.417500000003</v>
      </c>
      <c r="G1687" s="221"/>
    </row>
    <row r="1688" spans="1:7" s="58" customFormat="1" ht="13.5" customHeight="1" x14ac:dyDescent="0.2">
      <c r="A1688" s="244">
        <v>2011</v>
      </c>
      <c r="B1688" s="165" t="s">
        <v>52</v>
      </c>
      <c r="C1688" s="165" t="s">
        <v>105</v>
      </c>
      <c r="D1688" s="245">
        <v>14738.849999999999</v>
      </c>
      <c r="E1688" s="245">
        <v>40811.575000000004</v>
      </c>
      <c r="F1688" s="246">
        <v>55550.425000000003</v>
      </c>
      <c r="G1688" s="221"/>
    </row>
    <row r="1689" spans="1:7" s="58" customFormat="1" ht="13.5" customHeight="1" x14ac:dyDescent="0.2">
      <c r="A1689" s="349">
        <v>2011</v>
      </c>
      <c r="B1689" s="350" t="s">
        <v>40</v>
      </c>
      <c r="C1689" s="350" t="s">
        <v>105</v>
      </c>
      <c r="D1689" s="351">
        <v>11993.829999999998</v>
      </c>
      <c r="E1689" s="351">
        <v>33945.440000000002</v>
      </c>
      <c r="F1689" s="352">
        <v>45939.270000000004</v>
      </c>
      <c r="G1689" s="221"/>
    </row>
    <row r="1690" spans="1:7" s="58" customFormat="1" ht="13.5" customHeight="1" x14ac:dyDescent="0.2">
      <c r="A1690" s="244">
        <v>2011</v>
      </c>
      <c r="B1690" s="165" t="s">
        <v>42</v>
      </c>
      <c r="C1690" s="165" t="s">
        <v>105</v>
      </c>
      <c r="D1690" s="245">
        <v>14353.35</v>
      </c>
      <c r="E1690" s="245">
        <v>36128.764999999999</v>
      </c>
      <c r="F1690" s="246">
        <v>50482.115000000005</v>
      </c>
      <c r="G1690" s="221"/>
    </row>
    <row r="1691" spans="1:7" s="58" customFormat="1" ht="13.5" customHeight="1" x14ac:dyDescent="0.2">
      <c r="A1691" s="349">
        <v>2011</v>
      </c>
      <c r="B1691" s="350" t="s">
        <v>43</v>
      </c>
      <c r="C1691" s="350" t="s">
        <v>105</v>
      </c>
      <c r="D1691" s="351">
        <v>13162.53</v>
      </c>
      <c r="E1691" s="351">
        <v>36209.107499999998</v>
      </c>
      <c r="F1691" s="352">
        <v>49371.637499999997</v>
      </c>
      <c r="G1691" s="221"/>
    </row>
    <row r="1692" spans="1:7" s="58" customFormat="1" ht="13.5" customHeight="1" x14ac:dyDescent="0.2">
      <c r="A1692" s="244">
        <v>2011</v>
      </c>
      <c r="B1692" s="165" t="s">
        <v>44</v>
      </c>
      <c r="C1692" s="165" t="s">
        <v>105</v>
      </c>
      <c r="D1692" s="245">
        <v>12089.581</v>
      </c>
      <c r="E1692" s="245">
        <v>37790.704999999994</v>
      </c>
      <c r="F1692" s="246">
        <v>49880.286</v>
      </c>
      <c r="G1692" s="221"/>
    </row>
    <row r="1693" spans="1:7" s="58" customFormat="1" ht="13.5" customHeight="1" x14ac:dyDescent="0.2">
      <c r="A1693" s="349">
        <v>2011</v>
      </c>
      <c r="B1693" s="350" t="s">
        <v>45</v>
      </c>
      <c r="C1693" s="350" t="s">
        <v>105</v>
      </c>
      <c r="D1693" s="351">
        <v>12485.95</v>
      </c>
      <c r="E1693" s="351">
        <v>39377.54</v>
      </c>
      <c r="F1693" s="352">
        <v>51863.490000000005</v>
      </c>
      <c r="G1693" s="221"/>
    </row>
    <row r="1694" spans="1:7" s="58" customFormat="1" ht="13.5" customHeight="1" x14ac:dyDescent="0.2">
      <c r="A1694" s="244">
        <v>2011</v>
      </c>
      <c r="B1694" s="165" t="s">
        <v>46</v>
      </c>
      <c r="C1694" s="165" t="s">
        <v>105</v>
      </c>
      <c r="D1694" s="245">
        <v>16092.089999999998</v>
      </c>
      <c r="E1694" s="245">
        <v>43736.729999999996</v>
      </c>
      <c r="F1694" s="246">
        <v>59828.819999999992</v>
      </c>
      <c r="G1694" s="221"/>
    </row>
    <row r="1695" spans="1:7" s="58" customFormat="1" ht="13.5" customHeight="1" x14ac:dyDescent="0.2">
      <c r="A1695" s="349">
        <v>2011</v>
      </c>
      <c r="B1695" s="350" t="s">
        <v>47</v>
      </c>
      <c r="C1695" s="350" t="s">
        <v>105</v>
      </c>
      <c r="D1695" s="351">
        <v>16528.663</v>
      </c>
      <c r="E1695" s="351">
        <v>38072.732499999998</v>
      </c>
      <c r="F1695" s="352">
        <v>54601.395499999991</v>
      </c>
      <c r="G1695" s="221"/>
    </row>
    <row r="1696" spans="1:7" s="58" customFormat="1" ht="13.5" customHeight="1" x14ac:dyDescent="0.2">
      <c r="A1696" s="244">
        <v>2011</v>
      </c>
      <c r="B1696" s="165" t="s">
        <v>48</v>
      </c>
      <c r="C1696" s="165" t="s">
        <v>105</v>
      </c>
      <c r="D1696" s="245">
        <v>23331.040000000001</v>
      </c>
      <c r="E1696" s="245">
        <v>44527.372499999998</v>
      </c>
      <c r="F1696" s="246">
        <v>67858.412499999991</v>
      </c>
      <c r="G1696" s="221"/>
    </row>
    <row r="1697" spans="1:7" s="58" customFormat="1" ht="13.5" customHeight="1" x14ac:dyDescent="0.2">
      <c r="A1697" s="349">
        <v>2011</v>
      </c>
      <c r="B1697" s="350" t="s">
        <v>49</v>
      </c>
      <c r="C1697" s="350" t="s">
        <v>105</v>
      </c>
      <c r="D1697" s="351">
        <v>14716.41</v>
      </c>
      <c r="E1697" s="351">
        <v>37439.977499999994</v>
      </c>
      <c r="F1697" s="352">
        <v>52156.387499999997</v>
      </c>
      <c r="G1697" s="221"/>
    </row>
    <row r="1698" spans="1:7" s="58" customFormat="1" ht="13.5" customHeight="1" x14ac:dyDescent="0.2">
      <c r="A1698" s="244">
        <v>2012</v>
      </c>
      <c r="B1698" s="165" t="s">
        <v>50</v>
      </c>
      <c r="C1698" s="165" t="s">
        <v>105</v>
      </c>
      <c r="D1698" s="245">
        <v>15220.36</v>
      </c>
      <c r="E1698" s="245">
        <v>41243.86</v>
      </c>
      <c r="F1698" s="246">
        <v>56464.22</v>
      </c>
      <c r="G1698" s="221"/>
    </row>
    <row r="1699" spans="1:7" s="58" customFormat="1" ht="13.5" customHeight="1" x14ac:dyDescent="0.2">
      <c r="A1699" s="349">
        <v>2012</v>
      </c>
      <c r="B1699" s="350" t="s">
        <v>51</v>
      </c>
      <c r="C1699" s="350" t="s">
        <v>105</v>
      </c>
      <c r="D1699" s="351">
        <v>23667.002999999997</v>
      </c>
      <c r="E1699" s="351">
        <v>44264.31</v>
      </c>
      <c r="F1699" s="352">
        <v>67931.313000000009</v>
      </c>
      <c r="G1699" s="221"/>
    </row>
    <row r="1700" spans="1:7" s="58" customFormat="1" ht="13.5" customHeight="1" x14ac:dyDescent="0.2">
      <c r="A1700" s="244">
        <v>2012</v>
      </c>
      <c r="B1700" s="165" t="s">
        <v>52</v>
      </c>
      <c r="C1700" s="165" t="s">
        <v>105</v>
      </c>
      <c r="D1700" s="245">
        <v>25034.2</v>
      </c>
      <c r="E1700" s="245">
        <v>50734.922500000008</v>
      </c>
      <c r="F1700" s="246">
        <v>75769.122499999998</v>
      </c>
      <c r="G1700" s="221"/>
    </row>
    <row r="1701" spans="1:7" s="58" customFormat="1" ht="13.5" customHeight="1" x14ac:dyDescent="0.2">
      <c r="A1701" s="349">
        <v>2012</v>
      </c>
      <c r="B1701" s="350" t="s">
        <v>40</v>
      </c>
      <c r="C1701" s="350" t="s">
        <v>105</v>
      </c>
      <c r="D1701" s="351">
        <v>21122.690000000002</v>
      </c>
      <c r="E1701" s="351">
        <v>41905.542499999996</v>
      </c>
      <c r="F1701" s="352">
        <v>63028.232500000006</v>
      </c>
      <c r="G1701" s="221"/>
    </row>
    <row r="1702" spans="1:7" s="58" customFormat="1" ht="13.5" customHeight="1" x14ac:dyDescent="0.2">
      <c r="A1702" s="244">
        <v>2012</v>
      </c>
      <c r="B1702" s="165" t="s">
        <v>42</v>
      </c>
      <c r="C1702" s="165" t="s">
        <v>105</v>
      </c>
      <c r="D1702" s="245">
        <v>28634.710000000006</v>
      </c>
      <c r="E1702" s="245">
        <v>49735.55</v>
      </c>
      <c r="F1702" s="246">
        <v>78370.260000000009</v>
      </c>
      <c r="G1702" s="221"/>
    </row>
    <row r="1703" spans="1:7" s="58" customFormat="1" ht="13.5" customHeight="1" x14ac:dyDescent="0.2">
      <c r="A1703" s="349">
        <v>2012</v>
      </c>
      <c r="B1703" s="350" t="s">
        <v>43</v>
      </c>
      <c r="C1703" s="350" t="s">
        <v>105</v>
      </c>
      <c r="D1703" s="351">
        <v>27598.92</v>
      </c>
      <c r="E1703" s="351">
        <v>43821.777500000004</v>
      </c>
      <c r="F1703" s="352">
        <v>71420.697499999995</v>
      </c>
      <c r="G1703" s="221"/>
    </row>
    <row r="1704" spans="1:7" s="58" customFormat="1" ht="13.5" customHeight="1" x14ac:dyDescent="0.2">
      <c r="A1704" s="244">
        <v>2012</v>
      </c>
      <c r="B1704" s="165" t="s">
        <v>44</v>
      </c>
      <c r="C1704" s="165" t="s">
        <v>105</v>
      </c>
      <c r="D1704" s="245">
        <v>30578.023000000001</v>
      </c>
      <c r="E1704" s="245">
        <v>45122.765000000007</v>
      </c>
      <c r="F1704" s="246">
        <v>75700.788</v>
      </c>
      <c r="G1704" s="221"/>
    </row>
    <row r="1705" spans="1:7" s="58" customFormat="1" ht="13.5" customHeight="1" x14ac:dyDescent="0.2">
      <c r="A1705" s="349">
        <v>2012</v>
      </c>
      <c r="B1705" s="350" t="s">
        <v>45</v>
      </c>
      <c r="C1705" s="350" t="s">
        <v>105</v>
      </c>
      <c r="D1705" s="351">
        <v>32594.354999999996</v>
      </c>
      <c r="E1705" s="351">
        <v>47788.307500000003</v>
      </c>
      <c r="F1705" s="352">
        <v>80382.662499999991</v>
      </c>
      <c r="G1705" s="221"/>
    </row>
    <row r="1706" spans="1:7" s="58" customFormat="1" ht="13.5" customHeight="1" x14ac:dyDescent="0.2">
      <c r="A1706" s="244">
        <v>2012</v>
      </c>
      <c r="B1706" s="165" t="s">
        <v>46</v>
      </c>
      <c r="C1706" s="165" t="s">
        <v>105</v>
      </c>
      <c r="D1706" s="245">
        <v>31442.049000000003</v>
      </c>
      <c r="E1706" s="245">
        <v>42627.794999999998</v>
      </c>
      <c r="F1706" s="246">
        <v>74069.844000000012</v>
      </c>
      <c r="G1706" s="221"/>
    </row>
    <row r="1707" spans="1:7" s="58" customFormat="1" ht="13.5" customHeight="1" x14ac:dyDescent="0.2">
      <c r="A1707" s="349">
        <v>2012</v>
      </c>
      <c r="B1707" s="350" t="s">
        <v>47</v>
      </c>
      <c r="C1707" s="350" t="s">
        <v>105</v>
      </c>
      <c r="D1707" s="351">
        <v>30503.823000000004</v>
      </c>
      <c r="E1707" s="351">
        <v>47130.61</v>
      </c>
      <c r="F1707" s="352">
        <v>77634.433000000005</v>
      </c>
      <c r="G1707" s="221"/>
    </row>
    <row r="1708" spans="1:7" s="58" customFormat="1" ht="13.5" customHeight="1" x14ac:dyDescent="0.2">
      <c r="A1708" s="244">
        <v>2012</v>
      </c>
      <c r="B1708" s="165" t="s">
        <v>48</v>
      </c>
      <c r="C1708" s="165" t="s">
        <v>105</v>
      </c>
      <c r="D1708" s="245">
        <v>33412.763000000006</v>
      </c>
      <c r="E1708" s="245">
        <v>48449.354999999996</v>
      </c>
      <c r="F1708" s="246">
        <v>81862.118000000002</v>
      </c>
      <c r="G1708" s="221"/>
    </row>
    <row r="1709" spans="1:7" s="58" customFormat="1" ht="13.5" customHeight="1" x14ac:dyDescent="0.2">
      <c r="A1709" s="349">
        <v>2012</v>
      </c>
      <c r="B1709" s="350" t="s">
        <v>49</v>
      </c>
      <c r="C1709" s="350" t="s">
        <v>105</v>
      </c>
      <c r="D1709" s="351">
        <v>25968.854999999996</v>
      </c>
      <c r="E1709" s="351">
        <v>40786.049500000008</v>
      </c>
      <c r="F1709" s="352">
        <v>66754.904500000004</v>
      </c>
      <c r="G1709" s="221"/>
    </row>
    <row r="1710" spans="1:7" s="58" customFormat="1" ht="13.5" customHeight="1" x14ac:dyDescent="0.2">
      <c r="A1710" s="244">
        <v>2013</v>
      </c>
      <c r="B1710" s="165" t="s">
        <v>50</v>
      </c>
      <c r="C1710" s="165" t="s">
        <v>105</v>
      </c>
      <c r="D1710" s="245">
        <v>32092.053999999996</v>
      </c>
      <c r="E1710" s="245">
        <v>39010.289999999994</v>
      </c>
      <c r="F1710" s="246">
        <v>71102.343999999983</v>
      </c>
      <c r="G1710" s="221"/>
    </row>
    <row r="1711" spans="1:7" s="58" customFormat="1" ht="13.5" customHeight="1" x14ac:dyDescent="0.2">
      <c r="A1711" s="349">
        <v>2013</v>
      </c>
      <c r="B1711" s="350" t="s">
        <v>51</v>
      </c>
      <c r="C1711" s="350" t="s">
        <v>105</v>
      </c>
      <c r="D1711" s="351">
        <v>33581.81</v>
      </c>
      <c r="E1711" s="351">
        <v>44163.3</v>
      </c>
      <c r="F1711" s="352">
        <v>77745.11</v>
      </c>
      <c r="G1711" s="221"/>
    </row>
    <row r="1712" spans="1:7" s="58" customFormat="1" ht="13.5" customHeight="1" x14ac:dyDescent="0.2">
      <c r="A1712" s="244">
        <v>2013</v>
      </c>
      <c r="B1712" s="165" t="s">
        <v>52</v>
      </c>
      <c r="C1712" s="165" t="s">
        <v>105</v>
      </c>
      <c r="D1712" s="245">
        <v>32045.319999999996</v>
      </c>
      <c r="E1712" s="245">
        <v>38213.83</v>
      </c>
      <c r="F1712" s="246">
        <v>70259.149999999994</v>
      </c>
      <c r="G1712" s="221"/>
    </row>
    <row r="1713" spans="1:7" s="58" customFormat="1" ht="13.5" customHeight="1" x14ac:dyDescent="0.2">
      <c r="A1713" s="349">
        <v>2013</v>
      </c>
      <c r="B1713" s="350" t="s">
        <v>40</v>
      </c>
      <c r="C1713" s="350" t="s">
        <v>105</v>
      </c>
      <c r="D1713" s="351">
        <v>37247.15</v>
      </c>
      <c r="E1713" s="351">
        <v>48979.087499999994</v>
      </c>
      <c r="F1713" s="352">
        <v>86226.237499999988</v>
      </c>
      <c r="G1713" s="221"/>
    </row>
    <row r="1714" spans="1:7" s="58" customFormat="1" ht="13.5" customHeight="1" x14ac:dyDescent="0.2">
      <c r="A1714" s="244">
        <v>2013</v>
      </c>
      <c r="B1714" s="165" t="s">
        <v>42</v>
      </c>
      <c r="C1714" s="165" t="s">
        <v>105</v>
      </c>
      <c r="D1714" s="245">
        <v>38559.239999999991</v>
      </c>
      <c r="E1714" s="245">
        <v>44020.112500000003</v>
      </c>
      <c r="F1714" s="246">
        <v>82579.352499999994</v>
      </c>
      <c r="G1714" s="221"/>
    </row>
    <row r="1715" spans="1:7" s="58" customFormat="1" ht="13.5" customHeight="1" x14ac:dyDescent="0.2">
      <c r="A1715" s="349">
        <v>2013</v>
      </c>
      <c r="B1715" s="350" t="s">
        <v>43</v>
      </c>
      <c r="C1715" s="350" t="s">
        <v>105</v>
      </c>
      <c r="D1715" s="351">
        <v>36681.97</v>
      </c>
      <c r="E1715" s="351">
        <v>42557.129499999995</v>
      </c>
      <c r="F1715" s="352">
        <v>79239.099500000011</v>
      </c>
      <c r="G1715" s="221"/>
    </row>
    <row r="1716" spans="1:7" s="58" customFormat="1" ht="13.5" customHeight="1" x14ac:dyDescent="0.2">
      <c r="A1716" s="244">
        <v>2013</v>
      </c>
      <c r="B1716" s="165" t="s">
        <v>44</v>
      </c>
      <c r="C1716" s="165" t="s">
        <v>105</v>
      </c>
      <c r="D1716" s="245">
        <v>42401.680000000008</v>
      </c>
      <c r="E1716" s="245">
        <v>51517.807500000003</v>
      </c>
      <c r="F1716" s="246">
        <v>93919.487500000017</v>
      </c>
      <c r="G1716" s="221"/>
    </row>
    <row r="1717" spans="1:7" s="58" customFormat="1" ht="13.5" customHeight="1" x14ac:dyDescent="0.2">
      <c r="A1717" s="349">
        <v>2013</v>
      </c>
      <c r="B1717" s="350" t="s">
        <v>45</v>
      </c>
      <c r="C1717" s="350" t="s">
        <v>105</v>
      </c>
      <c r="D1717" s="351">
        <v>34907.306999999986</v>
      </c>
      <c r="E1717" s="351">
        <v>42744.632500000007</v>
      </c>
      <c r="F1717" s="352">
        <v>77651.939499999993</v>
      </c>
      <c r="G1717" s="221"/>
    </row>
    <row r="1718" spans="1:7" s="58" customFormat="1" ht="13.5" customHeight="1" x14ac:dyDescent="0.2">
      <c r="A1718" s="244">
        <v>2013</v>
      </c>
      <c r="B1718" s="165" t="s">
        <v>46</v>
      </c>
      <c r="C1718" s="165" t="s">
        <v>105</v>
      </c>
      <c r="D1718" s="245">
        <v>46685.62000000001</v>
      </c>
      <c r="E1718" s="245">
        <v>49333.35500000001</v>
      </c>
      <c r="F1718" s="246">
        <v>96018.975000000006</v>
      </c>
      <c r="G1718" s="221"/>
    </row>
    <row r="1719" spans="1:7" s="58" customFormat="1" ht="13.5" customHeight="1" x14ac:dyDescent="0.2">
      <c r="A1719" s="349">
        <v>2013</v>
      </c>
      <c r="B1719" s="350" t="s">
        <v>47</v>
      </c>
      <c r="C1719" s="350" t="s">
        <v>105</v>
      </c>
      <c r="D1719" s="351">
        <v>44264.816999999995</v>
      </c>
      <c r="E1719" s="351">
        <v>56409.880000000005</v>
      </c>
      <c r="F1719" s="352">
        <v>100674.697</v>
      </c>
      <c r="G1719" s="221"/>
    </row>
    <row r="1720" spans="1:7" s="58" customFormat="1" ht="13.5" customHeight="1" x14ac:dyDescent="0.2">
      <c r="A1720" s="244">
        <v>2013</v>
      </c>
      <c r="B1720" s="165" t="s">
        <v>48</v>
      </c>
      <c r="C1720" s="165" t="s">
        <v>105</v>
      </c>
      <c r="D1720" s="245">
        <v>44347.75</v>
      </c>
      <c r="E1720" s="245">
        <v>49647.51</v>
      </c>
      <c r="F1720" s="246">
        <v>93995.260000000009</v>
      </c>
      <c r="G1720" s="221"/>
    </row>
    <row r="1721" spans="1:7" s="58" customFormat="1" ht="13.5" customHeight="1" x14ac:dyDescent="0.2">
      <c r="A1721" s="349">
        <v>2013</v>
      </c>
      <c r="B1721" s="350" t="s">
        <v>49</v>
      </c>
      <c r="C1721" s="350" t="s">
        <v>105</v>
      </c>
      <c r="D1721" s="351">
        <v>34783.86</v>
      </c>
      <c r="E1721" s="351">
        <v>43730.331999999995</v>
      </c>
      <c r="F1721" s="352">
        <v>78514.191999999995</v>
      </c>
      <c r="G1721" s="221"/>
    </row>
    <row r="1722" spans="1:7" s="58" customFormat="1" ht="13.5" customHeight="1" x14ac:dyDescent="0.2">
      <c r="A1722" s="244">
        <v>2014</v>
      </c>
      <c r="B1722" s="165" t="s">
        <v>50</v>
      </c>
      <c r="C1722" s="165" t="s">
        <v>105</v>
      </c>
      <c r="D1722" s="245">
        <v>38275.51</v>
      </c>
      <c r="E1722" s="245">
        <v>44489.247500000005</v>
      </c>
      <c r="F1722" s="246">
        <v>82764.757500000007</v>
      </c>
      <c r="G1722" s="221"/>
    </row>
    <row r="1723" spans="1:7" s="58" customFormat="1" ht="13.5" customHeight="1" x14ac:dyDescent="0.2">
      <c r="A1723" s="349">
        <v>2014</v>
      </c>
      <c r="B1723" s="350" t="s">
        <v>51</v>
      </c>
      <c r="C1723" s="350" t="s">
        <v>105</v>
      </c>
      <c r="D1723" s="351">
        <v>47009.21</v>
      </c>
      <c r="E1723" s="351">
        <v>46037.00250000001</v>
      </c>
      <c r="F1723" s="352">
        <v>93046.212500000009</v>
      </c>
      <c r="G1723" s="221"/>
    </row>
    <row r="1724" spans="1:7" s="58" customFormat="1" ht="13.5" customHeight="1" x14ac:dyDescent="0.2">
      <c r="A1724" s="244">
        <v>2014</v>
      </c>
      <c r="B1724" s="165" t="s">
        <v>52</v>
      </c>
      <c r="C1724" s="165" t="s">
        <v>105</v>
      </c>
      <c r="D1724" s="245">
        <v>47624.709000000003</v>
      </c>
      <c r="E1724" s="245">
        <v>49412.247499999998</v>
      </c>
      <c r="F1724" s="246">
        <v>97036.9565</v>
      </c>
      <c r="G1724" s="221"/>
    </row>
    <row r="1725" spans="1:7" s="58" customFormat="1" ht="13.5" customHeight="1" x14ac:dyDescent="0.2">
      <c r="A1725" s="349">
        <v>2014</v>
      </c>
      <c r="B1725" s="350" t="s">
        <v>40</v>
      </c>
      <c r="C1725" s="350" t="s">
        <v>105</v>
      </c>
      <c r="D1725" s="351">
        <v>43744.06700000001</v>
      </c>
      <c r="E1725" s="351">
        <v>46520.917000000009</v>
      </c>
      <c r="F1725" s="352">
        <v>90264.984000000011</v>
      </c>
      <c r="G1725" s="221"/>
    </row>
    <row r="1726" spans="1:7" s="58" customFormat="1" ht="13.5" customHeight="1" x14ac:dyDescent="0.2">
      <c r="A1726" s="244">
        <v>2014</v>
      </c>
      <c r="B1726" s="165" t="s">
        <v>42</v>
      </c>
      <c r="C1726" s="165" t="s">
        <v>105</v>
      </c>
      <c r="D1726" s="245">
        <v>54049.072999999989</v>
      </c>
      <c r="E1726" s="245">
        <v>53695.401000000013</v>
      </c>
      <c r="F1726" s="246">
        <v>107744.47399999999</v>
      </c>
      <c r="G1726" s="221"/>
    </row>
    <row r="1727" spans="1:7" s="58" customFormat="1" ht="13.5" customHeight="1" x14ac:dyDescent="0.2">
      <c r="A1727" s="349">
        <v>2014</v>
      </c>
      <c r="B1727" s="350" t="s">
        <v>43</v>
      </c>
      <c r="C1727" s="350" t="s">
        <v>105</v>
      </c>
      <c r="D1727" s="351">
        <v>50605.350000000006</v>
      </c>
      <c r="E1727" s="351">
        <v>44835.23750000001</v>
      </c>
      <c r="F1727" s="352">
        <v>95440.587500000023</v>
      </c>
      <c r="G1727" s="221"/>
    </row>
    <row r="1728" spans="1:7" s="58" customFormat="1" ht="13.5" customHeight="1" x14ac:dyDescent="0.2">
      <c r="A1728" s="244">
        <v>2014</v>
      </c>
      <c r="B1728" s="165" t="s">
        <v>44</v>
      </c>
      <c r="C1728" s="165" t="s">
        <v>105</v>
      </c>
      <c r="D1728" s="245">
        <v>55239.890000000014</v>
      </c>
      <c r="E1728" s="245">
        <v>55399.33600000001</v>
      </c>
      <c r="F1728" s="246">
        <v>110639.22600000002</v>
      </c>
      <c r="G1728" s="221"/>
    </row>
    <row r="1729" spans="1:7" s="58" customFormat="1" ht="13.5" customHeight="1" x14ac:dyDescent="0.2">
      <c r="A1729" s="349">
        <v>2014</v>
      </c>
      <c r="B1729" s="350" t="s">
        <v>45</v>
      </c>
      <c r="C1729" s="350" t="s">
        <v>105</v>
      </c>
      <c r="D1729" s="351">
        <v>52761.341000000015</v>
      </c>
      <c r="E1729" s="351">
        <v>48251.457999999999</v>
      </c>
      <c r="F1729" s="352">
        <v>101012.79900000003</v>
      </c>
      <c r="G1729" s="221"/>
    </row>
    <row r="1730" spans="1:7" s="58" customFormat="1" ht="13.5" customHeight="1" x14ac:dyDescent="0.2">
      <c r="A1730" s="244">
        <v>2014</v>
      </c>
      <c r="B1730" s="165" t="s">
        <v>46</v>
      </c>
      <c r="C1730" s="165" t="s">
        <v>105</v>
      </c>
      <c r="D1730" s="245">
        <v>55532.349999999991</v>
      </c>
      <c r="E1730" s="245">
        <v>55284.303500000009</v>
      </c>
      <c r="F1730" s="246">
        <v>110816.65349999999</v>
      </c>
      <c r="G1730" s="221"/>
    </row>
    <row r="1731" spans="1:7" s="58" customFormat="1" ht="13.5" customHeight="1" x14ac:dyDescent="0.2">
      <c r="A1731" s="349">
        <v>2014</v>
      </c>
      <c r="B1731" s="350" t="s">
        <v>47</v>
      </c>
      <c r="C1731" s="350" t="s">
        <v>105</v>
      </c>
      <c r="D1731" s="351">
        <v>55412.75</v>
      </c>
      <c r="E1731" s="351">
        <v>56461.186500000011</v>
      </c>
      <c r="F1731" s="352">
        <v>111873.93650000001</v>
      </c>
      <c r="G1731" s="221"/>
    </row>
    <row r="1732" spans="1:7" s="58" customFormat="1" ht="13.5" customHeight="1" x14ac:dyDescent="0.2">
      <c r="A1732" s="244">
        <v>2014</v>
      </c>
      <c r="B1732" s="165" t="s">
        <v>48</v>
      </c>
      <c r="C1732" s="165" t="s">
        <v>105</v>
      </c>
      <c r="D1732" s="245">
        <v>47921.22</v>
      </c>
      <c r="E1732" s="245">
        <v>53522.146500000003</v>
      </c>
      <c r="F1732" s="246">
        <v>101443.36650000002</v>
      </c>
      <c r="G1732" s="221"/>
    </row>
    <row r="1733" spans="1:7" s="58" customFormat="1" ht="13.5" customHeight="1" x14ac:dyDescent="0.2">
      <c r="A1733" s="349">
        <v>2014</v>
      </c>
      <c r="B1733" s="350" t="s">
        <v>49</v>
      </c>
      <c r="C1733" s="350" t="s">
        <v>105</v>
      </c>
      <c r="D1733" s="351">
        <v>38761.030000000006</v>
      </c>
      <c r="E1733" s="351">
        <v>46623.000000000007</v>
      </c>
      <c r="F1733" s="352">
        <v>85384.030000000028</v>
      </c>
      <c r="G1733" s="221"/>
    </row>
    <row r="1734" spans="1:7" s="58" customFormat="1" ht="13.5" customHeight="1" x14ac:dyDescent="0.2">
      <c r="A1734" s="244">
        <v>2015</v>
      </c>
      <c r="B1734" s="165" t="s">
        <v>50</v>
      </c>
      <c r="C1734" s="165" t="s">
        <v>105</v>
      </c>
      <c r="D1734" s="245">
        <v>38433.089999999997</v>
      </c>
      <c r="E1734" s="245">
        <v>44273.07</v>
      </c>
      <c r="F1734" s="246">
        <v>82706.159999999989</v>
      </c>
      <c r="G1734" s="221"/>
    </row>
    <row r="1735" spans="1:7" s="58" customFormat="1" ht="13.5" customHeight="1" x14ac:dyDescent="0.2">
      <c r="A1735" s="349">
        <v>2015</v>
      </c>
      <c r="B1735" s="350" t="s">
        <v>51</v>
      </c>
      <c r="C1735" s="350" t="s">
        <v>105</v>
      </c>
      <c r="D1735" s="351">
        <v>45474.14</v>
      </c>
      <c r="E1735" s="351">
        <v>47604.551500000001</v>
      </c>
      <c r="F1735" s="352">
        <v>93078.691500000001</v>
      </c>
      <c r="G1735" s="221"/>
    </row>
    <row r="1736" spans="1:7" s="58" customFormat="1" ht="13.5" customHeight="1" x14ac:dyDescent="0.2">
      <c r="A1736" s="244">
        <v>2015</v>
      </c>
      <c r="B1736" s="165" t="s">
        <v>52</v>
      </c>
      <c r="C1736" s="165" t="s">
        <v>105</v>
      </c>
      <c r="D1736" s="245">
        <v>52197.320999999996</v>
      </c>
      <c r="E1736" s="245">
        <v>55187.275500000003</v>
      </c>
      <c r="F1736" s="246">
        <v>107384.59649999999</v>
      </c>
      <c r="G1736" s="221"/>
    </row>
    <row r="1737" spans="1:7" s="58" customFormat="1" ht="13.5" customHeight="1" x14ac:dyDescent="0.2">
      <c r="A1737" s="349">
        <v>2015</v>
      </c>
      <c r="B1737" s="350" t="s">
        <v>40</v>
      </c>
      <c r="C1737" s="350" t="s">
        <v>105</v>
      </c>
      <c r="D1737" s="351">
        <v>45186.299999999988</v>
      </c>
      <c r="E1737" s="351">
        <v>44691.967999999993</v>
      </c>
      <c r="F1737" s="352">
        <v>89878.267999999982</v>
      </c>
      <c r="G1737" s="221"/>
    </row>
    <row r="1738" spans="1:7" s="58" customFormat="1" ht="13.5" customHeight="1" x14ac:dyDescent="0.2">
      <c r="A1738" s="244">
        <v>2015</v>
      </c>
      <c r="B1738" s="165" t="s">
        <v>42</v>
      </c>
      <c r="C1738" s="165" t="s">
        <v>105</v>
      </c>
      <c r="D1738" s="245">
        <v>47867.62</v>
      </c>
      <c r="E1738" s="245">
        <v>49866.174500000008</v>
      </c>
      <c r="F1738" s="246">
        <v>97733.794500000004</v>
      </c>
      <c r="G1738" s="221"/>
    </row>
    <row r="1739" spans="1:7" s="58" customFormat="1" ht="13.5" customHeight="1" x14ac:dyDescent="0.2">
      <c r="A1739" s="349">
        <v>2015</v>
      </c>
      <c r="B1739" s="350" t="s">
        <v>43</v>
      </c>
      <c r="C1739" s="350" t="s">
        <v>105</v>
      </c>
      <c r="D1739" s="351">
        <v>45345.009999999995</v>
      </c>
      <c r="E1739" s="351">
        <v>49865.2425</v>
      </c>
      <c r="F1739" s="352">
        <v>95210.252500000002</v>
      </c>
      <c r="G1739" s="221"/>
    </row>
    <row r="1740" spans="1:7" s="58" customFormat="1" ht="13.5" customHeight="1" x14ac:dyDescent="0.2">
      <c r="A1740" s="244">
        <v>2015</v>
      </c>
      <c r="B1740" s="165" t="s">
        <v>44</v>
      </c>
      <c r="C1740" s="165" t="s">
        <v>105</v>
      </c>
      <c r="D1740" s="245">
        <v>54870.219999999987</v>
      </c>
      <c r="E1740" s="245">
        <v>55768.677000000003</v>
      </c>
      <c r="F1740" s="246">
        <v>110638.897</v>
      </c>
      <c r="G1740" s="221"/>
    </row>
    <row r="1741" spans="1:7" s="58" customFormat="1" ht="13.5" customHeight="1" x14ac:dyDescent="0.2">
      <c r="A1741" s="349">
        <v>2015</v>
      </c>
      <c r="B1741" s="350" t="s">
        <v>45</v>
      </c>
      <c r="C1741" s="350" t="s">
        <v>105</v>
      </c>
      <c r="D1741" s="351">
        <v>48850.740000000005</v>
      </c>
      <c r="E1741" s="351">
        <v>54942.931500000006</v>
      </c>
      <c r="F1741" s="352">
        <v>103793.67150000001</v>
      </c>
      <c r="G1741" s="221"/>
    </row>
    <row r="1742" spans="1:7" s="58" customFormat="1" ht="13.5" customHeight="1" x14ac:dyDescent="0.2">
      <c r="A1742" s="244">
        <v>2015</v>
      </c>
      <c r="B1742" s="165" t="s">
        <v>46</v>
      </c>
      <c r="C1742" s="165" t="s">
        <v>105</v>
      </c>
      <c r="D1742" s="245">
        <v>46040.53</v>
      </c>
      <c r="E1742" s="245">
        <v>59033.8845</v>
      </c>
      <c r="F1742" s="246">
        <v>105074.4145</v>
      </c>
      <c r="G1742" s="221"/>
    </row>
    <row r="1743" spans="1:7" s="58" customFormat="1" ht="13.5" customHeight="1" x14ac:dyDescent="0.2">
      <c r="A1743" s="349">
        <v>2015</v>
      </c>
      <c r="B1743" s="350" t="s">
        <v>47</v>
      </c>
      <c r="C1743" s="350" t="s">
        <v>105</v>
      </c>
      <c r="D1743" s="351">
        <v>48577.619999999995</v>
      </c>
      <c r="E1743" s="351">
        <v>62976.223500000015</v>
      </c>
      <c r="F1743" s="352">
        <v>111553.84350000002</v>
      </c>
      <c r="G1743" s="221"/>
    </row>
    <row r="1744" spans="1:7" s="58" customFormat="1" ht="13.5" customHeight="1" x14ac:dyDescent="0.2">
      <c r="A1744" s="244">
        <v>2015</v>
      </c>
      <c r="B1744" s="165" t="s">
        <v>48</v>
      </c>
      <c r="C1744" s="165" t="s">
        <v>105</v>
      </c>
      <c r="D1744" s="245">
        <v>47666.229999999996</v>
      </c>
      <c r="E1744" s="245">
        <v>55683.307500000003</v>
      </c>
      <c r="F1744" s="246">
        <v>103349.53749999999</v>
      </c>
      <c r="G1744" s="221"/>
    </row>
    <row r="1745" spans="1:7" s="58" customFormat="1" ht="13.5" customHeight="1" x14ac:dyDescent="0.2">
      <c r="A1745" s="349">
        <v>2015</v>
      </c>
      <c r="B1745" s="350" t="s">
        <v>49</v>
      </c>
      <c r="C1745" s="350" t="s">
        <v>105</v>
      </c>
      <c r="D1745" s="351">
        <v>39254.33</v>
      </c>
      <c r="E1745" s="351">
        <v>57534.137499999997</v>
      </c>
      <c r="F1745" s="352">
        <v>96788.467500000013</v>
      </c>
      <c r="G1745" s="221"/>
    </row>
    <row r="1746" spans="1:7" s="58" customFormat="1" ht="13.5" customHeight="1" x14ac:dyDescent="0.2">
      <c r="A1746" s="244">
        <v>2016</v>
      </c>
      <c r="B1746" s="165" t="s">
        <v>50</v>
      </c>
      <c r="C1746" s="165" t="s">
        <v>105</v>
      </c>
      <c r="D1746" s="245">
        <v>34226.293269524525</v>
      </c>
      <c r="E1746" s="245">
        <v>42008.928230475467</v>
      </c>
      <c r="F1746" s="246">
        <v>76235.221499999985</v>
      </c>
      <c r="G1746" s="221"/>
    </row>
    <row r="1747" spans="1:7" s="58" customFormat="1" ht="13.5" customHeight="1" x14ac:dyDescent="0.2">
      <c r="A1747" s="349">
        <v>2016</v>
      </c>
      <c r="B1747" s="350" t="s">
        <v>51</v>
      </c>
      <c r="C1747" s="350" t="s">
        <v>105</v>
      </c>
      <c r="D1747" s="351">
        <v>43617.749999999985</v>
      </c>
      <c r="E1747" s="351">
        <v>53493.488000000012</v>
      </c>
      <c r="F1747" s="352">
        <v>97111.238000000012</v>
      </c>
      <c r="G1747" s="221"/>
    </row>
    <row r="1748" spans="1:7" s="58" customFormat="1" ht="13.5" customHeight="1" x14ac:dyDescent="0.2">
      <c r="A1748" s="244">
        <v>2016</v>
      </c>
      <c r="B1748" s="165" t="s">
        <v>52</v>
      </c>
      <c r="C1748" s="165" t="s">
        <v>105</v>
      </c>
      <c r="D1748" s="245">
        <v>39608.679999999993</v>
      </c>
      <c r="E1748" s="245">
        <v>49159.269500000002</v>
      </c>
      <c r="F1748" s="246">
        <v>88767.949499999988</v>
      </c>
      <c r="G1748" s="221"/>
    </row>
    <row r="1749" spans="1:7" s="58" customFormat="1" ht="13.5" customHeight="1" x14ac:dyDescent="0.2">
      <c r="A1749" s="349">
        <v>2016</v>
      </c>
      <c r="B1749" s="350" t="s">
        <v>40</v>
      </c>
      <c r="C1749" s="350" t="s">
        <v>105</v>
      </c>
      <c r="D1749" s="351">
        <v>43125.19</v>
      </c>
      <c r="E1749" s="351">
        <v>48653.972500000003</v>
      </c>
      <c r="F1749" s="352">
        <v>91779.162500000006</v>
      </c>
      <c r="G1749" s="221"/>
    </row>
    <row r="1750" spans="1:7" s="58" customFormat="1" ht="13.5" customHeight="1" x14ac:dyDescent="0.2">
      <c r="A1750" s="244">
        <v>2016</v>
      </c>
      <c r="B1750" s="165" t="s">
        <v>42</v>
      </c>
      <c r="C1750" s="165" t="s">
        <v>105</v>
      </c>
      <c r="D1750" s="245">
        <v>40993.11</v>
      </c>
      <c r="E1750" s="245">
        <v>48546.837</v>
      </c>
      <c r="F1750" s="246">
        <v>89539.947</v>
      </c>
      <c r="G1750" s="221"/>
    </row>
    <row r="1751" spans="1:7" s="58" customFormat="1" ht="13.5" customHeight="1" x14ac:dyDescent="0.2">
      <c r="A1751" s="349">
        <v>2016</v>
      </c>
      <c r="B1751" s="350" t="s">
        <v>43</v>
      </c>
      <c r="C1751" s="350" t="s">
        <v>105</v>
      </c>
      <c r="D1751" s="351">
        <v>42356.540000000023</v>
      </c>
      <c r="E1751" s="351">
        <v>47045.440500000004</v>
      </c>
      <c r="F1751" s="352">
        <v>89401.98050000002</v>
      </c>
      <c r="G1751" s="221"/>
    </row>
    <row r="1752" spans="1:7" s="58" customFormat="1" ht="13.5" customHeight="1" x14ac:dyDescent="0.2">
      <c r="A1752" s="244">
        <v>2016</v>
      </c>
      <c r="B1752" s="165" t="s">
        <v>44</v>
      </c>
      <c r="C1752" s="165" t="s">
        <v>105</v>
      </c>
      <c r="D1752" s="245">
        <v>38728.319999999992</v>
      </c>
      <c r="E1752" s="245">
        <v>46545.633499999996</v>
      </c>
      <c r="F1752" s="246">
        <v>85273.953499999989</v>
      </c>
      <c r="G1752" s="221"/>
    </row>
    <row r="1753" spans="1:7" s="58" customFormat="1" ht="13.5" customHeight="1" x14ac:dyDescent="0.2">
      <c r="A1753" s="349">
        <v>2016</v>
      </c>
      <c r="B1753" s="350" t="s">
        <v>45</v>
      </c>
      <c r="C1753" s="350" t="s">
        <v>105</v>
      </c>
      <c r="D1753" s="351">
        <v>46198.7</v>
      </c>
      <c r="E1753" s="351">
        <v>55162.272000000004</v>
      </c>
      <c r="F1753" s="352">
        <v>101360.97200000001</v>
      </c>
      <c r="G1753" s="221"/>
    </row>
    <row r="1754" spans="1:7" s="58" customFormat="1" ht="13.5" customHeight="1" x14ac:dyDescent="0.2">
      <c r="A1754" s="244">
        <v>2016</v>
      </c>
      <c r="B1754" s="165" t="s">
        <v>46</v>
      </c>
      <c r="C1754" s="165" t="s">
        <v>105</v>
      </c>
      <c r="D1754" s="245">
        <v>43910.289999999994</v>
      </c>
      <c r="E1754" s="245">
        <v>49043.221999999994</v>
      </c>
      <c r="F1754" s="246">
        <v>92953.511999999988</v>
      </c>
      <c r="G1754" s="221"/>
    </row>
    <row r="1755" spans="1:7" s="58" customFormat="1" ht="13.5" customHeight="1" x14ac:dyDescent="0.2">
      <c r="A1755" s="349">
        <v>2016</v>
      </c>
      <c r="B1755" s="350" t="s">
        <v>47</v>
      </c>
      <c r="C1755" s="350" t="s">
        <v>105</v>
      </c>
      <c r="D1755" s="351">
        <v>45024.53</v>
      </c>
      <c r="E1755" s="351">
        <v>44693.671500000004</v>
      </c>
      <c r="F1755" s="352">
        <v>89718.201499999996</v>
      </c>
      <c r="G1755" s="221"/>
    </row>
    <row r="1756" spans="1:7" s="58" customFormat="1" ht="13.5" customHeight="1" x14ac:dyDescent="0.2">
      <c r="A1756" s="244">
        <v>2016</v>
      </c>
      <c r="B1756" s="165" t="s">
        <v>48</v>
      </c>
      <c r="C1756" s="165" t="s">
        <v>105</v>
      </c>
      <c r="D1756" s="245">
        <v>40617.449999999997</v>
      </c>
      <c r="E1756" s="245">
        <v>45483.567500000005</v>
      </c>
      <c r="F1756" s="246">
        <v>86101.017500000002</v>
      </c>
      <c r="G1756" s="221"/>
    </row>
    <row r="1757" spans="1:7" s="58" customFormat="1" ht="13.5" customHeight="1" x14ac:dyDescent="0.2">
      <c r="A1757" s="349">
        <v>2016</v>
      </c>
      <c r="B1757" s="350" t="s">
        <v>49</v>
      </c>
      <c r="C1757" s="350" t="s">
        <v>105</v>
      </c>
      <c r="D1757" s="351">
        <v>36513.17</v>
      </c>
      <c r="E1757" s="351">
        <v>48815.146000000001</v>
      </c>
      <c r="F1757" s="352">
        <v>85328.315999999992</v>
      </c>
      <c r="G1757" s="221"/>
    </row>
    <row r="1758" spans="1:7" s="58" customFormat="1" ht="13.5" customHeight="1" x14ac:dyDescent="0.2">
      <c r="A1758" s="244">
        <v>2017</v>
      </c>
      <c r="B1758" s="165" t="s">
        <v>50</v>
      </c>
      <c r="C1758" s="165" t="s">
        <v>105</v>
      </c>
      <c r="D1758" s="245">
        <v>38998.509999999995</v>
      </c>
      <c r="E1758" s="245">
        <v>41881.715499999998</v>
      </c>
      <c r="F1758" s="246">
        <v>80880.2255</v>
      </c>
      <c r="G1758" s="221"/>
    </row>
    <row r="1759" spans="1:7" s="58" customFormat="1" ht="13.5" customHeight="1" x14ac:dyDescent="0.2">
      <c r="A1759" s="349">
        <v>2017</v>
      </c>
      <c r="B1759" s="350" t="s">
        <v>51</v>
      </c>
      <c r="C1759" s="350" t="s">
        <v>105</v>
      </c>
      <c r="D1759" s="351">
        <v>50341.029999999992</v>
      </c>
      <c r="E1759" s="351">
        <v>47249.127499999995</v>
      </c>
      <c r="F1759" s="352">
        <v>97590.157499999987</v>
      </c>
      <c r="G1759" s="221"/>
    </row>
    <row r="1760" spans="1:7" s="58" customFormat="1" ht="13.5" customHeight="1" x14ac:dyDescent="0.2">
      <c r="A1760" s="244">
        <v>2017</v>
      </c>
      <c r="B1760" s="165" t="s">
        <v>52</v>
      </c>
      <c r="C1760" s="165" t="s">
        <v>105</v>
      </c>
      <c r="D1760" s="245">
        <v>51279.86</v>
      </c>
      <c r="E1760" s="245">
        <v>48482.957999999999</v>
      </c>
      <c r="F1760" s="246">
        <v>99762.818000000014</v>
      </c>
      <c r="G1760" s="221"/>
    </row>
    <row r="1761" spans="1:7" s="58" customFormat="1" ht="13.5" customHeight="1" x14ac:dyDescent="0.2">
      <c r="A1761" s="349">
        <v>2017</v>
      </c>
      <c r="B1761" s="350" t="s">
        <v>40</v>
      </c>
      <c r="C1761" s="350" t="s">
        <v>105</v>
      </c>
      <c r="D1761" s="351">
        <v>42802.619999999995</v>
      </c>
      <c r="E1761" s="351">
        <v>38721.646999999997</v>
      </c>
      <c r="F1761" s="352">
        <v>81524.267000000007</v>
      </c>
      <c r="G1761" s="221"/>
    </row>
    <row r="1762" spans="1:7" s="58" customFormat="1" ht="13.5" customHeight="1" x14ac:dyDescent="0.2">
      <c r="A1762" s="244">
        <v>2017</v>
      </c>
      <c r="B1762" s="165" t="s">
        <v>42</v>
      </c>
      <c r="C1762" s="165" t="s">
        <v>105</v>
      </c>
      <c r="D1762" s="245">
        <v>44600.63</v>
      </c>
      <c r="E1762" s="245">
        <v>45693.1</v>
      </c>
      <c r="F1762" s="246">
        <v>90293.73</v>
      </c>
      <c r="G1762" s="221"/>
    </row>
    <row r="1763" spans="1:7" s="58" customFormat="1" ht="13.5" customHeight="1" x14ac:dyDescent="0.2">
      <c r="A1763" s="349">
        <v>2017</v>
      </c>
      <c r="B1763" s="350" t="s">
        <v>43</v>
      </c>
      <c r="C1763" s="350" t="s">
        <v>105</v>
      </c>
      <c r="D1763" s="351">
        <v>42960.759999999995</v>
      </c>
      <c r="E1763" s="351">
        <v>46991.540000000008</v>
      </c>
      <c r="F1763" s="352">
        <v>89952.3</v>
      </c>
      <c r="G1763" s="221"/>
    </row>
    <row r="1764" spans="1:7" s="58" customFormat="1" ht="13.5" customHeight="1" x14ac:dyDescent="0.2">
      <c r="A1764" s="244">
        <v>2017</v>
      </c>
      <c r="B1764" s="165" t="s">
        <v>44</v>
      </c>
      <c r="C1764" s="165" t="s">
        <v>105</v>
      </c>
      <c r="D1764" s="245">
        <v>41819.4</v>
      </c>
      <c r="E1764" s="245">
        <v>49314.149999999994</v>
      </c>
      <c r="F1764" s="246">
        <v>91133.55</v>
      </c>
      <c r="G1764" s="221"/>
    </row>
    <row r="1765" spans="1:7" s="58" customFormat="1" ht="13.5" customHeight="1" x14ac:dyDescent="0.2">
      <c r="A1765" s="349">
        <v>2017</v>
      </c>
      <c r="B1765" s="350" t="s">
        <v>45</v>
      </c>
      <c r="C1765" s="350" t="s">
        <v>105</v>
      </c>
      <c r="D1765" s="351">
        <v>43947.08</v>
      </c>
      <c r="E1765" s="351">
        <v>47080.245999999992</v>
      </c>
      <c r="F1765" s="352">
        <v>91027.326000000001</v>
      </c>
      <c r="G1765" s="221"/>
    </row>
    <row r="1766" spans="1:7" s="58" customFormat="1" ht="13.5" customHeight="1" x14ac:dyDescent="0.2">
      <c r="A1766" s="244">
        <v>2017</v>
      </c>
      <c r="B1766" s="165" t="s">
        <v>46</v>
      </c>
      <c r="C1766" s="165" t="s">
        <v>105</v>
      </c>
      <c r="D1766" s="245">
        <v>45223.824999999997</v>
      </c>
      <c r="E1766" s="245">
        <v>49520.387000000002</v>
      </c>
      <c r="F1766" s="246">
        <v>94744.212</v>
      </c>
      <c r="G1766" s="221"/>
    </row>
    <row r="1767" spans="1:7" s="58" customFormat="1" ht="13.5" customHeight="1" x14ac:dyDescent="0.2">
      <c r="A1767" s="349">
        <v>2017</v>
      </c>
      <c r="B1767" s="350" t="s">
        <v>47</v>
      </c>
      <c r="C1767" s="350" t="s">
        <v>105</v>
      </c>
      <c r="D1767" s="351">
        <v>41921.960000000006</v>
      </c>
      <c r="E1767" s="351">
        <v>46060.414499999999</v>
      </c>
      <c r="F1767" s="352">
        <v>87982.374500000005</v>
      </c>
      <c r="G1767" s="221"/>
    </row>
    <row r="1768" spans="1:7" s="58" customFormat="1" ht="13.5" customHeight="1" x14ac:dyDescent="0.2">
      <c r="A1768" s="244">
        <v>2017</v>
      </c>
      <c r="B1768" s="165" t="s">
        <v>48</v>
      </c>
      <c r="C1768" s="165" t="s">
        <v>105</v>
      </c>
      <c r="D1768" s="245">
        <v>38956.78</v>
      </c>
      <c r="E1768" s="245">
        <v>47395.190499999997</v>
      </c>
      <c r="F1768" s="246">
        <v>86351.970499999996</v>
      </c>
      <c r="G1768" s="221"/>
    </row>
    <row r="1769" spans="1:7" s="58" customFormat="1" ht="13.5" customHeight="1" x14ac:dyDescent="0.2">
      <c r="A1769" s="349">
        <v>2017</v>
      </c>
      <c r="B1769" s="350" t="s">
        <v>49</v>
      </c>
      <c r="C1769" s="350" t="s">
        <v>105</v>
      </c>
      <c r="D1769" s="351">
        <v>34777.205999999998</v>
      </c>
      <c r="E1769" s="351">
        <v>41415.108</v>
      </c>
      <c r="F1769" s="352">
        <v>76192.313999999998</v>
      </c>
      <c r="G1769" s="221"/>
    </row>
    <row r="1770" spans="1:7" s="58" customFormat="1" ht="13.5" customHeight="1" x14ac:dyDescent="0.2">
      <c r="A1770" s="244">
        <v>2018</v>
      </c>
      <c r="B1770" s="165" t="s">
        <v>50</v>
      </c>
      <c r="C1770" s="165" t="s">
        <v>105</v>
      </c>
      <c r="D1770" s="245">
        <v>36124.129999999997</v>
      </c>
      <c r="E1770" s="245">
        <v>41745.909499999994</v>
      </c>
      <c r="F1770" s="246">
        <v>77870.039499999984</v>
      </c>
      <c r="G1770" s="221"/>
    </row>
    <row r="1771" spans="1:7" s="58" customFormat="1" ht="13.5" customHeight="1" x14ac:dyDescent="0.2">
      <c r="A1771" s="349">
        <v>2018</v>
      </c>
      <c r="B1771" s="350" t="s">
        <v>51</v>
      </c>
      <c r="C1771" s="350" t="s">
        <v>105</v>
      </c>
      <c r="D1771" s="351">
        <v>42170.650000000009</v>
      </c>
      <c r="E1771" s="351">
        <v>43331.854500000001</v>
      </c>
      <c r="F1771" s="352">
        <v>85502.504499999981</v>
      </c>
      <c r="G1771" s="221"/>
    </row>
    <row r="1772" spans="1:7" s="58" customFormat="1" ht="13.5" customHeight="1" x14ac:dyDescent="0.2">
      <c r="A1772" s="244">
        <v>2018</v>
      </c>
      <c r="B1772" s="165" t="s">
        <v>52</v>
      </c>
      <c r="C1772" s="165" t="s">
        <v>105</v>
      </c>
      <c r="D1772" s="245">
        <v>40171.640000000007</v>
      </c>
      <c r="E1772" s="245">
        <v>43645.953000000001</v>
      </c>
      <c r="F1772" s="246">
        <v>83817.593000000008</v>
      </c>
      <c r="G1772" s="221"/>
    </row>
    <row r="1773" spans="1:7" s="58" customFormat="1" ht="13.5" customHeight="1" x14ac:dyDescent="0.2">
      <c r="A1773" s="349">
        <v>2018</v>
      </c>
      <c r="B1773" s="350" t="s">
        <v>40</v>
      </c>
      <c r="C1773" s="350" t="s">
        <v>105</v>
      </c>
      <c r="D1773" s="351">
        <v>40270.76</v>
      </c>
      <c r="E1773" s="351">
        <v>45236.563999999998</v>
      </c>
      <c r="F1773" s="352">
        <v>85507.323999999993</v>
      </c>
      <c r="G1773" s="221"/>
    </row>
    <row r="1774" spans="1:7" s="58" customFormat="1" ht="13.5" customHeight="1" x14ac:dyDescent="0.2">
      <c r="A1774" s="244">
        <v>2018</v>
      </c>
      <c r="B1774" s="165" t="s">
        <v>42</v>
      </c>
      <c r="C1774" s="165" t="s">
        <v>105</v>
      </c>
      <c r="D1774" s="245">
        <v>43560.939999999988</v>
      </c>
      <c r="E1774" s="245">
        <v>45121.369333333336</v>
      </c>
      <c r="F1774" s="246">
        <v>88682.309333333338</v>
      </c>
      <c r="G1774" s="221"/>
    </row>
    <row r="1775" spans="1:7" s="58" customFormat="1" ht="13.5" customHeight="1" x14ac:dyDescent="0.2">
      <c r="A1775" s="349">
        <v>2018</v>
      </c>
      <c r="B1775" s="350" t="s">
        <v>43</v>
      </c>
      <c r="C1775" s="350" t="s">
        <v>105</v>
      </c>
      <c r="D1775" s="351">
        <v>37924.815999999999</v>
      </c>
      <c r="E1775" s="351">
        <v>41915.193111111104</v>
      </c>
      <c r="F1775" s="352">
        <v>79840.009111111111</v>
      </c>
      <c r="G1775" s="221"/>
    </row>
    <row r="1776" spans="1:7" s="58" customFormat="1" ht="13.5" customHeight="1" x14ac:dyDescent="0.2">
      <c r="A1776" s="244">
        <v>2018</v>
      </c>
      <c r="B1776" s="165" t="s">
        <v>44</v>
      </c>
      <c r="C1776" s="165" t="s">
        <v>105</v>
      </c>
      <c r="D1776" s="245">
        <v>38003.919999999998</v>
      </c>
      <c r="E1776" s="245">
        <v>45100.987000000001</v>
      </c>
      <c r="F1776" s="246">
        <v>83104.906999999977</v>
      </c>
      <c r="G1776" s="221"/>
    </row>
    <row r="1777" spans="1:7" s="58" customFormat="1" ht="13.5" customHeight="1" x14ac:dyDescent="0.2">
      <c r="A1777" s="349">
        <v>2018</v>
      </c>
      <c r="B1777" s="350" t="s">
        <v>45</v>
      </c>
      <c r="C1777" s="350" t="s">
        <v>105</v>
      </c>
      <c r="D1777" s="351">
        <v>40967.69</v>
      </c>
      <c r="E1777" s="351">
        <v>49777.797000000006</v>
      </c>
      <c r="F1777" s="352">
        <v>90745.487000000008</v>
      </c>
      <c r="G1777" s="221"/>
    </row>
    <row r="1778" spans="1:7" s="58" customFormat="1" ht="13.5" customHeight="1" x14ac:dyDescent="0.2">
      <c r="A1778" s="244">
        <v>2018</v>
      </c>
      <c r="B1778" s="165" t="s">
        <v>46</v>
      </c>
      <c r="C1778" s="165" t="s">
        <v>105</v>
      </c>
      <c r="D1778" s="245">
        <v>40211.749999999985</v>
      </c>
      <c r="E1778" s="245">
        <v>47604.855500000005</v>
      </c>
      <c r="F1778" s="246">
        <v>87816.605500000005</v>
      </c>
      <c r="G1778" s="221"/>
    </row>
    <row r="1779" spans="1:7" s="58" customFormat="1" ht="13.5" customHeight="1" x14ac:dyDescent="0.2">
      <c r="A1779" s="349">
        <v>2018</v>
      </c>
      <c r="B1779" s="350" t="s">
        <v>47</v>
      </c>
      <c r="C1779" s="350" t="s">
        <v>105</v>
      </c>
      <c r="D1779" s="351">
        <v>42767.75</v>
      </c>
      <c r="E1779" s="351">
        <v>51864.284</v>
      </c>
      <c r="F1779" s="352">
        <v>94632.034</v>
      </c>
      <c r="G1779" s="221"/>
    </row>
    <row r="1780" spans="1:7" s="58" customFormat="1" ht="13.5" customHeight="1" x14ac:dyDescent="0.2">
      <c r="A1780" s="244">
        <v>2018</v>
      </c>
      <c r="B1780" s="165" t="s">
        <v>48</v>
      </c>
      <c r="C1780" s="165" t="s">
        <v>105</v>
      </c>
      <c r="D1780" s="245">
        <v>39237.299999999996</v>
      </c>
      <c r="E1780" s="245">
        <v>47526.866500000004</v>
      </c>
      <c r="F1780" s="246">
        <v>86764.166499999992</v>
      </c>
      <c r="G1780" s="221"/>
    </row>
    <row r="1781" spans="1:7" s="58" customFormat="1" ht="13.5" customHeight="1" x14ac:dyDescent="0.2">
      <c r="A1781" s="349">
        <v>2018</v>
      </c>
      <c r="B1781" s="350" t="s">
        <v>49</v>
      </c>
      <c r="C1781" s="350" t="s">
        <v>105</v>
      </c>
      <c r="D1781" s="351">
        <v>32115.360000000001</v>
      </c>
      <c r="E1781" s="351">
        <v>42060.334999999999</v>
      </c>
      <c r="F1781" s="352">
        <v>74175.694999999992</v>
      </c>
      <c r="G1781" s="221"/>
    </row>
    <row r="1782" spans="1:7" s="58" customFormat="1" ht="13.5" customHeight="1" x14ac:dyDescent="0.2">
      <c r="A1782" s="244">
        <v>2019</v>
      </c>
      <c r="B1782" s="165" t="s">
        <v>50</v>
      </c>
      <c r="C1782" s="165" t="s">
        <v>105</v>
      </c>
      <c r="D1782" s="245">
        <v>33382.277999999998</v>
      </c>
      <c r="E1782" s="245">
        <v>40705.577499999999</v>
      </c>
      <c r="F1782" s="246">
        <v>74087.855500000005</v>
      </c>
      <c r="G1782" s="221"/>
    </row>
    <row r="1783" spans="1:7" s="58" customFormat="1" ht="13.5" customHeight="1" x14ac:dyDescent="0.2">
      <c r="A1783" s="349">
        <v>2019</v>
      </c>
      <c r="B1783" s="350" t="s">
        <v>51</v>
      </c>
      <c r="C1783" s="350" t="s">
        <v>105</v>
      </c>
      <c r="D1783" s="351">
        <v>38312.749999999993</v>
      </c>
      <c r="E1783" s="351">
        <v>42105.866000000002</v>
      </c>
      <c r="F1783" s="352">
        <v>80418.615999999995</v>
      </c>
      <c r="G1783" s="221"/>
    </row>
    <row r="1784" spans="1:7" s="58" customFormat="1" ht="13.5" customHeight="1" x14ac:dyDescent="0.2">
      <c r="A1784" s="244">
        <v>2019</v>
      </c>
      <c r="B1784" s="165" t="s">
        <v>52</v>
      </c>
      <c r="C1784" s="165" t="s">
        <v>105</v>
      </c>
      <c r="D1784" s="245">
        <v>38904.99</v>
      </c>
      <c r="E1784" s="245">
        <v>46347.193500000001</v>
      </c>
      <c r="F1784" s="246">
        <v>85252.183500000014</v>
      </c>
      <c r="G1784" s="221"/>
    </row>
    <row r="1785" spans="1:7" s="58" customFormat="1" ht="13.5" customHeight="1" x14ac:dyDescent="0.2">
      <c r="A1785" s="349">
        <v>2019</v>
      </c>
      <c r="B1785" s="350" t="s">
        <v>40</v>
      </c>
      <c r="C1785" s="350" t="s">
        <v>105</v>
      </c>
      <c r="D1785" s="351">
        <v>35132.920000000006</v>
      </c>
      <c r="E1785" s="351">
        <v>40866.368000000002</v>
      </c>
      <c r="F1785" s="352">
        <v>75999.288</v>
      </c>
      <c r="G1785" s="221"/>
    </row>
    <row r="1786" spans="1:7" s="58" customFormat="1" ht="13.5" customHeight="1" x14ac:dyDescent="0.2">
      <c r="A1786" s="244">
        <v>2019</v>
      </c>
      <c r="B1786" s="165" t="s">
        <v>42</v>
      </c>
      <c r="C1786" s="165" t="s">
        <v>105</v>
      </c>
      <c r="D1786" s="245">
        <v>36951.449999999997</v>
      </c>
      <c r="E1786" s="245">
        <v>46969.627000000008</v>
      </c>
      <c r="F1786" s="246">
        <v>83921.077000000005</v>
      </c>
      <c r="G1786" s="221"/>
    </row>
    <row r="1787" spans="1:7" s="58" customFormat="1" ht="13.5" customHeight="1" x14ac:dyDescent="0.2">
      <c r="A1787" s="349">
        <v>2019</v>
      </c>
      <c r="B1787" s="350" t="s">
        <v>43</v>
      </c>
      <c r="C1787" s="350" t="s">
        <v>105</v>
      </c>
      <c r="D1787" s="351">
        <v>31938.930000000004</v>
      </c>
      <c r="E1787" s="351">
        <v>41865.724000000002</v>
      </c>
      <c r="F1787" s="352">
        <v>73804.65400000001</v>
      </c>
      <c r="G1787" s="221"/>
    </row>
    <row r="1788" spans="1:7" s="58" customFormat="1" ht="13.5" customHeight="1" x14ac:dyDescent="0.2">
      <c r="A1788" s="244">
        <v>2019</v>
      </c>
      <c r="B1788" s="165" t="s">
        <v>44</v>
      </c>
      <c r="C1788" s="165" t="s">
        <v>105</v>
      </c>
      <c r="D1788" s="245">
        <v>40357.294999999998</v>
      </c>
      <c r="E1788" s="245">
        <v>50544.229999999996</v>
      </c>
      <c r="F1788" s="246">
        <v>90901.525000000009</v>
      </c>
      <c r="G1788" s="221"/>
    </row>
    <row r="1789" spans="1:7" s="58" customFormat="1" ht="13.5" customHeight="1" x14ac:dyDescent="0.2">
      <c r="A1789" s="349">
        <v>2019</v>
      </c>
      <c r="B1789" s="350" t="s">
        <v>45</v>
      </c>
      <c r="C1789" s="350" t="s">
        <v>105</v>
      </c>
      <c r="D1789" s="351">
        <v>40891.709999999992</v>
      </c>
      <c r="E1789" s="351">
        <v>49444.695</v>
      </c>
      <c r="F1789" s="352">
        <v>90336.404999999999</v>
      </c>
      <c r="G1789" s="221"/>
    </row>
    <row r="1790" spans="1:7" s="58" customFormat="1" ht="13.5" customHeight="1" x14ac:dyDescent="0.2">
      <c r="A1790" s="244">
        <v>2019</v>
      </c>
      <c r="B1790" s="165" t="s">
        <v>46</v>
      </c>
      <c r="C1790" s="165" t="s">
        <v>105</v>
      </c>
      <c r="D1790" s="245">
        <v>40432.67</v>
      </c>
      <c r="E1790" s="245">
        <v>50958.549500000001</v>
      </c>
      <c r="F1790" s="246">
        <v>91391.219499999992</v>
      </c>
      <c r="G1790" s="221"/>
    </row>
    <row r="1791" spans="1:7" s="58" customFormat="1" ht="13.5" customHeight="1" x14ac:dyDescent="0.2">
      <c r="A1791" s="349">
        <v>2019</v>
      </c>
      <c r="B1791" s="350" t="s">
        <v>47</v>
      </c>
      <c r="C1791" s="350" t="s">
        <v>105</v>
      </c>
      <c r="D1791" s="351">
        <v>40358.392999999996</v>
      </c>
      <c r="E1791" s="351">
        <v>52491.376499999998</v>
      </c>
      <c r="F1791" s="352">
        <v>92849.769499999995</v>
      </c>
      <c r="G1791" s="221"/>
    </row>
    <row r="1792" spans="1:7" s="58" customFormat="1" ht="13.5" customHeight="1" x14ac:dyDescent="0.2">
      <c r="A1792" s="244">
        <v>2019</v>
      </c>
      <c r="B1792" s="165" t="s">
        <v>48</v>
      </c>
      <c r="C1792" s="165" t="s">
        <v>105</v>
      </c>
      <c r="D1792" s="245">
        <v>37937.219999999994</v>
      </c>
      <c r="E1792" s="245">
        <v>52413.250999999989</v>
      </c>
      <c r="F1792" s="246">
        <v>90350.47099999999</v>
      </c>
      <c r="G1792" s="221"/>
    </row>
    <row r="1793" spans="1:7" s="58" customFormat="1" ht="13.5" customHeight="1" x14ac:dyDescent="0.2">
      <c r="A1793" s="349">
        <v>2019</v>
      </c>
      <c r="B1793" s="350" t="s">
        <v>49</v>
      </c>
      <c r="C1793" s="350" t="s">
        <v>105</v>
      </c>
      <c r="D1793" s="351">
        <v>32826.94</v>
      </c>
      <c r="E1793" s="351">
        <v>50044.170999999995</v>
      </c>
      <c r="F1793" s="352">
        <v>82871.11099999999</v>
      </c>
      <c r="G1793" s="221"/>
    </row>
    <row r="1794" spans="1:7" s="58" customFormat="1" ht="13.5" customHeight="1" x14ac:dyDescent="0.2">
      <c r="A1794" s="244">
        <v>2020</v>
      </c>
      <c r="B1794" s="165" t="s">
        <v>50</v>
      </c>
      <c r="C1794" s="165" t="s">
        <v>105</v>
      </c>
      <c r="D1794" s="245">
        <v>31433.620000000003</v>
      </c>
      <c r="E1794" s="245">
        <v>44692.139000000003</v>
      </c>
      <c r="F1794" s="246">
        <v>76125.759000000005</v>
      </c>
      <c r="G1794" s="221"/>
    </row>
    <row r="1795" spans="1:7" s="58" customFormat="1" ht="13.5" customHeight="1" x14ac:dyDescent="0.2">
      <c r="A1795" s="349">
        <v>2020</v>
      </c>
      <c r="B1795" s="350" t="s">
        <v>51</v>
      </c>
      <c r="C1795" s="350" t="s">
        <v>105</v>
      </c>
      <c r="D1795" s="351">
        <v>37150.590000000004</v>
      </c>
      <c r="E1795" s="351">
        <v>42269.922499999993</v>
      </c>
      <c r="F1795" s="352">
        <v>79420.512499999997</v>
      </c>
      <c r="G1795" s="221"/>
    </row>
    <row r="1796" spans="1:7" s="58" customFormat="1" ht="13.5" customHeight="1" x14ac:dyDescent="0.2">
      <c r="A1796" s="244">
        <v>2020</v>
      </c>
      <c r="B1796" s="165" t="s">
        <v>52</v>
      </c>
      <c r="C1796" s="165" t="s">
        <v>105</v>
      </c>
      <c r="D1796" s="245">
        <v>24666.7</v>
      </c>
      <c r="E1796" s="245">
        <v>29002.851999999999</v>
      </c>
      <c r="F1796" s="246">
        <v>53669.551999999996</v>
      </c>
      <c r="G1796" s="221"/>
    </row>
    <row r="1797" spans="1:7" s="58" customFormat="1" ht="13.5" customHeight="1" x14ac:dyDescent="0.2">
      <c r="A1797" s="349">
        <v>2020</v>
      </c>
      <c r="B1797" s="350" t="s">
        <v>40</v>
      </c>
      <c r="C1797" s="350" t="s">
        <v>105</v>
      </c>
      <c r="D1797" s="351">
        <v>743.21</v>
      </c>
      <c r="E1797" s="351">
        <v>7874.1444999999994</v>
      </c>
      <c r="F1797" s="352">
        <v>8617.3545000000013</v>
      </c>
      <c r="G1797" s="221"/>
    </row>
    <row r="1798" spans="1:7" s="58" customFormat="1" ht="13.5" customHeight="1" x14ac:dyDescent="0.2">
      <c r="A1798" s="244">
        <v>2020</v>
      </c>
      <c r="B1798" s="165" t="s">
        <v>42</v>
      </c>
      <c r="C1798" s="165" t="s">
        <v>105</v>
      </c>
      <c r="D1798" s="245">
        <v>14405.608011138915</v>
      </c>
      <c r="E1798" s="245">
        <v>24509.52850519753</v>
      </c>
      <c r="F1798" s="246">
        <v>38915.136516336439</v>
      </c>
      <c r="G1798" s="221"/>
    </row>
    <row r="1799" spans="1:7" s="58" customFormat="1" ht="13.5" customHeight="1" x14ac:dyDescent="0.2">
      <c r="A1799" s="349">
        <v>2020</v>
      </c>
      <c r="B1799" s="350" t="s">
        <v>43</v>
      </c>
      <c r="C1799" s="350" t="s">
        <v>105</v>
      </c>
      <c r="D1799" s="351">
        <v>23240.021992065434</v>
      </c>
      <c r="E1799" s="351">
        <v>35132.6420020566</v>
      </c>
      <c r="F1799" s="352">
        <v>58372.663994122027</v>
      </c>
      <c r="G1799" s="221"/>
    </row>
    <row r="1800" spans="1:7" s="58" customFormat="1" ht="13.5" customHeight="1" x14ac:dyDescent="0.2">
      <c r="A1800" s="244">
        <v>2020</v>
      </c>
      <c r="B1800" s="165" t="s">
        <v>44</v>
      </c>
      <c r="C1800" s="165" t="s">
        <v>105</v>
      </c>
      <c r="D1800" s="245">
        <v>32372.22597680664</v>
      </c>
      <c r="E1800" s="245">
        <v>43745.030943477643</v>
      </c>
      <c r="F1800" s="246">
        <v>76117.256920284271</v>
      </c>
      <c r="G1800" s="221"/>
    </row>
    <row r="1801" spans="1:7" s="58" customFormat="1" ht="13.5" customHeight="1" x14ac:dyDescent="0.2">
      <c r="A1801" s="349">
        <v>2020</v>
      </c>
      <c r="B1801" s="350" t="s">
        <v>45</v>
      </c>
      <c r="C1801" s="350" t="s">
        <v>105</v>
      </c>
      <c r="D1801" s="351">
        <v>34589.659034942626</v>
      </c>
      <c r="E1801" s="351">
        <v>41814.717991915946</v>
      </c>
      <c r="F1801" s="352">
        <v>76404.377026858565</v>
      </c>
      <c r="G1801" s="221"/>
    </row>
    <row r="1802" spans="1:7" s="58" customFormat="1" ht="13.5" customHeight="1" x14ac:dyDescent="0.2">
      <c r="A1802" s="244">
        <v>2020</v>
      </c>
      <c r="B1802" s="165" t="s">
        <v>46</v>
      </c>
      <c r="C1802" s="165" t="s">
        <v>105</v>
      </c>
      <c r="D1802" s="245">
        <v>36825.809949188231</v>
      </c>
      <c r="E1802" s="245">
        <v>46821.403990134204</v>
      </c>
      <c r="F1802" s="246">
        <v>83647.213939322435</v>
      </c>
      <c r="G1802" s="221"/>
    </row>
    <row r="1803" spans="1:7" s="58" customFormat="1" ht="13.5" customHeight="1" x14ac:dyDescent="0.2">
      <c r="A1803" s="349">
        <v>2020</v>
      </c>
      <c r="B1803" s="350" t="s">
        <v>47</v>
      </c>
      <c r="C1803" s="350" t="s">
        <v>105</v>
      </c>
      <c r="D1803" s="351">
        <v>36654.837965820312</v>
      </c>
      <c r="E1803" s="351">
        <v>48999.038493446344</v>
      </c>
      <c r="F1803" s="352">
        <v>85653.876459266656</v>
      </c>
      <c r="G1803" s="221"/>
    </row>
    <row r="1804" spans="1:7" s="58" customFormat="1" ht="13.5" customHeight="1" x14ac:dyDescent="0.2">
      <c r="A1804" s="244">
        <v>2020</v>
      </c>
      <c r="B1804" s="165" t="s">
        <v>48</v>
      </c>
      <c r="C1804" s="165" t="s">
        <v>105</v>
      </c>
      <c r="D1804" s="245">
        <v>33653.531040130612</v>
      </c>
      <c r="E1804" s="245">
        <v>48986.405483872411</v>
      </c>
      <c r="F1804" s="246">
        <v>82639.936524003017</v>
      </c>
      <c r="G1804" s="221"/>
    </row>
    <row r="1805" spans="1:7" s="58" customFormat="1" ht="13.5" customHeight="1" x14ac:dyDescent="0.2">
      <c r="A1805" s="349">
        <v>2020</v>
      </c>
      <c r="B1805" s="350" t="s">
        <v>49</v>
      </c>
      <c r="C1805" s="350" t="s">
        <v>105</v>
      </c>
      <c r="D1805" s="351">
        <v>29148.931011901856</v>
      </c>
      <c r="E1805" s="351">
        <v>47493.212530982011</v>
      </c>
      <c r="F1805" s="352">
        <v>76642.143542883859</v>
      </c>
      <c r="G1805" s="221"/>
    </row>
    <row r="1806" spans="1:7" s="58" customFormat="1" ht="13.5" customHeight="1" x14ac:dyDescent="0.2">
      <c r="A1806" s="244">
        <v>2021</v>
      </c>
      <c r="B1806" s="165" t="s">
        <v>50</v>
      </c>
      <c r="C1806" s="165" t="s">
        <v>105</v>
      </c>
      <c r="D1806" s="245">
        <v>26723.447981384285</v>
      </c>
      <c r="E1806" s="245">
        <v>43284.280992156033</v>
      </c>
      <c r="F1806" s="246">
        <v>70007.728973540303</v>
      </c>
      <c r="G1806" s="221"/>
    </row>
    <row r="1807" spans="1:7" s="58" customFormat="1" ht="13.5" customHeight="1" x14ac:dyDescent="0.2">
      <c r="A1807" s="349">
        <v>2021</v>
      </c>
      <c r="B1807" s="350" t="s">
        <v>51</v>
      </c>
      <c r="C1807" s="350" t="s">
        <v>105</v>
      </c>
      <c r="D1807" s="351">
        <v>36873.072095400013</v>
      </c>
      <c r="E1807" s="351">
        <v>45635.560017129988</v>
      </c>
      <c r="F1807" s="352">
        <v>82508.632112530002</v>
      </c>
      <c r="G1807" s="221"/>
    </row>
    <row r="1808" spans="1:7" s="58" customFormat="1" ht="13.5" customHeight="1" x14ac:dyDescent="0.2">
      <c r="A1808" s="244">
        <v>2021</v>
      </c>
      <c r="B1808" s="165" t="s">
        <v>52</v>
      </c>
      <c r="C1808" s="165" t="s">
        <v>105</v>
      </c>
      <c r="D1808" s="245">
        <v>40151.026031814581</v>
      </c>
      <c r="E1808" s="245">
        <v>48324.320017758306</v>
      </c>
      <c r="F1808" s="246">
        <v>88475.346049572894</v>
      </c>
      <c r="G1808" s="221"/>
    </row>
    <row r="1809" spans="1:7" s="58" customFormat="1" ht="13.5" customHeight="1" x14ac:dyDescent="0.2">
      <c r="A1809" s="349">
        <v>2021</v>
      </c>
      <c r="B1809" s="350" t="s">
        <v>40</v>
      </c>
      <c r="C1809" s="350" t="s">
        <v>105</v>
      </c>
      <c r="D1809" s="351">
        <v>34761.760992370597</v>
      </c>
      <c r="E1809" s="351">
        <v>48190.297498973399</v>
      </c>
      <c r="F1809" s="352">
        <v>82952.058491343982</v>
      </c>
      <c r="G1809" s="221"/>
    </row>
    <row r="1810" spans="1:7" s="58" customFormat="1" ht="13.5" customHeight="1" x14ac:dyDescent="0.2">
      <c r="A1810" s="244">
        <v>2021</v>
      </c>
      <c r="B1810" s="165" t="s">
        <v>42</v>
      </c>
      <c r="C1810" s="165" t="s">
        <v>105</v>
      </c>
      <c r="D1810" s="245">
        <v>29796.625956054686</v>
      </c>
      <c r="E1810" s="245">
        <v>41099.675927041819</v>
      </c>
      <c r="F1810" s="246">
        <v>70896.301883096501</v>
      </c>
      <c r="G1810" s="221"/>
    </row>
    <row r="1811" spans="1:7" s="58" customFormat="1" ht="13.5" customHeight="1" x14ac:dyDescent="0.2">
      <c r="A1811" s="349">
        <v>2021</v>
      </c>
      <c r="B1811" s="350" t="s">
        <v>43</v>
      </c>
      <c r="C1811" s="350" t="s">
        <v>105</v>
      </c>
      <c r="D1811" s="351">
        <v>36632.163042724613</v>
      </c>
      <c r="E1811" s="351">
        <v>43741.123038725433</v>
      </c>
      <c r="F1811" s="352">
        <v>80373.286081450045</v>
      </c>
      <c r="G1811" s="221"/>
    </row>
    <row r="1812" spans="1:7" s="58" customFormat="1" ht="13.5" customHeight="1" x14ac:dyDescent="0.2">
      <c r="A1812" s="244">
        <v>2021</v>
      </c>
      <c r="B1812" s="165" t="s">
        <v>44</v>
      </c>
      <c r="C1812" s="165" t="s">
        <v>105</v>
      </c>
      <c r="D1812" s="245">
        <v>34771.535971313482</v>
      </c>
      <c r="E1812" s="245">
        <v>47271.894509441234</v>
      </c>
      <c r="F1812" s="246">
        <v>82043.430480754701</v>
      </c>
      <c r="G1812" s="221"/>
    </row>
    <row r="1813" spans="1:7" s="58" customFormat="1" ht="13.5" customHeight="1" x14ac:dyDescent="0.2">
      <c r="A1813" s="349">
        <v>2021</v>
      </c>
      <c r="B1813" s="350" t="s">
        <v>45</v>
      </c>
      <c r="C1813" s="350" t="s">
        <v>105</v>
      </c>
      <c r="D1813" s="351">
        <v>38440.499001373304</v>
      </c>
      <c r="E1813" s="351">
        <v>47430.955479372045</v>
      </c>
      <c r="F1813" s="352">
        <v>85871.454480745335</v>
      </c>
      <c r="G1813" s="221"/>
    </row>
    <row r="1814" spans="1:7" s="58" customFormat="1" ht="13.5" customHeight="1" x14ac:dyDescent="0.2">
      <c r="A1814" s="244">
        <v>2021</v>
      </c>
      <c r="B1814" s="165" t="s">
        <v>46</v>
      </c>
      <c r="C1814" s="165" t="s">
        <v>105</v>
      </c>
      <c r="D1814" s="245">
        <v>41817.395062715404</v>
      </c>
      <c r="E1814" s="245">
        <v>51676.016469610819</v>
      </c>
      <c r="F1814" s="246">
        <v>93493.411532326238</v>
      </c>
      <c r="G1814" s="221"/>
    </row>
    <row r="1815" spans="1:7" s="58" customFormat="1" ht="13.5" customHeight="1" x14ac:dyDescent="0.2">
      <c r="A1815" s="349">
        <v>2021</v>
      </c>
      <c r="B1815" s="350" t="s">
        <v>47</v>
      </c>
      <c r="C1815" s="350" t="s">
        <v>105</v>
      </c>
      <c r="D1815" s="351">
        <v>39048.577994049068</v>
      </c>
      <c r="E1815" s="351">
        <v>52482.464430454245</v>
      </c>
      <c r="F1815" s="352">
        <v>91531.042424503306</v>
      </c>
      <c r="G1815" s="221"/>
    </row>
    <row r="1816" spans="1:7" s="58" customFormat="1" ht="13.5" customHeight="1" x14ac:dyDescent="0.2">
      <c r="A1816" s="244">
        <v>2021</v>
      </c>
      <c r="B1816" s="165" t="s">
        <v>48</v>
      </c>
      <c r="C1816" s="165" t="s">
        <v>105</v>
      </c>
      <c r="D1816" s="245">
        <v>40917.899934368135</v>
      </c>
      <c r="E1816" s="245">
        <v>52437.475599030768</v>
      </c>
      <c r="F1816" s="246">
        <v>93355.375533398896</v>
      </c>
      <c r="G1816" s="221"/>
    </row>
    <row r="1817" spans="1:7" s="58" customFormat="1" ht="13.5" customHeight="1" x14ac:dyDescent="0.2">
      <c r="A1817" s="349">
        <v>2021</v>
      </c>
      <c r="B1817" s="350" t="s">
        <v>49</v>
      </c>
      <c r="C1817" s="350" t="s">
        <v>105</v>
      </c>
      <c r="D1817" s="351">
        <v>38009.316029907233</v>
      </c>
      <c r="E1817" s="351">
        <v>54613.431571805209</v>
      </c>
      <c r="F1817" s="352">
        <v>92622.747601712443</v>
      </c>
      <c r="G1817" s="221"/>
    </row>
    <row r="1818" spans="1:7" s="58" customFormat="1" ht="13.5" customHeight="1" x14ac:dyDescent="0.2">
      <c r="A1818" s="244">
        <v>2022</v>
      </c>
      <c r="B1818" s="165" t="s">
        <v>50</v>
      </c>
      <c r="C1818" s="165" t="s">
        <v>105</v>
      </c>
      <c r="D1818" s="370">
        <v>33048.316938659671</v>
      </c>
      <c r="E1818" s="370">
        <v>39148.780504772702</v>
      </c>
      <c r="F1818" s="371">
        <v>72197.097443432373</v>
      </c>
      <c r="G1818" s="221"/>
    </row>
    <row r="1819" spans="1:7" s="58" customFormat="1" ht="13.5" customHeight="1" x14ac:dyDescent="0.2">
      <c r="A1819" s="349">
        <v>2022</v>
      </c>
      <c r="B1819" s="350" t="s">
        <v>51</v>
      </c>
      <c r="C1819" s="350" t="s">
        <v>105</v>
      </c>
      <c r="D1819" s="351">
        <v>41876.193043945314</v>
      </c>
      <c r="E1819" s="351">
        <v>47977.248538034932</v>
      </c>
      <c r="F1819" s="352">
        <v>89853.441581980238</v>
      </c>
      <c r="G1819" s="221"/>
    </row>
    <row r="1820" spans="1:7" s="58" customFormat="1" ht="13.5" customHeight="1" x14ac:dyDescent="0.2">
      <c r="A1820" s="244">
        <v>2022</v>
      </c>
      <c r="B1820" s="165" t="s">
        <v>52</v>
      </c>
      <c r="C1820" s="165" t="s">
        <v>105</v>
      </c>
      <c r="D1820" s="370">
        <v>40935.54906024599</v>
      </c>
      <c r="E1820" s="370">
        <v>52106.429471397278</v>
      </c>
      <c r="F1820" s="371">
        <v>93041.978531643268</v>
      </c>
      <c r="G1820" s="221"/>
    </row>
    <row r="1821" spans="1:7" s="58" customFormat="1" ht="13.5" customHeight="1" x14ac:dyDescent="0.2">
      <c r="A1821" s="349">
        <v>2022</v>
      </c>
      <c r="B1821" s="350" t="s">
        <v>40</v>
      </c>
      <c r="C1821" s="350" t="s">
        <v>105</v>
      </c>
      <c r="D1821" s="351">
        <v>34371.758012207036</v>
      </c>
      <c r="E1821" s="351">
        <v>41085.167995160758</v>
      </c>
      <c r="F1821" s="352">
        <v>75456.926007367787</v>
      </c>
      <c r="G1821" s="221"/>
    </row>
    <row r="1822" spans="1:7" s="58" customFormat="1" ht="13.5" customHeight="1" x14ac:dyDescent="0.2">
      <c r="A1822" s="244">
        <v>2022</v>
      </c>
      <c r="B1822" s="165" t="s">
        <v>42</v>
      </c>
      <c r="C1822" s="165" t="s">
        <v>105</v>
      </c>
      <c r="D1822" s="370">
        <v>39077.291991345402</v>
      </c>
      <c r="E1822" s="370">
        <v>47087.101000274946</v>
      </c>
      <c r="F1822" s="371">
        <v>86164.392991620363</v>
      </c>
      <c r="G1822" s="221"/>
    </row>
    <row r="1823" spans="1:7" s="58" customFormat="1" ht="13.5" customHeight="1" x14ac:dyDescent="0.2">
      <c r="A1823" s="349">
        <v>2022</v>
      </c>
      <c r="B1823" s="350" t="s">
        <v>43</v>
      </c>
      <c r="C1823" s="350" t="s">
        <v>105</v>
      </c>
      <c r="D1823" s="351">
        <v>38851.542967498797</v>
      </c>
      <c r="E1823" s="351">
        <v>45202.076002841939</v>
      </c>
      <c r="F1823" s="352">
        <v>84053.618970340744</v>
      </c>
      <c r="G1823" s="221"/>
    </row>
    <row r="1824" spans="1:7" s="58" customFormat="1" ht="13.5" customHeight="1" x14ac:dyDescent="0.2">
      <c r="A1824" s="244">
        <v>2022</v>
      </c>
      <c r="B1824" s="165" t="s">
        <v>44</v>
      </c>
      <c r="C1824" s="165" t="s">
        <v>105</v>
      </c>
      <c r="D1824" s="370">
        <v>40570.028999999995</v>
      </c>
      <c r="E1824" s="370">
        <v>48499.104500000001</v>
      </c>
      <c r="F1824" s="371">
        <v>89069.133499999996</v>
      </c>
      <c r="G1824" s="221"/>
    </row>
    <row r="1825" spans="1:7" s="58" customFormat="1" ht="13.5" customHeight="1" x14ac:dyDescent="0.2">
      <c r="A1825" s="349">
        <v>2022</v>
      </c>
      <c r="B1825" s="350" t="s">
        <v>45</v>
      </c>
      <c r="C1825" s="350" t="s">
        <v>105</v>
      </c>
      <c r="D1825" s="351">
        <v>44553.209938507091</v>
      </c>
      <c r="E1825" s="351">
        <v>51608.726994417644</v>
      </c>
      <c r="F1825" s="352">
        <v>96161.936932924727</v>
      </c>
      <c r="G1825" s="221"/>
    </row>
    <row r="1826" spans="1:7" s="58" customFormat="1" ht="13.5" customHeight="1" x14ac:dyDescent="0.2">
      <c r="A1826" s="244">
        <v>2022</v>
      </c>
      <c r="B1826" s="165" t="s">
        <v>46</v>
      </c>
      <c r="C1826" s="165" t="s">
        <v>105</v>
      </c>
      <c r="D1826" s="370">
        <v>45513.896999999997</v>
      </c>
      <c r="E1826" s="370">
        <v>53714.799000000006</v>
      </c>
      <c r="F1826" s="371">
        <v>99228.695999999996</v>
      </c>
      <c r="G1826" s="221"/>
    </row>
    <row r="1827" spans="1:7" s="58" customFormat="1" ht="13.5" customHeight="1" x14ac:dyDescent="0.2">
      <c r="A1827" s="349">
        <v>2022</v>
      </c>
      <c r="B1827" s="350" t="s">
        <v>47</v>
      </c>
      <c r="C1827" s="350" t="s">
        <v>105</v>
      </c>
      <c r="D1827" s="351">
        <v>42790.801046997083</v>
      </c>
      <c r="E1827" s="351">
        <v>47815.604509193661</v>
      </c>
      <c r="F1827" s="352">
        <v>90606.40555619073</v>
      </c>
      <c r="G1827" s="221"/>
    </row>
    <row r="1828" spans="1:7" s="58" customFormat="1" ht="13.5" customHeight="1" x14ac:dyDescent="0.2">
      <c r="A1828" s="244">
        <v>2022</v>
      </c>
      <c r="B1828" s="165" t="s">
        <v>48</v>
      </c>
      <c r="C1828" s="165" t="s">
        <v>105</v>
      </c>
      <c r="D1828" s="370">
        <v>43774.996030364986</v>
      </c>
      <c r="E1828" s="370">
        <v>47485.308974071973</v>
      </c>
      <c r="F1828" s="371">
        <v>91260.305004436959</v>
      </c>
      <c r="G1828" s="221"/>
    </row>
    <row r="1829" spans="1:7" s="58" customFormat="1" ht="13.5" customHeight="1" x14ac:dyDescent="0.2">
      <c r="A1829" s="349">
        <v>2022</v>
      </c>
      <c r="B1829" s="350" t="s">
        <v>49</v>
      </c>
      <c r="C1829" s="350" t="s">
        <v>105</v>
      </c>
      <c r="D1829" s="351">
        <v>40316.890060882593</v>
      </c>
      <c r="E1829" s="351">
        <v>50013.27602425075</v>
      </c>
      <c r="F1829" s="352">
        <v>90330.166085133358</v>
      </c>
      <c r="G1829" s="221"/>
    </row>
    <row r="1830" spans="1:7" s="58" customFormat="1" ht="13.5" customHeight="1" x14ac:dyDescent="0.2">
      <c r="A1830" s="244">
        <v>2023</v>
      </c>
      <c r="B1830" s="165" t="s">
        <v>50</v>
      </c>
      <c r="C1830" s="165" t="s">
        <v>105</v>
      </c>
      <c r="D1830" s="370">
        <v>31676.366026168842</v>
      </c>
      <c r="E1830" s="370">
        <v>37298.467504788372</v>
      </c>
      <c r="F1830" s="371">
        <v>68974.833530957199</v>
      </c>
      <c r="G1830" s="221"/>
    </row>
    <row r="1831" spans="1:7" s="58" customFormat="1" ht="13.5" customHeight="1" x14ac:dyDescent="0.2">
      <c r="A1831" s="349">
        <v>2023</v>
      </c>
      <c r="B1831" s="350" t="s">
        <v>51</v>
      </c>
      <c r="C1831" s="350" t="s">
        <v>105</v>
      </c>
      <c r="D1831" s="351">
        <v>42359.885999799997</v>
      </c>
      <c r="E1831" s="351">
        <v>45008.301937900003</v>
      </c>
      <c r="F1831" s="352">
        <v>87368.1879377</v>
      </c>
      <c r="G1831" s="221"/>
    </row>
    <row r="1832" spans="1:7" s="58" customFormat="1" ht="13.5" customHeight="1" x14ac:dyDescent="0.2">
      <c r="A1832" s="244">
        <v>2023</v>
      </c>
      <c r="B1832" s="165" t="s">
        <v>52</v>
      </c>
      <c r="C1832" s="165" t="s">
        <v>105</v>
      </c>
      <c r="D1832" s="370">
        <v>47560.885040025714</v>
      </c>
      <c r="E1832" s="370">
        <v>49380.452995294341</v>
      </c>
      <c r="F1832" s="371">
        <v>96941.338035320063</v>
      </c>
      <c r="G1832" s="221"/>
    </row>
    <row r="1833" spans="1:7" s="58" customFormat="1" ht="13.5" customHeight="1" x14ac:dyDescent="0.2">
      <c r="A1833" s="349">
        <v>2023</v>
      </c>
      <c r="B1833" s="350" t="s">
        <v>40</v>
      </c>
      <c r="C1833" s="350" t="s">
        <v>105</v>
      </c>
      <c r="D1833" s="351">
        <v>37482.985906311049</v>
      </c>
      <c r="E1833" s="351">
        <v>40567.989483031648</v>
      </c>
      <c r="F1833" s="352">
        <v>78050.975389342697</v>
      </c>
      <c r="G1833" s="221"/>
    </row>
    <row r="1834" spans="1:7" s="58" customFormat="1" ht="13.5" customHeight="1" x14ac:dyDescent="0.2">
      <c r="A1834" s="244">
        <v>2023</v>
      </c>
      <c r="B1834" s="165" t="s">
        <v>42</v>
      </c>
      <c r="C1834" s="165" t="s">
        <v>105</v>
      </c>
      <c r="D1834" s="370">
        <v>42420.793143575676</v>
      </c>
      <c r="E1834" s="370">
        <v>49949.510003895171</v>
      </c>
      <c r="F1834" s="371">
        <v>92370.303147470855</v>
      </c>
      <c r="G1834" s="221"/>
    </row>
    <row r="1835" spans="1:7" s="58" customFormat="1" ht="13.5" customHeight="1" x14ac:dyDescent="0.2">
      <c r="A1835" s="349">
        <v>2023</v>
      </c>
      <c r="B1835" s="350" t="s">
        <v>43</v>
      </c>
      <c r="C1835" s="350" t="s">
        <v>105</v>
      </c>
      <c r="D1835" s="351">
        <v>44091.059053999998</v>
      </c>
      <c r="E1835" s="351">
        <v>48333.287957499953</v>
      </c>
      <c r="F1835" s="352">
        <v>92424.347011499951</v>
      </c>
      <c r="G1835" s="221"/>
    </row>
    <row r="1836" spans="1:7" s="58" customFormat="1" ht="13.5" customHeight="1" x14ac:dyDescent="0.2">
      <c r="A1836" s="244">
        <v>2023</v>
      </c>
      <c r="B1836" s="165" t="s">
        <v>44</v>
      </c>
      <c r="C1836" s="165" t="s">
        <v>105</v>
      </c>
      <c r="D1836" s="370">
        <v>40560.97</v>
      </c>
      <c r="E1836" s="370">
        <v>45959.739000000001</v>
      </c>
      <c r="F1836" s="371">
        <v>86520.709000000003</v>
      </c>
      <c r="G1836" s="221"/>
    </row>
    <row r="1837" spans="1:7" s="58" customFormat="1" ht="13.5" customHeight="1" x14ac:dyDescent="0.2">
      <c r="A1837" s="349">
        <v>2023</v>
      </c>
      <c r="B1837" s="350" t="s">
        <v>45</v>
      </c>
      <c r="C1837" s="350" t="s">
        <v>105</v>
      </c>
      <c r="D1837" s="351">
        <v>43232.266997100829</v>
      </c>
      <c r="E1837" s="351">
        <v>50342.352463768431</v>
      </c>
      <c r="F1837" s="352">
        <v>93574.61946086926</v>
      </c>
      <c r="G1837" s="221"/>
    </row>
    <row r="1838" spans="1:7" s="58" customFormat="1" ht="13.5" customHeight="1" x14ac:dyDescent="0.2">
      <c r="A1838" s="244">
        <v>2023</v>
      </c>
      <c r="B1838" s="165" t="s">
        <v>46</v>
      </c>
      <c r="C1838" s="165" t="s">
        <v>105</v>
      </c>
      <c r="D1838" s="370">
        <v>42873.61</v>
      </c>
      <c r="E1838" s="370">
        <v>52395.306499999992</v>
      </c>
      <c r="F1838" s="371">
        <v>95268.916499999992</v>
      </c>
      <c r="G1838" s="221"/>
    </row>
    <row r="1839" spans="1:7" s="58" customFormat="1" ht="13.5" customHeight="1" x14ac:dyDescent="0.2">
      <c r="A1839" s="349">
        <v>2023</v>
      </c>
      <c r="B1839" s="350" t="s">
        <v>47</v>
      </c>
      <c r="C1839" s="350" t="s">
        <v>105</v>
      </c>
      <c r="D1839" s="351">
        <v>43755.347000000002</v>
      </c>
      <c r="E1839" s="351">
        <v>51247.928499999995</v>
      </c>
      <c r="F1839" s="352">
        <v>95003.275499999989</v>
      </c>
      <c r="G1839" s="221"/>
    </row>
    <row r="1840" spans="1:7" s="58" customFormat="1" ht="13.5" customHeight="1" x14ac:dyDescent="0.2">
      <c r="A1840" s="244">
        <v>2023</v>
      </c>
      <c r="B1840" s="165" t="s">
        <v>48</v>
      </c>
      <c r="C1840" s="165" t="s">
        <v>105</v>
      </c>
      <c r="D1840" s="370">
        <v>41006.047999999995</v>
      </c>
      <c r="E1840" s="370">
        <v>50255.346999999994</v>
      </c>
      <c r="F1840" s="371">
        <v>91261.39499999999</v>
      </c>
      <c r="G1840" s="221"/>
    </row>
    <row r="1841" spans="1:7" s="58" customFormat="1" ht="13.5" customHeight="1" x14ac:dyDescent="0.2">
      <c r="A1841" s="349">
        <v>2023</v>
      </c>
      <c r="B1841" s="350" t="s">
        <v>49</v>
      </c>
      <c r="C1841" s="350" t="s">
        <v>105</v>
      </c>
      <c r="D1841" s="351">
        <v>34741.492000000006</v>
      </c>
      <c r="E1841" s="351">
        <v>49752.661</v>
      </c>
      <c r="F1841" s="352">
        <v>84494.152999999991</v>
      </c>
      <c r="G1841" s="221"/>
    </row>
    <row r="1842" spans="1:7" s="58" customFormat="1" ht="13.5" customHeight="1" x14ac:dyDescent="0.2">
      <c r="A1842" s="244">
        <v>2024</v>
      </c>
      <c r="B1842" s="165" t="s">
        <v>50</v>
      </c>
      <c r="C1842" s="165" t="s">
        <v>105</v>
      </c>
      <c r="D1842" s="370">
        <v>31103.608999999997</v>
      </c>
      <c r="E1842" s="370">
        <v>36531.431499999999</v>
      </c>
      <c r="F1842" s="371">
        <v>67635.040500000003</v>
      </c>
      <c r="G1842" s="221"/>
    </row>
    <row r="1843" spans="1:7" s="58" customFormat="1" ht="13.5" customHeight="1" x14ac:dyDescent="0.2">
      <c r="A1843" s="349">
        <v>2024</v>
      </c>
      <c r="B1843" s="350" t="s">
        <v>51</v>
      </c>
      <c r="C1843" s="350" t="s">
        <v>105</v>
      </c>
      <c r="D1843" s="351">
        <v>37846.652999999998</v>
      </c>
      <c r="E1843" s="351">
        <v>44280.27900000001</v>
      </c>
      <c r="F1843" s="352">
        <v>82126.932000000001</v>
      </c>
      <c r="G1843" s="221"/>
    </row>
    <row r="1844" spans="1:7" s="58" customFormat="1" ht="13.5" customHeight="1" x14ac:dyDescent="0.2">
      <c r="A1844" s="244">
        <v>2024</v>
      </c>
      <c r="B1844" s="165" t="s">
        <v>52</v>
      </c>
      <c r="C1844" s="165" t="s">
        <v>105</v>
      </c>
      <c r="D1844" s="370">
        <v>33528.250000000007</v>
      </c>
      <c r="E1844" s="370">
        <v>39197.182999999997</v>
      </c>
      <c r="F1844" s="371">
        <v>72725.433000000005</v>
      </c>
      <c r="G1844" s="221"/>
    </row>
    <row r="1845" spans="1:7" s="58" customFormat="1" ht="13.5" customHeight="1" x14ac:dyDescent="0.2">
      <c r="A1845" s="349">
        <v>2024</v>
      </c>
      <c r="B1845" s="350" t="s">
        <v>40</v>
      </c>
      <c r="C1845" s="350" t="s">
        <v>105</v>
      </c>
      <c r="D1845" s="351">
        <v>34908.652999999998</v>
      </c>
      <c r="E1845" s="351">
        <v>48217.900500000003</v>
      </c>
      <c r="F1845" s="352">
        <v>83126.553499999995</v>
      </c>
      <c r="G1845" s="221"/>
    </row>
    <row r="1846" spans="1:7" s="58" customFormat="1" ht="13.5" customHeight="1" x14ac:dyDescent="0.2">
      <c r="A1846" s="244">
        <v>2024</v>
      </c>
      <c r="B1846" s="165" t="s">
        <v>42</v>
      </c>
      <c r="C1846" s="165" t="s">
        <v>105</v>
      </c>
      <c r="D1846" s="370">
        <v>33080.326000000001</v>
      </c>
      <c r="E1846" s="370">
        <v>44381.862000000008</v>
      </c>
      <c r="F1846" s="371">
        <v>77462.188000000009</v>
      </c>
      <c r="G1846" s="221"/>
    </row>
    <row r="1847" spans="1:7" s="58" customFormat="1" ht="13.5" customHeight="1" x14ac:dyDescent="0.2">
      <c r="A1847" s="349">
        <v>2024</v>
      </c>
      <c r="B1847" s="350" t="s">
        <v>43</v>
      </c>
      <c r="C1847" s="350" t="s">
        <v>105</v>
      </c>
      <c r="D1847" s="351">
        <v>33626.154000000002</v>
      </c>
      <c r="E1847" s="351">
        <v>41150.825499999999</v>
      </c>
      <c r="F1847" s="352">
        <v>74776.979500000001</v>
      </c>
      <c r="G1847" s="221"/>
    </row>
    <row r="1848" spans="1:7" s="58" customFormat="1" ht="13.5" customHeight="1" x14ac:dyDescent="0.2">
      <c r="A1848" s="244">
        <v>2024</v>
      </c>
      <c r="B1848" s="165" t="s">
        <v>44</v>
      </c>
      <c r="C1848" s="165" t="s">
        <v>105</v>
      </c>
      <c r="D1848" s="370">
        <v>36482.228999999999</v>
      </c>
      <c r="E1848" s="370">
        <v>45842.451000000001</v>
      </c>
      <c r="F1848" s="371">
        <v>82324.680000000008</v>
      </c>
      <c r="G1848" s="221"/>
    </row>
    <row r="1849" spans="1:7" s="58" customFormat="1" ht="13.5" customHeight="1" x14ac:dyDescent="0.2">
      <c r="A1849" s="349">
        <v>2024</v>
      </c>
      <c r="B1849" s="350" t="s">
        <v>45</v>
      </c>
      <c r="C1849" s="350" t="s">
        <v>105</v>
      </c>
      <c r="D1849" s="351">
        <v>37107.406000000003</v>
      </c>
      <c r="E1849" s="351">
        <v>47387.123500000002</v>
      </c>
      <c r="F1849" s="352">
        <v>84494.52949999999</v>
      </c>
      <c r="G1849" s="221"/>
    </row>
    <row r="1850" spans="1:7" s="58" customFormat="1" ht="13.5" customHeight="1" x14ac:dyDescent="0.2">
      <c r="A1850" s="244">
        <v>2024</v>
      </c>
      <c r="B1850" s="165" t="s">
        <v>46</v>
      </c>
      <c r="C1850" s="165" t="s">
        <v>105</v>
      </c>
      <c r="D1850" s="370">
        <v>35993.231</v>
      </c>
      <c r="E1850" s="370">
        <v>43440.360000000008</v>
      </c>
      <c r="F1850" s="371">
        <v>79433.591000000015</v>
      </c>
      <c r="G1850" s="221"/>
    </row>
    <row r="1851" spans="1:7" s="58" customFormat="1" ht="13.5" customHeight="1" x14ac:dyDescent="0.2">
      <c r="A1851" s="349">
        <v>2024</v>
      </c>
      <c r="B1851" s="350" t="s">
        <v>47</v>
      </c>
      <c r="C1851" s="350" t="s">
        <v>105</v>
      </c>
      <c r="D1851" s="351">
        <v>36191.899000000005</v>
      </c>
      <c r="E1851" s="351">
        <v>46877.899000000005</v>
      </c>
      <c r="F1851" s="352">
        <v>83069.797999999995</v>
      </c>
      <c r="G1851" s="221"/>
    </row>
    <row r="1852" spans="1:7" s="58" customFormat="1" ht="13.5" customHeight="1" x14ac:dyDescent="0.2">
      <c r="A1852" s="244">
        <v>2024</v>
      </c>
      <c r="B1852" s="165" t="s">
        <v>48</v>
      </c>
      <c r="C1852" s="165" t="s">
        <v>105</v>
      </c>
      <c r="D1852" s="370">
        <v>35108.396000000001</v>
      </c>
      <c r="E1852" s="370">
        <v>43736.852500000008</v>
      </c>
      <c r="F1852" s="371">
        <v>78845.248500000002</v>
      </c>
      <c r="G1852" s="221"/>
    </row>
    <row r="1853" spans="1:7" s="58" customFormat="1" ht="13.5" customHeight="1" x14ac:dyDescent="0.2">
      <c r="A1853" s="349">
        <v>2024</v>
      </c>
      <c r="B1853" s="350" t="s">
        <v>49</v>
      </c>
      <c r="C1853" s="350" t="s">
        <v>105</v>
      </c>
      <c r="D1853" s="351">
        <v>31904.049000000006</v>
      </c>
      <c r="E1853" s="351">
        <v>46096.853000000003</v>
      </c>
      <c r="F1853" s="352">
        <v>78000.902000000016</v>
      </c>
      <c r="G1853" s="221"/>
    </row>
    <row r="1854" spans="1:7" s="58" customFormat="1" ht="13.5" customHeight="1" x14ac:dyDescent="0.2">
      <c r="A1854" s="244">
        <v>2025</v>
      </c>
      <c r="B1854" s="165" t="s">
        <v>50</v>
      </c>
      <c r="C1854" s="165" t="s">
        <v>105</v>
      </c>
      <c r="D1854" s="370">
        <v>26731.542000000001</v>
      </c>
      <c r="E1854" s="370">
        <v>39642.076499999996</v>
      </c>
      <c r="F1854" s="371">
        <v>66373.618500000011</v>
      </c>
      <c r="G1854" s="221"/>
    </row>
    <row r="1855" spans="1:7" s="58" customFormat="1" ht="13.5" customHeight="1" x14ac:dyDescent="0.2">
      <c r="A1855" s="349">
        <v>2025</v>
      </c>
      <c r="B1855" s="350" t="s">
        <v>51</v>
      </c>
      <c r="C1855" s="350" t="s">
        <v>105</v>
      </c>
      <c r="D1855" s="351">
        <v>31975.544999999995</v>
      </c>
      <c r="E1855" s="351">
        <v>43805.062000000005</v>
      </c>
      <c r="F1855" s="352">
        <v>75780.606999999989</v>
      </c>
      <c r="G1855" s="221"/>
    </row>
    <row r="1856" spans="1:7" s="58" customFormat="1" ht="13.5" customHeight="1" x14ac:dyDescent="0.2">
      <c r="A1856" s="244">
        <v>2025</v>
      </c>
      <c r="B1856" s="165" t="s">
        <v>52</v>
      </c>
      <c r="C1856" s="165" t="s">
        <v>105</v>
      </c>
      <c r="D1856" s="370">
        <v>36167.898999999998</v>
      </c>
      <c r="E1856" s="370">
        <v>44897.927500000005</v>
      </c>
      <c r="F1856" s="371">
        <v>81065.82650000001</v>
      </c>
      <c r="G1856" s="221"/>
    </row>
    <row r="1857" spans="1:7" s="58" customFormat="1" ht="13.5" customHeight="1" x14ac:dyDescent="0.2">
      <c r="A1857" s="349">
        <v>2025</v>
      </c>
      <c r="B1857" s="350" t="s">
        <v>40</v>
      </c>
      <c r="C1857" s="350" t="s">
        <v>105</v>
      </c>
      <c r="D1857" s="351">
        <v>33457.524999999994</v>
      </c>
      <c r="E1857" s="351">
        <v>43765.746000000006</v>
      </c>
      <c r="F1857" s="352">
        <v>77223.271000000008</v>
      </c>
      <c r="G1857" s="221"/>
    </row>
    <row r="1858" spans="1:7" s="58" customFormat="1" ht="13.5" customHeight="1" x14ac:dyDescent="0.2">
      <c r="A1858" s="244">
        <v>2025</v>
      </c>
      <c r="B1858" s="165" t="s">
        <v>42</v>
      </c>
      <c r="C1858" s="165" t="s">
        <v>105</v>
      </c>
      <c r="D1858" s="370">
        <v>34325.406000000003</v>
      </c>
      <c r="E1858" s="370">
        <v>45357.432500000003</v>
      </c>
      <c r="F1858" s="371">
        <v>79682.838500000013</v>
      </c>
      <c r="G1858" s="221"/>
    </row>
    <row r="1859" spans="1:7" s="58" customFormat="1" ht="13.5" customHeight="1" x14ac:dyDescent="0.2">
      <c r="A1859" s="349">
        <v>2025</v>
      </c>
      <c r="B1859" s="350" t="s">
        <v>43</v>
      </c>
      <c r="C1859" s="350" t="s">
        <v>105</v>
      </c>
      <c r="D1859" s="351">
        <v>28218.913</v>
      </c>
      <c r="E1859" s="351">
        <v>40460.172999999995</v>
      </c>
      <c r="F1859" s="352">
        <v>68679.085999999996</v>
      </c>
      <c r="G1859" s="221"/>
    </row>
    <row r="1860" spans="1:7" s="58" customFormat="1" ht="13.5" customHeight="1" x14ac:dyDescent="0.2">
      <c r="A1860" s="244">
        <v>2025</v>
      </c>
      <c r="B1860" s="165" t="s">
        <v>44</v>
      </c>
      <c r="C1860" s="165" t="s">
        <v>105</v>
      </c>
      <c r="D1860" s="370">
        <v>33770.582999999999</v>
      </c>
      <c r="E1860" s="370">
        <v>50343.524999998968</v>
      </c>
      <c r="F1860" s="371">
        <v>84114.107999998974</v>
      </c>
      <c r="G1860" s="221"/>
    </row>
    <row r="1861" spans="1:7" s="58" customFormat="1" ht="13.5" customHeight="1" x14ac:dyDescent="0.2">
      <c r="A1861" s="349">
        <v>2025</v>
      </c>
      <c r="B1861" s="350" t="s">
        <v>45</v>
      </c>
      <c r="C1861" s="350" t="s">
        <v>105</v>
      </c>
      <c r="D1861" s="351">
        <v>32004.839000000004</v>
      </c>
      <c r="E1861" s="351">
        <v>45065.625</v>
      </c>
      <c r="F1861" s="352">
        <v>77070.463999999993</v>
      </c>
      <c r="G1861" s="221"/>
    </row>
    <row r="1862" spans="1:7" s="58" customFormat="1" ht="13.5" customHeight="1" x14ac:dyDescent="0.2">
      <c r="A1862" s="244">
        <v>2025</v>
      </c>
      <c r="B1862" s="165" t="s">
        <v>46</v>
      </c>
      <c r="C1862" s="165" t="s">
        <v>105</v>
      </c>
      <c r="D1862" s="370">
        <v>34325.22</v>
      </c>
      <c r="E1862" s="370">
        <v>51030.09</v>
      </c>
      <c r="F1862" s="371">
        <v>85355.309999999983</v>
      </c>
      <c r="G1862" s="221"/>
    </row>
    <row r="1863" spans="1:7" s="58" customFormat="1" ht="13.5" customHeight="1" x14ac:dyDescent="0.2">
      <c r="A1863" s="349">
        <v>2025</v>
      </c>
      <c r="B1863" s="350" t="s">
        <v>47</v>
      </c>
      <c r="C1863" s="350" t="s">
        <v>105</v>
      </c>
      <c r="D1863" s="351">
        <v>32449.69</v>
      </c>
      <c r="E1863" s="351">
        <v>52215.58</v>
      </c>
      <c r="F1863" s="352">
        <v>84665.26999999999</v>
      </c>
      <c r="G1863" s="221"/>
    </row>
    <row r="1864" spans="1:7" s="58" customFormat="1" ht="13.5" customHeight="1" x14ac:dyDescent="0.2">
      <c r="A1864" s="244">
        <v>2025</v>
      </c>
      <c r="B1864" s="165" t="s">
        <v>48</v>
      </c>
      <c r="C1864" s="165" t="s">
        <v>105</v>
      </c>
      <c r="D1864" s="370">
        <v>30837.989999999994</v>
      </c>
      <c r="E1864" s="370">
        <v>48746.32</v>
      </c>
      <c r="F1864" s="371">
        <v>79584.309999999983</v>
      </c>
      <c r="G1864" s="221"/>
    </row>
    <row r="1865" spans="1:7" s="58" customFormat="1" ht="13.5" customHeight="1" x14ac:dyDescent="0.2">
      <c r="A1865" s="349">
        <v>2025</v>
      </c>
      <c r="B1865" s="350" t="s">
        <v>49</v>
      </c>
      <c r="C1865" s="350" t="s">
        <v>105</v>
      </c>
      <c r="D1865" s="351">
        <v>27831.06</v>
      </c>
      <c r="E1865" s="351">
        <v>48931.140000000007</v>
      </c>
      <c r="F1865" s="352">
        <v>76762.2</v>
      </c>
      <c r="G1865" s="221"/>
    </row>
    <row r="1866" spans="1:7" s="58" customFormat="1" ht="13.5" customHeight="1" x14ac:dyDescent="0.2">
      <c r="A1866" s="244">
        <v>2026</v>
      </c>
      <c r="B1866" s="165" t="s">
        <v>50</v>
      </c>
      <c r="C1866" s="165" t="s">
        <v>105</v>
      </c>
      <c r="D1866" s="370">
        <v>24796.02</v>
      </c>
      <c r="E1866" s="370">
        <v>36561.03</v>
      </c>
      <c r="F1866" s="371">
        <v>61357.05</v>
      </c>
      <c r="G1866" s="221"/>
    </row>
    <row r="1867" spans="1:7" s="58" customFormat="1" ht="13.5" customHeight="1" x14ac:dyDescent="0.2">
      <c r="A1867" s="349">
        <v>2026</v>
      </c>
      <c r="B1867" s="350" t="s">
        <v>51</v>
      </c>
      <c r="C1867" s="350" t="s">
        <v>105</v>
      </c>
      <c r="D1867" s="351">
        <v>30003.859999999997</v>
      </c>
      <c r="E1867" s="351">
        <v>43070.59</v>
      </c>
      <c r="F1867" s="352">
        <v>73074.45</v>
      </c>
      <c r="G1867" s="221"/>
    </row>
    <row r="1868" spans="1:7" s="58" customFormat="1" ht="13.5" customHeight="1" x14ac:dyDescent="0.2">
      <c r="A1868" s="244">
        <v>2026</v>
      </c>
      <c r="B1868" s="165" t="s">
        <v>52</v>
      </c>
      <c r="C1868" s="165" t="s">
        <v>105</v>
      </c>
      <c r="D1868" s="370">
        <v>29418.629999999997</v>
      </c>
      <c r="E1868" s="370">
        <v>48351.28</v>
      </c>
      <c r="F1868" s="371">
        <v>77769.91</v>
      </c>
      <c r="G1868" s="221"/>
    </row>
    <row r="1869" spans="1:7" s="58" customFormat="1" ht="13.5" customHeight="1" x14ac:dyDescent="0.2">
      <c r="A1869" s="349">
        <v>2026</v>
      </c>
      <c r="B1869" s="350" t="s">
        <v>40</v>
      </c>
      <c r="C1869" s="350" t="s">
        <v>105</v>
      </c>
      <c r="D1869" s="351">
        <v>25849.02</v>
      </c>
      <c r="E1869" s="351">
        <v>43400.520000000004</v>
      </c>
      <c r="F1869" s="352">
        <v>69249.540000000008</v>
      </c>
      <c r="G1869" s="221"/>
    </row>
    <row r="1870" spans="1:7" s="58" customFormat="1" ht="13.5" customHeight="1" x14ac:dyDescent="0.2">
      <c r="A1870" s="244">
        <v>2026</v>
      </c>
      <c r="B1870" s="165" t="s">
        <v>42</v>
      </c>
      <c r="C1870" s="165" t="s">
        <v>105</v>
      </c>
      <c r="D1870" s="370">
        <v>32780.35</v>
      </c>
      <c r="E1870" s="370">
        <v>47576.61</v>
      </c>
      <c r="F1870" s="371">
        <v>80356.960000000006</v>
      </c>
      <c r="G1870" s="221"/>
    </row>
    <row r="1871" spans="1:7" s="58" customFormat="1" ht="13.5" customHeight="1" x14ac:dyDescent="0.2">
      <c r="A1871" s="349">
        <v>2026</v>
      </c>
      <c r="B1871" s="350" t="s">
        <v>43</v>
      </c>
      <c r="C1871" s="350" t="s">
        <v>105</v>
      </c>
      <c r="D1871" s="351">
        <v>30569.34</v>
      </c>
      <c r="E1871" s="351">
        <v>45029.33</v>
      </c>
      <c r="F1871" s="352">
        <v>75598.67</v>
      </c>
      <c r="G1871" s="221"/>
    </row>
    <row r="1872" spans="1:7" s="58" customFormat="1" ht="13.5" customHeight="1" x14ac:dyDescent="0.2">
      <c r="A1872" s="244">
        <v>2009</v>
      </c>
      <c r="B1872" s="165" t="s">
        <v>40</v>
      </c>
      <c r="C1872" s="165" t="s">
        <v>106</v>
      </c>
      <c r="D1872" s="370">
        <v>837.28</v>
      </c>
      <c r="E1872" s="370">
        <v>12919.8</v>
      </c>
      <c r="F1872" s="371">
        <v>13757.08</v>
      </c>
      <c r="G1872" s="221"/>
    </row>
    <row r="1873" spans="1:7" s="58" customFormat="1" ht="13.5" customHeight="1" x14ac:dyDescent="0.2">
      <c r="A1873" s="349">
        <v>2009</v>
      </c>
      <c r="B1873" s="350" t="s">
        <v>42</v>
      </c>
      <c r="C1873" s="350" t="s">
        <v>106</v>
      </c>
      <c r="D1873" s="351">
        <v>1025.71</v>
      </c>
      <c r="E1873" s="351">
        <v>12883.1</v>
      </c>
      <c r="F1873" s="352">
        <v>13908.81</v>
      </c>
      <c r="G1873" s="221"/>
    </row>
    <row r="1874" spans="1:7" s="58" customFormat="1" ht="13.5" customHeight="1" x14ac:dyDescent="0.2">
      <c r="A1874" s="244">
        <v>2009</v>
      </c>
      <c r="B1874" s="165" t="s">
        <v>43</v>
      </c>
      <c r="C1874" s="165" t="s">
        <v>106</v>
      </c>
      <c r="D1874" s="245">
        <v>893.24000000000012</v>
      </c>
      <c r="E1874" s="245">
        <v>12016.035</v>
      </c>
      <c r="F1874" s="246">
        <v>12909.275</v>
      </c>
      <c r="G1874" s="221"/>
    </row>
    <row r="1875" spans="1:7" s="58" customFormat="1" ht="13.5" customHeight="1" x14ac:dyDescent="0.2">
      <c r="A1875" s="349">
        <v>2009</v>
      </c>
      <c r="B1875" s="350" t="s">
        <v>44</v>
      </c>
      <c r="C1875" s="350" t="s">
        <v>106</v>
      </c>
      <c r="D1875" s="351">
        <v>871.75</v>
      </c>
      <c r="E1875" s="351">
        <v>13369.2</v>
      </c>
      <c r="F1875" s="352">
        <v>14240.949999999999</v>
      </c>
      <c r="G1875" s="221"/>
    </row>
    <row r="1876" spans="1:7" s="58" customFormat="1" ht="13.5" customHeight="1" x14ac:dyDescent="0.2">
      <c r="A1876" s="244">
        <v>2009</v>
      </c>
      <c r="B1876" s="165" t="s">
        <v>45</v>
      </c>
      <c r="C1876" s="165" t="s">
        <v>106</v>
      </c>
      <c r="D1876" s="245">
        <v>699.07</v>
      </c>
      <c r="E1876" s="245">
        <v>13488.035</v>
      </c>
      <c r="F1876" s="246">
        <v>14187.105</v>
      </c>
      <c r="G1876" s="221"/>
    </row>
    <row r="1877" spans="1:7" s="58" customFormat="1" ht="13.5" customHeight="1" x14ac:dyDescent="0.2">
      <c r="A1877" s="349">
        <v>2009</v>
      </c>
      <c r="B1877" s="350" t="s">
        <v>46</v>
      </c>
      <c r="C1877" s="350" t="s">
        <v>106</v>
      </c>
      <c r="D1877" s="351">
        <v>1179.47</v>
      </c>
      <c r="E1877" s="351">
        <v>13488.234999999999</v>
      </c>
      <c r="F1877" s="352">
        <v>14667.705000000002</v>
      </c>
      <c r="G1877" s="221"/>
    </row>
    <row r="1878" spans="1:7" s="58" customFormat="1" ht="13.5" customHeight="1" x14ac:dyDescent="0.2">
      <c r="A1878" s="244">
        <v>2009</v>
      </c>
      <c r="B1878" s="165" t="s">
        <v>47</v>
      </c>
      <c r="C1878" s="165" t="s">
        <v>106</v>
      </c>
      <c r="D1878" s="245">
        <v>1046.32</v>
      </c>
      <c r="E1878" s="245">
        <v>13507.334999999999</v>
      </c>
      <c r="F1878" s="246">
        <v>14553.654999999999</v>
      </c>
      <c r="G1878" s="221"/>
    </row>
    <row r="1879" spans="1:7" s="58" customFormat="1" ht="13.5" customHeight="1" x14ac:dyDescent="0.2">
      <c r="A1879" s="349">
        <v>2009</v>
      </c>
      <c r="B1879" s="350" t="s">
        <v>48</v>
      </c>
      <c r="C1879" s="350" t="s">
        <v>106</v>
      </c>
      <c r="D1879" s="351">
        <v>825.5200000000001</v>
      </c>
      <c r="E1879" s="351">
        <v>15861.2</v>
      </c>
      <c r="F1879" s="352">
        <v>16686.72</v>
      </c>
      <c r="G1879" s="221"/>
    </row>
    <row r="1880" spans="1:7" s="58" customFormat="1" ht="13.5" customHeight="1" x14ac:dyDescent="0.2">
      <c r="A1880" s="244">
        <v>2009</v>
      </c>
      <c r="B1880" s="165" t="s">
        <v>49</v>
      </c>
      <c r="C1880" s="165" t="s">
        <v>106</v>
      </c>
      <c r="D1880" s="245">
        <v>1073.77</v>
      </c>
      <c r="E1880" s="245">
        <v>19634.985000000001</v>
      </c>
      <c r="F1880" s="246">
        <v>20708.755000000001</v>
      </c>
      <c r="G1880" s="221"/>
    </row>
    <row r="1881" spans="1:7" s="58" customFormat="1" ht="13.5" customHeight="1" x14ac:dyDescent="0.2">
      <c r="A1881" s="349">
        <v>2010</v>
      </c>
      <c r="B1881" s="350" t="s">
        <v>50</v>
      </c>
      <c r="C1881" s="350" t="s">
        <v>106</v>
      </c>
      <c r="D1881" s="351">
        <v>916.79000000000008</v>
      </c>
      <c r="E1881" s="351">
        <v>13739.65</v>
      </c>
      <c r="F1881" s="352">
        <v>14656.439999999999</v>
      </c>
      <c r="G1881" s="221"/>
    </row>
    <row r="1882" spans="1:7" s="58" customFormat="1" ht="13.5" customHeight="1" x14ac:dyDescent="0.2">
      <c r="A1882" s="244">
        <v>2010</v>
      </c>
      <c r="B1882" s="165" t="s">
        <v>51</v>
      </c>
      <c r="C1882" s="165" t="s">
        <v>106</v>
      </c>
      <c r="D1882" s="245">
        <v>1025.0709999999999</v>
      </c>
      <c r="E1882" s="245">
        <v>15691.414999999997</v>
      </c>
      <c r="F1882" s="246">
        <v>16716.485999999997</v>
      </c>
      <c r="G1882" s="221"/>
    </row>
    <row r="1883" spans="1:7" s="58" customFormat="1" ht="13.5" customHeight="1" x14ac:dyDescent="0.2">
      <c r="A1883" s="349">
        <v>2010</v>
      </c>
      <c r="B1883" s="350" t="s">
        <v>52</v>
      </c>
      <c r="C1883" s="350" t="s">
        <v>106</v>
      </c>
      <c r="D1883" s="351">
        <v>1171.68</v>
      </c>
      <c r="E1883" s="351">
        <v>13350.880000000001</v>
      </c>
      <c r="F1883" s="352">
        <v>14522.56</v>
      </c>
      <c r="G1883" s="221"/>
    </row>
    <row r="1884" spans="1:7" s="58" customFormat="1" ht="13.5" customHeight="1" x14ac:dyDescent="0.2">
      <c r="A1884" s="244">
        <v>2010</v>
      </c>
      <c r="B1884" s="165" t="s">
        <v>40</v>
      </c>
      <c r="C1884" s="165" t="s">
        <v>106</v>
      </c>
      <c r="D1884" s="245">
        <v>956.08999999999992</v>
      </c>
      <c r="E1884" s="245">
        <v>13603.53</v>
      </c>
      <c r="F1884" s="246">
        <v>14559.62</v>
      </c>
      <c r="G1884" s="221"/>
    </row>
    <row r="1885" spans="1:7" s="58" customFormat="1" ht="13.5" customHeight="1" x14ac:dyDescent="0.2">
      <c r="A1885" s="349">
        <v>2010</v>
      </c>
      <c r="B1885" s="350" t="s">
        <v>42</v>
      </c>
      <c r="C1885" s="350" t="s">
        <v>106</v>
      </c>
      <c r="D1885" s="351">
        <v>884.25</v>
      </c>
      <c r="E1885" s="351">
        <v>12702.835000000001</v>
      </c>
      <c r="F1885" s="352">
        <v>13587.085000000003</v>
      </c>
      <c r="G1885" s="221"/>
    </row>
    <row r="1886" spans="1:7" s="58" customFormat="1" ht="13.5" customHeight="1" x14ac:dyDescent="0.2">
      <c r="A1886" s="244">
        <v>2010</v>
      </c>
      <c r="B1886" s="165" t="s">
        <v>43</v>
      </c>
      <c r="C1886" s="165" t="s">
        <v>106</v>
      </c>
      <c r="D1886" s="245">
        <v>1231.96</v>
      </c>
      <c r="E1886" s="245">
        <v>13968.74</v>
      </c>
      <c r="F1886" s="246">
        <v>15200.7</v>
      </c>
      <c r="G1886" s="221"/>
    </row>
    <row r="1887" spans="1:7" s="58" customFormat="1" ht="13.5" customHeight="1" x14ac:dyDescent="0.2">
      <c r="A1887" s="349">
        <v>2010</v>
      </c>
      <c r="B1887" s="350" t="s">
        <v>44</v>
      </c>
      <c r="C1887" s="350" t="s">
        <v>106</v>
      </c>
      <c r="D1887" s="351">
        <v>1505.43</v>
      </c>
      <c r="E1887" s="351">
        <v>16039.892499999998</v>
      </c>
      <c r="F1887" s="352">
        <v>17545.322499999998</v>
      </c>
      <c r="G1887" s="221"/>
    </row>
    <row r="1888" spans="1:7" s="58" customFormat="1" ht="13.5" customHeight="1" x14ac:dyDescent="0.2">
      <c r="A1888" s="244">
        <v>2010</v>
      </c>
      <c r="B1888" s="165" t="s">
        <v>45</v>
      </c>
      <c r="C1888" s="165" t="s">
        <v>106</v>
      </c>
      <c r="D1888" s="245">
        <v>1726.79</v>
      </c>
      <c r="E1888" s="245">
        <v>15787.81</v>
      </c>
      <c r="F1888" s="246">
        <v>17514.599999999999</v>
      </c>
      <c r="G1888" s="221"/>
    </row>
    <row r="1889" spans="1:7" s="58" customFormat="1" ht="13.5" customHeight="1" x14ac:dyDescent="0.2">
      <c r="A1889" s="349">
        <v>2010</v>
      </c>
      <c r="B1889" s="350" t="s">
        <v>46</v>
      </c>
      <c r="C1889" s="350" t="s">
        <v>106</v>
      </c>
      <c r="D1889" s="351">
        <v>1694.96</v>
      </c>
      <c r="E1889" s="351">
        <v>16182.912500000002</v>
      </c>
      <c r="F1889" s="352">
        <v>17877.872500000001</v>
      </c>
      <c r="G1889" s="221"/>
    </row>
    <row r="1890" spans="1:7" s="58" customFormat="1" ht="13.5" customHeight="1" x14ac:dyDescent="0.2">
      <c r="A1890" s="244">
        <v>2010</v>
      </c>
      <c r="B1890" s="165" t="s">
        <v>47</v>
      </c>
      <c r="C1890" s="165" t="s">
        <v>106</v>
      </c>
      <c r="D1890" s="245">
        <v>1671.6</v>
      </c>
      <c r="E1890" s="245">
        <v>17425.830000000002</v>
      </c>
      <c r="F1890" s="246">
        <v>19097.43</v>
      </c>
      <c r="G1890" s="221"/>
    </row>
    <row r="1891" spans="1:7" s="58" customFormat="1" ht="13.5" customHeight="1" x14ac:dyDescent="0.2">
      <c r="A1891" s="349">
        <v>2010</v>
      </c>
      <c r="B1891" s="350" t="s">
        <v>48</v>
      </c>
      <c r="C1891" s="350" t="s">
        <v>106</v>
      </c>
      <c r="D1891" s="351">
        <v>1500.47</v>
      </c>
      <c r="E1891" s="351">
        <v>17638.657500000001</v>
      </c>
      <c r="F1891" s="352">
        <v>19139.127500000002</v>
      </c>
      <c r="G1891" s="221"/>
    </row>
    <row r="1892" spans="1:7" s="58" customFormat="1" ht="13.5" customHeight="1" x14ac:dyDescent="0.2">
      <c r="A1892" s="244">
        <v>2010</v>
      </c>
      <c r="B1892" s="165" t="s">
        <v>49</v>
      </c>
      <c r="C1892" s="165" t="s">
        <v>106</v>
      </c>
      <c r="D1892" s="245">
        <v>1411.81</v>
      </c>
      <c r="E1892" s="245">
        <v>20101.5625</v>
      </c>
      <c r="F1892" s="246">
        <v>21513.372500000001</v>
      </c>
      <c r="G1892" s="221"/>
    </row>
    <row r="1893" spans="1:7" s="58" customFormat="1" ht="13.5" customHeight="1" x14ac:dyDescent="0.2">
      <c r="A1893" s="349">
        <v>2011</v>
      </c>
      <c r="B1893" s="350" t="s">
        <v>50</v>
      </c>
      <c r="C1893" s="350" t="s">
        <v>106</v>
      </c>
      <c r="D1893" s="351">
        <v>1457.89</v>
      </c>
      <c r="E1893" s="351">
        <v>22529.412499999999</v>
      </c>
      <c r="F1893" s="352">
        <v>23987.302499999998</v>
      </c>
      <c r="G1893" s="221"/>
    </row>
    <row r="1894" spans="1:7" s="58" customFormat="1" ht="13.5" customHeight="1" x14ac:dyDescent="0.2">
      <c r="A1894" s="244">
        <v>2011</v>
      </c>
      <c r="B1894" s="165" t="s">
        <v>51</v>
      </c>
      <c r="C1894" s="165" t="s">
        <v>106</v>
      </c>
      <c r="D1894" s="245">
        <v>1391.1599999999999</v>
      </c>
      <c r="E1894" s="245">
        <v>15947.184999999999</v>
      </c>
      <c r="F1894" s="246">
        <v>17338.344999999998</v>
      </c>
      <c r="G1894" s="221"/>
    </row>
    <row r="1895" spans="1:7" s="58" customFormat="1" ht="13.5" customHeight="1" x14ac:dyDescent="0.2">
      <c r="A1895" s="349">
        <v>2011</v>
      </c>
      <c r="B1895" s="350" t="s">
        <v>52</v>
      </c>
      <c r="C1895" s="350" t="s">
        <v>106</v>
      </c>
      <c r="D1895" s="351">
        <v>2177.67</v>
      </c>
      <c r="E1895" s="351">
        <v>20282.245000000003</v>
      </c>
      <c r="F1895" s="352">
        <v>22459.915000000001</v>
      </c>
      <c r="G1895" s="221"/>
    </row>
    <row r="1896" spans="1:7" s="58" customFormat="1" ht="13.5" customHeight="1" x14ac:dyDescent="0.2">
      <c r="A1896" s="244">
        <v>2011</v>
      </c>
      <c r="B1896" s="165" t="s">
        <v>40</v>
      </c>
      <c r="C1896" s="165" t="s">
        <v>106</v>
      </c>
      <c r="D1896" s="245">
        <v>2212.9899999999998</v>
      </c>
      <c r="E1896" s="245">
        <v>15207.2075</v>
      </c>
      <c r="F1896" s="246">
        <v>17420.197499999998</v>
      </c>
      <c r="G1896" s="221"/>
    </row>
    <row r="1897" spans="1:7" s="58" customFormat="1" ht="13.5" customHeight="1" x14ac:dyDescent="0.2">
      <c r="A1897" s="349">
        <v>2011</v>
      </c>
      <c r="B1897" s="350" t="s">
        <v>42</v>
      </c>
      <c r="C1897" s="350" t="s">
        <v>106</v>
      </c>
      <c r="D1897" s="351">
        <v>3608.7</v>
      </c>
      <c r="E1897" s="351">
        <v>18402.7425</v>
      </c>
      <c r="F1897" s="352">
        <v>22011.442500000005</v>
      </c>
      <c r="G1897" s="221"/>
    </row>
    <row r="1898" spans="1:7" s="58" customFormat="1" ht="13.5" customHeight="1" x14ac:dyDescent="0.2">
      <c r="A1898" s="244">
        <v>2011</v>
      </c>
      <c r="B1898" s="165" t="s">
        <v>43</v>
      </c>
      <c r="C1898" s="165" t="s">
        <v>106</v>
      </c>
      <c r="D1898" s="245">
        <v>3379.04</v>
      </c>
      <c r="E1898" s="245">
        <v>17562.357500000002</v>
      </c>
      <c r="F1898" s="246">
        <v>20941.397500000003</v>
      </c>
      <c r="G1898" s="221"/>
    </row>
    <row r="1899" spans="1:7" s="58" customFormat="1" ht="13.5" customHeight="1" x14ac:dyDescent="0.2">
      <c r="A1899" s="349">
        <v>2011</v>
      </c>
      <c r="B1899" s="350" t="s">
        <v>44</v>
      </c>
      <c r="C1899" s="350" t="s">
        <v>106</v>
      </c>
      <c r="D1899" s="351">
        <v>4047.0099999999993</v>
      </c>
      <c r="E1899" s="351">
        <v>17500.535</v>
      </c>
      <c r="F1899" s="352">
        <v>21547.544999999998</v>
      </c>
      <c r="G1899" s="221"/>
    </row>
    <row r="1900" spans="1:7" s="58" customFormat="1" ht="13.5" customHeight="1" x14ac:dyDescent="0.2">
      <c r="A1900" s="244">
        <v>2011</v>
      </c>
      <c r="B1900" s="165" t="s">
        <v>45</v>
      </c>
      <c r="C1900" s="165" t="s">
        <v>106</v>
      </c>
      <c r="D1900" s="245">
        <v>3938.33</v>
      </c>
      <c r="E1900" s="245">
        <v>20599.555000000004</v>
      </c>
      <c r="F1900" s="246">
        <v>24537.885000000002</v>
      </c>
      <c r="G1900" s="221"/>
    </row>
    <row r="1901" spans="1:7" s="58" customFormat="1" ht="13.5" customHeight="1" x14ac:dyDescent="0.2">
      <c r="A1901" s="349">
        <v>2011</v>
      </c>
      <c r="B1901" s="350" t="s">
        <v>46</v>
      </c>
      <c r="C1901" s="350" t="s">
        <v>106</v>
      </c>
      <c r="D1901" s="351">
        <v>4607.87</v>
      </c>
      <c r="E1901" s="351">
        <v>21946.752499999999</v>
      </c>
      <c r="F1901" s="352">
        <v>26554.622500000001</v>
      </c>
      <c r="G1901" s="221"/>
    </row>
    <row r="1902" spans="1:7" s="58" customFormat="1" ht="13.5" customHeight="1" x14ac:dyDescent="0.2">
      <c r="A1902" s="244">
        <v>2011</v>
      </c>
      <c r="B1902" s="165" t="s">
        <v>47</v>
      </c>
      <c r="C1902" s="165" t="s">
        <v>106</v>
      </c>
      <c r="D1902" s="245">
        <v>5491.34</v>
      </c>
      <c r="E1902" s="245">
        <v>19172.0825</v>
      </c>
      <c r="F1902" s="246">
        <v>24663.422500000001</v>
      </c>
      <c r="G1902" s="221"/>
    </row>
    <row r="1903" spans="1:7" s="58" customFormat="1" ht="13.5" customHeight="1" x14ac:dyDescent="0.2">
      <c r="A1903" s="349">
        <v>2011</v>
      </c>
      <c r="B1903" s="350" t="s">
        <v>48</v>
      </c>
      <c r="C1903" s="350" t="s">
        <v>106</v>
      </c>
      <c r="D1903" s="351">
        <v>4611.0899999999992</v>
      </c>
      <c r="E1903" s="351">
        <v>20700.210000000003</v>
      </c>
      <c r="F1903" s="352">
        <v>25311.3</v>
      </c>
      <c r="G1903" s="221"/>
    </row>
    <row r="1904" spans="1:7" s="58" customFormat="1" ht="13.5" customHeight="1" x14ac:dyDescent="0.2">
      <c r="A1904" s="244">
        <v>2011</v>
      </c>
      <c r="B1904" s="165" t="s">
        <v>49</v>
      </c>
      <c r="C1904" s="165" t="s">
        <v>106</v>
      </c>
      <c r="D1904" s="245">
        <v>5270.39</v>
      </c>
      <c r="E1904" s="245">
        <v>20550.087500000001</v>
      </c>
      <c r="F1904" s="246">
        <v>25820.477500000001</v>
      </c>
      <c r="G1904" s="221"/>
    </row>
    <row r="1905" spans="1:7" s="58" customFormat="1" ht="13.5" customHeight="1" x14ac:dyDescent="0.2">
      <c r="A1905" s="349">
        <v>2012</v>
      </c>
      <c r="B1905" s="350" t="s">
        <v>50</v>
      </c>
      <c r="C1905" s="350" t="s">
        <v>106</v>
      </c>
      <c r="D1905" s="351">
        <v>4649.1659999999993</v>
      </c>
      <c r="E1905" s="351">
        <v>22105.279999999999</v>
      </c>
      <c r="F1905" s="352">
        <v>26754.446</v>
      </c>
      <c r="G1905" s="221"/>
    </row>
    <row r="1906" spans="1:7" s="58" customFormat="1" ht="13.5" customHeight="1" x14ac:dyDescent="0.2">
      <c r="A1906" s="244">
        <v>2012</v>
      </c>
      <c r="B1906" s="165" t="s">
        <v>51</v>
      </c>
      <c r="C1906" s="165" t="s">
        <v>106</v>
      </c>
      <c r="D1906" s="245">
        <v>6474.639000000001</v>
      </c>
      <c r="E1906" s="245">
        <v>15407.6625</v>
      </c>
      <c r="F1906" s="246">
        <v>21882.301500000001</v>
      </c>
      <c r="G1906" s="221"/>
    </row>
    <row r="1907" spans="1:7" s="58" customFormat="1" ht="13.5" customHeight="1" x14ac:dyDescent="0.2">
      <c r="A1907" s="349">
        <v>2012</v>
      </c>
      <c r="B1907" s="350" t="s">
        <v>52</v>
      </c>
      <c r="C1907" s="350" t="s">
        <v>106</v>
      </c>
      <c r="D1907" s="351">
        <v>4920.2300000000014</v>
      </c>
      <c r="E1907" s="351">
        <v>19653.727500000001</v>
      </c>
      <c r="F1907" s="352">
        <v>24573.9575</v>
      </c>
      <c r="G1907" s="221"/>
    </row>
    <row r="1908" spans="1:7" s="58" customFormat="1" ht="13.5" customHeight="1" x14ac:dyDescent="0.2">
      <c r="A1908" s="244">
        <v>2012</v>
      </c>
      <c r="B1908" s="165" t="s">
        <v>40</v>
      </c>
      <c r="C1908" s="165" t="s">
        <v>106</v>
      </c>
      <c r="D1908" s="245">
        <v>3591.22</v>
      </c>
      <c r="E1908" s="245">
        <v>15659.32</v>
      </c>
      <c r="F1908" s="246">
        <v>19250.54</v>
      </c>
      <c r="G1908" s="221"/>
    </row>
    <row r="1909" spans="1:7" s="58" customFormat="1" ht="13.5" customHeight="1" x14ac:dyDescent="0.2">
      <c r="A1909" s="349">
        <v>2012</v>
      </c>
      <c r="B1909" s="350" t="s">
        <v>42</v>
      </c>
      <c r="C1909" s="350" t="s">
        <v>106</v>
      </c>
      <c r="D1909" s="351">
        <v>4538.3700000000008</v>
      </c>
      <c r="E1909" s="351">
        <v>15079.2075</v>
      </c>
      <c r="F1909" s="352">
        <v>19617.577499999999</v>
      </c>
      <c r="G1909" s="221"/>
    </row>
    <row r="1910" spans="1:7" s="58" customFormat="1" ht="13.5" customHeight="1" x14ac:dyDescent="0.2">
      <c r="A1910" s="244">
        <v>2012</v>
      </c>
      <c r="B1910" s="165" t="s">
        <v>43</v>
      </c>
      <c r="C1910" s="165" t="s">
        <v>106</v>
      </c>
      <c r="D1910" s="245">
        <v>5274.31</v>
      </c>
      <c r="E1910" s="245">
        <v>15656.264999999999</v>
      </c>
      <c r="F1910" s="246">
        <v>20930.575000000001</v>
      </c>
      <c r="G1910" s="221"/>
    </row>
    <row r="1911" spans="1:7" s="58" customFormat="1" ht="13.5" customHeight="1" x14ac:dyDescent="0.2">
      <c r="A1911" s="349">
        <v>2012</v>
      </c>
      <c r="B1911" s="350" t="s">
        <v>44</v>
      </c>
      <c r="C1911" s="350" t="s">
        <v>106</v>
      </c>
      <c r="D1911" s="351">
        <v>4458.76</v>
      </c>
      <c r="E1911" s="351">
        <v>17160.5</v>
      </c>
      <c r="F1911" s="352">
        <v>21619.260000000002</v>
      </c>
      <c r="G1911" s="221"/>
    </row>
    <row r="1912" spans="1:7" s="58" customFormat="1" ht="13.5" customHeight="1" x14ac:dyDescent="0.2">
      <c r="A1912" s="244">
        <v>2012</v>
      </c>
      <c r="B1912" s="165" t="s">
        <v>45</v>
      </c>
      <c r="C1912" s="165" t="s">
        <v>106</v>
      </c>
      <c r="D1912" s="245">
        <v>4845.3</v>
      </c>
      <c r="E1912" s="245">
        <v>19740.114999999998</v>
      </c>
      <c r="F1912" s="246">
        <v>24585.415000000001</v>
      </c>
      <c r="G1912" s="221"/>
    </row>
    <row r="1913" spans="1:7" s="58" customFormat="1" ht="13.5" customHeight="1" x14ac:dyDescent="0.2">
      <c r="A1913" s="349">
        <v>2012</v>
      </c>
      <c r="B1913" s="350" t="s">
        <v>46</v>
      </c>
      <c r="C1913" s="350" t="s">
        <v>106</v>
      </c>
      <c r="D1913" s="351">
        <v>7090.4599999999991</v>
      </c>
      <c r="E1913" s="351">
        <v>16308.987499999999</v>
      </c>
      <c r="F1913" s="352">
        <v>23399.447500000002</v>
      </c>
      <c r="G1913" s="221"/>
    </row>
    <row r="1914" spans="1:7" s="58" customFormat="1" ht="13.5" customHeight="1" x14ac:dyDescent="0.2">
      <c r="A1914" s="244">
        <v>2012</v>
      </c>
      <c r="B1914" s="165" t="s">
        <v>47</v>
      </c>
      <c r="C1914" s="165" t="s">
        <v>106</v>
      </c>
      <c r="D1914" s="245">
        <v>6014.36</v>
      </c>
      <c r="E1914" s="245">
        <v>18702.7775</v>
      </c>
      <c r="F1914" s="246">
        <v>24717.137500000001</v>
      </c>
      <c r="G1914" s="221"/>
    </row>
    <row r="1915" spans="1:7" s="58" customFormat="1" ht="13.5" customHeight="1" x14ac:dyDescent="0.2">
      <c r="A1915" s="349">
        <v>2012</v>
      </c>
      <c r="B1915" s="350" t="s">
        <v>48</v>
      </c>
      <c r="C1915" s="350" t="s">
        <v>106</v>
      </c>
      <c r="D1915" s="351">
        <v>7592.2</v>
      </c>
      <c r="E1915" s="351">
        <v>17593.907499999998</v>
      </c>
      <c r="F1915" s="352">
        <v>25186.107499999998</v>
      </c>
      <c r="G1915" s="221"/>
    </row>
    <row r="1916" spans="1:7" s="58" customFormat="1" ht="13.5" customHeight="1" x14ac:dyDescent="0.2">
      <c r="A1916" s="244">
        <v>2012</v>
      </c>
      <c r="B1916" s="165" t="s">
        <v>49</v>
      </c>
      <c r="C1916" s="165" t="s">
        <v>106</v>
      </c>
      <c r="D1916" s="245">
        <v>4949.3</v>
      </c>
      <c r="E1916" s="245">
        <v>19266.905000000002</v>
      </c>
      <c r="F1916" s="246">
        <v>24216.205000000002</v>
      </c>
      <c r="G1916" s="221"/>
    </row>
    <row r="1917" spans="1:7" s="58" customFormat="1" ht="13.5" customHeight="1" x14ac:dyDescent="0.2">
      <c r="A1917" s="349">
        <v>2013</v>
      </c>
      <c r="B1917" s="350" t="s">
        <v>50</v>
      </c>
      <c r="C1917" s="350" t="s">
        <v>106</v>
      </c>
      <c r="D1917" s="351">
        <v>5352.9100000000008</v>
      </c>
      <c r="E1917" s="351">
        <v>15247.227500000001</v>
      </c>
      <c r="F1917" s="352">
        <v>20600.137500000001</v>
      </c>
      <c r="G1917" s="221"/>
    </row>
    <row r="1918" spans="1:7" s="58" customFormat="1" ht="13.5" customHeight="1" x14ac:dyDescent="0.2">
      <c r="A1918" s="244">
        <v>2013</v>
      </c>
      <c r="B1918" s="165" t="s">
        <v>51</v>
      </c>
      <c r="C1918" s="165" t="s">
        <v>106</v>
      </c>
      <c r="D1918" s="245">
        <v>5362.67</v>
      </c>
      <c r="E1918" s="245">
        <v>14685.2125</v>
      </c>
      <c r="F1918" s="246">
        <v>20047.8825</v>
      </c>
      <c r="G1918" s="221"/>
    </row>
    <row r="1919" spans="1:7" s="58" customFormat="1" ht="13.5" customHeight="1" x14ac:dyDescent="0.2">
      <c r="A1919" s="349">
        <v>2013</v>
      </c>
      <c r="B1919" s="350" t="s">
        <v>52</v>
      </c>
      <c r="C1919" s="350" t="s">
        <v>106</v>
      </c>
      <c r="D1919" s="351">
        <v>4223.4400000000005</v>
      </c>
      <c r="E1919" s="351">
        <v>12598.92</v>
      </c>
      <c r="F1919" s="352">
        <v>16822.36</v>
      </c>
      <c r="G1919" s="221"/>
    </row>
    <row r="1920" spans="1:7" s="58" customFormat="1" ht="13.5" customHeight="1" x14ac:dyDescent="0.2">
      <c r="A1920" s="244">
        <v>2013</v>
      </c>
      <c r="B1920" s="165" t="s">
        <v>40</v>
      </c>
      <c r="C1920" s="165" t="s">
        <v>106</v>
      </c>
      <c r="D1920" s="245">
        <v>7052.909999999998</v>
      </c>
      <c r="E1920" s="245">
        <v>16289.432500000001</v>
      </c>
      <c r="F1920" s="246">
        <v>23342.342499999999</v>
      </c>
      <c r="G1920" s="221"/>
    </row>
    <row r="1921" spans="1:7" s="58" customFormat="1" ht="13.5" customHeight="1" x14ac:dyDescent="0.2">
      <c r="A1921" s="349">
        <v>2013</v>
      </c>
      <c r="B1921" s="350" t="s">
        <v>42</v>
      </c>
      <c r="C1921" s="350" t="s">
        <v>106</v>
      </c>
      <c r="D1921" s="351">
        <v>6465.0499999999975</v>
      </c>
      <c r="E1921" s="351">
        <v>16619.997500000001</v>
      </c>
      <c r="F1921" s="352">
        <v>23085.047500000001</v>
      </c>
      <c r="G1921" s="221"/>
    </row>
    <row r="1922" spans="1:7" s="58" customFormat="1" ht="13.5" customHeight="1" x14ac:dyDescent="0.2">
      <c r="A1922" s="244">
        <v>2013</v>
      </c>
      <c r="B1922" s="165" t="s">
        <v>43</v>
      </c>
      <c r="C1922" s="165" t="s">
        <v>106</v>
      </c>
      <c r="D1922" s="245">
        <v>6010.6399999999985</v>
      </c>
      <c r="E1922" s="245">
        <v>15834.04</v>
      </c>
      <c r="F1922" s="246">
        <v>21844.68</v>
      </c>
      <c r="G1922" s="221"/>
    </row>
    <row r="1923" spans="1:7" s="58" customFormat="1" ht="13.5" customHeight="1" x14ac:dyDescent="0.2">
      <c r="A1923" s="349">
        <v>2013</v>
      </c>
      <c r="B1923" s="350" t="s">
        <v>44</v>
      </c>
      <c r="C1923" s="350" t="s">
        <v>106</v>
      </c>
      <c r="D1923" s="351">
        <v>6195.58</v>
      </c>
      <c r="E1923" s="351">
        <v>15560.595000000003</v>
      </c>
      <c r="F1923" s="352">
        <v>21756.175000000003</v>
      </c>
      <c r="G1923" s="221"/>
    </row>
    <row r="1924" spans="1:7" s="58" customFormat="1" ht="13.5" customHeight="1" x14ac:dyDescent="0.2">
      <c r="A1924" s="244">
        <v>2013</v>
      </c>
      <c r="B1924" s="165" t="s">
        <v>45</v>
      </c>
      <c r="C1924" s="165" t="s">
        <v>106</v>
      </c>
      <c r="D1924" s="245">
        <v>4723.3799999999992</v>
      </c>
      <c r="E1924" s="245">
        <v>15476.707499999999</v>
      </c>
      <c r="F1924" s="246">
        <v>20200.087499999998</v>
      </c>
      <c r="G1924" s="221"/>
    </row>
    <row r="1925" spans="1:7" s="58" customFormat="1" ht="13.5" customHeight="1" x14ac:dyDescent="0.2">
      <c r="A1925" s="349">
        <v>2013</v>
      </c>
      <c r="B1925" s="350" t="s">
        <v>46</v>
      </c>
      <c r="C1925" s="350" t="s">
        <v>106</v>
      </c>
      <c r="D1925" s="351">
        <v>7379.4399999999987</v>
      </c>
      <c r="E1925" s="351">
        <v>15764.412999999999</v>
      </c>
      <c r="F1925" s="352">
        <v>23143.852999999996</v>
      </c>
      <c r="G1925" s="221"/>
    </row>
    <row r="1926" spans="1:7" s="58" customFormat="1" ht="13.5" customHeight="1" x14ac:dyDescent="0.2">
      <c r="A1926" s="244">
        <v>2013</v>
      </c>
      <c r="B1926" s="165" t="s">
        <v>47</v>
      </c>
      <c r="C1926" s="165" t="s">
        <v>106</v>
      </c>
      <c r="D1926" s="245">
        <v>8148.7299999999987</v>
      </c>
      <c r="E1926" s="245">
        <v>20897.281999999999</v>
      </c>
      <c r="F1926" s="246">
        <v>29046.011999999999</v>
      </c>
      <c r="G1926" s="221"/>
    </row>
    <row r="1927" spans="1:7" s="58" customFormat="1" ht="13.5" customHeight="1" x14ac:dyDescent="0.2">
      <c r="A1927" s="349">
        <v>2013</v>
      </c>
      <c r="B1927" s="350" t="s">
        <v>48</v>
      </c>
      <c r="C1927" s="350" t="s">
        <v>106</v>
      </c>
      <c r="D1927" s="351">
        <v>7145.65</v>
      </c>
      <c r="E1927" s="351">
        <v>19370.070499999998</v>
      </c>
      <c r="F1927" s="352">
        <v>26515.720500000003</v>
      </c>
      <c r="G1927" s="221"/>
    </row>
    <row r="1928" spans="1:7" s="58" customFormat="1" ht="13.5" customHeight="1" x14ac:dyDescent="0.2">
      <c r="A1928" s="244">
        <v>2013</v>
      </c>
      <c r="B1928" s="165" t="s">
        <v>49</v>
      </c>
      <c r="C1928" s="165" t="s">
        <v>106</v>
      </c>
      <c r="D1928" s="245">
        <v>7217.7200000000021</v>
      </c>
      <c r="E1928" s="245">
        <v>18210.78</v>
      </c>
      <c r="F1928" s="246">
        <v>25428.500000000004</v>
      </c>
      <c r="G1928" s="221"/>
    </row>
    <row r="1929" spans="1:7" s="58" customFormat="1" ht="13.5" customHeight="1" x14ac:dyDescent="0.2">
      <c r="A1929" s="349">
        <v>2014</v>
      </c>
      <c r="B1929" s="350" t="s">
        <v>50</v>
      </c>
      <c r="C1929" s="350" t="s">
        <v>106</v>
      </c>
      <c r="D1929" s="351">
        <v>8185.9900000000016</v>
      </c>
      <c r="E1929" s="351">
        <v>16343.22</v>
      </c>
      <c r="F1929" s="352">
        <v>24529.21</v>
      </c>
      <c r="G1929" s="221"/>
    </row>
    <row r="1930" spans="1:7" s="58" customFormat="1" ht="13.5" customHeight="1" x14ac:dyDescent="0.2">
      <c r="A1930" s="244">
        <v>2014</v>
      </c>
      <c r="B1930" s="165" t="s">
        <v>51</v>
      </c>
      <c r="C1930" s="165" t="s">
        <v>106</v>
      </c>
      <c r="D1930" s="245">
        <v>9071.4399999999987</v>
      </c>
      <c r="E1930" s="245">
        <v>17827.862499999996</v>
      </c>
      <c r="F1930" s="246">
        <v>26899.302499999998</v>
      </c>
      <c r="G1930" s="221"/>
    </row>
    <row r="1931" spans="1:7" s="58" customFormat="1" ht="13.5" customHeight="1" x14ac:dyDescent="0.2">
      <c r="A1931" s="349">
        <v>2014</v>
      </c>
      <c r="B1931" s="350" t="s">
        <v>52</v>
      </c>
      <c r="C1931" s="350" t="s">
        <v>106</v>
      </c>
      <c r="D1931" s="351">
        <v>10517.509999999998</v>
      </c>
      <c r="E1931" s="351">
        <v>18933.9925</v>
      </c>
      <c r="F1931" s="352">
        <v>29451.502500000002</v>
      </c>
      <c r="G1931" s="221"/>
    </row>
    <row r="1932" spans="1:7" s="58" customFormat="1" ht="13.5" customHeight="1" x14ac:dyDescent="0.2">
      <c r="A1932" s="244">
        <v>2014</v>
      </c>
      <c r="B1932" s="165" t="s">
        <v>40</v>
      </c>
      <c r="C1932" s="165" t="s">
        <v>106</v>
      </c>
      <c r="D1932" s="245">
        <v>8598.58</v>
      </c>
      <c r="E1932" s="245">
        <v>18935.91</v>
      </c>
      <c r="F1932" s="246">
        <v>27534.49</v>
      </c>
      <c r="G1932" s="221"/>
    </row>
    <row r="1933" spans="1:7" s="58" customFormat="1" ht="13.5" customHeight="1" x14ac:dyDescent="0.2">
      <c r="A1933" s="349">
        <v>2014</v>
      </c>
      <c r="B1933" s="350" t="s">
        <v>42</v>
      </c>
      <c r="C1933" s="350" t="s">
        <v>106</v>
      </c>
      <c r="D1933" s="351">
        <v>6729.1290000000008</v>
      </c>
      <c r="E1933" s="351">
        <v>17245.816999999999</v>
      </c>
      <c r="F1933" s="352">
        <v>23974.946</v>
      </c>
      <c r="G1933" s="221"/>
    </row>
    <row r="1934" spans="1:7" s="58" customFormat="1" ht="13.5" customHeight="1" x14ac:dyDescent="0.2">
      <c r="A1934" s="244">
        <v>2014</v>
      </c>
      <c r="B1934" s="165" t="s">
        <v>43</v>
      </c>
      <c r="C1934" s="165" t="s">
        <v>106</v>
      </c>
      <c r="D1934" s="245">
        <v>6977.9600000000009</v>
      </c>
      <c r="E1934" s="245">
        <v>16568.934499999996</v>
      </c>
      <c r="F1934" s="246">
        <v>23546.894499999999</v>
      </c>
      <c r="G1934" s="221"/>
    </row>
    <row r="1935" spans="1:7" s="58" customFormat="1" ht="13.5" customHeight="1" x14ac:dyDescent="0.2">
      <c r="A1935" s="349">
        <v>2014</v>
      </c>
      <c r="B1935" s="350" t="s">
        <v>44</v>
      </c>
      <c r="C1935" s="350" t="s">
        <v>106</v>
      </c>
      <c r="D1935" s="351">
        <v>7515.6810000000005</v>
      </c>
      <c r="E1935" s="351">
        <v>19804.769</v>
      </c>
      <c r="F1935" s="352">
        <v>27320.450000000004</v>
      </c>
      <c r="G1935" s="221"/>
    </row>
    <row r="1936" spans="1:7" s="58" customFormat="1" ht="13.5" customHeight="1" x14ac:dyDescent="0.2">
      <c r="A1936" s="244">
        <v>2014</v>
      </c>
      <c r="B1936" s="165" t="s">
        <v>45</v>
      </c>
      <c r="C1936" s="165" t="s">
        <v>106</v>
      </c>
      <c r="D1936" s="245">
        <v>7642.5600000000013</v>
      </c>
      <c r="E1936" s="245">
        <v>20160.123999999996</v>
      </c>
      <c r="F1936" s="246">
        <v>27802.684000000001</v>
      </c>
      <c r="G1936" s="221"/>
    </row>
    <row r="1937" spans="1:7" s="58" customFormat="1" ht="13.5" customHeight="1" x14ac:dyDescent="0.2">
      <c r="A1937" s="349">
        <v>2014</v>
      </c>
      <c r="B1937" s="350" t="s">
        <v>46</v>
      </c>
      <c r="C1937" s="350" t="s">
        <v>106</v>
      </c>
      <c r="D1937" s="351">
        <v>6767.3200000000015</v>
      </c>
      <c r="E1937" s="351">
        <v>21941.852999999996</v>
      </c>
      <c r="F1937" s="352">
        <v>28709.172999999995</v>
      </c>
      <c r="G1937" s="221"/>
    </row>
    <row r="1938" spans="1:7" s="58" customFormat="1" ht="13.5" customHeight="1" x14ac:dyDescent="0.2">
      <c r="A1938" s="244">
        <v>2014</v>
      </c>
      <c r="B1938" s="165" t="s">
        <v>47</v>
      </c>
      <c r="C1938" s="165" t="s">
        <v>106</v>
      </c>
      <c r="D1938" s="245">
        <v>8941.2699999999986</v>
      </c>
      <c r="E1938" s="245">
        <v>21473.700000000004</v>
      </c>
      <c r="F1938" s="246">
        <v>30414.97</v>
      </c>
      <c r="G1938" s="221"/>
    </row>
    <row r="1939" spans="1:7" s="58" customFormat="1" ht="13.5" customHeight="1" x14ac:dyDescent="0.2">
      <c r="A1939" s="349">
        <v>2014</v>
      </c>
      <c r="B1939" s="350" t="s">
        <v>48</v>
      </c>
      <c r="C1939" s="350" t="s">
        <v>106</v>
      </c>
      <c r="D1939" s="351">
        <v>9255.74</v>
      </c>
      <c r="E1939" s="351">
        <v>21497.162500000002</v>
      </c>
      <c r="F1939" s="352">
        <v>30752.9025</v>
      </c>
      <c r="G1939" s="221"/>
    </row>
    <row r="1940" spans="1:7" s="58" customFormat="1" ht="13.5" customHeight="1" x14ac:dyDescent="0.2">
      <c r="A1940" s="244">
        <v>2014</v>
      </c>
      <c r="B1940" s="165" t="s">
        <v>49</v>
      </c>
      <c r="C1940" s="165" t="s">
        <v>106</v>
      </c>
      <c r="D1940" s="245">
        <v>6605.82</v>
      </c>
      <c r="E1940" s="245">
        <v>22227.6875</v>
      </c>
      <c r="F1940" s="246">
        <v>28833.507499999996</v>
      </c>
      <c r="G1940" s="221"/>
    </row>
    <row r="1941" spans="1:7" s="58" customFormat="1" ht="13.5" customHeight="1" x14ac:dyDescent="0.2">
      <c r="A1941" s="349">
        <v>2015</v>
      </c>
      <c r="B1941" s="350" t="s">
        <v>50</v>
      </c>
      <c r="C1941" s="350" t="s">
        <v>106</v>
      </c>
      <c r="D1941" s="351">
        <v>8509.0399999999991</v>
      </c>
      <c r="E1941" s="351">
        <v>16779.79</v>
      </c>
      <c r="F1941" s="352">
        <v>25288.83</v>
      </c>
      <c r="G1941" s="221"/>
    </row>
    <row r="1942" spans="1:7" s="58" customFormat="1" ht="13.5" customHeight="1" x14ac:dyDescent="0.2">
      <c r="A1942" s="244">
        <v>2015</v>
      </c>
      <c r="B1942" s="165" t="s">
        <v>51</v>
      </c>
      <c r="C1942" s="165" t="s">
        <v>106</v>
      </c>
      <c r="D1942" s="245">
        <v>6539.8309999999992</v>
      </c>
      <c r="E1942" s="245">
        <v>19518.555</v>
      </c>
      <c r="F1942" s="246">
        <v>26058.385999999999</v>
      </c>
      <c r="G1942" s="221"/>
    </row>
    <row r="1943" spans="1:7" s="58" customFormat="1" ht="13.5" customHeight="1" x14ac:dyDescent="0.2">
      <c r="A1943" s="349">
        <v>2015</v>
      </c>
      <c r="B1943" s="350" t="s">
        <v>52</v>
      </c>
      <c r="C1943" s="350" t="s">
        <v>106</v>
      </c>
      <c r="D1943" s="351">
        <v>7199.75</v>
      </c>
      <c r="E1943" s="351">
        <v>20486.955000000002</v>
      </c>
      <c r="F1943" s="352">
        <v>27686.705000000005</v>
      </c>
      <c r="G1943" s="221"/>
    </row>
    <row r="1944" spans="1:7" s="58" customFormat="1" ht="13.5" customHeight="1" x14ac:dyDescent="0.2">
      <c r="A1944" s="244">
        <v>2015</v>
      </c>
      <c r="B1944" s="165" t="s">
        <v>40</v>
      </c>
      <c r="C1944" s="165" t="s">
        <v>106</v>
      </c>
      <c r="D1944" s="245">
        <v>6062.7899999999991</v>
      </c>
      <c r="E1944" s="245">
        <v>19792.567499999997</v>
      </c>
      <c r="F1944" s="246">
        <v>25855.357499999998</v>
      </c>
      <c r="G1944" s="221"/>
    </row>
    <row r="1945" spans="1:7" s="58" customFormat="1" ht="13.5" customHeight="1" x14ac:dyDescent="0.2">
      <c r="A1945" s="349">
        <v>2015</v>
      </c>
      <c r="B1945" s="350" t="s">
        <v>42</v>
      </c>
      <c r="C1945" s="350" t="s">
        <v>106</v>
      </c>
      <c r="D1945" s="351">
        <v>7124.61</v>
      </c>
      <c r="E1945" s="351">
        <v>19193.685000000001</v>
      </c>
      <c r="F1945" s="352">
        <v>26318.294999999998</v>
      </c>
      <c r="G1945" s="221"/>
    </row>
    <row r="1946" spans="1:7" s="58" customFormat="1" ht="13.5" customHeight="1" x14ac:dyDescent="0.2">
      <c r="A1946" s="244">
        <v>2015</v>
      </c>
      <c r="B1946" s="165" t="s">
        <v>43</v>
      </c>
      <c r="C1946" s="165" t="s">
        <v>106</v>
      </c>
      <c r="D1946" s="245">
        <v>6835.33</v>
      </c>
      <c r="E1946" s="245">
        <v>18926.71</v>
      </c>
      <c r="F1946" s="246">
        <v>25762.04</v>
      </c>
      <c r="G1946" s="221"/>
    </row>
    <row r="1947" spans="1:7" s="58" customFormat="1" ht="13.5" customHeight="1" x14ac:dyDescent="0.2">
      <c r="A1947" s="349">
        <v>2015</v>
      </c>
      <c r="B1947" s="350" t="s">
        <v>44</v>
      </c>
      <c r="C1947" s="350" t="s">
        <v>106</v>
      </c>
      <c r="D1947" s="351">
        <v>7650.35</v>
      </c>
      <c r="E1947" s="351">
        <v>16915.479500000001</v>
      </c>
      <c r="F1947" s="352">
        <v>24565.8295</v>
      </c>
      <c r="G1947" s="221"/>
    </row>
    <row r="1948" spans="1:7" s="58" customFormat="1" ht="13.5" customHeight="1" x14ac:dyDescent="0.2">
      <c r="A1948" s="244">
        <v>2015</v>
      </c>
      <c r="B1948" s="165" t="s">
        <v>45</v>
      </c>
      <c r="C1948" s="165" t="s">
        <v>106</v>
      </c>
      <c r="D1948" s="245">
        <v>8633.43</v>
      </c>
      <c r="E1948" s="245">
        <v>20466.502999999997</v>
      </c>
      <c r="F1948" s="246">
        <v>29099.932999999997</v>
      </c>
      <c r="G1948" s="221"/>
    </row>
    <row r="1949" spans="1:7" s="58" customFormat="1" ht="13.5" customHeight="1" x14ac:dyDescent="0.2">
      <c r="A1949" s="349">
        <v>2015</v>
      </c>
      <c r="B1949" s="350" t="s">
        <v>46</v>
      </c>
      <c r="C1949" s="350" t="s">
        <v>106</v>
      </c>
      <c r="D1949" s="351">
        <v>7177.1400000000012</v>
      </c>
      <c r="E1949" s="351">
        <v>19412.222999999998</v>
      </c>
      <c r="F1949" s="352">
        <v>26589.363000000001</v>
      </c>
      <c r="G1949" s="221"/>
    </row>
    <row r="1950" spans="1:7" s="58" customFormat="1" ht="13.5" customHeight="1" x14ac:dyDescent="0.2">
      <c r="A1950" s="244">
        <v>2015</v>
      </c>
      <c r="B1950" s="165" t="s">
        <v>47</v>
      </c>
      <c r="C1950" s="165" t="s">
        <v>106</v>
      </c>
      <c r="D1950" s="245">
        <v>6901.45</v>
      </c>
      <c r="E1950" s="245">
        <v>22004.070000000007</v>
      </c>
      <c r="F1950" s="246">
        <v>28905.520000000004</v>
      </c>
      <c r="G1950" s="221"/>
    </row>
    <row r="1951" spans="1:7" s="58" customFormat="1" ht="13.5" customHeight="1" x14ac:dyDescent="0.2">
      <c r="A1951" s="349">
        <v>2015</v>
      </c>
      <c r="B1951" s="350" t="s">
        <v>48</v>
      </c>
      <c r="C1951" s="350" t="s">
        <v>106</v>
      </c>
      <c r="D1951" s="351">
        <v>4831.74</v>
      </c>
      <c r="E1951" s="351">
        <v>21066.644499999995</v>
      </c>
      <c r="F1951" s="352">
        <v>25898.384499999996</v>
      </c>
      <c r="G1951" s="221"/>
    </row>
    <row r="1952" spans="1:7" s="58" customFormat="1" ht="13.5" customHeight="1" x14ac:dyDescent="0.2">
      <c r="A1952" s="244">
        <v>2015</v>
      </c>
      <c r="B1952" s="165" t="s">
        <v>49</v>
      </c>
      <c r="C1952" s="165" t="s">
        <v>106</v>
      </c>
      <c r="D1952" s="245">
        <v>3454.1999999999994</v>
      </c>
      <c r="E1952" s="245">
        <v>24416.703000000001</v>
      </c>
      <c r="F1952" s="246">
        <v>27870.902999999998</v>
      </c>
      <c r="G1952" s="221"/>
    </row>
    <row r="1953" spans="1:7" s="58" customFormat="1" ht="13.5" customHeight="1" x14ac:dyDescent="0.2">
      <c r="A1953" s="349">
        <v>2016</v>
      </c>
      <c r="B1953" s="350" t="s">
        <v>50</v>
      </c>
      <c r="C1953" s="350" t="s">
        <v>106</v>
      </c>
      <c r="D1953" s="351">
        <v>3809.3599999999997</v>
      </c>
      <c r="E1953" s="351">
        <v>18820.794999999998</v>
      </c>
      <c r="F1953" s="352">
        <v>22630.154999999999</v>
      </c>
      <c r="G1953" s="221"/>
    </row>
    <row r="1954" spans="1:7" s="58" customFormat="1" ht="13.5" customHeight="1" x14ac:dyDescent="0.2">
      <c r="A1954" s="244">
        <v>2016</v>
      </c>
      <c r="B1954" s="165" t="s">
        <v>51</v>
      </c>
      <c r="C1954" s="165" t="s">
        <v>106</v>
      </c>
      <c r="D1954" s="245">
        <v>4935.87</v>
      </c>
      <c r="E1954" s="245">
        <v>20331.260000000002</v>
      </c>
      <c r="F1954" s="246">
        <v>25267.13</v>
      </c>
      <c r="G1954" s="221"/>
    </row>
    <row r="1955" spans="1:7" s="58" customFormat="1" ht="13.5" customHeight="1" x14ac:dyDescent="0.2">
      <c r="A1955" s="349">
        <v>2016</v>
      </c>
      <c r="B1955" s="350" t="s">
        <v>52</v>
      </c>
      <c r="C1955" s="350" t="s">
        <v>106</v>
      </c>
      <c r="D1955" s="351">
        <v>4232.87</v>
      </c>
      <c r="E1955" s="351">
        <v>18641.6175</v>
      </c>
      <c r="F1955" s="352">
        <v>22874.487499999996</v>
      </c>
      <c r="G1955" s="221"/>
    </row>
    <row r="1956" spans="1:7" s="58" customFormat="1" ht="13.5" customHeight="1" x14ac:dyDescent="0.2">
      <c r="A1956" s="244">
        <v>2016</v>
      </c>
      <c r="B1956" s="165" t="s">
        <v>40</v>
      </c>
      <c r="C1956" s="165" t="s">
        <v>106</v>
      </c>
      <c r="D1956" s="245">
        <v>5527.1</v>
      </c>
      <c r="E1956" s="245">
        <v>19590.3125</v>
      </c>
      <c r="F1956" s="246">
        <v>25117.412500000002</v>
      </c>
      <c r="G1956" s="221"/>
    </row>
    <row r="1957" spans="1:7" s="58" customFormat="1" ht="13.5" customHeight="1" x14ac:dyDescent="0.2">
      <c r="A1957" s="349">
        <v>2016</v>
      </c>
      <c r="B1957" s="350" t="s">
        <v>42</v>
      </c>
      <c r="C1957" s="350" t="s">
        <v>106</v>
      </c>
      <c r="D1957" s="351">
        <v>5487.2799999999988</v>
      </c>
      <c r="E1957" s="351">
        <v>17942.895</v>
      </c>
      <c r="F1957" s="352">
        <v>23430.174999999999</v>
      </c>
      <c r="G1957" s="221"/>
    </row>
    <row r="1958" spans="1:7" s="58" customFormat="1" ht="13.5" customHeight="1" x14ac:dyDescent="0.2">
      <c r="A1958" s="244">
        <v>2016</v>
      </c>
      <c r="B1958" s="165" t="s">
        <v>43</v>
      </c>
      <c r="C1958" s="165" t="s">
        <v>106</v>
      </c>
      <c r="D1958" s="245">
        <v>5231.7700000000004</v>
      </c>
      <c r="E1958" s="245">
        <v>14924.401</v>
      </c>
      <c r="F1958" s="246">
        <v>20156.170999999998</v>
      </c>
      <c r="G1958" s="221"/>
    </row>
    <row r="1959" spans="1:7" s="58" customFormat="1" ht="13.5" customHeight="1" x14ac:dyDescent="0.2">
      <c r="A1959" s="349">
        <v>2016</v>
      </c>
      <c r="B1959" s="350" t="s">
        <v>44</v>
      </c>
      <c r="C1959" s="350" t="s">
        <v>106</v>
      </c>
      <c r="D1959" s="351">
        <v>4876.45</v>
      </c>
      <c r="E1959" s="351">
        <v>16528.329999999998</v>
      </c>
      <c r="F1959" s="352">
        <v>21404.779999999995</v>
      </c>
      <c r="G1959" s="221"/>
    </row>
    <row r="1960" spans="1:7" s="58" customFormat="1" ht="13.5" customHeight="1" x14ac:dyDescent="0.2">
      <c r="A1960" s="244">
        <v>2016</v>
      </c>
      <c r="B1960" s="165" t="s">
        <v>45</v>
      </c>
      <c r="C1960" s="165" t="s">
        <v>106</v>
      </c>
      <c r="D1960" s="245">
        <v>5198.8100000000004</v>
      </c>
      <c r="E1960" s="245">
        <v>19285.569999999996</v>
      </c>
      <c r="F1960" s="246">
        <v>24484.379999999997</v>
      </c>
      <c r="G1960" s="221"/>
    </row>
    <row r="1961" spans="1:7" s="58" customFormat="1" ht="13.5" customHeight="1" x14ac:dyDescent="0.2">
      <c r="A1961" s="349">
        <v>2016</v>
      </c>
      <c r="B1961" s="350" t="s">
        <v>46</v>
      </c>
      <c r="C1961" s="350" t="s">
        <v>106</v>
      </c>
      <c r="D1961" s="351">
        <v>3284.83</v>
      </c>
      <c r="E1961" s="351">
        <v>17586.572499999998</v>
      </c>
      <c r="F1961" s="352">
        <v>20871.4025</v>
      </c>
      <c r="G1961" s="221"/>
    </row>
    <row r="1962" spans="1:7" s="58" customFormat="1" ht="13.5" customHeight="1" x14ac:dyDescent="0.2">
      <c r="A1962" s="244">
        <v>2016</v>
      </c>
      <c r="B1962" s="165" t="s">
        <v>47</v>
      </c>
      <c r="C1962" s="165" t="s">
        <v>106</v>
      </c>
      <c r="D1962" s="245">
        <v>2878.96</v>
      </c>
      <c r="E1962" s="245">
        <v>16388.972500000003</v>
      </c>
      <c r="F1962" s="246">
        <v>19267.932500000003</v>
      </c>
      <c r="G1962" s="221"/>
    </row>
    <row r="1963" spans="1:7" s="58" customFormat="1" ht="13.5" customHeight="1" x14ac:dyDescent="0.2">
      <c r="A1963" s="349">
        <v>2016</v>
      </c>
      <c r="B1963" s="350" t="s">
        <v>48</v>
      </c>
      <c r="C1963" s="350" t="s">
        <v>106</v>
      </c>
      <c r="D1963" s="351">
        <v>2835.1099999999997</v>
      </c>
      <c r="E1963" s="351">
        <v>20129.060000000001</v>
      </c>
      <c r="F1963" s="352">
        <v>22964.170000000006</v>
      </c>
      <c r="G1963" s="221"/>
    </row>
    <row r="1964" spans="1:7" s="58" customFormat="1" ht="13.5" customHeight="1" x14ac:dyDescent="0.2">
      <c r="A1964" s="244">
        <v>2016</v>
      </c>
      <c r="B1964" s="165" t="s">
        <v>49</v>
      </c>
      <c r="C1964" s="165" t="s">
        <v>106</v>
      </c>
      <c r="D1964" s="245">
        <v>2732.27</v>
      </c>
      <c r="E1964" s="245">
        <v>21214.514999999992</v>
      </c>
      <c r="F1964" s="246">
        <v>23946.784999999993</v>
      </c>
      <c r="G1964" s="221"/>
    </row>
    <row r="1965" spans="1:7" s="58" customFormat="1" ht="13.5" customHeight="1" x14ac:dyDescent="0.2">
      <c r="A1965" s="349">
        <v>2017</v>
      </c>
      <c r="B1965" s="350" t="s">
        <v>50</v>
      </c>
      <c r="C1965" s="350" t="s">
        <v>106</v>
      </c>
      <c r="D1965" s="351">
        <v>2838.3099999999995</v>
      </c>
      <c r="E1965" s="351">
        <v>19274.396499999999</v>
      </c>
      <c r="F1965" s="352">
        <v>22112.706499999997</v>
      </c>
      <c r="G1965" s="221"/>
    </row>
    <row r="1966" spans="1:7" s="58" customFormat="1" ht="13.5" customHeight="1" x14ac:dyDescent="0.2">
      <c r="A1966" s="244">
        <v>2017</v>
      </c>
      <c r="B1966" s="165" t="s">
        <v>51</v>
      </c>
      <c r="C1966" s="165" t="s">
        <v>106</v>
      </c>
      <c r="D1966" s="245">
        <v>2707.8</v>
      </c>
      <c r="E1966" s="245">
        <v>19450.557500000003</v>
      </c>
      <c r="F1966" s="246">
        <v>22158.357500000002</v>
      </c>
      <c r="G1966" s="221"/>
    </row>
    <row r="1967" spans="1:7" s="58" customFormat="1" ht="13.5" customHeight="1" x14ac:dyDescent="0.2">
      <c r="A1967" s="349">
        <v>2017</v>
      </c>
      <c r="B1967" s="350" t="s">
        <v>52</v>
      </c>
      <c r="C1967" s="350" t="s">
        <v>106</v>
      </c>
      <c r="D1967" s="351">
        <v>3290.57</v>
      </c>
      <c r="E1967" s="351">
        <v>19635.240999999998</v>
      </c>
      <c r="F1967" s="352">
        <v>22925.810999999998</v>
      </c>
      <c r="G1967" s="221"/>
    </row>
    <row r="1968" spans="1:7" s="58" customFormat="1" ht="13.5" customHeight="1" x14ac:dyDescent="0.2">
      <c r="A1968" s="244">
        <v>2017</v>
      </c>
      <c r="B1968" s="165" t="s">
        <v>40</v>
      </c>
      <c r="C1968" s="165" t="s">
        <v>106</v>
      </c>
      <c r="D1968" s="245">
        <v>2548.73</v>
      </c>
      <c r="E1968" s="245">
        <v>18310.928</v>
      </c>
      <c r="F1968" s="246">
        <v>20859.657999999999</v>
      </c>
      <c r="G1968" s="221"/>
    </row>
    <row r="1969" spans="1:7" s="58" customFormat="1" ht="13.5" customHeight="1" x14ac:dyDescent="0.2">
      <c r="A1969" s="349">
        <v>2017</v>
      </c>
      <c r="B1969" s="350" t="s">
        <v>42</v>
      </c>
      <c r="C1969" s="350" t="s">
        <v>106</v>
      </c>
      <c r="D1969" s="351">
        <v>3141.51</v>
      </c>
      <c r="E1969" s="351">
        <v>22382.247500000001</v>
      </c>
      <c r="F1969" s="352">
        <v>25523.757500000003</v>
      </c>
      <c r="G1969" s="221"/>
    </row>
    <row r="1970" spans="1:7" s="58" customFormat="1" ht="13.5" customHeight="1" x14ac:dyDescent="0.2">
      <c r="A1970" s="244">
        <v>2017</v>
      </c>
      <c r="B1970" s="165" t="s">
        <v>43</v>
      </c>
      <c r="C1970" s="165" t="s">
        <v>106</v>
      </c>
      <c r="D1970" s="245">
        <v>2945.8100000000004</v>
      </c>
      <c r="E1970" s="245">
        <v>21730.054500000002</v>
      </c>
      <c r="F1970" s="246">
        <v>24675.8645</v>
      </c>
      <c r="G1970" s="221"/>
    </row>
    <row r="1971" spans="1:7" s="58" customFormat="1" ht="13.5" customHeight="1" x14ac:dyDescent="0.2">
      <c r="A1971" s="349">
        <v>2017</v>
      </c>
      <c r="B1971" s="350" t="s">
        <v>44</v>
      </c>
      <c r="C1971" s="350" t="s">
        <v>106</v>
      </c>
      <c r="D1971" s="351">
        <v>2543.65</v>
      </c>
      <c r="E1971" s="351">
        <v>23184.097999999994</v>
      </c>
      <c r="F1971" s="352">
        <v>25727.748</v>
      </c>
      <c r="G1971" s="221"/>
    </row>
    <row r="1972" spans="1:7" s="58" customFormat="1" ht="13.5" customHeight="1" x14ac:dyDescent="0.2">
      <c r="A1972" s="244">
        <v>2017</v>
      </c>
      <c r="B1972" s="165" t="s">
        <v>45</v>
      </c>
      <c r="C1972" s="165" t="s">
        <v>106</v>
      </c>
      <c r="D1972" s="245">
        <v>2566.3600000000006</v>
      </c>
      <c r="E1972" s="245">
        <v>22009.606</v>
      </c>
      <c r="F1972" s="246">
        <v>24575.966</v>
      </c>
      <c r="G1972" s="221"/>
    </row>
    <row r="1973" spans="1:7" s="58" customFormat="1" ht="13.5" customHeight="1" x14ac:dyDescent="0.2">
      <c r="A1973" s="349">
        <v>2017</v>
      </c>
      <c r="B1973" s="350" t="s">
        <v>46</v>
      </c>
      <c r="C1973" s="350" t="s">
        <v>106</v>
      </c>
      <c r="D1973" s="351">
        <v>2174.4200000000005</v>
      </c>
      <c r="E1973" s="351">
        <v>23429.700000000004</v>
      </c>
      <c r="F1973" s="352">
        <v>25604.120000000003</v>
      </c>
      <c r="G1973" s="221"/>
    </row>
    <row r="1974" spans="1:7" s="58" customFormat="1" ht="13.5" customHeight="1" x14ac:dyDescent="0.2">
      <c r="A1974" s="244">
        <v>2017</v>
      </c>
      <c r="B1974" s="165" t="s">
        <v>47</v>
      </c>
      <c r="C1974" s="165" t="s">
        <v>106</v>
      </c>
      <c r="D1974" s="245">
        <v>2538.38</v>
      </c>
      <c r="E1974" s="245">
        <v>23636.481499999998</v>
      </c>
      <c r="F1974" s="246">
        <v>26174.861499999999</v>
      </c>
      <c r="G1974" s="221"/>
    </row>
    <row r="1975" spans="1:7" s="58" customFormat="1" ht="13.5" customHeight="1" x14ac:dyDescent="0.2">
      <c r="A1975" s="349">
        <v>2017</v>
      </c>
      <c r="B1975" s="350" t="s">
        <v>48</v>
      </c>
      <c r="C1975" s="350" t="s">
        <v>106</v>
      </c>
      <c r="D1975" s="351">
        <v>2945.9599999999991</v>
      </c>
      <c r="E1975" s="351">
        <v>20379.345999999998</v>
      </c>
      <c r="F1975" s="352">
        <v>23325.306</v>
      </c>
      <c r="G1975" s="221"/>
    </row>
    <row r="1976" spans="1:7" s="58" customFormat="1" ht="13.5" customHeight="1" x14ac:dyDescent="0.2">
      <c r="A1976" s="244">
        <v>2017</v>
      </c>
      <c r="B1976" s="165" t="s">
        <v>49</v>
      </c>
      <c r="C1976" s="165" t="s">
        <v>106</v>
      </c>
      <c r="D1976" s="245">
        <v>2584.8000000000002</v>
      </c>
      <c r="E1976" s="245">
        <v>19616.887500000001</v>
      </c>
      <c r="F1976" s="246">
        <v>22201.6875</v>
      </c>
      <c r="G1976" s="221"/>
    </row>
    <row r="1977" spans="1:7" s="58" customFormat="1" ht="13.5" customHeight="1" x14ac:dyDescent="0.2">
      <c r="A1977" s="349">
        <v>2018</v>
      </c>
      <c r="B1977" s="350" t="s">
        <v>50</v>
      </c>
      <c r="C1977" s="350" t="s">
        <v>106</v>
      </c>
      <c r="D1977" s="351">
        <v>2133.3199999999997</v>
      </c>
      <c r="E1977" s="351">
        <v>16834.382000000001</v>
      </c>
      <c r="F1977" s="352">
        <v>18967.702000000001</v>
      </c>
      <c r="G1977" s="221"/>
    </row>
    <row r="1978" spans="1:7" s="58" customFormat="1" ht="13.5" customHeight="1" x14ac:dyDescent="0.2">
      <c r="A1978" s="244">
        <v>2018</v>
      </c>
      <c r="B1978" s="165" t="s">
        <v>51</v>
      </c>
      <c r="C1978" s="165" t="s">
        <v>106</v>
      </c>
      <c r="D1978" s="245">
        <v>2391.67</v>
      </c>
      <c r="E1978" s="245">
        <v>17606.454999999998</v>
      </c>
      <c r="F1978" s="246">
        <v>19998.124999999996</v>
      </c>
      <c r="G1978" s="221"/>
    </row>
    <row r="1979" spans="1:7" s="58" customFormat="1" ht="13.5" customHeight="1" x14ac:dyDescent="0.2">
      <c r="A1979" s="349">
        <v>2018</v>
      </c>
      <c r="B1979" s="350" t="s">
        <v>52</v>
      </c>
      <c r="C1979" s="350" t="s">
        <v>106</v>
      </c>
      <c r="D1979" s="351">
        <v>2247.6099999999997</v>
      </c>
      <c r="E1979" s="351">
        <v>18949.143499999998</v>
      </c>
      <c r="F1979" s="352">
        <v>21196.753499999999</v>
      </c>
      <c r="G1979" s="221"/>
    </row>
    <row r="1980" spans="1:7" s="58" customFormat="1" ht="13.5" customHeight="1" x14ac:dyDescent="0.2">
      <c r="A1980" s="244">
        <v>2018</v>
      </c>
      <c r="B1980" s="165" t="s">
        <v>40</v>
      </c>
      <c r="C1980" s="165" t="s">
        <v>106</v>
      </c>
      <c r="D1980" s="245">
        <v>2628.3999999999996</v>
      </c>
      <c r="E1980" s="245">
        <v>19897.556499999999</v>
      </c>
      <c r="F1980" s="246">
        <v>22525.956499999997</v>
      </c>
      <c r="G1980" s="221"/>
    </row>
    <row r="1981" spans="1:7" s="58" customFormat="1" ht="13.5" customHeight="1" x14ac:dyDescent="0.2">
      <c r="A1981" s="349">
        <v>2018</v>
      </c>
      <c r="B1981" s="350" t="s">
        <v>42</v>
      </c>
      <c r="C1981" s="350" t="s">
        <v>106</v>
      </c>
      <c r="D1981" s="351">
        <v>3118.4399999999996</v>
      </c>
      <c r="E1981" s="351">
        <v>18083.116000000002</v>
      </c>
      <c r="F1981" s="352">
        <v>21201.556</v>
      </c>
      <c r="G1981" s="221"/>
    </row>
    <row r="1982" spans="1:7" s="58" customFormat="1" ht="13.5" customHeight="1" x14ac:dyDescent="0.2">
      <c r="A1982" s="244">
        <v>2018</v>
      </c>
      <c r="B1982" s="165" t="s">
        <v>43</v>
      </c>
      <c r="C1982" s="165" t="s">
        <v>106</v>
      </c>
      <c r="D1982" s="245">
        <v>2701.1800000000003</v>
      </c>
      <c r="E1982" s="245">
        <v>16902.588</v>
      </c>
      <c r="F1982" s="246">
        <v>19603.768000000004</v>
      </c>
      <c r="G1982" s="221"/>
    </row>
    <row r="1983" spans="1:7" s="58" customFormat="1" ht="13.5" customHeight="1" x14ac:dyDescent="0.2">
      <c r="A1983" s="349">
        <v>2018</v>
      </c>
      <c r="B1983" s="350" t="s">
        <v>44</v>
      </c>
      <c r="C1983" s="350" t="s">
        <v>106</v>
      </c>
      <c r="D1983" s="351">
        <v>2987.3899999999994</v>
      </c>
      <c r="E1983" s="351">
        <v>16681.235499999999</v>
      </c>
      <c r="F1983" s="352">
        <v>19668.625499999998</v>
      </c>
      <c r="G1983" s="221"/>
    </row>
    <row r="1984" spans="1:7" s="58" customFormat="1" ht="13.5" customHeight="1" x14ac:dyDescent="0.2">
      <c r="A1984" s="244">
        <v>2018</v>
      </c>
      <c r="B1984" s="165" t="s">
        <v>45</v>
      </c>
      <c r="C1984" s="165" t="s">
        <v>106</v>
      </c>
      <c r="D1984" s="245">
        <v>3511.61</v>
      </c>
      <c r="E1984" s="245">
        <v>19001.654000000002</v>
      </c>
      <c r="F1984" s="246">
        <v>22513.263999999999</v>
      </c>
      <c r="G1984" s="221"/>
    </row>
    <row r="1985" spans="1:7" s="58" customFormat="1" ht="13.5" customHeight="1" x14ac:dyDescent="0.2">
      <c r="A1985" s="349">
        <v>2018</v>
      </c>
      <c r="B1985" s="350" t="s">
        <v>46</v>
      </c>
      <c r="C1985" s="350" t="s">
        <v>106</v>
      </c>
      <c r="D1985" s="351">
        <v>2626.98</v>
      </c>
      <c r="E1985" s="351">
        <v>19112.947500000002</v>
      </c>
      <c r="F1985" s="352">
        <v>21739.927500000005</v>
      </c>
      <c r="G1985" s="221"/>
    </row>
    <row r="1986" spans="1:7" s="58" customFormat="1" ht="13.5" customHeight="1" x14ac:dyDescent="0.2">
      <c r="A1986" s="244">
        <v>2018</v>
      </c>
      <c r="B1986" s="165" t="s">
        <v>47</v>
      </c>
      <c r="C1986" s="165" t="s">
        <v>106</v>
      </c>
      <c r="D1986" s="245">
        <v>2984.5400000000004</v>
      </c>
      <c r="E1986" s="245">
        <v>21654.484499999999</v>
      </c>
      <c r="F1986" s="246">
        <v>24639.0245</v>
      </c>
      <c r="G1986" s="221"/>
    </row>
    <row r="1987" spans="1:7" s="58" customFormat="1" ht="13.5" customHeight="1" x14ac:dyDescent="0.2">
      <c r="A1987" s="349">
        <v>2018</v>
      </c>
      <c r="B1987" s="350" t="s">
        <v>48</v>
      </c>
      <c r="C1987" s="350" t="s">
        <v>106</v>
      </c>
      <c r="D1987" s="351">
        <v>4592.8099999999995</v>
      </c>
      <c r="E1987" s="351">
        <v>22702.516000000003</v>
      </c>
      <c r="F1987" s="352">
        <v>27295.326000000001</v>
      </c>
      <c r="G1987" s="221"/>
    </row>
    <row r="1988" spans="1:7" s="58" customFormat="1" ht="13.5" customHeight="1" x14ac:dyDescent="0.2">
      <c r="A1988" s="244">
        <v>2018</v>
      </c>
      <c r="B1988" s="165" t="s">
        <v>49</v>
      </c>
      <c r="C1988" s="165" t="s">
        <v>106</v>
      </c>
      <c r="D1988" s="245">
        <v>4484.57</v>
      </c>
      <c r="E1988" s="245">
        <v>22104.814999999999</v>
      </c>
      <c r="F1988" s="246">
        <v>26589.384999999998</v>
      </c>
      <c r="G1988" s="221"/>
    </row>
    <row r="1989" spans="1:7" s="58" customFormat="1" ht="13.5" customHeight="1" x14ac:dyDescent="0.2">
      <c r="A1989" s="349">
        <v>2019</v>
      </c>
      <c r="B1989" s="350" t="s">
        <v>50</v>
      </c>
      <c r="C1989" s="350" t="s">
        <v>106</v>
      </c>
      <c r="D1989" s="351">
        <v>2734.3999999999996</v>
      </c>
      <c r="E1989" s="351">
        <v>18691.929999999997</v>
      </c>
      <c r="F1989" s="352">
        <v>21426.329999999994</v>
      </c>
      <c r="G1989" s="221"/>
    </row>
    <row r="1990" spans="1:7" s="58" customFormat="1" ht="13.5" customHeight="1" x14ac:dyDescent="0.2">
      <c r="A1990" s="244">
        <v>2019</v>
      </c>
      <c r="B1990" s="165" t="s">
        <v>51</v>
      </c>
      <c r="C1990" s="165" t="s">
        <v>106</v>
      </c>
      <c r="D1990" s="245">
        <v>2428.59</v>
      </c>
      <c r="E1990" s="245">
        <v>19022.889000000003</v>
      </c>
      <c r="F1990" s="246">
        <v>21451.478999999999</v>
      </c>
      <c r="G1990" s="221"/>
    </row>
    <row r="1991" spans="1:7" s="58" customFormat="1" ht="13.5" customHeight="1" x14ac:dyDescent="0.2">
      <c r="A1991" s="349">
        <v>2019</v>
      </c>
      <c r="B1991" s="350" t="s">
        <v>52</v>
      </c>
      <c r="C1991" s="350" t="s">
        <v>106</v>
      </c>
      <c r="D1991" s="351">
        <v>2446.0199999999995</v>
      </c>
      <c r="E1991" s="351">
        <v>22107.852000000003</v>
      </c>
      <c r="F1991" s="352">
        <v>24553.872000000003</v>
      </c>
      <c r="G1991" s="221"/>
    </row>
    <row r="1992" spans="1:7" s="58" customFormat="1" ht="13.5" customHeight="1" x14ac:dyDescent="0.2">
      <c r="A1992" s="244">
        <v>2019</v>
      </c>
      <c r="B1992" s="165" t="s">
        <v>40</v>
      </c>
      <c r="C1992" s="165" t="s">
        <v>106</v>
      </c>
      <c r="D1992" s="245">
        <v>1939.0399999999995</v>
      </c>
      <c r="E1992" s="245">
        <v>19399.821999999996</v>
      </c>
      <c r="F1992" s="246">
        <v>21338.861999999997</v>
      </c>
      <c r="G1992" s="221"/>
    </row>
    <row r="1993" spans="1:7" s="58" customFormat="1" ht="13.5" customHeight="1" x14ac:dyDescent="0.2">
      <c r="A1993" s="349">
        <v>2019</v>
      </c>
      <c r="B1993" s="350" t="s">
        <v>42</v>
      </c>
      <c r="C1993" s="350" t="s">
        <v>106</v>
      </c>
      <c r="D1993" s="351">
        <v>3263.05</v>
      </c>
      <c r="E1993" s="351">
        <v>19773.615999999998</v>
      </c>
      <c r="F1993" s="352">
        <v>23036.665999999997</v>
      </c>
      <c r="G1993" s="221"/>
    </row>
    <row r="1994" spans="1:7" s="58" customFormat="1" ht="13.5" customHeight="1" x14ac:dyDescent="0.2">
      <c r="A1994" s="244">
        <v>2019</v>
      </c>
      <c r="B1994" s="165" t="s">
        <v>43</v>
      </c>
      <c r="C1994" s="165" t="s">
        <v>106</v>
      </c>
      <c r="D1994" s="245">
        <v>2832.67</v>
      </c>
      <c r="E1994" s="245">
        <v>17899.16</v>
      </c>
      <c r="F1994" s="246">
        <v>20731.830000000002</v>
      </c>
      <c r="G1994" s="221"/>
    </row>
    <row r="1995" spans="1:7" s="58" customFormat="1" ht="13.5" customHeight="1" x14ac:dyDescent="0.2">
      <c r="A1995" s="349">
        <v>2019</v>
      </c>
      <c r="B1995" s="350" t="s">
        <v>44</v>
      </c>
      <c r="C1995" s="350" t="s">
        <v>106</v>
      </c>
      <c r="D1995" s="351">
        <v>3309.26</v>
      </c>
      <c r="E1995" s="351">
        <v>20276.989000000001</v>
      </c>
      <c r="F1995" s="352">
        <v>23586.249000000003</v>
      </c>
      <c r="G1995" s="221"/>
    </row>
    <row r="1996" spans="1:7" s="58" customFormat="1" ht="13.5" customHeight="1" x14ac:dyDescent="0.2">
      <c r="A1996" s="244">
        <v>2019</v>
      </c>
      <c r="B1996" s="165" t="s">
        <v>45</v>
      </c>
      <c r="C1996" s="165" t="s">
        <v>106</v>
      </c>
      <c r="D1996" s="245">
        <v>3840.73</v>
      </c>
      <c r="E1996" s="245">
        <v>23133.060500000003</v>
      </c>
      <c r="F1996" s="246">
        <v>26973.790499999996</v>
      </c>
      <c r="G1996" s="221"/>
    </row>
    <row r="1997" spans="1:7" s="58" customFormat="1" ht="13.5" customHeight="1" x14ac:dyDescent="0.2">
      <c r="A1997" s="349">
        <v>2019</v>
      </c>
      <c r="B1997" s="350" t="s">
        <v>46</v>
      </c>
      <c r="C1997" s="350" t="s">
        <v>106</v>
      </c>
      <c r="D1997" s="351">
        <v>4130.2299999999996</v>
      </c>
      <c r="E1997" s="351">
        <v>23301.548000000003</v>
      </c>
      <c r="F1997" s="352">
        <v>27431.777999999998</v>
      </c>
      <c r="G1997" s="221"/>
    </row>
    <row r="1998" spans="1:7" s="58" customFormat="1" ht="13.5" customHeight="1" x14ac:dyDescent="0.2">
      <c r="A1998" s="244">
        <v>2019</v>
      </c>
      <c r="B1998" s="165" t="s">
        <v>47</v>
      </c>
      <c r="C1998" s="165" t="s">
        <v>106</v>
      </c>
      <c r="D1998" s="245">
        <v>3824.0899999999997</v>
      </c>
      <c r="E1998" s="245">
        <v>22557.262499999997</v>
      </c>
      <c r="F1998" s="246">
        <v>26381.352499999994</v>
      </c>
      <c r="G1998" s="221"/>
    </row>
    <row r="1999" spans="1:7" s="58" customFormat="1" ht="13.5" customHeight="1" x14ac:dyDescent="0.2">
      <c r="A1999" s="349">
        <v>2019</v>
      </c>
      <c r="B1999" s="350" t="s">
        <v>48</v>
      </c>
      <c r="C1999" s="350" t="s">
        <v>106</v>
      </c>
      <c r="D1999" s="351">
        <v>3246.1800000000003</v>
      </c>
      <c r="E1999" s="351">
        <v>22343.673499999997</v>
      </c>
      <c r="F1999" s="352">
        <v>25589.853500000001</v>
      </c>
      <c r="G1999" s="221"/>
    </row>
    <row r="2000" spans="1:7" s="58" customFormat="1" ht="13.5" customHeight="1" x14ac:dyDescent="0.2">
      <c r="A2000" s="244">
        <v>2019</v>
      </c>
      <c r="B2000" s="165" t="s">
        <v>49</v>
      </c>
      <c r="C2000" s="165" t="s">
        <v>106</v>
      </c>
      <c r="D2000" s="245">
        <v>3521.53</v>
      </c>
      <c r="E2000" s="245">
        <v>21691.453500000003</v>
      </c>
      <c r="F2000" s="246">
        <v>25212.983500000002</v>
      </c>
      <c r="G2000" s="221"/>
    </row>
    <row r="2001" spans="1:7" s="58" customFormat="1" ht="13.5" customHeight="1" x14ac:dyDescent="0.2">
      <c r="A2001" s="349">
        <v>2020</v>
      </c>
      <c r="B2001" s="350" t="s">
        <v>50</v>
      </c>
      <c r="C2001" s="350" t="s">
        <v>106</v>
      </c>
      <c r="D2001" s="351">
        <v>2561.5299999999997</v>
      </c>
      <c r="E2001" s="351">
        <v>22206.103500000001</v>
      </c>
      <c r="F2001" s="352">
        <v>24767.633500000004</v>
      </c>
      <c r="G2001" s="221"/>
    </row>
    <row r="2002" spans="1:7" s="58" customFormat="1" ht="13.5" customHeight="1" x14ac:dyDescent="0.2">
      <c r="A2002" s="244">
        <v>2020</v>
      </c>
      <c r="B2002" s="165" t="s">
        <v>51</v>
      </c>
      <c r="C2002" s="165" t="s">
        <v>106</v>
      </c>
      <c r="D2002" s="245">
        <v>2694.1099999999997</v>
      </c>
      <c r="E2002" s="245">
        <v>19214.6675</v>
      </c>
      <c r="F2002" s="246">
        <v>21908.7775</v>
      </c>
      <c r="G2002" s="221"/>
    </row>
    <row r="2003" spans="1:7" s="58" customFormat="1" ht="13.5" customHeight="1" x14ac:dyDescent="0.2">
      <c r="A2003" s="349">
        <v>2020</v>
      </c>
      <c r="B2003" s="350" t="s">
        <v>52</v>
      </c>
      <c r="C2003" s="350" t="s">
        <v>106</v>
      </c>
      <c r="D2003" s="351">
        <v>2113.02</v>
      </c>
      <c r="E2003" s="351">
        <v>13416.807499999999</v>
      </c>
      <c r="F2003" s="352">
        <v>15529.827499999999</v>
      </c>
      <c r="G2003" s="221"/>
    </row>
    <row r="2004" spans="1:7" s="58" customFormat="1" ht="13.5" customHeight="1" x14ac:dyDescent="0.2">
      <c r="A2004" s="244">
        <v>2020</v>
      </c>
      <c r="B2004" s="165" t="s">
        <v>40</v>
      </c>
      <c r="C2004" s="165" t="s">
        <v>106</v>
      </c>
      <c r="D2004" s="245">
        <v>225.62</v>
      </c>
      <c r="E2004" s="245">
        <v>5487.2890000000007</v>
      </c>
      <c r="F2004" s="246">
        <v>5712.9089999999997</v>
      </c>
      <c r="G2004" s="221"/>
    </row>
    <row r="2005" spans="1:7" s="58" customFormat="1" ht="13.5" customHeight="1" x14ac:dyDescent="0.2">
      <c r="A2005" s="349">
        <v>2020</v>
      </c>
      <c r="B2005" s="350" t="s">
        <v>42</v>
      </c>
      <c r="C2005" s="350" t="s">
        <v>106</v>
      </c>
      <c r="D2005" s="351">
        <v>1590.301004882813</v>
      </c>
      <c r="E2005" s="351">
        <v>13325.565502441406</v>
      </c>
      <c r="F2005" s="352">
        <v>14915.866507324219</v>
      </c>
      <c r="G2005" s="221"/>
    </row>
    <row r="2006" spans="1:7" s="58" customFormat="1" ht="13.5" customHeight="1" x14ac:dyDescent="0.2">
      <c r="A2006" s="244">
        <v>2020</v>
      </c>
      <c r="B2006" s="165" t="s">
        <v>43</v>
      </c>
      <c r="C2006" s="165" t="s">
        <v>106</v>
      </c>
      <c r="D2006" s="245">
        <v>2188.1420033569339</v>
      </c>
      <c r="E2006" s="245">
        <v>20490.54249969482</v>
      </c>
      <c r="F2006" s="246">
        <v>22678.684503051758</v>
      </c>
      <c r="G2006" s="221"/>
    </row>
    <row r="2007" spans="1:7" s="58" customFormat="1" ht="13.5" customHeight="1" x14ac:dyDescent="0.2">
      <c r="A2007" s="349">
        <v>2020</v>
      </c>
      <c r="B2007" s="350" t="s">
        <v>44</v>
      </c>
      <c r="C2007" s="350" t="s">
        <v>106</v>
      </c>
      <c r="D2007" s="351">
        <v>3367.367004882813</v>
      </c>
      <c r="E2007" s="351">
        <v>24154.754499450686</v>
      </c>
      <c r="F2007" s="352">
        <v>27522.1215043335</v>
      </c>
      <c r="G2007" s="221"/>
    </row>
    <row r="2008" spans="1:7" s="58" customFormat="1" ht="13.5" customHeight="1" x14ac:dyDescent="0.2">
      <c r="A2008" s="244">
        <v>2020</v>
      </c>
      <c r="B2008" s="165" t="s">
        <v>45</v>
      </c>
      <c r="C2008" s="165" t="s">
        <v>106</v>
      </c>
      <c r="D2008" s="245">
        <v>2917.2050015258792</v>
      </c>
      <c r="E2008" s="245">
        <v>24888.324996643059</v>
      </c>
      <c r="F2008" s="246">
        <v>27805.529998168942</v>
      </c>
      <c r="G2008" s="221"/>
    </row>
    <row r="2009" spans="1:7" s="58" customFormat="1" ht="13.5" customHeight="1" x14ac:dyDescent="0.2">
      <c r="A2009" s="349">
        <v>2020</v>
      </c>
      <c r="B2009" s="350" t="s">
        <v>46</v>
      </c>
      <c r="C2009" s="350" t="s">
        <v>106</v>
      </c>
      <c r="D2009" s="351">
        <v>3821.9599935913093</v>
      </c>
      <c r="E2009" s="351">
        <v>26869.239499694821</v>
      </c>
      <c r="F2009" s="352">
        <v>30691.199493286134</v>
      </c>
      <c r="G2009" s="221"/>
    </row>
    <row r="2010" spans="1:7" s="58" customFormat="1" ht="13.5" customHeight="1" x14ac:dyDescent="0.2">
      <c r="A2010" s="244">
        <v>2020</v>
      </c>
      <c r="B2010" s="165" t="s">
        <v>47</v>
      </c>
      <c r="C2010" s="165" t="s">
        <v>106</v>
      </c>
      <c r="D2010" s="245">
        <v>4210.8939958801275</v>
      </c>
      <c r="E2010" s="245">
        <v>25487.279500000001</v>
      </c>
      <c r="F2010" s="246">
        <v>29698.173495880128</v>
      </c>
      <c r="G2010" s="221"/>
    </row>
    <row r="2011" spans="1:7" s="58" customFormat="1" ht="13.5" customHeight="1" x14ac:dyDescent="0.2">
      <c r="A2011" s="349">
        <v>2020</v>
      </c>
      <c r="B2011" s="350" t="s">
        <v>48</v>
      </c>
      <c r="C2011" s="350" t="s">
        <v>106</v>
      </c>
      <c r="D2011" s="351">
        <v>3971.915</v>
      </c>
      <c r="E2011" s="351">
        <v>25143.819501525883</v>
      </c>
      <c r="F2011" s="352">
        <v>29115.73450152588</v>
      </c>
      <c r="G2011" s="221"/>
    </row>
    <row r="2012" spans="1:7" s="58" customFormat="1" ht="13.5" customHeight="1" x14ac:dyDescent="0.2">
      <c r="A2012" s="244">
        <v>2020</v>
      </c>
      <c r="B2012" s="165" t="s">
        <v>49</v>
      </c>
      <c r="C2012" s="165" t="s">
        <v>106</v>
      </c>
      <c r="D2012" s="245">
        <v>4246.8929967956537</v>
      </c>
      <c r="E2012" s="245">
        <v>27499.284501251219</v>
      </c>
      <c r="F2012" s="246">
        <v>31746.177498046869</v>
      </c>
      <c r="G2012" s="221"/>
    </row>
    <row r="2013" spans="1:7" s="58" customFormat="1" ht="13.5" customHeight="1" x14ac:dyDescent="0.2">
      <c r="A2013" s="349">
        <v>2021</v>
      </c>
      <c r="B2013" s="350" t="s">
        <v>50</v>
      </c>
      <c r="C2013" s="350" t="s">
        <v>106</v>
      </c>
      <c r="D2013" s="351">
        <v>2932.1620009155276</v>
      </c>
      <c r="E2013" s="351">
        <v>21389.061999237059</v>
      </c>
      <c r="F2013" s="352">
        <v>24321.224000152586</v>
      </c>
      <c r="G2013" s="221"/>
    </row>
    <row r="2014" spans="1:7" s="58" customFormat="1" ht="13.5" customHeight="1" x14ac:dyDescent="0.2">
      <c r="A2014" s="244">
        <v>2021</v>
      </c>
      <c r="B2014" s="165" t="s">
        <v>51</v>
      </c>
      <c r="C2014" s="165" t="s">
        <v>106</v>
      </c>
      <c r="D2014" s="245">
        <v>3947.7429955699999</v>
      </c>
      <c r="E2014" s="245">
        <v>22890.328998000001</v>
      </c>
      <c r="F2014" s="246">
        <v>26838.07199357</v>
      </c>
      <c r="G2014" s="221"/>
    </row>
    <row r="2015" spans="1:7" s="58" customFormat="1" ht="13.5" customHeight="1" x14ac:dyDescent="0.2">
      <c r="A2015" s="349">
        <v>2021</v>
      </c>
      <c r="B2015" s="350" t="s">
        <v>52</v>
      </c>
      <c r="C2015" s="350" t="s">
        <v>106</v>
      </c>
      <c r="D2015" s="351">
        <v>4830.931004272461</v>
      </c>
      <c r="E2015" s="351">
        <v>25219.044004272462</v>
      </c>
      <c r="F2015" s="352">
        <v>30049.97500854492</v>
      </c>
      <c r="G2015" s="221"/>
    </row>
    <row r="2016" spans="1:7" s="58" customFormat="1" ht="13.5" customHeight="1" x14ac:dyDescent="0.2">
      <c r="A2016" s="244">
        <v>2021</v>
      </c>
      <c r="B2016" s="165" t="s">
        <v>40</v>
      </c>
      <c r="C2016" s="165" t="s">
        <v>106</v>
      </c>
      <c r="D2016" s="245">
        <v>4740.2510015258795</v>
      </c>
      <c r="E2016" s="245">
        <v>23011.195993896483</v>
      </c>
      <c r="F2016" s="246">
        <v>27751.44699542236</v>
      </c>
      <c r="G2016" s="221"/>
    </row>
    <row r="2017" spans="1:7" s="58" customFormat="1" ht="13.5" customHeight="1" x14ac:dyDescent="0.2">
      <c r="A2017" s="349">
        <v>2021</v>
      </c>
      <c r="B2017" s="350" t="s">
        <v>42</v>
      </c>
      <c r="C2017" s="350" t="s">
        <v>106</v>
      </c>
      <c r="D2017" s="351">
        <v>2147.9760013732912</v>
      </c>
      <c r="E2017" s="351">
        <v>8495.0454985046381</v>
      </c>
      <c r="F2017" s="352">
        <v>10643.02149987793</v>
      </c>
      <c r="G2017" s="221"/>
    </row>
    <row r="2018" spans="1:7" s="58" customFormat="1" ht="13.5" customHeight="1" x14ac:dyDescent="0.2">
      <c r="A2018" s="244">
        <v>2021</v>
      </c>
      <c r="B2018" s="165" t="s">
        <v>43</v>
      </c>
      <c r="C2018" s="165" t="s">
        <v>106</v>
      </c>
      <c r="D2018" s="245">
        <v>5317.3450000000003</v>
      </c>
      <c r="E2018" s="245">
        <v>30238.44649694824</v>
      </c>
      <c r="F2018" s="246">
        <v>35555.791496948244</v>
      </c>
      <c r="G2018" s="221"/>
    </row>
    <row r="2019" spans="1:7" s="58" customFormat="1" ht="13.5" customHeight="1" x14ac:dyDescent="0.2">
      <c r="A2019" s="349">
        <v>2021</v>
      </c>
      <c r="B2019" s="350" t="s">
        <v>44</v>
      </c>
      <c r="C2019" s="350" t="s">
        <v>106</v>
      </c>
      <c r="D2019" s="351">
        <v>5989.436992523194</v>
      </c>
      <c r="E2019" s="351">
        <v>22800.711503051756</v>
      </c>
      <c r="F2019" s="352">
        <v>28790.148495574955</v>
      </c>
      <c r="G2019" s="221"/>
    </row>
    <row r="2020" spans="1:7" s="58" customFormat="1" ht="13.5" customHeight="1" x14ac:dyDescent="0.2">
      <c r="A2020" s="244">
        <v>2021</v>
      </c>
      <c r="B2020" s="165" t="s">
        <v>45</v>
      </c>
      <c r="C2020" s="165" t="s">
        <v>106</v>
      </c>
      <c r="D2020" s="245">
        <v>5932.6560024414057</v>
      </c>
      <c r="E2020" s="245">
        <v>23330.78249710083</v>
      </c>
      <c r="F2020" s="246">
        <v>29263.438499542233</v>
      </c>
      <c r="G2020" s="221"/>
    </row>
    <row r="2021" spans="1:7" s="58" customFormat="1" ht="13.5" customHeight="1" x14ac:dyDescent="0.2">
      <c r="A2021" s="349">
        <v>2021</v>
      </c>
      <c r="B2021" s="350" t="s">
        <v>46</v>
      </c>
      <c r="C2021" s="350" t="s">
        <v>106</v>
      </c>
      <c r="D2021" s="351">
        <v>6251.0169972534168</v>
      </c>
      <c r="E2021" s="351">
        <v>25917.045498046871</v>
      </c>
      <c r="F2021" s="352">
        <v>32168.062495300288</v>
      </c>
      <c r="G2021" s="221"/>
    </row>
    <row r="2022" spans="1:7" s="58" customFormat="1" ht="13.5" customHeight="1" x14ac:dyDescent="0.2">
      <c r="A2022" s="244">
        <v>2021</v>
      </c>
      <c r="B2022" s="165" t="s">
        <v>47</v>
      </c>
      <c r="C2022" s="165" t="s">
        <v>106</v>
      </c>
      <c r="D2022" s="245">
        <v>6161.5259964904781</v>
      </c>
      <c r="E2022" s="245">
        <v>25804.694993896483</v>
      </c>
      <c r="F2022" s="246">
        <v>31966.220990386959</v>
      </c>
      <c r="G2022" s="221"/>
    </row>
    <row r="2023" spans="1:7" s="58" customFormat="1" ht="13.5" customHeight="1" x14ac:dyDescent="0.2">
      <c r="A2023" s="349">
        <v>2021</v>
      </c>
      <c r="B2023" s="350" t="s">
        <v>48</v>
      </c>
      <c r="C2023" s="350" t="s">
        <v>106</v>
      </c>
      <c r="D2023" s="351">
        <v>5631.8809862670896</v>
      </c>
      <c r="E2023" s="351">
        <v>26189.655003051761</v>
      </c>
      <c r="F2023" s="352">
        <v>31821.535989318851</v>
      </c>
      <c r="G2023" s="221"/>
    </row>
    <row r="2024" spans="1:7" s="58" customFormat="1" ht="13.5" customHeight="1" x14ac:dyDescent="0.2">
      <c r="A2024" s="244">
        <v>2021</v>
      </c>
      <c r="B2024" s="165" t="s">
        <v>49</v>
      </c>
      <c r="C2024" s="165" t="s">
        <v>106</v>
      </c>
      <c r="D2024" s="245">
        <v>5597.3039946594236</v>
      </c>
      <c r="E2024" s="245">
        <v>27240.497500000001</v>
      </c>
      <c r="F2024" s="246">
        <v>32837.801494659419</v>
      </c>
      <c r="G2024" s="221"/>
    </row>
    <row r="2025" spans="1:7" s="58" customFormat="1" ht="13.5" customHeight="1" x14ac:dyDescent="0.2">
      <c r="A2025" s="349">
        <v>2022</v>
      </c>
      <c r="B2025" s="350" t="s">
        <v>50</v>
      </c>
      <c r="C2025" s="350" t="s">
        <v>106</v>
      </c>
      <c r="D2025" s="351">
        <v>4085.0250003814699</v>
      </c>
      <c r="E2025" s="351">
        <v>21862.22499694824</v>
      </c>
      <c r="F2025" s="352">
        <v>25947.249997329716</v>
      </c>
      <c r="G2025" s="221"/>
    </row>
    <row r="2026" spans="1:7" s="58" customFormat="1" ht="13.5" customHeight="1" x14ac:dyDescent="0.2">
      <c r="A2026" s="244">
        <v>2022</v>
      </c>
      <c r="B2026" s="165" t="s">
        <v>51</v>
      </c>
      <c r="C2026" s="165" t="s">
        <v>106</v>
      </c>
      <c r="D2026" s="245">
        <v>5769.1229948120126</v>
      </c>
      <c r="E2026" s="245">
        <v>25373.204998474124</v>
      </c>
      <c r="F2026" s="246">
        <v>31142.327993286137</v>
      </c>
      <c r="G2026" s="221"/>
    </row>
    <row r="2027" spans="1:7" s="58" customFormat="1" ht="13.5" customHeight="1" x14ac:dyDescent="0.2">
      <c r="A2027" s="349">
        <v>2022</v>
      </c>
      <c r="B2027" s="350" t="s">
        <v>52</v>
      </c>
      <c r="C2027" s="350" t="s">
        <v>106</v>
      </c>
      <c r="D2027" s="351">
        <v>6094.4829963378916</v>
      </c>
      <c r="E2027" s="351">
        <v>30370.732493896481</v>
      </c>
      <c r="F2027" s="352">
        <v>36465.215490234375</v>
      </c>
      <c r="G2027" s="221"/>
    </row>
    <row r="2028" spans="1:7" s="58" customFormat="1" ht="13.5" customHeight="1" x14ac:dyDescent="0.2">
      <c r="A2028" s="244">
        <v>2022</v>
      </c>
      <c r="B2028" s="165" t="s">
        <v>40</v>
      </c>
      <c r="C2028" s="165" t="s">
        <v>106</v>
      </c>
      <c r="D2028" s="245">
        <v>5497.9700109863297</v>
      </c>
      <c r="E2028" s="245">
        <v>24073.740006103515</v>
      </c>
      <c r="F2028" s="246">
        <v>29571.710017089848</v>
      </c>
      <c r="G2028" s="221"/>
    </row>
    <row r="2029" spans="1:7" s="58" customFormat="1" ht="13.5" customHeight="1" x14ac:dyDescent="0.2">
      <c r="A2029" s="349">
        <v>2022</v>
      </c>
      <c r="B2029" s="350" t="s">
        <v>42</v>
      </c>
      <c r="C2029" s="350" t="s">
        <v>106</v>
      </c>
      <c r="D2029" s="351">
        <v>5123.3880024414066</v>
      </c>
      <c r="E2029" s="351">
        <v>24658.312257119233</v>
      </c>
      <c r="F2029" s="352">
        <v>29781.700259560639</v>
      </c>
      <c r="G2029" s="221"/>
    </row>
    <row r="2030" spans="1:7" s="58" customFormat="1" ht="13.5" customHeight="1" x14ac:dyDescent="0.2">
      <c r="A2030" s="244">
        <v>2022</v>
      </c>
      <c r="B2030" s="165" t="s">
        <v>43</v>
      </c>
      <c r="C2030" s="165" t="s">
        <v>106</v>
      </c>
      <c r="D2030" s="245">
        <v>5294.4559969482434</v>
      </c>
      <c r="E2030" s="245">
        <v>24151.105846346596</v>
      </c>
      <c r="F2030" s="246">
        <v>29445.561843294843</v>
      </c>
      <c r="G2030" s="221"/>
    </row>
    <row r="2031" spans="1:7" s="58" customFormat="1" ht="13.5" customHeight="1" x14ac:dyDescent="0.2">
      <c r="A2031" s="349">
        <v>2022</v>
      </c>
      <c r="B2031" s="350" t="s">
        <v>44</v>
      </c>
      <c r="C2031" s="350" t="s">
        <v>106</v>
      </c>
      <c r="D2031" s="351">
        <v>5992.7239999999983</v>
      </c>
      <c r="E2031" s="351">
        <v>23178.499067360015</v>
      </c>
      <c r="F2031" s="352">
        <v>29171.223067360013</v>
      </c>
      <c r="G2031" s="221"/>
    </row>
    <row r="2032" spans="1:7" s="58" customFormat="1" ht="13.5" customHeight="1" x14ac:dyDescent="0.2">
      <c r="A2032" s="244">
        <v>2022</v>
      </c>
      <c r="B2032" s="165" t="s">
        <v>45</v>
      </c>
      <c r="C2032" s="165" t="s">
        <v>106</v>
      </c>
      <c r="D2032" s="245">
        <v>6293.2699865722661</v>
      </c>
      <c r="E2032" s="245">
        <v>26631.93147609301</v>
      </c>
      <c r="F2032" s="246">
        <v>32925.201462665274</v>
      </c>
      <c r="G2032" s="221"/>
    </row>
    <row r="2033" spans="1:7" s="58" customFormat="1" ht="13.5" customHeight="1" x14ac:dyDescent="0.2">
      <c r="A2033" s="349">
        <v>2022</v>
      </c>
      <c r="B2033" s="350" t="s">
        <v>46</v>
      </c>
      <c r="C2033" s="350" t="s">
        <v>106</v>
      </c>
      <c r="D2033" s="351">
        <v>5129.3220000000001</v>
      </c>
      <c r="E2033" s="351">
        <v>26360.149079898983</v>
      </c>
      <c r="F2033" s="352">
        <v>31489.471079898991</v>
      </c>
      <c r="G2033" s="221"/>
    </row>
    <row r="2034" spans="1:7" s="58" customFormat="1" ht="13.5" customHeight="1" x14ac:dyDescent="0.2">
      <c r="A2034" s="244">
        <v>2022</v>
      </c>
      <c r="B2034" s="165" t="s">
        <v>47</v>
      </c>
      <c r="C2034" s="165" t="s">
        <v>106</v>
      </c>
      <c r="D2034" s="245">
        <v>4947.1779946594243</v>
      </c>
      <c r="E2034" s="245">
        <v>25134.064540208819</v>
      </c>
      <c r="F2034" s="246">
        <v>30081.242534868241</v>
      </c>
      <c r="G2034" s="221"/>
    </row>
    <row r="2035" spans="1:7" s="58" customFormat="1" ht="13.5" customHeight="1" x14ac:dyDescent="0.2">
      <c r="A2035" s="349">
        <v>2022</v>
      </c>
      <c r="B2035" s="350" t="s">
        <v>48</v>
      </c>
      <c r="C2035" s="350" t="s">
        <v>106</v>
      </c>
      <c r="D2035" s="351">
        <v>5132.2189900817866</v>
      </c>
      <c r="E2035" s="351">
        <v>23658.152496948245</v>
      </c>
      <c r="F2035" s="352">
        <v>28790.371487030032</v>
      </c>
      <c r="G2035" s="221"/>
    </row>
    <row r="2036" spans="1:7" s="58" customFormat="1" ht="13.5" customHeight="1" x14ac:dyDescent="0.2">
      <c r="A2036" s="244">
        <v>2022</v>
      </c>
      <c r="B2036" s="165" t="s">
        <v>49</v>
      </c>
      <c r="C2036" s="165" t="s">
        <v>106</v>
      </c>
      <c r="D2036" s="245">
        <v>5182.9700109863288</v>
      </c>
      <c r="E2036" s="245">
        <v>28176.380012207032</v>
      </c>
      <c r="F2036" s="246">
        <v>33359.350023193358</v>
      </c>
      <c r="G2036" s="221"/>
    </row>
    <row r="2037" spans="1:7" s="58" customFormat="1" ht="13.5" customHeight="1" x14ac:dyDescent="0.2">
      <c r="A2037" s="349">
        <v>2023</v>
      </c>
      <c r="B2037" s="350" t="s">
        <v>50</v>
      </c>
      <c r="C2037" s="350" t="s">
        <v>106</v>
      </c>
      <c r="D2037" s="351">
        <v>3749.2060015258785</v>
      </c>
      <c r="E2037" s="351">
        <v>24177.587499999998</v>
      </c>
      <c r="F2037" s="352">
        <v>27926.793501525877</v>
      </c>
      <c r="G2037" s="221"/>
    </row>
    <row r="2038" spans="1:7" s="58" customFormat="1" ht="13.5" customHeight="1" x14ac:dyDescent="0.2">
      <c r="A2038" s="244">
        <v>2023</v>
      </c>
      <c r="B2038" s="165" t="s">
        <v>51</v>
      </c>
      <c r="C2038" s="165" t="s">
        <v>106</v>
      </c>
      <c r="D2038" s="245">
        <v>5350.0950037000002</v>
      </c>
      <c r="E2038" s="245">
        <v>23872.3774878</v>
      </c>
      <c r="F2038" s="246">
        <v>29222.472491499997</v>
      </c>
      <c r="G2038" s="221"/>
    </row>
    <row r="2039" spans="1:7" s="58" customFormat="1" ht="13.5" customHeight="1" x14ac:dyDescent="0.2">
      <c r="A2039" s="349">
        <v>2023</v>
      </c>
      <c r="B2039" s="350" t="s">
        <v>52</v>
      </c>
      <c r="C2039" s="350" t="s">
        <v>106</v>
      </c>
      <c r="D2039" s="351">
        <v>5311.4839945068361</v>
      </c>
      <c r="E2039" s="351">
        <v>23897.285006103513</v>
      </c>
      <c r="F2039" s="352">
        <v>29208.769000610351</v>
      </c>
      <c r="G2039" s="221"/>
    </row>
    <row r="2040" spans="1:7" s="58" customFormat="1" ht="13.5" customHeight="1" x14ac:dyDescent="0.2">
      <c r="A2040" s="244">
        <v>2023</v>
      </c>
      <c r="B2040" s="165" t="s">
        <v>40</v>
      </c>
      <c r="C2040" s="165" t="s">
        <v>106</v>
      </c>
      <c r="D2040" s="245">
        <v>4694.162003051757</v>
      </c>
      <c r="E2040" s="245">
        <v>22118.432498474122</v>
      </c>
      <c r="F2040" s="246">
        <v>26812.59450152588</v>
      </c>
      <c r="G2040" s="221"/>
    </row>
    <row r="2041" spans="1:7" s="58" customFormat="1" ht="13.5" customHeight="1" x14ac:dyDescent="0.2">
      <c r="A2041" s="349">
        <v>2023</v>
      </c>
      <c r="B2041" s="350" t="s">
        <v>42</v>
      </c>
      <c r="C2041" s="350" t="s">
        <v>106</v>
      </c>
      <c r="D2041" s="351">
        <v>4674.6389917602546</v>
      </c>
      <c r="E2041" s="351">
        <v>25748.160006103517</v>
      </c>
      <c r="F2041" s="352">
        <v>30422.798997863771</v>
      </c>
      <c r="G2041" s="221"/>
    </row>
    <row r="2042" spans="1:7" s="58" customFormat="1" ht="13.5" customHeight="1" x14ac:dyDescent="0.2">
      <c r="A2042" s="244">
        <v>2023</v>
      </c>
      <c r="B2042" s="165" t="s">
        <v>43</v>
      </c>
      <c r="C2042" s="165" t="s">
        <v>106</v>
      </c>
      <c r="D2042" s="370">
        <v>4909.4039836600014</v>
      </c>
      <c r="E2042" s="370">
        <v>18432.620003100001</v>
      </c>
      <c r="F2042" s="371">
        <v>23342.023986759999</v>
      </c>
      <c r="G2042" s="221"/>
    </row>
    <row r="2043" spans="1:7" s="58" customFormat="1" ht="13.5" customHeight="1" x14ac:dyDescent="0.2">
      <c r="A2043" s="349">
        <v>2023</v>
      </c>
      <c r="B2043" s="350" t="s">
        <v>44</v>
      </c>
      <c r="C2043" s="350" t="s">
        <v>106</v>
      </c>
      <c r="D2043" s="351">
        <v>5120.7020000000011</v>
      </c>
      <c r="E2043" s="351">
        <v>21306.79</v>
      </c>
      <c r="F2043" s="352">
        <v>26427.492000000002</v>
      </c>
      <c r="G2043" s="221"/>
    </row>
    <row r="2044" spans="1:7" s="58" customFormat="1" ht="13.5" customHeight="1" x14ac:dyDescent="0.2">
      <c r="A2044" s="244">
        <v>2023</v>
      </c>
      <c r="B2044" s="165" t="s">
        <v>45</v>
      </c>
      <c r="C2044" s="165" t="s">
        <v>106</v>
      </c>
      <c r="D2044" s="370">
        <v>4273.7049942016602</v>
      </c>
      <c r="E2044" s="370">
        <v>22846.74499694824</v>
      </c>
      <c r="F2044" s="371">
        <v>27120.449991149901</v>
      </c>
      <c r="G2044" s="221"/>
    </row>
    <row r="2045" spans="1:7" s="58" customFormat="1" ht="13.5" customHeight="1" x14ac:dyDescent="0.2">
      <c r="A2045" s="349">
        <v>2023</v>
      </c>
      <c r="B2045" s="350" t="s">
        <v>46</v>
      </c>
      <c r="C2045" s="350" t="s">
        <v>106</v>
      </c>
      <c r="D2045" s="351">
        <v>5085.3450000000012</v>
      </c>
      <c r="E2045" s="351">
        <v>24443.577499999999</v>
      </c>
      <c r="F2045" s="352">
        <v>29528.922500000001</v>
      </c>
      <c r="G2045" s="221"/>
    </row>
    <row r="2046" spans="1:7" s="58" customFormat="1" ht="13.5" customHeight="1" x14ac:dyDescent="0.2">
      <c r="A2046" s="244">
        <v>2023</v>
      </c>
      <c r="B2046" s="165" t="s">
        <v>47</v>
      </c>
      <c r="C2046" s="165" t="s">
        <v>106</v>
      </c>
      <c r="D2046" s="370">
        <v>5504.7219999999998</v>
      </c>
      <c r="E2046" s="370">
        <v>23115.13</v>
      </c>
      <c r="F2046" s="371">
        <v>28619.851999999999</v>
      </c>
      <c r="G2046" s="221"/>
    </row>
    <row r="2047" spans="1:7" s="58" customFormat="1" ht="13.5" customHeight="1" x14ac:dyDescent="0.2">
      <c r="A2047" s="349">
        <v>2023</v>
      </c>
      <c r="B2047" s="350" t="s">
        <v>48</v>
      </c>
      <c r="C2047" s="350" t="s">
        <v>106</v>
      </c>
      <c r="D2047" s="351">
        <v>5396.9349999999995</v>
      </c>
      <c r="E2047" s="351">
        <v>22207.980000000003</v>
      </c>
      <c r="F2047" s="352">
        <v>27604.915000000001</v>
      </c>
      <c r="G2047" s="221"/>
    </row>
    <row r="2048" spans="1:7" s="58" customFormat="1" ht="13.5" customHeight="1" x14ac:dyDescent="0.2">
      <c r="A2048" s="244">
        <v>2023</v>
      </c>
      <c r="B2048" s="165" t="s">
        <v>49</v>
      </c>
      <c r="C2048" s="165" t="s">
        <v>106</v>
      </c>
      <c r="D2048" s="370">
        <v>5390.8819999999978</v>
      </c>
      <c r="E2048" s="370">
        <v>25490.584999999995</v>
      </c>
      <c r="F2048" s="371">
        <v>30881.466999999997</v>
      </c>
      <c r="G2048" s="221"/>
    </row>
    <row r="2049" spans="1:7" s="58" customFormat="1" ht="13.5" customHeight="1" x14ac:dyDescent="0.2">
      <c r="A2049" s="349">
        <v>2024</v>
      </c>
      <c r="B2049" s="350" t="s">
        <v>50</v>
      </c>
      <c r="C2049" s="350" t="s">
        <v>106</v>
      </c>
      <c r="D2049" s="351">
        <v>4369.076</v>
      </c>
      <c r="E2049" s="351">
        <v>17184.6325</v>
      </c>
      <c r="F2049" s="352">
        <v>21553.708499999997</v>
      </c>
      <c r="G2049" s="221"/>
    </row>
    <row r="2050" spans="1:7" s="58" customFormat="1" ht="13.5" customHeight="1" x14ac:dyDescent="0.2">
      <c r="A2050" s="244">
        <v>2024</v>
      </c>
      <c r="B2050" s="165" t="s">
        <v>51</v>
      </c>
      <c r="C2050" s="165" t="s">
        <v>106</v>
      </c>
      <c r="D2050" s="370">
        <v>4621.95</v>
      </c>
      <c r="E2050" s="370">
        <v>19887.2075</v>
      </c>
      <c r="F2050" s="371">
        <v>24509.157500000001</v>
      </c>
      <c r="G2050" s="221"/>
    </row>
    <row r="2051" spans="1:7" s="58" customFormat="1" ht="13.5" customHeight="1" x14ac:dyDescent="0.2">
      <c r="A2051" s="349">
        <v>2024</v>
      </c>
      <c r="B2051" s="350" t="s">
        <v>52</v>
      </c>
      <c r="C2051" s="350" t="s">
        <v>106</v>
      </c>
      <c r="D2051" s="351">
        <v>4098.43</v>
      </c>
      <c r="E2051" s="351">
        <v>18169.835000000003</v>
      </c>
      <c r="F2051" s="352">
        <v>22268.265000000003</v>
      </c>
      <c r="G2051" s="221"/>
    </row>
    <row r="2052" spans="1:7" s="58" customFormat="1" ht="13.5" customHeight="1" x14ac:dyDescent="0.2">
      <c r="A2052" s="244">
        <v>2024</v>
      </c>
      <c r="B2052" s="165" t="s">
        <v>40</v>
      </c>
      <c r="C2052" s="165" t="s">
        <v>106</v>
      </c>
      <c r="D2052" s="370">
        <v>5232.4270000000006</v>
      </c>
      <c r="E2052" s="370">
        <v>21671.814999999999</v>
      </c>
      <c r="F2052" s="371">
        <v>26904.241999999998</v>
      </c>
      <c r="G2052" s="221"/>
    </row>
    <row r="2053" spans="1:7" s="58" customFormat="1" ht="13.5" customHeight="1" x14ac:dyDescent="0.2">
      <c r="A2053" s="349">
        <v>2024</v>
      </c>
      <c r="B2053" s="350" t="s">
        <v>42</v>
      </c>
      <c r="C2053" s="350" t="s">
        <v>106</v>
      </c>
      <c r="D2053" s="351">
        <v>4703.7809999999999</v>
      </c>
      <c r="E2053" s="351">
        <v>20280.482499999998</v>
      </c>
      <c r="F2053" s="352">
        <v>24984.263499999997</v>
      </c>
      <c r="G2053" s="221"/>
    </row>
    <row r="2054" spans="1:7" s="58" customFormat="1" ht="13.5" customHeight="1" x14ac:dyDescent="0.2">
      <c r="A2054" s="244">
        <v>2024</v>
      </c>
      <c r="B2054" s="165" t="s">
        <v>43</v>
      </c>
      <c r="C2054" s="165" t="s">
        <v>106</v>
      </c>
      <c r="D2054" s="370">
        <v>5121.295000000001</v>
      </c>
      <c r="E2054" s="370">
        <v>16537.697499999998</v>
      </c>
      <c r="F2054" s="371">
        <v>21658.992499999997</v>
      </c>
      <c r="G2054" s="221"/>
    </row>
    <row r="2055" spans="1:7" s="58" customFormat="1" ht="13.5" customHeight="1" x14ac:dyDescent="0.2">
      <c r="A2055" s="349">
        <v>2024</v>
      </c>
      <c r="B2055" s="350" t="s">
        <v>44</v>
      </c>
      <c r="C2055" s="350" t="s">
        <v>106</v>
      </c>
      <c r="D2055" s="351">
        <v>5013.6349999999993</v>
      </c>
      <c r="E2055" s="351">
        <v>20388.8325</v>
      </c>
      <c r="F2055" s="352">
        <v>25402.467500000002</v>
      </c>
      <c r="G2055" s="221"/>
    </row>
    <row r="2056" spans="1:7" s="58" customFormat="1" ht="13.5" customHeight="1" x14ac:dyDescent="0.2">
      <c r="A2056" s="244">
        <v>2024</v>
      </c>
      <c r="B2056" s="165" t="s">
        <v>45</v>
      </c>
      <c r="C2056" s="165" t="s">
        <v>106</v>
      </c>
      <c r="D2056" s="370">
        <v>5368.9120000000003</v>
      </c>
      <c r="E2056" s="370">
        <v>22768.099999999995</v>
      </c>
      <c r="F2056" s="371">
        <v>28137.011999999995</v>
      </c>
      <c r="G2056" s="221"/>
    </row>
    <row r="2057" spans="1:7" s="58" customFormat="1" ht="13.5" customHeight="1" x14ac:dyDescent="0.2">
      <c r="A2057" s="349">
        <v>2024</v>
      </c>
      <c r="B2057" s="350" t="s">
        <v>46</v>
      </c>
      <c r="C2057" s="350" t="s">
        <v>106</v>
      </c>
      <c r="D2057" s="351">
        <v>4592.9279999999999</v>
      </c>
      <c r="E2057" s="351">
        <v>21530.942499999997</v>
      </c>
      <c r="F2057" s="352">
        <v>26123.870499999997</v>
      </c>
      <c r="G2057" s="221"/>
    </row>
    <row r="2058" spans="1:7" s="58" customFormat="1" ht="13.5" customHeight="1" x14ac:dyDescent="0.2">
      <c r="A2058" s="244">
        <v>2024</v>
      </c>
      <c r="B2058" s="165" t="s">
        <v>47</v>
      </c>
      <c r="C2058" s="165" t="s">
        <v>106</v>
      </c>
      <c r="D2058" s="370">
        <v>5349.5029999999988</v>
      </c>
      <c r="E2058" s="370">
        <v>22330.764999999996</v>
      </c>
      <c r="F2058" s="371">
        <v>27680.267999999996</v>
      </c>
      <c r="G2058" s="221"/>
    </row>
    <row r="2059" spans="1:7" s="58" customFormat="1" ht="13.5" customHeight="1" x14ac:dyDescent="0.2">
      <c r="A2059" s="349">
        <v>2024</v>
      </c>
      <c r="B2059" s="350" t="s">
        <v>48</v>
      </c>
      <c r="C2059" s="350" t="s">
        <v>106</v>
      </c>
      <c r="D2059" s="351">
        <v>4877.6050000000005</v>
      </c>
      <c r="E2059" s="351">
        <v>21705.550000000003</v>
      </c>
      <c r="F2059" s="352">
        <v>26583.155000000006</v>
      </c>
      <c r="G2059" s="221"/>
    </row>
    <row r="2060" spans="1:7" s="58" customFormat="1" ht="13.5" customHeight="1" x14ac:dyDescent="0.2">
      <c r="A2060" s="244">
        <v>2024</v>
      </c>
      <c r="B2060" s="165" t="s">
        <v>49</v>
      </c>
      <c r="C2060" s="165" t="s">
        <v>106</v>
      </c>
      <c r="D2060" s="370">
        <v>5051.1750000000011</v>
      </c>
      <c r="E2060" s="370">
        <v>25479.965</v>
      </c>
      <c r="F2060" s="371">
        <v>30531.14</v>
      </c>
      <c r="G2060" s="221"/>
    </row>
    <row r="2061" spans="1:7" s="58" customFormat="1" ht="13.5" customHeight="1" x14ac:dyDescent="0.2">
      <c r="A2061" s="349">
        <v>2025</v>
      </c>
      <c r="B2061" s="350" t="s">
        <v>50</v>
      </c>
      <c r="C2061" s="350" t="s">
        <v>106</v>
      </c>
      <c r="D2061" s="351">
        <v>4127.6210000000001</v>
      </c>
      <c r="E2061" s="351">
        <v>18587.62</v>
      </c>
      <c r="F2061" s="352">
        <v>22715.241000000002</v>
      </c>
      <c r="G2061" s="221"/>
    </row>
    <row r="2062" spans="1:7" s="58" customFormat="1" ht="13.5" customHeight="1" x14ac:dyDescent="0.2">
      <c r="A2062" s="244">
        <v>2025</v>
      </c>
      <c r="B2062" s="165" t="s">
        <v>51</v>
      </c>
      <c r="C2062" s="165" t="s">
        <v>106</v>
      </c>
      <c r="D2062" s="370">
        <v>4181.405999999999</v>
      </c>
      <c r="E2062" s="370">
        <v>23088.630499999999</v>
      </c>
      <c r="F2062" s="371">
        <v>27270.036499999998</v>
      </c>
      <c r="G2062" s="221"/>
    </row>
    <row r="2063" spans="1:7" s="58" customFormat="1" ht="13.5" customHeight="1" x14ac:dyDescent="0.2">
      <c r="A2063" s="349">
        <v>2025</v>
      </c>
      <c r="B2063" s="350" t="s">
        <v>52</v>
      </c>
      <c r="C2063" s="350" t="s">
        <v>106</v>
      </c>
      <c r="D2063" s="351">
        <v>4016.33</v>
      </c>
      <c r="E2063" s="351">
        <v>24632.1855</v>
      </c>
      <c r="F2063" s="352">
        <v>28648.515499999998</v>
      </c>
      <c r="G2063" s="221"/>
    </row>
    <row r="2064" spans="1:7" s="58" customFormat="1" ht="13.5" customHeight="1" x14ac:dyDescent="0.2">
      <c r="A2064" s="244">
        <v>2025</v>
      </c>
      <c r="B2064" s="165" t="s">
        <v>40</v>
      </c>
      <c r="C2064" s="165" t="s">
        <v>106</v>
      </c>
      <c r="D2064" s="370">
        <v>3202.12</v>
      </c>
      <c r="E2064" s="370">
        <v>22041.199999999997</v>
      </c>
      <c r="F2064" s="371">
        <v>25243.319999999996</v>
      </c>
      <c r="G2064" s="221"/>
    </row>
    <row r="2065" spans="1:7" s="58" customFormat="1" ht="13.5" customHeight="1" x14ac:dyDescent="0.2">
      <c r="A2065" s="349">
        <v>2025</v>
      </c>
      <c r="B2065" s="350" t="s">
        <v>42</v>
      </c>
      <c r="C2065" s="350" t="s">
        <v>106</v>
      </c>
      <c r="D2065" s="351">
        <v>4695.9409999999998</v>
      </c>
      <c r="E2065" s="351">
        <v>24009.925499999994</v>
      </c>
      <c r="F2065" s="352">
        <v>28705.8665</v>
      </c>
      <c r="G2065" s="221"/>
    </row>
    <row r="2066" spans="1:7" s="58" customFormat="1" ht="13.5" customHeight="1" x14ac:dyDescent="0.2">
      <c r="A2066" s="244">
        <v>2025</v>
      </c>
      <c r="B2066" s="165" t="s">
        <v>43</v>
      </c>
      <c r="C2066" s="165" t="s">
        <v>106</v>
      </c>
      <c r="D2066" s="370">
        <v>4004.9840000000004</v>
      </c>
      <c r="E2066" s="370">
        <v>16546.2</v>
      </c>
      <c r="F2066" s="371">
        <v>20551.184000000001</v>
      </c>
      <c r="G2066" s="221"/>
    </row>
    <row r="2067" spans="1:7" s="58" customFormat="1" ht="13.5" customHeight="1" x14ac:dyDescent="0.2">
      <c r="A2067" s="349">
        <v>2025</v>
      </c>
      <c r="B2067" s="350" t="s">
        <v>44</v>
      </c>
      <c r="C2067" s="350" t="s">
        <v>106</v>
      </c>
      <c r="D2067" s="351">
        <v>4226.8609999999999</v>
      </c>
      <c r="E2067" s="351">
        <v>23830.780000000002</v>
      </c>
      <c r="F2067" s="352">
        <v>28057.641000000003</v>
      </c>
      <c r="G2067" s="221"/>
    </row>
    <row r="2068" spans="1:7" s="58" customFormat="1" ht="13.5" customHeight="1" x14ac:dyDescent="0.2">
      <c r="A2068" s="244">
        <v>2025</v>
      </c>
      <c r="B2068" s="165" t="s">
        <v>45</v>
      </c>
      <c r="C2068" s="165" t="s">
        <v>106</v>
      </c>
      <c r="D2068" s="370">
        <v>4475.4920000000002</v>
      </c>
      <c r="E2068" s="370">
        <v>24384.355</v>
      </c>
      <c r="F2068" s="371">
        <v>28859.846999999998</v>
      </c>
      <c r="G2068" s="221"/>
    </row>
    <row r="2069" spans="1:7" s="58" customFormat="1" ht="13.5" customHeight="1" x14ac:dyDescent="0.2">
      <c r="A2069" s="349">
        <v>2025</v>
      </c>
      <c r="B2069" s="350" t="s">
        <v>46</v>
      </c>
      <c r="C2069" s="350" t="s">
        <v>106</v>
      </c>
      <c r="D2069" s="351">
        <v>5282.5199999999995</v>
      </c>
      <c r="E2069" s="351">
        <v>27006.03</v>
      </c>
      <c r="F2069" s="352">
        <v>32288.55</v>
      </c>
      <c r="G2069" s="221"/>
    </row>
    <row r="2070" spans="1:7" s="58" customFormat="1" ht="13.5" customHeight="1" x14ac:dyDescent="0.2">
      <c r="A2070" s="244">
        <v>2025</v>
      </c>
      <c r="B2070" s="165" t="s">
        <v>47</v>
      </c>
      <c r="C2070" s="165" t="s">
        <v>106</v>
      </c>
      <c r="D2070" s="370">
        <v>5535.2699999999995</v>
      </c>
      <c r="E2070" s="370">
        <v>27108.6</v>
      </c>
      <c r="F2070" s="371">
        <v>32643.87</v>
      </c>
      <c r="G2070" s="221"/>
    </row>
    <row r="2071" spans="1:7" s="58" customFormat="1" ht="13.5" customHeight="1" x14ac:dyDescent="0.2">
      <c r="A2071" s="349">
        <v>2025</v>
      </c>
      <c r="B2071" s="350" t="s">
        <v>48</v>
      </c>
      <c r="C2071" s="350" t="s">
        <v>106</v>
      </c>
      <c r="D2071" s="351">
        <v>4878.63</v>
      </c>
      <c r="E2071" s="351">
        <v>25620.639999999999</v>
      </c>
      <c r="F2071" s="352">
        <v>30499.270000000004</v>
      </c>
      <c r="G2071" s="221"/>
    </row>
    <row r="2072" spans="1:7" s="58" customFormat="1" ht="13.5" customHeight="1" x14ac:dyDescent="0.2">
      <c r="A2072" s="244">
        <v>2025</v>
      </c>
      <c r="B2072" s="165" t="s">
        <v>49</v>
      </c>
      <c r="C2072" s="165" t="s">
        <v>106</v>
      </c>
      <c r="D2072" s="245">
        <v>5371.79</v>
      </c>
      <c r="E2072" s="245">
        <v>26116.78</v>
      </c>
      <c r="F2072" s="246">
        <v>31488.57</v>
      </c>
      <c r="G2072" s="221"/>
    </row>
    <row r="2073" spans="1:7" s="58" customFormat="1" ht="13.5" customHeight="1" x14ac:dyDescent="0.2">
      <c r="A2073" s="349">
        <v>2026</v>
      </c>
      <c r="B2073" s="350" t="s">
        <v>50</v>
      </c>
      <c r="C2073" s="350" t="s">
        <v>106</v>
      </c>
      <c r="D2073" s="351">
        <v>3404.3999999999996</v>
      </c>
      <c r="E2073" s="351">
        <v>23994.01</v>
      </c>
      <c r="F2073" s="352">
        <v>27398.41</v>
      </c>
      <c r="G2073" s="221"/>
    </row>
    <row r="2074" spans="1:7" s="58" customFormat="1" ht="13.5" customHeight="1" x14ac:dyDescent="0.2">
      <c r="A2074" s="244">
        <v>2026</v>
      </c>
      <c r="B2074" s="165" t="s">
        <v>51</v>
      </c>
      <c r="C2074" s="165" t="s">
        <v>106</v>
      </c>
      <c r="D2074" s="245">
        <v>4569.3600000000006</v>
      </c>
      <c r="E2074" s="245">
        <v>24151.01</v>
      </c>
      <c r="F2074" s="246">
        <v>28720.37</v>
      </c>
      <c r="G2074" s="221"/>
    </row>
    <row r="2075" spans="1:7" s="58" customFormat="1" ht="13.5" customHeight="1" x14ac:dyDescent="0.2">
      <c r="A2075" s="349">
        <v>2026</v>
      </c>
      <c r="B2075" s="350" t="s">
        <v>52</v>
      </c>
      <c r="C2075" s="350" t="s">
        <v>106</v>
      </c>
      <c r="D2075" s="351">
        <v>4266.91</v>
      </c>
      <c r="E2075" s="351">
        <v>26259.55</v>
      </c>
      <c r="F2075" s="352">
        <v>30526.46</v>
      </c>
      <c r="G2075" s="221"/>
    </row>
    <row r="2076" spans="1:7" s="58" customFormat="1" ht="13.5" customHeight="1" x14ac:dyDescent="0.2">
      <c r="A2076" s="244">
        <v>2026</v>
      </c>
      <c r="B2076" s="165" t="s">
        <v>40</v>
      </c>
      <c r="C2076" s="165" t="s">
        <v>106</v>
      </c>
      <c r="D2076" s="245">
        <v>4221.1899999999996</v>
      </c>
      <c r="E2076" s="245">
        <v>24274.81</v>
      </c>
      <c r="F2076" s="246">
        <v>28496</v>
      </c>
      <c r="G2076" s="221"/>
    </row>
    <row r="2077" spans="1:7" s="58" customFormat="1" ht="13.5" customHeight="1" x14ac:dyDescent="0.2">
      <c r="A2077" s="349">
        <v>2026</v>
      </c>
      <c r="B2077" s="350" t="s">
        <v>42</v>
      </c>
      <c r="C2077" s="350" t="s">
        <v>106</v>
      </c>
      <c r="D2077" s="351">
        <v>3539.3</v>
      </c>
      <c r="E2077" s="351">
        <v>25239.52</v>
      </c>
      <c r="F2077" s="352">
        <v>28778.82</v>
      </c>
      <c r="G2077" s="221"/>
    </row>
    <row r="2078" spans="1:7" s="58" customFormat="1" ht="13.5" customHeight="1" x14ac:dyDescent="0.2">
      <c r="A2078" s="244">
        <v>2026</v>
      </c>
      <c r="B2078" s="165" t="s">
        <v>43</v>
      </c>
      <c r="C2078" s="165" t="s">
        <v>106</v>
      </c>
      <c r="D2078" s="245">
        <v>3741.27</v>
      </c>
      <c r="E2078" s="245">
        <v>21099.420000000002</v>
      </c>
      <c r="F2078" s="246">
        <v>24840.69</v>
      </c>
      <c r="G2078" s="221"/>
    </row>
    <row r="2079" spans="1:7" s="58" customFormat="1" ht="15" customHeight="1" x14ac:dyDescent="0.2">
      <c r="A2079" s="349">
        <v>2009</v>
      </c>
      <c r="B2079" s="350" t="s">
        <v>40</v>
      </c>
      <c r="C2079" s="350" t="s">
        <v>107</v>
      </c>
      <c r="D2079" s="351">
        <v>2011.43</v>
      </c>
      <c r="E2079" s="351">
        <v>11516.317500000001</v>
      </c>
      <c r="F2079" s="352">
        <v>13527.747500000001</v>
      </c>
      <c r="G2079" s="221"/>
    </row>
    <row r="2080" spans="1:7" s="58" customFormat="1" ht="13.5" customHeight="1" x14ac:dyDescent="0.2">
      <c r="A2080" s="244">
        <v>2009</v>
      </c>
      <c r="B2080" s="165" t="s">
        <v>42</v>
      </c>
      <c r="C2080" s="165" t="s">
        <v>107</v>
      </c>
      <c r="D2080" s="245">
        <v>1318.47</v>
      </c>
      <c r="E2080" s="245">
        <v>13275.945</v>
      </c>
      <c r="F2080" s="246">
        <v>14594.414999999999</v>
      </c>
      <c r="G2080" s="221"/>
    </row>
    <row r="2081" spans="1:7" s="58" customFormat="1" ht="13.5" customHeight="1" x14ac:dyDescent="0.2">
      <c r="A2081" s="349">
        <v>2009</v>
      </c>
      <c r="B2081" s="350" t="s">
        <v>43</v>
      </c>
      <c r="C2081" s="350" t="s">
        <v>107</v>
      </c>
      <c r="D2081" s="351">
        <v>1701.26</v>
      </c>
      <c r="E2081" s="351">
        <v>10631.7925</v>
      </c>
      <c r="F2081" s="352">
        <v>12333.0525</v>
      </c>
      <c r="G2081" s="221"/>
    </row>
    <row r="2082" spans="1:7" s="58" customFormat="1" ht="13.5" customHeight="1" x14ac:dyDescent="0.2">
      <c r="A2082" s="244">
        <v>2009</v>
      </c>
      <c r="B2082" s="165" t="s">
        <v>44</v>
      </c>
      <c r="C2082" s="165" t="s">
        <v>107</v>
      </c>
      <c r="D2082" s="245">
        <v>2552.6</v>
      </c>
      <c r="E2082" s="245">
        <v>12492.6</v>
      </c>
      <c r="F2082" s="246">
        <v>15045.2</v>
      </c>
      <c r="G2082" s="221"/>
    </row>
    <row r="2083" spans="1:7" s="58" customFormat="1" ht="13.5" customHeight="1" x14ac:dyDescent="0.2">
      <c r="A2083" s="349">
        <v>2009</v>
      </c>
      <c r="B2083" s="350" t="s">
        <v>45</v>
      </c>
      <c r="C2083" s="350" t="s">
        <v>107</v>
      </c>
      <c r="D2083" s="351">
        <v>2010.19</v>
      </c>
      <c r="E2083" s="351">
        <v>11042.467499999999</v>
      </c>
      <c r="F2083" s="352">
        <v>13052.657499999999</v>
      </c>
      <c r="G2083" s="221"/>
    </row>
    <row r="2084" spans="1:7" s="58" customFormat="1" ht="13.5" customHeight="1" x14ac:dyDescent="0.2">
      <c r="A2084" s="244">
        <v>2009</v>
      </c>
      <c r="B2084" s="165" t="s">
        <v>46</v>
      </c>
      <c r="C2084" s="165" t="s">
        <v>107</v>
      </c>
      <c r="D2084" s="245">
        <v>2280.4600000000005</v>
      </c>
      <c r="E2084" s="245">
        <v>11389.085000000001</v>
      </c>
      <c r="F2084" s="246">
        <v>13669.545000000002</v>
      </c>
      <c r="G2084" s="221"/>
    </row>
    <row r="2085" spans="1:7" s="58" customFormat="1" ht="13.5" customHeight="1" x14ac:dyDescent="0.2">
      <c r="A2085" s="349">
        <v>2009</v>
      </c>
      <c r="B2085" s="350" t="s">
        <v>47</v>
      </c>
      <c r="C2085" s="350" t="s">
        <v>107</v>
      </c>
      <c r="D2085" s="351">
        <v>1970.9199999999998</v>
      </c>
      <c r="E2085" s="351">
        <v>12115.365</v>
      </c>
      <c r="F2085" s="352">
        <v>14086.285</v>
      </c>
      <c r="G2085" s="221"/>
    </row>
    <row r="2086" spans="1:7" s="58" customFormat="1" ht="13.5" customHeight="1" x14ac:dyDescent="0.2">
      <c r="A2086" s="244">
        <v>2009</v>
      </c>
      <c r="B2086" s="165" t="s">
        <v>48</v>
      </c>
      <c r="C2086" s="165" t="s">
        <v>107</v>
      </c>
      <c r="D2086" s="245">
        <v>2813.08</v>
      </c>
      <c r="E2086" s="245">
        <v>12724.720000000001</v>
      </c>
      <c r="F2086" s="246">
        <v>15537.800000000001</v>
      </c>
      <c r="G2086" s="221"/>
    </row>
    <row r="2087" spans="1:7" s="58" customFormat="1" ht="13.5" customHeight="1" x14ac:dyDescent="0.2">
      <c r="A2087" s="349">
        <v>2009</v>
      </c>
      <c r="B2087" s="350" t="s">
        <v>49</v>
      </c>
      <c r="C2087" s="350" t="s">
        <v>107</v>
      </c>
      <c r="D2087" s="351">
        <v>2133.5500000000002</v>
      </c>
      <c r="E2087" s="351">
        <v>14033.93</v>
      </c>
      <c r="F2087" s="352">
        <v>16167.48</v>
      </c>
      <c r="G2087" s="221"/>
    </row>
    <row r="2088" spans="1:7" s="58" customFormat="1" ht="13.5" customHeight="1" x14ac:dyDescent="0.2">
      <c r="A2088" s="244">
        <v>2010</v>
      </c>
      <c r="B2088" s="165" t="s">
        <v>50</v>
      </c>
      <c r="C2088" s="165" t="s">
        <v>107</v>
      </c>
      <c r="D2088" s="245">
        <v>1793.27</v>
      </c>
      <c r="E2088" s="245">
        <v>12857.715</v>
      </c>
      <c r="F2088" s="246">
        <v>14650.985000000001</v>
      </c>
      <c r="G2088" s="221"/>
    </row>
    <row r="2089" spans="1:7" s="58" customFormat="1" ht="13.5" customHeight="1" x14ac:dyDescent="0.2">
      <c r="A2089" s="349">
        <v>2010</v>
      </c>
      <c r="B2089" s="350" t="s">
        <v>51</v>
      </c>
      <c r="C2089" s="350" t="s">
        <v>107</v>
      </c>
      <c r="D2089" s="351">
        <v>2176.56</v>
      </c>
      <c r="E2089" s="351">
        <v>11074.36</v>
      </c>
      <c r="F2089" s="352">
        <v>13250.92</v>
      </c>
      <c r="G2089" s="221"/>
    </row>
    <row r="2090" spans="1:7" s="58" customFormat="1" ht="13.5" customHeight="1" x14ac:dyDescent="0.2">
      <c r="A2090" s="244">
        <v>2010</v>
      </c>
      <c r="B2090" s="165" t="s">
        <v>52</v>
      </c>
      <c r="C2090" s="165" t="s">
        <v>107</v>
      </c>
      <c r="D2090" s="245">
        <v>2334.92</v>
      </c>
      <c r="E2090" s="245">
        <v>14414.7225</v>
      </c>
      <c r="F2090" s="246">
        <v>16749.642499999998</v>
      </c>
      <c r="G2090" s="221"/>
    </row>
    <row r="2091" spans="1:7" s="58" customFormat="1" ht="13.5" customHeight="1" x14ac:dyDescent="0.2">
      <c r="A2091" s="349">
        <v>2010</v>
      </c>
      <c r="B2091" s="350" t="s">
        <v>40</v>
      </c>
      <c r="C2091" s="350" t="s">
        <v>107</v>
      </c>
      <c r="D2091" s="351">
        <v>2249.91</v>
      </c>
      <c r="E2091" s="351">
        <v>13270.43</v>
      </c>
      <c r="F2091" s="352">
        <v>15520.34</v>
      </c>
      <c r="G2091" s="221"/>
    </row>
    <row r="2092" spans="1:7" s="58" customFormat="1" ht="13.5" customHeight="1" x14ac:dyDescent="0.2">
      <c r="A2092" s="244">
        <v>2010</v>
      </c>
      <c r="B2092" s="165" t="s">
        <v>42</v>
      </c>
      <c r="C2092" s="165" t="s">
        <v>107</v>
      </c>
      <c r="D2092" s="245">
        <v>3079.31</v>
      </c>
      <c r="E2092" s="245">
        <v>14047.012500000001</v>
      </c>
      <c r="F2092" s="246">
        <v>17126.322500000002</v>
      </c>
      <c r="G2092" s="221"/>
    </row>
    <row r="2093" spans="1:7" s="58" customFormat="1" ht="13.5" customHeight="1" x14ac:dyDescent="0.2">
      <c r="A2093" s="349">
        <v>2010</v>
      </c>
      <c r="B2093" s="350" t="s">
        <v>43</v>
      </c>
      <c r="C2093" s="350" t="s">
        <v>107</v>
      </c>
      <c r="D2093" s="351">
        <v>3728</v>
      </c>
      <c r="E2093" s="351">
        <v>11387.695</v>
      </c>
      <c r="F2093" s="352">
        <v>15115.695</v>
      </c>
      <c r="G2093" s="221"/>
    </row>
    <row r="2094" spans="1:7" s="58" customFormat="1" ht="13.5" customHeight="1" x14ac:dyDescent="0.2">
      <c r="A2094" s="244">
        <v>2010</v>
      </c>
      <c r="B2094" s="165" t="s">
        <v>44</v>
      </c>
      <c r="C2094" s="165" t="s">
        <v>107</v>
      </c>
      <c r="D2094" s="245">
        <v>3465.922</v>
      </c>
      <c r="E2094" s="245">
        <v>11876.725</v>
      </c>
      <c r="F2094" s="246">
        <v>15342.647000000001</v>
      </c>
      <c r="G2094" s="221"/>
    </row>
    <row r="2095" spans="1:7" s="58" customFormat="1" ht="13.5" customHeight="1" x14ac:dyDescent="0.2">
      <c r="A2095" s="349">
        <v>2010</v>
      </c>
      <c r="B2095" s="350" t="s">
        <v>45</v>
      </c>
      <c r="C2095" s="350" t="s">
        <v>107</v>
      </c>
      <c r="D2095" s="351">
        <v>3001.11</v>
      </c>
      <c r="E2095" s="351">
        <v>10410.17</v>
      </c>
      <c r="F2095" s="352">
        <v>13411.279999999999</v>
      </c>
      <c r="G2095" s="221"/>
    </row>
    <row r="2096" spans="1:7" s="58" customFormat="1" ht="13.5" customHeight="1" x14ac:dyDescent="0.2">
      <c r="A2096" s="244">
        <v>2010</v>
      </c>
      <c r="B2096" s="165" t="s">
        <v>46</v>
      </c>
      <c r="C2096" s="165" t="s">
        <v>107</v>
      </c>
      <c r="D2096" s="245">
        <v>2938.35</v>
      </c>
      <c r="E2096" s="245">
        <v>11655.982499999998</v>
      </c>
      <c r="F2096" s="246">
        <v>14594.332499999997</v>
      </c>
      <c r="G2096" s="221"/>
    </row>
    <row r="2097" spans="1:7" s="58" customFormat="1" ht="13.5" customHeight="1" x14ac:dyDescent="0.2">
      <c r="A2097" s="349">
        <v>2010</v>
      </c>
      <c r="B2097" s="350" t="s">
        <v>47</v>
      </c>
      <c r="C2097" s="350" t="s">
        <v>107</v>
      </c>
      <c r="D2097" s="351">
        <v>3777.2799999999997</v>
      </c>
      <c r="E2097" s="351">
        <v>11664.8475</v>
      </c>
      <c r="F2097" s="352">
        <v>15442.127499999999</v>
      </c>
      <c r="G2097" s="221"/>
    </row>
    <row r="2098" spans="1:7" s="58" customFormat="1" ht="13.5" customHeight="1" x14ac:dyDescent="0.2">
      <c r="A2098" s="244">
        <v>2010</v>
      </c>
      <c r="B2098" s="165" t="s">
        <v>48</v>
      </c>
      <c r="C2098" s="165" t="s">
        <v>107</v>
      </c>
      <c r="D2098" s="245">
        <v>3328.3900000000003</v>
      </c>
      <c r="E2098" s="245">
        <v>11480.6525</v>
      </c>
      <c r="F2098" s="246">
        <v>14809.0425</v>
      </c>
      <c r="G2098" s="221"/>
    </row>
    <row r="2099" spans="1:7" s="58" customFormat="1" ht="13.5" customHeight="1" x14ac:dyDescent="0.2">
      <c r="A2099" s="349">
        <v>2010</v>
      </c>
      <c r="B2099" s="350" t="s">
        <v>49</v>
      </c>
      <c r="C2099" s="350" t="s">
        <v>107</v>
      </c>
      <c r="D2099" s="351">
        <v>4034.36</v>
      </c>
      <c r="E2099" s="351">
        <v>11856.327499999999</v>
      </c>
      <c r="F2099" s="352">
        <v>15890.687499999998</v>
      </c>
      <c r="G2099" s="221"/>
    </row>
    <row r="2100" spans="1:7" s="58" customFormat="1" ht="13.5" customHeight="1" x14ac:dyDescent="0.2">
      <c r="A2100" s="244">
        <v>2011</v>
      </c>
      <c r="B2100" s="165" t="s">
        <v>50</v>
      </c>
      <c r="C2100" s="165" t="s">
        <v>107</v>
      </c>
      <c r="D2100" s="245">
        <v>3690.89</v>
      </c>
      <c r="E2100" s="245">
        <v>10923.672500000001</v>
      </c>
      <c r="F2100" s="246">
        <v>14614.562500000002</v>
      </c>
      <c r="G2100" s="221"/>
    </row>
    <row r="2101" spans="1:7" s="58" customFormat="1" ht="13.5" customHeight="1" x14ac:dyDescent="0.2">
      <c r="A2101" s="349">
        <v>2011</v>
      </c>
      <c r="B2101" s="350" t="s">
        <v>51</v>
      </c>
      <c r="C2101" s="350" t="s">
        <v>107</v>
      </c>
      <c r="D2101" s="351">
        <v>4211.8100000000004</v>
      </c>
      <c r="E2101" s="351">
        <v>11963.322499999998</v>
      </c>
      <c r="F2101" s="352">
        <v>16175.1325</v>
      </c>
      <c r="G2101" s="221"/>
    </row>
    <row r="2102" spans="1:7" s="58" customFormat="1" ht="13.5" customHeight="1" x14ac:dyDescent="0.2">
      <c r="A2102" s="244">
        <v>2011</v>
      </c>
      <c r="B2102" s="165" t="s">
        <v>52</v>
      </c>
      <c r="C2102" s="165" t="s">
        <v>107</v>
      </c>
      <c r="D2102" s="245">
        <v>4607.4699999999993</v>
      </c>
      <c r="E2102" s="245">
        <v>14474.237499999999</v>
      </c>
      <c r="F2102" s="246">
        <v>19081.707499999997</v>
      </c>
      <c r="G2102" s="221"/>
    </row>
    <row r="2103" spans="1:7" s="58" customFormat="1" ht="13.5" customHeight="1" x14ac:dyDescent="0.2">
      <c r="A2103" s="349">
        <v>2011</v>
      </c>
      <c r="B2103" s="350" t="s">
        <v>40</v>
      </c>
      <c r="C2103" s="350" t="s">
        <v>107</v>
      </c>
      <c r="D2103" s="351">
        <v>3681.94</v>
      </c>
      <c r="E2103" s="351">
        <v>12496.17</v>
      </c>
      <c r="F2103" s="352">
        <v>16178.109999999999</v>
      </c>
      <c r="G2103" s="221"/>
    </row>
    <row r="2104" spans="1:7" s="58" customFormat="1" ht="13.5" customHeight="1" x14ac:dyDescent="0.2">
      <c r="A2104" s="244">
        <v>2011</v>
      </c>
      <c r="B2104" s="165" t="s">
        <v>42</v>
      </c>
      <c r="C2104" s="165" t="s">
        <v>107</v>
      </c>
      <c r="D2104" s="245">
        <v>4176.92</v>
      </c>
      <c r="E2104" s="245">
        <v>15404.16</v>
      </c>
      <c r="F2104" s="246">
        <v>19581.080000000002</v>
      </c>
      <c r="G2104" s="221"/>
    </row>
    <row r="2105" spans="1:7" s="58" customFormat="1" ht="13.5" customHeight="1" x14ac:dyDescent="0.2">
      <c r="A2105" s="349">
        <v>2011</v>
      </c>
      <c r="B2105" s="350" t="s">
        <v>43</v>
      </c>
      <c r="C2105" s="350" t="s">
        <v>107</v>
      </c>
      <c r="D2105" s="351">
        <v>3754.93</v>
      </c>
      <c r="E2105" s="351">
        <v>12141.442500000001</v>
      </c>
      <c r="F2105" s="352">
        <v>15896.372499999999</v>
      </c>
      <c r="G2105" s="221"/>
    </row>
    <row r="2106" spans="1:7" s="58" customFormat="1" ht="13.5" customHeight="1" x14ac:dyDescent="0.2">
      <c r="A2106" s="244">
        <v>2011</v>
      </c>
      <c r="B2106" s="165" t="s">
        <v>44</v>
      </c>
      <c r="C2106" s="165" t="s">
        <v>107</v>
      </c>
      <c r="D2106" s="245">
        <v>3328.43</v>
      </c>
      <c r="E2106" s="245">
        <v>13688.004999999999</v>
      </c>
      <c r="F2106" s="246">
        <v>17016.434999999998</v>
      </c>
      <c r="G2106" s="221"/>
    </row>
    <row r="2107" spans="1:7" s="58" customFormat="1" ht="13.5" customHeight="1" x14ac:dyDescent="0.2">
      <c r="A2107" s="349">
        <v>2011</v>
      </c>
      <c r="B2107" s="350" t="s">
        <v>45</v>
      </c>
      <c r="C2107" s="350" t="s">
        <v>107</v>
      </c>
      <c r="D2107" s="351">
        <v>3841.5</v>
      </c>
      <c r="E2107" s="351">
        <v>14306.1425</v>
      </c>
      <c r="F2107" s="352">
        <v>18147.642500000002</v>
      </c>
      <c r="G2107" s="221"/>
    </row>
    <row r="2108" spans="1:7" s="58" customFormat="1" ht="13.5" customHeight="1" x14ac:dyDescent="0.2">
      <c r="A2108" s="244">
        <v>2011</v>
      </c>
      <c r="B2108" s="165" t="s">
        <v>46</v>
      </c>
      <c r="C2108" s="165" t="s">
        <v>107</v>
      </c>
      <c r="D2108" s="245">
        <v>3369.44</v>
      </c>
      <c r="E2108" s="245">
        <v>13188.05</v>
      </c>
      <c r="F2108" s="246">
        <v>16557.489999999998</v>
      </c>
      <c r="G2108" s="221"/>
    </row>
    <row r="2109" spans="1:7" s="58" customFormat="1" ht="13.5" customHeight="1" x14ac:dyDescent="0.2">
      <c r="A2109" s="349">
        <v>2011</v>
      </c>
      <c r="B2109" s="350" t="s">
        <v>47</v>
      </c>
      <c r="C2109" s="350" t="s">
        <v>107</v>
      </c>
      <c r="D2109" s="351">
        <v>4310.9299999999994</v>
      </c>
      <c r="E2109" s="351">
        <v>13402.572500000002</v>
      </c>
      <c r="F2109" s="352">
        <v>17713.502500000002</v>
      </c>
      <c r="G2109" s="221"/>
    </row>
    <row r="2110" spans="1:7" s="58" customFormat="1" ht="13.5" customHeight="1" x14ac:dyDescent="0.2">
      <c r="A2110" s="244">
        <v>2011</v>
      </c>
      <c r="B2110" s="165" t="s">
        <v>48</v>
      </c>
      <c r="C2110" s="165" t="s">
        <v>107</v>
      </c>
      <c r="D2110" s="245">
        <v>4539.6399999999994</v>
      </c>
      <c r="E2110" s="245">
        <v>11723.0275</v>
      </c>
      <c r="F2110" s="246">
        <v>16262.6675</v>
      </c>
      <c r="G2110" s="221"/>
    </row>
    <row r="2111" spans="1:7" s="58" customFormat="1" ht="13.5" customHeight="1" x14ac:dyDescent="0.2">
      <c r="A2111" s="349">
        <v>2011</v>
      </c>
      <c r="B2111" s="350" t="s">
        <v>49</v>
      </c>
      <c r="C2111" s="350" t="s">
        <v>107</v>
      </c>
      <c r="D2111" s="351">
        <v>5469.46</v>
      </c>
      <c r="E2111" s="351">
        <v>13611.345000000001</v>
      </c>
      <c r="F2111" s="352">
        <v>19080.805</v>
      </c>
      <c r="G2111" s="221"/>
    </row>
    <row r="2112" spans="1:7" s="58" customFormat="1" ht="13.5" customHeight="1" x14ac:dyDescent="0.2">
      <c r="A2112" s="244">
        <v>2012</v>
      </c>
      <c r="B2112" s="165" t="s">
        <v>50</v>
      </c>
      <c r="C2112" s="165" t="s">
        <v>107</v>
      </c>
      <c r="D2112" s="245">
        <v>4445.29</v>
      </c>
      <c r="E2112" s="245">
        <v>11060.174999999999</v>
      </c>
      <c r="F2112" s="246">
        <v>15505.465</v>
      </c>
      <c r="G2112" s="221"/>
    </row>
    <row r="2113" spans="1:7" s="58" customFormat="1" ht="13.5" customHeight="1" x14ac:dyDescent="0.2">
      <c r="A2113" s="349">
        <v>2012</v>
      </c>
      <c r="B2113" s="350" t="s">
        <v>51</v>
      </c>
      <c r="C2113" s="350" t="s">
        <v>107</v>
      </c>
      <c r="D2113" s="351">
        <v>6107.3099999999995</v>
      </c>
      <c r="E2113" s="351">
        <v>12924.745000000001</v>
      </c>
      <c r="F2113" s="352">
        <v>19032.055</v>
      </c>
      <c r="G2113" s="221"/>
    </row>
    <row r="2114" spans="1:7" s="58" customFormat="1" ht="13.5" customHeight="1" x14ac:dyDescent="0.2">
      <c r="A2114" s="244">
        <v>2012</v>
      </c>
      <c r="B2114" s="165" t="s">
        <v>52</v>
      </c>
      <c r="C2114" s="165" t="s">
        <v>107</v>
      </c>
      <c r="D2114" s="245">
        <v>6294.13</v>
      </c>
      <c r="E2114" s="245">
        <v>16331.797499999999</v>
      </c>
      <c r="F2114" s="246">
        <v>22625.927499999998</v>
      </c>
      <c r="G2114" s="221"/>
    </row>
    <row r="2115" spans="1:7" s="58" customFormat="1" ht="13.5" customHeight="1" x14ac:dyDescent="0.2">
      <c r="A2115" s="349">
        <v>2012</v>
      </c>
      <c r="B2115" s="350" t="s">
        <v>40</v>
      </c>
      <c r="C2115" s="350" t="s">
        <v>107</v>
      </c>
      <c r="D2115" s="351">
        <v>6406.32</v>
      </c>
      <c r="E2115" s="351">
        <v>13511.035</v>
      </c>
      <c r="F2115" s="352">
        <v>19917.355</v>
      </c>
      <c r="G2115" s="221"/>
    </row>
    <row r="2116" spans="1:7" s="58" customFormat="1" ht="13.5" customHeight="1" x14ac:dyDescent="0.2">
      <c r="A2116" s="244">
        <v>2012</v>
      </c>
      <c r="B2116" s="165" t="s">
        <v>42</v>
      </c>
      <c r="C2116" s="165" t="s">
        <v>107</v>
      </c>
      <c r="D2116" s="245">
        <v>5451.3600000000006</v>
      </c>
      <c r="E2116" s="245">
        <v>13481.785</v>
      </c>
      <c r="F2116" s="246">
        <v>18933.145</v>
      </c>
      <c r="G2116" s="221"/>
    </row>
    <row r="2117" spans="1:7" s="58" customFormat="1" ht="13.5" customHeight="1" x14ac:dyDescent="0.2">
      <c r="A2117" s="349">
        <v>2012</v>
      </c>
      <c r="B2117" s="350" t="s">
        <v>43</v>
      </c>
      <c r="C2117" s="350" t="s">
        <v>107</v>
      </c>
      <c r="D2117" s="351">
        <v>4687.22</v>
      </c>
      <c r="E2117" s="351">
        <v>13618.782500000001</v>
      </c>
      <c r="F2117" s="352">
        <v>18306.002500000002</v>
      </c>
      <c r="G2117" s="221"/>
    </row>
    <row r="2118" spans="1:7" s="58" customFormat="1" ht="13.5" customHeight="1" x14ac:dyDescent="0.2">
      <c r="A2118" s="244">
        <v>2012</v>
      </c>
      <c r="B2118" s="165" t="s">
        <v>44</v>
      </c>
      <c r="C2118" s="165" t="s">
        <v>107</v>
      </c>
      <c r="D2118" s="245">
        <v>5449.61</v>
      </c>
      <c r="E2118" s="245">
        <v>12946.6975</v>
      </c>
      <c r="F2118" s="246">
        <v>18396.307500000003</v>
      </c>
      <c r="G2118" s="221"/>
    </row>
    <row r="2119" spans="1:7" s="58" customFormat="1" ht="13.5" customHeight="1" x14ac:dyDescent="0.2">
      <c r="A2119" s="349">
        <v>2012</v>
      </c>
      <c r="B2119" s="350" t="s">
        <v>45</v>
      </c>
      <c r="C2119" s="350" t="s">
        <v>107</v>
      </c>
      <c r="D2119" s="351">
        <v>4869.4100000000008</v>
      </c>
      <c r="E2119" s="351">
        <v>13909.772500000001</v>
      </c>
      <c r="F2119" s="352">
        <v>18779.182500000003</v>
      </c>
      <c r="G2119" s="221"/>
    </row>
    <row r="2120" spans="1:7" s="58" customFormat="1" ht="13.5" customHeight="1" x14ac:dyDescent="0.2">
      <c r="A2120" s="244">
        <v>2012</v>
      </c>
      <c r="B2120" s="165" t="s">
        <v>46</v>
      </c>
      <c r="C2120" s="165" t="s">
        <v>107</v>
      </c>
      <c r="D2120" s="245">
        <v>4245.7199999999993</v>
      </c>
      <c r="E2120" s="245">
        <v>13822.844999999999</v>
      </c>
      <c r="F2120" s="246">
        <v>18068.564999999999</v>
      </c>
      <c r="G2120" s="221"/>
    </row>
    <row r="2121" spans="1:7" s="58" customFormat="1" ht="13.5" customHeight="1" x14ac:dyDescent="0.2">
      <c r="A2121" s="349">
        <v>2012</v>
      </c>
      <c r="B2121" s="350" t="s">
        <v>47</v>
      </c>
      <c r="C2121" s="350" t="s">
        <v>107</v>
      </c>
      <c r="D2121" s="351">
        <v>4187.66</v>
      </c>
      <c r="E2121" s="351">
        <v>14815.892499999998</v>
      </c>
      <c r="F2121" s="352">
        <v>19003.552499999998</v>
      </c>
      <c r="G2121" s="221"/>
    </row>
    <row r="2122" spans="1:7" s="58" customFormat="1" ht="13.5" customHeight="1" x14ac:dyDescent="0.2">
      <c r="A2122" s="244">
        <v>2012</v>
      </c>
      <c r="B2122" s="165" t="s">
        <v>48</v>
      </c>
      <c r="C2122" s="165" t="s">
        <v>107</v>
      </c>
      <c r="D2122" s="245">
        <v>4057.98</v>
      </c>
      <c r="E2122" s="245">
        <v>14564.185000000001</v>
      </c>
      <c r="F2122" s="246">
        <v>18622.165000000001</v>
      </c>
      <c r="G2122" s="221"/>
    </row>
    <row r="2123" spans="1:7" s="58" customFormat="1" ht="13.5" customHeight="1" x14ac:dyDescent="0.2">
      <c r="A2123" s="349">
        <v>2012</v>
      </c>
      <c r="B2123" s="350" t="s">
        <v>49</v>
      </c>
      <c r="C2123" s="350" t="s">
        <v>107</v>
      </c>
      <c r="D2123" s="351">
        <v>3579.4500000000003</v>
      </c>
      <c r="E2123" s="351">
        <v>14870.61</v>
      </c>
      <c r="F2123" s="352">
        <v>18450.060000000001</v>
      </c>
      <c r="G2123" s="221"/>
    </row>
    <row r="2124" spans="1:7" s="58" customFormat="1" ht="13.5" customHeight="1" x14ac:dyDescent="0.2">
      <c r="A2124" s="244">
        <v>2013</v>
      </c>
      <c r="B2124" s="165" t="s">
        <v>50</v>
      </c>
      <c r="C2124" s="165" t="s">
        <v>107</v>
      </c>
      <c r="D2124" s="245">
        <v>4675.08</v>
      </c>
      <c r="E2124" s="245">
        <v>11724.4175</v>
      </c>
      <c r="F2124" s="246">
        <v>16399.497499999998</v>
      </c>
      <c r="G2124" s="221"/>
    </row>
    <row r="2125" spans="1:7" s="58" customFormat="1" ht="13.5" customHeight="1" x14ac:dyDescent="0.2">
      <c r="A2125" s="349">
        <v>2013</v>
      </c>
      <c r="B2125" s="350" t="s">
        <v>51</v>
      </c>
      <c r="C2125" s="350" t="s">
        <v>107</v>
      </c>
      <c r="D2125" s="351">
        <v>5288.2199999999993</v>
      </c>
      <c r="E2125" s="351">
        <v>10764.7925</v>
      </c>
      <c r="F2125" s="352">
        <v>16053.012499999999</v>
      </c>
      <c r="G2125" s="221"/>
    </row>
    <row r="2126" spans="1:7" s="58" customFormat="1" ht="13.5" customHeight="1" x14ac:dyDescent="0.2">
      <c r="A2126" s="244">
        <v>2013</v>
      </c>
      <c r="B2126" s="165" t="s">
        <v>52</v>
      </c>
      <c r="C2126" s="165" t="s">
        <v>107</v>
      </c>
      <c r="D2126" s="245">
        <v>6361.24</v>
      </c>
      <c r="E2126" s="245">
        <v>10888.1325</v>
      </c>
      <c r="F2126" s="246">
        <v>17249.372500000001</v>
      </c>
      <c r="G2126" s="221"/>
    </row>
    <row r="2127" spans="1:7" s="58" customFormat="1" ht="13.5" customHeight="1" x14ac:dyDescent="0.2">
      <c r="A2127" s="349">
        <v>2013</v>
      </c>
      <c r="B2127" s="350" t="s">
        <v>40</v>
      </c>
      <c r="C2127" s="350" t="s">
        <v>107</v>
      </c>
      <c r="D2127" s="351">
        <v>6920.11</v>
      </c>
      <c r="E2127" s="351">
        <v>13003.209499999999</v>
      </c>
      <c r="F2127" s="352">
        <v>19923.319499999998</v>
      </c>
      <c r="G2127" s="221"/>
    </row>
    <row r="2128" spans="1:7" s="58" customFormat="1" ht="13.5" customHeight="1" x14ac:dyDescent="0.2">
      <c r="A2128" s="244">
        <v>2013</v>
      </c>
      <c r="B2128" s="165" t="s">
        <v>42</v>
      </c>
      <c r="C2128" s="165" t="s">
        <v>107</v>
      </c>
      <c r="D2128" s="245">
        <v>8778.09</v>
      </c>
      <c r="E2128" s="245">
        <v>11825.384999999998</v>
      </c>
      <c r="F2128" s="246">
        <v>20603.474999999999</v>
      </c>
      <c r="G2128" s="221"/>
    </row>
    <row r="2129" spans="1:7" s="58" customFormat="1" ht="13.5" customHeight="1" x14ac:dyDescent="0.2">
      <c r="A2129" s="349">
        <v>2013</v>
      </c>
      <c r="B2129" s="350" t="s">
        <v>43</v>
      </c>
      <c r="C2129" s="350" t="s">
        <v>107</v>
      </c>
      <c r="D2129" s="351">
        <v>7168.61</v>
      </c>
      <c r="E2129" s="351">
        <v>11083.302500000002</v>
      </c>
      <c r="F2129" s="352">
        <v>18251.912499999999</v>
      </c>
      <c r="G2129" s="221"/>
    </row>
    <row r="2130" spans="1:7" s="58" customFormat="1" ht="13.5" customHeight="1" x14ac:dyDescent="0.2">
      <c r="A2130" s="244">
        <v>2013</v>
      </c>
      <c r="B2130" s="165" t="s">
        <v>44</v>
      </c>
      <c r="C2130" s="165" t="s">
        <v>107</v>
      </c>
      <c r="D2130" s="245">
        <v>8147.37</v>
      </c>
      <c r="E2130" s="245">
        <v>12228.452499999999</v>
      </c>
      <c r="F2130" s="246">
        <v>20375.822500000002</v>
      </c>
      <c r="G2130" s="221"/>
    </row>
    <row r="2131" spans="1:7" s="58" customFormat="1" ht="13.5" customHeight="1" x14ac:dyDescent="0.2">
      <c r="A2131" s="349">
        <v>2013</v>
      </c>
      <c r="B2131" s="350" t="s">
        <v>45</v>
      </c>
      <c r="C2131" s="350" t="s">
        <v>107</v>
      </c>
      <c r="D2131" s="351">
        <v>7025.2799999999988</v>
      </c>
      <c r="E2131" s="351">
        <v>12715.815000000002</v>
      </c>
      <c r="F2131" s="352">
        <v>19741.095000000001</v>
      </c>
      <c r="G2131" s="221"/>
    </row>
    <row r="2132" spans="1:7" s="58" customFormat="1" ht="13.5" customHeight="1" x14ac:dyDescent="0.2">
      <c r="A2132" s="244">
        <v>2013</v>
      </c>
      <c r="B2132" s="165" t="s">
        <v>46</v>
      </c>
      <c r="C2132" s="165" t="s">
        <v>107</v>
      </c>
      <c r="D2132" s="245">
        <v>8338.98</v>
      </c>
      <c r="E2132" s="245">
        <v>12918.827499999999</v>
      </c>
      <c r="F2132" s="246">
        <v>21257.807499999999</v>
      </c>
      <c r="G2132" s="221"/>
    </row>
    <row r="2133" spans="1:7" s="58" customFormat="1" ht="13.5" customHeight="1" x14ac:dyDescent="0.2">
      <c r="A2133" s="349">
        <v>2013</v>
      </c>
      <c r="B2133" s="350" t="s">
        <v>47</v>
      </c>
      <c r="C2133" s="350" t="s">
        <v>107</v>
      </c>
      <c r="D2133" s="351">
        <v>10320.880000000003</v>
      </c>
      <c r="E2133" s="351">
        <v>12669.077500000001</v>
      </c>
      <c r="F2133" s="352">
        <v>22989.957500000004</v>
      </c>
      <c r="G2133" s="221"/>
    </row>
    <row r="2134" spans="1:7" s="58" customFormat="1" ht="13.5" customHeight="1" x14ac:dyDescent="0.2">
      <c r="A2134" s="244">
        <v>2013</v>
      </c>
      <c r="B2134" s="165" t="s">
        <v>48</v>
      </c>
      <c r="C2134" s="165" t="s">
        <v>107</v>
      </c>
      <c r="D2134" s="245">
        <v>10510.099999999999</v>
      </c>
      <c r="E2134" s="245">
        <v>13899.3</v>
      </c>
      <c r="F2134" s="246">
        <v>24409.399999999998</v>
      </c>
      <c r="G2134" s="221"/>
    </row>
    <row r="2135" spans="1:7" s="58" customFormat="1" ht="13.5" customHeight="1" x14ac:dyDescent="0.2">
      <c r="A2135" s="349">
        <v>2013</v>
      </c>
      <c r="B2135" s="350" t="s">
        <v>49</v>
      </c>
      <c r="C2135" s="350" t="s">
        <v>107</v>
      </c>
      <c r="D2135" s="351">
        <v>6843.1699999999992</v>
      </c>
      <c r="E2135" s="351">
        <v>17640.427499999998</v>
      </c>
      <c r="F2135" s="352">
        <v>24483.597499999996</v>
      </c>
      <c r="G2135" s="221"/>
    </row>
    <row r="2136" spans="1:7" s="58" customFormat="1" ht="13.5" customHeight="1" x14ac:dyDescent="0.2">
      <c r="A2136" s="244">
        <v>2014</v>
      </c>
      <c r="B2136" s="165" t="s">
        <v>50</v>
      </c>
      <c r="C2136" s="165" t="s">
        <v>107</v>
      </c>
      <c r="D2136" s="245">
        <v>6543.07</v>
      </c>
      <c r="E2136" s="245">
        <v>16029.239999999998</v>
      </c>
      <c r="F2136" s="246">
        <v>22572.309999999998</v>
      </c>
      <c r="G2136" s="221"/>
    </row>
    <row r="2137" spans="1:7" s="58" customFormat="1" ht="13.5" customHeight="1" x14ac:dyDescent="0.2">
      <c r="A2137" s="349">
        <v>2014</v>
      </c>
      <c r="B2137" s="350" t="s">
        <v>51</v>
      </c>
      <c r="C2137" s="350" t="s">
        <v>107</v>
      </c>
      <c r="D2137" s="351">
        <v>7762.42</v>
      </c>
      <c r="E2137" s="351">
        <v>17909.362500000003</v>
      </c>
      <c r="F2137" s="352">
        <v>25671.782500000005</v>
      </c>
      <c r="G2137" s="221"/>
    </row>
    <row r="2138" spans="1:7" s="58" customFormat="1" ht="13.5" customHeight="1" x14ac:dyDescent="0.2">
      <c r="A2138" s="244">
        <v>2014</v>
      </c>
      <c r="B2138" s="165" t="s">
        <v>52</v>
      </c>
      <c r="C2138" s="165" t="s">
        <v>107</v>
      </c>
      <c r="D2138" s="245">
        <v>7665.8</v>
      </c>
      <c r="E2138" s="245">
        <v>18941.445</v>
      </c>
      <c r="F2138" s="246">
        <v>26607.244999999999</v>
      </c>
      <c r="G2138" s="221"/>
    </row>
    <row r="2139" spans="1:7" s="58" customFormat="1" ht="13.5" customHeight="1" x14ac:dyDescent="0.2">
      <c r="A2139" s="349">
        <v>2014</v>
      </c>
      <c r="B2139" s="350" t="s">
        <v>40</v>
      </c>
      <c r="C2139" s="350" t="s">
        <v>107</v>
      </c>
      <c r="D2139" s="351">
        <v>6289.62</v>
      </c>
      <c r="E2139" s="351">
        <v>14964.06</v>
      </c>
      <c r="F2139" s="352">
        <v>21253.68</v>
      </c>
      <c r="G2139" s="221"/>
    </row>
    <row r="2140" spans="1:7" s="58" customFormat="1" ht="13.5" customHeight="1" x14ac:dyDescent="0.2">
      <c r="A2140" s="244">
        <v>2014</v>
      </c>
      <c r="B2140" s="165" t="s">
        <v>42</v>
      </c>
      <c r="C2140" s="165" t="s">
        <v>107</v>
      </c>
      <c r="D2140" s="245">
        <v>6153.4</v>
      </c>
      <c r="E2140" s="245">
        <v>18543.150999999998</v>
      </c>
      <c r="F2140" s="246">
        <v>24696.550999999999</v>
      </c>
      <c r="G2140" s="221"/>
    </row>
    <row r="2141" spans="1:7" s="58" customFormat="1" ht="13.5" customHeight="1" x14ac:dyDescent="0.2">
      <c r="A2141" s="349">
        <v>2014</v>
      </c>
      <c r="B2141" s="350" t="s">
        <v>43</v>
      </c>
      <c r="C2141" s="350" t="s">
        <v>107</v>
      </c>
      <c r="D2141" s="351">
        <v>4950.66</v>
      </c>
      <c r="E2141" s="351">
        <v>16087.119978375002</v>
      </c>
      <c r="F2141" s="352">
        <v>21037.779978375002</v>
      </c>
      <c r="G2141" s="221"/>
    </row>
    <row r="2142" spans="1:7" s="58" customFormat="1" ht="13.5" customHeight="1" x14ac:dyDescent="0.2">
      <c r="A2142" s="244">
        <v>2014</v>
      </c>
      <c r="B2142" s="165" t="s">
        <v>44</v>
      </c>
      <c r="C2142" s="165" t="s">
        <v>107</v>
      </c>
      <c r="D2142" s="245">
        <v>6111.670000000001</v>
      </c>
      <c r="E2142" s="245">
        <v>19434.696499999998</v>
      </c>
      <c r="F2142" s="246">
        <v>25546.3665</v>
      </c>
      <c r="G2142" s="221"/>
    </row>
    <row r="2143" spans="1:7" s="58" customFormat="1" ht="13.5" customHeight="1" x14ac:dyDescent="0.2">
      <c r="A2143" s="349">
        <v>2014</v>
      </c>
      <c r="B2143" s="350" t="s">
        <v>45</v>
      </c>
      <c r="C2143" s="350" t="s">
        <v>107</v>
      </c>
      <c r="D2143" s="351">
        <v>7010.7900000000009</v>
      </c>
      <c r="E2143" s="351">
        <v>21857.748500000002</v>
      </c>
      <c r="F2143" s="352">
        <v>28868.538500000002</v>
      </c>
      <c r="G2143" s="221"/>
    </row>
    <row r="2144" spans="1:7" s="58" customFormat="1" ht="13.5" customHeight="1" x14ac:dyDescent="0.2">
      <c r="A2144" s="244">
        <v>2014</v>
      </c>
      <c r="B2144" s="165" t="s">
        <v>46</v>
      </c>
      <c r="C2144" s="165" t="s">
        <v>107</v>
      </c>
      <c r="D2144" s="245">
        <v>6850.369999999999</v>
      </c>
      <c r="E2144" s="245">
        <v>22283.645499999999</v>
      </c>
      <c r="F2144" s="246">
        <v>29134.015500000001</v>
      </c>
      <c r="G2144" s="221"/>
    </row>
    <row r="2145" spans="1:7" s="58" customFormat="1" ht="13.5" customHeight="1" x14ac:dyDescent="0.2">
      <c r="A2145" s="349">
        <v>2014</v>
      </c>
      <c r="B2145" s="350" t="s">
        <v>47</v>
      </c>
      <c r="C2145" s="350" t="s">
        <v>107</v>
      </c>
      <c r="D2145" s="351">
        <v>6469.7699999999995</v>
      </c>
      <c r="E2145" s="351">
        <v>22142.69</v>
      </c>
      <c r="F2145" s="352">
        <v>28612.46</v>
      </c>
      <c r="G2145" s="221"/>
    </row>
    <row r="2146" spans="1:7" s="58" customFormat="1" ht="13.5" customHeight="1" x14ac:dyDescent="0.2">
      <c r="A2146" s="244">
        <v>2014</v>
      </c>
      <c r="B2146" s="165" t="s">
        <v>48</v>
      </c>
      <c r="C2146" s="165" t="s">
        <v>107</v>
      </c>
      <c r="D2146" s="245">
        <v>6217.79</v>
      </c>
      <c r="E2146" s="245">
        <v>21516.784</v>
      </c>
      <c r="F2146" s="246">
        <v>27734.574000000001</v>
      </c>
      <c r="G2146" s="221"/>
    </row>
    <row r="2147" spans="1:7" s="58" customFormat="1" ht="13.5" customHeight="1" x14ac:dyDescent="0.2">
      <c r="A2147" s="349">
        <v>2014</v>
      </c>
      <c r="B2147" s="350" t="s">
        <v>49</v>
      </c>
      <c r="C2147" s="350" t="s">
        <v>107</v>
      </c>
      <c r="D2147" s="351">
        <v>7216.3399999999983</v>
      </c>
      <c r="E2147" s="351">
        <v>25199.279000000002</v>
      </c>
      <c r="F2147" s="352">
        <v>32415.619000000002</v>
      </c>
      <c r="G2147" s="221"/>
    </row>
    <row r="2148" spans="1:7" s="58" customFormat="1" ht="13.5" customHeight="1" x14ac:dyDescent="0.2">
      <c r="A2148" s="244">
        <v>2015</v>
      </c>
      <c r="B2148" s="165" t="s">
        <v>50</v>
      </c>
      <c r="C2148" s="165" t="s">
        <v>107</v>
      </c>
      <c r="D2148" s="245">
        <v>5345.2199999999993</v>
      </c>
      <c r="E2148" s="245">
        <v>25416.547999999999</v>
      </c>
      <c r="F2148" s="246">
        <v>30761.768</v>
      </c>
      <c r="G2148" s="221"/>
    </row>
    <row r="2149" spans="1:7" s="58" customFormat="1" ht="13.5" customHeight="1" x14ac:dyDescent="0.2">
      <c r="A2149" s="349">
        <v>2015</v>
      </c>
      <c r="B2149" s="350" t="s">
        <v>51</v>
      </c>
      <c r="C2149" s="350" t="s">
        <v>107</v>
      </c>
      <c r="D2149" s="351">
        <v>5984.25</v>
      </c>
      <c r="E2149" s="351">
        <v>20814.193500000001</v>
      </c>
      <c r="F2149" s="352">
        <v>26798.443500000001</v>
      </c>
      <c r="G2149" s="221"/>
    </row>
    <row r="2150" spans="1:7" s="58" customFormat="1" ht="13.5" customHeight="1" x14ac:dyDescent="0.2">
      <c r="A2150" s="244">
        <v>2015</v>
      </c>
      <c r="B2150" s="165" t="s">
        <v>52</v>
      </c>
      <c r="C2150" s="165" t="s">
        <v>107</v>
      </c>
      <c r="D2150" s="245">
        <v>6532.07</v>
      </c>
      <c r="E2150" s="245">
        <v>22595.244500000001</v>
      </c>
      <c r="F2150" s="246">
        <v>29127.3145</v>
      </c>
      <c r="G2150" s="221"/>
    </row>
    <row r="2151" spans="1:7" s="58" customFormat="1" ht="13.5" customHeight="1" x14ac:dyDescent="0.2">
      <c r="A2151" s="349">
        <v>2015</v>
      </c>
      <c r="B2151" s="350" t="s">
        <v>40</v>
      </c>
      <c r="C2151" s="350" t="s">
        <v>107</v>
      </c>
      <c r="D2151" s="351">
        <v>7076.1900000000005</v>
      </c>
      <c r="E2151" s="351">
        <v>21503.5275</v>
      </c>
      <c r="F2151" s="352">
        <v>28579.717499999999</v>
      </c>
      <c r="G2151" s="221"/>
    </row>
    <row r="2152" spans="1:7" s="58" customFormat="1" ht="13.5" customHeight="1" x14ac:dyDescent="0.2">
      <c r="A2152" s="244">
        <v>2015</v>
      </c>
      <c r="B2152" s="165" t="s">
        <v>42</v>
      </c>
      <c r="C2152" s="165" t="s">
        <v>107</v>
      </c>
      <c r="D2152" s="245">
        <v>7422.16</v>
      </c>
      <c r="E2152" s="245">
        <v>21979.631000000001</v>
      </c>
      <c r="F2152" s="246">
        <v>29401.790999999997</v>
      </c>
      <c r="G2152" s="221"/>
    </row>
    <row r="2153" spans="1:7" s="58" customFormat="1" ht="13.5" customHeight="1" x14ac:dyDescent="0.2">
      <c r="A2153" s="349">
        <v>2015</v>
      </c>
      <c r="B2153" s="350" t="s">
        <v>43</v>
      </c>
      <c r="C2153" s="350" t="s">
        <v>107</v>
      </c>
      <c r="D2153" s="351">
        <v>7213.35</v>
      </c>
      <c r="E2153" s="351">
        <v>20937.613000000001</v>
      </c>
      <c r="F2153" s="352">
        <v>28150.963000000003</v>
      </c>
      <c r="G2153" s="221"/>
    </row>
    <row r="2154" spans="1:7" s="58" customFormat="1" ht="13.5" customHeight="1" x14ac:dyDescent="0.2">
      <c r="A2154" s="244">
        <v>2015</v>
      </c>
      <c r="B2154" s="165" t="s">
        <v>44</v>
      </c>
      <c r="C2154" s="165" t="s">
        <v>107</v>
      </c>
      <c r="D2154" s="245">
        <v>7804.5</v>
      </c>
      <c r="E2154" s="245">
        <v>26071.592499999999</v>
      </c>
      <c r="F2154" s="246">
        <v>33876.092499999999</v>
      </c>
      <c r="G2154" s="221"/>
    </row>
    <row r="2155" spans="1:7" s="58" customFormat="1" ht="13.5" customHeight="1" x14ac:dyDescent="0.2">
      <c r="A2155" s="349">
        <v>2015</v>
      </c>
      <c r="B2155" s="350" t="s">
        <v>45</v>
      </c>
      <c r="C2155" s="350" t="s">
        <v>107</v>
      </c>
      <c r="D2155" s="351">
        <v>7170.4699999999993</v>
      </c>
      <c r="E2155" s="351">
        <v>23043.716999999997</v>
      </c>
      <c r="F2155" s="352">
        <v>30214.186999999998</v>
      </c>
      <c r="G2155" s="221"/>
    </row>
    <row r="2156" spans="1:7" s="58" customFormat="1" ht="13.5" customHeight="1" x14ac:dyDescent="0.2">
      <c r="A2156" s="244">
        <v>2015</v>
      </c>
      <c r="B2156" s="165" t="s">
        <v>46</v>
      </c>
      <c r="C2156" s="165" t="s">
        <v>107</v>
      </c>
      <c r="D2156" s="245">
        <v>7764.9599999999991</v>
      </c>
      <c r="E2156" s="245">
        <v>23537.8315</v>
      </c>
      <c r="F2156" s="246">
        <v>31302.791499999999</v>
      </c>
      <c r="G2156" s="221"/>
    </row>
    <row r="2157" spans="1:7" s="58" customFormat="1" ht="13.5" customHeight="1" x14ac:dyDescent="0.2">
      <c r="A2157" s="349">
        <v>2015</v>
      </c>
      <c r="B2157" s="350" t="s">
        <v>47</v>
      </c>
      <c r="C2157" s="350" t="s">
        <v>107</v>
      </c>
      <c r="D2157" s="351">
        <v>6871.8100000000013</v>
      </c>
      <c r="E2157" s="351">
        <v>22288.698499999999</v>
      </c>
      <c r="F2157" s="352">
        <v>29160.5085</v>
      </c>
      <c r="G2157" s="221"/>
    </row>
    <row r="2158" spans="1:7" s="58" customFormat="1" ht="13.5" customHeight="1" x14ac:dyDescent="0.2">
      <c r="A2158" s="244">
        <v>2015</v>
      </c>
      <c r="B2158" s="165" t="s">
        <v>48</v>
      </c>
      <c r="C2158" s="165" t="s">
        <v>107</v>
      </c>
      <c r="D2158" s="245">
        <v>7462.65</v>
      </c>
      <c r="E2158" s="245">
        <v>20433.625999999997</v>
      </c>
      <c r="F2158" s="246">
        <v>27896.275999999998</v>
      </c>
      <c r="G2158" s="221"/>
    </row>
    <row r="2159" spans="1:7" s="58" customFormat="1" ht="13.5" customHeight="1" x14ac:dyDescent="0.2">
      <c r="A2159" s="349">
        <v>2015</v>
      </c>
      <c r="B2159" s="350" t="s">
        <v>49</v>
      </c>
      <c r="C2159" s="350" t="s">
        <v>107</v>
      </c>
      <c r="D2159" s="351">
        <v>7590.5399999999991</v>
      </c>
      <c r="E2159" s="351">
        <v>24325.3305</v>
      </c>
      <c r="F2159" s="352">
        <v>31915.870500000001</v>
      </c>
      <c r="G2159" s="221"/>
    </row>
    <row r="2160" spans="1:7" s="58" customFormat="1" ht="13.5" customHeight="1" x14ac:dyDescent="0.2">
      <c r="A2160" s="244">
        <v>2016</v>
      </c>
      <c r="B2160" s="165" t="s">
        <v>50</v>
      </c>
      <c r="C2160" s="165" t="s">
        <v>107</v>
      </c>
      <c r="D2160" s="245">
        <v>7046.2099999999991</v>
      </c>
      <c r="E2160" s="245">
        <v>21962.970999999998</v>
      </c>
      <c r="F2160" s="246">
        <v>29009.180999999997</v>
      </c>
      <c r="G2160" s="221"/>
    </row>
    <row r="2161" spans="1:7" s="58" customFormat="1" ht="13.5" customHeight="1" x14ac:dyDescent="0.2">
      <c r="A2161" s="349">
        <v>2016</v>
      </c>
      <c r="B2161" s="350" t="s">
        <v>51</v>
      </c>
      <c r="C2161" s="350" t="s">
        <v>107</v>
      </c>
      <c r="D2161" s="351">
        <v>7631.24</v>
      </c>
      <c r="E2161" s="351">
        <v>20712.188999999998</v>
      </c>
      <c r="F2161" s="352">
        <v>28343.429</v>
      </c>
      <c r="G2161" s="221"/>
    </row>
    <row r="2162" spans="1:7" s="58" customFormat="1" ht="13.5" customHeight="1" x14ac:dyDescent="0.2">
      <c r="A2162" s="244">
        <v>2016</v>
      </c>
      <c r="B2162" s="165" t="s">
        <v>52</v>
      </c>
      <c r="C2162" s="165" t="s">
        <v>107</v>
      </c>
      <c r="D2162" s="245">
        <v>5943.19</v>
      </c>
      <c r="E2162" s="245">
        <v>20329.846000000001</v>
      </c>
      <c r="F2162" s="246">
        <v>26273.036</v>
      </c>
      <c r="G2162" s="221"/>
    </row>
    <row r="2163" spans="1:7" s="58" customFormat="1" ht="13.5" customHeight="1" x14ac:dyDescent="0.2">
      <c r="A2163" s="349">
        <v>2016</v>
      </c>
      <c r="B2163" s="350" t="s">
        <v>40</v>
      </c>
      <c r="C2163" s="350" t="s">
        <v>107</v>
      </c>
      <c r="D2163" s="351">
        <v>6436.9800000000005</v>
      </c>
      <c r="E2163" s="351">
        <v>20108.353999999999</v>
      </c>
      <c r="F2163" s="352">
        <v>26545.334000000003</v>
      </c>
      <c r="G2163" s="221"/>
    </row>
    <row r="2164" spans="1:7" s="58" customFormat="1" ht="13.5" customHeight="1" x14ac:dyDescent="0.2">
      <c r="A2164" s="244">
        <v>2016</v>
      </c>
      <c r="B2164" s="165" t="s">
        <v>42</v>
      </c>
      <c r="C2164" s="165" t="s">
        <v>107</v>
      </c>
      <c r="D2164" s="245">
        <v>5401.5700000000006</v>
      </c>
      <c r="E2164" s="245">
        <v>19086.915500000003</v>
      </c>
      <c r="F2164" s="246">
        <v>24488.485500000003</v>
      </c>
      <c r="G2164" s="221"/>
    </row>
    <row r="2165" spans="1:7" s="58" customFormat="1" ht="13.5" customHeight="1" x14ac:dyDescent="0.2">
      <c r="A2165" s="349">
        <v>2016</v>
      </c>
      <c r="B2165" s="350" t="s">
        <v>43</v>
      </c>
      <c r="C2165" s="350" t="s">
        <v>107</v>
      </c>
      <c r="D2165" s="351">
        <v>5204.6099999999997</v>
      </c>
      <c r="E2165" s="351">
        <v>19216.361499999999</v>
      </c>
      <c r="F2165" s="352">
        <v>24420.9715</v>
      </c>
      <c r="G2165" s="221"/>
    </row>
    <row r="2166" spans="1:7" s="58" customFormat="1" ht="13.5" customHeight="1" x14ac:dyDescent="0.2">
      <c r="A2166" s="244">
        <v>2016</v>
      </c>
      <c r="B2166" s="165" t="s">
        <v>44</v>
      </c>
      <c r="C2166" s="165" t="s">
        <v>107</v>
      </c>
      <c r="D2166" s="245">
        <v>4931.95</v>
      </c>
      <c r="E2166" s="245">
        <v>20226.610500000003</v>
      </c>
      <c r="F2166" s="246">
        <v>25158.5605</v>
      </c>
      <c r="G2166" s="221"/>
    </row>
    <row r="2167" spans="1:7" s="58" customFormat="1" ht="13.5" customHeight="1" x14ac:dyDescent="0.2">
      <c r="A2167" s="349">
        <v>2016</v>
      </c>
      <c r="B2167" s="350" t="s">
        <v>45</v>
      </c>
      <c r="C2167" s="350" t="s">
        <v>107</v>
      </c>
      <c r="D2167" s="351">
        <v>5040.3099999999995</v>
      </c>
      <c r="E2167" s="351">
        <v>19699.165499999999</v>
      </c>
      <c r="F2167" s="352">
        <v>24739.4755</v>
      </c>
      <c r="G2167" s="221"/>
    </row>
    <row r="2168" spans="1:7" s="58" customFormat="1" ht="13.5" customHeight="1" x14ac:dyDescent="0.2">
      <c r="A2168" s="244">
        <v>2016</v>
      </c>
      <c r="B2168" s="165" t="s">
        <v>46</v>
      </c>
      <c r="C2168" s="165" t="s">
        <v>107</v>
      </c>
      <c r="D2168" s="245">
        <v>5434.9999999999991</v>
      </c>
      <c r="E2168" s="245">
        <v>20534.229999999996</v>
      </c>
      <c r="F2168" s="246">
        <v>25969.229999999996</v>
      </c>
      <c r="G2168" s="221"/>
    </row>
    <row r="2169" spans="1:7" s="58" customFormat="1" ht="13.5" customHeight="1" x14ac:dyDescent="0.2">
      <c r="A2169" s="349">
        <v>2016</v>
      </c>
      <c r="B2169" s="350" t="s">
        <v>47</v>
      </c>
      <c r="C2169" s="350" t="s">
        <v>107</v>
      </c>
      <c r="D2169" s="351">
        <v>6043.57</v>
      </c>
      <c r="E2169" s="351">
        <v>21942.416000000001</v>
      </c>
      <c r="F2169" s="352">
        <v>27985.986000000001</v>
      </c>
      <c r="G2169" s="221"/>
    </row>
    <row r="2170" spans="1:7" s="58" customFormat="1" ht="13.5" customHeight="1" x14ac:dyDescent="0.2">
      <c r="A2170" s="244">
        <v>2016</v>
      </c>
      <c r="B2170" s="165" t="s">
        <v>48</v>
      </c>
      <c r="C2170" s="165" t="s">
        <v>107</v>
      </c>
      <c r="D2170" s="245">
        <v>6627.2090000000007</v>
      </c>
      <c r="E2170" s="245">
        <v>23789.754000000001</v>
      </c>
      <c r="F2170" s="246">
        <v>30416.963</v>
      </c>
      <c r="G2170" s="221"/>
    </row>
    <row r="2171" spans="1:7" s="58" customFormat="1" ht="13.5" customHeight="1" x14ac:dyDescent="0.2">
      <c r="A2171" s="349">
        <v>2016</v>
      </c>
      <c r="B2171" s="350" t="s">
        <v>49</v>
      </c>
      <c r="C2171" s="350" t="s">
        <v>107</v>
      </c>
      <c r="D2171" s="351">
        <v>5563.058</v>
      </c>
      <c r="E2171" s="351">
        <v>27207.519999999997</v>
      </c>
      <c r="F2171" s="352">
        <v>32770.577999999994</v>
      </c>
      <c r="G2171" s="221"/>
    </row>
    <row r="2172" spans="1:7" s="58" customFormat="1" ht="13.5" customHeight="1" x14ac:dyDescent="0.2">
      <c r="A2172" s="244">
        <v>2017</v>
      </c>
      <c r="B2172" s="165" t="s">
        <v>50</v>
      </c>
      <c r="C2172" s="165" t="s">
        <v>107</v>
      </c>
      <c r="D2172" s="245">
        <v>4776.7999999999993</v>
      </c>
      <c r="E2172" s="245">
        <v>23621.813999999998</v>
      </c>
      <c r="F2172" s="246">
        <v>28398.613999999998</v>
      </c>
      <c r="G2172" s="221"/>
    </row>
    <row r="2173" spans="1:7" s="58" customFormat="1" ht="13.5" customHeight="1" x14ac:dyDescent="0.2">
      <c r="A2173" s="349">
        <v>2017</v>
      </c>
      <c r="B2173" s="350" t="s">
        <v>51</v>
      </c>
      <c r="C2173" s="350" t="s">
        <v>107</v>
      </c>
      <c r="D2173" s="351">
        <v>5446.05</v>
      </c>
      <c r="E2173" s="351">
        <v>25663.713499999998</v>
      </c>
      <c r="F2173" s="352">
        <v>31109.763500000001</v>
      </c>
      <c r="G2173" s="221"/>
    </row>
    <row r="2174" spans="1:7" s="58" customFormat="1" ht="13.5" customHeight="1" x14ac:dyDescent="0.2">
      <c r="A2174" s="244">
        <v>2017</v>
      </c>
      <c r="B2174" s="165" t="s">
        <v>52</v>
      </c>
      <c r="C2174" s="165" t="s">
        <v>107</v>
      </c>
      <c r="D2174" s="245">
        <v>6385</v>
      </c>
      <c r="E2174" s="245">
        <v>29500.515500000001</v>
      </c>
      <c r="F2174" s="246">
        <v>35885.515500000001</v>
      </c>
      <c r="G2174" s="221"/>
    </row>
    <row r="2175" spans="1:7" s="58" customFormat="1" ht="13.5" customHeight="1" x14ac:dyDescent="0.2">
      <c r="A2175" s="349">
        <v>2017</v>
      </c>
      <c r="B2175" s="350" t="s">
        <v>40</v>
      </c>
      <c r="C2175" s="350" t="s">
        <v>107</v>
      </c>
      <c r="D2175" s="351">
        <v>4497.8899999999994</v>
      </c>
      <c r="E2175" s="351">
        <v>21955.616999999998</v>
      </c>
      <c r="F2175" s="352">
        <v>26453.506999999998</v>
      </c>
      <c r="G2175" s="221"/>
    </row>
    <row r="2176" spans="1:7" s="58" customFormat="1" ht="13.5" customHeight="1" x14ac:dyDescent="0.2">
      <c r="A2176" s="244">
        <v>2017</v>
      </c>
      <c r="B2176" s="165" t="s">
        <v>42</v>
      </c>
      <c r="C2176" s="165" t="s">
        <v>107</v>
      </c>
      <c r="D2176" s="245">
        <v>5989.75</v>
      </c>
      <c r="E2176" s="245">
        <v>23216.379499999999</v>
      </c>
      <c r="F2176" s="246">
        <v>29206.129499999995</v>
      </c>
      <c r="G2176" s="221"/>
    </row>
    <row r="2177" spans="1:7" s="58" customFormat="1" ht="13.5" customHeight="1" x14ac:dyDescent="0.2">
      <c r="A2177" s="349">
        <v>2017</v>
      </c>
      <c r="B2177" s="350" t="s">
        <v>43</v>
      </c>
      <c r="C2177" s="350" t="s">
        <v>107</v>
      </c>
      <c r="D2177" s="351">
        <v>5838.84</v>
      </c>
      <c r="E2177" s="351">
        <v>22723.494500000001</v>
      </c>
      <c r="F2177" s="352">
        <v>28562.334500000001</v>
      </c>
      <c r="G2177" s="221"/>
    </row>
    <row r="2178" spans="1:7" s="58" customFormat="1" ht="13.5" customHeight="1" x14ac:dyDescent="0.2">
      <c r="A2178" s="244">
        <v>2017</v>
      </c>
      <c r="B2178" s="165" t="s">
        <v>44</v>
      </c>
      <c r="C2178" s="165" t="s">
        <v>107</v>
      </c>
      <c r="D2178" s="245">
        <v>3656.56</v>
      </c>
      <c r="E2178" s="245">
        <v>25362.506000000001</v>
      </c>
      <c r="F2178" s="246">
        <v>29019.065999999999</v>
      </c>
      <c r="G2178" s="221"/>
    </row>
    <row r="2179" spans="1:7" s="58" customFormat="1" ht="13.5" customHeight="1" x14ac:dyDescent="0.2">
      <c r="A2179" s="349">
        <v>2017</v>
      </c>
      <c r="B2179" s="350" t="s">
        <v>45</v>
      </c>
      <c r="C2179" s="350" t="s">
        <v>107</v>
      </c>
      <c r="D2179" s="351">
        <v>4727.9600000000009</v>
      </c>
      <c r="E2179" s="351">
        <v>23424.5785</v>
      </c>
      <c r="F2179" s="352">
        <v>28152.538500000002</v>
      </c>
      <c r="G2179" s="221"/>
    </row>
    <row r="2180" spans="1:7" s="58" customFormat="1" ht="13.5" customHeight="1" x14ac:dyDescent="0.2">
      <c r="A2180" s="244">
        <v>2017</v>
      </c>
      <c r="B2180" s="165" t="s">
        <v>46</v>
      </c>
      <c r="C2180" s="165" t="s">
        <v>107</v>
      </c>
      <c r="D2180" s="245">
        <v>6803.8899999999994</v>
      </c>
      <c r="E2180" s="245">
        <v>23268.847000000002</v>
      </c>
      <c r="F2180" s="246">
        <v>30072.737000000001</v>
      </c>
      <c r="G2180" s="221"/>
    </row>
    <row r="2181" spans="1:7" s="58" customFormat="1" ht="13.5" customHeight="1" x14ac:dyDescent="0.2">
      <c r="A2181" s="349">
        <v>2017</v>
      </c>
      <c r="B2181" s="350" t="s">
        <v>47</v>
      </c>
      <c r="C2181" s="350" t="s">
        <v>107</v>
      </c>
      <c r="D2181" s="351">
        <v>5588.2899999999991</v>
      </c>
      <c r="E2181" s="351">
        <v>24895.999499999998</v>
      </c>
      <c r="F2181" s="352">
        <v>30484.289499999999</v>
      </c>
      <c r="G2181" s="221"/>
    </row>
    <row r="2182" spans="1:7" s="58" customFormat="1" ht="13.5" customHeight="1" x14ac:dyDescent="0.2">
      <c r="A2182" s="244">
        <v>2017</v>
      </c>
      <c r="B2182" s="165" t="s">
        <v>48</v>
      </c>
      <c r="C2182" s="165" t="s">
        <v>107</v>
      </c>
      <c r="D2182" s="245">
        <v>5197.76</v>
      </c>
      <c r="E2182" s="245">
        <v>26859.590499999998</v>
      </c>
      <c r="F2182" s="246">
        <v>32057.3505</v>
      </c>
      <c r="G2182" s="221"/>
    </row>
    <row r="2183" spans="1:7" s="58" customFormat="1" ht="13.5" customHeight="1" x14ac:dyDescent="0.2">
      <c r="A2183" s="349">
        <v>2017</v>
      </c>
      <c r="B2183" s="350" t="s">
        <v>49</v>
      </c>
      <c r="C2183" s="350" t="s">
        <v>107</v>
      </c>
      <c r="D2183" s="351">
        <v>5181.2699999999995</v>
      </c>
      <c r="E2183" s="351">
        <v>27190.913000000004</v>
      </c>
      <c r="F2183" s="352">
        <v>32372.183000000005</v>
      </c>
      <c r="G2183" s="221"/>
    </row>
    <row r="2184" spans="1:7" s="58" customFormat="1" ht="13.5" customHeight="1" x14ac:dyDescent="0.2">
      <c r="A2184" s="244">
        <v>2018</v>
      </c>
      <c r="B2184" s="165" t="s">
        <v>50</v>
      </c>
      <c r="C2184" s="165" t="s">
        <v>107</v>
      </c>
      <c r="D2184" s="245">
        <v>4726.88</v>
      </c>
      <c r="E2184" s="245">
        <v>28284.410999999996</v>
      </c>
      <c r="F2184" s="246">
        <v>33011.290999999997</v>
      </c>
      <c r="G2184" s="221"/>
    </row>
    <row r="2185" spans="1:7" s="58" customFormat="1" ht="13.5" customHeight="1" x14ac:dyDescent="0.2">
      <c r="A2185" s="349">
        <v>2018</v>
      </c>
      <c r="B2185" s="350" t="s">
        <v>51</v>
      </c>
      <c r="C2185" s="350" t="s">
        <v>107</v>
      </c>
      <c r="D2185" s="351">
        <v>5165.9770000000008</v>
      </c>
      <c r="E2185" s="351">
        <v>27483.537500000006</v>
      </c>
      <c r="F2185" s="352">
        <v>32649.514500000005</v>
      </c>
      <c r="G2185" s="221"/>
    </row>
    <row r="2186" spans="1:7" s="58" customFormat="1" ht="13.5" customHeight="1" x14ac:dyDescent="0.2">
      <c r="A2186" s="244">
        <v>2018</v>
      </c>
      <c r="B2186" s="165" t="s">
        <v>52</v>
      </c>
      <c r="C2186" s="165" t="s">
        <v>107</v>
      </c>
      <c r="D2186" s="245">
        <v>5072.0600000000004</v>
      </c>
      <c r="E2186" s="245">
        <v>29300.614000000001</v>
      </c>
      <c r="F2186" s="246">
        <v>34372.673999999999</v>
      </c>
      <c r="G2186" s="221"/>
    </row>
    <row r="2187" spans="1:7" s="58" customFormat="1" ht="13.5" customHeight="1" x14ac:dyDescent="0.2">
      <c r="A2187" s="349">
        <v>2018</v>
      </c>
      <c r="B2187" s="350" t="s">
        <v>40</v>
      </c>
      <c r="C2187" s="350" t="s">
        <v>107</v>
      </c>
      <c r="D2187" s="351">
        <v>5748.0299999999988</v>
      </c>
      <c r="E2187" s="351">
        <v>30708.451999999997</v>
      </c>
      <c r="F2187" s="352">
        <v>36456.481999999996</v>
      </c>
      <c r="G2187" s="221"/>
    </row>
    <row r="2188" spans="1:7" s="58" customFormat="1" ht="13.5" customHeight="1" x14ac:dyDescent="0.2">
      <c r="A2188" s="244">
        <v>2018</v>
      </c>
      <c r="B2188" s="165" t="s">
        <v>42</v>
      </c>
      <c r="C2188" s="165" t="s">
        <v>107</v>
      </c>
      <c r="D2188" s="245">
        <v>6098.6299999999992</v>
      </c>
      <c r="E2188" s="245">
        <v>26344.702000000001</v>
      </c>
      <c r="F2188" s="246">
        <v>32443.332000000002</v>
      </c>
      <c r="G2188" s="221"/>
    </row>
    <row r="2189" spans="1:7" s="58" customFormat="1" ht="13.5" customHeight="1" x14ac:dyDescent="0.2">
      <c r="A2189" s="349">
        <v>2018</v>
      </c>
      <c r="B2189" s="350" t="s">
        <v>43</v>
      </c>
      <c r="C2189" s="350" t="s">
        <v>107</v>
      </c>
      <c r="D2189" s="351">
        <v>6210.75</v>
      </c>
      <c r="E2189" s="351">
        <v>23925.292999999998</v>
      </c>
      <c r="F2189" s="352">
        <v>30136.043000000001</v>
      </c>
      <c r="G2189" s="221"/>
    </row>
    <row r="2190" spans="1:7" s="58" customFormat="1" ht="13.5" customHeight="1" x14ac:dyDescent="0.2">
      <c r="A2190" s="244">
        <v>2018</v>
      </c>
      <c r="B2190" s="165" t="s">
        <v>44</v>
      </c>
      <c r="C2190" s="165" t="s">
        <v>107</v>
      </c>
      <c r="D2190" s="245">
        <v>6263.0199999999995</v>
      </c>
      <c r="E2190" s="245">
        <v>24492.298500000004</v>
      </c>
      <c r="F2190" s="246">
        <v>30755.318500000001</v>
      </c>
      <c r="G2190" s="221"/>
    </row>
    <row r="2191" spans="1:7" s="58" customFormat="1" ht="13.5" customHeight="1" x14ac:dyDescent="0.2">
      <c r="A2191" s="349">
        <v>2018</v>
      </c>
      <c r="B2191" s="350" t="s">
        <v>45</v>
      </c>
      <c r="C2191" s="350" t="s">
        <v>107</v>
      </c>
      <c r="D2191" s="351">
        <v>6884.369999999999</v>
      </c>
      <c r="E2191" s="351">
        <v>24704.286</v>
      </c>
      <c r="F2191" s="352">
        <v>31588.655999999995</v>
      </c>
      <c r="G2191" s="221"/>
    </row>
    <row r="2192" spans="1:7" s="58" customFormat="1" ht="13.5" customHeight="1" x14ac:dyDescent="0.2">
      <c r="A2192" s="244">
        <v>2018</v>
      </c>
      <c r="B2192" s="165" t="s">
        <v>46</v>
      </c>
      <c r="C2192" s="165" t="s">
        <v>107</v>
      </c>
      <c r="D2192" s="245">
        <v>7078.2000000000007</v>
      </c>
      <c r="E2192" s="245">
        <v>22360.868999999999</v>
      </c>
      <c r="F2192" s="246">
        <v>29439.069000000003</v>
      </c>
      <c r="G2192" s="221"/>
    </row>
    <row r="2193" spans="1:7" s="58" customFormat="1" ht="13.5" customHeight="1" x14ac:dyDescent="0.2">
      <c r="A2193" s="349">
        <v>2018</v>
      </c>
      <c r="B2193" s="350" t="s">
        <v>47</v>
      </c>
      <c r="C2193" s="350" t="s">
        <v>107</v>
      </c>
      <c r="D2193" s="351">
        <v>5709.1990000000005</v>
      </c>
      <c r="E2193" s="351">
        <v>23701.463500000005</v>
      </c>
      <c r="F2193" s="352">
        <v>29410.662500000006</v>
      </c>
      <c r="G2193" s="221"/>
    </row>
    <row r="2194" spans="1:7" s="58" customFormat="1" ht="13.5" customHeight="1" x14ac:dyDescent="0.2">
      <c r="A2194" s="244">
        <v>2018</v>
      </c>
      <c r="B2194" s="165" t="s">
        <v>48</v>
      </c>
      <c r="C2194" s="165" t="s">
        <v>107</v>
      </c>
      <c r="D2194" s="245">
        <v>5964.97</v>
      </c>
      <c r="E2194" s="245">
        <v>25034.753000000001</v>
      </c>
      <c r="F2194" s="246">
        <v>30999.722999999998</v>
      </c>
      <c r="G2194" s="221"/>
    </row>
    <row r="2195" spans="1:7" s="58" customFormat="1" ht="13.5" customHeight="1" x14ac:dyDescent="0.2">
      <c r="A2195" s="349">
        <v>2018</v>
      </c>
      <c r="B2195" s="350" t="s">
        <v>49</v>
      </c>
      <c r="C2195" s="350" t="s">
        <v>107</v>
      </c>
      <c r="D2195" s="351">
        <v>5205.3799999999992</v>
      </c>
      <c r="E2195" s="351">
        <v>24218.715500000002</v>
      </c>
      <c r="F2195" s="352">
        <v>29424.095500000003</v>
      </c>
      <c r="G2195" s="221"/>
    </row>
    <row r="2196" spans="1:7" s="58" customFormat="1" ht="13.5" customHeight="1" x14ac:dyDescent="0.2">
      <c r="A2196" s="244">
        <v>2019</v>
      </c>
      <c r="B2196" s="165" t="s">
        <v>50</v>
      </c>
      <c r="C2196" s="165" t="s">
        <v>107</v>
      </c>
      <c r="D2196" s="245">
        <v>3478.29</v>
      </c>
      <c r="E2196" s="245">
        <v>23472.89</v>
      </c>
      <c r="F2196" s="246">
        <v>26951.18</v>
      </c>
      <c r="G2196" s="221"/>
    </row>
    <row r="2197" spans="1:7" s="58" customFormat="1" ht="13.5" customHeight="1" x14ac:dyDescent="0.2">
      <c r="A2197" s="349">
        <v>2019</v>
      </c>
      <c r="B2197" s="350" t="s">
        <v>51</v>
      </c>
      <c r="C2197" s="350" t="s">
        <v>107</v>
      </c>
      <c r="D2197" s="351">
        <v>4199.91</v>
      </c>
      <c r="E2197" s="351">
        <v>23020.637500000001</v>
      </c>
      <c r="F2197" s="352">
        <v>27220.547500000001</v>
      </c>
      <c r="G2197" s="221"/>
    </row>
    <row r="2198" spans="1:7" s="58" customFormat="1" ht="13.5" customHeight="1" x14ac:dyDescent="0.2">
      <c r="A2198" s="244">
        <v>2019</v>
      </c>
      <c r="B2198" s="165" t="s">
        <v>52</v>
      </c>
      <c r="C2198" s="165" t="s">
        <v>107</v>
      </c>
      <c r="D2198" s="245">
        <v>4444.25</v>
      </c>
      <c r="E2198" s="245">
        <v>24248.755499999999</v>
      </c>
      <c r="F2198" s="246">
        <v>28693.005499999999</v>
      </c>
      <c r="G2198" s="221"/>
    </row>
    <row r="2199" spans="1:7" s="58" customFormat="1" ht="13.5" customHeight="1" x14ac:dyDescent="0.2">
      <c r="A2199" s="349">
        <v>2019</v>
      </c>
      <c r="B2199" s="350" t="s">
        <v>40</v>
      </c>
      <c r="C2199" s="350" t="s">
        <v>107</v>
      </c>
      <c r="D2199" s="351">
        <v>3730.7999999999997</v>
      </c>
      <c r="E2199" s="351">
        <v>24864.077500000007</v>
      </c>
      <c r="F2199" s="352">
        <v>28594.877500000006</v>
      </c>
      <c r="G2199" s="221"/>
    </row>
    <row r="2200" spans="1:7" s="58" customFormat="1" ht="13.5" customHeight="1" x14ac:dyDescent="0.2">
      <c r="A2200" s="244">
        <v>2019</v>
      </c>
      <c r="B2200" s="165" t="s">
        <v>42</v>
      </c>
      <c r="C2200" s="165" t="s">
        <v>107</v>
      </c>
      <c r="D2200" s="245">
        <v>4121.67</v>
      </c>
      <c r="E2200" s="245">
        <v>20967.934999999998</v>
      </c>
      <c r="F2200" s="246">
        <v>25089.604999999996</v>
      </c>
      <c r="G2200" s="221"/>
    </row>
    <row r="2201" spans="1:7" s="58" customFormat="1" ht="13.5" customHeight="1" x14ac:dyDescent="0.2">
      <c r="A2201" s="349">
        <v>2019</v>
      </c>
      <c r="B2201" s="350" t="s">
        <v>43</v>
      </c>
      <c r="C2201" s="350" t="s">
        <v>107</v>
      </c>
      <c r="D2201" s="351">
        <v>3688.3900000000003</v>
      </c>
      <c r="E2201" s="351">
        <v>19107.532999999999</v>
      </c>
      <c r="F2201" s="352">
        <v>22795.922999999999</v>
      </c>
      <c r="G2201" s="221"/>
    </row>
    <row r="2202" spans="1:7" s="58" customFormat="1" ht="13.5" customHeight="1" x14ac:dyDescent="0.2">
      <c r="A2202" s="244">
        <v>2019</v>
      </c>
      <c r="B2202" s="165" t="s">
        <v>44</v>
      </c>
      <c r="C2202" s="165" t="s">
        <v>107</v>
      </c>
      <c r="D2202" s="245">
        <v>4825.41</v>
      </c>
      <c r="E2202" s="245">
        <v>24336.253499999999</v>
      </c>
      <c r="F2202" s="246">
        <v>29161.663500000002</v>
      </c>
      <c r="G2202" s="221"/>
    </row>
    <row r="2203" spans="1:7" s="58" customFormat="1" ht="13.5" customHeight="1" x14ac:dyDescent="0.2">
      <c r="A2203" s="349">
        <v>2019</v>
      </c>
      <c r="B2203" s="350" t="s">
        <v>45</v>
      </c>
      <c r="C2203" s="350" t="s">
        <v>107</v>
      </c>
      <c r="D2203" s="351">
        <v>4981.2999999999993</v>
      </c>
      <c r="E2203" s="351">
        <v>25626.892500000002</v>
      </c>
      <c r="F2203" s="352">
        <v>30608.192500000005</v>
      </c>
      <c r="G2203" s="221"/>
    </row>
    <row r="2204" spans="1:7" s="58" customFormat="1" ht="13.5" customHeight="1" x14ac:dyDescent="0.2">
      <c r="A2204" s="244">
        <v>2019</v>
      </c>
      <c r="B2204" s="165" t="s">
        <v>46</v>
      </c>
      <c r="C2204" s="165" t="s">
        <v>107</v>
      </c>
      <c r="D2204" s="245">
        <v>5565.2799999999988</v>
      </c>
      <c r="E2204" s="245">
        <v>22638.338</v>
      </c>
      <c r="F2204" s="246">
        <v>28203.618000000002</v>
      </c>
      <c r="G2204" s="221"/>
    </row>
    <row r="2205" spans="1:7" s="58" customFormat="1" ht="13.5" customHeight="1" x14ac:dyDescent="0.2">
      <c r="A2205" s="349">
        <v>2019</v>
      </c>
      <c r="B2205" s="350" t="s">
        <v>47</v>
      </c>
      <c r="C2205" s="350" t="s">
        <v>107</v>
      </c>
      <c r="D2205" s="351">
        <v>5863.357</v>
      </c>
      <c r="E2205" s="351">
        <v>23561.673000000003</v>
      </c>
      <c r="F2205" s="352">
        <v>29425.030000000002</v>
      </c>
      <c r="G2205" s="221"/>
    </row>
    <row r="2206" spans="1:7" s="58" customFormat="1" ht="13.5" customHeight="1" x14ac:dyDescent="0.2">
      <c r="A2206" s="244">
        <v>2019</v>
      </c>
      <c r="B2206" s="165" t="s">
        <v>48</v>
      </c>
      <c r="C2206" s="165" t="s">
        <v>107</v>
      </c>
      <c r="D2206" s="245">
        <v>5473.52</v>
      </c>
      <c r="E2206" s="245">
        <v>24275.701500000003</v>
      </c>
      <c r="F2206" s="246">
        <v>29749.2215</v>
      </c>
      <c r="G2206" s="221"/>
    </row>
    <row r="2207" spans="1:7" s="58" customFormat="1" ht="13.5" customHeight="1" x14ac:dyDescent="0.2">
      <c r="A2207" s="349">
        <v>2019</v>
      </c>
      <c r="B2207" s="350" t="s">
        <v>49</v>
      </c>
      <c r="C2207" s="350" t="s">
        <v>107</v>
      </c>
      <c r="D2207" s="351">
        <v>4656.16</v>
      </c>
      <c r="E2207" s="351">
        <v>24600.750500000009</v>
      </c>
      <c r="F2207" s="352">
        <v>29256.910500000005</v>
      </c>
      <c r="G2207" s="221"/>
    </row>
    <row r="2208" spans="1:7" s="58" customFormat="1" ht="13.5" customHeight="1" x14ac:dyDescent="0.2">
      <c r="A2208" s="244">
        <v>2020</v>
      </c>
      <c r="B2208" s="165" t="s">
        <v>50</v>
      </c>
      <c r="C2208" s="165" t="s">
        <v>107</v>
      </c>
      <c r="D2208" s="245">
        <v>3825.72</v>
      </c>
      <c r="E2208" s="245">
        <v>21232.549499999997</v>
      </c>
      <c r="F2208" s="246">
        <v>25058.269499999995</v>
      </c>
      <c r="G2208" s="221"/>
    </row>
    <row r="2209" spans="1:7" s="58" customFormat="1" ht="13.5" customHeight="1" x14ac:dyDescent="0.2">
      <c r="A2209" s="349">
        <v>2020</v>
      </c>
      <c r="B2209" s="350" t="s">
        <v>51</v>
      </c>
      <c r="C2209" s="350" t="s">
        <v>107</v>
      </c>
      <c r="D2209" s="351">
        <v>5403.9700000000012</v>
      </c>
      <c r="E2209" s="351">
        <v>21034.208000000006</v>
      </c>
      <c r="F2209" s="352">
        <v>26438.178000000004</v>
      </c>
      <c r="G2209" s="221"/>
    </row>
    <row r="2210" spans="1:7" s="58" customFormat="1" ht="13.5" customHeight="1" x14ac:dyDescent="0.2">
      <c r="A2210" s="244">
        <v>2020</v>
      </c>
      <c r="B2210" s="165" t="s">
        <v>52</v>
      </c>
      <c r="C2210" s="165" t="s">
        <v>107</v>
      </c>
      <c r="D2210" s="245">
        <v>3307.3199999999997</v>
      </c>
      <c r="E2210" s="245">
        <v>18406.955500000004</v>
      </c>
      <c r="F2210" s="246">
        <v>21714.275500000003</v>
      </c>
      <c r="G2210" s="221"/>
    </row>
    <row r="2211" spans="1:7" s="58" customFormat="1" ht="13.5" customHeight="1" x14ac:dyDescent="0.2">
      <c r="A2211" s="349">
        <v>2020</v>
      </c>
      <c r="B2211" s="350" t="s">
        <v>40</v>
      </c>
      <c r="C2211" s="350" t="s">
        <v>107</v>
      </c>
      <c r="D2211" s="351">
        <v>233.11</v>
      </c>
      <c r="E2211" s="351">
        <v>9281.4050000000007</v>
      </c>
      <c r="F2211" s="352">
        <v>9514.5149999999994</v>
      </c>
      <c r="G2211" s="221"/>
    </row>
    <row r="2212" spans="1:7" s="58" customFormat="1" ht="13.5" customHeight="1" x14ac:dyDescent="0.2">
      <c r="A2212" s="244">
        <v>2020</v>
      </c>
      <c r="B2212" s="165" t="s">
        <v>42</v>
      </c>
      <c r="C2212" s="165" t="s">
        <v>107</v>
      </c>
      <c r="D2212" s="245">
        <v>1559.8199999999997</v>
      </c>
      <c r="E2212" s="245">
        <v>14676.079499999996</v>
      </c>
      <c r="F2212" s="246">
        <v>16235.899499999996</v>
      </c>
      <c r="G2212" s="221"/>
    </row>
    <row r="2213" spans="1:7" s="58" customFormat="1" ht="13.5" customHeight="1" x14ac:dyDescent="0.2">
      <c r="A2213" s="349">
        <v>2020</v>
      </c>
      <c r="B2213" s="350" t="s">
        <v>43</v>
      </c>
      <c r="C2213" s="350" t="s">
        <v>107</v>
      </c>
      <c r="D2213" s="351">
        <v>2834.7400000000007</v>
      </c>
      <c r="E2213" s="351">
        <v>20207.183500000003</v>
      </c>
      <c r="F2213" s="352">
        <v>23041.923500000004</v>
      </c>
      <c r="G2213" s="221"/>
    </row>
    <row r="2214" spans="1:7" s="58" customFormat="1" ht="13.5" customHeight="1" x14ac:dyDescent="0.2">
      <c r="A2214" s="244">
        <v>2020</v>
      </c>
      <c r="B2214" s="165" t="s">
        <v>44</v>
      </c>
      <c r="C2214" s="165" t="s">
        <v>107</v>
      </c>
      <c r="D2214" s="245">
        <v>3519.0600000000004</v>
      </c>
      <c r="E2214" s="245">
        <v>24464.482000000004</v>
      </c>
      <c r="F2214" s="246">
        <v>27983.542000000009</v>
      </c>
      <c r="G2214" s="221"/>
    </row>
    <row r="2215" spans="1:7" s="58" customFormat="1" ht="13.5" customHeight="1" x14ac:dyDescent="0.2">
      <c r="A2215" s="349">
        <v>2020</v>
      </c>
      <c r="B2215" s="350" t="s">
        <v>45</v>
      </c>
      <c r="C2215" s="350" t="s">
        <v>107</v>
      </c>
      <c r="D2215" s="351">
        <v>4128.620002746582</v>
      </c>
      <c r="E2215" s="351">
        <v>21384.771000000008</v>
      </c>
      <c r="F2215" s="352">
        <v>25513.39100274659</v>
      </c>
      <c r="G2215" s="221"/>
    </row>
    <row r="2216" spans="1:7" s="58" customFormat="1" ht="13.5" customHeight="1" x14ac:dyDescent="0.2">
      <c r="A2216" s="244">
        <v>2020</v>
      </c>
      <c r="B2216" s="165" t="s">
        <v>46</v>
      </c>
      <c r="C2216" s="165" t="s">
        <v>107</v>
      </c>
      <c r="D2216" s="245">
        <v>3762.8700036621094</v>
      </c>
      <c r="E2216" s="245">
        <v>23499.872500000005</v>
      </c>
      <c r="F2216" s="246">
        <v>27262.742503662113</v>
      </c>
      <c r="G2216" s="221"/>
    </row>
    <row r="2217" spans="1:7" s="58" customFormat="1" ht="13.5" customHeight="1" x14ac:dyDescent="0.2">
      <c r="A2217" s="349">
        <v>2020</v>
      </c>
      <c r="B2217" s="350" t="s">
        <v>47</v>
      </c>
      <c r="C2217" s="350" t="s">
        <v>107</v>
      </c>
      <c r="D2217" s="351">
        <v>4652.8</v>
      </c>
      <c r="E2217" s="351">
        <v>24012.058000000001</v>
      </c>
      <c r="F2217" s="352">
        <v>28664.858</v>
      </c>
      <c r="G2217" s="221"/>
    </row>
    <row r="2218" spans="1:7" s="58" customFormat="1" ht="13.5" customHeight="1" x14ac:dyDescent="0.2">
      <c r="A2218" s="244">
        <v>2020</v>
      </c>
      <c r="B2218" s="165" t="s">
        <v>48</v>
      </c>
      <c r="C2218" s="165" t="s">
        <v>107</v>
      </c>
      <c r="D2218" s="245">
        <v>4692.1299999999992</v>
      </c>
      <c r="E2218" s="245">
        <v>22788.620499999997</v>
      </c>
      <c r="F2218" s="246">
        <v>27480.750499999995</v>
      </c>
      <c r="G2218" s="221"/>
    </row>
    <row r="2219" spans="1:7" s="58" customFormat="1" ht="13.5" customHeight="1" x14ac:dyDescent="0.2">
      <c r="A2219" s="349">
        <v>2020</v>
      </c>
      <c r="B2219" s="350" t="s">
        <v>49</v>
      </c>
      <c r="C2219" s="350" t="s">
        <v>107</v>
      </c>
      <c r="D2219" s="351">
        <v>5043.420000000001</v>
      </c>
      <c r="E2219" s="351">
        <v>23086.856999999996</v>
      </c>
      <c r="F2219" s="352">
        <v>28130.276999999995</v>
      </c>
      <c r="G2219" s="221"/>
    </row>
    <row r="2220" spans="1:7" s="58" customFormat="1" ht="13.5" customHeight="1" x14ac:dyDescent="0.2">
      <c r="A2220" s="244">
        <v>2021</v>
      </c>
      <c r="B2220" s="165" t="s">
        <v>50</v>
      </c>
      <c r="C2220" s="165" t="s">
        <v>107</v>
      </c>
      <c r="D2220" s="245">
        <v>4211.9799999999996</v>
      </c>
      <c r="E2220" s="245">
        <v>23023.811000297545</v>
      </c>
      <c r="F2220" s="246">
        <v>27235.791000297548</v>
      </c>
      <c r="G2220" s="221"/>
    </row>
    <row r="2221" spans="1:7" s="58" customFormat="1" ht="13.5" customHeight="1" x14ac:dyDescent="0.2">
      <c r="A2221" s="349">
        <v>2021</v>
      </c>
      <c r="B2221" s="350" t="s">
        <v>51</v>
      </c>
      <c r="C2221" s="350" t="s">
        <v>107</v>
      </c>
      <c r="D2221" s="351">
        <v>5400.39</v>
      </c>
      <c r="E2221" s="351">
        <v>23982.708499599998</v>
      </c>
      <c r="F2221" s="352">
        <v>29383.098499599997</v>
      </c>
      <c r="G2221" s="221"/>
    </row>
    <row r="2222" spans="1:7" s="58" customFormat="1" ht="13.5" customHeight="1" x14ac:dyDescent="0.2">
      <c r="A2222" s="244">
        <v>2021</v>
      </c>
      <c r="B2222" s="165" t="s">
        <v>52</v>
      </c>
      <c r="C2222" s="165" t="s">
        <v>107</v>
      </c>
      <c r="D2222" s="245">
        <v>6645.89</v>
      </c>
      <c r="E2222" s="245">
        <v>27065.346500381471</v>
      </c>
      <c r="F2222" s="246">
        <v>33711.23650038147</v>
      </c>
      <c r="G2222" s="221"/>
    </row>
    <row r="2223" spans="1:7" s="58" customFormat="1" ht="13.5" customHeight="1" x14ac:dyDescent="0.2">
      <c r="A2223" s="349">
        <v>2021</v>
      </c>
      <c r="B2223" s="350" t="s">
        <v>40</v>
      </c>
      <c r="C2223" s="350" t="s">
        <v>107</v>
      </c>
      <c r="D2223" s="351">
        <v>5231.3500000000004</v>
      </c>
      <c r="E2223" s="351">
        <v>25374.431499904633</v>
      </c>
      <c r="F2223" s="352">
        <v>30605.781499904631</v>
      </c>
      <c r="G2223" s="221"/>
    </row>
    <row r="2224" spans="1:7" s="58" customFormat="1" ht="13.5" customHeight="1" x14ac:dyDescent="0.2">
      <c r="A2224" s="244">
        <v>2021</v>
      </c>
      <c r="B2224" s="165" t="s">
        <v>42</v>
      </c>
      <c r="C2224" s="165" t="s">
        <v>107</v>
      </c>
      <c r="D2224" s="245">
        <v>5389.2399975585931</v>
      </c>
      <c r="E2224" s="245">
        <v>23359.678499904632</v>
      </c>
      <c r="F2224" s="246">
        <v>28748.918497463226</v>
      </c>
      <c r="G2224" s="221"/>
    </row>
    <row r="2225" spans="1:7" s="58" customFormat="1" ht="13.5" customHeight="1" x14ac:dyDescent="0.2">
      <c r="A2225" s="349">
        <v>2021</v>
      </c>
      <c r="B2225" s="350" t="s">
        <v>43</v>
      </c>
      <c r="C2225" s="350" t="s">
        <v>107</v>
      </c>
      <c r="D2225" s="351">
        <v>5918.1000006103513</v>
      </c>
      <c r="E2225" s="351">
        <v>22145.427996948245</v>
      </c>
      <c r="F2225" s="352">
        <v>28063.527997558595</v>
      </c>
      <c r="G2225" s="221"/>
    </row>
    <row r="2226" spans="1:7" s="58" customFormat="1" ht="13.5" customHeight="1" x14ac:dyDescent="0.2">
      <c r="A2226" s="244">
        <v>2021</v>
      </c>
      <c r="B2226" s="165" t="s">
        <v>44</v>
      </c>
      <c r="C2226" s="165" t="s">
        <v>107</v>
      </c>
      <c r="D2226" s="245">
        <v>5615.6400146484375</v>
      </c>
      <c r="E2226" s="245">
        <v>24840.481995117188</v>
      </c>
      <c r="F2226" s="246">
        <v>30456.122009765626</v>
      </c>
      <c r="G2226" s="221"/>
    </row>
    <row r="2227" spans="1:7" s="58" customFormat="1" ht="13.5" customHeight="1" x14ac:dyDescent="0.2">
      <c r="A2227" s="349">
        <v>2021</v>
      </c>
      <c r="B2227" s="350" t="s">
        <v>45</v>
      </c>
      <c r="C2227" s="350" t="s">
        <v>107</v>
      </c>
      <c r="D2227" s="351">
        <v>6122.12</v>
      </c>
      <c r="E2227" s="351">
        <v>23050.879499999995</v>
      </c>
      <c r="F2227" s="352">
        <v>29172.999499999994</v>
      </c>
      <c r="G2227" s="221"/>
    </row>
    <row r="2228" spans="1:7" s="58" customFormat="1" ht="13.5" customHeight="1" x14ac:dyDescent="0.2">
      <c r="A2228" s="244">
        <v>2021</v>
      </c>
      <c r="B2228" s="165" t="s">
        <v>46</v>
      </c>
      <c r="C2228" s="165" t="s">
        <v>107</v>
      </c>
      <c r="D2228" s="245">
        <v>6255.33</v>
      </c>
      <c r="E2228" s="245">
        <v>22079.592500000006</v>
      </c>
      <c r="F2228" s="246">
        <v>28334.922500000004</v>
      </c>
      <c r="G2228" s="221"/>
    </row>
    <row r="2229" spans="1:7" s="58" customFormat="1" ht="13.5" customHeight="1" x14ac:dyDescent="0.2">
      <c r="A2229" s="349">
        <v>2021</v>
      </c>
      <c r="B2229" s="350" t="s">
        <v>47</v>
      </c>
      <c r="C2229" s="350" t="s">
        <v>107</v>
      </c>
      <c r="D2229" s="351">
        <v>6262.83</v>
      </c>
      <c r="E2229" s="351">
        <v>21210.605499999998</v>
      </c>
      <c r="F2229" s="352">
        <v>27473.435499999996</v>
      </c>
      <c r="G2229" s="221"/>
    </row>
    <row r="2230" spans="1:7" s="58" customFormat="1" ht="13.5" customHeight="1" x14ac:dyDescent="0.2">
      <c r="A2230" s="244">
        <v>2021</v>
      </c>
      <c r="B2230" s="165" t="s">
        <v>48</v>
      </c>
      <c r="C2230" s="165" t="s">
        <v>107</v>
      </c>
      <c r="D2230" s="245">
        <v>6916.8700000000008</v>
      </c>
      <c r="E2230" s="245">
        <v>20635.501500000002</v>
      </c>
      <c r="F2230" s="246">
        <v>27552.371500000001</v>
      </c>
      <c r="G2230" s="221"/>
    </row>
    <row r="2231" spans="1:7" s="58" customFormat="1" ht="13.5" customHeight="1" x14ac:dyDescent="0.2">
      <c r="A2231" s="349">
        <v>2021</v>
      </c>
      <c r="B2231" s="350" t="s">
        <v>49</v>
      </c>
      <c r="C2231" s="350" t="s">
        <v>107</v>
      </c>
      <c r="D2231" s="351">
        <v>6721.9899999999989</v>
      </c>
      <c r="E2231" s="351">
        <v>22869.264000000003</v>
      </c>
      <c r="F2231" s="352">
        <v>29591.254000000001</v>
      </c>
      <c r="G2231" s="221"/>
    </row>
    <row r="2232" spans="1:7" s="58" customFormat="1" ht="13.5" customHeight="1" x14ac:dyDescent="0.2">
      <c r="A2232" s="244">
        <v>2022</v>
      </c>
      <c r="B2232" s="165" t="s">
        <v>50</v>
      </c>
      <c r="C2232" s="165" t="s">
        <v>107</v>
      </c>
      <c r="D2232" s="370">
        <v>5859.03</v>
      </c>
      <c r="E2232" s="370">
        <v>18102.484000000004</v>
      </c>
      <c r="F2232" s="371">
        <v>23961.514000000003</v>
      </c>
      <c r="G2232" s="221"/>
    </row>
    <row r="2233" spans="1:7" s="58" customFormat="1" ht="13.5" customHeight="1" x14ac:dyDescent="0.2">
      <c r="A2233" s="349">
        <v>2022</v>
      </c>
      <c r="B2233" s="350" t="s">
        <v>51</v>
      </c>
      <c r="C2233" s="350" t="s">
        <v>107</v>
      </c>
      <c r="D2233" s="351">
        <v>5770.16</v>
      </c>
      <c r="E2233" s="351">
        <v>20531.209500000004</v>
      </c>
      <c r="F2233" s="352">
        <v>26301.369500000001</v>
      </c>
      <c r="G2233" s="221"/>
    </row>
    <row r="2234" spans="1:7" s="58" customFormat="1" ht="13.5" customHeight="1" x14ac:dyDescent="0.2">
      <c r="A2234" s="244">
        <v>2022</v>
      </c>
      <c r="B2234" s="165" t="s">
        <v>52</v>
      </c>
      <c r="C2234" s="165" t="s">
        <v>107</v>
      </c>
      <c r="D2234" s="370">
        <v>6238.64</v>
      </c>
      <c r="E2234" s="370">
        <v>25764.756499999996</v>
      </c>
      <c r="F2234" s="371">
        <v>32003.396499999999</v>
      </c>
      <c r="G2234" s="221"/>
    </row>
    <row r="2235" spans="1:7" s="58" customFormat="1" ht="13.5" customHeight="1" x14ac:dyDescent="0.2">
      <c r="A2235" s="349">
        <v>2022</v>
      </c>
      <c r="B2235" s="350" t="s">
        <v>40</v>
      </c>
      <c r="C2235" s="350" t="s">
        <v>107</v>
      </c>
      <c r="D2235" s="351">
        <v>5633.68</v>
      </c>
      <c r="E2235" s="351">
        <v>21433.308499999999</v>
      </c>
      <c r="F2235" s="352">
        <v>27066.988499999999</v>
      </c>
      <c r="G2235" s="221"/>
    </row>
    <row r="2236" spans="1:7" s="58" customFormat="1" ht="13.5" customHeight="1" x14ac:dyDescent="0.2">
      <c r="A2236" s="244">
        <v>2022</v>
      </c>
      <c r="B2236" s="165" t="s">
        <v>42</v>
      </c>
      <c r="C2236" s="165" t="s">
        <v>107</v>
      </c>
      <c r="D2236" s="370">
        <v>6934.9499999999989</v>
      </c>
      <c r="E2236" s="370">
        <v>20370.229498474124</v>
      </c>
      <c r="F2236" s="371">
        <v>27305.179498474121</v>
      </c>
      <c r="G2236" s="221"/>
    </row>
    <row r="2237" spans="1:7" s="58" customFormat="1" ht="13.5" customHeight="1" x14ac:dyDescent="0.2">
      <c r="A2237" s="349">
        <v>2022</v>
      </c>
      <c r="B2237" s="350" t="s">
        <v>43</v>
      </c>
      <c r="C2237" s="350" t="s">
        <v>107</v>
      </c>
      <c r="D2237" s="351">
        <v>6554.1399938964842</v>
      </c>
      <c r="E2237" s="351">
        <v>20501.839498474124</v>
      </c>
      <c r="F2237" s="352">
        <v>27055.97949237061</v>
      </c>
      <c r="G2237" s="221"/>
    </row>
    <row r="2238" spans="1:7" s="58" customFormat="1" ht="13.5" customHeight="1" x14ac:dyDescent="0.2">
      <c r="A2238" s="244">
        <v>2022</v>
      </c>
      <c r="B2238" s="165" t="s">
        <v>44</v>
      </c>
      <c r="C2238" s="165" t="s">
        <v>107</v>
      </c>
      <c r="D2238" s="370">
        <v>6291.57</v>
      </c>
      <c r="E2238" s="370">
        <v>20527.057000000001</v>
      </c>
      <c r="F2238" s="371">
        <v>26818.627</v>
      </c>
      <c r="G2238" s="221"/>
    </row>
    <row r="2239" spans="1:7" s="58" customFormat="1" ht="13.5" customHeight="1" x14ac:dyDescent="0.2">
      <c r="A2239" s="349">
        <v>2022</v>
      </c>
      <c r="B2239" s="350" t="s">
        <v>45</v>
      </c>
      <c r="C2239" s="350" t="s">
        <v>107</v>
      </c>
      <c r="D2239" s="351">
        <v>7195.9099926757799</v>
      </c>
      <c r="E2239" s="351">
        <v>21678.664000000001</v>
      </c>
      <c r="F2239" s="352">
        <v>28874.573992675781</v>
      </c>
      <c r="G2239" s="221"/>
    </row>
    <row r="2240" spans="1:7" s="58" customFormat="1" ht="13.5" customHeight="1" x14ac:dyDescent="0.2">
      <c r="A2240" s="244">
        <v>2022</v>
      </c>
      <c r="B2240" s="165" t="s">
        <v>46</v>
      </c>
      <c r="C2240" s="165" t="s">
        <v>107</v>
      </c>
      <c r="D2240" s="370">
        <v>7162.4100000000008</v>
      </c>
      <c r="E2240" s="370">
        <v>21023.834999999999</v>
      </c>
      <c r="F2240" s="371">
        <v>28186.244999999995</v>
      </c>
      <c r="G2240" s="221"/>
    </row>
    <row r="2241" spans="1:7" s="58" customFormat="1" ht="13.5" customHeight="1" x14ac:dyDescent="0.2">
      <c r="A2241" s="349">
        <v>2022</v>
      </c>
      <c r="B2241" s="350" t="s">
        <v>47</v>
      </c>
      <c r="C2241" s="350" t="s">
        <v>107</v>
      </c>
      <c r="D2241" s="351">
        <v>5684.6000006103513</v>
      </c>
      <c r="E2241" s="351">
        <v>19890.935499999996</v>
      </c>
      <c r="F2241" s="352">
        <v>25575.535500610349</v>
      </c>
      <c r="G2241" s="221"/>
    </row>
    <row r="2242" spans="1:7" s="58" customFormat="1" ht="13.5" customHeight="1" x14ac:dyDescent="0.2">
      <c r="A2242" s="244">
        <v>2022</v>
      </c>
      <c r="B2242" s="165" t="s">
        <v>48</v>
      </c>
      <c r="C2242" s="165" t="s">
        <v>107</v>
      </c>
      <c r="D2242" s="370">
        <v>6165.6399963378917</v>
      </c>
      <c r="E2242" s="370">
        <v>18829.412</v>
      </c>
      <c r="F2242" s="371">
        <v>24995.05199633789</v>
      </c>
      <c r="G2242" s="221"/>
    </row>
    <row r="2243" spans="1:7" s="58" customFormat="1" ht="13.5" customHeight="1" x14ac:dyDescent="0.2">
      <c r="A2243" s="349">
        <v>2022</v>
      </c>
      <c r="B2243" s="350" t="s">
        <v>49</v>
      </c>
      <c r="C2243" s="350" t="s">
        <v>107</v>
      </c>
      <c r="D2243" s="351">
        <v>5530.7400000000007</v>
      </c>
      <c r="E2243" s="351">
        <v>21132.760499999997</v>
      </c>
      <c r="F2243" s="352">
        <v>26663.500500000002</v>
      </c>
      <c r="G2243" s="221"/>
    </row>
    <row r="2244" spans="1:7" s="58" customFormat="1" ht="13.5" customHeight="1" x14ac:dyDescent="0.2">
      <c r="A2244" s="244">
        <v>2023</v>
      </c>
      <c r="B2244" s="165" t="s">
        <v>50</v>
      </c>
      <c r="C2244" s="165" t="s">
        <v>107</v>
      </c>
      <c r="D2244" s="370">
        <v>5240.8500024414061</v>
      </c>
      <c r="E2244" s="370">
        <v>17126.68</v>
      </c>
      <c r="F2244" s="371">
        <v>22367.530002441406</v>
      </c>
      <c r="G2244" s="221"/>
    </row>
    <row r="2245" spans="1:7" s="58" customFormat="1" ht="13.5" customHeight="1" x14ac:dyDescent="0.2">
      <c r="A2245" s="349">
        <v>2023</v>
      </c>
      <c r="B2245" s="350" t="s">
        <v>51</v>
      </c>
      <c r="C2245" s="350" t="s">
        <v>107</v>
      </c>
      <c r="D2245" s="351">
        <v>5314.33</v>
      </c>
      <c r="E2245" s="351">
        <v>18631.536499999998</v>
      </c>
      <c r="F2245" s="352">
        <v>23945.866499999996</v>
      </c>
      <c r="G2245" s="221"/>
    </row>
    <row r="2246" spans="1:7" s="58" customFormat="1" ht="13.5" customHeight="1" x14ac:dyDescent="0.2">
      <c r="A2246" s="244">
        <v>2023</v>
      </c>
      <c r="B2246" s="165" t="s">
        <v>52</v>
      </c>
      <c r="C2246" s="165" t="s">
        <v>107</v>
      </c>
      <c r="D2246" s="370">
        <v>5972.41</v>
      </c>
      <c r="E2246" s="370">
        <v>21888.348999999995</v>
      </c>
      <c r="F2246" s="371">
        <v>27860.758999999998</v>
      </c>
      <c r="G2246" s="221"/>
    </row>
    <row r="2247" spans="1:7" s="58" customFormat="1" ht="13.5" customHeight="1" x14ac:dyDescent="0.2">
      <c r="A2247" s="349">
        <v>2023</v>
      </c>
      <c r="B2247" s="350" t="s">
        <v>40</v>
      </c>
      <c r="C2247" s="350" t="s">
        <v>107</v>
      </c>
      <c r="D2247" s="351">
        <v>4928.6099999999997</v>
      </c>
      <c r="E2247" s="351">
        <v>19549.158500000001</v>
      </c>
      <c r="F2247" s="352">
        <v>24477.768499999998</v>
      </c>
      <c r="G2247" s="221"/>
    </row>
    <row r="2248" spans="1:7" s="58" customFormat="1" ht="13.5" customHeight="1" x14ac:dyDescent="0.2">
      <c r="A2248" s="244">
        <v>2023</v>
      </c>
      <c r="B2248" s="165" t="s">
        <v>42</v>
      </c>
      <c r="C2248" s="165" t="s">
        <v>107</v>
      </c>
      <c r="D2248" s="370">
        <v>5670.66</v>
      </c>
      <c r="E2248" s="370">
        <v>20968.504499999995</v>
      </c>
      <c r="F2248" s="371">
        <v>26639.164499999995</v>
      </c>
      <c r="G2248" s="221"/>
    </row>
    <row r="2249" spans="1:7" s="58" customFormat="1" ht="13.5" customHeight="1" x14ac:dyDescent="0.2">
      <c r="A2249" s="349">
        <v>2023</v>
      </c>
      <c r="B2249" s="350" t="s">
        <v>43</v>
      </c>
      <c r="C2249" s="350" t="s">
        <v>107</v>
      </c>
      <c r="D2249" s="351">
        <v>5767.619999999999</v>
      </c>
      <c r="E2249" s="351">
        <v>17821.983999999989</v>
      </c>
      <c r="F2249" s="352">
        <v>23589.603999999985</v>
      </c>
      <c r="G2249" s="221"/>
    </row>
    <row r="2250" spans="1:7" s="58" customFormat="1" ht="13.5" customHeight="1" x14ac:dyDescent="0.2">
      <c r="A2250" s="244">
        <v>2023</v>
      </c>
      <c r="B2250" s="165" t="s">
        <v>44</v>
      </c>
      <c r="C2250" s="165" t="s">
        <v>107</v>
      </c>
      <c r="D2250" s="370">
        <v>5863.38</v>
      </c>
      <c r="E2250" s="370">
        <v>20008.350999999991</v>
      </c>
      <c r="F2250" s="371">
        <v>25871.730999999992</v>
      </c>
      <c r="G2250" s="221"/>
    </row>
    <row r="2251" spans="1:7" s="58" customFormat="1" ht="13.5" customHeight="1" x14ac:dyDescent="0.2">
      <c r="A2251" s="349">
        <v>2023</v>
      </c>
      <c r="B2251" s="350" t="s">
        <v>45</v>
      </c>
      <c r="C2251" s="350" t="s">
        <v>107</v>
      </c>
      <c r="D2251" s="351">
        <v>6539.3099999999995</v>
      </c>
      <c r="E2251" s="351">
        <v>20462.075499999999</v>
      </c>
      <c r="F2251" s="352">
        <v>27001.3855</v>
      </c>
      <c r="G2251" s="221"/>
    </row>
    <row r="2252" spans="1:7" s="58" customFormat="1" ht="13.5" customHeight="1" x14ac:dyDescent="0.2">
      <c r="A2252" s="244">
        <v>2023</v>
      </c>
      <c r="B2252" s="165" t="s">
        <v>46</v>
      </c>
      <c r="C2252" s="165" t="s">
        <v>107</v>
      </c>
      <c r="D2252" s="370">
        <v>6591.58</v>
      </c>
      <c r="E2252" s="370">
        <v>20523.923999999992</v>
      </c>
      <c r="F2252" s="371">
        <v>27115.50399999999</v>
      </c>
      <c r="G2252" s="221"/>
    </row>
    <row r="2253" spans="1:7" s="58" customFormat="1" ht="13.5" customHeight="1" x14ac:dyDescent="0.2">
      <c r="A2253" s="349">
        <v>2023</v>
      </c>
      <c r="B2253" s="350" t="s">
        <v>47</v>
      </c>
      <c r="C2253" s="350" t="s">
        <v>107</v>
      </c>
      <c r="D2253" s="351">
        <v>5492.2699999999995</v>
      </c>
      <c r="E2253" s="351">
        <v>20840.914999999994</v>
      </c>
      <c r="F2253" s="352">
        <v>26333.184999999994</v>
      </c>
      <c r="G2253" s="221"/>
    </row>
    <row r="2254" spans="1:7" s="58" customFormat="1" ht="13.5" customHeight="1" x14ac:dyDescent="0.2">
      <c r="A2254" s="244">
        <v>2023</v>
      </c>
      <c r="B2254" s="165" t="s">
        <v>48</v>
      </c>
      <c r="C2254" s="165" t="s">
        <v>107</v>
      </c>
      <c r="D2254" s="370">
        <v>6496.6449999999995</v>
      </c>
      <c r="E2254" s="370">
        <v>20466.046499999997</v>
      </c>
      <c r="F2254" s="371">
        <v>26962.691500000001</v>
      </c>
      <c r="G2254" s="221"/>
    </row>
    <row r="2255" spans="1:7" s="58" customFormat="1" ht="13.5" customHeight="1" x14ac:dyDescent="0.2">
      <c r="A2255" s="349">
        <v>2023</v>
      </c>
      <c r="B2255" s="350" t="s">
        <v>49</v>
      </c>
      <c r="C2255" s="350" t="s">
        <v>107</v>
      </c>
      <c r="D2255" s="351">
        <v>7289.588999999999</v>
      </c>
      <c r="E2255" s="351">
        <v>22946.620500000001</v>
      </c>
      <c r="F2255" s="352">
        <v>30236.209500000001</v>
      </c>
      <c r="G2255" s="221"/>
    </row>
    <row r="2256" spans="1:7" s="58" customFormat="1" ht="13.5" customHeight="1" x14ac:dyDescent="0.2">
      <c r="A2256" s="244">
        <v>2024</v>
      </c>
      <c r="B2256" s="165" t="s">
        <v>50</v>
      </c>
      <c r="C2256" s="165" t="s">
        <v>107</v>
      </c>
      <c r="D2256" s="370">
        <v>6499.82</v>
      </c>
      <c r="E2256" s="370">
        <v>23071.930999999997</v>
      </c>
      <c r="F2256" s="371">
        <v>29571.750999999997</v>
      </c>
      <c r="G2256" s="221"/>
    </row>
    <row r="2257" spans="1:7" s="58" customFormat="1" ht="13.5" customHeight="1" x14ac:dyDescent="0.2">
      <c r="A2257" s="349">
        <v>2024</v>
      </c>
      <c r="B2257" s="350" t="s">
        <v>51</v>
      </c>
      <c r="C2257" s="350" t="s">
        <v>107</v>
      </c>
      <c r="D2257" s="351">
        <v>7352.43</v>
      </c>
      <c r="E2257" s="351">
        <v>27376.980000000003</v>
      </c>
      <c r="F2257" s="352">
        <v>34729.410000000003</v>
      </c>
      <c r="G2257" s="221"/>
    </row>
    <row r="2258" spans="1:7" s="58" customFormat="1" ht="13.5" customHeight="1" x14ac:dyDescent="0.2">
      <c r="A2258" s="244">
        <v>2024</v>
      </c>
      <c r="B2258" s="165" t="s">
        <v>52</v>
      </c>
      <c r="C2258" s="165" t="s">
        <v>107</v>
      </c>
      <c r="D2258" s="370">
        <v>6032.05</v>
      </c>
      <c r="E2258" s="370">
        <v>23670.172499999993</v>
      </c>
      <c r="F2258" s="371">
        <v>29702.222499999996</v>
      </c>
      <c r="G2258" s="221"/>
    </row>
    <row r="2259" spans="1:7" s="58" customFormat="1" ht="13.5" customHeight="1" x14ac:dyDescent="0.2">
      <c r="A2259" s="349">
        <v>2024</v>
      </c>
      <c r="B2259" s="350" t="s">
        <v>40</v>
      </c>
      <c r="C2259" s="350" t="s">
        <v>107</v>
      </c>
      <c r="D2259" s="351">
        <v>6167.54</v>
      </c>
      <c r="E2259" s="351">
        <v>24434.18</v>
      </c>
      <c r="F2259" s="352">
        <v>30601.72</v>
      </c>
      <c r="G2259" s="221"/>
    </row>
    <row r="2260" spans="1:7" s="58" customFormat="1" ht="13.5" customHeight="1" x14ac:dyDescent="0.2">
      <c r="A2260" s="244">
        <v>2024</v>
      </c>
      <c r="B2260" s="165" t="s">
        <v>42</v>
      </c>
      <c r="C2260" s="165" t="s">
        <v>107</v>
      </c>
      <c r="D2260" s="370">
        <v>6639.5299999999988</v>
      </c>
      <c r="E2260" s="370">
        <v>22281.055499999999</v>
      </c>
      <c r="F2260" s="371">
        <v>28920.585499999997</v>
      </c>
      <c r="G2260" s="221"/>
    </row>
    <row r="2261" spans="1:7" s="58" customFormat="1" ht="13.5" customHeight="1" x14ac:dyDescent="0.2">
      <c r="A2261" s="349">
        <v>2024</v>
      </c>
      <c r="B2261" s="350" t="s">
        <v>43</v>
      </c>
      <c r="C2261" s="350" t="s">
        <v>107</v>
      </c>
      <c r="D2261" s="351">
        <v>5727.07</v>
      </c>
      <c r="E2261" s="351">
        <v>20711.794999999998</v>
      </c>
      <c r="F2261" s="352">
        <v>26438.864999999998</v>
      </c>
      <c r="G2261" s="221"/>
    </row>
    <row r="2262" spans="1:7" s="58" customFormat="1" ht="13.5" customHeight="1" x14ac:dyDescent="0.2">
      <c r="A2262" s="244">
        <v>2024</v>
      </c>
      <c r="B2262" s="165" t="s">
        <v>44</v>
      </c>
      <c r="C2262" s="165" t="s">
        <v>107</v>
      </c>
      <c r="D2262" s="370">
        <v>5477.4500000000007</v>
      </c>
      <c r="E2262" s="370">
        <v>21926.544999999998</v>
      </c>
      <c r="F2262" s="371">
        <v>27403.994999999995</v>
      </c>
      <c r="G2262" s="221"/>
    </row>
    <row r="2263" spans="1:7" s="58" customFormat="1" ht="13.5" customHeight="1" x14ac:dyDescent="0.2">
      <c r="A2263" s="349">
        <v>2024</v>
      </c>
      <c r="B2263" s="350" t="s">
        <v>45</v>
      </c>
      <c r="C2263" s="350" t="s">
        <v>107</v>
      </c>
      <c r="D2263" s="351">
        <v>6468.98</v>
      </c>
      <c r="E2263" s="351">
        <v>21338.519999999993</v>
      </c>
      <c r="F2263" s="352">
        <v>27807.499999999996</v>
      </c>
      <c r="G2263" s="221"/>
    </row>
    <row r="2264" spans="1:7" s="58" customFormat="1" ht="13.5" customHeight="1" x14ac:dyDescent="0.2">
      <c r="A2264" s="244">
        <v>2024</v>
      </c>
      <c r="B2264" s="165" t="s">
        <v>46</v>
      </c>
      <c r="C2264" s="165" t="s">
        <v>107</v>
      </c>
      <c r="D2264" s="370">
        <v>6865.6600000000008</v>
      </c>
      <c r="E2264" s="370">
        <v>19792.428000000004</v>
      </c>
      <c r="F2264" s="371">
        <v>26658.088000000003</v>
      </c>
      <c r="G2264" s="221"/>
    </row>
    <row r="2265" spans="1:7" s="58" customFormat="1" ht="13.5" customHeight="1" x14ac:dyDescent="0.2">
      <c r="A2265" s="349">
        <v>2024</v>
      </c>
      <c r="B2265" s="350" t="s">
        <v>47</v>
      </c>
      <c r="C2265" s="350" t="s">
        <v>107</v>
      </c>
      <c r="D2265" s="351">
        <v>6508.85</v>
      </c>
      <c r="E2265" s="351">
        <v>23632.892500000002</v>
      </c>
      <c r="F2265" s="352">
        <v>30141.742500000004</v>
      </c>
      <c r="G2265" s="221"/>
    </row>
    <row r="2266" spans="1:7" s="58" customFormat="1" ht="13.5" customHeight="1" x14ac:dyDescent="0.2">
      <c r="A2266" s="244">
        <v>2024</v>
      </c>
      <c r="B2266" s="165" t="s">
        <v>48</v>
      </c>
      <c r="C2266" s="165" t="s">
        <v>107</v>
      </c>
      <c r="D2266" s="370">
        <v>6213.3</v>
      </c>
      <c r="E2266" s="370">
        <v>21013.250000000004</v>
      </c>
      <c r="F2266" s="371">
        <v>27226.550000000007</v>
      </c>
      <c r="G2266" s="221"/>
    </row>
    <row r="2267" spans="1:7" s="58" customFormat="1" ht="13.5" customHeight="1" x14ac:dyDescent="0.2">
      <c r="A2267" s="349">
        <v>2024</v>
      </c>
      <c r="B2267" s="350" t="s">
        <v>49</v>
      </c>
      <c r="C2267" s="350" t="s">
        <v>107</v>
      </c>
      <c r="D2267" s="351">
        <v>5832.46</v>
      </c>
      <c r="E2267" s="351">
        <v>22097.872500000005</v>
      </c>
      <c r="F2267" s="352">
        <v>27930.332500000004</v>
      </c>
      <c r="G2267" s="221"/>
    </row>
    <row r="2268" spans="1:7" s="58" customFormat="1" ht="13.5" customHeight="1" x14ac:dyDescent="0.2">
      <c r="A2268" s="244">
        <v>2025</v>
      </c>
      <c r="B2268" s="165" t="s">
        <v>50</v>
      </c>
      <c r="C2268" s="165" t="s">
        <v>107</v>
      </c>
      <c r="D2268" s="370">
        <v>6074</v>
      </c>
      <c r="E2268" s="370">
        <v>21383.879999999997</v>
      </c>
      <c r="F2268" s="371">
        <v>27457.879999999994</v>
      </c>
      <c r="G2268" s="221"/>
    </row>
    <row r="2269" spans="1:7" s="58" customFormat="1" ht="13.5" customHeight="1" x14ac:dyDescent="0.2">
      <c r="A2269" s="349">
        <v>2025</v>
      </c>
      <c r="B2269" s="350" t="s">
        <v>51</v>
      </c>
      <c r="C2269" s="350" t="s">
        <v>107</v>
      </c>
      <c r="D2269" s="351">
        <v>7202.4</v>
      </c>
      <c r="E2269" s="351">
        <v>18862.647499999999</v>
      </c>
      <c r="F2269" s="352">
        <v>26065.047499999997</v>
      </c>
      <c r="G2269" s="221"/>
    </row>
    <row r="2270" spans="1:7" s="58" customFormat="1" ht="13.5" customHeight="1" x14ac:dyDescent="0.2">
      <c r="A2270" s="244">
        <v>2025</v>
      </c>
      <c r="B2270" s="165" t="s">
        <v>52</v>
      </c>
      <c r="C2270" s="165" t="s">
        <v>107</v>
      </c>
      <c r="D2270" s="370">
        <v>7581.6860000000006</v>
      </c>
      <c r="E2270" s="370">
        <v>22595.132500000003</v>
      </c>
      <c r="F2270" s="371">
        <v>30176.818500000005</v>
      </c>
      <c r="G2270" s="221"/>
    </row>
    <row r="2271" spans="1:7" s="58" customFormat="1" ht="13.5" customHeight="1" x14ac:dyDescent="0.2">
      <c r="A2271" s="349">
        <v>2025</v>
      </c>
      <c r="B2271" s="350" t="s">
        <v>40</v>
      </c>
      <c r="C2271" s="350" t="s">
        <v>107</v>
      </c>
      <c r="D2271" s="351">
        <v>7600.1200000000008</v>
      </c>
      <c r="E2271" s="351">
        <v>22532.394999999997</v>
      </c>
      <c r="F2271" s="352">
        <v>30132.515000000003</v>
      </c>
      <c r="G2271" s="221"/>
    </row>
    <row r="2272" spans="1:7" s="58" customFormat="1" ht="13.5" customHeight="1" x14ac:dyDescent="0.2">
      <c r="A2272" s="244">
        <v>2025</v>
      </c>
      <c r="B2272" s="165" t="s">
        <v>42</v>
      </c>
      <c r="C2272" s="165" t="s">
        <v>107</v>
      </c>
      <c r="D2272" s="370">
        <v>9074.843499999999</v>
      </c>
      <c r="E2272" s="370">
        <v>23827.785</v>
      </c>
      <c r="F2272" s="371">
        <v>32902.628500000006</v>
      </c>
      <c r="G2272" s="221"/>
    </row>
    <row r="2273" spans="1:7" s="58" customFormat="1" ht="13.5" customHeight="1" x14ac:dyDescent="0.2">
      <c r="A2273" s="349">
        <v>2025</v>
      </c>
      <c r="B2273" s="350" t="s">
        <v>43</v>
      </c>
      <c r="C2273" s="350" t="s">
        <v>107</v>
      </c>
      <c r="D2273" s="351">
        <v>8653.0299200000009</v>
      </c>
      <c r="E2273" s="351">
        <v>19399.727499999997</v>
      </c>
      <c r="F2273" s="352">
        <v>28052.757419999998</v>
      </c>
      <c r="G2273" s="221"/>
    </row>
    <row r="2274" spans="1:7" s="58" customFormat="1" ht="13.5" customHeight="1" x14ac:dyDescent="0.2">
      <c r="A2274" s="244">
        <v>2025</v>
      </c>
      <c r="B2274" s="165" t="s">
        <v>44</v>
      </c>
      <c r="C2274" s="165" t="s">
        <v>107</v>
      </c>
      <c r="D2274" s="370">
        <v>11118.44867</v>
      </c>
      <c r="E2274" s="370">
        <v>24193.327500000007</v>
      </c>
      <c r="F2274" s="371">
        <v>35311.776170000012</v>
      </c>
      <c r="G2274" s="221"/>
    </row>
    <row r="2275" spans="1:7" s="58" customFormat="1" ht="13.5" customHeight="1" x14ac:dyDescent="0.2">
      <c r="A2275" s="349">
        <v>2025</v>
      </c>
      <c r="B2275" s="350" t="s">
        <v>45</v>
      </c>
      <c r="C2275" s="350" t="s">
        <v>107</v>
      </c>
      <c r="D2275" s="351">
        <v>8865.2989600000001</v>
      </c>
      <c r="E2275" s="351">
        <v>22911.737500000003</v>
      </c>
      <c r="F2275" s="352">
        <v>31777.036459999999</v>
      </c>
      <c r="G2275" s="221"/>
    </row>
    <row r="2276" spans="1:7" s="58" customFormat="1" ht="13.5" customHeight="1" x14ac:dyDescent="0.2">
      <c r="A2276" s="244">
        <v>2025</v>
      </c>
      <c r="B2276" s="165" t="s">
        <v>46</v>
      </c>
      <c r="C2276" s="165" t="s">
        <v>107</v>
      </c>
      <c r="D2276" s="370">
        <v>9745.6699999999983</v>
      </c>
      <c r="E2276" s="370">
        <v>24478.55</v>
      </c>
      <c r="F2276" s="371">
        <v>34224.22</v>
      </c>
      <c r="G2276" s="221"/>
    </row>
    <row r="2277" spans="1:7" s="58" customFormat="1" ht="13.5" customHeight="1" x14ac:dyDescent="0.2">
      <c r="A2277" s="349">
        <v>2025</v>
      </c>
      <c r="B2277" s="350" t="s">
        <v>47</v>
      </c>
      <c r="C2277" s="350" t="s">
        <v>107</v>
      </c>
      <c r="D2277" s="351">
        <v>10404.130000000001</v>
      </c>
      <c r="E2277" s="351">
        <v>25125.649999999998</v>
      </c>
      <c r="F2277" s="352">
        <v>35529.78</v>
      </c>
      <c r="G2277" s="221"/>
    </row>
    <row r="2278" spans="1:7" s="58" customFormat="1" ht="13.5" customHeight="1" x14ac:dyDescent="0.2">
      <c r="A2278" s="244">
        <v>2025</v>
      </c>
      <c r="B2278" s="165" t="s">
        <v>48</v>
      </c>
      <c r="C2278" s="165" t="s">
        <v>107</v>
      </c>
      <c r="D2278" s="370">
        <v>10175.4</v>
      </c>
      <c r="E2278" s="370">
        <v>23920.090000000004</v>
      </c>
      <c r="F2278" s="371">
        <v>34095.490000000005</v>
      </c>
      <c r="G2278" s="221"/>
    </row>
    <row r="2279" spans="1:7" s="58" customFormat="1" ht="13.5" customHeight="1" x14ac:dyDescent="0.2">
      <c r="A2279" s="349">
        <v>2025</v>
      </c>
      <c r="B2279" s="350" t="s">
        <v>49</v>
      </c>
      <c r="C2279" s="350" t="s">
        <v>107</v>
      </c>
      <c r="D2279" s="351">
        <v>8799.34</v>
      </c>
      <c r="E2279" s="351">
        <v>24934.620000000003</v>
      </c>
      <c r="F2279" s="352">
        <v>33733.96</v>
      </c>
      <c r="G2279" s="221"/>
    </row>
    <row r="2280" spans="1:7" s="58" customFormat="1" ht="13.5" customHeight="1" x14ac:dyDescent="0.2">
      <c r="A2280" s="244">
        <v>2026</v>
      </c>
      <c r="B2280" s="165" t="s">
        <v>50</v>
      </c>
      <c r="C2280" s="165" t="s">
        <v>107</v>
      </c>
      <c r="D2280" s="370">
        <v>7715.27</v>
      </c>
      <c r="E2280" s="370">
        <v>23975.919999999998</v>
      </c>
      <c r="F2280" s="371">
        <v>31691.19</v>
      </c>
      <c r="G2280" s="221"/>
    </row>
    <row r="2281" spans="1:7" s="58" customFormat="1" ht="13.5" customHeight="1" x14ac:dyDescent="0.2">
      <c r="A2281" s="349">
        <v>2026</v>
      </c>
      <c r="B2281" s="350" t="s">
        <v>51</v>
      </c>
      <c r="C2281" s="350" t="s">
        <v>107</v>
      </c>
      <c r="D2281" s="351">
        <v>6958.3399999999992</v>
      </c>
      <c r="E2281" s="351">
        <v>23697.079999999998</v>
      </c>
      <c r="F2281" s="352">
        <v>30655.42</v>
      </c>
      <c r="G2281" s="221"/>
    </row>
    <row r="2282" spans="1:7" s="58" customFormat="1" ht="13.5" customHeight="1" x14ac:dyDescent="0.2">
      <c r="A2282" s="244">
        <v>2026</v>
      </c>
      <c r="B2282" s="165" t="s">
        <v>52</v>
      </c>
      <c r="C2282" s="165" t="s">
        <v>107</v>
      </c>
      <c r="D2282" s="370">
        <v>8885.4699999999993</v>
      </c>
      <c r="E2282" s="370">
        <v>27292.890000000003</v>
      </c>
      <c r="F2282" s="371">
        <v>36178.36</v>
      </c>
      <c r="G2282" s="221"/>
    </row>
    <row r="2283" spans="1:7" s="58" customFormat="1" ht="13.5" customHeight="1" x14ac:dyDescent="0.2">
      <c r="A2283" s="349">
        <v>2026</v>
      </c>
      <c r="B2283" s="350" t="s">
        <v>40</v>
      </c>
      <c r="C2283" s="350" t="s">
        <v>107</v>
      </c>
      <c r="D2283" s="351">
        <v>8147.7900000000009</v>
      </c>
      <c r="E2283" s="351">
        <v>25968.949999999997</v>
      </c>
      <c r="F2283" s="352">
        <v>34116.74</v>
      </c>
      <c r="G2283" s="221"/>
    </row>
    <row r="2284" spans="1:7" s="58" customFormat="1" ht="13.5" customHeight="1" x14ac:dyDescent="0.2">
      <c r="A2284" s="244">
        <v>2026</v>
      </c>
      <c r="B2284" s="165" t="s">
        <v>42</v>
      </c>
      <c r="C2284" s="165" t="s">
        <v>107</v>
      </c>
      <c r="D2284" s="370">
        <v>9430.1899999999987</v>
      </c>
      <c r="E2284" s="370">
        <v>27755.399999999998</v>
      </c>
      <c r="F2284" s="371">
        <v>37185.589999999997</v>
      </c>
      <c r="G2284" s="221"/>
    </row>
    <row r="2285" spans="1:7" s="58" customFormat="1" ht="13.5" customHeight="1" x14ac:dyDescent="0.2">
      <c r="A2285" s="349">
        <v>2026</v>
      </c>
      <c r="B2285" s="350" t="s">
        <v>43</v>
      </c>
      <c r="C2285" s="350" t="s">
        <v>107</v>
      </c>
      <c r="D2285" s="351">
        <v>9233.77</v>
      </c>
      <c r="E2285" s="351">
        <v>25610.75</v>
      </c>
      <c r="F2285" s="352">
        <v>34844.519999999997</v>
      </c>
      <c r="G2285" s="221"/>
    </row>
    <row r="2286" spans="1:7" s="58" customFormat="1" ht="13.5" customHeight="1" x14ac:dyDescent="0.2">
      <c r="A2286" s="244">
        <v>2009</v>
      </c>
      <c r="B2286" s="165" t="s">
        <v>40</v>
      </c>
      <c r="C2286" s="165" t="s">
        <v>108</v>
      </c>
      <c r="D2286" s="370">
        <v>1682.23</v>
      </c>
      <c r="E2286" s="370">
        <v>22410.954999999998</v>
      </c>
      <c r="F2286" s="371">
        <v>24093.185000000001</v>
      </c>
      <c r="G2286" s="221"/>
    </row>
    <row r="2287" spans="1:7" s="58" customFormat="1" ht="13.5" customHeight="1" x14ac:dyDescent="0.2">
      <c r="A2287" s="349">
        <v>2009</v>
      </c>
      <c r="B2287" s="350" t="s">
        <v>42</v>
      </c>
      <c r="C2287" s="350" t="s">
        <v>108</v>
      </c>
      <c r="D2287" s="351">
        <v>2068.92</v>
      </c>
      <c r="E2287" s="351">
        <v>18444.5825</v>
      </c>
      <c r="F2287" s="352">
        <v>20513.502500000002</v>
      </c>
      <c r="G2287" s="221"/>
    </row>
    <row r="2288" spans="1:7" s="58" customFormat="1" ht="13.5" customHeight="1" x14ac:dyDescent="0.2">
      <c r="A2288" s="244">
        <v>2009</v>
      </c>
      <c r="B2288" s="165" t="s">
        <v>43</v>
      </c>
      <c r="C2288" s="165" t="s">
        <v>108</v>
      </c>
      <c r="D2288" s="245">
        <v>1618.56</v>
      </c>
      <c r="E2288" s="245">
        <v>20372.019999999997</v>
      </c>
      <c r="F2288" s="246">
        <v>21990.579999999998</v>
      </c>
      <c r="G2288" s="221"/>
    </row>
    <row r="2289" spans="1:7" s="58" customFormat="1" ht="13.5" customHeight="1" x14ac:dyDescent="0.2">
      <c r="A2289" s="349">
        <v>2009</v>
      </c>
      <c r="B2289" s="350" t="s">
        <v>44</v>
      </c>
      <c r="C2289" s="350" t="s">
        <v>108</v>
      </c>
      <c r="D2289" s="351">
        <v>1887.89</v>
      </c>
      <c r="E2289" s="351">
        <v>21362.012500000001</v>
      </c>
      <c r="F2289" s="352">
        <v>23249.9025</v>
      </c>
      <c r="G2289" s="221"/>
    </row>
    <row r="2290" spans="1:7" s="58" customFormat="1" ht="13.5" customHeight="1" x14ac:dyDescent="0.2">
      <c r="A2290" s="244">
        <v>2009</v>
      </c>
      <c r="B2290" s="165" t="s">
        <v>45</v>
      </c>
      <c r="C2290" s="165" t="s">
        <v>108</v>
      </c>
      <c r="D2290" s="245">
        <v>1511.08</v>
      </c>
      <c r="E2290" s="245">
        <v>21303.647499999999</v>
      </c>
      <c r="F2290" s="246">
        <v>22814.727500000001</v>
      </c>
      <c r="G2290" s="221"/>
    </row>
    <row r="2291" spans="1:7" s="58" customFormat="1" ht="13.5" customHeight="1" x14ac:dyDescent="0.2">
      <c r="A2291" s="349">
        <v>2009</v>
      </c>
      <c r="B2291" s="350" t="s">
        <v>46</v>
      </c>
      <c r="C2291" s="350" t="s">
        <v>108</v>
      </c>
      <c r="D2291" s="351">
        <v>1955.9299999999998</v>
      </c>
      <c r="E2291" s="351">
        <v>23052.315000000002</v>
      </c>
      <c r="F2291" s="352">
        <v>25008.245000000003</v>
      </c>
      <c r="G2291" s="221"/>
    </row>
    <row r="2292" spans="1:7" s="58" customFormat="1" ht="13.5" customHeight="1" x14ac:dyDescent="0.2">
      <c r="A2292" s="244">
        <v>2009</v>
      </c>
      <c r="B2292" s="165" t="s">
        <v>47</v>
      </c>
      <c r="C2292" s="165" t="s">
        <v>108</v>
      </c>
      <c r="D2292" s="245">
        <v>2340.0699999999997</v>
      </c>
      <c r="E2292" s="245">
        <v>24335.39</v>
      </c>
      <c r="F2292" s="246">
        <v>26675.46</v>
      </c>
      <c r="G2292" s="221"/>
    </row>
    <row r="2293" spans="1:7" s="58" customFormat="1" ht="13.5" customHeight="1" x14ac:dyDescent="0.2">
      <c r="A2293" s="349">
        <v>2009</v>
      </c>
      <c r="B2293" s="350" t="s">
        <v>48</v>
      </c>
      <c r="C2293" s="350" t="s">
        <v>108</v>
      </c>
      <c r="D2293" s="351">
        <v>2406.29</v>
      </c>
      <c r="E2293" s="351">
        <v>23568.737499999999</v>
      </c>
      <c r="F2293" s="352">
        <v>25975.0275</v>
      </c>
      <c r="G2293" s="221"/>
    </row>
    <row r="2294" spans="1:7" s="58" customFormat="1" ht="13.5" customHeight="1" x14ac:dyDescent="0.2">
      <c r="A2294" s="244">
        <v>2009</v>
      </c>
      <c r="B2294" s="165" t="s">
        <v>49</v>
      </c>
      <c r="C2294" s="165" t="s">
        <v>108</v>
      </c>
      <c r="D2294" s="245">
        <v>2429.2900000000004</v>
      </c>
      <c r="E2294" s="245">
        <v>21818.125</v>
      </c>
      <c r="F2294" s="246">
        <v>24247.414999999997</v>
      </c>
      <c r="G2294" s="221"/>
    </row>
    <row r="2295" spans="1:7" s="58" customFormat="1" ht="13.5" customHeight="1" x14ac:dyDescent="0.2">
      <c r="A2295" s="349">
        <v>2010</v>
      </c>
      <c r="B2295" s="350" t="s">
        <v>50</v>
      </c>
      <c r="C2295" s="350" t="s">
        <v>108</v>
      </c>
      <c r="D2295" s="351">
        <v>2825.04</v>
      </c>
      <c r="E2295" s="351">
        <v>19296.302500000002</v>
      </c>
      <c r="F2295" s="352">
        <v>22121.342500000002</v>
      </c>
      <c r="G2295" s="221"/>
    </row>
    <row r="2296" spans="1:7" s="58" customFormat="1" ht="13.5" customHeight="1" x14ac:dyDescent="0.2">
      <c r="A2296" s="244">
        <v>2010</v>
      </c>
      <c r="B2296" s="165" t="s">
        <v>51</v>
      </c>
      <c r="C2296" s="165" t="s">
        <v>108</v>
      </c>
      <c r="D2296" s="245">
        <v>2347.15</v>
      </c>
      <c r="E2296" s="245">
        <v>23540.7925</v>
      </c>
      <c r="F2296" s="246">
        <v>25887.942499999997</v>
      </c>
      <c r="G2296" s="221"/>
    </row>
    <row r="2297" spans="1:7" s="58" customFormat="1" ht="13.5" customHeight="1" x14ac:dyDescent="0.2">
      <c r="A2297" s="349">
        <v>2010</v>
      </c>
      <c r="B2297" s="350" t="s">
        <v>52</v>
      </c>
      <c r="C2297" s="350" t="s">
        <v>108</v>
      </c>
      <c r="D2297" s="351">
        <v>2911.66</v>
      </c>
      <c r="E2297" s="351">
        <v>24981.402500000004</v>
      </c>
      <c r="F2297" s="352">
        <v>27893.062500000004</v>
      </c>
      <c r="G2297" s="221"/>
    </row>
    <row r="2298" spans="1:7" s="58" customFormat="1" ht="13.5" customHeight="1" x14ac:dyDescent="0.2">
      <c r="A2298" s="244">
        <v>2010</v>
      </c>
      <c r="B2298" s="165" t="s">
        <v>40</v>
      </c>
      <c r="C2298" s="165" t="s">
        <v>108</v>
      </c>
      <c r="D2298" s="245">
        <v>3475.18</v>
      </c>
      <c r="E2298" s="245">
        <v>21382.677499999998</v>
      </c>
      <c r="F2298" s="246">
        <v>24857.857499999998</v>
      </c>
      <c r="G2298" s="221"/>
    </row>
    <row r="2299" spans="1:7" s="58" customFormat="1" ht="13.5" customHeight="1" x14ac:dyDescent="0.2">
      <c r="A2299" s="349">
        <v>2010</v>
      </c>
      <c r="B2299" s="350" t="s">
        <v>42</v>
      </c>
      <c r="C2299" s="350" t="s">
        <v>108</v>
      </c>
      <c r="D2299" s="351">
        <v>2651.27</v>
      </c>
      <c r="E2299" s="351">
        <v>25436.222500000003</v>
      </c>
      <c r="F2299" s="352">
        <v>28087.4925</v>
      </c>
      <c r="G2299" s="221"/>
    </row>
    <row r="2300" spans="1:7" s="58" customFormat="1" ht="13.5" customHeight="1" x14ac:dyDescent="0.2">
      <c r="A2300" s="244">
        <v>2010</v>
      </c>
      <c r="B2300" s="165" t="s">
        <v>43</v>
      </c>
      <c r="C2300" s="165" t="s">
        <v>108</v>
      </c>
      <c r="D2300" s="245">
        <v>3059.2599999999998</v>
      </c>
      <c r="E2300" s="245">
        <v>20131.485000000001</v>
      </c>
      <c r="F2300" s="246">
        <v>23190.745000000003</v>
      </c>
      <c r="G2300" s="221"/>
    </row>
    <row r="2301" spans="1:7" s="58" customFormat="1" ht="13.5" customHeight="1" x14ac:dyDescent="0.2">
      <c r="A2301" s="349">
        <v>2010</v>
      </c>
      <c r="B2301" s="350" t="s">
        <v>44</v>
      </c>
      <c r="C2301" s="350" t="s">
        <v>108</v>
      </c>
      <c r="D2301" s="351">
        <v>3701.01</v>
      </c>
      <c r="E2301" s="351">
        <v>23916.997499999998</v>
      </c>
      <c r="F2301" s="352">
        <v>27618.0075</v>
      </c>
      <c r="G2301" s="221"/>
    </row>
    <row r="2302" spans="1:7" s="58" customFormat="1" ht="13.5" customHeight="1" x14ac:dyDescent="0.2">
      <c r="A2302" s="244">
        <v>2010</v>
      </c>
      <c r="B2302" s="165" t="s">
        <v>45</v>
      </c>
      <c r="C2302" s="165" t="s">
        <v>108</v>
      </c>
      <c r="D2302" s="245">
        <v>4644.5499999999993</v>
      </c>
      <c r="E2302" s="245">
        <v>26058.7775</v>
      </c>
      <c r="F2302" s="246">
        <v>30703.327499999999</v>
      </c>
      <c r="G2302" s="221"/>
    </row>
    <row r="2303" spans="1:7" s="58" customFormat="1" ht="13.5" customHeight="1" x14ac:dyDescent="0.2">
      <c r="A2303" s="349">
        <v>2010</v>
      </c>
      <c r="B2303" s="350" t="s">
        <v>46</v>
      </c>
      <c r="C2303" s="350" t="s">
        <v>108</v>
      </c>
      <c r="D2303" s="351">
        <v>3405.9800000000005</v>
      </c>
      <c r="E2303" s="351">
        <v>24099.85</v>
      </c>
      <c r="F2303" s="352">
        <v>27505.83</v>
      </c>
      <c r="G2303" s="221"/>
    </row>
    <row r="2304" spans="1:7" s="58" customFormat="1" ht="13.5" customHeight="1" x14ac:dyDescent="0.2">
      <c r="A2304" s="244">
        <v>2010</v>
      </c>
      <c r="B2304" s="165" t="s">
        <v>47</v>
      </c>
      <c r="C2304" s="165" t="s">
        <v>108</v>
      </c>
      <c r="D2304" s="245">
        <v>2794.48</v>
      </c>
      <c r="E2304" s="245">
        <v>25817.589999999997</v>
      </c>
      <c r="F2304" s="246">
        <v>28612.07</v>
      </c>
      <c r="G2304" s="221"/>
    </row>
    <row r="2305" spans="1:7" s="58" customFormat="1" ht="13.5" customHeight="1" x14ac:dyDescent="0.2">
      <c r="A2305" s="349">
        <v>2010</v>
      </c>
      <c r="B2305" s="350" t="s">
        <v>48</v>
      </c>
      <c r="C2305" s="350" t="s">
        <v>108</v>
      </c>
      <c r="D2305" s="351">
        <v>2899.05</v>
      </c>
      <c r="E2305" s="351">
        <v>27078.352500000001</v>
      </c>
      <c r="F2305" s="352">
        <v>29977.4025</v>
      </c>
      <c r="G2305" s="221"/>
    </row>
    <row r="2306" spans="1:7" s="58" customFormat="1" ht="13.5" customHeight="1" x14ac:dyDescent="0.2">
      <c r="A2306" s="244">
        <v>2010</v>
      </c>
      <c r="B2306" s="165" t="s">
        <v>49</v>
      </c>
      <c r="C2306" s="165" t="s">
        <v>108</v>
      </c>
      <c r="D2306" s="245">
        <v>2936.12</v>
      </c>
      <c r="E2306" s="245">
        <v>26761.855</v>
      </c>
      <c r="F2306" s="246">
        <v>29697.975000000002</v>
      </c>
      <c r="G2306" s="221"/>
    </row>
    <row r="2307" spans="1:7" s="58" customFormat="1" ht="13.5" customHeight="1" x14ac:dyDescent="0.2">
      <c r="A2307" s="349">
        <v>2011</v>
      </c>
      <c r="B2307" s="350" t="s">
        <v>50</v>
      </c>
      <c r="C2307" s="350" t="s">
        <v>108</v>
      </c>
      <c r="D2307" s="351">
        <v>3248.0699999999997</v>
      </c>
      <c r="E2307" s="351">
        <v>23223.39</v>
      </c>
      <c r="F2307" s="352">
        <v>26471.46</v>
      </c>
      <c r="G2307" s="221"/>
    </row>
    <row r="2308" spans="1:7" s="58" customFormat="1" ht="13.5" customHeight="1" x14ac:dyDescent="0.2">
      <c r="A2308" s="244">
        <v>2011</v>
      </c>
      <c r="B2308" s="165" t="s">
        <v>51</v>
      </c>
      <c r="C2308" s="165" t="s">
        <v>108</v>
      </c>
      <c r="D2308" s="245">
        <v>2710.5199999999995</v>
      </c>
      <c r="E2308" s="245">
        <v>23739.845000000001</v>
      </c>
      <c r="F2308" s="246">
        <v>26450.364999999998</v>
      </c>
      <c r="G2308" s="221"/>
    </row>
    <row r="2309" spans="1:7" s="58" customFormat="1" ht="13.5" customHeight="1" x14ac:dyDescent="0.2">
      <c r="A2309" s="349">
        <v>2011</v>
      </c>
      <c r="B2309" s="350" t="s">
        <v>52</v>
      </c>
      <c r="C2309" s="350" t="s">
        <v>108</v>
      </c>
      <c r="D2309" s="351">
        <v>3160.77</v>
      </c>
      <c r="E2309" s="351">
        <v>31517.14</v>
      </c>
      <c r="F2309" s="352">
        <v>34677.910000000003</v>
      </c>
      <c r="G2309" s="221"/>
    </row>
    <row r="2310" spans="1:7" s="58" customFormat="1" ht="13.5" customHeight="1" x14ac:dyDescent="0.2">
      <c r="A2310" s="244">
        <v>2011</v>
      </c>
      <c r="B2310" s="165" t="s">
        <v>40</v>
      </c>
      <c r="C2310" s="165" t="s">
        <v>108</v>
      </c>
      <c r="D2310" s="245">
        <v>2664.4700000000003</v>
      </c>
      <c r="E2310" s="245">
        <v>28204.6175</v>
      </c>
      <c r="F2310" s="246">
        <v>30869.087500000001</v>
      </c>
      <c r="G2310" s="221"/>
    </row>
    <row r="2311" spans="1:7" s="58" customFormat="1" ht="13.5" customHeight="1" x14ac:dyDescent="0.2">
      <c r="A2311" s="349">
        <v>2011</v>
      </c>
      <c r="B2311" s="350" t="s">
        <v>42</v>
      </c>
      <c r="C2311" s="350" t="s">
        <v>108</v>
      </c>
      <c r="D2311" s="351">
        <v>4327.43</v>
      </c>
      <c r="E2311" s="351">
        <v>27766.022499999999</v>
      </c>
      <c r="F2311" s="352">
        <v>32093.452499999999</v>
      </c>
      <c r="G2311" s="221"/>
    </row>
    <row r="2312" spans="1:7" s="58" customFormat="1" ht="13.5" customHeight="1" x14ac:dyDescent="0.2">
      <c r="A2312" s="244">
        <v>2011</v>
      </c>
      <c r="B2312" s="165" t="s">
        <v>43</v>
      </c>
      <c r="C2312" s="165" t="s">
        <v>108</v>
      </c>
      <c r="D2312" s="245">
        <v>4286.0600000000004</v>
      </c>
      <c r="E2312" s="245">
        <v>26923.895</v>
      </c>
      <c r="F2312" s="246">
        <v>31209.955000000002</v>
      </c>
      <c r="G2312" s="221"/>
    </row>
    <row r="2313" spans="1:7" s="58" customFormat="1" ht="13.5" customHeight="1" x14ac:dyDescent="0.2">
      <c r="A2313" s="349">
        <v>2011</v>
      </c>
      <c r="B2313" s="350" t="s">
        <v>44</v>
      </c>
      <c r="C2313" s="350" t="s">
        <v>108</v>
      </c>
      <c r="D2313" s="351">
        <v>3722.34</v>
      </c>
      <c r="E2313" s="351">
        <v>29335.125</v>
      </c>
      <c r="F2313" s="352">
        <v>33057.465000000004</v>
      </c>
      <c r="G2313" s="221"/>
    </row>
    <row r="2314" spans="1:7" s="58" customFormat="1" ht="13.5" customHeight="1" x14ac:dyDescent="0.2">
      <c r="A2314" s="244">
        <v>2011</v>
      </c>
      <c r="B2314" s="165" t="s">
        <v>45</v>
      </c>
      <c r="C2314" s="165" t="s">
        <v>108</v>
      </c>
      <c r="D2314" s="245">
        <v>4449.3600000000006</v>
      </c>
      <c r="E2314" s="245">
        <v>28850.445</v>
      </c>
      <c r="F2314" s="246">
        <v>33299.805</v>
      </c>
      <c r="G2314" s="221"/>
    </row>
    <row r="2315" spans="1:7" s="58" customFormat="1" ht="13.5" customHeight="1" x14ac:dyDescent="0.2">
      <c r="A2315" s="349">
        <v>2011</v>
      </c>
      <c r="B2315" s="350" t="s">
        <v>46</v>
      </c>
      <c r="C2315" s="350" t="s">
        <v>108</v>
      </c>
      <c r="D2315" s="351">
        <v>4750.8600000000006</v>
      </c>
      <c r="E2315" s="351">
        <v>28340.327499999999</v>
      </c>
      <c r="F2315" s="352">
        <v>33091.1875</v>
      </c>
      <c r="G2315" s="221"/>
    </row>
    <row r="2316" spans="1:7" s="58" customFormat="1" ht="13.5" customHeight="1" x14ac:dyDescent="0.2">
      <c r="A2316" s="244">
        <v>2011</v>
      </c>
      <c r="B2316" s="165" t="s">
        <v>47</v>
      </c>
      <c r="C2316" s="165" t="s">
        <v>108</v>
      </c>
      <c r="D2316" s="245">
        <v>4346.01</v>
      </c>
      <c r="E2316" s="245">
        <v>29287.195</v>
      </c>
      <c r="F2316" s="246">
        <v>33633.205000000002</v>
      </c>
      <c r="G2316" s="221"/>
    </row>
    <row r="2317" spans="1:7" s="58" customFormat="1" ht="13.5" customHeight="1" x14ac:dyDescent="0.2">
      <c r="A2317" s="349">
        <v>2011</v>
      </c>
      <c r="B2317" s="350" t="s">
        <v>48</v>
      </c>
      <c r="C2317" s="350" t="s">
        <v>108</v>
      </c>
      <c r="D2317" s="351">
        <v>4433.5399999999991</v>
      </c>
      <c r="E2317" s="351">
        <v>31193.245500000001</v>
      </c>
      <c r="F2317" s="352">
        <v>35626.785499999998</v>
      </c>
      <c r="G2317" s="221"/>
    </row>
    <row r="2318" spans="1:7" s="58" customFormat="1" ht="13.5" customHeight="1" x14ac:dyDescent="0.2">
      <c r="A2318" s="244">
        <v>2011</v>
      </c>
      <c r="B2318" s="165" t="s">
        <v>49</v>
      </c>
      <c r="C2318" s="165" t="s">
        <v>108</v>
      </c>
      <c r="D2318" s="245">
        <v>4776.88</v>
      </c>
      <c r="E2318" s="245">
        <v>27053.947500000002</v>
      </c>
      <c r="F2318" s="246">
        <v>31830.827500000003</v>
      </c>
      <c r="G2318" s="221"/>
    </row>
    <row r="2319" spans="1:7" s="58" customFormat="1" ht="13.5" customHeight="1" x14ac:dyDescent="0.2">
      <c r="A2319" s="349">
        <v>2012</v>
      </c>
      <c r="B2319" s="350" t="s">
        <v>50</v>
      </c>
      <c r="C2319" s="350" t="s">
        <v>108</v>
      </c>
      <c r="D2319" s="351">
        <v>4900.4400000000005</v>
      </c>
      <c r="E2319" s="351">
        <v>30640.872499999998</v>
      </c>
      <c r="F2319" s="352">
        <v>35541.3125</v>
      </c>
      <c r="G2319" s="221"/>
    </row>
    <row r="2320" spans="1:7" s="58" customFormat="1" ht="13.5" customHeight="1" x14ac:dyDescent="0.2">
      <c r="A2320" s="244">
        <v>2012</v>
      </c>
      <c r="B2320" s="165" t="s">
        <v>51</v>
      </c>
      <c r="C2320" s="165" t="s">
        <v>108</v>
      </c>
      <c r="D2320" s="245">
        <v>3902.3600000000006</v>
      </c>
      <c r="E2320" s="245">
        <v>27250.702499999999</v>
      </c>
      <c r="F2320" s="246">
        <v>31153.0625</v>
      </c>
      <c r="G2320" s="221"/>
    </row>
    <row r="2321" spans="1:7" s="58" customFormat="1" ht="13.5" customHeight="1" x14ac:dyDescent="0.2">
      <c r="A2321" s="349">
        <v>2012</v>
      </c>
      <c r="B2321" s="350" t="s">
        <v>52</v>
      </c>
      <c r="C2321" s="350" t="s">
        <v>108</v>
      </c>
      <c r="D2321" s="351">
        <v>4152.2700000000004</v>
      </c>
      <c r="E2321" s="351">
        <v>29228.880000000005</v>
      </c>
      <c r="F2321" s="352">
        <v>33381.15</v>
      </c>
      <c r="G2321" s="221"/>
    </row>
    <row r="2322" spans="1:7" s="58" customFormat="1" ht="13.5" customHeight="1" x14ac:dyDescent="0.2">
      <c r="A2322" s="244">
        <v>2012</v>
      </c>
      <c r="B2322" s="165" t="s">
        <v>40</v>
      </c>
      <c r="C2322" s="165" t="s">
        <v>108</v>
      </c>
      <c r="D2322" s="245">
        <v>4702.49</v>
      </c>
      <c r="E2322" s="245">
        <v>24069.605</v>
      </c>
      <c r="F2322" s="246">
        <v>28772.095000000001</v>
      </c>
      <c r="G2322" s="221"/>
    </row>
    <row r="2323" spans="1:7" s="58" customFormat="1" ht="13.5" customHeight="1" x14ac:dyDescent="0.2">
      <c r="A2323" s="349">
        <v>2012</v>
      </c>
      <c r="B2323" s="350" t="s">
        <v>42</v>
      </c>
      <c r="C2323" s="350" t="s">
        <v>108</v>
      </c>
      <c r="D2323" s="351">
        <v>5585.7999999999993</v>
      </c>
      <c r="E2323" s="351">
        <v>27677.232499999998</v>
      </c>
      <c r="F2323" s="352">
        <v>33263.032500000001</v>
      </c>
      <c r="G2323" s="221"/>
    </row>
    <row r="2324" spans="1:7" s="58" customFormat="1" ht="13.5" customHeight="1" x14ac:dyDescent="0.2">
      <c r="A2324" s="244">
        <v>2012</v>
      </c>
      <c r="B2324" s="165" t="s">
        <v>43</v>
      </c>
      <c r="C2324" s="165" t="s">
        <v>108</v>
      </c>
      <c r="D2324" s="245">
        <v>4458.3900000000003</v>
      </c>
      <c r="E2324" s="245">
        <v>28918.7925</v>
      </c>
      <c r="F2324" s="246">
        <v>33377.182499999995</v>
      </c>
      <c r="G2324" s="221"/>
    </row>
    <row r="2325" spans="1:7" s="58" customFormat="1" ht="13.5" customHeight="1" x14ac:dyDescent="0.2">
      <c r="A2325" s="349">
        <v>2012</v>
      </c>
      <c r="B2325" s="350" t="s">
        <v>44</v>
      </c>
      <c r="C2325" s="350" t="s">
        <v>108</v>
      </c>
      <c r="D2325" s="351">
        <v>5390.74</v>
      </c>
      <c r="E2325" s="351">
        <v>26402.07</v>
      </c>
      <c r="F2325" s="352">
        <v>31792.809999999998</v>
      </c>
      <c r="G2325" s="221"/>
    </row>
    <row r="2326" spans="1:7" s="58" customFormat="1" ht="13.5" customHeight="1" x14ac:dyDescent="0.2">
      <c r="A2326" s="244">
        <v>2012</v>
      </c>
      <c r="B2326" s="165" t="s">
        <v>45</v>
      </c>
      <c r="C2326" s="165" t="s">
        <v>108</v>
      </c>
      <c r="D2326" s="245">
        <v>5118.62</v>
      </c>
      <c r="E2326" s="245">
        <v>26930.57</v>
      </c>
      <c r="F2326" s="246">
        <v>32049.19</v>
      </c>
      <c r="G2326" s="221"/>
    </row>
    <row r="2327" spans="1:7" s="58" customFormat="1" ht="13.5" customHeight="1" x14ac:dyDescent="0.2">
      <c r="A2327" s="349">
        <v>2012</v>
      </c>
      <c r="B2327" s="350" t="s">
        <v>46</v>
      </c>
      <c r="C2327" s="350" t="s">
        <v>108</v>
      </c>
      <c r="D2327" s="351">
        <v>5244.8899999999994</v>
      </c>
      <c r="E2327" s="351">
        <v>25375.622499999998</v>
      </c>
      <c r="F2327" s="352">
        <v>30620.512499999997</v>
      </c>
      <c r="G2327" s="221"/>
    </row>
    <row r="2328" spans="1:7" s="58" customFormat="1" ht="13.5" customHeight="1" x14ac:dyDescent="0.2">
      <c r="A2328" s="244">
        <v>2012</v>
      </c>
      <c r="B2328" s="165" t="s">
        <v>47</v>
      </c>
      <c r="C2328" s="165" t="s">
        <v>108</v>
      </c>
      <c r="D2328" s="245">
        <v>6325.79</v>
      </c>
      <c r="E2328" s="245">
        <v>28857.065000000002</v>
      </c>
      <c r="F2328" s="246">
        <v>35182.855000000003</v>
      </c>
      <c r="G2328" s="221"/>
    </row>
    <row r="2329" spans="1:7" s="58" customFormat="1" ht="13.5" customHeight="1" x14ac:dyDescent="0.2">
      <c r="A2329" s="349">
        <v>2012</v>
      </c>
      <c r="B2329" s="350" t="s">
        <v>48</v>
      </c>
      <c r="C2329" s="350" t="s">
        <v>108</v>
      </c>
      <c r="D2329" s="351">
        <v>5998.66</v>
      </c>
      <c r="E2329" s="351">
        <v>29293.202499999999</v>
      </c>
      <c r="F2329" s="352">
        <v>35291.862500000003</v>
      </c>
      <c r="G2329" s="221"/>
    </row>
    <row r="2330" spans="1:7" s="58" customFormat="1" ht="13.5" customHeight="1" x14ac:dyDescent="0.2">
      <c r="A2330" s="244">
        <v>2012</v>
      </c>
      <c r="B2330" s="165" t="s">
        <v>49</v>
      </c>
      <c r="C2330" s="165" t="s">
        <v>108</v>
      </c>
      <c r="D2330" s="245">
        <v>5500.9400000000005</v>
      </c>
      <c r="E2330" s="245">
        <v>27853.525000000001</v>
      </c>
      <c r="F2330" s="246">
        <v>33354.465000000004</v>
      </c>
      <c r="G2330" s="221"/>
    </row>
    <row r="2331" spans="1:7" s="58" customFormat="1" ht="13.5" customHeight="1" x14ac:dyDescent="0.2">
      <c r="A2331" s="349">
        <v>2013</v>
      </c>
      <c r="B2331" s="350" t="s">
        <v>50</v>
      </c>
      <c r="C2331" s="350" t="s">
        <v>108</v>
      </c>
      <c r="D2331" s="351">
        <v>5193.2800000000007</v>
      </c>
      <c r="E2331" s="351">
        <v>25821.232499999998</v>
      </c>
      <c r="F2331" s="352">
        <v>31014.512499999997</v>
      </c>
      <c r="G2331" s="221"/>
    </row>
    <row r="2332" spans="1:7" s="58" customFormat="1" ht="13.5" customHeight="1" x14ac:dyDescent="0.2">
      <c r="A2332" s="244">
        <v>2013</v>
      </c>
      <c r="B2332" s="165" t="s">
        <v>51</v>
      </c>
      <c r="C2332" s="165" t="s">
        <v>108</v>
      </c>
      <c r="D2332" s="245">
        <v>5033.6499999999996</v>
      </c>
      <c r="E2332" s="245">
        <v>27756.785</v>
      </c>
      <c r="F2332" s="246">
        <v>32790.434999999998</v>
      </c>
      <c r="G2332" s="221"/>
    </row>
    <row r="2333" spans="1:7" s="58" customFormat="1" ht="13.5" customHeight="1" x14ac:dyDescent="0.2">
      <c r="A2333" s="349">
        <v>2013</v>
      </c>
      <c r="B2333" s="350" t="s">
        <v>52</v>
      </c>
      <c r="C2333" s="350" t="s">
        <v>108</v>
      </c>
      <c r="D2333" s="351">
        <v>5610.76</v>
      </c>
      <c r="E2333" s="351">
        <v>27045.622500000005</v>
      </c>
      <c r="F2333" s="352">
        <v>32656.382500000003</v>
      </c>
      <c r="G2333" s="221"/>
    </row>
    <row r="2334" spans="1:7" s="58" customFormat="1" ht="13.5" customHeight="1" x14ac:dyDescent="0.2">
      <c r="A2334" s="244">
        <v>2013</v>
      </c>
      <c r="B2334" s="165" t="s">
        <v>40</v>
      </c>
      <c r="C2334" s="165" t="s">
        <v>108</v>
      </c>
      <c r="D2334" s="245">
        <v>4071.98</v>
      </c>
      <c r="E2334" s="245">
        <v>27695.182499999995</v>
      </c>
      <c r="F2334" s="246">
        <v>31767.162499999995</v>
      </c>
      <c r="G2334" s="221"/>
    </row>
    <row r="2335" spans="1:7" s="58" customFormat="1" ht="13.5" customHeight="1" x14ac:dyDescent="0.2">
      <c r="A2335" s="349">
        <v>2013</v>
      </c>
      <c r="B2335" s="350" t="s">
        <v>42</v>
      </c>
      <c r="C2335" s="350" t="s">
        <v>108</v>
      </c>
      <c r="D2335" s="351">
        <v>4697.01</v>
      </c>
      <c r="E2335" s="351">
        <v>27749.157500000005</v>
      </c>
      <c r="F2335" s="352">
        <v>32446.167500000003</v>
      </c>
      <c r="G2335" s="221"/>
    </row>
    <row r="2336" spans="1:7" s="58" customFormat="1" ht="13.5" customHeight="1" x14ac:dyDescent="0.2">
      <c r="A2336" s="244">
        <v>2013</v>
      </c>
      <c r="B2336" s="165" t="s">
        <v>43</v>
      </c>
      <c r="C2336" s="165" t="s">
        <v>108</v>
      </c>
      <c r="D2336" s="245">
        <v>4843.6499999999996</v>
      </c>
      <c r="E2336" s="245">
        <v>24235.34</v>
      </c>
      <c r="F2336" s="246">
        <v>29078.989999999998</v>
      </c>
      <c r="G2336" s="221"/>
    </row>
    <row r="2337" spans="1:7" s="58" customFormat="1" ht="13.5" customHeight="1" x14ac:dyDescent="0.2">
      <c r="A2337" s="349">
        <v>2013</v>
      </c>
      <c r="B2337" s="350" t="s">
        <v>44</v>
      </c>
      <c r="C2337" s="350" t="s">
        <v>108</v>
      </c>
      <c r="D2337" s="351">
        <v>4911.74</v>
      </c>
      <c r="E2337" s="351">
        <v>27437.96</v>
      </c>
      <c r="F2337" s="352">
        <v>32349.7</v>
      </c>
      <c r="G2337" s="221"/>
    </row>
    <row r="2338" spans="1:7" s="58" customFormat="1" ht="13.5" customHeight="1" x14ac:dyDescent="0.2">
      <c r="A2338" s="244">
        <v>2013</v>
      </c>
      <c r="B2338" s="165" t="s">
        <v>45</v>
      </c>
      <c r="C2338" s="165" t="s">
        <v>108</v>
      </c>
      <c r="D2338" s="245">
        <v>3534.6400000000003</v>
      </c>
      <c r="E2338" s="245">
        <v>22273.767499999998</v>
      </c>
      <c r="F2338" s="246">
        <v>25808.407499999994</v>
      </c>
      <c r="G2338" s="221"/>
    </row>
    <row r="2339" spans="1:7" s="58" customFormat="1" ht="13.5" customHeight="1" x14ac:dyDescent="0.2">
      <c r="A2339" s="349">
        <v>2013</v>
      </c>
      <c r="B2339" s="350" t="s">
        <v>46</v>
      </c>
      <c r="C2339" s="350" t="s">
        <v>108</v>
      </c>
      <c r="D2339" s="351">
        <v>5167.1399999999994</v>
      </c>
      <c r="E2339" s="351">
        <v>27619.754999999997</v>
      </c>
      <c r="F2339" s="352">
        <v>32786.895000000004</v>
      </c>
      <c r="G2339" s="221"/>
    </row>
    <row r="2340" spans="1:7" s="58" customFormat="1" ht="13.5" customHeight="1" x14ac:dyDescent="0.2">
      <c r="A2340" s="244">
        <v>2013</v>
      </c>
      <c r="B2340" s="165" t="s">
        <v>47</v>
      </c>
      <c r="C2340" s="165" t="s">
        <v>108</v>
      </c>
      <c r="D2340" s="245">
        <v>5895.76</v>
      </c>
      <c r="E2340" s="245">
        <v>30245.03</v>
      </c>
      <c r="F2340" s="246">
        <v>36140.79</v>
      </c>
      <c r="G2340" s="221"/>
    </row>
    <row r="2341" spans="1:7" s="58" customFormat="1" ht="13.5" customHeight="1" x14ac:dyDescent="0.2">
      <c r="A2341" s="349">
        <v>2013</v>
      </c>
      <c r="B2341" s="350" t="s">
        <v>48</v>
      </c>
      <c r="C2341" s="350" t="s">
        <v>108</v>
      </c>
      <c r="D2341" s="351">
        <v>5892.68</v>
      </c>
      <c r="E2341" s="351">
        <v>28291.855</v>
      </c>
      <c r="F2341" s="352">
        <v>34184.534999999996</v>
      </c>
      <c r="G2341" s="221"/>
    </row>
    <row r="2342" spans="1:7" s="58" customFormat="1" ht="13.5" customHeight="1" x14ac:dyDescent="0.2">
      <c r="A2342" s="244">
        <v>2013</v>
      </c>
      <c r="B2342" s="165" t="s">
        <v>49</v>
      </c>
      <c r="C2342" s="165" t="s">
        <v>108</v>
      </c>
      <c r="D2342" s="245">
        <v>5138.93</v>
      </c>
      <c r="E2342" s="245">
        <v>29975.267499999998</v>
      </c>
      <c r="F2342" s="246">
        <v>35114.197500000002</v>
      </c>
      <c r="G2342" s="221"/>
    </row>
    <row r="2343" spans="1:7" s="58" customFormat="1" ht="13.5" customHeight="1" x14ac:dyDescent="0.2">
      <c r="A2343" s="349">
        <v>2014</v>
      </c>
      <c r="B2343" s="350" t="s">
        <v>50</v>
      </c>
      <c r="C2343" s="350" t="s">
        <v>108</v>
      </c>
      <c r="D2343" s="351">
        <v>5377.8899999999994</v>
      </c>
      <c r="E2343" s="351">
        <v>25169.432499999995</v>
      </c>
      <c r="F2343" s="352">
        <v>30547.322499999995</v>
      </c>
      <c r="G2343" s="221"/>
    </row>
    <row r="2344" spans="1:7" s="58" customFormat="1" ht="13.5" customHeight="1" x14ac:dyDescent="0.2">
      <c r="A2344" s="244">
        <v>2014</v>
      </c>
      <c r="B2344" s="165" t="s">
        <v>51</v>
      </c>
      <c r="C2344" s="165" t="s">
        <v>108</v>
      </c>
      <c r="D2344" s="245">
        <v>4255.51</v>
      </c>
      <c r="E2344" s="245">
        <v>25939.95</v>
      </c>
      <c r="F2344" s="246">
        <v>30195.46</v>
      </c>
      <c r="G2344" s="221"/>
    </row>
    <row r="2345" spans="1:7" s="58" customFormat="1" ht="13.5" customHeight="1" x14ac:dyDescent="0.2">
      <c r="A2345" s="349">
        <v>2014</v>
      </c>
      <c r="B2345" s="350" t="s">
        <v>52</v>
      </c>
      <c r="C2345" s="350" t="s">
        <v>108</v>
      </c>
      <c r="D2345" s="351">
        <v>5934.1999999999989</v>
      </c>
      <c r="E2345" s="351">
        <v>30881</v>
      </c>
      <c r="F2345" s="352">
        <v>36815.199999999997</v>
      </c>
      <c r="G2345" s="221"/>
    </row>
    <row r="2346" spans="1:7" s="58" customFormat="1" ht="13.5" customHeight="1" x14ac:dyDescent="0.2">
      <c r="A2346" s="244">
        <v>2014</v>
      </c>
      <c r="B2346" s="165" t="s">
        <v>40</v>
      </c>
      <c r="C2346" s="165" t="s">
        <v>108</v>
      </c>
      <c r="D2346" s="245">
        <v>5849.28</v>
      </c>
      <c r="E2346" s="245">
        <v>28206.730000000003</v>
      </c>
      <c r="F2346" s="246">
        <v>34056.01</v>
      </c>
      <c r="G2346" s="221"/>
    </row>
    <row r="2347" spans="1:7" s="58" customFormat="1" ht="13.5" customHeight="1" x14ac:dyDescent="0.2">
      <c r="A2347" s="349">
        <v>2014</v>
      </c>
      <c r="B2347" s="350" t="s">
        <v>42</v>
      </c>
      <c r="C2347" s="350" t="s">
        <v>108</v>
      </c>
      <c r="D2347" s="351">
        <v>6079.72</v>
      </c>
      <c r="E2347" s="351">
        <v>29822.849499999997</v>
      </c>
      <c r="F2347" s="352">
        <v>35902.569499999998</v>
      </c>
      <c r="G2347" s="221"/>
    </row>
    <row r="2348" spans="1:7" s="58" customFormat="1" ht="13.5" customHeight="1" x14ac:dyDescent="0.2">
      <c r="A2348" s="244">
        <v>2014</v>
      </c>
      <c r="B2348" s="165" t="s">
        <v>43</v>
      </c>
      <c r="C2348" s="165" t="s">
        <v>108</v>
      </c>
      <c r="D2348" s="245">
        <v>4946.63</v>
      </c>
      <c r="E2348" s="245">
        <v>23057.485000000001</v>
      </c>
      <c r="F2348" s="246">
        <v>28004.114999999998</v>
      </c>
      <c r="G2348" s="221"/>
    </row>
    <row r="2349" spans="1:7" s="58" customFormat="1" ht="13.5" customHeight="1" x14ac:dyDescent="0.2">
      <c r="A2349" s="349">
        <v>2014</v>
      </c>
      <c r="B2349" s="350" t="s">
        <v>44</v>
      </c>
      <c r="C2349" s="350" t="s">
        <v>108</v>
      </c>
      <c r="D2349" s="351">
        <v>6184.2199999999993</v>
      </c>
      <c r="E2349" s="351">
        <v>27324.831999999995</v>
      </c>
      <c r="F2349" s="352">
        <v>33509.051999999996</v>
      </c>
      <c r="G2349" s="221"/>
    </row>
    <row r="2350" spans="1:7" s="58" customFormat="1" ht="13.5" customHeight="1" x14ac:dyDescent="0.2">
      <c r="A2350" s="244">
        <v>2014</v>
      </c>
      <c r="B2350" s="165" t="s">
        <v>45</v>
      </c>
      <c r="C2350" s="165" t="s">
        <v>108</v>
      </c>
      <c r="D2350" s="245">
        <v>6819.0399999999991</v>
      </c>
      <c r="E2350" s="245">
        <v>27866.532999999996</v>
      </c>
      <c r="F2350" s="246">
        <v>34685.572999999997</v>
      </c>
      <c r="G2350" s="221"/>
    </row>
    <row r="2351" spans="1:7" s="58" customFormat="1" ht="13.5" customHeight="1" x14ac:dyDescent="0.2">
      <c r="A2351" s="349">
        <v>2014</v>
      </c>
      <c r="B2351" s="350" t="s">
        <v>46</v>
      </c>
      <c r="C2351" s="350" t="s">
        <v>108</v>
      </c>
      <c r="D2351" s="351">
        <v>7400.1399999999994</v>
      </c>
      <c r="E2351" s="351">
        <v>28161.887500000001</v>
      </c>
      <c r="F2351" s="352">
        <v>35562.027500000004</v>
      </c>
      <c r="G2351" s="221"/>
    </row>
    <row r="2352" spans="1:7" s="58" customFormat="1" ht="13.5" customHeight="1" x14ac:dyDescent="0.2">
      <c r="A2352" s="244">
        <v>2014</v>
      </c>
      <c r="B2352" s="165" t="s">
        <v>47</v>
      </c>
      <c r="C2352" s="165" t="s">
        <v>108</v>
      </c>
      <c r="D2352" s="245">
        <v>7673.38</v>
      </c>
      <c r="E2352" s="245">
        <v>31457.495499999997</v>
      </c>
      <c r="F2352" s="246">
        <v>39130.875499999995</v>
      </c>
      <c r="G2352" s="221"/>
    </row>
    <row r="2353" spans="1:7" s="58" customFormat="1" ht="13.5" customHeight="1" x14ac:dyDescent="0.2">
      <c r="A2353" s="349">
        <v>2014</v>
      </c>
      <c r="B2353" s="350" t="s">
        <v>48</v>
      </c>
      <c r="C2353" s="350" t="s">
        <v>108</v>
      </c>
      <c r="D2353" s="351">
        <v>8556.73</v>
      </c>
      <c r="E2353" s="351">
        <v>32713.178000000004</v>
      </c>
      <c r="F2353" s="352">
        <v>41269.908000000003</v>
      </c>
      <c r="G2353" s="221"/>
    </row>
    <row r="2354" spans="1:7" s="58" customFormat="1" ht="13.5" customHeight="1" x14ac:dyDescent="0.2">
      <c r="A2354" s="244">
        <v>2014</v>
      </c>
      <c r="B2354" s="165" t="s">
        <v>49</v>
      </c>
      <c r="C2354" s="165" t="s">
        <v>108</v>
      </c>
      <c r="D2354" s="245">
        <v>7077.33</v>
      </c>
      <c r="E2354" s="245">
        <v>30202.841499999995</v>
      </c>
      <c r="F2354" s="246">
        <v>37280.171499999997</v>
      </c>
      <c r="G2354" s="221"/>
    </row>
    <row r="2355" spans="1:7" s="58" customFormat="1" ht="13.5" customHeight="1" x14ac:dyDescent="0.2">
      <c r="A2355" s="349">
        <v>2015</v>
      </c>
      <c r="B2355" s="350" t="s">
        <v>50</v>
      </c>
      <c r="C2355" s="350" t="s">
        <v>108</v>
      </c>
      <c r="D2355" s="351">
        <v>6185.1100000000006</v>
      </c>
      <c r="E2355" s="351">
        <v>25952.784500000002</v>
      </c>
      <c r="F2355" s="352">
        <v>32137.894500000002</v>
      </c>
      <c r="G2355" s="221"/>
    </row>
    <row r="2356" spans="1:7" s="58" customFormat="1" ht="13.5" customHeight="1" x14ac:dyDescent="0.2">
      <c r="A2356" s="244">
        <v>2015</v>
      </c>
      <c r="B2356" s="165" t="s">
        <v>51</v>
      </c>
      <c r="C2356" s="165" t="s">
        <v>108</v>
      </c>
      <c r="D2356" s="245">
        <v>6899.85</v>
      </c>
      <c r="E2356" s="245">
        <v>28647.442999999999</v>
      </c>
      <c r="F2356" s="246">
        <v>35547.292999999998</v>
      </c>
      <c r="G2356" s="221"/>
    </row>
    <row r="2357" spans="1:7" s="58" customFormat="1" ht="13.5" customHeight="1" x14ac:dyDescent="0.2">
      <c r="A2357" s="349">
        <v>2015</v>
      </c>
      <c r="B2357" s="350" t="s">
        <v>52</v>
      </c>
      <c r="C2357" s="350" t="s">
        <v>108</v>
      </c>
      <c r="D2357" s="351">
        <v>7644.2800000000007</v>
      </c>
      <c r="E2357" s="351">
        <v>33453.386500000001</v>
      </c>
      <c r="F2357" s="352">
        <v>41097.666499999999</v>
      </c>
      <c r="G2357" s="221"/>
    </row>
    <row r="2358" spans="1:7" s="58" customFormat="1" ht="13.5" customHeight="1" x14ac:dyDescent="0.2">
      <c r="A2358" s="244">
        <v>2015</v>
      </c>
      <c r="B2358" s="165" t="s">
        <v>40</v>
      </c>
      <c r="C2358" s="165" t="s">
        <v>108</v>
      </c>
      <c r="D2358" s="245">
        <v>6750</v>
      </c>
      <c r="E2358" s="245">
        <v>27746.657999999999</v>
      </c>
      <c r="F2358" s="246">
        <v>34496.657999999996</v>
      </c>
      <c r="G2358" s="221"/>
    </row>
    <row r="2359" spans="1:7" s="58" customFormat="1" ht="13.5" customHeight="1" x14ac:dyDescent="0.2">
      <c r="A2359" s="349">
        <v>2015</v>
      </c>
      <c r="B2359" s="350" t="s">
        <v>42</v>
      </c>
      <c r="C2359" s="350" t="s">
        <v>108</v>
      </c>
      <c r="D2359" s="351">
        <v>8031.34</v>
      </c>
      <c r="E2359" s="351">
        <v>29244.503499999999</v>
      </c>
      <c r="F2359" s="352">
        <v>37275.843500000003</v>
      </c>
      <c r="G2359" s="221"/>
    </row>
    <row r="2360" spans="1:7" s="58" customFormat="1" ht="13.5" customHeight="1" x14ac:dyDescent="0.2">
      <c r="A2360" s="244">
        <v>2015</v>
      </c>
      <c r="B2360" s="165" t="s">
        <v>43</v>
      </c>
      <c r="C2360" s="165" t="s">
        <v>108</v>
      </c>
      <c r="D2360" s="245">
        <v>7889.920000000001</v>
      </c>
      <c r="E2360" s="245">
        <v>27407.66</v>
      </c>
      <c r="F2360" s="246">
        <v>35297.58</v>
      </c>
      <c r="G2360" s="221"/>
    </row>
    <row r="2361" spans="1:7" s="58" customFormat="1" ht="13.5" customHeight="1" x14ac:dyDescent="0.2">
      <c r="A2361" s="349">
        <v>2015</v>
      </c>
      <c r="B2361" s="350" t="s">
        <v>44</v>
      </c>
      <c r="C2361" s="350" t="s">
        <v>108</v>
      </c>
      <c r="D2361" s="351">
        <v>10321.18</v>
      </c>
      <c r="E2361" s="351">
        <v>29167.2425</v>
      </c>
      <c r="F2361" s="352">
        <v>39488.422500000001</v>
      </c>
      <c r="G2361" s="221"/>
    </row>
    <row r="2362" spans="1:7" s="58" customFormat="1" ht="13.5" customHeight="1" x14ac:dyDescent="0.2">
      <c r="A2362" s="244">
        <v>2015</v>
      </c>
      <c r="B2362" s="165" t="s">
        <v>45</v>
      </c>
      <c r="C2362" s="165" t="s">
        <v>108</v>
      </c>
      <c r="D2362" s="245">
        <v>10146.17</v>
      </c>
      <c r="E2362" s="245">
        <v>28457.7035</v>
      </c>
      <c r="F2362" s="246">
        <v>38603.873500000002</v>
      </c>
      <c r="G2362" s="221"/>
    </row>
    <row r="2363" spans="1:7" s="58" customFormat="1" ht="13.5" customHeight="1" x14ac:dyDescent="0.2">
      <c r="A2363" s="349">
        <v>2015</v>
      </c>
      <c r="B2363" s="350" t="s">
        <v>46</v>
      </c>
      <c r="C2363" s="350" t="s">
        <v>108</v>
      </c>
      <c r="D2363" s="351">
        <v>15228.51</v>
      </c>
      <c r="E2363" s="351">
        <v>32305.513999999996</v>
      </c>
      <c r="F2363" s="352">
        <v>47534.023999999998</v>
      </c>
      <c r="G2363" s="221"/>
    </row>
    <row r="2364" spans="1:7" s="58" customFormat="1" ht="13.5" customHeight="1" x14ac:dyDescent="0.2">
      <c r="A2364" s="244">
        <v>2015</v>
      </c>
      <c r="B2364" s="165" t="s">
        <v>47</v>
      </c>
      <c r="C2364" s="165" t="s">
        <v>108</v>
      </c>
      <c r="D2364" s="245">
        <v>9346.5500000000011</v>
      </c>
      <c r="E2364" s="245">
        <v>30310.493999999999</v>
      </c>
      <c r="F2364" s="246">
        <v>39657.044000000002</v>
      </c>
      <c r="G2364" s="221"/>
    </row>
    <row r="2365" spans="1:7" s="58" customFormat="1" ht="13.5" customHeight="1" x14ac:dyDescent="0.2">
      <c r="A2365" s="349">
        <v>2015</v>
      </c>
      <c r="B2365" s="350" t="s">
        <v>48</v>
      </c>
      <c r="C2365" s="350" t="s">
        <v>108</v>
      </c>
      <c r="D2365" s="351">
        <v>8538.2799999999988</v>
      </c>
      <c r="E2365" s="351">
        <v>28869.712999999996</v>
      </c>
      <c r="F2365" s="352">
        <v>37407.993000000002</v>
      </c>
      <c r="G2365" s="221"/>
    </row>
    <row r="2366" spans="1:7" s="58" customFormat="1" ht="13.5" customHeight="1" x14ac:dyDescent="0.2">
      <c r="A2366" s="244">
        <v>2015</v>
      </c>
      <c r="B2366" s="165" t="s">
        <v>49</v>
      </c>
      <c r="C2366" s="165" t="s">
        <v>108</v>
      </c>
      <c r="D2366" s="245">
        <v>7478.21</v>
      </c>
      <c r="E2366" s="245">
        <v>29198.392500000002</v>
      </c>
      <c r="F2366" s="246">
        <v>36676.602500000001</v>
      </c>
      <c r="G2366" s="221"/>
    </row>
    <row r="2367" spans="1:7" s="58" customFormat="1" ht="13.5" customHeight="1" x14ac:dyDescent="0.2">
      <c r="A2367" s="349">
        <v>2016</v>
      </c>
      <c r="B2367" s="350" t="s">
        <v>50</v>
      </c>
      <c r="C2367" s="350" t="s">
        <v>108</v>
      </c>
      <c r="D2367" s="351">
        <v>6826.02</v>
      </c>
      <c r="E2367" s="351">
        <v>24866.856499999998</v>
      </c>
      <c r="F2367" s="352">
        <v>31692.876499999998</v>
      </c>
      <c r="G2367" s="221"/>
    </row>
    <row r="2368" spans="1:7" s="58" customFormat="1" ht="13.5" customHeight="1" x14ac:dyDescent="0.2">
      <c r="A2368" s="244">
        <v>2016</v>
      </c>
      <c r="B2368" s="165" t="s">
        <v>51</v>
      </c>
      <c r="C2368" s="165" t="s">
        <v>108</v>
      </c>
      <c r="D2368" s="245">
        <v>7323.6399999999994</v>
      </c>
      <c r="E2368" s="245">
        <v>27016.080999999998</v>
      </c>
      <c r="F2368" s="246">
        <v>34339.721000000005</v>
      </c>
      <c r="G2368" s="221"/>
    </row>
    <row r="2369" spans="1:7" s="58" customFormat="1" ht="13.5" customHeight="1" x14ac:dyDescent="0.2">
      <c r="A2369" s="349">
        <v>2016</v>
      </c>
      <c r="B2369" s="350" t="s">
        <v>52</v>
      </c>
      <c r="C2369" s="350" t="s">
        <v>108</v>
      </c>
      <c r="D2369" s="351">
        <v>6359.6900000000005</v>
      </c>
      <c r="E2369" s="351">
        <v>27924.154499999997</v>
      </c>
      <c r="F2369" s="352">
        <v>34283.844499999999</v>
      </c>
      <c r="G2369" s="221"/>
    </row>
    <row r="2370" spans="1:7" s="58" customFormat="1" ht="13.5" customHeight="1" x14ac:dyDescent="0.2">
      <c r="A2370" s="244">
        <v>2016</v>
      </c>
      <c r="B2370" s="165" t="s">
        <v>40</v>
      </c>
      <c r="C2370" s="165" t="s">
        <v>108</v>
      </c>
      <c r="D2370" s="245">
        <v>7118.85</v>
      </c>
      <c r="E2370" s="245">
        <v>26129.586499999998</v>
      </c>
      <c r="F2370" s="246">
        <v>33248.436499999996</v>
      </c>
      <c r="G2370" s="221"/>
    </row>
    <row r="2371" spans="1:7" s="58" customFormat="1" ht="13.5" customHeight="1" x14ac:dyDescent="0.2">
      <c r="A2371" s="349">
        <v>2016</v>
      </c>
      <c r="B2371" s="350" t="s">
        <v>42</v>
      </c>
      <c r="C2371" s="350" t="s">
        <v>108</v>
      </c>
      <c r="D2371" s="351">
        <v>7485.8299999999972</v>
      </c>
      <c r="E2371" s="351">
        <v>23385.080999999998</v>
      </c>
      <c r="F2371" s="352">
        <v>30870.910999999993</v>
      </c>
      <c r="G2371" s="221"/>
    </row>
    <row r="2372" spans="1:7" s="58" customFormat="1" ht="13.5" customHeight="1" x14ac:dyDescent="0.2">
      <c r="A2372" s="244">
        <v>2016</v>
      </c>
      <c r="B2372" s="165" t="s">
        <v>43</v>
      </c>
      <c r="C2372" s="165" t="s">
        <v>108</v>
      </c>
      <c r="D2372" s="245">
        <v>8687.6300000000028</v>
      </c>
      <c r="E2372" s="245">
        <v>22159.6865</v>
      </c>
      <c r="F2372" s="246">
        <v>30847.316500000001</v>
      </c>
      <c r="G2372" s="221"/>
    </row>
    <row r="2373" spans="1:7" s="58" customFormat="1" ht="13.5" customHeight="1" x14ac:dyDescent="0.2">
      <c r="A2373" s="349">
        <v>2016</v>
      </c>
      <c r="B2373" s="350" t="s">
        <v>44</v>
      </c>
      <c r="C2373" s="350" t="s">
        <v>108</v>
      </c>
      <c r="D2373" s="351">
        <v>8098.09</v>
      </c>
      <c r="E2373" s="351">
        <v>18648.495500000001</v>
      </c>
      <c r="F2373" s="352">
        <v>26746.585500000001</v>
      </c>
      <c r="G2373" s="221"/>
    </row>
    <row r="2374" spans="1:7" s="58" customFormat="1" ht="13.5" customHeight="1" x14ac:dyDescent="0.2">
      <c r="A2374" s="244">
        <v>2016</v>
      </c>
      <c r="B2374" s="165" t="s">
        <v>45</v>
      </c>
      <c r="C2374" s="165" t="s">
        <v>108</v>
      </c>
      <c r="D2374" s="245">
        <v>8176.2199999999993</v>
      </c>
      <c r="E2374" s="245">
        <v>26468.015499999998</v>
      </c>
      <c r="F2374" s="246">
        <v>34644.235499999995</v>
      </c>
      <c r="G2374" s="221"/>
    </row>
    <row r="2375" spans="1:7" s="58" customFormat="1" ht="13.5" customHeight="1" x14ac:dyDescent="0.2">
      <c r="A2375" s="349">
        <v>2016</v>
      </c>
      <c r="B2375" s="350" t="s">
        <v>46</v>
      </c>
      <c r="C2375" s="350" t="s">
        <v>108</v>
      </c>
      <c r="D2375" s="351">
        <v>7581.920000000001</v>
      </c>
      <c r="E2375" s="351">
        <v>22716.955999999998</v>
      </c>
      <c r="F2375" s="352">
        <v>30298.876</v>
      </c>
      <c r="G2375" s="221"/>
    </row>
    <row r="2376" spans="1:7" s="58" customFormat="1" ht="13.5" customHeight="1" x14ac:dyDescent="0.2">
      <c r="A2376" s="244">
        <v>2016</v>
      </c>
      <c r="B2376" s="165" t="s">
        <v>47</v>
      </c>
      <c r="C2376" s="165" t="s">
        <v>108</v>
      </c>
      <c r="D2376" s="245">
        <v>7061.4000000000005</v>
      </c>
      <c r="E2376" s="245">
        <v>21175.221999999998</v>
      </c>
      <c r="F2376" s="246">
        <v>28236.621999999996</v>
      </c>
      <c r="G2376" s="221"/>
    </row>
    <row r="2377" spans="1:7" s="58" customFormat="1" ht="13.5" customHeight="1" x14ac:dyDescent="0.2">
      <c r="A2377" s="349">
        <v>2016</v>
      </c>
      <c r="B2377" s="350" t="s">
        <v>48</v>
      </c>
      <c r="C2377" s="350" t="s">
        <v>108</v>
      </c>
      <c r="D2377" s="351">
        <v>7563.0300000000007</v>
      </c>
      <c r="E2377" s="351">
        <v>22161.074499999999</v>
      </c>
      <c r="F2377" s="352">
        <v>29724.104500000001</v>
      </c>
      <c r="G2377" s="221"/>
    </row>
    <row r="2378" spans="1:7" s="58" customFormat="1" ht="13.5" customHeight="1" x14ac:dyDescent="0.2">
      <c r="A2378" s="244">
        <v>2016</v>
      </c>
      <c r="B2378" s="165" t="s">
        <v>49</v>
      </c>
      <c r="C2378" s="165" t="s">
        <v>108</v>
      </c>
      <c r="D2378" s="245">
        <v>7173.49</v>
      </c>
      <c r="E2378" s="245">
        <v>20791.666499999999</v>
      </c>
      <c r="F2378" s="246">
        <v>27965.156500000001</v>
      </c>
      <c r="G2378" s="221"/>
    </row>
    <row r="2379" spans="1:7" s="58" customFormat="1" ht="13.5" customHeight="1" x14ac:dyDescent="0.2">
      <c r="A2379" s="349">
        <v>2017</v>
      </c>
      <c r="B2379" s="350" t="s">
        <v>50</v>
      </c>
      <c r="C2379" s="350" t="s">
        <v>108</v>
      </c>
      <c r="D2379" s="351">
        <v>5540.7799999999988</v>
      </c>
      <c r="E2379" s="351">
        <v>22361.228499999997</v>
      </c>
      <c r="F2379" s="352">
        <v>27902.008499999996</v>
      </c>
      <c r="G2379" s="221"/>
    </row>
    <row r="2380" spans="1:7" s="58" customFormat="1" ht="13.5" customHeight="1" x14ac:dyDescent="0.2">
      <c r="A2380" s="244">
        <v>2017</v>
      </c>
      <c r="B2380" s="165" t="s">
        <v>51</v>
      </c>
      <c r="C2380" s="165" t="s">
        <v>108</v>
      </c>
      <c r="D2380" s="245">
        <v>6280.880000000001</v>
      </c>
      <c r="E2380" s="245">
        <v>22516.476500000001</v>
      </c>
      <c r="F2380" s="246">
        <v>28797.356500000002</v>
      </c>
      <c r="G2380" s="221"/>
    </row>
    <row r="2381" spans="1:7" s="58" customFormat="1" ht="13.5" customHeight="1" x14ac:dyDescent="0.2">
      <c r="A2381" s="349">
        <v>2017</v>
      </c>
      <c r="B2381" s="350" t="s">
        <v>52</v>
      </c>
      <c r="C2381" s="350" t="s">
        <v>108</v>
      </c>
      <c r="D2381" s="351">
        <v>6286.11</v>
      </c>
      <c r="E2381" s="351">
        <v>23370.468000000001</v>
      </c>
      <c r="F2381" s="352">
        <v>29656.577999999998</v>
      </c>
      <c r="G2381" s="221"/>
    </row>
    <row r="2382" spans="1:7" s="58" customFormat="1" ht="13.5" customHeight="1" x14ac:dyDescent="0.2">
      <c r="A2382" s="244">
        <v>2017</v>
      </c>
      <c r="B2382" s="165" t="s">
        <v>40</v>
      </c>
      <c r="C2382" s="165" t="s">
        <v>108</v>
      </c>
      <c r="D2382" s="245">
        <v>6301.1100000000006</v>
      </c>
      <c r="E2382" s="245">
        <v>19672.141</v>
      </c>
      <c r="F2382" s="246">
        <v>25973.250999999997</v>
      </c>
      <c r="G2382" s="221"/>
    </row>
    <row r="2383" spans="1:7" s="58" customFormat="1" ht="13.5" customHeight="1" x14ac:dyDescent="0.2">
      <c r="A2383" s="349">
        <v>2017</v>
      </c>
      <c r="B2383" s="350" t="s">
        <v>42</v>
      </c>
      <c r="C2383" s="350" t="s">
        <v>108</v>
      </c>
      <c r="D2383" s="351">
        <v>7437.15</v>
      </c>
      <c r="E2383" s="351">
        <v>22975.993499999997</v>
      </c>
      <c r="F2383" s="352">
        <v>30413.143499999998</v>
      </c>
      <c r="G2383" s="221"/>
    </row>
    <row r="2384" spans="1:7" s="58" customFormat="1" ht="13.5" customHeight="1" x14ac:dyDescent="0.2">
      <c r="A2384" s="244">
        <v>2017</v>
      </c>
      <c r="B2384" s="165" t="s">
        <v>43</v>
      </c>
      <c r="C2384" s="165" t="s">
        <v>108</v>
      </c>
      <c r="D2384" s="245">
        <v>8163.45</v>
      </c>
      <c r="E2384" s="245">
        <v>21848.245000000003</v>
      </c>
      <c r="F2384" s="246">
        <v>30011.695</v>
      </c>
      <c r="G2384" s="221"/>
    </row>
    <row r="2385" spans="1:7" s="58" customFormat="1" ht="13.5" customHeight="1" x14ac:dyDescent="0.2">
      <c r="A2385" s="349">
        <v>2017</v>
      </c>
      <c r="B2385" s="350" t="s">
        <v>44</v>
      </c>
      <c r="C2385" s="350" t="s">
        <v>108</v>
      </c>
      <c r="D2385" s="351">
        <v>8331.07</v>
      </c>
      <c r="E2385" s="351">
        <v>23499.994999999999</v>
      </c>
      <c r="F2385" s="352">
        <v>31831.065000000002</v>
      </c>
      <c r="G2385" s="221"/>
    </row>
    <row r="2386" spans="1:7" s="58" customFormat="1" ht="13.5" customHeight="1" x14ac:dyDescent="0.2">
      <c r="A2386" s="244">
        <v>2017</v>
      </c>
      <c r="B2386" s="165" t="s">
        <v>45</v>
      </c>
      <c r="C2386" s="165" t="s">
        <v>108</v>
      </c>
      <c r="D2386" s="245">
        <v>9763.49</v>
      </c>
      <c r="E2386" s="245">
        <v>20026.400000000001</v>
      </c>
      <c r="F2386" s="246">
        <v>29789.89</v>
      </c>
      <c r="G2386" s="221"/>
    </row>
    <row r="2387" spans="1:7" s="58" customFormat="1" ht="13.5" customHeight="1" x14ac:dyDescent="0.2">
      <c r="A2387" s="349">
        <v>2017</v>
      </c>
      <c r="B2387" s="350" t="s">
        <v>46</v>
      </c>
      <c r="C2387" s="350" t="s">
        <v>108</v>
      </c>
      <c r="D2387" s="351">
        <v>8181.260000000002</v>
      </c>
      <c r="E2387" s="351">
        <v>21131.05</v>
      </c>
      <c r="F2387" s="352">
        <v>29312.309999999998</v>
      </c>
      <c r="G2387" s="221"/>
    </row>
    <row r="2388" spans="1:7" s="58" customFormat="1" ht="13.5" customHeight="1" x14ac:dyDescent="0.2">
      <c r="A2388" s="244">
        <v>2017</v>
      </c>
      <c r="B2388" s="165" t="s">
        <v>47</v>
      </c>
      <c r="C2388" s="165" t="s">
        <v>108</v>
      </c>
      <c r="D2388" s="245">
        <v>8353.41</v>
      </c>
      <c r="E2388" s="245">
        <v>20497.699499999999</v>
      </c>
      <c r="F2388" s="246">
        <v>28851.109499999999</v>
      </c>
      <c r="G2388" s="221"/>
    </row>
    <row r="2389" spans="1:7" s="58" customFormat="1" ht="13.5" customHeight="1" x14ac:dyDescent="0.2">
      <c r="A2389" s="349">
        <v>2017</v>
      </c>
      <c r="B2389" s="350" t="s">
        <v>48</v>
      </c>
      <c r="C2389" s="350" t="s">
        <v>108</v>
      </c>
      <c r="D2389" s="351">
        <v>8906.4499999999989</v>
      </c>
      <c r="E2389" s="351">
        <v>23325.322500000002</v>
      </c>
      <c r="F2389" s="352">
        <v>32231.772499999999</v>
      </c>
      <c r="G2389" s="221"/>
    </row>
    <row r="2390" spans="1:7" s="58" customFormat="1" ht="13.5" customHeight="1" x14ac:dyDescent="0.2">
      <c r="A2390" s="244">
        <v>2017</v>
      </c>
      <c r="B2390" s="165" t="s">
        <v>49</v>
      </c>
      <c r="C2390" s="165" t="s">
        <v>108</v>
      </c>
      <c r="D2390" s="245">
        <v>7220.76</v>
      </c>
      <c r="E2390" s="245">
        <v>21697.921999999999</v>
      </c>
      <c r="F2390" s="246">
        <v>28918.682000000001</v>
      </c>
      <c r="G2390" s="221"/>
    </row>
    <row r="2391" spans="1:7" s="58" customFormat="1" ht="13.5" customHeight="1" x14ac:dyDescent="0.2">
      <c r="A2391" s="349">
        <v>2018</v>
      </c>
      <c r="B2391" s="350" t="s">
        <v>50</v>
      </c>
      <c r="C2391" s="350" t="s">
        <v>108</v>
      </c>
      <c r="D2391" s="351">
        <v>7783.04</v>
      </c>
      <c r="E2391" s="351">
        <v>19986.420499999997</v>
      </c>
      <c r="F2391" s="352">
        <v>27769.460499999997</v>
      </c>
      <c r="G2391" s="221"/>
    </row>
    <row r="2392" spans="1:7" s="58" customFormat="1" ht="13.5" customHeight="1" x14ac:dyDescent="0.2">
      <c r="A2392" s="244">
        <v>2018</v>
      </c>
      <c r="B2392" s="165" t="s">
        <v>51</v>
      </c>
      <c r="C2392" s="165" t="s">
        <v>108</v>
      </c>
      <c r="D2392" s="245">
        <v>8445.869999999999</v>
      </c>
      <c r="E2392" s="245">
        <v>21016.980499999998</v>
      </c>
      <c r="F2392" s="246">
        <v>29462.8505</v>
      </c>
      <c r="G2392" s="221"/>
    </row>
    <row r="2393" spans="1:7" s="58" customFormat="1" ht="13.5" customHeight="1" x14ac:dyDescent="0.2">
      <c r="A2393" s="349">
        <v>2018</v>
      </c>
      <c r="B2393" s="350" t="s">
        <v>52</v>
      </c>
      <c r="C2393" s="350" t="s">
        <v>108</v>
      </c>
      <c r="D2393" s="351">
        <v>9531.9699999999993</v>
      </c>
      <c r="E2393" s="351">
        <v>21092.885000000002</v>
      </c>
      <c r="F2393" s="352">
        <v>30624.855000000003</v>
      </c>
      <c r="G2393" s="221"/>
    </row>
    <row r="2394" spans="1:7" s="58" customFormat="1" ht="13.5" customHeight="1" x14ac:dyDescent="0.2">
      <c r="A2394" s="244">
        <v>2018</v>
      </c>
      <c r="B2394" s="165" t="s">
        <v>40</v>
      </c>
      <c r="C2394" s="165" t="s">
        <v>108</v>
      </c>
      <c r="D2394" s="245">
        <v>8984.2000000000007</v>
      </c>
      <c r="E2394" s="245">
        <v>23228.548499999997</v>
      </c>
      <c r="F2394" s="246">
        <v>32212.748499999998</v>
      </c>
      <c r="G2394" s="221"/>
    </row>
    <row r="2395" spans="1:7" s="58" customFormat="1" ht="13.5" customHeight="1" x14ac:dyDescent="0.2">
      <c r="A2395" s="349">
        <v>2018</v>
      </c>
      <c r="B2395" s="350" t="s">
        <v>42</v>
      </c>
      <c r="C2395" s="350" t="s">
        <v>108</v>
      </c>
      <c r="D2395" s="351">
        <v>9698.0199999999986</v>
      </c>
      <c r="E2395" s="351">
        <v>22128.955000000002</v>
      </c>
      <c r="F2395" s="352">
        <v>31826.974999999999</v>
      </c>
      <c r="G2395" s="221"/>
    </row>
    <row r="2396" spans="1:7" s="58" customFormat="1" ht="13.5" customHeight="1" x14ac:dyDescent="0.2">
      <c r="A2396" s="244">
        <v>2018</v>
      </c>
      <c r="B2396" s="165" t="s">
        <v>43</v>
      </c>
      <c r="C2396" s="165" t="s">
        <v>108</v>
      </c>
      <c r="D2396" s="245">
        <v>8540.4900000000016</v>
      </c>
      <c r="E2396" s="245">
        <v>17366.91</v>
      </c>
      <c r="F2396" s="246">
        <v>25907.4</v>
      </c>
      <c r="G2396" s="221"/>
    </row>
    <row r="2397" spans="1:7" s="58" customFormat="1" ht="13.5" customHeight="1" x14ac:dyDescent="0.2">
      <c r="A2397" s="349">
        <v>2018</v>
      </c>
      <c r="B2397" s="350" t="s">
        <v>44</v>
      </c>
      <c r="C2397" s="350" t="s">
        <v>108</v>
      </c>
      <c r="D2397" s="351">
        <v>9490.7899999999991</v>
      </c>
      <c r="E2397" s="351">
        <v>19723.983500000002</v>
      </c>
      <c r="F2397" s="352">
        <v>29214.773499999996</v>
      </c>
      <c r="G2397" s="221"/>
    </row>
    <row r="2398" spans="1:7" s="58" customFormat="1" ht="13.5" customHeight="1" x14ac:dyDescent="0.2">
      <c r="A2398" s="244">
        <v>2018</v>
      </c>
      <c r="B2398" s="165" t="s">
        <v>45</v>
      </c>
      <c r="C2398" s="165" t="s">
        <v>108</v>
      </c>
      <c r="D2398" s="245">
        <v>10341.849999999999</v>
      </c>
      <c r="E2398" s="245">
        <v>20655.303500000002</v>
      </c>
      <c r="F2398" s="246">
        <v>30997.1535</v>
      </c>
      <c r="G2398" s="221"/>
    </row>
    <row r="2399" spans="1:7" s="58" customFormat="1" ht="13.5" customHeight="1" x14ac:dyDescent="0.2">
      <c r="A2399" s="349">
        <v>2018</v>
      </c>
      <c r="B2399" s="350" t="s">
        <v>46</v>
      </c>
      <c r="C2399" s="350" t="s">
        <v>108</v>
      </c>
      <c r="D2399" s="351">
        <v>12030.72</v>
      </c>
      <c r="E2399" s="351">
        <v>21993.041999999998</v>
      </c>
      <c r="F2399" s="352">
        <v>34023.762000000002</v>
      </c>
      <c r="G2399" s="221"/>
    </row>
    <row r="2400" spans="1:7" s="58" customFormat="1" ht="13.5" customHeight="1" x14ac:dyDescent="0.2">
      <c r="A2400" s="244">
        <v>2018</v>
      </c>
      <c r="B2400" s="165" t="s">
        <v>47</v>
      </c>
      <c r="C2400" s="165" t="s">
        <v>108</v>
      </c>
      <c r="D2400" s="245">
        <v>13170.32</v>
      </c>
      <c r="E2400" s="245">
        <v>23229.366999999998</v>
      </c>
      <c r="F2400" s="246">
        <v>36399.686999999998</v>
      </c>
      <c r="G2400" s="221"/>
    </row>
    <row r="2401" spans="1:7" s="58" customFormat="1" ht="13.5" customHeight="1" x14ac:dyDescent="0.2">
      <c r="A2401" s="349">
        <v>2018</v>
      </c>
      <c r="B2401" s="350" t="s">
        <v>48</v>
      </c>
      <c r="C2401" s="350" t="s">
        <v>108</v>
      </c>
      <c r="D2401" s="351">
        <v>14018.400000000001</v>
      </c>
      <c r="E2401" s="351">
        <v>24366.364499999996</v>
      </c>
      <c r="F2401" s="352">
        <v>38384.764499999997</v>
      </c>
      <c r="G2401" s="221"/>
    </row>
    <row r="2402" spans="1:7" s="58" customFormat="1" ht="13.5" customHeight="1" x14ac:dyDescent="0.2">
      <c r="A2402" s="244">
        <v>2018</v>
      </c>
      <c r="B2402" s="165" t="s">
        <v>49</v>
      </c>
      <c r="C2402" s="165" t="s">
        <v>108</v>
      </c>
      <c r="D2402" s="245">
        <v>10636.82</v>
      </c>
      <c r="E2402" s="245">
        <v>23502.451999999997</v>
      </c>
      <c r="F2402" s="246">
        <v>34139.271999999997</v>
      </c>
      <c r="G2402" s="221"/>
    </row>
    <row r="2403" spans="1:7" s="58" customFormat="1" ht="13.5" customHeight="1" x14ac:dyDescent="0.2">
      <c r="A2403" s="349">
        <v>2019</v>
      </c>
      <c r="B2403" s="350" t="s">
        <v>50</v>
      </c>
      <c r="C2403" s="350" t="s">
        <v>108</v>
      </c>
      <c r="D2403" s="351">
        <v>10372.68</v>
      </c>
      <c r="E2403" s="351">
        <v>21958.227999999999</v>
      </c>
      <c r="F2403" s="352">
        <v>32330.908000000003</v>
      </c>
      <c r="G2403" s="221"/>
    </row>
    <row r="2404" spans="1:7" s="58" customFormat="1" ht="13.5" customHeight="1" x14ac:dyDescent="0.2">
      <c r="A2404" s="244">
        <v>2019</v>
      </c>
      <c r="B2404" s="165" t="s">
        <v>51</v>
      </c>
      <c r="C2404" s="165" t="s">
        <v>108</v>
      </c>
      <c r="D2404" s="245">
        <v>12612.07</v>
      </c>
      <c r="E2404" s="245">
        <v>22740.307000000001</v>
      </c>
      <c r="F2404" s="246">
        <v>35352.377</v>
      </c>
      <c r="G2404" s="221"/>
    </row>
    <row r="2405" spans="1:7" s="58" customFormat="1" ht="13.5" customHeight="1" x14ac:dyDescent="0.2">
      <c r="A2405" s="349">
        <v>2019</v>
      </c>
      <c r="B2405" s="350" t="s">
        <v>52</v>
      </c>
      <c r="C2405" s="350" t="s">
        <v>108</v>
      </c>
      <c r="D2405" s="351">
        <v>14321.829999999998</v>
      </c>
      <c r="E2405" s="351">
        <v>24758.411</v>
      </c>
      <c r="F2405" s="352">
        <v>39080.240999999995</v>
      </c>
      <c r="G2405" s="221"/>
    </row>
    <row r="2406" spans="1:7" s="58" customFormat="1" ht="13.5" customHeight="1" x14ac:dyDescent="0.2">
      <c r="A2406" s="244">
        <v>2019</v>
      </c>
      <c r="B2406" s="165" t="s">
        <v>40</v>
      </c>
      <c r="C2406" s="165" t="s">
        <v>108</v>
      </c>
      <c r="D2406" s="245">
        <v>12512.06</v>
      </c>
      <c r="E2406" s="245">
        <v>22700.559999999998</v>
      </c>
      <c r="F2406" s="246">
        <v>35212.619999999995</v>
      </c>
      <c r="G2406" s="221"/>
    </row>
    <row r="2407" spans="1:7" s="58" customFormat="1" ht="13.5" customHeight="1" x14ac:dyDescent="0.2">
      <c r="A2407" s="349">
        <v>2019</v>
      </c>
      <c r="B2407" s="350" t="s">
        <v>42</v>
      </c>
      <c r="C2407" s="350" t="s">
        <v>108</v>
      </c>
      <c r="D2407" s="351">
        <v>12424.02</v>
      </c>
      <c r="E2407" s="351">
        <v>22008.944499999998</v>
      </c>
      <c r="F2407" s="352">
        <v>34432.964500000002</v>
      </c>
      <c r="G2407" s="221"/>
    </row>
    <row r="2408" spans="1:7" s="58" customFormat="1" ht="13.5" customHeight="1" x14ac:dyDescent="0.2">
      <c r="A2408" s="244">
        <v>2019</v>
      </c>
      <c r="B2408" s="165" t="s">
        <v>43</v>
      </c>
      <c r="C2408" s="165" t="s">
        <v>108</v>
      </c>
      <c r="D2408" s="245">
        <v>13382.439999999999</v>
      </c>
      <c r="E2408" s="245">
        <v>20763.8645</v>
      </c>
      <c r="F2408" s="246">
        <v>34146.304499999998</v>
      </c>
      <c r="G2408" s="221"/>
    </row>
    <row r="2409" spans="1:7" s="58" customFormat="1" ht="13.5" customHeight="1" x14ac:dyDescent="0.2">
      <c r="A2409" s="349">
        <v>2019</v>
      </c>
      <c r="B2409" s="350" t="s">
        <v>44</v>
      </c>
      <c r="C2409" s="350" t="s">
        <v>108</v>
      </c>
      <c r="D2409" s="351">
        <v>13751.220000000001</v>
      </c>
      <c r="E2409" s="351">
        <v>20412.696</v>
      </c>
      <c r="F2409" s="352">
        <v>34163.915999999997</v>
      </c>
      <c r="G2409" s="221"/>
    </row>
    <row r="2410" spans="1:7" s="58" customFormat="1" ht="13.5" customHeight="1" x14ac:dyDescent="0.2">
      <c r="A2410" s="244">
        <v>2019</v>
      </c>
      <c r="B2410" s="165" t="s">
        <v>45</v>
      </c>
      <c r="C2410" s="165" t="s">
        <v>108</v>
      </c>
      <c r="D2410" s="245">
        <v>12360.279999999999</v>
      </c>
      <c r="E2410" s="245">
        <v>21985.019</v>
      </c>
      <c r="F2410" s="246">
        <v>34345.298999999999</v>
      </c>
      <c r="G2410" s="221"/>
    </row>
    <row r="2411" spans="1:7" s="58" customFormat="1" ht="13.5" customHeight="1" x14ac:dyDescent="0.2">
      <c r="A2411" s="349">
        <v>2019</v>
      </c>
      <c r="B2411" s="350" t="s">
        <v>46</v>
      </c>
      <c r="C2411" s="350" t="s">
        <v>108</v>
      </c>
      <c r="D2411" s="351">
        <v>11213.239999999998</v>
      </c>
      <c r="E2411" s="351">
        <v>24219.682000000001</v>
      </c>
      <c r="F2411" s="352">
        <v>35432.921999999999</v>
      </c>
      <c r="G2411" s="221"/>
    </row>
    <row r="2412" spans="1:7" s="58" customFormat="1" ht="13.5" customHeight="1" x14ac:dyDescent="0.2">
      <c r="A2412" s="244">
        <v>2019</v>
      </c>
      <c r="B2412" s="165" t="s">
        <v>47</v>
      </c>
      <c r="C2412" s="165" t="s">
        <v>108</v>
      </c>
      <c r="D2412" s="245">
        <v>13194.779999999999</v>
      </c>
      <c r="E2412" s="245">
        <v>22921.092000000004</v>
      </c>
      <c r="F2412" s="246">
        <v>36115.872000000003</v>
      </c>
      <c r="G2412" s="221"/>
    </row>
    <row r="2413" spans="1:7" s="58" customFormat="1" ht="13.5" customHeight="1" x14ac:dyDescent="0.2">
      <c r="A2413" s="349">
        <v>2019</v>
      </c>
      <c r="B2413" s="350" t="s">
        <v>48</v>
      </c>
      <c r="C2413" s="350" t="s">
        <v>108</v>
      </c>
      <c r="D2413" s="351">
        <v>12972.8</v>
      </c>
      <c r="E2413" s="351">
        <v>23892.198</v>
      </c>
      <c r="F2413" s="352">
        <v>36864.998000000007</v>
      </c>
      <c r="G2413" s="221"/>
    </row>
    <row r="2414" spans="1:7" s="58" customFormat="1" ht="13.5" customHeight="1" x14ac:dyDescent="0.2">
      <c r="A2414" s="244">
        <v>2019</v>
      </c>
      <c r="B2414" s="165" t="s">
        <v>49</v>
      </c>
      <c r="C2414" s="165" t="s">
        <v>108</v>
      </c>
      <c r="D2414" s="245">
        <v>10679.560000000001</v>
      </c>
      <c r="E2414" s="245">
        <v>22428.067999999999</v>
      </c>
      <c r="F2414" s="246">
        <v>33107.627999999997</v>
      </c>
      <c r="G2414" s="221"/>
    </row>
    <row r="2415" spans="1:7" s="58" customFormat="1" ht="13.5" customHeight="1" x14ac:dyDescent="0.2">
      <c r="A2415" s="349">
        <v>2020</v>
      </c>
      <c r="B2415" s="350" t="s">
        <v>50</v>
      </c>
      <c r="C2415" s="350" t="s">
        <v>108</v>
      </c>
      <c r="D2415" s="351">
        <v>10662.94</v>
      </c>
      <c r="E2415" s="351">
        <v>25704.627499999999</v>
      </c>
      <c r="F2415" s="352">
        <v>36367.567499999997</v>
      </c>
      <c r="G2415" s="221"/>
    </row>
    <row r="2416" spans="1:7" s="58" customFormat="1" ht="13.5" customHeight="1" x14ac:dyDescent="0.2">
      <c r="A2416" s="244">
        <v>2020</v>
      </c>
      <c r="B2416" s="165" t="s">
        <v>51</v>
      </c>
      <c r="C2416" s="165" t="s">
        <v>108</v>
      </c>
      <c r="D2416" s="245">
        <v>12485.96</v>
      </c>
      <c r="E2416" s="245">
        <v>22393.6185</v>
      </c>
      <c r="F2416" s="246">
        <v>34879.578500000003</v>
      </c>
      <c r="G2416" s="221"/>
    </row>
    <row r="2417" spans="1:7" s="58" customFormat="1" ht="13.5" customHeight="1" x14ac:dyDescent="0.2">
      <c r="A2417" s="349">
        <v>2020</v>
      </c>
      <c r="B2417" s="350" t="s">
        <v>52</v>
      </c>
      <c r="C2417" s="350" t="s">
        <v>108</v>
      </c>
      <c r="D2417" s="351">
        <v>7828.43</v>
      </c>
      <c r="E2417" s="351">
        <v>16483.161500000002</v>
      </c>
      <c r="F2417" s="352">
        <v>24311.591499999999</v>
      </c>
      <c r="G2417" s="221"/>
    </row>
    <row r="2418" spans="1:7" s="58" customFormat="1" ht="13.5" customHeight="1" x14ac:dyDescent="0.2">
      <c r="A2418" s="244">
        <v>2020</v>
      </c>
      <c r="B2418" s="165" t="s">
        <v>40</v>
      </c>
      <c r="C2418" s="165" t="s">
        <v>108</v>
      </c>
      <c r="D2418" s="245">
        <v>272.90000000000003</v>
      </c>
      <c r="E2418" s="245">
        <v>5691.0070000000005</v>
      </c>
      <c r="F2418" s="246">
        <v>5963.9070000000002</v>
      </c>
      <c r="G2418" s="221"/>
    </row>
    <row r="2419" spans="1:7" s="58" customFormat="1" ht="13.5" customHeight="1" x14ac:dyDescent="0.2">
      <c r="A2419" s="349">
        <v>2020</v>
      </c>
      <c r="B2419" s="350" t="s">
        <v>42</v>
      </c>
      <c r="C2419" s="350" t="s">
        <v>108</v>
      </c>
      <c r="D2419" s="351">
        <v>7351.5909365234402</v>
      </c>
      <c r="E2419" s="351">
        <v>15751.730993133544</v>
      </c>
      <c r="F2419" s="352">
        <v>23103.321929656981</v>
      </c>
      <c r="G2419" s="221"/>
    </row>
    <row r="2420" spans="1:7" s="58" customFormat="1" ht="13.5" customHeight="1" x14ac:dyDescent="0.2">
      <c r="A2420" s="244">
        <v>2020</v>
      </c>
      <c r="B2420" s="165" t="s">
        <v>43</v>
      </c>
      <c r="C2420" s="165" t="s">
        <v>108</v>
      </c>
      <c r="D2420" s="245">
        <v>7936.103899902344</v>
      </c>
      <c r="E2420" s="245">
        <v>19261.845474823003</v>
      </c>
      <c r="F2420" s="246">
        <v>27197.949374725344</v>
      </c>
      <c r="G2420" s="221"/>
    </row>
    <row r="2421" spans="1:7" s="58" customFormat="1" ht="13.5" customHeight="1" x14ac:dyDescent="0.2">
      <c r="A2421" s="349">
        <v>2020</v>
      </c>
      <c r="B2421" s="350" t="s">
        <v>44</v>
      </c>
      <c r="C2421" s="350" t="s">
        <v>108</v>
      </c>
      <c r="D2421" s="351">
        <v>8916.6850714111315</v>
      </c>
      <c r="E2421" s="351">
        <v>22795.170486267089</v>
      </c>
      <c r="F2421" s="352">
        <v>31711.855557678224</v>
      </c>
      <c r="G2421" s="221"/>
    </row>
    <row r="2422" spans="1:7" s="58" customFormat="1" ht="13.5" customHeight="1" x14ac:dyDescent="0.2">
      <c r="A2422" s="244">
        <v>2020</v>
      </c>
      <c r="B2422" s="165" t="s">
        <v>45</v>
      </c>
      <c r="C2422" s="165" t="s">
        <v>108</v>
      </c>
      <c r="D2422" s="245">
        <v>8766.2029383544959</v>
      </c>
      <c r="E2422" s="245">
        <v>21102.088961853031</v>
      </c>
      <c r="F2422" s="246">
        <v>29868.291900207529</v>
      </c>
      <c r="G2422" s="221"/>
    </row>
    <row r="2423" spans="1:7" s="58" customFormat="1" ht="13.5" customHeight="1" x14ac:dyDescent="0.2">
      <c r="A2423" s="349">
        <v>2020</v>
      </c>
      <c r="B2423" s="350" t="s">
        <v>46</v>
      </c>
      <c r="C2423" s="350" t="s">
        <v>108</v>
      </c>
      <c r="D2423" s="351">
        <v>9814.0599742126469</v>
      </c>
      <c r="E2423" s="351">
        <v>23071.315992370604</v>
      </c>
      <c r="F2423" s="352">
        <v>32885.375966583255</v>
      </c>
      <c r="G2423" s="221"/>
    </row>
    <row r="2424" spans="1:7" s="58" customFormat="1" ht="13.5" customHeight="1" x14ac:dyDescent="0.2">
      <c r="A2424" s="244">
        <v>2020</v>
      </c>
      <c r="B2424" s="165" t="s">
        <v>47</v>
      </c>
      <c r="C2424" s="165" t="s">
        <v>108</v>
      </c>
      <c r="D2424" s="245">
        <v>8680.2279066162118</v>
      </c>
      <c r="E2424" s="245">
        <v>23839.131047302242</v>
      </c>
      <c r="F2424" s="246">
        <v>32519.358953918454</v>
      </c>
      <c r="G2424" s="221"/>
    </row>
    <row r="2425" spans="1:7" s="58" customFormat="1" ht="13.5" customHeight="1" x14ac:dyDescent="0.2">
      <c r="A2425" s="349">
        <v>2020</v>
      </c>
      <c r="B2425" s="350" t="s">
        <v>48</v>
      </c>
      <c r="C2425" s="350" t="s">
        <v>108</v>
      </c>
      <c r="D2425" s="351">
        <v>8364.5560543212887</v>
      </c>
      <c r="E2425" s="351">
        <v>24710.173020599366</v>
      </c>
      <c r="F2425" s="352">
        <v>33074.729074920651</v>
      </c>
      <c r="G2425" s="221"/>
    </row>
    <row r="2426" spans="1:7" s="58" customFormat="1" ht="13.5" customHeight="1" x14ac:dyDescent="0.2">
      <c r="A2426" s="244">
        <v>2020</v>
      </c>
      <c r="B2426" s="165" t="s">
        <v>49</v>
      </c>
      <c r="C2426" s="165" t="s">
        <v>108</v>
      </c>
      <c r="D2426" s="245">
        <v>6750.2269403381388</v>
      </c>
      <c r="E2426" s="245">
        <v>22784.403493133545</v>
      </c>
      <c r="F2426" s="246">
        <v>29534.630433471684</v>
      </c>
      <c r="G2426" s="221"/>
    </row>
    <row r="2427" spans="1:7" s="58" customFormat="1" ht="13.5" customHeight="1" x14ac:dyDescent="0.2">
      <c r="A2427" s="349">
        <v>2021</v>
      </c>
      <c r="B2427" s="350" t="s">
        <v>50</v>
      </c>
      <c r="C2427" s="350" t="s">
        <v>108</v>
      </c>
      <c r="D2427" s="351">
        <v>8856.6099078369207</v>
      </c>
      <c r="E2427" s="351">
        <v>22910.68349160767</v>
      </c>
      <c r="F2427" s="352">
        <v>31767.293399444592</v>
      </c>
      <c r="G2427" s="221"/>
    </row>
    <row r="2428" spans="1:7" s="58" customFormat="1" ht="13.5" customHeight="1" x14ac:dyDescent="0.2">
      <c r="A2428" s="244">
        <v>2021</v>
      </c>
      <c r="B2428" s="165" t="s">
        <v>51</v>
      </c>
      <c r="C2428" s="165" t="s">
        <v>108</v>
      </c>
      <c r="D2428" s="245">
        <v>9157.9158821000019</v>
      </c>
      <c r="E2428" s="245">
        <v>25860.650012999999</v>
      </c>
      <c r="F2428" s="246">
        <v>35018.5658951</v>
      </c>
      <c r="G2428" s="221"/>
    </row>
    <row r="2429" spans="1:7" s="58" customFormat="1" ht="13.5" customHeight="1" x14ac:dyDescent="0.2">
      <c r="A2429" s="349">
        <v>2021</v>
      </c>
      <c r="B2429" s="350" t="s">
        <v>52</v>
      </c>
      <c r="C2429" s="350" t="s">
        <v>108</v>
      </c>
      <c r="D2429" s="351">
        <v>11731.430918365479</v>
      </c>
      <c r="E2429" s="351">
        <v>29795.495493896487</v>
      </c>
      <c r="F2429" s="352">
        <v>41526.926412261964</v>
      </c>
      <c r="G2429" s="221"/>
    </row>
    <row r="2430" spans="1:7" s="58" customFormat="1" ht="13.5" customHeight="1" x14ac:dyDescent="0.2">
      <c r="A2430" s="244">
        <v>2021</v>
      </c>
      <c r="B2430" s="165" t="s">
        <v>40</v>
      </c>
      <c r="C2430" s="165" t="s">
        <v>108</v>
      </c>
      <c r="D2430" s="245">
        <v>10793.753914550785</v>
      </c>
      <c r="E2430" s="245">
        <v>24047.252522888186</v>
      </c>
      <c r="F2430" s="246">
        <v>34841.006437438969</v>
      </c>
      <c r="G2430" s="221"/>
    </row>
    <row r="2431" spans="1:7" s="58" customFormat="1" ht="13.5" customHeight="1" x14ac:dyDescent="0.2">
      <c r="A2431" s="349">
        <v>2021</v>
      </c>
      <c r="B2431" s="350" t="s">
        <v>42</v>
      </c>
      <c r="C2431" s="350" t="s">
        <v>108</v>
      </c>
      <c r="D2431" s="351">
        <v>8501.3398634338409</v>
      </c>
      <c r="E2431" s="351">
        <v>19034.31598703003</v>
      </c>
      <c r="F2431" s="352">
        <v>27535.655850463867</v>
      </c>
      <c r="G2431" s="221"/>
    </row>
    <row r="2432" spans="1:7" s="58" customFormat="1" ht="13.5" customHeight="1" x14ac:dyDescent="0.2">
      <c r="A2432" s="244">
        <v>2021</v>
      </c>
      <c r="B2432" s="165" t="s">
        <v>43</v>
      </c>
      <c r="C2432" s="165" t="s">
        <v>108</v>
      </c>
      <c r="D2432" s="245">
        <v>10164.668942703247</v>
      </c>
      <c r="E2432" s="245">
        <v>22804.208505340575</v>
      </c>
      <c r="F2432" s="246">
        <v>32968.877448043822</v>
      </c>
      <c r="G2432" s="221"/>
    </row>
    <row r="2433" spans="1:7" s="58" customFormat="1" ht="13.5" customHeight="1" x14ac:dyDescent="0.2">
      <c r="A2433" s="349">
        <v>2021</v>
      </c>
      <c r="B2433" s="350" t="s">
        <v>44</v>
      </c>
      <c r="C2433" s="350" t="s">
        <v>108</v>
      </c>
      <c r="D2433" s="351">
        <v>11723.001972991944</v>
      </c>
      <c r="E2433" s="351">
        <v>22189.366978637696</v>
      </c>
      <c r="F2433" s="352">
        <v>33912.368951629644</v>
      </c>
      <c r="G2433" s="221"/>
    </row>
    <row r="2434" spans="1:7" s="58" customFormat="1" ht="13.5" customHeight="1" x14ac:dyDescent="0.2">
      <c r="A2434" s="244">
        <v>2021</v>
      </c>
      <c r="B2434" s="165" t="s">
        <v>45</v>
      </c>
      <c r="C2434" s="165" t="s">
        <v>108</v>
      </c>
      <c r="D2434" s="245">
        <v>10838.641082550053</v>
      </c>
      <c r="E2434" s="245">
        <v>22716.286522125243</v>
      </c>
      <c r="F2434" s="246">
        <v>33554.9276046753</v>
      </c>
      <c r="G2434" s="221"/>
    </row>
    <row r="2435" spans="1:7" s="58" customFormat="1" ht="13.5" customHeight="1" x14ac:dyDescent="0.2">
      <c r="A2435" s="349">
        <v>2021</v>
      </c>
      <c r="B2435" s="350" t="s">
        <v>46</v>
      </c>
      <c r="C2435" s="350" t="s">
        <v>108</v>
      </c>
      <c r="D2435" s="351">
        <v>11703.990096130376</v>
      </c>
      <c r="E2435" s="351">
        <v>24985.093024556161</v>
      </c>
      <c r="F2435" s="352">
        <v>36689.08312068654</v>
      </c>
      <c r="G2435" s="221"/>
    </row>
    <row r="2436" spans="1:7" s="58" customFormat="1" ht="13.5" customHeight="1" x14ac:dyDescent="0.2">
      <c r="A2436" s="244">
        <v>2021</v>
      </c>
      <c r="B2436" s="165" t="s">
        <v>47</v>
      </c>
      <c r="C2436" s="165" t="s">
        <v>108</v>
      </c>
      <c r="D2436" s="245">
        <v>10932.749923248293</v>
      </c>
      <c r="E2436" s="245">
        <v>26423.967511558534</v>
      </c>
      <c r="F2436" s="246">
        <v>37356.717434806822</v>
      </c>
      <c r="G2436" s="221"/>
    </row>
    <row r="2437" spans="1:7" s="58" customFormat="1" ht="13.5" customHeight="1" x14ac:dyDescent="0.2">
      <c r="A2437" s="349">
        <v>2021</v>
      </c>
      <c r="B2437" s="350" t="s">
        <v>48</v>
      </c>
      <c r="C2437" s="350" t="s">
        <v>108</v>
      </c>
      <c r="D2437" s="351">
        <v>10560.89000701905</v>
      </c>
      <c r="E2437" s="351">
        <v>25903.393510368347</v>
      </c>
      <c r="F2437" s="352">
        <v>36464.283517387397</v>
      </c>
      <c r="G2437" s="221"/>
    </row>
    <row r="2438" spans="1:7" s="58" customFormat="1" ht="13.5" customHeight="1" x14ac:dyDescent="0.2">
      <c r="A2438" s="244">
        <v>2021</v>
      </c>
      <c r="B2438" s="165" t="s">
        <v>49</v>
      </c>
      <c r="C2438" s="165" t="s">
        <v>108</v>
      </c>
      <c r="D2438" s="245">
        <v>10367.060973754888</v>
      </c>
      <c r="E2438" s="245">
        <v>25376.484495422359</v>
      </c>
      <c r="F2438" s="246">
        <v>35743.545469177247</v>
      </c>
      <c r="G2438" s="221"/>
    </row>
    <row r="2439" spans="1:7" s="58" customFormat="1" ht="13.5" customHeight="1" x14ac:dyDescent="0.2">
      <c r="A2439" s="349">
        <v>2022</v>
      </c>
      <c r="B2439" s="350" t="s">
        <v>50</v>
      </c>
      <c r="C2439" s="350" t="s">
        <v>108</v>
      </c>
      <c r="D2439" s="351">
        <v>9503.4099662780809</v>
      </c>
      <c r="E2439" s="351">
        <v>22876.343008331296</v>
      </c>
      <c r="F2439" s="352">
        <v>32379.752974609375</v>
      </c>
      <c r="G2439" s="221"/>
    </row>
    <row r="2440" spans="1:7" s="58" customFormat="1" ht="13.5" customHeight="1" x14ac:dyDescent="0.2">
      <c r="A2440" s="244">
        <v>2022</v>
      </c>
      <c r="B2440" s="165" t="s">
        <v>51</v>
      </c>
      <c r="C2440" s="165" t="s">
        <v>108</v>
      </c>
      <c r="D2440" s="245">
        <v>9776.6099954223646</v>
      </c>
      <c r="E2440" s="245">
        <v>26584.950474548339</v>
      </c>
      <c r="F2440" s="246">
        <v>36361.560469970704</v>
      </c>
      <c r="G2440" s="221"/>
    </row>
    <row r="2441" spans="1:7" s="58" customFormat="1" ht="13.5" customHeight="1" x14ac:dyDescent="0.2">
      <c r="A2441" s="349">
        <v>2022</v>
      </c>
      <c r="B2441" s="350" t="s">
        <v>52</v>
      </c>
      <c r="C2441" s="350" t="s">
        <v>108</v>
      </c>
      <c r="D2441" s="351">
        <v>11829.713026397705</v>
      </c>
      <c r="E2441" s="351">
        <v>27417.271468933104</v>
      </c>
      <c r="F2441" s="352">
        <v>39246.984495330813</v>
      </c>
      <c r="G2441" s="221"/>
    </row>
    <row r="2442" spans="1:7" s="58" customFormat="1" ht="13.5" customHeight="1" x14ac:dyDescent="0.2">
      <c r="A2442" s="244">
        <v>2022</v>
      </c>
      <c r="B2442" s="165" t="s">
        <v>40</v>
      </c>
      <c r="C2442" s="165" t="s">
        <v>108</v>
      </c>
      <c r="D2442" s="245">
        <v>8860.8289653625488</v>
      </c>
      <c r="E2442" s="245">
        <v>25035.821474823002</v>
      </c>
      <c r="F2442" s="246">
        <v>33896.650440185549</v>
      </c>
      <c r="G2442" s="221"/>
    </row>
    <row r="2443" spans="1:7" s="58" customFormat="1" ht="13.5" customHeight="1" x14ac:dyDescent="0.2">
      <c r="A2443" s="349">
        <v>2022</v>
      </c>
      <c r="B2443" s="350" t="s">
        <v>42</v>
      </c>
      <c r="C2443" s="350" t="s">
        <v>108</v>
      </c>
      <c r="D2443" s="351">
        <v>8731.5130056457547</v>
      </c>
      <c r="E2443" s="351">
        <v>21764.472990843835</v>
      </c>
      <c r="F2443" s="352">
        <v>30495.985996489591</v>
      </c>
      <c r="G2443" s="221"/>
    </row>
    <row r="2444" spans="1:7" s="58" customFormat="1" ht="13.5" customHeight="1" x14ac:dyDescent="0.2">
      <c r="A2444" s="244">
        <v>2022</v>
      </c>
      <c r="B2444" s="165" t="s">
        <v>43</v>
      </c>
      <c r="C2444" s="165" t="s">
        <v>108</v>
      </c>
      <c r="D2444" s="245">
        <v>8528.7129824510521</v>
      </c>
      <c r="E2444" s="245">
        <v>20370.654492797847</v>
      </c>
      <c r="F2444" s="246">
        <v>28899.367475248902</v>
      </c>
      <c r="G2444" s="221"/>
    </row>
    <row r="2445" spans="1:7" s="58" customFormat="1" ht="13.5" customHeight="1" x14ac:dyDescent="0.2">
      <c r="A2445" s="349">
        <v>2022</v>
      </c>
      <c r="B2445" s="350" t="s">
        <v>44</v>
      </c>
      <c r="C2445" s="350" t="s">
        <v>108</v>
      </c>
      <c r="D2445" s="351">
        <v>7210.36</v>
      </c>
      <c r="E2445" s="351">
        <v>22368.317499999997</v>
      </c>
      <c r="F2445" s="352">
        <v>29578.677499999998</v>
      </c>
      <c r="G2445" s="221"/>
    </row>
    <row r="2446" spans="1:7" s="58" customFormat="1" ht="13.5" customHeight="1" x14ac:dyDescent="0.2">
      <c r="A2446" s="244">
        <v>2022</v>
      </c>
      <c r="B2446" s="165" t="s">
        <v>45</v>
      </c>
      <c r="C2446" s="165" t="s">
        <v>108</v>
      </c>
      <c r="D2446" s="245">
        <v>8945.790044097901</v>
      </c>
      <c r="E2446" s="245">
        <v>23745.428510681151</v>
      </c>
      <c r="F2446" s="246">
        <v>32691.21855477905</v>
      </c>
      <c r="G2446" s="221"/>
    </row>
    <row r="2447" spans="1:7" s="58" customFormat="1" ht="13.5" customHeight="1" x14ac:dyDescent="0.2">
      <c r="A2447" s="349">
        <v>2022</v>
      </c>
      <c r="B2447" s="350" t="s">
        <v>46</v>
      </c>
      <c r="C2447" s="350" t="s">
        <v>108</v>
      </c>
      <c r="D2447" s="351">
        <v>8602.93</v>
      </c>
      <c r="E2447" s="351">
        <v>26121.316500000001</v>
      </c>
      <c r="F2447" s="352">
        <v>34724.246499999994</v>
      </c>
      <c r="G2447" s="221"/>
    </row>
    <row r="2448" spans="1:7" s="58" customFormat="1" ht="13.5" customHeight="1" x14ac:dyDescent="0.2">
      <c r="A2448" s="244">
        <v>2022</v>
      </c>
      <c r="B2448" s="165" t="s">
        <v>47</v>
      </c>
      <c r="C2448" s="165" t="s">
        <v>108</v>
      </c>
      <c r="D2448" s="245">
        <v>8612.229995651247</v>
      </c>
      <c r="E2448" s="245">
        <v>23508.14149841309</v>
      </c>
      <c r="F2448" s="246">
        <v>32120.371494064333</v>
      </c>
      <c r="G2448" s="221"/>
    </row>
    <row r="2449" spans="1:7" s="58" customFormat="1" ht="13.5" customHeight="1" x14ac:dyDescent="0.2">
      <c r="A2449" s="349">
        <v>2022</v>
      </c>
      <c r="B2449" s="350" t="s">
        <v>48</v>
      </c>
      <c r="C2449" s="350" t="s">
        <v>108</v>
      </c>
      <c r="D2449" s="351">
        <v>8737.2100561523457</v>
      </c>
      <c r="E2449" s="351">
        <v>23625.995999343875</v>
      </c>
      <c r="F2449" s="352">
        <v>32363.206055496215</v>
      </c>
      <c r="G2449" s="221"/>
    </row>
    <row r="2450" spans="1:7" s="58" customFormat="1" ht="13.5" customHeight="1" x14ac:dyDescent="0.2">
      <c r="A2450" s="244">
        <v>2022</v>
      </c>
      <c r="B2450" s="165" t="s">
        <v>49</v>
      </c>
      <c r="C2450" s="165" t="s">
        <v>108</v>
      </c>
      <c r="D2450" s="245">
        <v>8591.1850195312509</v>
      </c>
      <c r="E2450" s="245">
        <v>23717.385010406495</v>
      </c>
      <c r="F2450" s="246">
        <v>32308.570029937746</v>
      </c>
      <c r="G2450" s="221"/>
    </row>
    <row r="2451" spans="1:7" s="58" customFormat="1" ht="13.5" customHeight="1" x14ac:dyDescent="0.2">
      <c r="A2451" s="349">
        <v>2023</v>
      </c>
      <c r="B2451" s="350" t="s">
        <v>50</v>
      </c>
      <c r="C2451" s="350" t="s">
        <v>108</v>
      </c>
      <c r="D2451" s="351">
        <v>6900.259992675783</v>
      </c>
      <c r="E2451" s="351">
        <v>21894.447004585265</v>
      </c>
      <c r="F2451" s="352">
        <v>28794.706997261048</v>
      </c>
      <c r="G2451" s="221"/>
    </row>
    <row r="2452" spans="1:7" s="58" customFormat="1" ht="13.5" customHeight="1" x14ac:dyDescent="0.2">
      <c r="A2452" s="244">
        <v>2023</v>
      </c>
      <c r="B2452" s="165" t="s">
        <v>51</v>
      </c>
      <c r="C2452" s="165" t="s">
        <v>108</v>
      </c>
      <c r="D2452" s="245">
        <v>7169.8300264</v>
      </c>
      <c r="E2452" s="245">
        <v>23753.807996200001</v>
      </c>
      <c r="F2452" s="246">
        <v>30923.6380226</v>
      </c>
      <c r="G2452" s="221"/>
    </row>
    <row r="2453" spans="1:7" s="58" customFormat="1" ht="13.5" customHeight="1" x14ac:dyDescent="0.2">
      <c r="A2453" s="349">
        <v>2023</v>
      </c>
      <c r="B2453" s="350" t="s">
        <v>52</v>
      </c>
      <c r="C2453" s="350" t="s">
        <v>108</v>
      </c>
      <c r="D2453" s="351">
        <v>9570.9499023056051</v>
      </c>
      <c r="E2453" s="351">
        <v>25589.931990844729</v>
      </c>
      <c r="F2453" s="352">
        <v>35160.881893150327</v>
      </c>
      <c r="G2453" s="221"/>
    </row>
    <row r="2454" spans="1:7" s="58" customFormat="1" ht="13.5" customHeight="1" x14ac:dyDescent="0.2">
      <c r="A2454" s="244">
        <v>2023</v>
      </c>
      <c r="B2454" s="165" t="s">
        <v>40</v>
      </c>
      <c r="C2454" s="165" t="s">
        <v>108</v>
      </c>
      <c r="D2454" s="245">
        <v>8149.8800116729735</v>
      </c>
      <c r="E2454" s="245">
        <v>21702.32295280457</v>
      </c>
      <c r="F2454" s="246">
        <v>29852.202964477543</v>
      </c>
      <c r="G2454" s="221"/>
    </row>
    <row r="2455" spans="1:7" s="58" customFormat="1" ht="13.5" customHeight="1" x14ac:dyDescent="0.2">
      <c r="A2455" s="349">
        <v>2023</v>
      </c>
      <c r="B2455" s="350" t="s">
        <v>42</v>
      </c>
      <c r="C2455" s="350" t="s">
        <v>108</v>
      </c>
      <c r="D2455" s="351">
        <v>8832.0589995422433</v>
      </c>
      <c r="E2455" s="351">
        <v>22677.029495422365</v>
      </c>
      <c r="F2455" s="352">
        <v>31509.088494964606</v>
      </c>
      <c r="G2455" s="221"/>
    </row>
    <row r="2456" spans="1:7" s="58" customFormat="1" ht="13.5" customHeight="1" x14ac:dyDescent="0.2">
      <c r="A2456" s="244">
        <v>2023</v>
      </c>
      <c r="B2456" s="165" t="s">
        <v>43</v>
      </c>
      <c r="C2456" s="165" t="s">
        <v>108</v>
      </c>
      <c r="D2456" s="245">
        <v>9431.2630530000006</v>
      </c>
      <c r="E2456" s="245">
        <v>21472.301498500001</v>
      </c>
      <c r="F2456" s="246">
        <v>30903.564551500003</v>
      </c>
      <c r="G2456" s="221"/>
    </row>
    <row r="2457" spans="1:7" s="58" customFormat="1" ht="13.5" customHeight="1" x14ac:dyDescent="0.2">
      <c r="A2457" s="349">
        <v>2023</v>
      </c>
      <c r="B2457" s="350" t="s">
        <v>44</v>
      </c>
      <c r="C2457" s="350" t="s">
        <v>108</v>
      </c>
      <c r="D2457" s="351">
        <v>9491.232</v>
      </c>
      <c r="E2457" s="351">
        <v>20681.875</v>
      </c>
      <c r="F2457" s="352">
        <v>30173.107000000004</v>
      </c>
      <c r="G2457" s="221"/>
    </row>
    <row r="2458" spans="1:7" s="58" customFormat="1" ht="13.5" customHeight="1" x14ac:dyDescent="0.2">
      <c r="A2458" s="244">
        <v>2023</v>
      </c>
      <c r="B2458" s="165" t="s">
        <v>45</v>
      </c>
      <c r="C2458" s="165" t="s">
        <v>108</v>
      </c>
      <c r="D2458" s="370">
        <v>10481.449906311036</v>
      </c>
      <c r="E2458" s="370">
        <v>22115.292997398377</v>
      </c>
      <c r="F2458" s="371">
        <v>32596.742903709412</v>
      </c>
      <c r="G2458" s="221"/>
    </row>
    <row r="2459" spans="1:7" s="58" customFormat="1" ht="13.5" customHeight="1" x14ac:dyDescent="0.2">
      <c r="A2459" s="349">
        <v>2023</v>
      </c>
      <c r="B2459" s="350" t="s">
        <v>46</v>
      </c>
      <c r="C2459" s="350" t="s">
        <v>108</v>
      </c>
      <c r="D2459" s="351">
        <v>9971.26</v>
      </c>
      <c r="E2459" s="351">
        <v>26168.288499999995</v>
      </c>
      <c r="F2459" s="352">
        <v>36139.548499999997</v>
      </c>
      <c r="G2459" s="221"/>
    </row>
    <row r="2460" spans="1:7" s="58" customFormat="1" ht="13.5" customHeight="1" x14ac:dyDescent="0.2">
      <c r="A2460" s="244">
        <v>2023</v>
      </c>
      <c r="B2460" s="165" t="s">
        <v>47</v>
      </c>
      <c r="C2460" s="165" t="s">
        <v>108</v>
      </c>
      <c r="D2460" s="370">
        <v>10544.26</v>
      </c>
      <c r="E2460" s="370">
        <v>24382.780999999999</v>
      </c>
      <c r="F2460" s="371">
        <v>34927.040999999997</v>
      </c>
      <c r="G2460" s="221"/>
    </row>
    <row r="2461" spans="1:7" s="58" customFormat="1" ht="13.5" customHeight="1" x14ac:dyDescent="0.2">
      <c r="A2461" s="349">
        <v>2023</v>
      </c>
      <c r="B2461" s="350" t="s">
        <v>48</v>
      </c>
      <c r="C2461" s="350" t="s">
        <v>108</v>
      </c>
      <c r="D2461" s="351">
        <v>11020.560000000001</v>
      </c>
      <c r="E2461" s="351">
        <v>22022.1855</v>
      </c>
      <c r="F2461" s="352">
        <v>33042.745500000005</v>
      </c>
      <c r="G2461" s="221"/>
    </row>
    <row r="2462" spans="1:7" s="58" customFormat="1" ht="13.5" customHeight="1" x14ac:dyDescent="0.2">
      <c r="A2462" s="244">
        <v>2023</v>
      </c>
      <c r="B2462" s="165" t="s">
        <v>49</v>
      </c>
      <c r="C2462" s="165" t="s">
        <v>108</v>
      </c>
      <c r="D2462" s="370">
        <v>10113.959999999999</v>
      </c>
      <c r="E2462" s="370">
        <v>24098.967999999997</v>
      </c>
      <c r="F2462" s="371">
        <v>34212.928</v>
      </c>
      <c r="G2462" s="221"/>
    </row>
    <row r="2463" spans="1:7" s="58" customFormat="1" ht="13.5" customHeight="1" x14ac:dyDescent="0.2">
      <c r="A2463" s="349">
        <v>2024</v>
      </c>
      <c r="B2463" s="350" t="s">
        <v>50</v>
      </c>
      <c r="C2463" s="350" t="s">
        <v>108</v>
      </c>
      <c r="D2463" s="351">
        <v>8777.3700000000008</v>
      </c>
      <c r="E2463" s="351">
        <v>20126.264999999999</v>
      </c>
      <c r="F2463" s="352">
        <v>28903.634999999998</v>
      </c>
      <c r="G2463" s="221"/>
    </row>
    <row r="2464" spans="1:7" s="58" customFormat="1" ht="13.5" customHeight="1" x14ac:dyDescent="0.2">
      <c r="A2464" s="244">
        <v>2024</v>
      </c>
      <c r="B2464" s="165" t="s">
        <v>51</v>
      </c>
      <c r="C2464" s="165" t="s">
        <v>108</v>
      </c>
      <c r="D2464" s="370">
        <v>10817.609999999999</v>
      </c>
      <c r="E2464" s="370">
        <v>21263.120000000003</v>
      </c>
      <c r="F2464" s="371">
        <v>32080.730000000003</v>
      </c>
      <c r="G2464" s="221"/>
    </row>
    <row r="2465" spans="1:7" s="58" customFormat="1" ht="13.5" customHeight="1" x14ac:dyDescent="0.2">
      <c r="A2465" s="349">
        <v>2024</v>
      </c>
      <c r="B2465" s="350" t="s">
        <v>52</v>
      </c>
      <c r="C2465" s="350" t="s">
        <v>108</v>
      </c>
      <c r="D2465" s="351">
        <v>9077.23</v>
      </c>
      <c r="E2465" s="351">
        <v>20741.692499999997</v>
      </c>
      <c r="F2465" s="352">
        <v>29818.922499999997</v>
      </c>
      <c r="G2465" s="221"/>
    </row>
    <row r="2466" spans="1:7" s="58" customFormat="1" ht="13.5" customHeight="1" x14ac:dyDescent="0.2">
      <c r="A2466" s="244">
        <v>2024</v>
      </c>
      <c r="B2466" s="165" t="s">
        <v>40</v>
      </c>
      <c r="C2466" s="165" t="s">
        <v>108</v>
      </c>
      <c r="D2466" s="370">
        <v>9526.1949999999979</v>
      </c>
      <c r="E2466" s="370">
        <v>25359.0425</v>
      </c>
      <c r="F2466" s="371">
        <v>34885.237499999996</v>
      </c>
      <c r="G2466" s="221"/>
    </row>
    <row r="2467" spans="1:7" s="58" customFormat="1" ht="13.5" customHeight="1" x14ac:dyDescent="0.2">
      <c r="A2467" s="349">
        <v>2024</v>
      </c>
      <c r="B2467" s="350" t="s">
        <v>42</v>
      </c>
      <c r="C2467" s="350" t="s">
        <v>108</v>
      </c>
      <c r="D2467" s="351">
        <v>8329.5</v>
      </c>
      <c r="E2467" s="351">
        <v>22097.037500000002</v>
      </c>
      <c r="F2467" s="352">
        <v>30426.537499999999</v>
      </c>
      <c r="G2467" s="221"/>
    </row>
    <row r="2468" spans="1:7" s="58" customFormat="1" ht="13.5" customHeight="1" x14ac:dyDescent="0.2">
      <c r="A2468" s="244">
        <v>2024</v>
      </c>
      <c r="B2468" s="165" t="s">
        <v>43</v>
      </c>
      <c r="C2468" s="165" t="s">
        <v>108</v>
      </c>
      <c r="D2468" s="370">
        <v>8275.5099999999984</v>
      </c>
      <c r="E2468" s="370">
        <v>20165.522499999999</v>
      </c>
      <c r="F2468" s="371">
        <v>28441.032500000001</v>
      </c>
      <c r="G2468" s="221"/>
    </row>
    <row r="2469" spans="1:7" s="58" customFormat="1" ht="13.5" customHeight="1" x14ac:dyDescent="0.2">
      <c r="A2469" s="349">
        <v>2024</v>
      </c>
      <c r="B2469" s="350" t="s">
        <v>44</v>
      </c>
      <c r="C2469" s="350" t="s">
        <v>108</v>
      </c>
      <c r="D2469" s="351">
        <v>9231.6409999999996</v>
      </c>
      <c r="E2469" s="351">
        <v>22744.405000000002</v>
      </c>
      <c r="F2469" s="352">
        <v>31976.045999999998</v>
      </c>
      <c r="G2469" s="221"/>
    </row>
    <row r="2470" spans="1:7" s="58" customFormat="1" ht="13.5" customHeight="1" x14ac:dyDescent="0.2">
      <c r="A2470" s="244">
        <v>2024</v>
      </c>
      <c r="B2470" s="165" t="s">
        <v>45</v>
      </c>
      <c r="C2470" s="165" t="s">
        <v>108</v>
      </c>
      <c r="D2470" s="370">
        <v>8124.3389999999981</v>
      </c>
      <c r="E2470" s="370">
        <v>23571.7425</v>
      </c>
      <c r="F2470" s="371">
        <v>31696.0815</v>
      </c>
      <c r="G2470" s="221"/>
    </row>
    <row r="2471" spans="1:7" s="58" customFormat="1" ht="13.5" customHeight="1" x14ac:dyDescent="0.2">
      <c r="A2471" s="349">
        <v>2024</v>
      </c>
      <c r="B2471" s="350" t="s">
        <v>46</v>
      </c>
      <c r="C2471" s="350" t="s">
        <v>108</v>
      </c>
      <c r="D2471" s="351">
        <v>7399.16</v>
      </c>
      <c r="E2471" s="351">
        <v>22147.635000000002</v>
      </c>
      <c r="F2471" s="352">
        <v>29546.795000000002</v>
      </c>
      <c r="G2471" s="221"/>
    </row>
    <row r="2472" spans="1:7" s="58" customFormat="1" ht="13.5" customHeight="1" x14ac:dyDescent="0.2">
      <c r="A2472" s="244">
        <v>2024</v>
      </c>
      <c r="B2472" s="165" t="s">
        <v>47</v>
      </c>
      <c r="C2472" s="165" t="s">
        <v>108</v>
      </c>
      <c r="D2472" s="370">
        <v>8995.2129999999979</v>
      </c>
      <c r="E2472" s="370">
        <v>23720.68</v>
      </c>
      <c r="F2472" s="371">
        <v>32715.893000000004</v>
      </c>
      <c r="G2472" s="221"/>
    </row>
    <row r="2473" spans="1:7" s="58" customFormat="1" ht="13.5" customHeight="1" x14ac:dyDescent="0.2">
      <c r="A2473" s="349">
        <v>2024</v>
      </c>
      <c r="B2473" s="350" t="s">
        <v>48</v>
      </c>
      <c r="C2473" s="350" t="s">
        <v>108</v>
      </c>
      <c r="D2473" s="351">
        <v>7870.4769999999999</v>
      </c>
      <c r="E2473" s="351">
        <v>23448.604999999996</v>
      </c>
      <c r="F2473" s="352">
        <v>31319.081999999999</v>
      </c>
      <c r="G2473" s="221"/>
    </row>
    <row r="2474" spans="1:7" s="58" customFormat="1" ht="13.5" customHeight="1" x14ac:dyDescent="0.2">
      <c r="A2474" s="244">
        <v>2024</v>
      </c>
      <c r="B2474" s="165" t="s">
        <v>49</v>
      </c>
      <c r="C2474" s="165" t="s">
        <v>108</v>
      </c>
      <c r="D2474" s="370">
        <v>7177.66</v>
      </c>
      <c r="E2474" s="370">
        <v>25028.080000000002</v>
      </c>
      <c r="F2474" s="371">
        <v>32205.74</v>
      </c>
      <c r="G2474" s="221"/>
    </row>
    <row r="2475" spans="1:7" s="58" customFormat="1" ht="13.5" customHeight="1" x14ac:dyDescent="0.2">
      <c r="A2475" s="349">
        <v>2025</v>
      </c>
      <c r="B2475" s="350" t="s">
        <v>50</v>
      </c>
      <c r="C2475" s="350" t="s">
        <v>108</v>
      </c>
      <c r="D2475" s="351">
        <v>5419.7560000000003</v>
      </c>
      <c r="E2475" s="351">
        <v>21637.144</v>
      </c>
      <c r="F2475" s="352">
        <v>27056.9</v>
      </c>
      <c r="G2475" s="221"/>
    </row>
    <row r="2476" spans="1:7" s="58" customFormat="1" ht="13.5" customHeight="1" x14ac:dyDescent="0.2">
      <c r="A2476" s="244">
        <v>2025</v>
      </c>
      <c r="B2476" s="165" t="s">
        <v>51</v>
      </c>
      <c r="C2476" s="165" t="s">
        <v>108</v>
      </c>
      <c r="D2476" s="370">
        <v>6644.5560000000005</v>
      </c>
      <c r="E2476" s="370">
        <v>21958.597999999998</v>
      </c>
      <c r="F2476" s="371">
        <v>28603.154000000002</v>
      </c>
      <c r="G2476" s="221"/>
    </row>
    <row r="2477" spans="1:7" s="58" customFormat="1" ht="13.5" customHeight="1" x14ac:dyDescent="0.2">
      <c r="A2477" s="349">
        <v>2025</v>
      </c>
      <c r="B2477" s="350" t="s">
        <v>52</v>
      </c>
      <c r="C2477" s="350" t="s">
        <v>108</v>
      </c>
      <c r="D2477" s="351">
        <v>7491.2819999999992</v>
      </c>
      <c r="E2477" s="351">
        <v>25609.279999999999</v>
      </c>
      <c r="F2477" s="352">
        <v>33100.561999999998</v>
      </c>
      <c r="G2477" s="221"/>
    </row>
    <row r="2478" spans="1:7" s="58" customFormat="1" ht="13.5" customHeight="1" x14ac:dyDescent="0.2">
      <c r="A2478" s="244">
        <v>2025</v>
      </c>
      <c r="B2478" s="165" t="s">
        <v>40</v>
      </c>
      <c r="C2478" s="165" t="s">
        <v>108</v>
      </c>
      <c r="D2478" s="370">
        <v>7717.9749999999995</v>
      </c>
      <c r="E2478" s="370">
        <v>21063.892999999996</v>
      </c>
      <c r="F2478" s="371">
        <v>28781.867999999995</v>
      </c>
      <c r="G2478" s="221"/>
    </row>
    <row r="2479" spans="1:7" s="58" customFormat="1" ht="13.5" customHeight="1" x14ac:dyDescent="0.2">
      <c r="A2479" s="349">
        <v>2025</v>
      </c>
      <c r="B2479" s="350" t="s">
        <v>42</v>
      </c>
      <c r="C2479" s="350" t="s">
        <v>108</v>
      </c>
      <c r="D2479" s="351">
        <v>7925.31</v>
      </c>
      <c r="E2479" s="351">
        <v>24341.855499999998</v>
      </c>
      <c r="F2479" s="352">
        <v>32267.165500000003</v>
      </c>
      <c r="G2479" s="221"/>
    </row>
    <row r="2480" spans="1:7" s="58" customFormat="1" ht="13.5" customHeight="1" x14ac:dyDescent="0.2">
      <c r="A2480" s="244">
        <v>2025</v>
      </c>
      <c r="B2480" s="165" t="s">
        <v>43</v>
      </c>
      <c r="C2480" s="165" t="s">
        <v>108</v>
      </c>
      <c r="D2480" s="370">
        <v>7731.6329999999998</v>
      </c>
      <c r="E2480" s="370">
        <v>18237.613000000001</v>
      </c>
      <c r="F2480" s="371">
        <v>25969.245999999999</v>
      </c>
      <c r="G2480" s="221"/>
    </row>
    <row r="2481" spans="1:7" s="58" customFormat="1" ht="13.5" customHeight="1" x14ac:dyDescent="0.2">
      <c r="A2481" s="349">
        <v>2025</v>
      </c>
      <c r="B2481" s="350" t="s">
        <v>44</v>
      </c>
      <c r="C2481" s="350" t="s">
        <v>108</v>
      </c>
      <c r="D2481" s="351">
        <v>9191.8349999999991</v>
      </c>
      <c r="E2481" s="351">
        <v>23648.341</v>
      </c>
      <c r="F2481" s="352">
        <v>32840.175999999992</v>
      </c>
      <c r="G2481" s="221"/>
    </row>
    <row r="2482" spans="1:7" s="58" customFormat="1" ht="13.5" customHeight="1" x14ac:dyDescent="0.2">
      <c r="A2482" s="244">
        <v>2025</v>
      </c>
      <c r="B2482" s="165" t="s">
        <v>45</v>
      </c>
      <c r="C2482" s="165" t="s">
        <v>108</v>
      </c>
      <c r="D2482" s="370">
        <v>8765.7829999999994</v>
      </c>
      <c r="E2482" s="370">
        <v>23230.627500000002</v>
      </c>
      <c r="F2482" s="371">
        <v>31996.410500000005</v>
      </c>
      <c r="G2482" s="221"/>
    </row>
    <row r="2483" spans="1:7" s="58" customFormat="1" ht="13.5" customHeight="1" x14ac:dyDescent="0.2">
      <c r="A2483" s="349">
        <v>2025</v>
      </c>
      <c r="B2483" s="350" t="s">
        <v>46</v>
      </c>
      <c r="C2483" s="350" t="s">
        <v>108</v>
      </c>
      <c r="D2483" s="351">
        <v>8765.9200000000019</v>
      </c>
      <c r="E2483" s="351">
        <v>21844.170000000002</v>
      </c>
      <c r="F2483" s="352">
        <v>30610.090000000004</v>
      </c>
      <c r="G2483" s="221"/>
    </row>
    <row r="2484" spans="1:7" s="58" customFormat="1" ht="13.5" customHeight="1" x14ac:dyDescent="0.2">
      <c r="A2484" s="244">
        <v>2025</v>
      </c>
      <c r="B2484" s="165" t="s">
        <v>47</v>
      </c>
      <c r="C2484" s="165" t="s">
        <v>108</v>
      </c>
      <c r="D2484" s="245">
        <v>10210.32</v>
      </c>
      <c r="E2484" s="245">
        <v>28743.120000000003</v>
      </c>
      <c r="F2484" s="246">
        <v>38953.440000000002</v>
      </c>
      <c r="G2484" s="221"/>
    </row>
    <row r="2485" spans="1:7" s="58" customFormat="1" ht="13.5" customHeight="1" x14ac:dyDescent="0.2">
      <c r="A2485" s="349">
        <v>2025</v>
      </c>
      <c r="B2485" s="350" t="s">
        <v>48</v>
      </c>
      <c r="C2485" s="350" t="s">
        <v>108</v>
      </c>
      <c r="D2485" s="351">
        <v>10559.07</v>
      </c>
      <c r="E2485" s="351">
        <v>22551.760000000002</v>
      </c>
      <c r="F2485" s="352">
        <v>33110.83</v>
      </c>
      <c r="G2485" s="221"/>
    </row>
    <row r="2486" spans="1:7" s="58" customFormat="1" ht="13.5" customHeight="1" x14ac:dyDescent="0.2">
      <c r="A2486" s="244">
        <v>2025</v>
      </c>
      <c r="B2486" s="165" t="s">
        <v>49</v>
      </c>
      <c r="C2486" s="165" t="s">
        <v>108</v>
      </c>
      <c r="D2486" s="245">
        <v>9974.4699999999993</v>
      </c>
      <c r="E2486" s="245">
        <v>24727.809999999998</v>
      </c>
      <c r="F2486" s="246">
        <v>34702.28</v>
      </c>
      <c r="G2486" s="221"/>
    </row>
    <row r="2487" spans="1:7" s="58" customFormat="1" ht="13.5" customHeight="1" x14ac:dyDescent="0.2">
      <c r="A2487" s="349">
        <v>2026</v>
      </c>
      <c r="B2487" s="350" t="s">
        <v>50</v>
      </c>
      <c r="C2487" s="350" t="s">
        <v>108</v>
      </c>
      <c r="D2487" s="351">
        <v>7609.0899999999983</v>
      </c>
      <c r="E2487" s="351">
        <v>22412.25</v>
      </c>
      <c r="F2487" s="352">
        <v>30021.339999999997</v>
      </c>
      <c r="G2487" s="221"/>
    </row>
    <row r="2488" spans="1:7" s="58" customFormat="1" ht="13.5" customHeight="1" x14ac:dyDescent="0.2">
      <c r="A2488" s="244">
        <v>2026</v>
      </c>
      <c r="B2488" s="165" t="s">
        <v>51</v>
      </c>
      <c r="C2488" s="165" t="s">
        <v>108</v>
      </c>
      <c r="D2488" s="245">
        <v>9415.35</v>
      </c>
      <c r="E2488" s="245">
        <v>21908.75</v>
      </c>
      <c r="F2488" s="246">
        <v>31324.1</v>
      </c>
      <c r="G2488" s="221"/>
    </row>
    <row r="2489" spans="1:7" s="58" customFormat="1" ht="13.5" customHeight="1" x14ac:dyDescent="0.2">
      <c r="A2489" s="349">
        <v>2026</v>
      </c>
      <c r="B2489" s="350" t="s">
        <v>52</v>
      </c>
      <c r="C2489" s="350" t="s">
        <v>108</v>
      </c>
      <c r="D2489" s="351">
        <v>9685.77</v>
      </c>
      <c r="E2489" s="351">
        <v>26832.929999999997</v>
      </c>
      <c r="F2489" s="352">
        <v>36518.699999999997</v>
      </c>
      <c r="G2489" s="221"/>
    </row>
    <row r="2490" spans="1:7" s="58" customFormat="1" ht="13.5" customHeight="1" x14ac:dyDescent="0.2">
      <c r="A2490" s="244">
        <v>2026</v>
      </c>
      <c r="B2490" s="165" t="s">
        <v>40</v>
      </c>
      <c r="C2490" s="165" t="s">
        <v>108</v>
      </c>
      <c r="D2490" s="245">
        <v>7298.46</v>
      </c>
      <c r="E2490" s="245">
        <v>22953.34</v>
      </c>
      <c r="F2490" s="246">
        <v>30251.8</v>
      </c>
      <c r="G2490" s="221"/>
    </row>
    <row r="2491" spans="1:7" s="58" customFormat="1" ht="13.5" customHeight="1" x14ac:dyDescent="0.2">
      <c r="A2491" s="349">
        <v>2026</v>
      </c>
      <c r="B2491" s="350" t="s">
        <v>42</v>
      </c>
      <c r="C2491" s="350" t="s">
        <v>108</v>
      </c>
      <c r="D2491" s="351">
        <v>7288.72</v>
      </c>
      <c r="E2491" s="351">
        <v>24525.66</v>
      </c>
      <c r="F2491" s="352">
        <v>31814.379999999997</v>
      </c>
      <c r="G2491" s="221"/>
    </row>
    <row r="2492" spans="1:7" s="58" customFormat="1" ht="13.5" customHeight="1" x14ac:dyDescent="0.2">
      <c r="A2492" s="244">
        <v>2026</v>
      </c>
      <c r="B2492" s="165" t="s">
        <v>43</v>
      </c>
      <c r="C2492" s="165" t="s">
        <v>108</v>
      </c>
      <c r="D2492" s="245">
        <v>7182.8899999999994</v>
      </c>
      <c r="E2492" s="245">
        <v>20481.03</v>
      </c>
      <c r="F2492" s="246">
        <v>27663.919999999998</v>
      </c>
      <c r="G2492" s="221"/>
    </row>
    <row r="2493" spans="1:7" s="58" customFormat="1" ht="13.5" customHeight="1" x14ac:dyDescent="0.2">
      <c r="A2493" s="349">
        <v>2009</v>
      </c>
      <c r="B2493" s="350" t="s">
        <v>40</v>
      </c>
      <c r="C2493" s="350" t="s">
        <v>109</v>
      </c>
      <c r="D2493" s="351">
        <v>227.33</v>
      </c>
      <c r="E2493" s="351">
        <v>9644.4750000000004</v>
      </c>
      <c r="F2493" s="352">
        <v>9871.8050000000003</v>
      </c>
      <c r="G2493" s="221"/>
    </row>
    <row r="2494" spans="1:7" s="58" customFormat="1" ht="13.5" customHeight="1" x14ac:dyDescent="0.2">
      <c r="A2494" s="244">
        <v>2009</v>
      </c>
      <c r="B2494" s="165" t="s">
        <v>42</v>
      </c>
      <c r="C2494" s="165" t="s">
        <v>109</v>
      </c>
      <c r="D2494" s="245">
        <v>462.16</v>
      </c>
      <c r="E2494" s="245">
        <v>13256.95</v>
      </c>
      <c r="F2494" s="246">
        <v>13719.11</v>
      </c>
      <c r="G2494" s="221"/>
    </row>
    <row r="2495" spans="1:7" s="58" customFormat="1" ht="13.5" customHeight="1" x14ac:dyDescent="0.2">
      <c r="A2495" s="349">
        <v>2009</v>
      </c>
      <c r="B2495" s="350" t="s">
        <v>43</v>
      </c>
      <c r="C2495" s="350" t="s">
        <v>109</v>
      </c>
      <c r="D2495" s="351">
        <v>459.09</v>
      </c>
      <c r="E2495" s="351">
        <v>9818.65</v>
      </c>
      <c r="F2495" s="352">
        <v>10277.74</v>
      </c>
      <c r="G2495" s="221"/>
    </row>
    <row r="2496" spans="1:7" s="58" customFormat="1" ht="13.5" customHeight="1" x14ac:dyDescent="0.2">
      <c r="A2496" s="244">
        <v>2009</v>
      </c>
      <c r="B2496" s="165" t="s">
        <v>44</v>
      </c>
      <c r="C2496" s="165" t="s">
        <v>109</v>
      </c>
      <c r="D2496" s="245">
        <v>333.89</v>
      </c>
      <c r="E2496" s="245">
        <v>12047.3</v>
      </c>
      <c r="F2496" s="246">
        <v>12381.189999999999</v>
      </c>
      <c r="G2496" s="221"/>
    </row>
    <row r="2497" spans="1:7" s="58" customFormat="1" ht="13.5" customHeight="1" x14ac:dyDescent="0.2">
      <c r="A2497" s="349">
        <v>2009</v>
      </c>
      <c r="B2497" s="350" t="s">
        <v>45</v>
      </c>
      <c r="C2497" s="350" t="s">
        <v>109</v>
      </c>
      <c r="D2497" s="351">
        <v>268.55</v>
      </c>
      <c r="E2497" s="351">
        <v>12101.15</v>
      </c>
      <c r="F2497" s="352">
        <v>12369.699999999999</v>
      </c>
      <c r="G2497" s="221"/>
    </row>
    <row r="2498" spans="1:7" s="58" customFormat="1" ht="13.5" customHeight="1" x14ac:dyDescent="0.2">
      <c r="A2498" s="244">
        <v>2009</v>
      </c>
      <c r="B2498" s="165" t="s">
        <v>46</v>
      </c>
      <c r="C2498" s="165" t="s">
        <v>109</v>
      </c>
      <c r="D2498" s="245">
        <v>367.93</v>
      </c>
      <c r="E2498" s="245">
        <v>12176.349999999999</v>
      </c>
      <c r="F2498" s="246">
        <v>12544.279999999999</v>
      </c>
      <c r="G2498" s="221"/>
    </row>
    <row r="2499" spans="1:7" s="58" customFormat="1" ht="13.5" customHeight="1" x14ac:dyDescent="0.2">
      <c r="A2499" s="349">
        <v>2009</v>
      </c>
      <c r="B2499" s="350" t="s">
        <v>47</v>
      </c>
      <c r="C2499" s="350" t="s">
        <v>109</v>
      </c>
      <c r="D2499" s="351">
        <v>369.58</v>
      </c>
      <c r="E2499" s="351">
        <v>12847.45</v>
      </c>
      <c r="F2499" s="352">
        <v>13217.029999999999</v>
      </c>
      <c r="G2499" s="221"/>
    </row>
    <row r="2500" spans="1:7" s="58" customFormat="1" ht="13.5" customHeight="1" x14ac:dyDescent="0.2">
      <c r="A2500" s="244">
        <v>2009</v>
      </c>
      <c r="B2500" s="165" t="s">
        <v>48</v>
      </c>
      <c r="C2500" s="165" t="s">
        <v>109</v>
      </c>
      <c r="D2500" s="245">
        <v>334.02</v>
      </c>
      <c r="E2500" s="245">
        <v>12254.45</v>
      </c>
      <c r="F2500" s="246">
        <v>12588.47</v>
      </c>
      <c r="G2500" s="221"/>
    </row>
    <row r="2501" spans="1:7" s="58" customFormat="1" ht="13.5" customHeight="1" x14ac:dyDescent="0.2">
      <c r="A2501" s="349">
        <v>2009</v>
      </c>
      <c r="B2501" s="350" t="s">
        <v>49</v>
      </c>
      <c r="C2501" s="350" t="s">
        <v>109</v>
      </c>
      <c r="D2501" s="351">
        <v>395.15999999999997</v>
      </c>
      <c r="E2501" s="351">
        <v>12554.4</v>
      </c>
      <c r="F2501" s="352">
        <v>12949.56</v>
      </c>
      <c r="G2501" s="221"/>
    </row>
    <row r="2502" spans="1:7" s="58" customFormat="1" ht="13.5" customHeight="1" x14ac:dyDescent="0.2">
      <c r="A2502" s="244">
        <v>2010</v>
      </c>
      <c r="B2502" s="165" t="s">
        <v>50</v>
      </c>
      <c r="C2502" s="165" t="s">
        <v>109</v>
      </c>
      <c r="D2502" s="245">
        <v>388.21000000000004</v>
      </c>
      <c r="E2502" s="245">
        <v>10901.755000000001</v>
      </c>
      <c r="F2502" s="246">
        <v>11289.965</v>
      </c>
      <c r="G2502" s="221"/>
    </row>
    <row r="2503" spans="1:7" s="58" customFormat="1" ht="13.5" customHeight="1" x14ac:dyDescent="0.2">
      <c r="A2503" s="349">
        <v>2010</v>
      </c>
      <c r="B2503" s="350" t="s">
        <v>51</v>
      </c>
      <c r="C2503" s="350" t="s">
        <v>109</v>
      </c>
      <c r="D2503" s="351">
        <v>536.88</v>
      </c>
      <c r="E2503" s="351">
        <v>11612.5</v>
      </c>
      <c r="F2503" s="352">
        <v>12149.380000000001</v>
      </c>
      <c r="G2503" s="221"/>
    </row>
    <row r="2504" spans="1:7" s="58" customFormat="1" ht="13.5" customHeight="1" x14ac:dyDescent="0.2">
      <c r="A2504" s="244">
        <v>2010</v>
      </c>
      <c r="B2504" s="165" t="s">
        <v>52</v>
      </c>
      <c r="C2504" s="165" t="s">
        <v>109</v>
      </c>
      <c r="D2504" s="245">
        <v>936.29</v>
      </c>
      <c r="E2504" s="245">
        <v>13375.099999999999</v>
      </c>
      <c r="F2504" s="246">
        <v>14311.39</v>
      </c>
      <c r="G2504" s="221"/>
    </row>
    <row r="2505" spans="1:7" s="58" customFormat="1" ht="13.5" customHeight="1" x14ac:dyDescent="0.2">
      <c r="A2505" s="349">
        <v>2010</v>
      </c>
      <c r="B2505" s="350" t="s">
        <v>40</v>
      </c>
      <c r="C2505" s="350" t="s">
        <v>109</v>
      </c>
      <c r="D2505" s="351">
        <v>723.42000000000007</v>
      </c>
      <c r="E2505" s="351">
        <v>10169.700000000001</v>
      </c>
      <c r="F2505" s="352">
        <v>10893.12</v>
      </c>
      <c r="G2505" s="221"/>
    </row>
    <row r="2506" spans="1:7" s="58" customFormat="1" ht="13.5" customHeight="1" x14ac:dyDescent="0.2">
      <c r="A2506" s="244">
        <v>2010</v>
      </c>
      <c r="B2506" s="165" t="s">
        <v>42</v>
      </c>
      <c r="C2506" s="165" t="s">
        <v>109</v>
      </c>
      <c r="D2506" s="245">
        <v>641.5</v>
      </c>
      <c r="E2506" s="245">
        <v>12835.650000000001</v>
      </c>
      <c r="F2506" s="246">
        <v>13477.150000000001</v>
      </c>
      <c r="G2506" s="221"/>
    </row>
    <row r="2507" spans="1:7" s="58" customFormat="1" ht="13.5" customHeight="1" x14ac:dyDescent="0.2">
      <c r="A2507" s="349">
        <v>2010</v>
      </c>
      <c r="B2507" s="350" t="s">
        <v>43</v>
      </c>
      <c r="C2507" s="350" t="s">
        <v>109</v>
      </c>
      <c r="D2507" s="351">
        <v>798.02</v>
      </c>
      <c r="E2507" s="351">
        <v>13690.082499999999</v>
      </c>
      <c r="F2507" s="352">
        <v>14488.102499999999</v>
      </c>
      <c r="G2507" s="221"/>
    </row>
    <row r="2508" spans="1:7" s="58" customFormat="1" ht="13.5" customHeight="1" x14ac:dyDescent="0.2">
      <c r="A2508" s="244">
        <v>2010</v>
      </c>
      <c r="B2508" s="165" t="s">
        <v>44</v>
      </c>
      <c r="C2508" s="165" t="s">
        <v>109</v>
      </c>
      <c r="D2508" s="245">
        <v>697.39</v>
      </c>
      <c r="E2508" s="245">
        <v>11767.75</v>
      </c>
      <c r="F2508" s="246">
        <v>12465.14</v>
      </c>
      <c r="G2508" s="221"/>
    </row>
    <row r="2509" spans="1:7" s="58" customFormat="1" ht="13.5" customHeight="1" x14ac:dyDescent="0.2">
      <c r="A2509" s="349">
        <v>2010</v>
      </c>
      <c r="B2509" s="350" t="s">
        <v>45</v>
      </c>
      <c r="C2509" s="350" t="s">
        <v>109</v>
      </c>
      <c r="D2509" s="351">
        <v>710.01</v>
      </c>
      <c r="E2509" s="351">
        <v>12366.55</v>
      </c>
      <c r="F2509" s="352">
        <v>13076.56</v>
      </c>
      <c r="G2509" s="221"/>
    </row>
    <row r="2510" spans="1:7" s="58" customFormat="1" ht="13.5" customHeight="1" x14ac:dyDescent="0.2">
      <c r="A2510" s="244">
        <v>2010</v>
      </c>
      <c r="B2510" s="165" t="s">
        <v>46</v>
      </c>
      <c r="C2510" s="165" t="s">
        <v>109</v>
      </c>
      <c r="D2510" s="245">
        <v>945.68000000000006</v>
      </c>
      <c r="E2510" s="245">
        <v>13010.075000000001</v>
      </c>
      <c r="F2510" s="246">
        <v>13955.755000000001</v>
      </c>
      <c r="G2510" s="221"/>
    </row>
    <row r="2511" spans="1:7" s="58" customFormat="1" ht="13.5" customHeight="1" x14ac:dyDescent="0.2">
      <c r="A2511" s="349">
        <v>2010</v>
      </c>
      <c r="B2511" s="350" t="s">
        <v>47</v>
      </c>
      <c r="C2511" s="350" t="s">
        <v>109</v>
      </c>
      <c r="D2511" s="351">
        <v>976.61</v>
      </c>
      <c r="E2511" s="351">
        <v>14005.225</v>
      </c>
      <c r="F2511" s="352">
        <v>14981.835000000001</v>
      </c>
      <c r="G2511" s="221"/>
    </row>
    <row r="2512" spans="1:7" s="58" customFormat="1" ht="13.5" customHeight="1" x14ac:dyDescent="0.2">
      <c r="A2512" s="244">
        <v>2010</v>
      </c>
      <c r="B2512" s="165" t="s">
        <v>48</v>
      </c>
      <c r="C2512" s="165" t="s">
        <v>109</v>
      </c>
      <c r="D2512" s="245">
        <v>660.31</v>
      </c>
      <c r="E2512" s="245">
        <v>13653.6</v>
      </c>
      <c r="F2512" s="246">
        <v>14313.91</v>
      </c>
      <c r="G2512" s="221"/>
    </row>
    <row r="2513" spans="1:7" s="58" customFormat="1" ht="13.5" customHeight="1" x14ac:dyDescent="0.2">
      <c r="A2513" s="349">
        <v>2010</v>
      </c>
      <c r="B2513" s="350" t="s">
        <v>49</v>
      </c>
      <c r="C2513" s="350" t="s">
        <v>109</v>
      </c>
      <c r="D2513" s="351">
        <v>923.76</v>
      </c>
      <c r="E2513" s="351">
        <v>10432.349999999999</v>
      </c>
      <c r="F2513" s="352">
        <v>11356.109999999999</v>
      </c>
      <c r="G2513" s="221"/>
    </row>
    <row r="2514" spans="1:7" s="58" customFormat="1" ht="13.5" customHeight="1" x14ac:dyDescent="0.2">
      <c r="A2514" s="244">
        <v>2011</v>
      </c>
      <c r="B2514" s="165" t="s">
        <v>50</v>
      </c>
      <c r="C2514" s="165" t="s">
        <v>109</v>
      </c>
      <c r="D2514" s="245">
        <v>1046.8800000000001</v>
      </c>
      <c r="E2514" s="245">
        <v>14533.900000000001</v>
      </c>
      <c r="F2514" s="246">
        <v>15580.78</v>
      </c>
      <c r="G2514" s="221"/>
    </row>
    <row r="2515" spans="1:7" s="58" customFormat="1" ht="13.5" customHeight="1" x14ac:dyDescent="0.2">
      <c r="A2515" s="349">
        <v>2011</v>
      </c>
      <c r="B2515" s="350" t="s">
        <v>51</v>
      </c>
      <c r="C2515" s="350" t="s">
        <v>109</v>
      </c>
      <c r="D2515" s="351">
        <v>967.49</v>
      </c>
      <c r="E2515" s="351">
        <v>8297.4</v>
      </c>
      <c r="F2515" s="352">
        <v>9264.89</v>
      </c>
      <c r="G2515" s="221"/>
    </row>
    <row r="2516" spans="1:7" s="58" customFormat="1" ht="13.5" customHeight="1" x14ac:dyDescent="0.2">
      <c r="A2516" s="244">
        <v>2011</v>
      </c>
      <c r="B2516" s="165" t="s">
        <v>52</v>
      </c>
      <c r="C2516" s="165" t="s">
        <v>109</v>
      </c>
      <c r="D2516" s="245">
        <v>1023.91</v>
      </c>
      <c r="E2516" s="245">
        <v>14025.449999999999</v>
      </c>
      <c r="F2516" s="246">
        <v>15049.359999999999</v>
      </c>
      <c r="G2516" s="221"/>
    </row>
    <row r="2517" spans="1:7" s="58" customFormat="1" ht="13.5" customHeight="1" x14ac:dyDescent="0.2">
      <c r="A2517" s="349">
        <v>2011</v>
      </c>
      <c r="B2517" s="350" t="s">
        <v>40</v>
      </c>
      <c r="C2517" s="350" t="s">
        <v>109</v>
      </c>
      <c r="D2517" s="351">
        <v>990.08999999999992</v>
      </c>
      <c r="E2517" s="351">
        <v>12503.599999999999</v>
      </c>
      <c r="F2517" s="352">
        <v>13493.689999999999</v>
      </c>
      <c r="G2517" s="221"/>
    </row>
    <row r="2518" spans="1:7" s="58" customFormat="1" ht="13.5" customHeight="1" x14ac:dyDescent="0.2">
      <c r="A2518" s="244">
        <v>2011</v>
      </c>
      <c r="B2518" s="165" t="s">
        <v>42</v>
      </c>
      <c r="C2518" s="165" t="s">
        <v>109</v>
      </c>
      <c r="D2518" s="245">
        <v>1030.82</v>
      </c>
      <c r="E2518" s="245">
        <v>13543.55</v>
      </c>
      <c r="F2518" s="246">
        <v>14574.369999999999</v>
      </c>
      <c r="G2518" s="221"/>
    </row>
    <row r="2519" spans="1:7" s="58" customFormat="1" ht="13.5" customHeight="1" x14ac:dyDescent="0.2">
      <c r="A2519" s="349">
        <v>2011</v>
      </c>
      <c r="B2519" s="350" t="s">
        <v>43</v>
      </c>
      <c r="C2519" s="350" t="s">
        <v>109</v>
      </c>
      <c r="D2519" s="351">
        <v>1251.27</v>
      </c>
      <c r="E2519" s="351">
        <v>12607.174999999999</v>
      </c>
      <c r="F2519" s="352">
        <v>13858.445</v>
      </c>
      <c r="G2519" s="221"/>
    </row>
    <row r="2520" spans="1:7" s="58" customFormat="1" ht="13.5" customHeight="1" x14ac:dyDescent="0.2">
      <c r="A2520" s="244">
        <v>2011</v>
      </c>
      <c r="B2520" s="165" t="s">
        <v>44</v>
      </c>
      <c r="C2520" s="165" t="s">
        <v>109</v>
      </c>
      <c r="D2520" s="245">
        <v>1740.02</v>
      </c>
      <c r="E2520" s="245">
        <v>13274.05</v>
      </c>
      <c r="F2520" s="246">
        <v>15014.07</v>
      </c>
      <c r="G2520" s="221"/>
    </row>
    <row r="2521" spans="1:7" s="58" customFormat="1" ht="13.5" customHeight="1" x14ac:dyDescent="0.2">
      <c r="A2521" s="349">
        <v>2011</v>
      </c>
      <c r="B2521" s="350" t="s">
        <v>45</v>
      </c>
      <c r="C2521" s="350" t="s">
        <v>109</v>
      </c>
      <c r="D2521" s="351">
        <v>2736.33</v>
      </c>
      <c r="E2521" s="351">
        <v>15326.525</v>
      </c>
      <c r="F2521" s="352">
        <v>18062.855</v>
      </c>
      <c r="G2521" s="221"/>
    </row>
    <row r="2522" spans="1:7" s="58" customFormat="1" ht="13.5" customHeight="1" x14ac:dyDescent="0.2">
      <c r="A2522" s="244">
        <v>2011</v>
      </c>
      <c r="B2522" s="165" t="s">
        <v>46</v>
      </c>
      <c r="C2522" s="165" t="s">
        <v>109</v>
      </c>
      <c r="D2522" s="245">
        <v>3541.7200000000003</v>
      </c>
      <c r="E2522" s="245">
        <v>16474.135000000002</v>
      </c>
      <c r="F2522" s="246">
        <v>20015.855</v>
      </c>
      <c r="G2522" s="221"/>
    </row>
    <row r="2523" spans="1:7" s="58" customFormat="1" ht="13.5" customHeight="1" x14ac:dyDescent="0.2">
      <c r="A2523" s="349">
        <v>2011</v>
      </c>
      <c r="B2523" s="350" t="s">
        <v>47</v>
      </c>
      <c r="C2523" s="350" t="s">
        <v>109</v>
      </c>
      <c r="D2523" s="351">
        <v>2569.0700000000002</v>
      </c>
      <c r="E2523" s="351">
        <v>18255.575000000001</v>
      </c>
      <c r="F2523" s="352">
        <v>20824.645</v>
      </c>
      <c r="G2523" s="221"/>
    </row>
    <row r="2524" spans="1:7" s="58" customFormat="1" ht="13.5" customHeight="1" x14ac:dyDescent="0.2">
      <c r="A2524" s="244">
        <v>2011</v>
      </c>
      <c r="B2524" s="165" t="s">
        <v>48</v>
      </c>
      <c r="C2524" s="165" t="s">
        <v>109</v>
      </c>
      <c r="D2524" s="245">
        <v>1580.6399999999999</v>
      </c>
      <c r="E2524" s="245">
        <v>16621.724999999999</v>
      </c>
      <c r="F2524" s="246">
        <v>18202.364999999998</v>
      </c>
      <c r="G2524" s="221"/>
    </row>
    <row r="2525" spans="1:7" s="58" customFormat="1" ht="13.5" customHeight="1" x14ac:dyDescent="0.2">
      <c r="A2525" s="349">
        <v>2011</v>
      </c>
      <c r="B2525" s="350" t="s">
        <v>49</v>
      </c>
      <c r="C2525" s="350" t="s">
        <v>109</v>
      </c>
      <c r="D2525" s="351">
        <v>1380.1699999999998</v>
      </c>
      <c r="E2525" s="351">
        <v>22708.825000000001</v>
      </c>
      <c r="F2525" s="352">
        <v>24088.995000000003</v>
      </c>
      <c r="G2525" s="221"/>
    </row>
    <row r="2526" spans="1:7" s="58" customFormat="1" ht="13.5" customHeight="1" x14ac:dyDescent="0.2">
      <c r="A2526" s="244">
        <v>2012</v>
      </c>
      <c r="B2526" s="165" t="s">
        <v>50</v>
      </c>
      <c r="C2526" s="165" t="s">
        <v>109</v>
      </c>
      <c r="D2526" s="245">
        <v>1183.3499999999999</v>
      </c>
      <c r="E2526" s="245">
        <v>11396.025</v>
      </c>
      <c r="F2526" s="246">
        <v>12579.375</v>
      </c>
      <c r="G2526" s="221"/>
    </row>
    <row r="2527" spans="1:7" s="58" customFormat="1" ht="13.5" customHeight="1" x14ac:dyDescent="0.2">
      <c r="A2527" s="349">
        <v>2012</v>
      </c>
      <c r="B2527" s="350" t="s">
        <v>51</v>
      </c>
      <c r="C2527" s="350" t="s">
        <v>109</v>
      </c>
      <c r="D2527" s="351">
        <v>1287.52</v>
      </c>
      <c r="E2527" s="351">
        <v>12983.2</v>
      </c>
      <c r="F2527" s="352">
        <v>14270.720000000001</v>
      </c>
      <c r="G2527" s="221"/>
    </row>
    <row r="2528" spans="1:7" s="58" customFormat="1" ht="13.5" customHeight="1" x14ac:dyDescent="0.2">
      <c r="A2528" s="244">
        <v>2012</v>
      </c>
      <c r="B2528" s="165" t="s">
        <v>52</v>
      </c>
      <c r="C2528" s="165" t="s">
        <v>109</v>
      </c>
      <c r="D2528" s="245">
        <v>2124.7200000000003</v>
      </c>
      <c r="E2528" s="245">
        <v>14131.7</v>
      </c>
      <c r="F2528" s="246">
        <v>16256.42</v>
      </c>
      <c r="G2528" s="221"/>
    </row>
    <row r="2529" spans="1:7" s="58" customFormat="1" ht="13.5" customHeight="1" x14ac:dyDescent="0.2">
      <c r="A2529" s="349">
        <v>2012</v>
      </c>
      <c r="B2529" s="350" t="s">
        <v>40</v>
      </c>
      <c r="C2529" s="350" t="s">
        <v>109</v>
      </c>
      <c r="D2529" s="351">
        <v>2275.5299999999997</v>
      </c>
      <c r="E2529" s="351">
        <v>10600.724999999999</v>
      </c>
      <c r="F2529" s="352">
        <v>12876.254999999999</v>
      </c>
      <c r="G2529" s="221"/>
    </row>
    <row r="2530" spans="1:7" s="58" customFormat="1" ht="13.5" customHeight="1" x14ac:dyDescent="0.2">
      <c r="A2530" s="244">
        <v>2012</v>
      </c>
      <c r="B2530" s="165" t="s">
        <v>42</v>
      </c>
      <c r="C2530" s="165" t="s">
        <v>109</v>
      </c>
      <c r="D2530" s="245">
        <v>2542.4300000000003</v>
      </c>
      <c r="E2530" s="245">
        <v>13941.1</v>
      </c>
      <c r="F2530" s="246">
        <v>16483.530000000002</v>
      </c>
      <c r="G2530" s="221"/>
    </row>
    <row r="2531" spans="1:7" s="58" customFormat="1" ht="13.5" customHeight="1" x14ac:dyDescent="0.2">
      <c r="A2531" s="349">
        <v>2012</v>
      </c>
      <c r="B2531" s="350" t="s">
        <v>43</v>
      </c>
      <c r="C2531" s="350" t="s">
        <v>109</v>
      </c>
      <c r="D2531" s="351">
        <v>1688.23</v>
      </c>
      <c r="E2531" s="351">
        <v>13381.375</v>
      </c>
      <c r="F2531" s="352">
        <v>15069.605</v>
      </c>
      <c r="G2531" s="221"/>
    </row>
    <row r="2532" spans="1:7" s="58" customFormat="1" ht="13.5" customHeight="1" x14ac:dyDescent="0.2">
      <c r="A2532" s="244">
        <v>2012</v>
      </c>
      <c r="B2532" s="165" t="s">
        <v>44</v>
      </c>
      <c r="C2532" s="165" t="s">
        <v>109</v>
      </c>
      <c r="D2532" s="245">
        <v>1974.2800000000002</v>
      </c>
      <c r="E2532" s="245">
        <v>12983.875</v>
      </c>
      <c r="F2532" s="246">
        <v>14958.155000000001</v>
      </c>
      <c r="G2532" s="221"/>
    </row>
    <row r="2533" spans="1:7" s="58" customFormat="1" ht="13.5" customHeight="1" x14ac:dyDescent="0.2">
      <c r="A2533" s="349">
        <v>2012</v>
      </c>
      <c r="B2533" s="350" t="s">
        <v>45</v>
      </c>
      <c r="C2533" s="350" t="s">
        <v>109</v>
      </c>
      <c r="D2533" s="351">
        <v>2159.4</v>
      </c>
      <c r="E2533" s="351">
        <v>14365.164999999999</v>
      </c>
      <c r="F2533" s="352">
        <v>16524.564999999999</v>
      </c>
      <c r="G2533" s="221"/>
    </row>
    <row r="2534" spans="1:7" s="58" customFormat="1" ht="13.5" customHeight="1" x14ac:dyDescent="0.2">
      <c r="A2534" s="244">
        <v>2012</v>
      </c>
      <c r="B2534" s="165" t="s">
        <v>46</v>
      </c>
      <c r="C2534" s="165" t="s">
        <v>109</v>
      </c>
      <c r="D2534" s="245">
        <v>2360.1200000000003</v>
      </c>
      <c r="E2534" s="245">
        <v>12940.942999999999</v>
      </c>
      <c r="F2534" s="246">
        <v>15301.062999999998</v>
      </c>
      <c r="G2534" s="221"/>
    </row>
    <row r="2535" spans="1:7" s="58" customFormat="1" ht="13.5" customHeight="1" x14ac:dyDescent="0.2">
      <c r="A2535" s="349">
        <v>2012</v>
      </c>
      <c r="B2535" s="350" t="s">
        <v>47</v>
      </c>
      <c r="C2535" s="350" t="s">
        <v>109</v>
      </c>
      <c r="D2535" s="351">
        <v>2410.0899999999997</v>
      </c>
      <c r="E2535" s="351">
        <v>12656.42</v>
      </c>
      <c r="F2535" s="352">
        <v>15066.51</v>
      </c>
      <c r="G2535" s="221"/>
    </row>
    <row r="2536" spans="1:7" s="58" customFormat="1" ht="13.5" customHeight="1" x14ac:dyDescent="0.2">
      <c r="A2536" s="244">
        <v>2012</v>
      </c>
      <c r="B2536" s="165" t="s">
        <v>48</v>
      </c>
      <c r="C2536" s="165" t="s">
        <v>109</v>
      </c>
      <c r="D2536" s="245">
        <v>2609.16</v>
      </c>
      <c r="E2536" s="245">
        <v>12806.625</v>
      </c>
      <c r="F2536" s="246">
        <v>15415.785</v>
      </c>
      <c r="G2536" s="221"/>
    </row>
    <row r="2537" spans="1:7" s="58" customFormat="1" ht="13.5" customHeight="1" x14ac:dyDescent="0.2">
      <c r="A2537" s="349">
        <v>2012</v>
      </c>
      <c r="B2537" s="350" t="s">
        <v>49</v>
      </c>
      <c r="C2537" s="350" t="s">
        <v>109</v>
      </c>
      <c r="D2537" s="351">
        <v>2436.79</v>
      </c>
      <c r="E2537" s="351">
        <v>10485.375</v>
      </c>
      <c r="F2537" s="352">
        <v>12922.165000000001</v>
      </c>
      <c r="G2537" s="221"/>
    </row>
    <row r="2538" spans="1:7" s="58" customFormat="1" ht="13.5" customHeight="1" x14ac:dyDescent="0.2">
      <c r="A2538" s="244">
        <v>2013</v>
      </c>
      <c r="B2538" s="165" t="s">
        <v>50</v>
      </c>
      <c r="C2538" s="165" t="s">
        <v>109</v>
      </c>
      <c r="D2538" s="245">
        <v>1540.62</v>
      </c>
      <c r="E2538" s="245">
        <v>7934.7749999999996</v>
      </c>
      <c r="F2538" s="246">
        <v>9475.3950000000004</v>
      </c>
      <c r="G2538" s="221"/>
    </row>
    <row r="2539" spans="1:7" s="58" customFormat="1" ht="13.5" customHeight="1" x14ac:dyDescent="0.2">
      <c r="A2539" s="349">
        <v>2013</v>
      </c>
      <c r="B2539" s="350" t="s">
        <v>51</v>
      </c>
      <c r="C2539" s="350" t="s">
        <v>109</v>
      </c>
      <c r="D2539" s="351">
        <v>2478.48</v>
      </c>
      <c r="E2539" s="351">
        <v>8202.1625000000004</v>
      </c>
      <c r="F2539" s="352">
        <v>10680.6425</v>
      </c>
      <c r="G2539" s="221"/>
    </row>
    <row r="2540" spans="1:7" s="58" customFormat="1" ht="13.5" customHeight="1" x14ac:dyDescent="0.2">
      <c r="A2540" s="244">
        <v>2013</v>
      </c>
      <c r="B2540" s="165" t="s">
        <v>52</v>
      </c>
      <c r="C2540" s="165" t="s">
        <v>109</v>
      </c>
      <c r="D2540" s="245">
        <v>1803.46</v>
      </c>
      <c r="E2540" s="245">
        <v>8562.75</v>
      </c>
      <c r="F2540" s="246">
        <v>10366.209999999999</v>
      </c>
      <c r="G2540" s="221"/>
    </row>
    <row r="2541" spans="1:7" s="58" customFormat="1" ht="13.5" customHeight="1" x14ac:dyDescent="0.2">
      <c r="A2541" s="349">
        <v>2013</v>
      </c>
      <c r="B2541" s="350" t="s">
        <v>40</v>
      </c>
      <c r="C2541" s="350" t="s">
        <v>109</v>
      </c>
      <c r="D2541" s="351">
        <v>2435.56</v>
      </c>
      <c r="E2541" s="351">
        <v>9209.7999999999993</v>
      </c>
      <c r="F2541" s="352">
        <v>11645.359999999999</v>
      </c>
      <c r="G2541" s="221"/>
    </row>
    <row r="2542" spans="1:7" s="58" customFormat="1" ht="13.5" customHeight="1" x14ac:dyDescent="0.2">
      <c r="A2542" s="244">
        <v>2013</v>
      </c>
      <c r="B2542" s="165" t="s">
        <v>42</v>
      </c>
      <c r="C2542" s="165" t="s">
        <v>109</v>
      </c>
      <c r="D2542" s="245">
        <v>2278.86</v>
      </c>
      <c r="E2542" s="245">
        <v>7905.4250000000002</v>
      </c>
      <c r="F2542" s="246">
        <v>10184.285</v>
      </c>
      <c r="G2542" s="221"/>
    </row>
    <row r="2543" spans="1:7" s="58" customFormat="1" ht="13.5" customHeight="1" x14ac:dyDescent="0.2">
      <c r="A2543" s="349">
        <v>2013</v>
      </c>
      <c r="B2543" s="350" t="s">
        <v>43</v>
      </c>
      <c r="C2543" s="350" t="s">
        <v>109</v>
      </c>
      <c r="D2543" s="351">
        <v>2220.11</v>
      </c>
      <c r="E2543" s="351">
        <v>10222.174999999999</v>
      </c>
      <c r="F2543" s="352">
        <v>12442.285</v>
      </c>
      <c r="G2543" s="221"/>
    </row>
    <row r="2544" spans="1:7" s="58" customFormat="1" ht="13.5" customHeight="1" x14ac:dyDescent="0.2">
      <c r="A2544" s="244">
        <v>2013</v>
      </c>
      <c r="B2544" s="165" t="s">
        <v>44</v>
      </c>
      <c r="C2544" s="165" t="s">
        <v>109</v>
      </c>
      <c r="D2544" s="245">
        <v>2875.29</v>
      </c>
      <c r="E2544" s="245">
        <v>12578.025</v>
      </c>
      <c r="F2544" s="246">
        <v>15453.314999999999</v>
      </c>
      <c r="G2544" s="221"/>
    </row>
    <row r="2545" spans="1:7" s="58" customFormat="1" ht="13.5" customHeight="1" x14ac:dyDescent="0.2">
      <c r="A2545" s="349">
        <v>2013</v>
      </c>
      <c r="B2545" s="350" t="s">
        <v>45</v>
      </c>
      <c r="C2545" s="350" t="s">
        <v>109</v>
      </c>
      <c r="D2545" s="351">
        <v>2084.9300000000003</v>
      </c>
      <c r="E2545" s="351">
        <v>9042.15</v>
      </c>
      <c r="F2545" s="352">
        <v>11127.08</v>
      </c>
      <c r="G2545" s="221"/>
    </row>
    <row r="2546" spans="1:7" s="58" customFormat="1" ht="13.5" customHeight="1" x14ac:dyDescent="0.2">
      <c r="A2546" s="244">
        <v>2013</v>
      </c>
      <c r="B2546" s="165" t="s">
        <v>46</v>
      </c>
      <c r="C2546" s="165" t="s">
        <v>109</v>
      </c>
      <c r="D2546" s="245">
        <v>2131.09</v>
      </c>
      <c r="E2546" s="245">
        <v>9968.2999999999993</v>
      </c>
      <c r="F2546" s="246">
        <v>12099.39</v>
      </c>
      <c r="G2546" s="221"/>
    </row>
    <row r="2547" spans="1:7" s="58" customFormat="1" ht="13.5" customHeight="1" x14ac:dyDescent="0.2">
      <c r="A2547" s="349">
        <v>2013</v>
      </c>
      <c r="B2547" s="350" t="s">
        <v>47</v>
      </c>
      <c r="C2547" s="350" t="s">
        <v>109</v>
      </c>
      <c r="D2547" s="351">
        <v>2369.2600000000002</v>
      </c>
      <c r="E2547" s="351">
        <v>10754.885</v>
      </c>
      <c r="F2547" s="352">
        <v>13124.145</v>
      </c>
      <c r="G2547" s="221"/>
    </row>
    <row r="2548" spans="1:7" s="58" customFormat="1" ht="13.5" customHeight="1" x14ac:dyDescent="0.2">
      <c r="A2548" s="244">
        <v>2013</v>
      </c>
      <c r="B2548" s="165" t="s">
        <v>48</v>
      </c>
      <c r="C2548" s="165" t="s">
        <v>109</v>
      </c>
      <c r="D2548" s="245">
        <v>2190.6800000000003</v>
      </c>
      <c r="E2548" s="245">
        <v>11397.4</v>
      </c>
      <c r="F2548" s="246">
        <v>13588.079999999998</v>
      </c>
      <c r="G2548" s="221"/>
    </row>
    <row r="2549" spans="1:7" s="58" customFormat="1" ht="13.5" customHeight="1" x14ac:dyDescent="0.2">
      <c r="A2549" s="349">
        <v>2013</v>
      </c>
      <c r="B2549" s="350" t="s">
        <v>49</v>
      </c>
      <c r="C2549" s="350" t="s">
        <v>109</v>
      </c>
      <c r="D2549" s="351">
        <v>2571.04</v>
      </c>
      <c r="E2549" s="351">
        <v>10655.65</v>
      </c>
      <c r="F2549" s="352">
        <v>13226.69</v>
      </c>
      <c r="G2549" s="221"/>
    </row>
    <row r="2550" spans="1:7" s="58" customFormat="1" ht="13.5" customHeight="1" x14ac:dyDescent="0.2">
      <c r="A2550" s="244">
        <v>2014</v>
      </c>
      <c r="B2550" s="165" t="s">
        <v>50</v>
      </c>
      <c r="C2550" s="165" t="s">
        <v>109</v>
      </c>
      <c r="D2550" s="245">
        <v>1357.65</v>
      </c>
      <c r="E2550" s="245">
        <v>6588.1</v>
      </c>
      <c r="F2550" s="246">
        <v>7945.75</v>
      </c>
      <c r="G2550" s="221"/>
    </row>
    <row r="2551" spans="1:7" s="58" customFormat="1" ht="13.5" customHeight="1" x14ac:dyDescent="0.2">
      <c r="A2551" s="349">
        <v>2014</v>
      </c>
      <c r="B2551" s="350" t="s">
        <v>51</v>
      </c>
      <c r="C2551" s="350" t="s">
        <v>109</v>
      </c>
      <c r="D2551" s="351">
        <v>1902.29</v>
      </c>
      <c r="E2551" s="351">
        <v>12668.14</v>
      </c>
      <c r="F2551" s="352">
        <v>14570.43</v>
      </c>
      <c r="G2551" s="221"/>
    </row>
    <row r="2552" spans="1:7" s="58" customFormat="1" ht="13.5" customHeight="1" x14ac:dyDescent="0.2">
      <c r="A2552" s="244">
        <v>2014</v>
      </c>
      <c r="B2552" s="165" t="s">
        <v>52</v>
      </c>
      <c r="C2552" s="165" t="s">
        <v>109</v>
      </c>
      <c r="D2552" s="245">
        <v>988.33</v>
      </c>
      <c r="E2552" s="245">
        <v>14218.7125</v>
      </c>
      <c r="F2552" s="246">
        <v>15207.0425</v>
      </c>
      <c r="G2552" s="221"/>
    </row>
    <row r="2553" spans="1:7" s="58" customFormat="1" ht="13.5" customHeight="1" x14ac:dyDescent="0.2">
      <c r="A2553" s="349">
        <v>2014</v>
      </c>
      <c r="B2553" s="350" t="s">
        <v>40</v>
      </c>
      <c r="C2553" s="350" t="s">
        <v>109</v>
      </c>
      <c r="D2553" s="351">
        <v>1546.04</v>
      </c>
      <c r="E2553" s="351">
        <v>12789.744999999999</v>
      </c>
      <c r="F2553" s="352">
        <v>14335.785</v>
      </c>
      <c r="G2553" s="221"/>
    </row>
    <row r="2554" spans="1:7" s="58" customFormat="1" ht="13.5" customHeight="1" x14ac:dyDescent="0.2">
      <c r="A2554" s="244">
        <v>2014</v>
      </c>
      <c r="B2554" s="165" t="s">
        <v>42</v>
      </c>
      <c r="C2554" s="165" t="s">
        <v>109</v>
      </c>
      <c r="D2554" s="245">
        <v>1399.5</v>
      </c>
      <c r="E2554" s="245">
        <v>12118.823</v>
      </c>
      <c r="F2554" s="246">
        <v>13518.323</v>
      </c>
      <c r="G2554" s="221"/>
    </row>
    <row r="2555" spans="1:7" s="58" customFormat="1" ht="13.5" customHeight="1" x14ac:dyDescent="0.2">
      <c r="A2555" s="349">
        <v>2014</v>
      </c>
      <c r="B2555" s="350" t="s">
        <v>43</v>
      </c>
      <c r="C2555" s="350" t="s">
        <v>109</v>
      </c>
      <c r="D2555" s="351">
        <v>1913.4900000000002</v>
      </c>
      <c r="E2555" s="351">
        <v>9799.8040000000001</v>
      </c>
      <c r="F2555" s="352">
        <v>11713.294000000002</v>
      </c>
      <c r="G2555" s="221"/>
    </row>
    <row r="2556" spans="1:7" s="58" customFormat="1" ht="13.5" customHeight="1" x14ac:dyDescent="0.2">
      <c r="A2556" s="244">
        <v>2014</v>
      </c>
      <c r="B2556" s="165" t="s">
        <v>44</v>
      </c>
      <c r="C2556" s="165" t="s">
        <v>109</v>
      </c>
      <c r="D2556" s="245">
        <v>2227.15</v>
      </c>
      <c r="E2556" s="245">
        <v>16482.341</v>
      </c>
      <c r="F2556" s="246">
        <v>18709.491000000002</v>
      </c>
      <c r="G2556" s="221"/>
    </row>
    <row r="2557" spans="1:7" s="58" customFormat="1" ht="13.5" customHeight="1" x14ac:dyDescent="0.2">
      <c r="A2557" s="349">
        <v>2014</v>
      </c>
      <c r="B2557" s="350" t="s">
        <v>45</v>
      </c>
      <c r="C2557" s="350" t="s">
        <v>109</v>
      </c>
      <c r="D2557" s="351">
        <v>2585.8900000000003</v>
      </c>
      <c r="E2557" s="351">
        <v>17890.215</v>
      </c>
      <c r="F2557" s="352">
        <v>20476.105</v>
      </c>
      <c r="G2557" s="221"/>
    </row>
    <row r="2558" spans="1:7" s="58" customFormat="1" ht="13.5" customHeight="1" x14ac:dyDescent="0.2">
      <c r="A2558" s="244">
        <v>2014</v>
      </c>
      <c r="B2558" s="165" t="s">
        <v>46</v>
      </c>
      <c r="C2558" s="165" t="s">
        <v>109</v>
      </c>
      <c r="D2558" s="245">
        <v>3678.05</v>
      </c>
      <c r="E2558" s="245">
        <v>21105.202000000001</v>
      </c>
      <c r="F2558" s="246">
        <v>24783.252</v>
      </c>
      <c r="G2558" s="221"/>
    </row>
    <row r="2559" spans="1:7" s="58" customFormat="1" ht="13.5" customHeight="1" x14ac:dyDescent="0.2">
      <c r="A2559" s="349">
        <v>2014</v>
      </c>
      <c r="B2559" s="350" t="s">
        <v>47</v>
      </c>
      <c r="C2559" s="350" t="s">
        <v>109</v>
      </c>
      <c r="D2559" s="351">
        <v>3069.21</v>
      </c>
      <c r="E2559" s="351">
        <v>21352.200000000004</v>
      </c>
      <c r="F2559" s="352">
        <v>24421.410000000003</v>
      </c>
      <c r="G2559" s="221"/>
    </row>
    <row r="2560" spans="1:7" s="58" customFormat="1" ht="13.5" customHeight="1" x14ac:dyDescent="0.2">
      <c r="A2560" s="244">
        <v>2014</v>
      </c>
      <c r="B2560" s="165" t="s">
        <v>48</v>
      </c>
      <c r="C2560" s="165" t="s">
        <v>109</v>
      </c>
      <c r="D2560" s="245">
        <v>3844.09</v>
      </c>
      <c r="E2560" s="245">
        <v>21831.744999999999</v>
      </c>
      <c r="F2560" s="246">
        <v>25675.834999999999</v>
      </c>
      <c r="G2560" s="221"/>
    </row>
    <row r="2561" spans="1:7" s="58" customFormat="1" ht="13.5" customHeight="1" x14ac:dyDescent="0.2">
      <c r="A2561" s="349">
        <v>2014</v>
      </c>
      <c r="B2561" s="350" t="s">
        <v>49</v>
      </c>
      <c r="C2561" s="350" t="s">
        <v>109</v>
      </c>
      <c r="D2561" s="351">
        <v>2879.49</v>
      </c>
      <c r="E2561" s="351">
        <v>19784.906500000001</v>
      </c>
      <c r="F2561" s="352">
        <v>22664.396500000003</v>
      </c>
      <c r="G2561" s="221"/>
    </row>
    <row r="2562" spans="1:7" s="58" customFormat="1" ht="13.5" customHeight="1" x14ac:dyDescent="0.2">
      <c r="A2562" s="244">
        <v>2015</v>
      </c>
      <c r="B2562" s="165" t="s">
        <v>50</v>
      </c>
      <c r="C2562" s="165" t="s">
        <v>109</v>
      </c>
      <c r="D2562" s="245">
        <v>2677.3399999999997</v>
      </c>
      <c r="E2562" s="245">
        <v>18380.843999999997</v>
      </c>
      <c r="F2562" s="246">
        <v>21058.183999999997</v>
      </c>
      <c r="G2562" s="221"/>
    </row>
    <row r="2563" spans="1:7" s="58" customFormat="1" ht="13.5" customHeight="1" x14ac:dyDescent="0.2">
      <c r="A2563" s="349">
        <v>2015</v>
      </c>
      <c r="B2563" s="350" t="s">
        <v>51</v>
      </c>
      <c r="C2563" s="350" t="s">
        <v>109</v>
      </c>
      <c r="D2563" s="351">
        <v>2655.9500000000003</v>
      </c>
      <c r="E2563" s="351">
        <v>19501.906999999999</v>
      </c>
      <c r="F2563" s="352">
        <v>22157.857</v>
      </c>
      <c r="G2563" s="221"/>
    </row>
    <row r="2564" spans="1:7" s="58" customFormat="1" ht="13.5" customHeight="1" x14ac:dyDescent="0.2">
      <c r="A2564" s="244">
        <v>2015</v>
      </c>
      <c r="B2564" s="165" t="s">
        <v>52</v>
      </c>
      <c r="C2564" s="165" t="s">
        <v>109</v>
      </c>
      <c r="D2564" s="245">
        <v>2493.5700000000002</v>
      </c>
      <c r="E2564" s="245">
        <v>13466.772499999999</v>
      </c>
      <c r="F2564" s="246">
        <v>15960.342500000001</v>
      </c>
      <c r="G2564" s="221"/>
    </row>
    <row r="2565" spans="1:7" s="58" customFormat="1" ht="13.5" customHeight="1" x14ac:dyDescent="0.2">
      <c r="A2565" s="349">
        <v>2015</v>
      </c>
      <c r="B2565" s="350" t="s">
        <v>40</v>
      </c>
      <c r="C2565" s="350" t="s">
        <v>109</v>
      </c>
      <c r="D2565" s="351">
        <v>2812.05</v>
      </c>
      <c r="E2565" s="351">
        <v>20225.802</v>
      </c>
      <c r="F2565" s="352">
        <v>23037.851999999999</v>
      </c>
      <c r="G2565" s="221"/>
    </row>
    <row r="2566" spans="1:7" s="58" customFormat="1" ht="13.5" customHeight="1" x14ac:dyDescent="0.2">
      <c r="A2566" s="244">
        <v>2015</v>
      </c>
      <c r="B2566" s="165" t="s">
        <v>42</v>
      </c>
      <c r="C2566" s="165" t="s">
        <v>109</v>
      </c>
      <c r="D2566" s="245">
        <v>3432.59</v>
      </c>
      <c r="E2566" s="245">
        <v>19442.411500000002</v>
      </c>
      <c r="F2566" s="246">
        <v>22875.001499999998</v>
      </c>
      <c r="G2566" s="221"/>
    </row>
    <row r="2567" spans="1:7" s="58" customFormat="1" ht="13.5" customHeight="1" x14ac:dyDescent="0.2">
      <c r="A2567" s="349">
        <v>2015</v>
      </c>
      <c r="B2567" s="350" t="s">
        <v>43</v>
      </c>
      <c r="C2567" s="350" t="s">
        <v>109</v>
      </c>
      <c r="D2567" s="351">
        <v>3371.1500000000005</v>
      </c>
      <c r="E2567" s="351">
        <v>16871.629000000001</v>
      </c>
      <c r="F2567" s="352">
        <v>20242.779000000002</v>
      </c>
      <c r="G2567" s="221"/>
    </row>
    <row r="2568" spans="1:7" s="58" customFormat="1" ht="13.5" customHeight="1" x14ac:dyDescent="0.2">
      <c r="A2568" s="244">
        <v>2015</v>
      </c>
      <c r="B2568" s="165" t="s">
        <v>44</v>
      </c>
      <c r="C2568" s="165" t="s">
        <v>109</v>
      </c>
      <c r="D2568" s="245">
        <v>3811.77</v>
      </c>
      <c r="E2568" s="245">
        <v>21665.243999999999</v>
      </c>
      <c r="F2568" s="246">
        <v>25477.014000000003</v>
      </c>
      <c r="G2568" s="221"/>
    </row>
    <row r="2569" spans="1:7" s="58" customFormat="1" ht="13.5" customHeight="1" x14ac:dyDescent="0.2">
      <c r="A2569" s="349">
        <v>2015</v>
      </c>
      <c r="B2569" s="350" t="s">
        <v>45</v>
      </c>
      <c r="C2569" s="350" t="s">
        <v>109</v>
      </c>
      <c r="D2569" s="351">
        <v>3233.75</v>
      </c>
      <c r="E2569" s="351">
        <v>22606.506999999998</v>
      </c>
      <c r="F2569" s="352">
        <v>25840.256999999998</v>
      </c>
      <c r="G2569" s="221"/>
    </row>
    <row r="2570" spans="1:7" s="58" customFormat="1" ht="13.5" customHeight="1" x14ac:dyDescent="0.2">
      <c r="A2570" s="244">
        <v>2015</v>
      </c>
      <c r="B2570" s="165" t="s">
        <v>46</v>
      </c>
      <c r="C2570" s="165" t="s">
        <v>109</v>
      </c>
      <c r="D2570" s="245">
        <v>3923.3</v>
      </c>
      <c r="E2570" s="245">
        <v>20518.424999999999</v>
      </c>
      <c r="F2570" s="246">
        <v>24441.724999999999</v>
      </c>
      <c r="G2570" s="221"/>
    </row>
    <row r="2571" spans="1:7" s="58" customFormat="1" ht="13.5" customHeight="1" x14ac:dyDescent="0.2">
      <c r="A2571" s="349">
        <v>2015</v>
      </c>
      <c r="B2571" s="350" t="s">
        <v>47</v>
      </c>
      <c r="C2571" s="350" t="s">
        <v>109</v>
      </c>
      <c r="D2571" s="351">
        <v>4587.451</v>
      </c>
      <c r="E2571" s="351">
        <v>20805.738000000001</v>
      </c>
      <c r="F2571" s="352">
        <v>25393.189000000002</v>
      </c>
      <c r="G2571" s="221"/>
    </row>
    <row r="2572" spans="1:7" s="58" customFormat="1" ht="13.5" customHeight="1" x14ac:dyDescent="0.2">
      <c r="A2572" s="244">
        <v>2015</v>
      </c>
      <c r="B2572" s="165" t="s">
        <v>48</v>
      </c>
      <c r="C2572" s="165" t="s">
        <v>109</v>
      </c>
      <c r="D2572" s="245">
        <v>4486.67</v>
      </c>
      <c r="E2572" s="245">
        <v>18229.083999999999</v>
      </c>
      <c r="F2572" s="246">
        <v>22715.754000000001</v>
      </c>
      <c r="G2572" s="221"/>
    </row>
    <row r="2573" spans="1:7" s="58" customFormat="1" ht="13.5" customHeight="1" x14ac:dyDescent="0.2">
      <c r="A2573" s="349">
        <v>2015</v>
      </c>
      <c r="B2573" s="350" t="s">
        <v>49</v>
      </c>
      <c r="C2573" s="350" t="s">
        <v>109</v>
      </c>
      <c r="D2573" s="351">
        <v>3849.7200000000003</v>
      </c>
      <c r="E2573" s="351">
        <v>19702.870500000001</v>
      </c>
      <c r="F2573" s="352">
        <v>23552.590500000002</v>
      </c>
      <c r="G2573" s="221"/>
    </row>
    <row r="2574" spans="1:7" s="58" customFormat="1" ht="13.5" customHeight="1" x14ac:dyDescent="0.2">
      <c r="A2574" s="244">
        <v>2016</v>
      </c>
      <c r="B2574" s="165" t="s">
        <v>50</v>
      </c>
      <c r="C2574" s="165" t="s">
        <v>109</v>
      </c>
      <c r="D2574" s="245">
        <v>2185.8900000000003</v>
      </c>
      <c r="E2574" s="245">
        <v>15189.071</v>
      </c>
      <c r="F2574" s="246">
        <v>17374.960999999999</v>
      </c>
      <c r="G2574" s="221"/>
    </row>
    <row r="2575" spans="1:7" s="58" customFormat="1" ht="13.5" customHeight="1" x14ac:dyDescent="0.2">
      <c r="A2575" s="349">
        <v>2016</v>
      </c>
      <c r="B2575" s="350" t="s">
        <v>51</v>
      </c>
      <c r="C2575" s="350" t="s">
        <v>109</v>
      </c>
      <c r="D2575" s="351">
        <v>3455.26</v>
      </c>
      <c r="E2575" s="351">
        <v>21821.275000000001</v>
      </c>
      <c r="F2575" s="352">
        <v>25276.535</v>
      </c>
      <c r="G2575" s="221"/>
    </row>
    <row r="2576" spans="1:7" s="58" customFormat="1" ht="13.5" customHeight="1" x14ac:dyDescent="0.2">
      <c r="A2576" s="244">
        <v>2016</v>
      </c>
      <c r="B2576" s="165" t="s">
        <v>52</v>
      </c>
      <c r="C2576" s="165" t="s">
        <v>109</v>
      </c>
      <c r="D2576" s="245">
        <v>3429.07</v>
      </c>
      <c r="E2576" s="245">
        <v>21381.573000000004</v>
      </c>
      <c r="F2576" s="246">
        <v>24810.643000000004</v>
      </c>
      <c r="G2576" s="221"/>
    </row>
    <row r="2577" spans="1:7" s="58" customFormat="1" ht="13.5" customHeight="1" x14ac:dyDescent="0.2">
      <c r="A2577" s="349">
        <v>2016</v>
      </c>
      <c r="B2577" s="350" t="s">
        <v>40</v>
      </c>
      <c r="C2577" s="350" t="s">
        <v>109</v>
      </c>
      <c r="D2577" s="351">
        <v>3153.2000000000003</v>
      </c>
      <c r="E2577" s="351">
        <v>21107.800499999998</v>
      </c>
      <c r="F2577" s="352">
        <v>24261.000499999998</v>
      </c>
      <c r="G2577" s="221"/>
    </row>
    <row r="2578" spans="1:7" s="58" customFormat="1" ht="13.5" customHeight="1" x14ac:dyDescent="0.2">
      <c r="A2578" s="244">
        <v>2016</v>
      </c>
      <c r="B2578" s="165" t="s">
        <v>42</v>
      </c>
      <c r="C2578" s="165" t="s">
        <v>109</v>
      </c>
      <c r="D2578" s="245">
        <v>3044.1</v>
      </c>
      <c r="E2578" s="245">
        <v>18971.714500000002</v>
      </c>
      <c r="F2578" s="246">
        <v>22015.8145</v>
      </c>
      <c r="G2578" s="221"/>
    </row>
    <row r="2579" spans="1:7" s="58" customFormat="1" ht="13.5" customHeight="1" x14ac:dyDescent="0.2">
      <c r="A2579" s="349">
        <v>2016</v>
      </c>
      <c r="B2579" s="350" t="s">
        <v>43</v>
      </c>
      <c r="C2579" s="350" t="s">
        <v>109</v>
      </c>
      <c r="D2579" s="351">
        <v>1445.67</v>
      </c>
      <c r="E2579" s="351">
        <v>11483.116</v>
      </c>
      <c r="F2579" s="352">
        <v>12928.786</v>
      </c>
      <c r="G2579" s="221"/>
    </row>
    <row r="2580" spans="1:7" s="58" customFormat="1" ht="13.5" customHeight="1" x14ac:dyDescent="0.2">
      <c r="A2580" s="244">
        <v>2016</v>
      </c>
      <c r="B2580" s="165" t="s">
        <v>44</v>
      </c>
      <c r="C2580" s="165" t="s">
        <v>109</v>
      </c>
      <c r="D2580" s="245">
        <v>1550.38</v>
      </c>
      <c r="E2580" s="245">
        <v>12515.778</v>
      </c>
      <c r="F2580" s="246">
        <v>14066.157999999999</v>
      </c>
      <c r="G2580" s="221"/>
    </row>
    <row r="2581" spans="1:7" s="58" customFormat="1" ht="13.5" customHeight="1" x14ac:dyDescent="0.2">
      <c r="A2581" s="349">
        <v>2016</v>
      </c>
      <c r="B2581" s="350" t="s">
        <v>45</v>
      </c>
      <c r="C2581" s="350" t="s">
        <v>109</v>
      </c>
      <c r="D2581" s="351">
        <v>2824.31</v>
      </c>
      <c r="E2581" s="351">
        <v>26122.1</v>
      </c>
      <c r="F2581" s="352">
        <v>28946.41</v>
      </c>
      <c r="G2581" s="221"/>
    </row>
    <row r="2582" spans="1:7" s="58" customFormat="1" ht="13.5" customHeight="1" x14ac:dyDescent="0.2">
      <c r="A2582" s="244">
        <v>2016</v>
      </c>
      <c r="B2582" s="165" t="s">
        <v>46</v>
      </c>
      <c r="C2582" s="165" t="s">
        <v>109</v>
      </c>
      <c r="D2582" s="245">
        <v>2015.4499999999998</v>
      </c>
      <c r="E2582" s="245">
        <v>18271.263500000001</v>
      </c>
      <c r="F2582" s="246">
        <v>20286.713499999998</v>
      </c>
      <c r="G2582" s="221"/>
    </row>
    <row r="2583" spans="1:7" s="58" customFormat="1" ht="13.5" customHeight="1" x14ac:dyDescent="0.2">
      <c r="A2583" s="349">
        <v>2016</v>
      </c>
      <c r="B2583" s="350" t="s">
        <v>47</v>
      </c>
      <c r="C2583" s="350" t="s">
        <v>109</v>
      </c>
      <c r="D2583" s="351">
        <v>2101.41</v>
      </c>
      <c r="E2583" s="351">
        <v>22533.479999999996</v>
      </c>
      <c r="F2583" s="352">
        <v>24634.89</v>
      </c>
      <c r="G2583" s="221"/>
    </row>
    <row r="2584" spans="1:7" s="58" customFormat="1" ht="13.5" customHeight="1" x14ac:dyDescent="0.2">
      <c r="A2584" s="244">
        <v>2016</v>
      </c>
      <c r="B2584" s="165" t="s">
        <v>48</v>
      </c>
      <c r="C2584" s="165" t="s">
        <v>109</v>
      </c>
      <c r="D2584" s="245">
        <v>2645.8</v>
      </c>
      <c r="E2584" s="245">
        <v>24885.754500000003</v>
      </c>
      <c r="F2584" s="246">
        <v>27531.554499999998</v>
      </c>
      <c r="G2584" s="221"/>
    </row>
    <row r="2585" spans="1:7" s="58" customFormat="1" ht="13.5" customHeight="1" x14ac:dyDescent="0.2">
      <c r="A2585" s="349">
        <v>2016</v>
      </c>
      <c r="B2585" s="350" t="s">
        <v>49</v>
      </c>
      <c r="C2585" s="350" t="s">
        <v>109</v>
      </c>
      <c r="D2585" s="351">
        <v>2669.32</v>
      </c>
      <c r="E2585" s="351">
        <v>22944.908500000001</v>
      </c>
      <c r="F2585" s="352">
        <v>25614.228500000001</v>
      </c>
      <c r="G2585" s="221"/>
    </row>
    <row r="2586" spans="1:7" s="58" customFormat="1" ht="13.5" customHeight="1" x14ac:dyDescent="0.2">
      <c r="A2586" s="244">
        <v>2017</v>
      </c>
      <c r="B2586" s="165" t="s">
        <v>50</v>
      </c>
      <c r="C2586" s="165" t="s">
        <v>109</v>
      </c>
      <c r="D2586" s="245">
        <v>2070.5</v>
      </c>
      <c r="E2586" s="245">
        <v>18558.421999999999</v>
      </c>
      <c r="F2586" s="246">
        <v>20628.922000000002</v>
      </c>
      <c r="G2586" s="221"/>
    </row>
    <row r="2587" spans="1:7" s="58" customFormat="1" ht="13.5" customHeight="1" x14ac:dyDescent="0.2">
      <c r="A2587" s="349">
        <v>2017</v>
      </c>
      <c r="B2587" s="350" t="s">
        <v>51</v>
      </c>
      <c r="C2587" s="350" t="s">
        <v>109</v>
      </c>
      <c r="D2587" s="351">
        <v>2888.84</v>
      </c>
      <c r="E2587" s="351">
        <v>23157.089</v>
      </c>
      <c r="F2587" s="352">
        <v>26045.929</v>
      </c>
      <c r="G2587" s="221"/>
    </row>
    <row r="2588" spans="1:7" s="58" customFormat="1" ht="13.5" customHeight="1" x14ac:dyDescent="0.2">
      <c r="A2588" s="244">
        <v>2017</v>
      </c>
      <c r="B2588" s="165" t="s">
        <v>52</v>
      </c>
      <c r="C2588" s="165" t="s">
        <v>109</v>
      </c>
      <c r="D2588" s="245">
        <v>3036.29</v>
      </c>
      <c r="E2588" s="245">
        <v>21777.787000000004</v>
      </c>
      <c r="F2588" s="246">
        <v>24814.076999999997</v>
      </c>
      <c r="G2588" s="221"/>
    </row>
    <row r="2589" spans="1:7" s="58" customFormat="1" ht="13.5" customHeight="1" x14ac:dyDescent="0.2">
      <c r="A2589" s="349">
        <v>2017</v>
      </c>
      <c r="B2589" s="350" t="s">
        <v>40</v>
      </c>
      <c r="C2589" s="350" t="s">
        <v>109</v>
      </c>
      <c r="D2589" s="351">
        <v>2563.1499999999996</v>
      </c>
      <c r="E2589" s="351">
        <v>21975.095999999998</v>
      </c>
      <c r="F2589" s="352">
        <v>24538.245999999999</v>
      </c>
      <c r="G2589" s="221"/>
    </row>
    <row r="2590" spans="1:7" s="58" customFormat="1" ht="13.5" customHeight="1" x14ac:dyDescent="0.2">
      <c r="A2590" s="244">
        <v>2017</v>
      </c>
      <c r="B2590" s="165" t="s">
        <v>42</v>
      </c>
      <c r="C2590" s="165" t="s">
        <v>109</v>
      </c>
      <c r="D2590" s="245">
        <v>2734.8999999999996</v>
      </c>
      <c r="E2590" s="245">
        <v>24191.620999999999</v>
      </c>
      <c r="F2590" s="246">
        <v>26926.521000000001</v>
      </c>
      <c r="G2590" s="221"/>
    </row>
    <row r="2591" spans="1:7" s="58" customFormat="1" ht="13.5" customHeight="1" x14ac:dyDescent="0.2">
      <c r="A2591" s="349">
        <v>2017</v>
      </c>
      <c r="B2591" s="350" t="s">
        <v>43</v>
      </c>
      <c r="C2591" s="350" t="s">
        <v>109</v>
      </c>
      <c r="D2591" s="351">
        <v>2537.84</v>
      </c>
      <c r="E2591" s="351">
        <v>23962.090500000002</v>
      </c>
      <c r="F2591" s="352">
        <v>26499.930500000002</v>
      </c>
      <c r="G2591" s="221"/>
    </row>
    <row r="2592" spans="1:7" s="58" customFormat="1" ht="13.5" customHeight="1" x14ac:dyDescent="0.2">
      <c r="A2592" s="244">
        <v>2017</v>
      </c>
      <c r="B2592" s="165" t="s">
        <v>44</v>
      </c>
      <c r="C2592" s="165" t="s">
        <v>109</v>
      </c>
      <c r="D2592" s="245">
        <v>2504.4499999999998</v>
      </c>
      <c r="E2592" s="245">
        <v>24450.037</v>
      </c>
      <c r="F2592" s="246">
        <v>26954.487000000001</v>
      </c>
      <c r="G2592" s="221"/>
    </row>
    <row r="2593" spans="1:7" s="58" customFormat="1" ht="13.5" customHeight="1" x14ac:dyDescent="0.2">
      <c r="A2593" s="349">
        <v>2017</v>
      </c>
      <c r="B2593" s="350" t="s">
        <v>45</v>
      </c>
      <c r="C2593" s="350" t="s">
        <v>109</v>
      </c>
      <c r="D2593" s="351">
        <v>2546.92</v>
      </c>
      <c r="E2593" s="351">
        <v>23957.113000000001</v>
      </c>
      <c r="F2593" s="352">
        <v>26504.032999999999</v>
      </c>
      <c r="G2593" s="221"/>
    </row>
    <row r="2594" spans="1:7" s="58" customFormat="1" ht="13.5" customHeight="1" x14ac:dyDescent="0.2">
      <c r="A2594" s="244">
        <v>2017</v>
      </c>
      <c r="B2594" s="165" t="s">
        <v>46</v>
      </c>
      <c r="C2594" s="165" t="s">
        <v>109</v>
      </c>
      <c r="D2594" s="245">
        <v>3178.76</v>
      </c>
      <c r="E2594" s="245">
        <v>24593.1705</v>
      </c>
      <c r="F2594" s="246">
        <v>27771.930500000002</v>
      </c>
      <c r="G2594" s="221"/>
    </row>
    <row r="2595" spans="1:7" s="58" customFormat="1" ht="13.5" customHeight="1" x14ac:dyDescent="0.2">
      <c r="A2595" s="349">
        <v>2017</v>
      </c>
      <c r="B2595" s="350" t="s">
        <v>47</v>
      </c>
      <c r="C2595" s="350" t="s">
        <v>109</v>
      </c>
      <c r="D2595" s="351">
        <v>2864.7900000000009</v>
      </c>
      <c r="E2595" s="351">
        <v>25634.521000000001</v>
      </c>
      <c r="F2595" s="352">
        <v>28499.311000000002</v>
      </c>
      <c r="G2595" s="221"/>
    </row>
    <row r="2596" spans="1:7" s="58" customFormat="1" ht="13.5" customHeight="1" x14ac:dyDescent="0.2">
      <c r="A2596" s="244">
        <v>2017</v>
      </c>
      <c r="B2596" s="165" t="s">
        <v>48</v>
      </c>
      <c r="C2596" s="165" t="s">
        <v>109</v>
      </c>
      <c r="D2596" s="245">
        <v>3365.6900000000005</v>
      </c>
      <c r="E2596" s="245">
        <v>25772.916499999999</v>
      </c>
      <c r="F2596" s="246">
        <v>29138.606500000002</v>
      </c>
      <c r="G2596" s="221"/>
    </row>
    <row r="2597" spans="1:7" s="58" customFormat="1" ht="13.5" customHeight="1" x14ac:dyDescent="0.2">
      <c r="A2597" s="349">
        <v>2017</v>
      </c>
      <c r="B2597" s="350" t="s">
        <v>49</v>
      </c>
      <c r="C2597" s="350" t="s">
        <v>109</v>
      </c>
      <c r="D2597" s="351">
        <v>3075.92</v>
      </c>
      <c r="E2597" s="351">
        <v>22157.989999999998</v>
      </c>
      <c r="F2597" s="352">
        <v>25233.91</v>
      </c>
      <c r="G2597" s="221"/>
    </row>
    <row r="2598" spans="1:7" s="58" customFormat="1" ht="13.5" customHeight="1" x14ac:dyDescent="0.2">
      <c r="A2598" s="244">
        <v>2018</v>
      </c>
      <c r="B2598" s="165" t="s">
        <v>50</v>
      </c>
      <c r="C2598" s="165" t="s">
        <v>109</v>
      </c>
      <c r="D2598" s="245">
        <v>2473.0299999999997</v>
      </c>
      <c r="E2598" s="245">
        <v>20951.590499999998</v>
      </c>
      <c r="F2598" s="246">
        <v>23424.620499999997</v>
      </c>
      <c r="G2598" s="221"/>
    </row>
    <row r="2599" spans="1:7" s="58" customFormat="1" ht="13.5" customHeight="1" x14ac:dyDescent="0.2">
      <c r="A2599" s="349">
        <v>2018</v>
      </c>
      <c r="B2599" s="350" t="s">
        <v>51</v>
      </c>
      <c r="C2599" s="350" t="s">
        <v>109</v>
      </c>
      <c r="D2599" s="351">
        <v>3027.5200000000004</v>
      </c>
      <c r="E2599" s="351">
        <v>22377.125</v>
      </c>
      <c r="F2599" s="352">
        <v>25404.644999999997</v>
      </c>
      <c r="G2599" s="221"/>
    </row>
    <row r="2600" spans="1:7" s="58" customFormat="1" ht="13.5" customHeight="1" x14ac:dyDescent="0.2">
      <c r="A2600" s="244">
        <v>2018</v>
      </c>
      <c r="B2600" s="165" t="s">
        <v>52</v>
      </c>
      <c r="C2600" s="165" t="s">
        <v>109</v>
      </c>
      <c r="D2600" s="245">
        <v>3238.37</v>
      </c>
      <c r="E2600" s="245">
        <v>22483.979500000001</v>
      </c>
      <c r="F2600" s="246">
        <v>25722.3495</v>
      </c>
      <c r="G2600" s="221"/>
    </row>
    <row r="2601" spans="1:7" s="58" customFormat="1" ht="13.5" customHeight="1" x14ac:dyDescent="0.2">
      <c r="A2601" s="349">
        <v>2018</v>
      </c>
      <c r="B2601" s="350" t="s">
        <v>40</v>
      </c>
      <c r="C2601" s="350" t="s">
        <v>109</v>
      </c>
      <c r="D2601" s="351">
        <v>3070.28</v>
      </c>
      <c r="E2601" s="351">
        <v>23167.648999999998</v>
      </c>
      <c r="F2601" s="352">
        <v>26237.929000000004</v>
      </c>
      <c r="G2601" s="221"/>
    </row>
    <row r="2602" spans="1:7" s="58" customFormat="1" ht="13.5" customHeight="1" x14ac:dyDescent="0.2">
      <c r="A2602" s="244">
        <v>2018</v>
      </c>
      <c r="B2602" s="165" t="s">
        <v>42</v>
      </c>
      <c r="C2602" s="165" t="s">
        <v>109</v>
      </c>
      <c r="D2602" s="245">
        <v>3115.3900000000003</v>
      </c>
      <c r="E2602" s="245">
        <v>21762.092000000001</v>
      </c>
      <c r="F2602" s="246">
        <v>24877.482</v>
      </c>
      <c r="G2602" s="221"/>
    </row>
    <row r="2603" spans="1:7" s="58" customFormat="1" ht="13.5" customHeight="1" x14ac:dyDescent="0.2">
      <c r="A2603" s="349">
        <v>2018</v>
      </c>
      <c r="B2603" s="350" t="s">
        <v>43</v>
      </c>
      <c r="C2603" s="350" t="s">
        <v>109</v>
      </c>
      <c r="D2603" s="351">
        <v>3462</v>
      </c>
      <c r="E2603" s="351">
        <v>21793.832499999997</v>
      </c>
      <c r="F2603" s="352">
        <v>25255.8325</v>
      </c>
      <c r="G2603" s="221"/>
    </row>
    <row r="2604" spans="1:7" s="58" customFormat="1" ht="13.5" customHeight="1" x14ac:dyDescent="0.2">
      <c r="A2604" s="244">
        <v>2018</v>
      </c>
      <c r="B2604" s="165" t="s">
        <v>44</v>
      </c>
      <c r="C2604" s="165" t="s">
        <v>109</v>
      </c>
      <c r="D2604" s="245">
        <v>3651.59</v>
      </c>
      <c r="E2604" s="245">
        <v>23109.345999999998</v>
      </c>
      <c r="F2604" s="246">
        <v>26760.936000000002</v>
      </c>
      <c r="G2604" s="221"/>
    </row>
    <row r="2605" spans="1:7" s="58" customFormat="1" ht="13.5" customHeight="1" x14ac:dyDescent="0.2">
      <c r="A2605" s="349">
        <v>2018</v>
      </c>
      <c r="B2605" s="350" t="s">
        <v>45</v>
      </c>
      <c r="C2605" s="350" t="s">
        <v>109</v>
      </c>
      <c r="D2605" s="351">
        <v>5265.7800000000007</v>
      </c>
      <c r="E2605" s="351">
        <v>27015.1335</v>
      </c>
      <c r="F2605" s="352">
        <v>32280.913500000002</v>
      </c>
      <c r="G2605" s="221"/>
    </row>
    <row r="2606" spans="1:7" s="58" customFormat="1" ht="13.5" customHeight="1" x14ac:dyDescent="0.2">
      <c r="A2606" s="244">
        <v>2018</v>
      </c>
      <c r="B2606" s="165" t="s">
        <v>46</v>
      </c>
      <c r="C2606" s="165" t="s">
        <v>109</v>
      </c>
      <c r="D2606" s="245">
        <v>5503.38</v>
      </c>
      <c r="E2606" s="245">
        <v>25825.4535</v>
      </c>
      <c r="F2606" s="246">
        <v>31328.833500000001</v>
      </c>
      <c r="G2606" s="221"/>
    </row>
    <row r="2607" spans="1:7" s="58" customFormat="1" ht="13.5" customHeight="1" x14ac:dyDescent="0.2">
      <c r="A2607" s="349">
        <v>2018</v>
      </c>
      <c r="B2607" s="350" t="s">
        <v>47</v>
      </c>
      <c r="C2607" s="350" t="s">
        <v>109</v>
      </c>
      <c r="D2607" s="351">
        <v>5547.3700000000008</v>
      </c>
      <c r="E2607" s="351">
        <v>25780.109499999999</v>
      </c>
      <c r="F2607" s="352">
        <v>31327.479499999998</v>
      </c>
      <c r="G2607" s="221"/>
    </row>
    <row r="2608" spans="1:7" s="58" customFormat="1" ht="13.5" customHeight="1" x14ac:dyDescent="0.2">
      <c r="A2608" s="244">
        <v>2018</v>
      </c>
      <c r="B2608" s="165" t="s">
        <v>48</v>
      </c>
      <c r="C2608" s="165" t="s">
        <v>109</v>
      </c>
      <c r="D2608" s="245">
        <v>5110.8700000000008</v>
      </c>
      <c r="E2608" s="245">
        <v>25208.280499999997</v>
      </c>
      <c r="F2608" s="246">
        <v>30319.150499999996</v>
      </c>
      <c r="G2608" s="221"/>
    </row>
    <row r="2609" spans="1:7" s="58" customFormat="1" ht="13.5" customHeight="1" x14ac:dyDescent="0.2">
      <c r="A2609" s="349">
        <v>2018</v>
      </c>
      <c r="B2609" s="350" t="s">
        <v>49</v>
      </c>
      <c r="C2609" s="350" t="s">
        <v>109</v>
      </c>
      <c r="D2609" s="351">
        <v>3548.66</v>
      </c>
      <c r="E2609" s="351">
        <v>21753.593499999999</v>
      </c>
      <c r="F2609" s="352">
        <v>25302.253499999999</v>
      </c>
      <c r="G2609" s="221"/>
    </row>
    <row r="2610" spans="1:7" s="58" customFormat="1" ht="13.5" customHeight="1" x14ac:dyDescent="0.2">
      <c r="A2610" s="244">
        <v>2019</v>
      </c>
      <c r="B2610" s="165" t="s">
        <v>50</v>
      </c>
      <c r="C2610" s="165" t="s">
        <v>109</v>
      </c>
      <c r="D2610" s="245">
        <v>2398.4300000000003</v>
      </c>
      <c r="E2610" s="245">
        <v>20080.5</v>
      </c>
      <c r="F2610" s="246">
        <v>22478.93</v>
      </c>
      <c r="G2610" s="221"/>
    </row>
    <row r="2611" spans="1:7" s="58" customFormat="1" ht="13.5" customHeight="1" x14ac:dyDescent="0.2">
      <c r="A2611" s="349">
        <v>2019</v>
      </c>
      <c r="B2611" s="350" t="s">
        <v>51</v>
      </c>
      <c r="C2611" s="350" t="s">
        <v>109</v>
      </c>
      <c r="D2611" s="351">
        <v>4975.4800000000005</v>
      </c>
      <c r="E2611" s="351">
        <v>18657.521499999999</v>
      </c>
      <c r="F2611" s="352">
        <v>23633.001499999998</v>
      </c>
      <c r="G2611" s="221"/>
    </row>
    <row r="2612" spans="1:7" s="58" customFormat="1" ht="13.5" customHeight="1" x14ac:dyDescent="0.2">
      <c r="A2612" s="244">
        <v>2019</v>
      </c>
      <c r="B2612" s="165" t="s">
        <v>52</v>
      </c>
      <c r="C2612" s="165" t="s">
        <v>109</v>
      </c>
      <c r="D2612" s="245">
        <v>2130.4899999999998</v>
      </c>
      <c r="E2612" s="245">
        <v>10477.986000000001</v>
      </c>
      <c r="F2612" s="246">
        <v>12608.476000000001</v>
      </c>
      <c r="G2612" s="221"/>
    </row>
    <row r="2613" spans="1:7" s="58" customFormat="1" ht="13.5" customHeight="1" x14ac:dyDescent="0.2">
      <c r="A2613" s="349">
        <v>2019</v>
      </c>
      <c r="B2613" s="350" t="s">
        <v>40</v>
      </c>
      <c r="C2613" s="350" t="s">
        <v>109</v>
      </c>
      <c r="D2613" s="351">
        <v>4548.4500000000007</v>
      </c>
      <c r="E2613" s="351">
        <v>22892.5445</v>
      </c>
      <c r="F2613" s="352">
        <v>27440.994500000001</v>
      </c>
      <c r="G2613" s="221"/>
    </row>
    <row r="2614" spans="1:7" s="58" customFormat="1" ht="13.5" customHeight="1" x14ac:dyDescent="0.2">
      <c r="A2614" s="244">
        <v>2019</v>
      </c>
      <c r="B2614" s="165" t="s">
        <v>42</v>
      </c>
      <c r="C2614" s="165" t="s">
        <v>109</v>
      </c>
      <c r="D2614" s="245">
        <v>4780.4799999999996</v>
      </c>
      <c r="E2614" s="245">
        <v>19082.968500000003</v>
      </c>
      <c r="F2614" s="246">
        <v>23863.448499999999</v>
      </c>
      <c r="G2614" s="221"/>
    </row>
    <row r="2615" spans="1:7" s="58" customFormat="1" ht="13.5" customHeight="1" x14ac:dyDescent="0.2">
      <c r="A2615" s="349">
        <v>2019</v>
      </c>
      <c r="B2615" s="350" t="s">
        <v>43</v>
      </c>
      <c r="C2615" s="350" t="s">
        <v>109</v>
      </c>
      <c r="D2615" s="351">
        <v>5928.0799999999981</v>
      </c>
      <c r="E2615" s="351">
        <v>17677.297500000001</v>
      </c>
      <c r="F2615" s="352">
        <v>23605.377500000002</v>
      </c>
      <c r="G2615" s="221"/>
    </row>
    <row r="2616" spans="1:7" s="58" customFormat="1" ht="13.5" customHeight="1" x14ac:dyDescent="0.2">
      <c r="A2616" s="244">
        <v>2019</v>
      </c>
      <c r="B2616" s="165" t="s">
        <v>44</v>
      </c>
      <c r="C2616" s="165" t="s">
        <v>109</v>
      </c>
      <c r="D2616" s="245">
        <v>6585.6399999999994</v>
      </c>
      <c r="E2616" s="245">
        <v>20465.9205</v>
      </c>
      <c r="F2616" s="246">
        <v>27051.5605</v>
      </c>
      <c r="G2616" s="221"/>
    </row>
    <row r="2617" spans="1:7" s="58" customFormat="1" ht="13.5" customHeight="1" x14ac:dyDescent="0.2">
      <c r="A2617" s="349">
        <v>2019</v>
      </c>
      <c r="B2617" s="350" t="s">
        <v>45</v>
      </c>
      <c r="C2617" s="350" t="s">
        <v>109</v>
      </c>
      <c r="D2617" s="351">
        <v>5752.7700000000023</v>
      </c>
      <c r="E2617" s="351">
        <v>22607.6535</v>
      </c>
      <c r="F2617" s="352">
        <v>28360.423500000004</v>
      </c>
      <c r="G2617" s="221"/>
    </row>
    <row r="2618" spans="1:7" s="58" customFormat="1" ht="13.5" customHeight="1" x14ac:dyDescent="0.2">
      <c r="A2618" s="244">
        <v>2019</v>
      </c>
      <c r="B2618" s="165" t="s">
        <v>46</v>
      </c>
      <c r="C2618" s="165" t="s">
        <v>109</v>
      </c>
      <c r="D2618" s="245">
        <v>6587.2000000000007</v>
      </c>
      <c r="E2618" s="245">
        <v>22371.680500000002</v>
      </c>
      <c r="F2618" s="246">
        <v>28958.880500000003</v>
      </c>
      <c r="G2618" s="221"/>
    </row>
    <row r="2619" spans="1:7" s="58" customFormat="1" ht="13.5" customHeight="1" x14ac:dyDescent="0.2">
      <c r="A2619" s="349">
        <v>2019</v>
      </c>
      <c r="B2619" s="350" t="s">
        <v>47</v>
      </c>
      <c r="C2619" s="350" t="s">
        <v>109</v>
      </c>
      <c r="D2619" s="351">
        <v>6140.6099999999979</v>
      </c>
      <c r="E2619" s="351">
        <v>22221.9005</v>
      </c>
      <c r="F2619" s="352">
        <v>28362.510499999997</v>
      </c>
      <c r="G2619" s="221"/>
    </row>
    <row r="2620" spans="1:7" s="58" customFormat="1" ht="13.5" customHeight="1" x14ac:dyDescent="0.2">
      <c r="A2620" s="244">
        <v>2019</v>
      </c>
      <c r="B2620" s="165" t="s">
        <v>48</v>
      </c>
      <c r="C2620" s="165" t="s">
        <v>109</v>
      </c>
      <c r="D2620" s="245">
        <v>6250.8199999999988</v>
      </c>
      <c r="E2620" s="245">
        <v>23946.9925</v>
      </c>
      <c r="F2620" s="246">
        <v>30197.812499999996</v>
      </c>
      <c r="G2620" s="221"/>
    </row>
    <row r="2621" spans="1:7" s="58" customFormat="1" ht="13.5" customHeight="1" x14ac:dyDescent="0.2">
      <c r="A2621" s="349">
        <v>2019</v>
      </c>
      <c r="B2621" s="350" t="s">
        <v>49</v>
      </c>
      <c r="C2621" s="350" t="s">
        <v>109</v>
      </c>
      <c r="D2621" s="351">
        <v>6277.8599999999988</v>
      </c>
      <c r="E2621" s="351">
        <v>18661.634000000002</v>
      </c>
      <c r="F2621" s="352">
        <v>24939.493999999999</v>
      </c>
      <c r="G2621" s="221"/>
    </row>
    <row r="2622" spans="1:7" s="58" customFormat="1" ht="13.5" customHeight="1" x14ac:dyDescent="0.2">
      <c r="A2622" s="244">
        <v>2020</v>
      </c>
      <c r="B2622" s="165" t="s">
        <v>50</v>
      </c>
      <c r="C2622" s="165" t="s">
        <v>109</v>
      </c>
      <c r="D2622" s="245">
        <v>4671.329999999999</v>
      </c>
      <c r="E2622" s="245">
        <v>17186.380499999999</v>
      </c>
      <c r="F2622" s="246">
        <v>21857.710499999997</v>
      </c>
      <c r="G2622" s="221"/>
    </row>
    <row r="2623" spans="1:7" s="58" customFormat="1" ht="13.5" customHeight="1" x14ac:dyDescent="0.2">
      <c r="A2623" s="349">
        <v>2020</v>
      </c>
      <c r="B2623" s="350" t="s">
        <v>51</v>
      </c>
      <c r="C2623" s="350" t="s">
        <v>109</v>
      </c>
      <c r="D2623" s="351">
        <v>7721.0299999999988</v>
      </c>
      <c r="E2623" s="351">
        <v>14969.005500000001</v>
      </c>
      <c r="F2623" s="352">
        <v>22690.035499999998</v>
      </c>
      <c r="G2623" s="221"/>
    </row>
    <row r="2624" spans="1:7" s="58" customFormat="1" ht="13.5" customHeight="1" x14ac:dyDescent="0.2">
      <c r="A2624" s="244">
        <v>2020</v>
      </c>
      <c r="B2624" s="165" t="s">
        <v>52</v>
      </c>
      <c r="C2624" s="165" t="s">
        <v>109</v>
      </c>
      <c r="D2624" s="245">
        <v>4596.7699999999986</v>
      </c>
      <c r="E2624" s="245">
        <v>12951.267500000002</v>
      </c>
      <c r="F2624" s="246">
        <v>17548.037499999999</v>
      </c>
      <c r="G2624" s="221"/>
    </row>
    <row r="2625" spans="1:7" s="58" customFormat="1" ht="13.5" customHeight="1" x14ac:dyDescent="0.2">
      <c r="A2625" s="349">
        <v>2020</v>
      </c>
      <c r="B2625" s="350" t="s">
        <v>40</v>
      </c>
      <c r="C2625" s="350" t="s">
        <v>109</v>
      </c>
      <c r="D2625" s="351">
        <v>1672.6599999999996</v>
      </c>
      <c r="E2625" s="351">
        <v>4195.8410000000003</v>
      </c>
      <c r="F2625" s="352">
        <v>5868.5009999999993</v>
      </c>
      <c r="G2625" s="221"/>
    </row>
    <row r="2626" spans="1:7" s="58" customFormat="1" ht="13.5" customHeight="1" x14ac:dyDescent="0.2">
      <c r="A2626" s="244">
        <v>2020</v>
      </c>
      <c r="B2626" s="165" t="s">
        <v>42</v>
      </c>
      <c r="C2626" s="165" t="s">
        <v>109</v>
      </c>
      <c r="D2626" s="245">
        <v>6478.0000000000018</v>
      </c>
      <c r="E2626" s="245">
        <v>15364.3205</v>
      </c>
      <c r="F2626" s="246">
        <v>21842.320500000002</v>
      </c>
      <c r="G2626" s="221"/>
    </row>
    <row r="2627" spans="1:7" s="58" customFormat="1" ht="13.5" customHeight="1" x14ac:dyDescent="0.2">
      <c r="A2627" s="349">
        <v>2020</v>
      </c>
      <c r="B2627" s="350" t="s">
        <v>43</v>
      </c>
      <c r="C2627" s="350" t="s">
        <v>109</v>
      </c>
      <c r="D2627" s="351">
        <v>5109.9700000000012</v>
      </c>
      <c r="E2627" s="351">
        <v>17190.902999999998</v>
      </c>
      <c r="F2627" s="352">
        <v>22300.873</v>
      </c>
      <c r="G2627" s="221"/>
    </row>
    <row r="2628" spans="1:7" s="58" customFormat="1" ht="13.5" customHeight="1" x14ac:dyDescent="0.2">
      <c r="A2628" s="244">
        <v>2020</v>
      </c>
      <c r="B2628" s="165" t="s">
        <v>44</v>
      </c>
      <c r="C2628" s="165" t="s">
        <v>109</v>
      </c>
      <c r="D2628" s="245">
        <v>6895.1299999999992</v>
      </c>
      <c r="E2628" s="245">
        <v>22164.71999847412</v>
      </c>
      <c r="F2628" s="246">
        <v>29059.849998474121</v>
      </c>
      <c r="G2628" s="221"/>
    </row>
    <row r="2629" spans="1:7" s="58" customFormat="1" ht="13.5" customHeight="1" x14ac:dyDescent="0.2">
      <c r="A2629" s="349">
        <v>2020</v>
      </c>
      <c r="B2629" s="350" t="s">
        <v>45</v>
      </c>
      <c r="C2629" s="350" t="s">
        <v>109</v>
      </c>
      <c r="D2629" s="351">
        <v>8557.260000000002</v>
      </c>
      <c r="E2629" s="351">
        <v>24967.18249694824</v>
      </c>
      <c r="F2629" s="352">
        <v>33524.442496948242</v>
      </c>
      <c r="G2629" s="221"/>
    </row>
    <row r="2630" spans="1:7" s="58" customFormat="1" ht="13.5" customHeight="1" x14ac:dyDescent="0.2">
      <c r="A2630" s="244">
        <v>2020</v>
      </c>
      <c r="B2630" s="165" t="s">
        <v>46</v>
      </c>
      <c r="C2630" s="165" t="s">
        <v>109</v>
      </c>
      <c r="D2630" s="245">
        <v>7884.8499999999949</v>
      </c>
      <c r="E2630" s="245">
        <v>29143.146503051757</v>
      </c>
      <c r="F2630" s="246">
        <v>37027.996503051749</v>
      </c>
      <c r="G2630" s="221"/>
    </row>
    <row r="2631" spans="1:7" s="58" customFormat="1" ht="13.5" customHeight="1" x14ac:dyDescent="0.2">
      <c r="A2631" s="349">
        <v>2020</v>
      </c>
      <c r="B2631" s="350" t="s">
        <v>47</v>
      </c>
      <c r="C2631" s="350" t="s">
        <v>109</v>
      </c>
      <c r="D2631" s="351">
        <v>6632.3100000000013</v>
      </c>
      <c r="E2631" s="351">
        <v>29100.944500000001</v>
      </c>
      <c r="F2631" s="352">
        <v>35733.254500000003</v>
      </c>
      <c r="G2631" s="221"/>
    </row>
    <row r="2632" spans="1:7" s="58" customFormat="1" ht="13.5" customHeight="1" x14ac:dyDescent="0.2">
      <c r="A2632" s="244">
        <v>2020</v>
      </c>
      <c r="B2632" s="165" t="s">
        <v>48</v>
      </c>
      <c r="C2632" s="165" t="s">
        <v>109</v>
      </c>
      <c r="D2632" s="245">
        <v>7413.1299999999992</v>
      </c>
      <c r="E2632" s="245">
        <v>28171.040498168943</v>
      </c>
      <c r="F2632" s="246">
        <v>35584.17049816894</v>
      </c>
      <c r="G2632" s="221"/>
    </row>
    <row r="2633" spans="1:7" s="58" customFormat="1" ht="13.5" customHeight="1" x14ac:dyDescent="0.2">
      <c r="A2633" s="349">
        <v>2020</v>
      </c>
      <c r="B2633" s="350" t="s">
        <v>49</v>
      </c>
      <c r="C2633" s="350" t="s">
        <v>109</v>
      </c>
      <c r="D2633" s="351">
        <v>4293.03</v>
      </c>
      <c r="E2633" s="351">
        <v>22693.056500000002</v>
      </c>
      <c r="F2633" s="352">
        <v>26986.086500000001</v>
      </c>
      <c r="G2633" s="221"/>
    </row>
    <row r="2634" spans="1:7" s="58" customFormat="1" ht="13.5" customHeight="1" x14ac:dyDescent="0.2">
      <c r="A2634" s="244">
        <v>2021</v>
      </c>
      <c r="B2634" s="165" t="s">
        <v>50</v>
      </c>
      <c r="C2634" s="165" t="s">
        <v>109</v>
      </c>
      <c r="D2634" s="245">
        <v>4828.8700000000008</v>
      </c>
      <c r="E2634" s="245">
        <v>21566.915502746582</v>
      </c>
      <c r="F2634" s="246">
        <v>26395.785502746585</v>
      </c>
      <c r="G2634" s="221"/>
    </row>
    <row r="2635" spans="1:7" s="58" customFormat="1" ht="13.5" customHeight="1" x14ac:dyDescent="0.2">
      <c r="A2635" s="349">
        <v>2021</v>
      </c>
      <c r="B2635" s="350" t="s">
        <v>51</v>
      </c>
      <c r="C2635" s="350" t="s">
        <v>109</v>
      </c>
      <c r="D2635" s="351">
        <v>5058.03</v>
      </c>
      <c r="E2635" s="351">
        <v>23888.705503099998</v>
      </c>
      <c r="F2635" s="352">
        <v>28946.735503099997</v>
      </c>
      <c r="G2635" s="221"/>
    </row>
    <row r="2636" spans="1:7" s="58" customFormat="1" ht="13.5" customHeight="1" x14ac:dyDescent="0.2">
      <c r="A2636" s="244">
        <v>2021</v>
      </c>
      <c r="B2636" s="165" t="s">
        <v>52</v>
      </c>
      <c r="C2636" s="165" t="s">
        <v>109</v>
      </c>
      <c r="D2636" s="245">
        <v>5466.5500000000011</v>
      </c>
      <c r="E2636" s="245">
        <v>22065.909500000002</v>
      </c>
      <c r="F2636" s="246">
        <v>27532.459500000001</v>
      </c>
      <c r="G2636" s="221"/>
    </row>
    <row r="2637" spans="1:7" s="58" customFormat="1" ht="13.5" customHeight="1" x14ac:dyDescent="0.2">
      <c r="A2637" s="349">
        <v>2021</v>
      </c>
      <c r="B2637" s="350" t="s">
        <v>40</v>
      </c>
      <c r="C2637" s="350" t="s">
        <v>109</v>
      </c>
      <c r="D2637" s="351">
        <v>4309.2300000000005</v>
      </c>
      <c r="E2637" s="351">
        <v>21257.08250137329</v>
      </c>
      <c r="F2637" s="352">
        <v>25566.312501373293</v>
      </c>
      <c r="G2637" s="221"/>
    </row>
    <row r="2638" spans="1:7" s="58" customFormat="1" ht="13.5" customHeight="1" x14ac:dyDescent="0.2">
      <c r="A2638" s="244">
        <v>2021</v>
      </c>
      <c r="B2638" s="165" t="s">
        <v>42</v>
      </c>
      <c r="C2638" s="165" t="s">
        <v>109</v>
      </c>
      <c r="D2638" s="245">
        <v>0</v>
      </c>
      <c r="E2638" s="245">
        <v>263.52099999999996</v>
      </c>
      <c r="F2638" s="246">
        <v>263.52099999999996</v>
      </c>
      <c r="G2638" s="221"/>
    </row>
    <row r="2639" spans="1:7" s="58" customFormat="1" ht="13.5" customHeight="1" x14ac:dyDescent="0.2">
      <c r="A2639" s="349">
        <v>2021</v>
      </c>
      <c r="B2639" s="350" t="s">
        <v>43</v>
      </c>
      <c r="C2639" s="350" t="s">
        <v>109</v>
      </c>
      <c r="D2639" s="351">
        <v>4040.3500000000004</v>
      </c>
      <c r="E2639" s="351">
        <v>19365.0795</v>
      </c>
      <c r="F2639" s="352">
        <v>23405.429499999998</v>
      </c>
      <c r="G2639" s="221"/>
    </row>
    <row r="2640" spans="1:7" s="58" customFormat="1" ht="13.5" customHeight="1" x14ac:dyDescent="0.2">
      <c r="A2640" s="244">
        <v>2021</v>
      </c>
      <c r="B2640" s="165" t="s">
        <v>44</v>
      </c>
      <c r="C2640" s="165" t="s">
        <v>109</v>
      </c>
      <c r="D2640" s="245">
        <v>5313.6299999999992</v>
      </c>
      <c r="E2640" s="245">
        <v>25284.993999999999</v>
      </c>
      <c r="F2640" s="246">
        <v>30598.623999999996</v>
      </c>
      <c r="G2640" s="221"/>
    </row>
    <row r="2641" spans="1:7" s="58" customFormat="1" ht="13.5" customHeight="1" x14ac:dyDescent="0.2">
      <c r="A2641" s="349">
        <v>2021</v>
      </c>
      <c r="B2641" s="350" t="s">
        <v>45</v>
      </c>
      <c r="C2641" s="350" t="s">
        <v>109</v>
      </c>
      <c r="D2641" s="351">
        <v>6630.8200000000015</v>
      </c>
      <c r="E2641" s="351">
        <v>23824.7255</v>
      </c>
      <c r="F2641" s="352">
        <v>30455.5455</v>
      </c>
      <c r="G2641" s="221"/>
    </row>
    <row r="2642" spans="1:7" s="58" customFormat="1" ht="13.5" customHeight="1" x14ac:dyDescent="0.2">
      <c r="A2642" s="244">
        <v>2021</v>
      </c>
      <c r="B2642" s="165" t="s">
        <v>46</v>
      </c>
      <c r="C2642" s="165" t="s">
        <v>109</v>
      </c>
      <c r="D2642" s="245">
        <v>6112.2900000000009</v>
      </c>
      <c r="E2642" s="245">
        <v>26415.572500000002</v>
      </c>
      <c r="F2642" s="246">
        <v>32527.862500000003</v>
      </c>
      <c r="G2642" s="221"/>
    </row>
    <row r="2643" spans="1:7" s="58" customFormat="1" ht="13.5" customHeight="1" x14ac:dyDescent="0.2">
      <c r="A2643" s="349">
        <v>2021</v>
      </c>
      <c r="B2643" s="350" t="s">
        <v>47</v>
      </c>
      <c r="C2643" s="350" t="s">
        <v>109</v>
      </c>
      <c r="D2643" s="351">
        <v>4429.9689999999991</v>
      </c>
      <c r="E2643" s="351">
        <v>28649.928498855592</v>
      </c>
      <c r="F2643" s="352">
        <v>33079.897498855593</v>
      </c>
      <c r="G2643" s="221"/>
    </row>
    <row r="2644" spans="1:7" s="58" customFormat="1" ht="13.5" customHeight="1" x14ac:dyDescent="0.2">
      <c r="A2644" s="244">
        <v>2021</v>
      </c>
      <c r="B2644" s="165" t="s">
        <v>48</v>
      </c>
      <c r="C2644" s="165" t="s">
        <v>109</v>
      </c>
      <c r="D2644" s="245">
        <v>5164.9579999999996</v>
      </c>
      <c r="E2644" s="245">
        <v>25240.4195</v>
      </c>
      <c r="F2644" s="246">
        <v>30405.377499999999</v>
      </c>
      <c r="G2644" s="221"/>
    </row>
    <row r="2645" spans="1:7" s="58" customFormat="1" ht="13.5" customHeight="1" x14ac:dyDescent="0.2">
      <c r="A2645" s="349">
        <v>2021</v>
      </c>
      <c r="B2645" s="350" t="s">
        <v>49</v>
      </c>
      <c r="C2645" s="350" t="s">
        <v>109</v>
      </c>
      <c r="D2645" s="351">
        <v>5491.6940000000013</v>
      </c>
      <c r="E2645" s="351">
        <v>23886.1705</v>
      </c>
      <c r="F2645" s="352">
        <v>29377.864500000003</v>
      </c>
      <c r="G2645" s="221"/>
    </row>
    <row r="2646" spans="1:7" s="58" customFormat="1" ht="13.5" customHeight="1" x14ac:dyDescent="0.2">
      <c r="A2646" s="244">
        <v>2022</v>
      </c>
      <c r="B2646" s="165" t="s">
        <v>50</v>
      </c>
      <c r="C2646" s="165" t="s">
        <v>109</v>
      </c>
      <c r="D2646" s="370">
        <v>2120.884</v>
      </c>
      <c r="E2646" s="370">
        <v>17281.559487840652</v>
      </c>
      <c r="F2646" s="371">
        <v>19402.443487840654</v>
      </c>
      <c r="G2646" s="221"/>
    </row>
    <row r="2647" spans="1:7" s="58" customFormat="1" ht="13.5" customHeight="1" x14ac:dyDescent="0.2">
      <c r="A2647" s="349">
        <v>2022</v>
      </c>
      <c r="B2647" s="350" t="s">
        <v>51</v>
      </c>
      <c r="C2647" s="350" t="s">
        <v>109</v>
      </c>
      <c r="D2647" s="351">
        <v>3547.3119999999999</v>
      </c>
      <c r="E2647" s="351">
        <v>20584.287987840653</v>
      </c>
      <c r="F2647" s="352">
        <v>24131.599987840651</v>
      </c>
      <c r="G2647" s="221"/>
    </row>
    <row r="2648" spans="1:7" s="58" customFormat="1" ht="13.5" customHeight="1" x14ac:dyDescent="0.2">
      <c r="A2648" s="244">
        <v>2022</v>
      </c>
      <c r="B2648" s="165" t="s">
        <v>52</v>
      </c>
      <c r="C2648" s="165" t="s">
        <v>109</v>
      </c>
      <c r="D2648" s="370">
        <v>3596.6559999999999</v>
      </c>
      <c r="E2648" s="370">
        <v>26444.429499999998</v>
      </c>
      <c r="F2648" s="371">
        <v>30041.085500000001</v>
      </c>
      <c r="G2648" s="221"/>
    </row>
    <row r="2649" spans="1:7" s="58" customFormat="1" ht="13.5" customHeight="1" x14ac:dyDescent="0.2">
      <c r="A2649" s="349">
        <v>2022</v>
      </c>
      <c r="B2649" s="350" t="s">
        <v>40</v>
      </c>
      <c r="C2649" s="350" t="s">
        <v>109</v>
      </c>
      <c r="D2649" s="351">
        <v>3026.3909999999996</v>
      </c>
      <c r="E2649" s="351">
        <v>21652.190999999999</v>
      </c>
      <c r="F2649" s="352">
        <v>24678.581999999999</v>
      </c>
      <c r="G2649" s="221"/>
    </row>
    <row r="2650" spans="1:7" s="58" customFormat="1" ht="13.5" customHeight="1" x14ac:dyDescent="0.2">
      <c r="A2650" s="244">
        <v>2022</v>
      </c>
      <c r="B2650" s="165" t="s">
        <v>42</v>
      </c>
      <c r="C2650" s="165" t="s">
        <v>109</v>
      </c>
      <c r="D2650" s="370">
        <v>2285.616</v>
      </c>
      <c r="E2650" s="370">
        <v>19003.465941444851</v>
      </c>
      <c r="F2650" s="371">
        <v>21289.081941444849</v>
      </c>
      <c r="G2650" s="221"/>
    </row>
    <row r="2651" spans="1:7" s="58" customFormat="1" ht="13.5" customHeight="1" x14ac:dyDescent="0.2">
      <c r="A2651" s="349">
        <v>2022</v>
      </c>
      <c r="B2651" s="350" t="s">
        <v>43</v>
      </c>
      <c r="C2651" s="350" t="s">
        <v>109</v>
      </c>
      <c r="D2651" s="351">
        <v>3409.8610000000003</v>
      </c>
      <c r="E2651" s="351">
        <v>23355.578734539791</v>
      </c>
      <c r="F2651" s="352">
        <v>26765.439734539788</v>
      </c>
      <c r="G2651" s="221"/>
    </row>
    <row r="2652" spans="1:7" s="58" customFormat="1" ht="13.5" customHeight="1" x14ac:dyDescent="0.2">
      <c r="A2652" s="244">
        <v>2022</v>
      </c>
      <c r="B2652" s="165" t="s">
        <v>44</v>
      </c>
      <c r="C2652" s="165" t="s">
        <v>109</v>
      </c>
      <c r="D2652" s="370">
        <v>4461.22</v>
      </c>
      <c r="E2652" s="370">
        <v>23646.089204692929</v>
      </c>
      <c r="F2652" s="371">
        <v>28107.309204692931</v>
      </c>
      <c r="G2652" s="221"/>
    </row>
    <row r="2653" spans="1:7" s="58" customFormat="1" ht="13.5" customHeight="1" x14ac:dyDescent="0.2">
      <c r="A2653" s="349">
        <v>2022</v>
      </c>
      <c r="B2653" s="350" t="s">
        <v>45</v>
      </c>
      <c r="C2653" s="350" t="s">
        <v>109</v>
      </c>
      <c r="D2653" s="351">
        <v>4369.4629999999997</v>
      </c>
      <c r="E2653" s="351">
        <v>24318.11690823461</v>
      </c>
      <c r="F2653" s="352">
        <v>28687.579908234609</v>
      </c>
      <c r="G2653" s="221"/>
    </row>
    <row r="2654" spans="1:7" s="58" customFormat="1" ht="13.5" customHeight="1" x14ac:dyDescent="0.2">
      <c r="A2654" s="244">
        <v>2022</v>
      </c>
      <c r="B2654" s="165" t="s">
        <v>46</v>
      </c>
      <c r="C2654" s="165" t="s">
        <v>109</v>
      </c>
      <c r="D2654" s="370">
        <v>4136.3410000000003</v>
      </c>
      <c r="E2654" s="370">
        <v>24577.341825968924</v>
      </c>
      <c r="F2654" s="371">
        <v>28713.682825968921</v>
      </c>
      <c r="G2654" s="221"/>
    </row>
    <row r="2655" spans="1:7" s="58" customFormat="1" ht="13.5" customHeight="1" x14ac:dyDescent="0.2">
      <c r="A2655" s="349">
        <v>2022</v>
      </c>
      <c r="B2655" s="350" t="s">
        <v>47</v>
      </c>
      <c r="C2655" s="350" t="s">
        <v>109</v>
      </c>
      <c r="D2655" s="351">
        <v>4714.6550000000007</v>
      </c>
      <c r="E2655" s="351">
        <v>25827.523229330705</v>
      </c>
      <c r="F2655" s="352">
        <v>30542.178229330704</v>
      </c>
      <c r="G2655" s="221"/>
    </row>
    <row r="2656" spans="1:7" s="58" customFormat="1" ht="13.5" customHeight="1" x14ac:dyDescent="0.2">
      <c r="A2656" s="244">
        <v>2022</v>
      </c>
      <c r="B2656" s="165" t="s">
        <v>48</v>
      </c>
      <c r="C2656" s="165" t="s">
        <v>109</v>
      </c>
      <c r="D2656" s="370">
        <v>3582.4410000000003</v>
      </c>
      <c r="E2656" s="370">
        <v>27111.784997856143</v>
      </c>
      <c r="F2656" s="371">
        <v>30694.225997856141</v>
      </c>
      <c r="G2656" s="221"/>
    </row>
    <row r="2657" spans="1:7" s="58" customFormat="1" ht="13.5" customHeight="1" x14ac:dyDescent="0.2">
      <c r="A2657" s="349">
        <v>2022</v>
      </c>
      <c r="B2657" s="351" t="s">
        <v>49</v>
      </c>
      <c r="C2657" s="351" t="s">
        <v>109</v>
      </c>
      <c r="D2657" s="351">
        <v>4494.1080000000002</v>
      </c>
      <c r="E2657" s="351">
        <v>24271.94099731445</v>
      </c>
      <c r="F2657" s="352">
        <v>28766.048997314454</v>
      </c>
      <c r="G2657" s="221"/>
    </row>
    <row r="2658" spans="1:7" s="58" customFormat="1" ht="13.5" customHeight="1" x14ac:dyDescent="0.2">
      <c r="A2658" s="244">
        <v>2023</v>
      </c>
      <c r="B2658" s="370" t="s">
        <v>50</v>
      </c>
      <c r="C2658" s="370" t="s">
        <v>109</v>
      </c>
      <c r="D2658" s="370">
        <v>0</v>
      </c>
      <c r="E2658" s="370">
        <v>6816.1390000000001</v>
      </c>
      <c r="F2658" s="371">
        <v>6816.1390000000001</v>
      </c>
      <c r="G2658" s="221"/>
    </row>
    <row r="2659" spans="1:7" s="58" customFormat="1" ht="13.5" customHeight="1" x14ac:dyDescent="0.2">
      <c r="A2659" s="349">
        <v>2023</v>
      </c>
      <c r="B2659" s="351" t="s">
        <v>51</v>
      </c>
      <c r="C2659" s="351" t="s">
        <v>109</v>
      </c>
      <c r="D2659" s="351">
        <v>0</v>
      </c>
      <c r="E2659" s="351">
        <v>8636.1989969000006</v>
      </c>
      <c r="F2659" s="352">
        <v>8636.1989969000006</v>
      </c>
      <c r="G2659" s="221"/>
    </row>
    <row r="2660" spans="1:7" s="58" customFormat="1" ht="13.5" customHeight="1" x14ac:dyDescent="0.2">
      <c r="A2660" s="244">
        <v>2023</v>
      </c>
      <c r="B2660" s="370" t="s">
        <v>52</v>
      </c>
      <c r="C2660" s="370" t="s">
        <v>109</v>
      </c>
      <c r="D2660" s="370">
        <v>1074.46</v>
      </c>
      <c r="E2660" s="370">
        <v>17308.848007629396</v>
      </c>
      <c r="F2660" s="371">
        <v>18383.308007629395</v>
      </c>
      <c r="G2660" s="221"/>
    </row>
    <row r="2661" spans="1:7" s="58" customFormat="1" ht="13.5" customHeight="1" x14ac:dyDescent="0.2">
      <c r="A2661" s="349">
        <v>2023</v>
      </c>
      <c r="B2661" s="351" t="s">
        <v>40</v>
      </c>
      <c r="C2661" s="351" t="s">
        <v>109</v>
      </c>
      <c r="D2661" s="351">
        <v>1902.7360000000003</v>
      </c>
      <c r="E2661" s="351">
        <v>12578.404984741212</v>
      </c>
      <c r="F2661" s="352">
        <v>14481.140984741212</v>
      </c>
      <c r="G2661" s="221"/>
    </row>
    <row r="2662" spans="1:7" s="58" customFormat="1" ht="13.5" customHeight="1" x14ac:dyDescent="0.2">
      <c r="A2662" s="244">
        <v>2023</v>
      </c>
      <c r="B2662" s="370" t="s">
        <v>42</v>
      </c>
      <c r="C2662" s="370" t="s">
        <v>109</v>
      </c>
      <c r="D2662" s="370">
        <v>1922.0139999999999</v>
      </c>
      <c r="E2662" s="370">
        <v>16812.503004684448</v>
      </c>
      <c r="F2662" s="371">
        <v>18734.517004684451</v>
      </c>
      <c r="G2662" s="221"/>
    </row>
    <row r="2663" spans="1:7" s="58" customFormat="1" ht="13.5" customHeight="1" x14ac:dyDescent="0.2">
      <c r="A2663" s="349">
        <v>2023</v>
      </c>
      <c r="B2663" s="351" t="s">
        <v>43</v>
      </c>
      <c r="C2663" s="351" t="s">
        <v>109</v>
      </c>
      <c r="D2663" s="351">
        <v>2525.9609999999998</v>
      </c>
      <c r="E2663" s="351">
        <v>17820.471995</v>
      </c>
      <c r="F2663" s="352">
        <v>20346.432995000003</v>
      </c>
      <c r="G2663" s="221"/>
    </row>
    <row r="2664" spans="1:7" s="58" customFormat="1" ht="13.5" customHeight="1" x14ac:dyDescent="0.2">
      <c r="A2664" s="244">
        <v>2023</v>
      </c>
      <c r="B2664" s="370" t="s">
        <v>44</v>
      </c>
      <c r="C2664" s="370" t="s">
        <v>109</v>
      </c>
      <c r="D2664" s="370">
        <v>2297.3119999999999</v>
      </c>
      <c r="E2664" s="370">
        <v>19791.429</v>
      </c>
      <c r="F2664" s="371">
        <v>22088.741000000002</v>
      </c>
      <c r="G2664" s="221"/>
    </row>
    <row r="2665" spans="1:7" s="58" customFormat="1" ht="13.5" customHeight="1" x14ac:dyDescent="0.2">
      <c r="A2665" s="349">
        <v>2023</v>
      </c>
      <c r="B2665" s="351" t="s">
        <v>45</v>
      </c>
      <c r="C2665" s="351" t="s">
        <v>109</v>
      </c>
      <c r="D2665" s="351">
        <v>2528.3110000000006</v>
      </c>
      <c r="E2665" s="351">
        <v>22583.739511718748</v>
      </c>
      <c r="F2665" s="352">
        <v>25112.050511718749</v>
      </c>
      <c r="G2665" s="221"/>
    </row>
    <row r="2666" spans="1:7" s="58" customFormat="1" ht="13.5" customHeight="1" x14ac:dyDescent="0.2">
      <c r="A2666" s="244">
        <v>2023</v>
      </c>
      <c r="B2666" s="370" t="s">
        <v>46</v>
      </c>
      <c r="C2666" s="370" t="s">
        <v>109</v>
      </c>
      <c r="D2666" s="370">
        <v>2123.9010000000003</v>
      </c>
      <c r="E2666" s="370">
        <v>23974.237999999998</v>
      </c>
      <c r="F2666" s="371">
        <v>26098.139000000003</v>
      </c>
      <c r="G2666" s="221"/>
    </row>
    <row r="2667" spans="1:7" s="58" customFormat="1" ht="13.5" customHeight="1" x14ac:dyDescent="0.2">
      <c r="A2667" s="349">
        <v>2023</v>
      </c>
      <c r="B2667" s="351" t="s">
        <v>47</v>
      </c>
      <c r="C2667" s="351" t="s">
        <v>109</v>
      </c>
      <c r="D2667" s="351">
        <v>2593.6660000000002</v>
      </c>
      <c r="E2667" s="351">
        <v>21017.683000000001</v>
      </c>
      <c r="F2667" s="352">
        <v>23611.349000000002</v>
      </c>
      <c r="G2667" s="221"/>
    </row>
    <row r="2668" spans="1:7" s="58" customFormat="1" ht="13.5" customHeight="1" x14ac:dyDescent="0.2">
      <c r="A2668" s="244">
        <v>2023</v>
      </c>
      <c r="B2668" s="370" t="s">
        <v>48</v>
      </c>
      <c r="C2668" s="370" t="s">
        <v>109</v>
      </c>
      <c r="D2668" s="370">
        <v>2464.5949999999998</v>
      </c>
      <c r="E2668" s="370">
        <v>21240.365999999998</v>
      </c>
      <c r="F2668" s="371">
        <v>23704.960999999999</v>
      </c>
      <c r="G2668" s="221"/>
    </row>
    <row r="2669" spans="1:7" s="58" customFormat="1" ht="13.5" customHeight="1" x14ac:dyDescent="0.2">
      <c r="A2669" s="349">
        <v>2023</v>
      </c>
      <c r="B2669" s="351" t="s">
        <v>49</v>
      </c>
      <c r="C2669" s="351" t="s">
        <v>109</v>
      </c>
      <c r="D2669" s="351">
        <v>2387.7060000000001</v>
      </c>
      <c r="E2669" s="351">
        <v>23726.854499999998</v>
      </c>
      <c r="F2669" s="352">
        <v>26114.5605</v>
      </c>
      <c r="G2669" s="221"/>
    </row>
    <row r="2670" spans="1:7" s="58" customFormat="1" ht="13.5" customHeight="1" x14ac:dyDescent="0.2">
      <c r="A2670" s="244">
        <v>2024</v>
      </c>
      <c r="B2670" s="370" t="s">
        <v>50</v>
      </c>
      <c r="C2670" s="370" t="s">
        <v>109</v>
      </c>
      <c r="D2670" s="370">
        <v>640.54600000000005</v>
      </c>
      <c r="E2670" s="370">
        <v>11263.998</v>
      </c>
      <c r="F2670" s="371">
        <v>11904.544</v>
      </c>
      <c r="G2670" s="221"/>
    </row>
    <row r="2671" spans="1:7" s="58" customFormat="1" ht="13.5" customHeight="1" x14ac:dyDescent="0.2">
      <c r="A2671" s="349">
        <v>2024</v>
      </c>
      <c r="B2671" s="351" t="s">
        <v>51</v>
      </c>
      <c r="C2671" s="351" t="s">
        <v>109</v>
      </c>
      <c r="D2671" s="351">
        <v>1506.02</v>
      </c>
      <c r="E2671" s="351">
        <v>17027.101499999997</v>
      </c>
      <c r="F2671" s="352">
        <v>18533.121500000001</v>
      </c>
      <c r="G2671" s="221"/>
    </row>
    <row r="2672" spans="1:7" s="58" customFormat="1" ht="13.5" customHeight="1" x14ac:dyDescent="0.2">
      <c r="A2672" s="244">
        <v>2024</v>
      </c>
      <c r="B2672" s="370" t="s">
        <v>52</v>
      </c>
      <c r="C2672" s="370" t="s">
        <v>109</v>
      </c>
      <c r="D2672" s="370">
        <v>1918.41</v>
      </c>
      <c r="E2672" s="370">
        <v>14690.424999999999</v>
      </c>
      <c r="F2672" s="371">
        <v>16608.834999999999</v>
      </c>
      <c r="G2672" s="221"/>
    </row>
    <row r="2673" spans="1:7" s="58" customFormat="1" ht="13.5" customHeight="1" x14ac:dyDescent="0.2">
      <c r="A2673" s="349">
        <v>2024</v>
      </c>
      <c r="B2673" s="351" t="s">
        <v>40</v>
      </c>
      <c r="C2673" s="351" t="s">
        <v>109</v>
      </c>
      <c r="D2673" s="351">
        <v>1827.3700000000001</v>
      </c>
      <c r="E2673" s="351">
        <v>17382.459499999997</v>
      </c>
      <c r="F2673" s="352">
        <v>19209.8295</v>
      </c>
      <c r="G2673" s="221"/>
    </row>
    <row r="2674" spans="1:7" s="58" customFormat="1" ht="13.5" customHeight="1" x14ac:dyDescent="0.2">
      <c r="A2674" s="244">
        <v>2024</v>
      </c>
      <c r="B2674" s="370" t="s">
        <v>42</v>
      </c>
      <c r="C2674" s="370" t="s">
        <v>109</v>
      </c>
      <c r="D2674" s="370">
        <v>1762.23</v>
      </c>
      <c r="E2674" s="370">
        <v>14769.754999999997</v>
      </c>
      <c r="F2674" s="371">
        <v>16531.985000000001</v>
      </c>
      <c r="G2674" s="221"/>
    </row>
    <row r="2675" spans="1:7" s="58" customFormat="1" ht="13.5" customHeight="1" x14ac:dyDescent="0.2">
      <c r="A2675" s="349">
        <v>2024</v>
      </c>
      <c r="B2675" s="351" t="s">
        <v>43</v>
      </c>
      <c r="C2675" s="351" t="s">
        <v>109</v>
      </c>
      <c r="D2675" s="351">
        <v>1337.8400000000001</v>
      </c>
      <c r="E2675" s="351">
        <v>13586.084999999999</v>
      </c>
      <c r="F2675" s="352">
        <v>14923.924999999999</v>
      </c>
      <c r="G2675" s="221"/>
    </row>
    <row r="2676" spans="1:7" s="58" customFormat="1" ht="13.5" customHeight="1" x14ac:dyDescent="0.2">
      <c r="A2676" s="244">
        <v>2024</v>
      </c>
      <c r="B2676" s="370" t="s">
        <v>44</v>
      </c>
      <c r="C2676" s="370" t="s">
        <v>109</v>
      </c>
      <c r="D2676" s="370">
        <v>1514.6799999999998</v>
      </c>
      <c r="E2676" s="370">
        <v>18346.39</v>
      </c>
      <c r="F2676" s="371">
        <v>19861.07</v>
      </c>
      <c r="G2676" s="221"/>
    </row>
    <row r="2677" spans="1:7" s="58" customFormat="1" ht="13.5" customHeight="1" x14ac:dyDescent="0.2">
      <c r="A2677" s="349">
        <v>2024</v>
      </c>
      <c r="B2677" s="351" t="s">
        <v>45</v>
      </c>
      <c r="C2677" s="351" t="s">
        <v>109</v>
      </c>
      <c r="D2677" s="351">
        <v>1385.69</v>
      </c>
      <c r="E2677" s="351">
        <v>19486.402999999998</v>
      </c>
      <c r="F2677" s="352">
        <v>20872.093000000001</v>
      </c>
      <c r="G2677" s="221"/>
    </row>
    <row r="2678" spans="1:7" s="58" customFormat="1" ht="13.5" customHeight="1" x14ac:dyDescent="0.2">
      <c r="A2678" s="244">
        <v>2024</v>
      </c>
      <c r="B2678" s="370" t="s">
        <v>46</v>
      </c>
      <c r="C2678" s="370" t="s">
        <v>109</v>
      </c>
      <c r="D2678" s="370">
        <v>2097.0100000000002</v>
      </c>
      <c r="E2678" s="370">
        <v>18624.1875</v>
      </c>
      <c r="F2678" s="371">
        <v>20721.197499999998</v>
      </c>
      <c r="G2678" s="221"/>
    </row>
    <row r="2679" spans="1:7" s="58" customFormat="1" ht="13.5" customHeight="1" x14ac:dyDescent="0.2">
      <c r="A2679" s="349">
        <v>2024</v>
      </c>
      <c r="B2679" s="351" t="s">
        <v>47</v>
      </c>
      <c r="C2679" s="351" t="s">
        <v>109</v>
      </c>
      <c r="D2679" s="351">
        <v>2474.3200000000002</v>
      </c>
      <c r="E2679" s="351">
        <v>21869.181</v>
      </c>
      <c r="F2679" s="352">
        <v>24343.501000000004</v>
      </c>
      <c r="G2679" s="221"/>
    </row>
    <row r="2680" spans="1:7" s="58" customFormat="1" ht="13.5" customHeight="1" x14ac:dyDescent="0.2">
      <c r="A2680" s="244">
        <v>2024</v>
      </c>
      <c r="B2680" s="370" t="s">
        <v>48</v>
      </c>
      <c r="C2680" s="370" t="s">
        <v>109</v>
      </c>
      <c r="D2680" s="370">
        <v>1893.56</v>
      </c>
      <c r="E2680" s="370">
        <v>21835.015500000001</v>
      </c>
      <c r="F2680" s="371">
        <v>23728.575499999999</v>
      </c>
      <c r="G2680" s="221"/>
    </row>
    <row r="2681" spans="1:7" s="58" customFormat="1" ht="13.5" customHeight="1" x14ac:dyDescent="0.2">
      <c r="A2681" s="349">
        <v>2024</v>
      </c>
      <c r="B2681" s="351" t="s">
        <v>49</v>
      </c>
      <c r="C2681" s="351" t="s">
        <v>109</v>
      </c>
      <c r="D2681" s="351">
        <v>2025.48</v>
      </c>
      <c r="E2681" s="351">
        <v>21542.557500000003</v>
      </c>
      <c r="F2681" s="352">
        <v>23568.037500000002</v>
      </c>
      <c r="G2681" s="221"/>
    </row>
    <row r="2682" spans="1:7" s="58" customFormat="1" ht="13.5" customHeight="1" x14ac:dyDescent="0.2">
      <c r="A2682" s="244">
        <v>2025</v>
      </c>
      <c r="B2682" s="370" t="s">
        <v>50</v>
      </c>
      <c r="C2682" s="370" t="s">
        <v>109</v>
      </c>
      <c r="D2682" s="370">
        <v>470.71</v>
      </c>
      <c r="E2682" s="370">
        <v>15541.785</v>
      </c>
      <c r="F2682" s="371">
        <v>16012.494999999999</v>
      </c>
      <c r="G2682" s="221"/>
    </row>
    <row r="2683" spans="1:7" s="58" customFormat="1" ht="13.5" customHeight="1" x14ac:dyDescent="0.2">
      <c r="A2683" s="349">
        <v>2025</v>
      </c>
      <c r="B2683" s="351" t="s">
        <v>51</v>
      </c>
      <c r="C2683" s="351" t="s">
        <v>109</v>
      </c>
      <c r="D2683" s="351">
        <v>813.88000000000011</v>
      </c>
      <c r="E2683" s="351">
        <v>16305.547500000001</v>
      </c>
      <c r="F2683" s="352">
        <v>17119.427499999998</v>
      </c>
      <c r="G2683" s="221"/>
    </row>
    <row r="2684" spans="1:7" s="58" customFormat="1" ht="13.5" customHeight="1" x14ac:dyDescent="0.2">
      <c r="A2684" s="244">
        <v>2025</v>
      </c>
      <c r="B2684" s="370" t="s">
        <v>52</v>
      </c>
      <c r="C2684" s="370" t="s">
        <v>109</v>
      </c>
      <c r="D2684" s="370">
        <v>672.20000000000016</v>
      </c>
      <c r="E2684" s="370">
        <v>18583.097500000003</v>
      </c>
      <c r="F2684" s="371">
        <v>19255.297500000001</v>
      </c>
      <c r="G2684" s="221"/>
    </row>
    <row r="2685" spans="1:7" s="58" customFormat="1" ht="13.5" customHeight="1" x14ac:dyDescent="0.2">
      <c r="A2685" s="349">
        <v>2025</v>
      </c>
      <c r="B2685" s="351" t="s">
        <v>40</v>
      </c>
      <c r="C2685" s="351" t="s">
        <v>109</v>
      </c>
      <c r="D2685" s="351">
        <v>1185.73</v>
      </c>
      <c r="E2685" s="351">
        <v>19385.024999999998</v>
      </c>
      <c r="F2685" s="352">
        <v>20570.754999999997</v>
      </c>
      <c r="G2685" s="221"/>
    </row>
    <row r="2686" spans="1:7" s="58" customFormat="1" ht="13.5" customHeight="1" x14ac:dyDescent="0.2">
      <c r="A2686" s="244">
        <v>2025</v>
      </c>
      <c r="B2686" s="370" t="s">
        <v>42</v>
      </c>
      <c r="C2686" s="370" t="s">
        <v>109</v>
      </c>
      <c r="D2686" s="370">
        <v>1115.04</v>
      </c>
      <c r="E2686" s="370">
        <v>19999.392499999998</v>
      </c>
      <c r="F2686" s="371">
        <v>21114.432499999999</v>
      </c>
      <c r="G2686" s="221"/>
    </row>
    <row r="2687" spans="1:7" s="58" customFormat="1" ht="13.5" customHeight="1" x14ac:dyDescent="0.2">
      <c r="A2687" s="349">
        <v>2025</v>
      </c>
      <c r="B2687" s="351" t="s">
        <v>43</v>
      </c>
      <c r="C2687" s="351" t="s">
        <v>109</v>
      </c>
      <c r="D2687" s="351">
        <v>1220.5600000000002</v>
      </c>
      <c r="E2687" s="351">
        <v>18729.559999999998</v>
      </c>
      <c r="F2687" s="352">
        <v>19950.12</v>
      </c>
      <c r="G2687" s="221"/>
    </row>
    <row r="2688" spans="1:7" s="58" customFormat="1" ht="13.5" customHeight="1" x14ac:dyDescent="0.2">
      <c r="A2688" s="244">
        <v>2025</v>
      </c>
      <c r="B2688" s="370" t="s">
        <v>44</v>
      </c>
      <c r="C2688" s="370" t="s">
        <v>109</v>
      </c>
      <c r="D2688" s="370">
        <v>1458.8400000000001</v>
      </c>
      <c r="E2688" s="370">
        <v>21366.787500000002</v>
      </c>
      <c r="F2688" s="371">
        <v>22825.627500000002</v>
      </c>
      <c r="G2688" s="221"/>
    </row>
    <row r="2689" spans="1:7" s="58" customFormat="1" ht="13.5" customHeight="1" x14ac:dyDescent="0.2">
      <c r="A2689" s="349">
        <v>2025</v>
      </c>
      <c r="B2689" s="351" t="s">
        <v>45</v>
      </c>
      <c r="C2689" s="351" t="s">
        <v>109</v>
      </c>
      <c r="D2689" s="351">
        <v>1107.346</v>
      </c>
      <c r="E2689" s="351">
        <v>24534.385499999997</v>
      </c>
      <c r="F2689" s="352">
        <v>25641.731500000002</v>
      </c>
      <c r="G2689" s="221"/>
    </row>
    <row r="2690" spans="1:7" s="58" customFormat="1" ht="13.5" customHeight="1" x14ac:dyDescent="0.2">
      <c r="A2690" s="244">
        <v>2025</v>
      </c>
      <c r="B2690" s="370" t="s">
        <v>46</v>
      </c>
      <c r="C2690" s="370" t="s">
        <v>109</v>
      </c>
      <c r="D2690" s="370">
        <v>1425.3300000000002</v>
      </c>
      <c r="E2690" s="370">
        <v>30536.190000000002</v>
      </c>
      <c r="F2690" s="371">
        <v>31961.52</v>
      </c>
      <c r="G2690" s="221"/>
    </row>
    <row r="2691" spans="1:7" s="58" customFormat="1" ht="13.5" customHeight="1" x14ac:dyDescent="0.2">
      <c r="A2691" s="349">
        <v>2025</v>
      </c>
      <c r="B2691" s="351" t="s">
        <v>47</v>
      </c>
      <c r="C2691" s="351" t="s">
        <v>109</v>
      </c>
      <c r="D2691" s="351">
        <v>1450.5</v>
      </c>
      <c r="E2691" s="351">
        <v>32336.86</v>
      </c>
      <c r="F2691" s="352">
        <v>33787.360000000001</v>
      </c>
      <c r="G2691" s="221"/>
    </row>
    <row r="2692" spans="1:7" s="58" customFormat="1" ht="13.5" customHeight="1" x14ac:dyDescent="0.2">
      <c r="A2692" s="244">
        <v>2025</v>
      </c>
      <c r="B2692" s="370" t="s">
        <v>48</v>
      </c>
      <c r="C2692" s="370" t="s">
        <v>109</v>
      </c>
      <c r="D2692" s="370">
        <v>1380.6299999999999</v>
      </c>
      <c r="E2692" s="370">
        <v>26746.84</v>
      </c>
      <c r="F2692" s="371">
        <v>28127.47</v>
      </c>
      <c r="G2692" s="221"/>
    </row>
    <row r="2693" spans="1:7" s="58" customFormat="1" ht="13.5" customHeight="1" x14ac:dyDescent="0.2">
      <c r="A2693" s="349">
        <v>2025</v>
      </c>
      <c r="B2693" s="351" t="s">
        <v>49</v>
      </c>
      <c r="C2693" s="351" t="s">
        <v>109</v>
      </c>
      <c r="D2693" s="351">
        <v>1657.47</v>
      </c>
      <c r="E2693" s="351">
        <v>24601.05</v>
      </c>
      <c r="F2693" s="352">
        <v>26258.52</v>
      </c>
      <c r="G2693" s="221"/>
    </row>
    <row r="2694" spans="1:7" s="58" customFormat="1" ht="13.5" customHeight="1" x14ac:dyDescent="0.2">
      <c r="A2694" s="244">
        <v>2026</v>
      </c>
      <c r="B2694" s="370" t="s">
        <v>50</v>
      </c>
      <c r="C2694" s="370" t="s">
        <v>109</v>
      </c>
      <c r="D2694" s="370">
        <v>646.59</v>
      </c>
      <c r="E2694" s="370">
        <v>18136.02</v>
      </c>
      <c r="F2694" s="371">
        <v>18782.61</v>
      </c>
      <c r="G2694" s="221"/>
    </row>
    <row r="2695" spans="1:7" s="58" customFormat="1" ht="13.5" customHeight="1" x14ac:dyDescent="0.2">
      <c r="A2695" s="349">
        <v>2026</v>
      </c>
      <c r="B2695" s="351" t="s">
        <v>51</v>
      </c>
      <c r="C2695" s="351" t="s">
        <v>109</v>
      </c>
      <c r="D2695" s="351">
        <v>1350.77</v>
      </c>
      <c r="E2695" s="351">
        <v>22695.71</v>
      </c>
      <c r="F2695" s="352">
        <v>24046.480000000003</v>
      </c>
      <c r="G2695" s="221"/>
    </row>
    <row r="2696" spans="1:7" s="58" customFormat="1" ht="13.5" customHeight="1" x14ac:dyDescent="0.2">
      <c r="A2696" s="244">
        <v>2026</v>
      </c>
      <c r="B2696" s="370" t="s">
        <v>52</v>
      </c>
      <c r="C2696" s="370" t="s">
        <v>109</v>
      </c>
      <c r="D2696" s="370">
        <v>2517.0299999999997</v>
      </c>
      <c r="E2696" s="370">
        <v>23672.97</v>
      </c>
      <c r="F2696" s="371">
        <v>26190</v>
      </c>
      <c r="G2696" s="221"/>
    </row>
    <row r="2697" spans="1:7" s="58" customFormat="1" ht="13.5" customHeight="1" x14ac:dyDescent="0.2">
      <c r="A2697" s="349">
        <v>2026</v>
      </c>
      <c r="B2697" s="351" t="s">
        <v>40</v>
      </c>
      <c r="C2697" s="351" t="s">
        <v>109</v>
      </c>
      <c r="D2697" s="351">
        <v>1516.1799999999998</v>
      </c>
      <c r="E2697" s="351">
        <v>22615.56</v>
      </c>
      <c r="F2697" s="352">
        <v>24131.74</v>
      </c>
      <c r="G2697" s="221"/>
    </row>
    <row r="2698" spans="1:7" s="58" customFormat="1" ht="13.5" customHeight="1" x14ac:dyDescent="0.2">
      <c r="A2698" s="244">
        <v>2026</v>
      </c>
      <c r="B2698" s="370" t="s">
        <v>42</v>
      </c>
      <c r="C2698" s="370" t="s">
        <v>109</v>
      </c>
      <c r="D2698" s="370">
        <v>2309.6000000000004</v>
      </c>
      <c r="E2698" s="370">
        <v>25371.59</v>
      </c>
      <c r="F2698" s="371">
        <v>27681.19</v>
      </c>
      <c r="G2698" s="221"/>
    </row>
    <row r="2699" spans="1:7" s="58" customFormat="1" ht="13.5" customHeight="1" x14ac:dyDescent="0.2">
      <c r="A2699" s="349">
        <v>2026</v>
      </c>
      <c r="B2699" s="351" t="s">
        <v>43</v>
      </c>
      <c r="C2699" s="351" t="s">
        <v>109</v>
      </c>
      <c r="D2699" s="351">
        <v>1793.98</v>
      </c>
      <c r="E2699" s="351">
        <v>20928.57</v>
      </c>
      <c r="F2699" s="352">
        <v>22722.550000000003</v>
      </c>
      <c r="G2699" s="221"/>
    </row>
    <row r="2700" spans="1:7" s="58" customFormat="1" ht="13.5" customHeight="1" x14ac:dyDescent="0.2">
      <c r="A2700" s="244">
        <v>2009</v>
      </c>
      <c r="B2700" s="370" t="s">
        <v>40</v>
      </c>
      <c r="C2700" s="370" t="s">
        <v>110</v>
      </c>
      <c r="D2700" s="370">
        <v>952.14</v>
      </c>
      <c r="E2700" s="370">
        <v>11650.867499999991</v>
      </c>
      <c r="F2700" s="371">
        <v>12603.007499999992</v>
      </c>
      <c r="G2700" s="221"/>
    </row>
    <row r="2701" spans="1:7" s="58" customFormat="1" ht="13.5" customHeight="1" x14ac:dyDescent="0.2">
      <c r="A2701" s="349">
        <v>2009</v>
      </c>
      <c r="B2701" s="351" t="s">
        <v>42</v>
      </c>
      <c r="C2701" s="351" t="s">
        <v>110</v>
      </c>
      <c r="D2701" s="351">
        <v>1834.8799999999999</v>
      </c>
      <c r="E2701" s="351">
        <v>11984.970000000001</v>
      </c>
      <c r="F2701" s="352">
        <v>13819.85</v>
      </c>
      <c r="G2701" s="221"/>
    </row>
    <row r="2702" spans="1:7" s="58" customFormat="1" ht="13.5" customHeight="1" x14ac:dyDescent="0.2">
      <c r="A2702" s="244">
        <v>2009</v>
      </c>
      <c r="B2702" s="370" t="s">
        <v>43</v>
      </c>
      <c r="C2702" s="370" t="s">
        <v>110</v>
      </c>
      <c r="D2702" s="370">
        <v>2143.3200000000002</v>
      </c>
      <c r="E2702" s="370">
        <v>9612.1080000000056</v>
      </c>
      <c r="F2702" s="371">
        <v>11755.428000000005</v>
      </c>
      <c r="G2702" s="221"/>
    </row>
    <row r="2703" spans="1:7" s="58" customFormat="1" ht="13.5" customHeight="1" x14ac:dyDescent="0.2">
      <c r="A2703" s="349">
        <v>2009</v>
      </c>
      <c r="B2703" s="350" t="s">
        <v>44</v>
      </c>
      <c r="C2703" s="350" t="s">
        <v>110</v>
      </c>
      <c r="D2703" s="351">
        <v>2173.7000000000003</v>
      </c>
      <c r="E2703" s="351">
        <v>13459.387499999992</v>
      </c>
      <c r="F2703" s="352">
        <v>15633.087499999994</v>
      </c>
      <c r="G2703" s="221"/>
    </row>
    <row r="2704" spans="1:7" s="58" customFormat="1" ht="13.5" customHeight="1" x14ac:dyDescent="0.2">
      <c r="A2704" s="244">
        <v>2009</v>
      </c>
      <c r="B2704" s="165" t="s">
        <v>45</v>
      </c>
      <c r="C2704" s="165" t="s">
        <v>110</v>
      </c>
      <c r="D2704" s="245">
        <v>2109.54</v>
      </c>
      <c r="E2704" s="245">
        <v>10076.625000000004</v>
      </c>
      <c r="F2704" s="246">
        <v>12186.165000000005</v>
      </c>
      <c r="G2704" s="221"/>
    </row>
    <row r="2705" spans="1:7" s="58" customFormat="1" ht="13.5" customHeight="1" x14ac:dyDescent="0.2">
      <c r="A2705" s="349">
        <v>2009</v>
      </c>
      <c r="B2705" s="350" t="s">
        <v>46</v>
      </c>
      <c r="C2705" s="350" t="s">
        <v>110</v>
      </c>
      <c r="D2705" s="351">
        <v>2217.46</v>
      </c>
      <c r="E2705" s="351">
        <v>9912.364999999998</v>
      </c>
      <c r="F2705" s="352">
        <v>12129.824999999997</v>
      </c>
      <c r="G2705" s="221"/>
    </row>
    <row r="2706" spans="1:7" s="58" customFormat="1" ht="13.5" customHeight="1" x14ac:dyDescent="0.2">
      <c r="A2706" s="244">
        <v>2009</v>
      </c>
      <c r="B2706" s="165" t="s">
        <v>47</v>
      </c>
      <c r="C2706" s="165" t="s">
        <v>110</v>
      </c>
      <c r="D2706" s="245">
        <v>2116.08</v>
      </c>
      <c r="E2706" s="245">
        <v>14142.880999999985</v>
      </c>
      <c r="F2706" s="246">
        <v>16258.960999999985</v>
      </c>
      <c r="G2706" s="221"/>
    </row>
    <row r="2707" spans="1:7" s="58" customFormat="1" ht="13.5" customHeight="1" x14ac:dyDescent="0.2">
      <c r="A2707" s="349">
        <v>2009</v>
      </c>
      <c r="B2707" s="350" t="s">
        <v>48</v>
      </c>
      <c r="C2707" s="350" t="s">
        <v>110</v>
      </c>
      <c r="D2707" s="351">
        <v>1994.6699999999998</v>
      </c>
      <c r="E2707" s="351">
        <v>14860.407999999996</v>
      </c>
      <c r="F2707" s="352">
        <v>16855.077999999998</v>
      </c>
      <c r="G2707" s="221"/>
    </row>
    <row r="2708" spans="1:7" s="58" customFormat="1" ht="13.5" customHeight="1" x14ac:dyDescent="0.2">
      <c r="A2708" s="244">
        <v>2009</v>
      </c>
      <c r="B2708" s="165" t="s">
        <v>49</v>
      </c>
      <c r="C2708" s="165" t="s">
        <v>110</v>
      </c>
      <c r="D2708" s="245">
        <v>1319.25</v>
      </c>
      <c r="E2708" s="245">
        <v>15476.072499999984</v>
      </c>
      <c r="F2708" s="246">
        <v>16795.322499999984</v>
      </c>
      <c r="G2708" s="221"/>
    </row>
    <row r="2709" spans="1:7" s="58" customFormat="1" ht="13.5" customHeight="1" x14ac:dyDescent="0.2">
      <c r="A2709" s="349">
        <v>2010</v>
      </c>
      <c r="B2709" s="350" t="s">
        <v>50</v>
      </c>
      <c r="C2709" s="350" t="s">
        <v>110</v>
      </c>
      <c r="D2709" s="351">
        <v>992.12</v>
      </c>
      <c r="E2709" s="351">
        <v>14830.602499999995</v>
      </c>
      <c r="F2709" s="352">
        <v>15822.722499999996</v>
      </c>
      <c r="G2709" s="221"/>
    </row>
    <row r="2710" spans="1:7" s="58" customFormat="1" ht="13.5" customHeight="1" x14ac:dyDescent="0.2">
      <c r="A2710" s="244">
        <v>2010</v>
      </c>
      <c r="B2710" s="165" t="s">
        <v>51</v>
      </c>
      <c r="C2710" s="165" t="s">
        <v>110</v>
      </c>
      <c r="D2710" s="245">
        <v>1945.44</v>
      </c>
      <c r="E2710" s="245">
        <v>16018.065500000012</v>
      </c>
      <c r="F2710" s="246">
        <v>17963.50550000001</v>
      </c>
      <c r="G2710" s="221"/>
    </row>
    <row r="2711" spans="1:7" s="58" customFormat="1" ht="13.5" customHeight="1" x14ac:dyDescent="0.2">
      <c r="A2711" s="349">
        <v>2010</v>
      </c>
      <c r="B2711" s="350" t="s">
        <v>52</v>
      </c>
      <c r="C2711" s="350" t="s">
        <v>110</v>
      </c>
      <c r="D2711" s="351">
        <v>1164.54</v>
      </c>
      <c r="E2711" s="351">
        <v>19432.229500000019</v>
      </c>
      <c r="F2711" s="352">
        <v>20596.769500000017</v>
      </c>
      <c r="G2711" s="221"/>
    </row>
    <row r="2712" spans="1:7" s="58" customFormat="1" ht="13.5" customHeight="1" x14ac:dyDescent="0.2">
      <c r="A2712" s="244">
        <v>2010</v>
      </c>
      <c r="B2712" s="165" t="s">
        <v>40</v>
      </c>
      <c r="C2712" s="165" t="s">
        <v>110</v>
      </c>
      <c r="D2712" s="245">
        <v>1357.8899999999999</v>
      </c>
      <c r="E2712" s="245">
        <v>13983.980999999992</v>
      </c>
      <c r="F2712" s="246">
        <v>15341.870999999992</v>
      </c>
      <c r="G2712" s="221"/>
    </row>
    <row r="2713" spans="1:7" s="58" customFormat="1" ht="13.5" customHeight="1" x14ac:dyDescent="0.2">
      <c r="A2713" s="349">
        <v>2010</v>
      </c>
      <c r="B2713" s="350" t="s">
        <v>42</v>
      </c>
      <c r="C2713" s="350" t="s">
        <v>110</v>
      </c>
      <c r="D2713" s="351">
        <v>1301.0700000000002</v>
      </c>
      <c r="E2713" s="351">
        <v>13773.34249999999</v>
      </c>
      <c r="F2713" s="352">
        <v>15074.412499999989</v>
      </c>
      <c r="G2713" s="221"/>
    </row>
    <row r="2714" spans="1:7" s="58" customFormat="1" ht="13.5" customHeight="1" x14ac:dyDescent="0.2">
      <c r="A2714" s="244">
        <v>2010</v>
      </c>
      <c r="B2714" s="165" t="s">
        <v>43</v>
      </c>
      <c r="C2714" s="165" t="s">
        <v>110</v>
      </c>
      <c r="D2714" s="245">
        <v>1185.48</v>
      </c>
      <c r="E2714" s="245">
        <v>12028.424999999999</v>
      </c>
      <c r="F2714" s="246">
        <v>13213.904999999999</v>
      </c>
      <c r="G2714" s="221"/>
    </row>
    <row r="2715" spans="1:7" s="58" customFormat="1" ht="13.5" customHeight="1" x14ac:dyDescent="0.2">
      <c r="A2715" s="349">
        <v>2010</v>
      </c>
      <c r="B2715" s="350" t="s">
        <v>44</v>
      </c>
      <c r="C2715" s="350" t="s">
        <v>110</v>
      </c>
      <c r="D2715" s="351">
        <v>1059.79</v>
      </c>
      <c r="E2715" s="351">
        <v>12949.882500000014</v>
      </c>
      <c r="F2715" s="352">
        <v>14009.672500000013</v>
      </c>
      <c r="G2715" s="221"/>
    </row>
    <row r="2716" spans="1:7" s="58" customFormat="1" ht="13.5" customHeight="1" x14ac:dyDescent="0.2">
      <c r="A2716" s="244">
        <v>2010</v>
      </c>
      <c r="B2716" s="165" t="s">
        <v>45</v>
      </c>
      <c r="C2716" s="165" t="s">
        <v>110</v>
      </c>
      <c r="D2716" s="245">
        <v>1502.99</v>
      </c>
      <c r="E2716" s="245">
        <v>8971.7554999999938</v>
      </c>
      <c r="F2716" s="246">
        <v>10474.745499999992</v>
      </c>
      <c r="G2716" s="221"/>
    </row>
    <row r="2717" spans="1:7" s="58" customFormat="1" ht="13.5" customHeight="1" x14ac:dyDescent="0.2">
      <c r="A2717" s="349">
        <v>2010</v>
      </c>
      <c r="B2717" s="350" t="s">
        <v>46</v>
      </c>
      <c r="C2717" s="350" t="s">
        <v>110</v>
      </c>
      <c r="D2717" s="351">
        <v>1126.46</v>
      </c>
      <c r="E2717" s="351">
        <v>13094.68249999999</v>
      </c>
      <c r="F2717" s="352">
        <v>14221.142499999989</v>
      </c>
      <c r="G2717" s="221"/>
    </row>
    <row r="2718" spans="1:7" s="58" customFormat="1" ht="13.5" customHeight="1" x14ac:dyDescent="0.2">
      <c r="A2718" s="244">
        <v>2010</v>
      </c>
      <c r="B2718" s="165" t="s">
        <v>47</v>
      </c>
      <c r="C2718" s="165" t="s">
        <v>110</v>
      </c>
      <c r="D2718" s="245">
        <v>1305.31</v>
      </c>
      <c r="E2718" s="245">
        <v>17549.642499999991</v>
      </c>
      <c r="F2718" s="246">
        <v>18854.952499999992</v>
      </c>
      <c r="G2718" s="221"/>
    </row>
    <row r="2719" spans="1:7" s="58" customFormat="1" ht="13.5" customHeight="1" x14ac:dyDescent="0.2">
      <c r="A2719" s="349">
        <v>2010</v>
      </c>
      <c r="B2719" s="350" t="s">
        <v>48</v>
      </c>
      <c r="C2719" s="350" t="s">
        <v>110</v>
      </c>
      <c r="D2719" s="351">
        <v>1242.21</v>
      </c>
      <c r="E2719" s="351">
        <v>21583.47</v>
      </c>
      <c r="F2719" s="352">
        <v>22825.68</v>
      </c>
      <c r="G2719" s="221"/>
    </row>
    <row r="2720" spans="1:7" s="58" customFormat="1" ht="13.5" customHeight="1" x14ac:dyDescent="0.2">
      <c r="A2720" s="244">
        <v>2010</v>
      </c>
      <c r="B2720" s="165" t="s">
        <v>49</v>
      </c>
      <c r="C2720" s="165" t="s">
        <v>110</v>
      </c>
      <c r="D2720" s="245">
        <v>1580.05</v>
      </c>
      <c r="E2720" s="245">
        <v>12765.843499999981</v>
      </c>
      <c r="F2720" s="246">
        <v>14345.89349999998</v>
      </c>
      <c r="G2720" s="221"/>
    </row>
    <row r="2721" spans="1:7" s="58" customFormat="1" ht="13.5" customHeight="1" x14ac:dyDescent="0.2">
      <c r="A2721" s="349">
        <v>2011</v>
      </c>
      <c r="B2721" s="350" t="s">
        <v>50</v>
      </c>
      <c r="C2721" s="350" t="s">
        <v>110</v>
      </c>
      <c r="D2721" s="351">
        <v>1060.17</v>
      </c>
      <c r="E2721" s="351">
        <v>12896.47649999999</v>
      </c>
      <c r="F2721" s="352">
        <v>13956.64649999999</v>
      </c>
      <c r="G2721" s="221"/>
    </row>
    <row r="2722" spans="1:7" s="58" customFormat="1" ht="13.5" customHeight="1" x14ac:dyDescent="0.2">
      <c r="A2722" s="244">
        <v>2011</v>
      </c>
      <c r="B2722" s="165" t="s">
        <v>51</v>
      </c>
      <c r="C2722" s="165" t="s">
        <v>110</v>
      </c>
      <c r="D2722" s="245">
        <v>1526.07</v>
      </c>
      <c r="E2722" s="245">
        <v>13124.965000000006</v>
      </c>
      <c r="F2722" s="246">
        <v>14651.035000000007</v>
      </c>
      <c r="G2722" s="221"/>
    </row>
    <row r="2723" spans="1:7" s="58" customFormat="1" ht="13.5" customHeight="1" x14ac:dyDescent="0.2">
      <c r="A2723" s="349">
        <v>2011</v>
      </c>
      <c r="B2723" s="350" t="s">
        <v>52</v>
      </c>
      <c r="C2723" s="350" t="s">
        <v>110</v>
      </c>
      <c r="D2723" s="351">
        <v>1798.3400000000001</v>
      </c>
      <c r="E2723" s="351">
        <v>18693.426000000072</v>
      </c>
      <c r="F2723" s="352">
        <v>20491.766000000072</v>
      </c>
      <c r="G2723" s="221"/>
    </row>
    <row r="2724" spans="1:7" s="58" customFormat="1" ht="13.5" customHeight="1" x14ac:dyDescent="0.2">
      <c r="A2724" s="244">
        <v>2011</v>
      </c>
      <c r="B2724" s="165" t="s">
        <v>40</v>
      </c>
      <c r="C2724" s="165" t="s">
        <v>110</v>
      </c>
      <c r="D2724" s="245">
        <v>1559.05</v>
      </c>
      <c r="E2724" s="245">
        <v>13227.993499999997</v>
      </c>
      <c r="F2724" s="246">
        <v>14787.043499999996</v>
      </c>
      <c r="G2724" s="221"/>
    </row>
    <row r="2725" spans="1:7" s="58" customFormat="1" ht="13.5" customHeight="1" x14ac:dyDescent="0.2">
      <c r="A2725" s="349">
        <v>2011</v>
      </c>
      <c r="B2725" s="350" t="s">
        <v>42</v>
      </c>
      <c r="C2725" s="350" t="s">
        <v>110</v>
      </c>
      <c r="D2725" s="351">
        <v>1800.1200000000001</v>
      </c>
      <c r="E2725" s="351">
        <v>17537.964000000029</v>
      </c>
      <c r="F2725" s="352">
        <v>19338.084000000028</v>
      </c>
      <c r="G2725" s="221"/>
    </row>
    <row r="2726" spans="1:7" s="58" customFormat="1" ht="13.5" customHeight="1" x14ac:dyDescent="0.2">
      <c r="A2726" s="244">
        <v>2011</v>
      </c>
      <c r="B2726" s="165" t="s">
        <v>43</v>
      </c>
      <c r="C2726" s="165" t="s">
        <v>110</v>
      </c>
      <c r="D2726" s="245">
        <v>1407.8</v>
      </c>
      <c r="E2726" s="245">
        <v>11604.764999999999</v>
      </c>
      <c r="F2726" s="246">
        <v>13012.565000000001</v>
      </c>
      <c r="G2726" s="221"/>
    </row>
    <row r="2727" spans="1:7" s="58" customFormat="1" ht="13.5" customHeight="1" x14ac:dyDescent="0.2">
      <c r="A2727" s="349">
        <v>2011</v>
      </c>
      <c r="B2727" s="350" t="s">
        <v>44</v>
      </c>
      <c r="C2727" s="350" t="s">
        <v>110</v>
      </c>
      <c r="D2727" s="351">
        <v>1515.52</v>
      </c>
      <c r="E2727" s="351">
        <v>14294.748499999987</v>
      </c>
      <c r="F2727" s="352">
        <v>15810.268499999987</v>
      </c>
      <c r="G2727" s="221"/>
    </row>
    <row r="2728" spans="1:7" s="58" customFormat="1" ht="13.5" customHeight="1" x14ac:dyDescent="0.2">
      <c r="A2728" s="244">
        <v>2011</v>
      </c>
      <c r="B2728" s="165" t="s">
        <v>45</v>
      </c>
      <c r="C2728" s="165" t="s">
        <v>110</v>
      </c>
      <c r="D2728" s="245">
        <v>1692.0700000000002</v>
      </c>
      <c r="E2728" s="245">
        <v>14004.450999999999</v>
      </c>
      <c r="F2728" s="246">
        <v>15696.520999999999</v>
      </c>
      <c r="G2728" s="221"/>
    </row>
    <row r="2729" spans="1:7" s="58" customFormat="1" ht="13.5" customHeight="1" x14ac:dyDescent="0.2">
      <c r="A2729" s="349">
        <v>2011</v>
      </c>
      <c r="B2729" s="350" t="s">
        <v>46</v>
      </c>
      <c r="C2729" s="350" t="s">
        <v>110</v>
      </c>
      <c r="D2729" s="351">
        <v>1532.47</v>
      </c>
      <c r="E2729" s="351">
        <v>13463.204999999998</v>
      </c>
      <c r="F2729" s="352">
        <v>14995.674999999997</v>
      </c>
      <c r="G2729" s="221"/>
    </row>
    <row r="2730" spans="1:7" s="58" customFormat="1" ht="13.5" customHeight="1" x14ac:dyDescent="0.2">
      <c r="A2730" s="244">
        <v>2011</v>
      </c>
      <c r="B2730" s="165" t="s">
        <v>47</v>
      </c>
      <c r="C2730" s="165" t="s">
        <v>110</v>
      </c>
      <c r="D2730" s="245">
        <v>1930.5400000000004</v>
      </c>
      <c r="E2730" s="245">
        <v>15744.824499999992</v>
      </c>
      <c r="F2730" s="246">
        <v>17675.364499999989</v>
      </c>
      <c r="G2730" s="221"/>
    </row>
    <row r="2731" spans="1:7" s="58" customFormat="1" ht="13.5" customHeight="1" x14ac:dyDescent="0.2">
      <c r="A2731" s="349">
        <v>2011</v>
      </c>
      <c r="B2731" s="350" t="s">
        <v>48</v>
      </c>
      <c r="C2731" s="350" t="s">
        <v>110</v>
      </c>
      <c r="D2731" s="351">
        <v>1829.45</v>
      </c>
      <c r="E2731" s="351">
        <v>19987.14</v>
      </c>
      <c r="F2731" s="352">
        <v>21816.589999999997</v>
      </c>
      <c r="G2731" s="221"/>
    </row>
    <row r="2732" spans="1:7" s="58" customFormat="1" ht="13.5" customHeight="1" x14ac:dyDescent="0.2">
      <c r="A2732" s="244">
        <v>2011</v>
      </c>
      <c r="B2732" s="165" t="s">
        <v>49</v>
      </c>
      <c r="C2732" s="165" t="s">
        <v>110</v>
      </c>
      <c r="D2732" s="245">
        <v>1422.1299999999999</v>
      </c>
      <c r="E2732" s="245">
        <v>17149.145500000035</v>
      </c>
      <c r="F2732" s="246">
        <v>18571.275500000032</v>
      </c>
      <c r="G2732" s="221"/>
    </row>
    <row r="2733" spans="1:7" s="58" customFormat="1" ht="13.5" customHeight="1" x14ac:dyDescent="0.2">
      <c r="A2733" s="349">
        <v>2012</v>
      </c>
      <c r="B2733" s="350" t="s">
        <v>50</v>
      </c>
      <c r="C2733" s="350" t="s">
        <v>110</v>
      </c>
      <c r="D2733" s="351">
        <v>1374.6899999999998</v>
      </c>
      <c r="E2733" s="351">
        <v>17163.148000000001</v>
      </c>
      <c r="F2733" s="352">
        <v>18537.838</v>
      </c>
      <c r="G2733" s="221"/>
    </row>
    <row r="2734" spans="1:7" s="58" customFormat="1" ht="13.5" customHeight="1" x14ac:dyDescent="0.2">
      <c r="A2734" s="244">
        <v>2012</v>
      </c>
      <c r="B2734" s="165" t="s">
        <v>51</v>
      </c>
      <c r="C2734" s="165" t="s">
        <v>110</v>
      </c>
      <c r="D2734" s="245">
        <v>1612.8499999999995</v>
      </c>
      <c r="E2734" s="245">
        <v>15202.016999999993</v>
      </c>
      <c r="F2734" s="246">
        <v>16814.866999999991</v>
      </c>
      <c r="G2734" s="221"/>
    </row>
    <row r="2735" spans="1:7" s="58" customFormat="1" ht="13.5" customHeight="1" x14ac:dyDescent="0.2">
      <c r="A2735" s="349">
        <v>2012</v>
      </c>
      <c r="B2735" s="350" t="s">
        <v>52</v>
      </c>
      <c r="C2735" s="350" t="s">
        <v>110</v>
      </c>
      <c r="D2735" s="351">
        <v>1999.36</v>
      </c>
      <c r="E2735" s="351">
        <v>18444.562500000029</v>
      </c>
      <c r="F2735" s="352">
        <v>20443.922500000026</v>
      </c>
      <c r="G2735" s="221"/>
    </row>
    <row r="2736" spans="1:7" s="58" customFormat="1" ht="13.5" customHeight="1" x14ac:dyDescent="0.2">
      <c r="A2736" s="244">
        <v>2012</v>
      </c>
      <c r="B2736" s="165" t="s">
        <v>40</v>
      </c>
      <c r="C2736" s="165" t="s">
        <v>110</v>
      </c>
      <c r="D2736" s="245">
        <v>1680.2800000000002</v>
      </c>
      <c r="E2736" s="245">
        <v>16605.942000000032</v>
      </c>
      <c r="F2736" s="246">
        <v>18286.222000000031</v>
      </c>
      <c r="G2736" s="221"/>
    </row>
    <row r="2737" spans="1:7" s="58" customFormat="1" ht="13.5" customHeight="1" x14ac:dyDescent="0.2">
      <c r="A2737" s="349">
        <v>2012</v>
      </c>
      <c r="B2737" s="350" t="s">
        <v>42</v>
      </c>
      <c r="C2737" s="350" t="s">
        <v>110</v>
      </c>
      <c r="D2737" s="351">
        <v>2375.6800000000003</v>
      </c>
      <c r="E2737" s="351">
        <v>19489.919000000016</v>
      </c>
      <c r="F2737" s="352">
        <v>21865.599000000017</v>
      </c>
      <c r="G2737" s="221"/>
    </row>
    <row r="2738" spans="1:7" s="58" customFormat="1" ht="13.5" customHeight="1" x14ac:dyDescent="0.2">
      <c r="A2738" s="244">
        <v>2012</v>
      </c>
      <c r="B2738" s="165" t="s">
        <v>43</v>
      </c>
      <c r="C2738" s="165" t="s">
        <v>110</v>
      </c>
      <c r="D2738" s="245">
        <v>1934.31</v>
      </c>
      <c r="E2738" s="245">
        <v>19018.185500000021</v>
      </c>
      <c r="F2738" s="246">
        <v>20952.495500000023</v>
      </c>
      <c r="G2738" s="221"/>
    </row>
    <row r="2739" spans="1:7" s="58" customFormat="1" ht="13.5" customHeight="1" x14ac:dyDescent="0.2">
      <c r="A2739" s="349">
        <v>2012</v>
      </c>
      <c r="B2739" s="350" t="s">
        <v>44</v>
      </c>
      <c r="C2739" s="350" t="s">
        <v>110</v>
      </c>
      <c r="D2739" s="351">
        <v>2189.9600000000005</v>
      </c>
      <c r="E2739" s="351">
        <v>16438.596000000012</v>
      </c>
      <c r="F2739" s="352">
        <v>18628.556000000015</v>
      </c>
      <c r="G2739" s="221"/>
    </row>
    <row r="2740" spans="1:7" s="58" customFormat="1" ht="13.5" customHeight="1" x14ac:dyDescent="0.2">
      <c r="A2740" s="244">
        <v>2012</v>
      </c>
      <c r="B2740" s="165" t="s">
        <v>45</v>
      </c>
      <c r="C2740" s="165" t="s">
        <v>110</v>
      </c>
      <c r="D2740" s="245">
        <v>1906.8899999999999</v>
      </c>
      <c r="E2740" s="245">
        <v>17355.788000000026</v>
      </c>
      <c r="F2740" s="246">
        <v>19262.678000000025</v>
      </c>
      <c r="G2740" s="221"/>
    </row>
    <row r="2741" spans="1:7" s="58" customFormat="1" ht="13.5" customHeight="1" x14ac:dyDescent="0.2">
      <c r="A2741" s="349">
        <v>2012</v>
      </c>
      <c r="B2741" s="350" t="s">
        <v>46</v>
      </c>
      <c r="C2741" s="350" t="s">
        <v>110</v>
      </c>
      <c r="D2741" s="351">
        <v>2831.5</v>
      </c>
      <c r="E2741" s="351">
        <v>15831.016499999998</v>
      </c>
      <c r="F2741" s="352">
        <v>18662.516499999998</v>
      </c>
      <c r="G2741" s="221"/>
    </row>
    <row r="2742" spans="1:7" s="58" customFormat="1" ht="13.5" customHeight="1" x14ac:dyDescent="0.2">
      <c r="A2742" s="244">
        <v>2012</v>
      </c>
      <c r="B2742" s="165" t="s">
        <v>47</v>
      </c>
      <c r="C2742" s="165" t="s">
        <v>110</v>
      </c>
      <c r="D2742" s="245">
        <v>3456.12</v>
      </c>
      <c r="E2742" s="245">
        <v>17244.732500000002</v>
      </c>
      <c r="F2742" s="246">
        <v>20700.852500000001</v>
      </c>
      <c r="G2742" s="221"/>
    </row>
    <row r="2743" spans="1:7" s="58" customFormat="1" ht="13.5" customHeight="1" x14ac:dyDescent="0.2">
      <c r="A2743" s="349">
        <v>2012</v>
      </c>
      <c r="B2743" s="350" t="s">
        <v>48</v>
      </c>
      <c r="C2743" s="350" t="s">
        <v>110</v>
      </c>
      <c r="D2743" s="351">
        <v>3141.63</v>
      </c>
      <c r="E2743" s="351">
        <v>17425.884500000018</v>
      </c>
      <c r="F2743" s="352">
        <v>20567.514500000019</v>
      </c>
      <c r="G2743" s="221"/>
    </row>
    <row r="2744" spans="1:7" s="58" customFormat="1" ht="13.5" customHeight="1" x14ac:dyDescent="0.2">
      <c r="A2744" s="244">
        <v>2012</v>
      </c>
      <c r="B2744" s="165" t="s">
        <v>49</v>
      </c>
      <c r="C2744" s="165" t="s">
        <v>110</v>
      </c>
      <c r="D2744" s="245">
        <v>2484.8099999999995</v>
      </c>
      <c r="E2744" s="245">
        <v>20490.633500000036</v>
      </c>
      <c r="F2744" s="246">
        <v>22975.443500000038</v>
      </c>
      <c r="G2744" s="221"/>
    </row>
    <row r="2745" spans="1:7" s="58" customFormat="1" ht="13.5" customHeight="1" x14ac:dyDescent="0.2">
      <c r="A2745" s="349">
        <v>2013</v>
      </c>
      <c r="B2745" s="350" t="s">
        <v>50</v>
      </c>
      <c r="C2745" s="350" t="s">
        <v>110</v>
      </c>
      <c r="D2745" s="351">
        <v>2077.6399999999994</v>
      </c>
      <c r="E2745" s="351">
        <v>12898.084499999999</v>
      </c>
      <c r="F2745" s="352">
        <v>14975.7245</v>
      </c>
      <c r="G2745" s="221"/>
    </row>
    <row r="2746" spans="1:7" s="58" customFormat="1" ht="13.5" customHeight="1" x14ac:dyDescent="0.2">
      <c r="A2746" s="244">
        <v>2013</v>
      </c>
      <c r="B2746" s="165" t="s">
        <v>51</v>
      </c>
      <c r="C2746" s="165" t="s">
        <v>110</v>
      </c>
      <c r="D2746" s="245">
        <v>1968.46</v>
      </c>
      <c r="E2746" s="245">
        <v>13949.758000000002</v>
      </c>
      <c r="F2746" s="246">
        <v>15918.218000000003</v>
      </c>
      <c r="G2746" s="221"/>
    </row>
    <row r="2747" spans="1:7" s="58" customFormat="1" ht="13.5" customHeight="1" x14ac:dyDescent="0.2">
      <c r="A2747" s="349">
        <v>2013</v>
      </c>
      <c r="B2747" s="350" t="s">
        <v>52</v>
      </c>
      <c r="C2747" s="350" t="s">
        <v>110</v>
      </c>
      <c r="D2747" s="351">
        <v>2161.46</v>
      </c>
      <c r="E2747" s="351">
        <v>13772.3315</v>
      </c>
      <c r="F2747" s="352">
        <v>15933.791499999999</v>
      </c>
      <c r="G2747" s="221"/>
    </row>
    <row r="2748" spans="1:7" s="58" customFormat="1" ht="13.5" customHeight="1" x14ac:dyDescent="0.2">
      <c r="A2748" s="244">
        <v>2013</v>
      </c>
      <c r="B2748" s="165" t="s">
        <v>40</v>
      </c>
      <c r="C2748" s="165" t="s">
        <v>110</v>
      </c>
      <c r="D2748" s="245">
        <v>2133.14</v>
      </c>
      <c r="E2748" s="245">
        <v>16940.742499999997</v>
      </c>
      <c r="F2748" s="246">
        <v>19073.882499999996</v>
      </c>
      <c r="G2748" s="221"/>
    </row>
    <row r="2749" spans="1:7" s="58" customFormat="1" ht="13.5" customHeight="1" x14ac:dyDescent="0.2">
      <c r="A2749" s="349">
        <v>2013</v>
      </c>
      <c r="B2749" s="350" t="s">
        <v>42</v>
      </c>
      <c r="C2749" s="350" t="s">
        <v>110</v>
      </c>
      <c r="D2749" s="351">
        <v>1905.11</v>
      </c>
      <c r="E2749" s="351">
        <v>16931.021499999995</v>
      </c>
      <c r="F2749" s="352">
        <v>18836.131499999996</v>
      </c>
      <c r="G2749" s="221"/>
    </row>
    <row r="2750" spans="1:7" s="58" customFormat="1" ht="13.5" customHeight="1" x14ac:dyDescent="0.2">
      <c r="A2750" s="244">
        <v>2013</v>
      </c>
      <c r="B2750" s="165" t="s">
        <v>43</v>
      </c>
      <c r="C2750" s="165" t="s">
        <v>110</v>
      </c>
      <c r="D2750" s="245">
        <v>2796.1800000000003</v>
      </c>
      <c r="E2750" s="245">
        <v>15096.660999999993</v>
      </c>
      <c r="F2750" s="246">
        <v>17892.840999999993</v>
      </c>
      <c r="G2750" s="221"/>
    </row>
    <row r="2751" spans="1:7" s="58" customFormat="1" ht="13.5" customHeight="1" x14ac:dyDescent="0.2">
      <c r="A2751" s="349">
        <v>2013</v>
      </c>
      <c r="B2751" s="350" t="s">
        <v>44</v>
      </c>
      <c r="C2751" s="350" t="s">
        <v>110</v>
      </c>
      <c r="D2751" s="351">
        <v>4280.34</v>
      </c>
      <c r="E2751" s="351">
        <v>22025.942999999999</v>
      </c>
      <c r="F2751" s="352">
        <v>26306.282999999999</v>
      </c>
      <c r="G2751" s="221"/>
    </row>
    <row r="2752" spans="1:7" s="58" customFormat="1" ht="13.5" customHeight="1" x14ac:dyDescent="0.2">
      <c r="A2752" s="244">
        <v>2013</v>
      </c>
      <c r="B2752" s="165" t="s">
        <v>45</v>
      </c>
      <c r="C2752" s="165" t="s">
        <v>110</v>
      </c>
      <c r="D2752" s="245">
        <v>3559.1700000000005</v>
      </c>
      <c r="E2752" s="245">
        <v>17278.711999999989</v>
      </c>
      <c r="F2752" s="246">
        <v>20837.881999999991</v>
      </c>
      <c r="G2752" s="221"/>
    </row>
    <row r="2753" spans="1:7" s="58" customFormat="1" ht="13.5" customHeight="1" x14ac:dyDescent="0.2">
      <c r="A2753" s="349">
        <v>2013</v>
      </c>
      <c r="B2753" s="350" t="s">
        <v>46</v>
      </c>
      <c r="C2753" s="350" t="s">
        <v>110</v>
      </c>
      <c r="D2753" s="351">
        <v>4326.47</v>
      </c>
      <c r="E2753" s="351">
        <v>24646.644499999999</v>
      </c>
      <c r="F2753" s="352">
        <v>28973.114500000003</v>
      </c>
      <c r="G2753" s="221"/>
    </row>
    <row r="2754" spans="1:7" s="58" customFormat="1" ht="13.5" customHeight="1" x14ac:dyDescent="0.2">
      <c r="A2754" s="244">
        <v>2013</v>
      </c>
      <c r="B2754" s="165" t="s">
        <v>47</v>
      </c>
      <c r="C2754" s="165" t="s">
        <v>110</v>
      </c>
      <c r="D2754" s="245">
        <v>4811.5549999999985</v>
      </c>
      <c r="E2754" s="245">
        <v>25192.6850000001</v>
      </c>
      <c r="F2754" s="246">
        <v>30004.2400000001</v>
      </c>
      <c r="G2754" s="221"/>
    </row>
    <row r="2755" spans="1:7" s="58" customFormat="1" ht="13.5" customHeight="1" x14ac:dyDescent="0.2">
      <c r="A2755" s="349">
        <v>2013</v>
      </c>
      <c r="B2755" s="350" t="s">
        <v>48</v>
      </c>
      <c r="C2755" s="350" t="s">
        <v>110</v>
      </c>
      <c r="D2755" s="351">
        <v>3859.5449999999992</v>
      </c>
      <c r="E2755" s="351">
        <v>24633.879500000083</v>
      </c>
      <c r="F2755" s="352">
        <v>28493.424500000081</v>
      </c>
      <c r="G2755" s="221"/>
    </row>
    <row r="2756" spans="1:7" s="58" customFormat="1" ht="13.5" customHeight="1" x14ac:dyDescent="0.2">
      <c r="A2756" s="244">
        <v>2013</v>
      </c>
      <c r="B2756" s="165" t="s">
        <v>49</v>
      </c>
      <c r="C2756" s="165" t="s">
        <v>110</v>
      </c>
      <c r="D2756" s="245">
        <v>3728.2699999999995</v>
      </c>
      <c r="E2756" s="245">
        <v>25700.080000000078</v>
      </c>
      <c r="F2756" s="246">
        <v>29428.350000000079</v>
      </c>
      <c r="G2756" s="221"/>
    </row>
    <row r="2757" spans="1:7" s="58" customFormat="1" ht="13.5" customHeight="1" x14ac:dyDescent="0.2">
      <c r="A2757" s="349">
        <v>2014</v>
      </c>
      <c r="B2757" s="350" t="s">
        <v>50</v>
      </c>
      <c r="C2757" s="350" t="s">
        <v>110</v>
      </c>
      <c r="D2757" s="351">
        <v>3161.63</v>
      </c>
      <c r="E2757" s="351">
        <v>17165.358000000029</v>
      </c>
      <c r="F2757" s="352">
        <v>20326.988000000027</v>
      </c>
      <c r="G2757" s="221"/>
    </row>
    <row r="2758" spans="1:7" s="58" customFormat="1" ht="13.5" customHeight="1" x14ac:dyDescent="0.2">
      <c r="A2758" s="244">
        <v>2014</v>
      </c>
      <c r="B2758" s="165" t="s">
        <v>51</v>
      </c>
      <c r="C2758" s="165" t="s">
        <v>110</v>
      </c>
      <c r="D2758" s="245">
        <v>3940.2</v>
      </c>
      <c r="E2758" s="245">
        <v>21039.135500000099</v>
      </c>
      <c r="F2758" s="246">
        <v>24979.335500000099</v>
      </c>
      <c r="G2758" s="221"/>
    </row>
    <row r="2759" spans="1:7" s="58" customFormat="1" ht="13.5" customHeight="1" x14ac:dyDescent="0.2">
      <c r="A2759" s="349">
        <v>2014</v>
      </c>
      <c r="B2759" s="350" t="s">
        <v>52</v>
      </c>
      <c r="C2759" s="350" t="s">
        <v>110</v>
      </c>
      <c r="D2759" s="351">
        <v>4141.09</v>
      </c>
      <c r="E2759" s="351">
        <v>25529.492000000111</v>
      </c>
      <c r="F2759" s="352">
        <v>29670.582000000115</v>
      </c>
      <c r="G2759" s="221"/>
    </row>
    <row r="2760" spans="1:7" s="58" customFormat="1" ht="13.5" customHeight="1" x14ac:dyDescent="0.2">
      <c r="A2760" s="244">
        <v>2014</v>
      </c>
      <c r="B2760" s="165" t="s">
        <v>40</v>
      </c>
      <c r="C2760" s="165" t="s">
        <v>110</v>
      </c>
      <c r="D2760" s="245">
        <v>3512.9199999999996</v>
      </c>
      <c r="E2760" s="245">
        <v>22301.393500000071</v>
      </c>
      <c r="F2760" s="246">
        <v>25814.313500000073</v>
      </c>
      <c r="G2760" s="221"/>
    </row>
    <row r="2761" spans="1:7" s="58" customFormat="1" ht="13.5" customHeight="1" x14ac:dyDescent="0.2">
      <c r="A2761" s="349">
        <v>2014</v>
      </c>
      <c r="B2761" s="350" t="s">
        <v>42</v>
      </c>
      <c r="C2761" s="350" t="s">
        <v>110</v>
      </c>
      <c r="D2761" s="351">
        <v>3671.91</v>
      </c>
      <c r="E2761" s="351">
        <v>23886.980500000122</v>
      </c>
      <c r="F2761" s="352">
        <v>27558.890500000121</v>
      </c>
      <c r="G2761" s="221"/>
    </row>
    <row r="2762" spans="1:7" s="58" customFormat="1" ht="13.5" customHeight="1" x14ac:dyDescent="0.2">
      <c r="A2762" s="244">
        <v>2014</v>
      </c>
      <c r="B2762" s="165" t="s">
        <v>43</v>
      </c>
      <c r="C2762" s="165" t="s">
        <v>110</v>
      </c>
      <c r="D2762" s="245">
        <v>3384.66</v>
      </c>
      <c r="E2762" s="245">
        <v>22442.889750000155</v>
      </c>
      <c r="F2762" s="246">
        <v>25827.549750000151</v>
      </c>
      <c r="G2762" s="221"/>
    </row>
    <row r="2763" spans="1:7" s="58" customFormat="1" ht="13.5" customHeight="1" x14ac:dyDescent="0.2">
      <c r="A2763" s="349">
        <v>2014</v>
      </c>
      <c r="B2763" s="350" t="s">
        <v>44</v>
      </c>
      <c r="C2763" s="350" t="s">
        <v>110</v>
      </c>
      <c r="D2763" s="351">
        <v>3661.29</v>
      </c>
      <c r="E2763" s="351">
        <v>22708.368000000082</v>
      </c>
      <c r="F2763" s="352">
        <v>26369.658000000083</v>
      </c>
      <c r="G2763" s="221"/>
    </row>
    <row r="2764" spans="1:7" s="58" customFormat="1" ht="13.5" customHeight="1" x14ac:dyDescent="0.2">
      <c r="A2764" s="244">
        <v>2014</v>
      </c>
      <c r="B2764" s="165" t="s">
        <v>45</v>
      </c>
      <c r="C2764" s="165" t="s">
        <v>110</v>
      </c>
      <c r="D2764" s="245">
        <v>2849.33</v>
      </c>
      <c r="E2764" s="245">
        <v>22849.808000000026</v>
      </c>
      <c r="F2764" s="246">
        <v>25699.138000000028</v>
      </c>
      <c r="G2764" s="221"/>
    </row>
    <row r="2765" spans="1:7" s="58" customFormat="1" ht="13.5" customHeight="1" x14ac:dyDescent="0.2">
      <c r="A2765" s="349">
        <v>2014</v>
      </c>
      <c r="B2765" s="350" t="s">
        <v>46</v>
      </c>
      <c r="C2765" s="350" t="s">
        <v>110</v>
      </c>
      <c r="D2765" s="351">
        <v>3579.96</v>
      </c>
      <c r="E2765" s="351">
        <v>26356.763500000106</v>
      </c>
      <c r="F2765" s="352">
        <v>29936.723500000109</v>
      </c>
      <c r="G2765" s="221"/>
    </row>
    <row r="2766" spans="1:7" s="58" customFormat="1" ht="13.5" customHeight="1" x14ac:dyDescent="0.2">
      <c r="A2766" s="244">
        <v>2014</v>
      </c>
      <c r="B2766" s="165" t="s">
        <v>47</v>
      </c>
      <c r="C2766" s="165" t="s">
        <v>110</v>
      </c>
      <c r="D2766" s="245">
        <v>2801.2799999999993</v>
      </c>
      <c r="E2766" s="245">
        <v>27007.55950000013</v>
      </c>
      <c r="F2766" s="246">
        <v>29808.839500000129</v>
      </c>
      <c r="G2766" s="221"/>
    </row>
    <row r="2767" spans="1:7" s="58" customFormat="1" ht="13.5" customHeight="1" x14ac:dyDescent="0.2">
      <c r="A2767" s="349">
        <v>2014</v>
      </c>
      <c r="B2767" s="350" t="s">
        <v>48</v>
      </c>
      <c r="C2767" s="350" t="s">
        <v>110</v>
      </c>
      <c r="D2767" s="351">
        <v>2722.33</v>
      </c>
      <c r="E2767" s="351">
        <v>23832.985000000044</v>
      </c>
      <c r="F2767" s="352">
        <v>26555.315000000046</v>
      </c>
      <c r="G2767" s="221"/>
    </row>
    <row r="2768" spans="1:7" s="58" customFormat="1" ht="13.5" customHeight="1" x14ac:dyDescent="0.2">
      <c r="A2768" s="244">
        <v>2014</v>
      </c>
      <c r="B2768" s="165" t="s">
        <v>49</v>
      </c>
      <c r="C2768" s="165" t="s">
        <v>110</v>
      </c>
      <c r="D2768" s="245">
        <v>3916.95</v>
      </c>
      <c r="E2768" s="245">
        <v>24628.677000000022</v>
      </c>
      <c r="F2768" s="246">
        <v>28545.627000000019</v>
      </c>
      <c r="G2768" s="221"/>
    </row>
    <row r="2769" spans="1:7" s="58" customFormat="1" ht="13.5" customHeight="1" x14ac:dyDescent="0.2">
      <c r="A2769" s="349">
        <v>2015</v>
      </c>
      <c r="B2769" s="350" t="s">
        <v>50</v>
      </c>
      <c r="C2769" s="350" t="s">
        <v>110</v>
      </c>
      <c r="D2769" s="351">
        <v>2733.6899999999996</v>
      </c>
      <c r="E2769" s="351">
        <v>16898.075500000028</v>
      </c>
      <c r="F2769" s="352">
        <v>19631.765500000027</v>
      </c>
      <c r="G2769" s="221"/>
    </row>
    <row r="2770" spans="1:7" s="58" customFormat="1" ht="13.5" customHeight="1" x14ac:dyDescent="0.2">
      <c r="A2770" s="244">
        <v>2015</v>
      </c>
      <c r="B2770" s="165" t="s">
        <v>51</v>
      </c>
      <c r="C2770" s="165" t="s">
        <v>110</v>
      </c>
      <c r="D2770" s="245">
        <v>3784.2299999999991</v>
      </c>
      <c r="E2770" s="245">
        <v>18171.616500000033</v>
      </c>
      <c r="F2770" s="246">
        <v>21955.846500000029</v>
      </c>
      <c r="G2770" s="221"/>
    </row>
    <row r="2771" spans="1:7" s="58" customFormat="1" ht="13.5" customHeight="1" x14ac:dyDescent="0.2">
      <c r="A2771" s="349">
        <v>2015</v>
      </c>
      <c r="B2771" s="350" t="s">
        <v>52</v>
      </c>
      <c r="C2771" s="350" t="s">
        <v>110</v>
      </c>
      <c r="D2771" s="351">
        <v>4106.0199999999995</v>
      </c>
      <c r="E2771" s="351">
        <v>22308.022999999954</v>
      </c>
      <c r="F2771" s="352">
        <v>26414.042999999954</v>
      </c>
      <c r="G2771" s="221"/>
    </row>
    <row r="2772" spans="1:7" s="58" customFormat="1" ht="13.5" customHeight="1" x14ac:dyDescent="0.2">
      <c r="A2772" s="244">
        <v>2015</v>
      </c>
      <c r="B2772" s="165" t="s">
        <v>40</v>
      </c>
      <c r="C2772" s="165" t="s">
        <v>110</v>
      </c>
      <c r="D2772" s="245">
        <v>4173.1399999999994</v>
      </c>
      <c r="E2772" s="245">
        <v>20375.697999999982</v>
      </c>
      <c r="F2772" s="246">
        <v>24548.837999999982</v>
      </c>
      <c r="G2772" s="221"/>
    </row>
    <row r="2773" spans="1:7" s="58" customFormat="1" ht="13.5" customHeight="1" x14ac:dyDescent="0.2">
      <c r="A2773" s="349">
        <v>2015</v>
      </c>
      <c r="B2773" s="350" t="s">
        <v>42</v>
      </c>
      <c r="C2773" s="350" t="s">
        <v>110</v>
      </c>
      <c r="D2773" s="351">
        <v>4736.6099999999988</v>
      </c>
      <c r="E2773" s="351">
        <v>21981.557000000015</v>
      </c>
      <c r="F2773" s="352">
        <v>26718.167000000009</v>
      </c>
      <c r="G2773" s="221"/>
    </row>
    <row r="2774" spans="1:7" s="58" customFormat="1" ht="13.5" customHeight="1" x14ac:dyDescent="0.2">
      <c r="A2774" s="244">
        <v>2015</v>
      </c>
      <c r="B2774" s="165" t="s">
        <v>43</v>
      </c>
      <c r="C2774" s="165" t="s">
        <v>110</v>
      </c>
      <c r="D2774" s="245">
        <v>5543.36</v>
      </c>
      <c r="E2774" s="245">
        <v>21852.41899999998</v>
      </c>
      <c r="F2774" s="246">
        <v>27395.77899999998</v>
      </c>
      <c r="G2774" s="221"/>
    </row>
    <row r="2775" spans="1:7" s="58" customFormat="1" ht="13.5" customHeight="1" x14ac:dyDescent="0.2">
      <c r="A2775" s="349">
        <v>2015</v>
      </c>
      <c r="B2775" s="350" t="s">
        <v>44</v>
      </c>
      <c r="C2775" s="350" t="s">
        <v>110</v>
      </c>
      <c r="D2775" s="351">
        <v>6121.0199999999995</v>
      </c>
      <c r="E2775" s="351">
        <v>22516.86250000001</v>
      </c>
      <c r="F2775" s="352">
        <v>28637.882500000007</v>
      </c>
      <c r="G2775" s="221"/>
    </row>
    <row r="2776" spans="1:7" s="58" customFormat="1" ht="13.5" customHeight="1" x14ac:dyDescent="0.2">
      <c r="A2776" s="244">
        <v>2015</v>
      </c>
      <c r="B2776" s="165" t="s">
        <v>45</v>
      </c>
      <c r="C2776" s="165" t="s">
        <v>110</v>
      </c>
      <c r="D2776" s="245">
        <v>5484.6200000000008</v>
      </c>
      <c r="E2776" s="245">
        <v>22791.467499999999</v>
      </c>
      <c r="F2776" s="246">
        <v>28276.087500000001</v>
      </c>
      <c r="G2776" s="221"/>
    </row>
    <row r="2777" spans="1:7" s="58" customFormat="1" ht="13.5" customHeight="1" x14ac:dyDescent="0.2">
      <c r="A2777" s="349">
        <v>2015</v>
      </c>
      <c r="B2777" s="350" t="s">
        <v>46</v>
      </c>
      <c r="C2777" s="350" t="s">
        <v>110</v>
      </c>
      <c r="D2777" s="351">
        <v>5637.77</v>
      </c>
      <c r="E2777" s="351">
        <v>20799.626</v>
      </c>
      <c r="F2777" s="352">
        <v>26437.396000000001</v>
      </c>
      <c r="G2777" s="221"/>
    </row>
    <row r="2778" spans="1:7" s="58" customFormat="1" ht="13.5" customHeight="1" x14ac:dyDescent="0.2">
      <c r="A2778" s="244">
        <v>2015</v>
      </c>
      <c r="B2778" s="165" t="s">
        <v>47</v>
      </c>
      <c r="C2778" s="165" t="s">
        <v>110</v>
      </c>
      <c r="D2778" s="245">
        <v>6014.880000000001</v>
      </c>
      <c r="E2778" s="245">
        <v>30860.573500000239</v>
      </c>
      <c r="F2778" s="246">
        <v>36875.453500000236</v>
      </c>
      <c r="G2778" s="221"/>
    </row>
    <row r="2779" spans="1:7" s="58" customFormat="1" ht="13.5" customHeight="1" x14ac:dyDescent="0.2">
      <c r="A2779" s="349">
        <v>2015</v>
      </c>
      <c r="B2779" s="350" t="s">
        <v>48</v>
      </c>
      <c r="C2779" s="350" t="s">
        <v>110</v>
      </c>
      <c r="D2779" s="351">
        <v>5896.3900000000012</v>
      </c>
      <c r="E2779" s="351">
        <v>26192.231000000054</v>
      </c>
      <c r="F2779" s="352">
        <v>32088.621000000057</v>
      </c>
      <c r="G2779" s="221"/>
    </row>
    <row r="2780" spans="1:7" s="58" customFormat="1" ht="13.5" customHeight="1" x14ac:dyDescent="0.2">
      <c r="A2780" s="244">
        <v>2015</v>
      </c>
      <c r="B2780" s="165" t="s">
        <v>49</v>
      </c>
      <c r="C2780" s="165" t="s">
        <v>110</v>
      </c>
      <c r="D2780" s="245">
        <v>6471.3079999999991</v>
      </c>
      <c r="E2780" s="245">
        <v>38100.130500000239</v>
      </c>
      <c r="F2780" s="246">
        <v>44571.438500000237</v>
      </c>
      <c r="G2780" s="221"/>
    </row>
    <row r="2781" spans="1:7" s="58" customFormat="1" ht="13.5" customHeight="1" x14ac:dyDescent="0.2">
      <c r="A2781" s="349">
        <v>2016</v>
      </c>
      <c r="B2781" s="350" t="s">
        <v>50</v>
      </c>
      <c r="C2781" s="350" t="s">
        <v>110</v>
      </c>
      <c r="D2781" s="351">
        <v>4556.9599999999991</v>
      </c>
      <c r="E2781" s="351">
        <v>21655.421999999988</v>
      </c>
      <c r="F2781" s="352">
        <v>26212.381999999987</v>
      </c>
      <c r="G2781" s="221"/>
    </row>
    <row r="2782" spans="1:7" s="58" customFormat="1" ht="13.5" customHeight="1" x14ac:dyDescent="0.2">
      <c r="A2782" s="244">
        <v>2016</v>
      </c>
      <c r="B2782" s="165" t="s">
        <v>51</v>
      </c>
      <c r="C2782" s="165" t="s">
        <v>110</v>
      </c>
      <c r="D2782" s="245">
        <v>5698.6799999999994</v>
      </c>
      <c r="E2782" s="245">
        <v>17896.970999999983</v>
      </c>
      <c r="F2782" s="246">
        <v>23595.650999999987</v>
      </c>
      <c r="G2782" s="221"/>
    </row>
    <row r="2783" spans="1:7" s="58" customFormat="1" ht="13.5" customHeight="1" x14ac:dyDescent="0.2">
      <c r="A2783" s="349">
        <v>2016</v>
      </c>
      <c r="B2783" s="350" t="s">
        <v>52</v>
      </c>
      <c r="C2783" s="350" t="s">
        <v>110</v>
      </c>
      <c r="D2783" s="351">
        <v>5199.1400000000003</v>
      </c>
      <c r="E2783" s="351">
        <v>20300.303500000071</v>
      </c>
      <c r="F2783" s="352">
        <v>25499.44350000007</v>
      </c>
      <c r="G2783" s="221"/>
    </row>
    <row r="2784" spans="1:7" s="58" customFormat="1" ht="13.5" customHeight="1" x14ac:dyDescent="0.2">
      <c r="A2784" s="244">
        <v>2016</v>
      </c>
      <c r="B2784" s="165" t="s">
        <v>40</v>
      </c>
      <c r="C2784" s="165" t="s">
        <v>110</v>
      </c>
      <c r="D2784" s="245">
        <v>5131.8599999999997</v>
      </c>
      <c r="E2784" s="245">
        <v>24621.140500000092</v>
      </c>
      <c r="F2784" s="246">
        <v>29753.000500000093</v>
      </c>
      <c r="G2784" s="221"/>
    </row>
    <row r="2785" spans="1:7" s="58" customFormat="1" ht="13.5" customHeight="1" x14ac:dyDescent="0.2">
      <c r="A2785" s="349">
        <v>2016</v>
      </c>
      <c r="B2785" s="350" t="s">
        <v>42</v>
      </c>
      <c r="C2785" s="350" t="s">
        <v>110</v>
      </c>
      <c r="D2785" s="351">
        <v>5993.59</v>
      </c>
      <c r="E2785" s="351">
        <v>22818.100499999997</v>
      </c>
      <c r="F2785" s="352">
        <v>28811.690499999997</v>
      </c>
      <c r="G2785" s="221"/>
    </row>
    <row r="2786" spans="1:7" s="58" customFormat="1" ht="13.5" customHeight="1" x14ac:dyDescent="0.2">
      <c r="A2786" s="244">
        <v>2016</v>
      </c>
      <c r="B2786" s="165" t="s">
        <v>43</v>
      </c>
      <c r="C2786" s="165" t="s">
        <v>110</v>
      </c>
      <c r="D2786" s="245">
        <v>5462.65</v>
      </c>
      <c r="E2786" s="245">
        <v>25904.344499999996</v>
      </c>
      <c r="F2786" s="246">
        <v>31366.994499999993</v>
      </c>
      <c r="G2786" s="221"/>
    </row>
    <row r="2787" spans="1:7" s="58" customFormat="1" ht="13.5" customHeight="1" x14ac:dyDescent="0.2">
      <c r="A2787" s="349">
        <v>2016</v>
      </c>
      <c r="B2787" s="350" t="s">
        <v>44</v>
      </c>
      <c r="C2787" s="350" t="s">
        <v>110</v>
      </c>
      <c r="D2787" s="351">
        <v>5672.0099999999984</v>
      </c>
      <c r="E2787" s="351">
        <v>21300.661500000155</v>
      </c>
      <c r="F2787" s="352">
        <v>26972.671500000153</v>
      </c>
      <c r="G2787" s="221"/>
    </row>
    <row r="2788" spans="1:7" s="58" customFormat="1" ht="13.5" customHeight="1" x14ac:dyDescent="0.2">
      <c r="A2788" s="244">
        <v>2016</v>
      </c>
      <c r="B2788" s="165" t="s">
        <v>45</v>
      </c>
      <c r="C2788" s="165" t="s">
        <v>110</v>
      </c>
      <c r="D2788" s="245">
        <v>5423.43</v>
      </c>
      <c r="E2788" s="245">
        <v>26121.656000000206</v>
      </c>
      <c r="F2788" s="246">
        <v>31545.08600000021</v>
      </c>
      <c r="G2788" s="221"/>
    </row>
    <row r="2789" spans="1:7" s="58" customFormat="1" ht="13.5" customHeight="1" x14ac:dyDescent="0.2">
      <c r="A2789" s="349">
        <v>2016</v>
      </c>
      <c r="B2789" s="350" t="s">
        <v>46</v>
      </c>
      <c r="C2789" s="350" t="s">
        <v>110</v>
      </c>
      <c r="D2789" s="351">
        <v>4763.4800000000005</v>
      </c>
      <c r="E2789" s="351">
        <v>24277.632499999956</v>
      </c>
      <c r="F2789" s="352">
        <v>29041.112499999959</v>
      </c>
      <c r="G2789" s="221"/>
    </row>
    <row r="2790" spans="1:7" s="58" customFormat="1" ht="13.5" customHeight="1" x14ac:dyDescent="0.2">
      <c r="A2790" s="244">
        <v>2016</v>
      </c>
      <c r="B2790" s="165" t="s">
        <v>47</v>
      </c>
      <c r="C2790" s="165" t="s">
        <v>110</v>
      </c>
      <c r="D2790" s="245">
        <v>4751.7299999999996</v>
      </c>
      <c r="E2790" s="245">
        <v>25438.457500000128</v>
      </c>
      <c r="F2790" s="246">
        <v>30190.187500000124</v>
      </c>
      <c r="G2790" s="221"/>
    </row>
    <row r="2791" spans="1:7" s="58" customFormat="1" ht="13.5" customHeight="1" x14ac:dyDescent="0.2">
      <c r="A2791" s="349">
        <v>2016</v>
      </c>
      <c r="B2791" s="350" t="s">
        <v>48</v>
      </c>
      <c r="C2791" s="350" t="s">
        <v>110</v>
      </c>
      <c r="D2791" s="351">
        <v>4201.07</v>
      </c>
      <c r="E2791" s="351">
        <v>25297.463499999998</v>
      </c>
      <c r="F2791" s="352">
        <v>29498.533499999998</v>
      </c>
      <c r="G2791" s="221"/>
    </row>
    <row r="2792" spans="1:7" s="58" customFormat="1" ht="13.5" customHeight="1" x14ac:dyDescent="0.2">
      <c r="A2792" s="244">
        <v>2016</v>
      </c>
      <c r="B2792" s="165" t="s">
        <v>49</v>
      </c>
      <c r="C2792" s="165" t="s">
        <v>110</v>
      </c>
      <c r="D2792" s="245">
        <v>4230.5</v>
      </c>
      <c r="E2792" s="245">
        <v>24953.11000000007</v>
      </c>
      <c r="F2792" s="246">
        <v>29183.610000000073</v>
      </c>
      <c r="G2792" s="221"/>
    </row>
    <row r="2793" spans="1:7" s="58" customFormat="1" ht="13.5" customHeight="1" x14ac:dyDescent="0.2">
      <c r="A2793" s="349">
        <v>2017</v>
      </c>
      <c r="B2793" s="350" t="s">
        <v>50</v>
      </c>
      <c r="C2793" s="350" t="s">
        <v>110</v>
      </c>
      <c r="D2793" s="351">
        <v>3044.6799999999994</v>
      </c>
      <c r="E2793" s="351">
        <v>18544.924499999972</v>
      </c>
      <c r="F2793" s="352">
        <v>21589.604499999972</v>
      </c>
      <c r="G2793" s="221"/>
    </row>
    <row r="2794" spans="1:7" s="58" customFormat="1" ht="13.5" customHeight="1" x14ac:dyDescent="0.2">
      <c r="A2794" s="244">
        <v>2017</v>
      </c>
      <c r="B2794" s="165" t="s">
        <v>51</v>
      </c>
      <c r="C2794" s="165" t="s">
        <v>110</v>
      </c>
      <c r="D2794" s="245">
        <v>3518.8099999999995</v>
      </c>
      <c r="E2794" s="245">
        <v>16940.591499999977</v>
      </c>
      <c r="F2794" s="246">
        <v>20459.401499999974</v>
      </c>
      <c r="G2794" s="221"/>
    </row>
    <row r="2795" spans="1:7" s="58" customFormat="1" ht="13.5" customHeight="1" x14ac:dyDescent="0.2">
      <c r="A2795" s="349">
        <v>2017</v>
      </c>
      <c r="B2795" s="350" t="s">
        <v>52</v>
      </c>
      <c r="C2795" s="350" t="s">
        <v>110</v>
      </c>
      <c r="D2795" s="351">
        <v>4056.16</v>
      </c>
      <c r="E2795" s="351">
        <v>20895.822000000036</v>
      </c>
      <c r="F2795" s="352">
        <v>24951.982000000036</v>
      </c>
      <c r="G2795" s="221"/>
    </row>
    <row r="2796" spans="1:7" s="58" customFormat="1" ht="13.5" customHeight="1" x14ac:dyDescent="0.2">
      <c r="A2796" s="244">
        <v>2017</v>
      </c>
      <c r="B2796" s="165" t="s">
        <v>40</v>
      </c>
      <c r="C2796" s="165" t="s">
        <v>110</v>
      </c>
      <c r="D2796" s="245">
        <v>3324.9900000000002</v>
      </c>
      <c r="E2796" s="245">
        <v>19111.79949999999</v>
      </c>
      <c r="F2796" s="246">
        <v>22436.789499999984</v>
      </c>
      <c r="G2796" s="221"/>
    </row>
    <row r="2797" spans="1:7" s="58" customFormat="1" ht="13.5" customHeight="1" x14ac:dyDescent="0.2">
      <c r="A2797" s="349">
        <v>2017</v>
      </c>
      <c r="B2797" s="350" t="s">
        <v>42</v>
      </c>
      <c r="C2797" s="350" t="s">
        <v>110</v>
      </c>
      <c r="D2797" s="351">
        <v>3821.6200000000003</v>
      </c>
      <c r="E2797" s="351">
        <v>20663.390500000027</v>
      </c>
      <c r="F2797" s="352">
        <v>24485.010500000029</v>
      </c>
      <c r="G2797" s="221"/>
    </row>
    <row r="2798" spans="1:7" s="58" customFormat="1" ht="13.5" customHeight="1" x14ac:dyDescent="0.2">
      <c r="A2798" s="244">
        <v>2017</v>
      </c>
      <c r="B2798" s="165" t="s">
        <v>43</v>
      </c>
      <c r="C2798" s="165" t="s">
        <v>110</v>
      </c>
      <c r="D2798" s="245">
        <v>3447.5800000000008</v>
      </c>
      <c r="E2798" s="245">
        <v>20866.295500000007</v>
      </c>
      <c r="F2798" s="246">
        <v>24313.875500000009</v>
      </c>
      <c r="G2798" s="221"/>
    </row>
    <row r="2799" spans="1:7" s="58" customFormat="1" ht="13.5" customHeight="1" x14ac:dyDescent="0.2">
      <c r="A2799" s="349">
        <v>2017</v>
      </c>
      <c r="B2799" s="350" t="s">
        <v>44</v>
      </c>
      <c r="C2799" s="350" t="s">
        <v>110</v>
      </c>
      <c r="D2799" s="351">
        <v>4069.5699999999997</v>
      </c>
      <c r="E2799" s="351">
        <v>23751.47249999996</v>
      </c>
      <c r="F2799" s="352">
        <v>27821.04249999996</v>
      </c>
      <c r="G2799" s="221"/>
    </row>
    <row r="2800" spans="1:7" s="58" customFormat="1" ht="13.5" customHeight="1" x14ac:dyDescent="0.2">
      <c r="A2800" s="244">
        <v>2017</v>
      </c>
      <c r="B2800" s="165" t="s">
        <v>45</v>
      </c>
      <c r="C2800" s="165" t="s">
        <v>110</v>
      </c>
      <c r="D2800" s="245">
        <v>4288.78</v>
      </c>
      <c r="E2800" s="245">
        <v>22927.782499999983</v>
      </c>
      <c r="F2800" s="246">
        <v>27216.562499999985</v>
      </c>
      <c r="G2800" s="221"/>
    </row>
    <row r="2801" spans="1:7" s="58" customFormat="1" ht="13.5" customHeight="1" x14ac:dyDescent="0.2">
      <c r="A2801" s="349">
        <v>2017</v>
      </c>
      <c r="B2801" s="350" t="s">
        <v>46</v>
      </c>
      <c r="C2801" s="350" t="s">
        <v>110</v>
      </c>
      <c r="D2801" s="351">
        <v>4081.04</v>
      </c>
      <c r="E2801" s="351">
        <v>26740.61249999997</v>
      </c>
      <c r="F2801" s="352">
        <v>30821.652499999971</v>
      </c>
      <c r="G2801" s="221"/>
    </row>
    <row r="2802" spans="1:7" s="58" customFormat="1" ht="13.5" customHeight="1" x14ac:dyDescent="0.2">
      <c r="A2802" s="244">
        <v>2017</v>
      </c>
      <c r="B2802" s="165" t="s">
        <v>47</v>
      </c>
      <c r="C2802" s="165" t="s">
        <v>110</v>
      </c>
      <c r="D2802" s="245">
        <v>5175.2999999999993</v>
      </c>
      <c r="E2802" s="245">
        <v>23757.404999999977</v>
      </c>
      <c r="F2802" s="246">
        <v>28932.70499999998</v>
      </c>
      <c r="G2802" s="221"/>
    </row>
    <row r="2803" spans="1:7" s="58" customFormat="1" ht="13.5" customHeight="1" x14ac:dyDescent="0.2">
      <c r="A2803" s="349">
        <v>2017</v>
      </c>
      <c r="B2803" s="350" t="s">
        <v>48</v>
      </c>
      <c r="C2803" s="350" t="s">
        <v>110</v>
      </c>
      <c r="D2803" s="351">
        <v>5426.98</v>
      </c>
      <c r="E2803" s="351">
        <v>27570.258500000036</v>
      </c>
      <c r="F2803" s="352">
        <v>32997.238500000036</v>
      </c>
      <c r="G2803" s="221"/>
    </row>
    <row r="2804" spans="1:7" s="58" customFormat="1" ht="13.5" customHeight="1" x14ac:dyDescent="0.2">
      <c r="A2804" s="244">
        <v>2017</v>
      </c>
      <c r="B2804" s="165" t="s">
        <v>49</v>
      </c>
      <c r="C2804" s="165" t="s">
        <v>110</v>
      </c>
      <c r="D2804" s="245">
        <v>4599.4400000000005</v>
      </c>
      <c r="E2804" s="245">
        <v>27632.136999999995</v>
      </c>
      <c r="F2804" s="246">
        <v>32231.576999999997</v>
      </c>
      <c r="G2804" s="221"/>
    </row>
    <row r="2805" spans="1:7" s="58" customFormat="1" ht="13.5" customHeight="1" x14ac:dyDescent="0.2">
      <c r="A2805" s="349">
        <v>2018</v>
      </c>
      <c r="B2805" s="350" t="s">
        <v>50</v>
      </c>
      <c r="C2805" s="350" t="s">
        <v>110</v>
      </c>
      <c r="D2805" s="351">
        <v>4244.8799999999992</v>
      </c>
      <c r="E2805" s="351">
        <v>23019.670999999962</v>
      </c>
      <c r="F2805" s="352">
        <v>27264.550999999963</v>
      </c>
      <c r="G2805" s="221"/>
    </row>
    <row r="2806" spans="1:7" s="58" customFormat="1" ht="13.5" customHeight="1" x14ac:dyDescent="0.2">
      <c r="A2806" s="244">
        <v>2018</v>
      </c>
      <c r="B2806" s="165" t="s">
        <v>51</v>
      </c>
      <c r="C2806" s="165" t="s">
        <v>110</v>
      </c>
      <c r="D2806" s="245">
        <v>5119.2700000000004</v>
      </c>
      <c r="E2806" s="245">
        <v>24003.861999999968</v>
      </c>
      <c r="F2806" s="246">
        <v>29123.131999999972</v>
      </c>
      <c r="G2806" s="221"/>
    </row>
    <row r="2807" spans="1:7" s="58" customFormat="1" ht="13.5" customHeight="1" x14ac:dyDescent="0.2">
      <c r="A2807" s="349">
        <v>2018</v>
      </c>
      <c r="B2807" s="350" t="s">
        <v>52</v>
      </c>
      <c r="C2807" s="350" t="s">
        <v>110</v>
      </c>
      <c r="D2807" s="351">
        <v>4496.26</v>
      </c>
      <c r="E2807" s="351">
        <v>23543.604999999963</v>
      </c>
      <c r="F2807" s="352">
        <v>28039.864999999965</v>
      </c>
      <c r="G2807" s="221"/>
    </row>
    <row r="2808" spans="1:7" s="58" customFormat="1" ht="13.5" customHeight="1" x14ac:dyDescent="0.2">
      <c r="A2808" s="244">
        <v>2018</v>
      </c>
      <c r="B2808" s="165" t="s">
        <v>40</v>
      </c>
      <c r="C2808" s="165" t="s">
        <v>110</v>
      </c>
      <c r="D2808" s="245">
        <v>3363.4399999999996</v>
      </c>
      <c r="E2808" s="245">
        <v>22583.983499999966</v>
      </c>
      <c r="F2808" s="246">
        <v>25947.423499999964</v>
      </c>
      <c r="G2808" s="221"/>
    </row>
    <row r="2809" spans="1:7" s="58" customFormat="1" ht="13.5" customHeight="1" x14ac:dyDescent="0.2">
      <c r="A2809" s="349">
        <v>2018</v>
      </c>
      <c r="B2809" s="350" t="s">
        <v>42</v>
      </c>
      <c r="C2809" s="350" t="s">
        <v>110</v>
      </c>
      <c r="D2809" s="351">
        <v>3599.51</v>
      </c>
      <c r="E2809" s="351">
        <v>24412.214999999982</v>
      </c>
      <c r="F2809" s="352">
        <v>28011.724999999984</v>
      </c>
      <c r="G2809" s="221"/>
    </row>
    <row r="2810" spans="1:7" s="58" customFormat="1" ht="13.5" customHeight="1" x14ac:dyDescent="0.2">
      <c r="A2810" s="244">
        <v>2018</v>
      </c>
      <c r="B2810" s="165" t="s">
        <v>43</v>
      </c>
      <c r="C2810" s="165" t="s">
        <v>110</v>
      </c>
      <c r="D2810" s="245">
        <v>3572.5699999999997</v>
      </c>
      <c r="E2810" s="245">
        <v>22841.919499999982</v>
      </c>
      <c r="F2810" s="246">
        <v>26414.489499999981</v>
      </c>
      <c r="G2810" s="221"/>
    </row>
    <row r="2811" spans="1:7" s="58" customFormat="1" ht="13.5" customHeight="1" x14ac:dyDescent="0.2">
      <c r="A2811" s="349">
        <v>2018</v>
      </c>
      <c r="B2811" s="350" t="s">
        <v>44</v>
      </c>
      <c r="C2811" s="350" t="s">
        <v>110</v>
      </c>
      <c r="D2811" s="351">
        <v>3666.1600000000003</v>
      </c>
      <c r="E2811" s="351">
        <v>24649.902999999988</v>
      </c>
      <c r="F2811" s="352">
        <v>28316.062999999987</v>
      </c>
      <c r="G2811" s="221"/>
    </row>
    <row r="2812" spans="1:7" s="58" customFormat="1" ht="13.5" customHeight="1" x14ac:dyDescent="0.2">
      <c r="A2812" s="244">
        <v>2018</v>
      </c>
      <c r="B2812" s="165" t="s">
        <v>45</v>
      </c>
      <c r="C2812" s="165" t="s">
        <v>110</v>
      </c>
      <c r="D2812" s="245">
        <v>3569.33</v>
      </c>
      <c r="E2812" s="245">
        <v>25717.533500000016</v>
      </c>
      <c r="F2812" s="246">
        <v>29286.863500000018</v>
      </c>
      <c r="G2812" s="221"/>
    </row>
    <row r="2813" spans="1:7" s="58" customFormat="1" ht="13.5" customHeight="1" x14ac:dyDescent="0.2">
      <c r="A2813" s="349">
        <v>2018</v>
      </c>
      <c r="B2813" s="350" t="s">
        <v>46</v>
      </c>
      <c r="C2813" s="350" t="s">
        <v>110</v>
      </c>
      <c r="D2813" s="351">
        <v>3597.74</v>
      </c>
      <c r="E2813" s="351">
        <v>24553.439500000033</v>
      </c>
      <c r="F2813" s="352">
        <v>28151.179500000031</v>
      </c>
      <c r="G2813" s="221"/>
    </row>
    <row r="2814" spans="1:7" s="58" customFormat="1" ht="13.5" customHeight="1" x14ac:dyDescent="0.2">
      <c r="A2814" s="244">
        <v>2018</v>
      </c>
      <c r="B2814" s="165" t="s">
        <v>47</v>
      </c>
      <c r="C2814" s="165" t="s">
        <v>110</v>
      </c>
      <c r="D2814" s="245">
        <v>4089.7</v>
      </c>
      <c r="E2814" s="245">
        <v>26987.844500000043</v>
      </c>
      <c r="F2814" s="246">
        <v>31077.544500000044</v>
      </c>
      <c r="G2814" s="221"/>
    </row>
    <row r="2815" spans="1:7" s="58" customFormat="1" ht="13.5" customHeight="1" x14ac:dyDescent="0.2">
      <c r="A2815" s="349">
        <v>2018</v>
      </c>
      <c r="B2815" s="350" t="s">
        <v>48</v>
      </c>
      <c r="C2815" s="350" t="s">
        <v>110</v>
      </c>
      <c r="D2815" s="351">
        <v>3134.3700000000003</v>
      </c>
      <c r="E2815" s="351">
        <v>29387.899500000112</v>
      </c>
      <c r="F2815" s="352">
        <v>32522.269500000111</v>
      </c>
      <c r="G2815" s="221"/>
    </row>
    <row r="2816" spans="1:7" s="58" customFormat="1" ht="13.5" customHeight="1" x14ac:dyDescent="0.2">
      <c r="A2816" s="244">
        <v>2018</v>
      </c>
      <c r="B2816" s="165" t="s">
        <v>49</v>
      </c>
      <c r="C2816" s="165" t="s">
        <v>110</v>
      </c>
      <c r="D2816" s="245">
        <v>3009.21</v>
      </c>
      <c r="E2816" s="245">
        <v>26878.241000000056</v>
      </c>
      <c r="F2816" s="246">
        <v>29887.451000000056</v>
      </c>
      <c r="G2816" s="221"/>
    </row>
    <row r="2817" spans="1:7" s="58" customFormat="1" ht="13.5" customHeight="1" x14ac:dyDescent="0.2">
      <c r="A2817" s="349">
        <v>2019</v>
      </c>
      <c r="B2817" s="350" t="s">
        <v>50</v>
      </c>
      <c r="C2817" s="350" t="s">
        <v>110</v>
      </c>
      <c r="D2817" s="351">
        <v>2466.0500000000002</v>
      </c>
      <c r="E2817" s="351">
        <v>21979.104000000014</v>
      </c>
      <c r="F2817" s="352">
        <v>24445.154000000013</v>
      </c>
      <c r="G2817" s="221"/>
    </row>
    <row r="2818" spans="1:7" s="58" customFormat="1" ht="13.5" customHeight="1" x14ac:dyDescent="0.2">
      <c r="A2818" s="244">
        <v>2019</v>
      </c>
      <c r="B2818" s="165" t="s">
        <v>51</v>
      </c>
      <c r="C2818" s="165" t="s">
        <v>110</v>
      </c>
      <c r="D2818" s="245">
        <v>3346.8500000000004</v>
      </c>
      <c r="E2818" s="245">
        <v>21465.804999999986</v>
      </c>
      <c r="F2818" s="246">
        <v>24812.654999999988</v>
      </c>
      <c r="G2818" s="221"/>
    </row>
    <row r="2819" spans="1:7" s="58" customFormat="1" ht="13.5" customHeight="1" x14ac:dyDescent="0.2">
      <c r="A2819" s="349">
        <v>2019</v>
      </c>
      <c r="B2819" s="350" t="s">
        <v>52</v>
      </c>
      <c r="C2819" s="350" t="s">
        <v>110</v>
      </c>
      <c r="D2819" s="351">
        <v>3719.2400000000007</v>
      </c>
      <c r="E2819" s="351">
        <v>24350.594500000036</v>
      </c>
      <c r="F2819" s="352">
        <v>28069.834500000034</v>
      </c>
      <c r="G2819" s="221"/>
    </row>
    <row r="2820" spans="1:7" s="58" customFormat="1" ht="13.5" customHeight="1" x14ac:dyDescent="0.2">
      <c r="A2820" s="244">
        <v>2019</v>
      </c>
      <c r="B2820" s="165" t="s">
        <v>40</v>
      </c>
      <c r="C2820" s="165" t="s">
        <v>110</v>
      </c>
      <c r="D2820" s="245">
        <v>3191.7000000000007</v>
      </c>
      <c r="E2820" s="245">
        <v>24804.546000000064</v>
      </c>
      <c r="F2820" s="246">
        <v>27996.246000000065</v>
      </c>
      <c r="G2820" s="221"/>
    </row>
    <row r="2821" spans="1:7" s="58" customFormat="1" ht="13.5" customHeight="1" x14ac:dyDescent="0.2">
      <c r="A2821" s="349">
        <v>2019</v>
      </c>
      <c r="B2821" s="350" t="s">
        <v>42</v>
      </c>
      <c r="C2821" s="350" t="s">
        <v>110</v>
      </c>
      <c r="D2821" s="351">
        <v>4131.08</v>
      </c>
      <c r="E2821" s="351">
        <v>24537.199500000035</v>
      </c>
      <c r="F2821" s="352">
        <v>28668.279500000037</v>
      </c>
      <c r="G2821" s="221"/>
    </row>
    <row r="2822" spans="1:7" s="58" customFormat="1" ht="13.5" customHeight="1" x14ac:dyDescent="0.2">
      <c r="A2822" s="244">
        <v>2019</v>
      </c>
      <c r="B2822" s="165" t="s">
        <v>43</v>
      </c>
      <c r="C2822" s="165" t="s">
        <v>110</v>
      </c>
      <c r="D2822" s="245">
        <v>3780.95</v>
      </c>
      <c r="E2822" s="245">
        <v>23872.963000000011</v>
      </c>
      <c r="F2822" s="246">
        <v>27653.913000000015</v>
      </c>
      <c r="G2822" s="221"/>
    </row>
    <row r="2823" spans="1:7" s="58" customFormat="1" ht="13.5" customHeight="1" x14ac:dyDescent="0.2">
      <c r="A2823" s="349">
        <v>2019</v>
      </c>
      <c r="B2823" s="350" t="s">
        <v>44</v>
      </c>
      <c r="C2823" s="350" t="s">
        <v>110</v>
      </c>
      <c r="D2823" s="351">
        <v>4740.43</v>
      </c>
      <c r="E2823" s="351">
        <v>27045.898000000107</v>
      </c>
      <c r="F2823" s="352">
        <v>31786.32800000011</v>
      </c>
      <c r="G2823" s="221"/>
    </row>
    <row r="2824" spans="1:7" s="58" customFormat="1" ht="13.5" customHeight="1" x14ac:dyDescent="0.2">
      <c r="A2824" s="244">
        <v>2019</v>
      </c>
      <c r="B2824" s="165" t="s">
        <v>45</v>
      </c>
      <c r="C2824" s="165" t="s">
        <v>110</v>
      </c>
      <c r="D2824" s="245">
        <v>5520.0099999999984</v>
      </c>
      <c r="E2824" s="245">
        <v>26949.864000000049</v>
      </c>
      <c r="F2824" s="246">
        <v>32469.874000000047</v>
      </c>
      <c r="G2824" s="221"/>
    </row>
    <row r="2825" spans="1:7" s="58" customFormat="1" ht="13.5" customHeight="1" x14ac:dyDescent="0.2">
      <c r="A2825" s="349">
        <v>2019</v>
      </c>
      <c r="B2825" s="350" t="s">
        <v>46</v>
      </c>
      <c r="C2825" s="350" t="s">
        <v>110</v>
      </c>
      <c r="D2825" s="351">
        <v>5248.5199999999995</v>
      </c>
      <c r="E2825" s="351">
        <v>25427.947500000038</v>
      </c>
      <c r="F2825" s="352">
        <v>30676.467500000039</v>
      </c>
      <c r="G2825" s="221"/>
    </row>
    <row r="2826" spans="1:7" s="58" customFormat="1" ht="13.5" customHeight="1" x14ac:dyDescent="0.2">
      <c r="A2826" s="244">
        <v>2019</v>
      </c>
      <c r="B2826" s="165" t="s">
        <v>47</v>
      </c>
      <c r="C2826" s="165" t="s">
        <v>110</v>
      </c>
      <c r="D2826" s="245">
        <v>5826.0499999999993</v>
      </c>
      <c r="E2826" s="245">
        <v>27540.030500000099</v>
      </c>
      <c r="F2826" s="246">
        <v>33366.080500000098</v>
      </c>
      <c r="G2826" s="221"/>
    </row>
    <row r="2827" spans="1:7" s="58" customFormat="1" ht="13.5" customHeight="1" x14ac:dyDescent="0.2">
      <c r="A2827" s="349">
        <v>2019</v>
      </c>
      <c r="B2827" s="350" t="s">
        <v>48</v>
      </c>
      <c r="C2827" s="350" t="s">
        <v>110</v>
      </c>
      <c r="D2827" s="351">
        <v>6077.51</v>
      </c>
      <c r="E2827" s="351">
        <v>28730.889500000063</v>
      </c>
      <c r="F2827" s="352">
        <v>34808.399500000065</v>
      </c>
      <c r="G2827" s="221"/>
    </row>
    <row r="2828" spans="1:7" s="58" customFormat="1" ht="13.5" customHeight="1" x14ac:dyDescent="0.2">
      <c r="A2828" s="244">
        <v>2019</v>
      </c>
      <c r="B2828" s="165" t="s">
        <v>49</v>
      </c>
      <c r="C2828" s="165" t="s">
        <v>110</v>
      </c>
      <c r="D2828" s="245">
        <v>5933.77</v>
      </c>
      <c r="E2828" s="245">
        <v>28842.542500000032</v>
      </c>
      <c r="F2828" s="246">
        <v>34776.312500000036</v>
      </c>
      <c r="G2828" s="221"/>
    </row>
    <row r="2829" spans="1:7" s="58" customFormat="1" ht="13.5" customHeight="1" x14ac:dyDescent="0.2">
      <c r="A2829" s="349">
        <v>2020</v>
      </c>
      <c r="B2829" s="350" t="s">
        <v>50</v>
      </c>
      <c r="C2829" s="350" t="s">
        <v>110</v>
      </c>
      <c r="D2829" s="351">
        <v>4553.58</v>
      </c>
      <c r="E2829" s="351">
        <v>23888.017000000014</v>
      </c>
      <c r="F2829" s="352">
        <v>28441.597000000009</v>
      </c>
      <c r="G2829" s="221"/>
    </row>
    <row r="2830" spans="1:7" s="58" customFormat="1" ht="13.5" customHeight="1" x14ac:dyDescent="0.2">
      <c r="A2830" s="244">
        <v>2020</v>
      </c>
      <c r="B2830" s="165" t="s">
        <v>51</v>
      </c>
      <c r="C2830" s="165" t="s">
        <v>110</v>
      </c>
      <c r="D2830" s="245">
        <v>5298.62</v>
      </c>
      <c r="E2830" s="245">
        <v>23303.429000000004</v>
      </c>
      <c r="F2830" s="246">
        <v>28602.049000000006</v>
      </c>
      <c r="G2830" s="221"/>
    </row>
    <row r="2831" spans="1:7" s="58" customFormat="1" ht="13.5" customHeight="1" x14ac:dyDescent="0.2">
      <c r="A2831" s="349">
        <v>2020</v>
      </c>
      <c r="B2831" s="350" t="s">
        <v>52</v>
      </c>
      <c r="C2831" s="350" t="s">
        <v>110</v>
      </c>
      <c r="D2831" s="351">
        <v>3919.3799999999997</v>
      </c>
      <c r="E2831" s="351">
        <v>18032.4375</v>
      </c>
      <c r="F2831" s="352">
        <v>21951.817499999997</v>
      </c>
      <c r="G2831" s="221"/>
    </row>
    <row r="2832" spans="1:7" s="58" customFormat="1" ht="13.5" customHeight="1" x14ac:dyDescent="0.2">
      <c r="A2832" s="244">
        <v>2020</v>
      </c>
      <c r="B2832" s="165" t="s">
        <v>40</v>
      </c>
      <c r="C2832" s="165" t="s">
        <v>110</v>
      </c>
      <c r="D2832" s="245">
        <v>651.12</v>
      </c>
      <c r="E2832" s="245">
        <v>10974.417000000001</v>
      </c>
      <c r="F2832" s="246">
        <v>11625.537000000002</v>
      </c>
      <c r="G2832" s="221"/>
    </row>
    <row r="2833" spans="1:7" s="58" customFormat="1" ht="13.5" customHeight="1" x14ac:dyDescent="0.2">
      <c r="A2833" s="349">
        <v>2020</v>
      </c>
      <c r="B2833" s="350" t="s">
        <v>42</v>
      </c>
      <c r="C2833" s="350" t="s">
        <v>110</v>
      </c>
      <c r="D2833" s="351">
        <v>4219.7749999999996</v>
      </c>
      <c r="E2833" s="351">
        <v>20672.322486267098</v>
      </c>
      <c r="F2833" s="352">
        <v>24892.097486267099</v>
      </c>
      <c r="G2833" s="221"/>
    </row>
    <row r="2834" spans="1:7" s="58" customFormat="1" ht="13.5" customHeight="1" x14ac:dyDescent="0.2">
      <c r="A2834" s="244">
        <v>2020</v>
      </c>
      <c r="B2834" s="165" t="s">
        <v>43</v>
      </c>
      <c r="C2834" s="165" t="s">
        <v>110</v>
      </c>
      <c r="D2834" s="245">
        <v>6595.6900000000005</v>
      </c>
      <c r="E2834" s="245">
        <v>25784.434394821186</v>
      </c>
      <c r="F2834" s="246">
        <v>32380.124394821189</v>
      </c>
      <c r="G2834" s="221"/>
    </row>
    <row r="2835" spans="1:7" s="58" customFormat="1" ht="13.5" customHeight="1" x14ac:dyDescent="0.2">
      <c r="A2835" s="349">
        <v>2020</v>
      </c>
      <c r="B2835" s="350" t="s">
        <v>44</v>
      </c>
      <c r="C2835" s="350" t="s">
        <v>110</v>
      </c>
      <c r="D2835" s="351">
        <v>7425.2880000000005</v>
      </c>
      <c r="E2835" s="351">
        <v>31484.053076171898</v>
      </c>
      <c r="F2835" s="352">
        <v>38909.341076171891</v>
      </c>
      <c r="G2835" s="221"/>
    </row>
    <row r="2836" spans="1:7" s="58" customFormat="1" ht="13.5" customHeight="1" x14ac:dyDescent="0.2">
      <c r="A2836" s="244">
        <v>2020</v>
      </c>
      <c r="B2836" s="165" t="s">
        <v>45</v>
      </c>
      <c r="C2836" s="165" t="s">
        <v>110</v>
      </c>
      <c r="D2836" s="245">
        <v>6424.0029999999997</v>
      </c>
      <c r="E2836" s="245">
        <v>27371.136980346695</v>
      </c>
      <c r="F2836" s="246">
        <v>33795.139980346692</v>
      </c>
      <c r="G2836" s="221"/>
    </row>
    <row r="2837" spans="1:7" s="58" customFormat="1" ht="13.5" customHeight="1" x14ac:dyDescent="0.2">
      <c r="A2837" s="349">
        <v>2020</v>
      </c>
      <c r="B2837" s="350" t="s">
        <v>46</v>
      </c>
      <c r="C2837" s="350" t="s">
        <v>110</v>
      </c>
      <c r="D2837" s="351">
        <v>8024.8799999999992</v>
      </c>
      <c r="E2837" s="351">
        <v>30918.238361755422</v>
      </c>
      <c r="F2837" s="352">
        <v>38943.118361755427</v>
      </c>
      <c r="G2837" s="221"/>
    </row>
    <row r="2838" spans="1:7" s="58" customFormat="1" ht="13.5" customHeight="1" x14ac:dyDescent="0.2">
      <c r="A2838" s="244">
        <v>2020</v>
      </c>
      <c r="B2838" s="165" t="s">
        <v>47</v>
      </c>
      <c r="C2838" s="165" t="s">
        <v>110</v>
      </c>
      <c r="D2838" s="245">
        <v>8561.4719999999998</v>
      </c>
      <c r="E2838" s="245">
        <v>32680.246011596711</v>
      </c>
      <c r="F2838" s="246">
        <v>41241.718011596706</v>
      </c>
      <c r="G2838" s="221"/>
    </row>
    <row r="2839" spans="1:7" s="58" customFormat="1" ht="13.5" customHeight="1" x14ac:dyDescent="0.2">
      <c r="A2839" s="349">
        <v>2020</v>
      </c>
      <c r="B2839" s="350" t="s">
        <v>48</v>
      </c>
      <c r="C2839" s="350" t="s">
        <v>110</v>
      </c>
      <c r="D2839" s="351">
        <v>7075.496998474121</v>
      </c>
      <c r="E2839" s="351">
        <v>30972.298952087436</v>
      </c>
      <c r="F2839" s="352">
        <v>38047.795950561551</v>
      </c>
      <c r="G2839" s="221"/>
    </row>
    <row r="2840" spans="1:7" s="58" customFormat="1" ht="13.5" customHeight="1" x14ac:dyDescent="0.2">
      <c r="A2840" s="244">
        <v>2020</v>
      </c>
      <c r="B2840" s="165" t="s">
        <v>49</v>
      </c>
      <c r="C2840" s="165" t="s">
        <v>110</v>
      </c>
      <c r="D2840" s="245">
        <v>8345.9180000000015</v>
      </c>
      <c r="E2840" s="245">
        <v>28264.903486267111</v>
      </c>
      <c r="F2840" s="246">
        <v>36610.821486267108</v>
      </c>
      <c r="G2840" s="221"/>
    </row>
    <row r="2841" spans="1:7" s="58" customFormat="1" ht="13.5" customHeight="1" x14ac:dyDescent="0.2">
      <c r="A2841" s="349">
        <v>2021</v>
      </c>
      <c r="B2841" s="350" t="s">
        <v>50</v>
      </c>
      <c r="C2841" s="350" t="s">
        <v>110</v>
      </c>
      <c r="D2841" s="351">
        <v>7317.1840000000002</v>
      </c>
      <c r="E2841" s="351">
        <v>25032.164486267109</v>
      </c>
      <c r="F2841" s="352">
        <v>32349.348486267107</v>
      </c>
      <c r="G2841" s="221"/>
    </row>
    <row r="2842" spans="1:7" s="58" customFormat="1" ht="13.5" customHeight="1" x14ac:dyDescent="0.2">
      <c r="A2842" s="244">
        <v>2021</v>
      </c>
      <c r="B2842" s="165" t="s">
        <v>51</v>
      </c>
      <c r="C2842" s="165" t="s">
        <v>110</v>
      </c>
      <c r="D2842" s="245">
        <v>8320.3939999999984</v>
      </c>
      <c r="E2842" s="245">
        <v>30581.520511000039</v>
      </c>
      <c r="F2842" s="246">
        <v>38901.914511000046</v>
      </c>
      <c r="G2842" s="221"/>
    </row>
    <row r="2843" spans="1:7" s="58" customFormat="1" ht="13.5" customHeight="1" x14ac:dyDescent="0.2">
      <c r="A2843" s="349">
        <v>2021</v>
      </c>
      <c r="B2843" s="350" t="s">
        <v>52</v>
      </c>
      <c r="C2843" s="350" t="s">
        <v>110</v>
      </c>
      <c r="D2843" s="351">
        <v>9685.400999999998</v>
      </c>
      <c r="E2843" s="351">
        <v>34495.345518188522</v>
      </c>
      <c r="F2843" s="352">
        <v>44180.74651818852</v>
      </c>
      <c r="G2843" s="221"/>
    </row>
    <row r="2844" spans="1:7" s="58" customFormat="1" ht="13.5" customHeight="1" x14ac:dyDescent="0.2">
      <c r="A2844" s="244">
        <v>2021</v>
      </c>
      <c r="B2844" s="165" t="s">
        <v>40</v>
      </c>
      <c r="C2844" s="165" t="s">
        <v>110</v>
      </c>
      <c r="D2844" s="245">
        <v>9733.0189999999966</v>
      </c>
      <c r="E2844" s="245">
        <v>30049.382463531518</v>
      </c>
      <c r="F2844" s="246">
        <v>39782.401463531511</v>
      </c>
      <c r="G2844" s="221"/>
    </row>
    <row r="2845" spans="1:7" s="58" customFormat="1" ht="13.5" customHeight="1" x14ac:dyDescent="0.2">
      <c r="A2845" s="349">
        <v>2021</v>
      </c>
      <c r="B2845" s="350" t="s">
        <v>42</v>
      </c>
      <c r="C2845" s="350" t="s">
        <v>110</v>
      </c>
      <c r="D2845" s="351">
        <v>9397.4959999999992</v>
      </c>
      <c r="E2845" s="351">
        <v>24325.516524414099</v>
      </c>
      <c r="F2845" s="352">
        <v>33723.012524414102</v>
      </c>
      <c r="G2845" s="221"/>
    </row>
    <row r="2846" spans="1:7" s="58" customFormat="1" ht="13.5" customHeight="1" x14ac:dyDescent="0.2">
      <c r="A2846" s="244">
        <v>2021</v>
      </c>
      <c r="B2846" s="165" t="s">
        <v>43</v>
      </c>
      <c r="C2846" s="165" t="s">
        <v>110</v>
      </c>
      <c r="D2846" s="245">
        <v>9403.3059999999969</v>
      </c>
      <c r="E2846" s="245">
        <v>34370.951557472261</v>
      </c>
      <c r="F2846" s="246">
        <v>43774.257557472258</v>
      </c>
      <c r="G2846" s="221"/>
    </row>
    <row r="2847" spans="1:7" s="58" customFormat="1" ht="13.5" customHeight="1" x14ac:dyDescent="0.2">
      <c r="A2847" s="349">
        <v>2021</v>
      </c>
      <c r="B2847" s="350" t="s">
        <v>44</v>
      </c>
      <c r="C2847" s="350" t="s">
        <v>110</v>
      </c>
      <c r="D2847" s="351">
        <v>11465.717001373292</v>
      </c>
      <c r="E2847" s="351">
        <v>32931.4174890137</v>
      </c>
      <c r="F2847" s="352">
        <v>44397.13449038699</v>
      </c>
      <c r="G2847" s="221"/>
    </row>
    <row r="2848" spans="1:7" s="58" customFormat="1" ht="13.5" customHeight="1" x14ac:dyDescent="0.2">
      <c r="A2848" s="244">
        <v>2021</v>
      </c>
      <c r="B2848" s="165" t="s">
        <v>45</v>
      </c>
      <c r="C2848" s="165" t="s">
        <v>110</v>
      </c>
      <c r="D2848" s="245">
        <v>12030.241999999998</v>
      </c>
      <c r="E2848" s="245">
        <v>32044.731538452164</v>
      </c>
      <c r="F2848" s="246">
        <v>44074.97353845217</v>
      </c>
      <c r="G2848" s="221"/>
    </row>
    <row r="2849" spans="1:7" s="58" customFormat="1" ht="13.5" customHeight="1" x14ac:dyDescent="0.2">
      <c r="A2849" s="349">
        <v>2021</v>
      </c>
      <c r="B2849" s="350" t="s">
        <v>46</v>
      </c>
      <c r="C2849" s="350" t="s">
        <v>110</v>
      </c>
      <c r="D2849" s="351">
        <v>11298.064001525876</v>
      </c>
      <c r="E2849" s="351">
        <v>32740.022430725137</v>
      </c>
      <c r="F2849" s="352">
        <v>44038.086432251017</v>
      </c>
      <c r="G2849" s="221"/>
    </row>
    <row r="2850" spans="1:7" s="58" customFormat="1" ht="13.5" customHeight="1" x14ac:dyDescent="0.2">
      <c r="A2850" s="244">
        <v>2021</v>
      </c>
      <c r="B2850" s="165" t="s">
        <v>47</v>
      </c>
      <c r="C2850" s="165" t="s">
        <v>110</v>
      </c>
      <c r="D2850" s="245">
        <v>12130.007000000001</v>
      </c>
      <c r="E2850" s="245">
        <v>32319.021887695322</v>
      </c>
      <c r="F2850" s="246">
        <v>44449.028887695327</v>
      </c>
      <c r="G2850" s="221"/>
    </row>
    <row r="2851" spans="1:7" s="58" customFormat="1" ht="13.5" customHeight="1" x14ac:dyDescent="0.2">
      <c r="A2851" s="349">
        <v>2021</v>
      </c>
      <c r="B2851" s="350" t="s">
        <v>48</v>
      </c>
      <c r="C2851" s="350" t="s">
        <v>110</v>
      </c>
      <c r="D2851" s="351">
        <v>11413.421</v>
      </c>
      <c r="E2851" s="351">
        <v>31790.91940844732</v>
      </c>
      <c r="F2851" s="352">
        <v>43204.340408447315</v>
      </c>
      <c r="G2851" s="221"/>
    </row>
    <row r="2852" spans="1:7" s="58" customFormat="1" ht="13.5" customHeight="1" x14ac:dyDescent="0.2">
      <c r="A2852" s="244">
        <v>2021</v>
      </c>
      <c r="B2852" s="165" t="s">
        <v>49</v>
      </c>
      <c r="C2852" s="165" t="s">
        <v>110</v>
      </c>
      <c r="D2852" s="245">
        <v>9900.5040000000026</v>
      </c>
      <c r="E2852" s="245">
        <v>27740.275887695338</v>
      </c>
      <c r="F2852" s="246">
        <v>37640.779887695338</v>
      </c>
      <c r="G2852" s="221"/>
    </row>
    <row r="2853" spans="1:7" s="58" customFormat="1" ht="13.5" customHeight="1" x14ac:dyDescent="0.2">
      <c r="A2853" s="349">
        <v>2022</v>
      </c>
      <c r="B2853" s="350" t="s">
        <v>50</v>
      </c>
      <c r="C2853" s="350" t="s">
        <v>110</v>
      </c>
      <c r="D2853" s="351">
        <v>8207.4699999999993</v>
      </c>
      <c r="E2853" s="351">
        <v>25465.376921875024</v>
      </c>
      <c r="F2853" s="352">
        <v>33672.846921875025</v>
      </c>
      <c r="G2853" s="221"/>
    </row>
    <row r="2854" spans="1:7" s="58" customFormat="1" ht="13.5" customHeight="1" x14ac:dyDescent="0.2">
      <c r="A2854" s="244">
        <v>2022</v>
      </c>
      <c r="B2854" s="165" t="s">
        <v>51</v>
      </c>
      <c r="C2854" s="165" t="s">
        <v>110</v>
      </c>
      <c r="D2854" s="245">
        <v>8684.5859999999993</v>
      </c>
      <c r="E2854" s="245">
        <v>26988.022019531236</v>
      </c>
      <c r="F2854" s="246">
        <v>35672.608019531232</v>
      </c>
      <c r="G2854" s="221"/>
    </row>
    <row r="2855" spans="1:7" s="58" customFormat="1" ht="13.5" customHeight="1" x14ac:dyDescent="0.2">
      <c r="A2855" s="349">
        <v>2022</v>
      </c>
      <c r="B2855" s="350" t="s">
        <v>52</v>
      </c>
      <c r="C2855" s="350" t="s">
        <v>110</v>
      </c>
      <c r="D2855" s="351">
        <v>10334.923000000003</v>
      </c>
      <c r="E2855" s="351">
        <v>35854.841219726608</v>
      </c>
      <c r="F2855" s="352">
        <v>46189.76421972661</v>
      </c>
      <c r="G2855" s="221"/>
    </row>
    <row r="2856" spans="1:7" s="58" customFormat="1" ht="13.5" customHeight="1" x14ac:dyDescent="0.2">
      <c r="A2856" s="244">
        <v>2022</v>
      </c>
      <c r="B2856" s="165" t="s">
        <v>40</v>
      </c>
      <c r="C2856" s="165" t="s">
        <v>110</v>
      </c>
      <c r="D2856" s="370">
        <v>8081.4750000000013</v>
      </c>
      <c r="E2856" s="370">
        <v>27637.981446777369</v>
      </c>
      <c r="F2856" s="371">
        <v>35719.456446777367</v>
      </c>
      <c r="G2856" s="221"/>
    </row>
    <row r="2857" spans="1:7" s="58" customFormat="1" ht="13.5" customHeight="1" x14ac:dyDescent="0.2">
      <c r="A2857" s="349">
        <v>2022</v>
      </c>
      <c r="B2857" s="350" t="s">
        <v>42</v>
      </c>
      <c r="C2857" s="350" t="s">
        <v>110</v>
      </c>
      <c r="D2857" s="351">
        <v>7993.8719999999994</v>
      </c>
      <c r="E2857" s="351">
        <v>27534.221976562498</v>
      </c>
      <c r="F2857" s="352">
        <v>35528.093976562501</v>
      </c>
      <c r="G2857" s="221"/>
    </row>
    <row r="2858" spans="1:7" s="58" customFormat="1" ht="13.5" customHeight="1" x14ac:dyDescent="0.2">
      <c r="A2858" s="244">
        <v>2022</v>
      </c>
      <c r="B2858" s="165" t="s">
        <v>43</v>
      </c>
      <c r="C2858" s="165" t="s">
        <v>110</v>
      </c>
      <c r="D2858" s="370">
        <v>8770.2310000000016</v>
      </c>
      <c r="E2858" s="370">
        <v>28327.592412780799</v>
      </c>
      <c r="F2858" s="371">
        <v>37097.82341278081</v>
      </c>
      <c r="G2858" s="221"/>
    </row>
    <row r="2859" spans="1:7" s="58" customFormat="1" ht="13.5" customHeight="1" x14ac:dyDescent="0.2">
      <c r="A2859" s="349">
        <v>2022</v>
      </c>
      <c r="B2859" s="350" t="s">
        <v>44</v>
      </c>
      <c r="C2859" s="350" t="s">
        <v>110</v>
      </c>
      <c r="D2859" s="351">
        <v>9166.99</v>
      </c>
      <c r="E2859" s="351">
        <v>30872.375000000047</v>
      </c>
      <c r="F2859" s="352">
        <v>40039.365000000049</v>
      </c>
      <c r="G2859" s="221"/>
    </row>
    <row r="2860" spans="1:7" s="58" customFormat="1" ht="13.5" customHeight="1" x14ac:dyDescent="0.2">
      <c r="A2860" s="244">
        <v>2022</v>
      </c>
      <c r="B2860" s="165" t="s">
        <v>45</v>
      </c>
      <c r="C2860" s="165" t="s">
        <v>110</v>
      </c>
      <c r="D2860" s="370">
        <v>10401.613000000001</v>
      </c>
      <c r="E2860" s="370">
        <v>28396.850537353544</v>
      </c>
      <c r="F2860" s="371">
        <v>38798.463537353549</v>
      </c>
      <c r="G2860" s="221"/>
    </row>
    <row r="2861" spans="1:7" s="58" customFormat="1" ht="13.5" customHeight="1" x14ac:dyDescent="0.2">
      <c r="A2861" s="349">
        <v>2022</v>
      </c>
      <c r="B2861" s="350" t="s">
        <v>46</v>
      </c>
      <c r="C2861" s="350" t="s">
        <v>110</v>
      </c>
      <c r="D2861" s="351">
        <v>10541.732</v>
      </c>
      <c r="E2861" s="351">
        <v>30389.423000000021</v>
      </c>
      <c r="F2861" s="352">
        <v>40931.155000000021</v>
      </c>
      <c r="G2861" s="221"/>
    </row>
    <row r="2862" spans="1:7" s="58" customFormat="1" ht="13.5" customHeight="1" x14ac:dyDescent="0.2">
      <c r="A2862" s="244">
        <v>2022</v>
      </c>
      <c r="B2862" s="165" t="s">
        <v>47</v>
      </c>
      <c r="C2862" s="165" t="s">
        <v>110</v>
      </c>
      <c r="D2862" s="370">
        <v>7705.5289966430664</v>
      </c>
      <c r="E2862" s="370">
        <v>29617.657606384309</v>
      </c>
      <c r="F2862" s="371">
        <v>37323.186603027374</v>
      </c>
      <c r="G2862" s="221"/>
    </row>
    <row r="2863" spans="1:7" s="58" customFormat="1" ht="13.5" customHeight="1" x14ac:dyDescent="0.2">
      <c r="A2863" s="349">
        <v>2022</v>
      </c>
      <c r="B2863" s="350" t="s">
        <v>48</v>
      </c>
      <c r="C2863" s="350" t="s">
        <v>110</v>
      </c>
      <c r="D2863" s="351">
        <v>7854.1100000000006</v>
      </c>
      <c r="E2863" s="351">
        <v>27142.916415954642</v>
      </c>
      <c r="F2863" s="352">
        <v>34997.026415954642</v>
      </c>
      <c r="G2863" s="221"/>
    </row>
    <row r="2864" spans="1:7" s="58" customFormat="1" ht="13.5" customHeight="1" x14ac:dyDescent="0.2">
      <c r="A2864" s="244">
        <v>2022</v>
      </c>
      <c r="B2864" s="165" t="s">
        <v>49</v>
      </c>
      <c r="C2864" s="165" t="s">
        <v>110</v>
      </c>
      <c r="D2864" s="370">
        <v>7775.079999999999</v>
      </c>
      <c r="E2864" s="370">
        <v>28373.283009277406</v>
      </c>
      <c r="F2864" s="371">
        <v>36148.363009277404</v>
      </c>
      <c r="G2864" s="221"/>
    </row>
    <row r="2865" spans="1:7" s="58" customFormat="1" ht="13.5" customHeight="1" x14ac:dyDescent="0.2">
      <c r="A2865" s="349">
        <v>2023</v>
      </c>
      <c r="B2865" s="350" t="s">
        <v>50</v>
      </c>
      <c r="C2865" s="350" t="s">
        <v>110</v>
      </c>
      <c r="D2865" s="351">
        <v>6171.6490000000003</v>
      </c>
      <c r="E2865" s="351">
        <v>26649.492488328975</v>
      </c>
      <c r="F2865" s="352">
        <v>32821.141488328976</v>
      </c>
      <c r="G2865" s="221"/>
    </row>
    <row r="2866" spans="1:7" s="58" customFormat="1" ht="13.5" customHeight="1" x14ac:dyDescent="0.2">
      <c r="A2866" s="244">
        <v>2023</v>
      </c>
      <c r="B2866" s="165" t="s">
        <v>51</v>
      </c>
      <c r="C2866" s="165" t="s">
        <v>110</v>
      </c>
      <c r="D2866" s="370">
        <v>7627.2330000000002</v>
      </c>
      <c r="E2866" s="370">
        <v>30132.605916000048</v>
      </c>
      <c r="F2866" s="371">
        <v>37759.838916000044</v>
      </c>
      <c r="G2866" s="221"/>
    </row>
    <row r="2867" spans="1:7" s="58" customFormat="1" ht="13.5" customHeight="1" x14ac:dyDescent="0.2">
      <c r="A2867" s="349">
        <v>2023</v>
      </c>
      <c r="B2867" s="350" t="s">
        <v>52</v>
      </c>
      <c r="C2867" s="350" t="s">
        <v>110</v>
      </c>
      <c r="D2867" s="351">
        <v>8759.0849999999991</v>
      </c>
      <c r="E2867" s="351">
        <v>29034.463554115311</v>
      </c>
      <c r="F2867" s="352">
        <v>37793.54855411531</v>
      </c>
      <c r="G2867" s="221"/>
    </row>
    <row r="2868" spans="1:7" s="58" customFormat="1" ht="13.5" customHeight="1" x14ac:dyDescent="0.2">
      <c r="A2868" s="244">
        <v>2023</v>
      </c>
      <c r="B2868" s="165" t="s">
        <v>40</v>
      </c>
      <c r="C2868" s="165" t="s">
        <v>110</v>
      </c>
      <c r="D2868" s="370">
        <v>6809.0740000000005</v>
      </c>
      <c r="E2868" s="370">
        <v>27050.894370605463</v>
      </c>
      <c r="F2868" s="371">
        <v>33859.968370605464</v>
      </c>
      <c r="G2868" s="221"/>
    </row>
    <row r="2869" spans="1:7" s="58" customFormat="1" ht="13.5" customHeight="1" x14ac:dyDescent="0.2">
      <c r="A2869" s="349">
        <v>2023</v>
      </c>
      <c r="B2869" s="350" t="s">
        <v>42</v>
      </c>
      <c r="C2869" s="350" t="s">
        <v>110</v>
      </c>
      <c r="D2869" s="351">
        <v>7406.6900000000005</v>
      </c>
      <c r="E2869" s="351">
        <v>29942.024055664046</v>
      </c>
      <c r="F2869" s="352">
        <v>37348.714055664052</v>
      </c>
      <c r="G2869" s="221"/>
    </row>
    <row r="2870" spans="1:7" s="58" customFormat="1" ht="13.5" customHeight="1" x14ac:dyDescent="0.2">
      <c r="A2870" s="244">
        <v>2023</v>
      </c>
      <c r="B2870" s="165" t="s">
        <v>43</v>
      </c>
      <c r="C2870" s="165" t="s">
        <v>110</v>
      </c>
      <c r="D2870" s="370">
        <v>6216.5619999999999</v>
      </c>
      <c r="E2870" s="370">
        <v>28138.035591000029</v>
      </c>
      <c r="F2870" s="371">
        <v>34354.597591000027</v>
      </c>
      <c r="G2870" s="221"/>
    </row>
    <row r="2871" spans="1:7" s="58" customFormat="1" ht="13.5" customHeight="1" x14ac:dyDescent="0.2">
      <c r="A2871" s="349">
        <v>2023</v>
      </c>
      <c r="B2871" s="350" t="s">
        <v>44</v>
      </c>
      <c r="C2871" s="350" t="s">
        <v>110</v>
      </c>
      <c r="D2871" s="351">
        <v>7470.0380000000005</v>
      </c>
      <c r="E2871" s="351">
        <v>25556.88150000001</v>
      </c>
      <c r="F2871" s="352">
        <v>33026.919500000011</v>
      </c>
      <c r="G2871" s="221"/>
    </row>
    <row r="2872" spans="1:7" s="58" customFormat="1" ht="13.5" customHeight="1" x14ac:dyDescent="0.2">
      <c r="A2872" s="244">
        <v>2023</v>
      </c>
      <c r="B2872" s="165" t="s">
        <v>45</v>
      </c>
      <c r="C2872" s="165" t="s">
        <v>110</v>
      </c>
      <c r="D2872" s="370">
        <v>6718.3810000000003</v>
      </c>
      <c r="E2872" s="370">
        <v>28797.200371093732</v>
      </c>
      <c r="F2872" s="371">
        <v>35515.581371093736</v>
      </c>
      <c r="G2872" s="221"/>
    </row>
    <row r="2873" spans="1:7" s="58" customFormat="1" ht="13.5" customHeight="1" x14ac:dyDescent="0.2">
      <c r="A2873" s="349">
        <v>2023</v>
      </c>
      <c r="B2873" s="350" t="s">
        <v>46</v>
      </c>
      <c r="C2873" s="350" t="s">
        <v>110</v>
      </c>
      <c r="D2873" s="351">
        <v>6401.37</v>
      </c>
      <c r="E2873" s="351">
        <v>27791.19049999999</v>
      </c>
      <c r="F2873" s="352">
        <v>34192.560499999985</v>
      </c>
      <c r="G2873" s="221"/>
    </row>
    <row r="2874" spans="1:7" s="58" customFormat="1" ht="13.5" customHeight="1" x14ac:dyDescent="0.2">
      <c r="A2874" s="244">
        <v>2023</v>
      </c>
      <c r="B2874" s="165" t="s">
        <v>47</v>
      </c>
      <c r="C2874" s="165" t="s">
        <v>110</v>
      </c>
      <c r="D2874" s="370">
        <v>5965.0000000000009</v>
      </c>
      <c r="E2874" s="370">
        <v>28003.825999999928</v>
      </c>
      <c r="F2874" s="371">
        <v>33968.825999999928</v>
      </c>
      <c r="G2874" s="221"/>
    </row>
    <row r="2875" spans="1:7" s="58" customFormat="1" ht="13.5" customHeight="1" x14ac:dyDescent="0.2">
      <c r="A2875" s="349">
        <v>2023</v>
      </c>
      <c r="B2875" s="350" t="s">
        <v>48</v>
      </c>
      <c r="C2875" s="350" t="s">
        <v>110</v>
      </c>
      <c r="D2875" s="351">
        <v>5256.369999999999</v>
      </c>
      <c r="E2875" s="351">
        <v>27705.121999999985</v>
      </c>
      <c r="F2875" s="352">
        <v>32961.491999999984</v>
      </c>
      <c r="G2875" s="221"/>
    </row>
    <row r="2876" spans="1:7" s="58" customFormat="1" ht="13.5" customHeight="1" x14ac:dyDescent="0.2">
      <c r="A2876" s="244">
        <v>2023</v>
      </c>
      <c r="B2876" s="165" t="s">
        <v>49</v>
      </c>
      <c r="C2876" s="165" t="s">
        <v>110</v>
      </c>
      <c r="D2876" s="370">
        <v>6036.7419999999993</v>
      </c>
      <c r="E2876" s="370">
        <v>26191.248500000031</v>
      </c>
      <c r="F2876" s="371">
        <v>32227.990500000029</v>
      </c>
      <c r="G2876" s="221"/>
    </row>
    <row r="2877" spans="1:7" s="58" customFormat="1" ht="13.5" customHeight="1" x14ac:dyDescent="0.2">
      <c r="A2877" s="349">
        <v>2024</v>
      </c>
      <c r="B2877" s="350" t="s">
        <v>50</v>
      </c>
      <c r="C2877" s="350" t="s">
        <v>110</v>
      </c>
      <c r="D2877" s="351">
        <v>4740.9939999999997</v>
      </c>
      <c r="E2877" s="351">
        <v>22208.560000000063</v>
      </c>
      <c r="F2877" s="352">
        <v>26949.554000000062</v>
      </c>
      <c r="G2877" s="221"/>
    </row>
    <row r="2878" spans="1:7" s="58" customFormat="1" ht="13.5" customHeight="1" x14ac:dyDescent="0.2">
      <c r="A2878" s="244">
        <v>2024</v>
      </c>
      <c r="B2878" s="165" t="s">
        <v>51</v>
      </c>
      <c r="C2878" s="165" t="s">
        <v>110</v>
      </c>
      <c r="D2878" s="370">
        <v>5955.384</v>
      </c>
      <c r="E2878" s="370">
        <v>25764.971000000012</v>
      </c>
      <c r="F2878" s="371">
        <v>31720.355000000014</v>
      </c>
      <c r="G2878" s="221"/>
    </row>
    <row r="2879" spans="1:7" s="58" customFormat="1" ht="13.5" customHeight="1" x14ac:dyDescent="0.2">
      <c r="A2879" s="349">
        <v>2024</v>
      </c>
      <c r="B2879" s="350" t="s">
        <v>52</v>
      </c>
      <c r="C2879" s="350" t="s">
        <v>110</v>
      </c>
      <c r="D2879" s="351">
        <v>4909.5379999999996</v>
      </c>
      <c r="E2879" s="351">
        <v>21380.369500000008</v>
      </c>
      <c r="F2879" s="352">
        <v>26289.907500000008</v>
      </c>
      <c r="G2879" s="221"/>
    </row>
    <row r="2880" spans="1:7" s="58" customFormat="1" ht="13.5" customHeight="1" x14ac:dyDescent="0.2">
      <c r="A2880" s="244">
        <v>2024</v>
      </c>
      <c r="B2880" s="165" t="s">
        <v>40</v>
      </c>
      <c r="C2880" s="165" t="s">
        <v>110</v>
      </c>
      <c r="D2880" s="370">
        <v>6178.8869999999997</v>
      </c>
      <c r="E2880" s="370">
        <v>27305.84449999989</v>
      </c>
      <c r="F2880" s="371">
        <v>33484.731499999893</v>
      </c>
      <c r="G2880" s="221"/>
    </row>
    <row r="2881" spans="1:7" s="58" customFormat="1" ht="13.5" customHeight="1" x14ac:dyDescent="0.2">
      <c r="A2881" s="349">
        <v>2024</v>
      </c>
      <c r="B2881" s="350" t="s">
        <v>42</v>
      </c>
      <c r="C2881" s="350" t="s">
        <v>110</v>
      </c>
      <c r="D2881" s="351">
        <v>5698.9070000000002</v>
      </c>
      <c r="E2881" s="351">
        <v>24217.785999999876</v>
      </c>
      <c r="F2881" s="352">
        <v>29916.692999999876</v>
      </c>
      <c r="G2881" s="221"/>
    </row>
    <row r="2882" spans="1:7" s="58" customFormat="1" ht="13.5" customHeight="1" x14ac:dyDescent="0.2">
      <c r="A2882" s="244">
        <v>2024</v>
      </c>
      <c r="B2882" s="165" t="s">
        <v>43</v>
      </c>
      <c r="C2882" s="165" t="s">
        <v>110</v>
      </c>
      <c r="D2882" s="370">
        <v>5274.4840000000004</v>
      </c>
      <c r="E2882" s="370">
        <v>25486.391499999841</v>
      </c>
      <c r="F2882" s="371">
        <v>30760.875499999842</v>
      </c>
      <c r="G2882" s="221"/>
    </row>
    <row r="2883" spans="1:7" s="58" customFormat="1" ht="13.5" customHeight="1" x14ac:dyDescent="0.2">
      <c r="A2883" s="349">
        <v>2024</v>
      </c>
      <c r="B2883" s="350" t="s">
        <v>44</v>
      </c>
      <c r="C2883" s="350" t="s">
        <v>110</v>
      </c>
      <c r="D2883" s="351">
        <v>5172.4570000000003</v>
      </c>
      <c r="E2883" s="351">
        <v>25043.18999999985</v>
      </c>
      <c r="F2883" s="352">
        <v>30215.646999999848</v>
      </c>
      <c r="G2883" s="221"/>
    </row>
    <row r="2884" spans="1:7" s="58" customFormat="1" ht="13.5" customHeight="1" x14ac:dyDescent="0.2">
      <c r="A2884" s="244">
        <v>2024</v>
      </c>
      <c r="B2884" s="165" t="s">
        <v>45</v>
      </c>
      <c r="C2884" s="165" t="s">
        <v>110</v>
      </c>
      <c r="D2884" s="370">
        <v>5491.9070000000002</v>
      </c>
      <c r="E2884" s="370">
        <v>27499.858999999866</v>
      </c>
      <c r="F2884" s="371">
        <v>32991.765999999858</v>
      </c>
      <c r="G2884" s="221"/>
    </row>
    <row r="2885" spans="1:7" s="58" customFormat="1" ht="13.5" customHeight="1" x14ac:dyDescent="0.2">
      <c r="A2885" s="349">
        <v>2024</v>
      </c>
      <c r="B2885" s="350" t="s">
        <v>46</v>
      </c>
      <c r="C2885" s="350" t="s">
        <v>110</v>
      </c>
      <c r="D2885" s="351">
        <v>4195.7400000000007</v>
      </c>
      <c r="E2885" s="351">
        <v>25816.888999999999</v>
      </c>
      <c r="F2885" s="352">
        <v>30012.629000000001</v>
      </c>
      <c r="G2885" s="221"/>
    </row>
    <row r="2886" spans="1:7" s="58" customFormat="1" ht="13.5" customHeight="1" x14ac:dyDescent="0.2">
      <c r="A2886" s="244">
        <v>2024</v>
      </c>
      <c r="B2886" s="165" t="s">
        <v>47</v>
      </c>
      <c r="C2886" s="165" t="s">
        <v>110</v>
      </c>
      <c r="D2886" s="370">
        <v>4997.5380000000005</v>
      </c>
      <c r="E2886" s="370">
        <v>27954.272000000004</v>
      </c>
      <c r="F2886" s="371">
        <v>32951.810000000005</v>
      </c>
      <c r="G2886" s="221"/>
    </row>
    <row r="2887" spans="1:7" s="58" customFormat="1" ht="13.5" customHeight="1" x14ac:dyDescent="0.2">
      <c r="A2887" s="349">
        <v>2024</v>
      </c>
      <c r="B2887" s="350" t="s">
        <v>48</v>
      </c>
      <c r="C2887" s="350" t="s">
        <v>110</v>
      </c>
      <c r="D2887" s="351">
        <v>4130.2609999999995</v>
      </c>
      <c r="E2887" s="351">
        <v>25052.668499999967</v>
      </c>
      <c r="F2887" s="352">
        <v>29182.929499999969</v>
      </c>
      <c r="G2887" s="221"/>
    </row>
    <row r="2888" spans="1:7" s="58" customFormat="1" ht="13.5" customHeight="1" x14ac:dyDescent="0.2">
      <c r="A2888" s="244">
        <v>2024</v>
      </c>
      <c r="B2888" s="165" t="s">
        <v>49</v>
      </c>
      <c r="C2888" s="165" t="s">
        <v>110</v>
      </c>
      <c r="D2888" s="370">
        <v>4788.6369999999997</v>
      </c>
      <c r="E2888" s="370">
        <v>27887.762000000032</v>
      </c>
      <c r="F2888" s="371">
        <v>32676.39900000003</v>
      </c>
      <c r="G2888" s="221"/>
    </row>
    <row r="2889" spans="1:7" s="58" customFormat="1" ht="13.5" customHeight="1" x14ac:dyDescent="0.2">
      <c r="A2889" s="349">
        <v>2025</v>
      </c>
      <c r="B2889" s="350" t="s">
        <v>50</v>
      </c>
      <c r="C2889" s="350" t="s">
        <v>110</v>
      </c>
      <c r="D2889" s="351">
        <v>3428.201</v>
      </c>
      <c r="E2889" s="351">
        <v>22702.093000000012</v>
      </c>
      <c r="F2889" s="352">
        <v>26130.294000000013</v>
      </c>
      <c r="G2889" s="221"/>
    </row>
    <row r="2890" spans="1:7" s="58" customFormat="1" ht="13.5" customHeight="1" x14ac:dyDescent="0.2">
      <c r="A2890" s="244">
        <v>2025</v>
      </c>
      <c r="B2890" s="165" t="s">
        <v>51</v>
      </c>
      <c r="C2890" s="165" t="s">
        <v>110</v>
      </c>
      <c r="D2890" s="370">
        <v>3895.3390000000004</v>
      </c>
      <c r="E2890" s="370">
        <v>24271.860500000017</v>
      </c>
      <c r="F2890" s="371">
        <v>28167.199500000017</v>
      </c>
      <c r="G2890" s="221"/>
    </row>
    <row r="2891" spans="1:7" s="58" customFormat="1" ht="13.5" customHeight="1" x14ac:dyDescent="0.2">
      <c r="A2891" s="349">
        <v>2025</v>
      </c>
      <c r="B2891" s="350" t="s">
        <v>52</v>
      </c>
      <c r="C2891" s="350" t="s">
        <v>110</v>
      </c>
      <c r="D2891" s="351">
        <v>3850.2470000000003</v>
      </c>
      <c r="E2891" s="351">
        <v>27076.941999999992</v>
      </c>
      <c r="F2891" s="352">
        <v>30927.188999999991</v>
      </c>
      <c r="G2891" s="221"/>
    </row>
    <row r="2892" spans="1:7" s="58" customFormat="1" ht="13.5" customHeight="1" x14ac:dyDescent="0.2">
      <c r="A2892" s="244">
        <v>2025</v>
      </c>
      <c r="B2892" s="165" t="s">
        <v>40</v>
      </c>
      <c r="C2892" s="165" t="s">
        <v>110</v>
      </c>
      <c r="D2892" s="370">
        <v>3351.1080000000006</v>
      </c>
      <c r="E2892" s="370">
        <v>28645.905500000044</v>
      </c>
      <c r="F2892" s="371">
        <v>31997.013500000045</v>
      </c>
      <c r="G2892" s="221"/>
    </row>
    <row r="2893" spans="1:7" s="58" customFormat="1" ht="13.5" customHeight="1" x14ac:dyDescent="0.2">
      <c r="A2893" s="349">
        <v>2025</v>
      </c>
      <c r="B2893" s="350" t="s">
        <v>42</v>
      </c>
      <c r="C2893" s="350" t="s">
        <v>110</v>
      </c>
      <c r="D2893" s="351">
        <v>4738.2190000000001</v>
      </c>
      <c r="E2893" s="351">
        <v>31820.117500000026</v>
      </c>
      <c r="F2893" s="352">
        <v>36558.336500000019</v>
      </c>
      <c r="G2893" s="221"/>
    </row>
    <row r="2894" spans="1:7" s="58" customFormat="1" ht="13.5" customHeight="1" x14ac:dyDescent="0.2">
      <c r="A2894" s="244">
        <v>2025</v>
      </c>
      <c r="B2894" s="165" t="s">
        <v>43</v>
      </c>
      <c r="C2894" s="165" t="s">
        <v>110</v>
      </c>
      <c r="D2894" s="370">
        <v>3120.3440000000001</v>
      </c>
      <c r="E2894" s="370">
        <v>26591.923999999977</v>
      </c>
      <c r="F2894" s="371">
        <v>29712.267999999982</v>
      </c>
      <c r="G2894" s="221"/>
    </row>
    <row r="2895" spans="1:7" s="58" customFormat="1" ht="13.5" customHeight="1" x14ac:dyDescent="0.2">
      <c r="A2895" s="349">
        <v>2025</v>
      </c>
      <c r="B2895" s="350" t="s">
        <v>44</v>
      </c>
      <c r="C2895" s="350" t="s">
        <v>110</v>
      </c>
      <c r="D2895" s="351">
        <v>4802.43</v>
      </c>
      <c r="E2895" s="351">
        <v>31957.948000000019</v>
      </c>
      <c r="F2895" s="352">
        <v>36760.378000000019</v>
      </c>
      <c r="G2895" s="221"/>
    </row>
    <row r="2896" spans="1:7" s="58" customFormat="1" ht="13.5" customHeight="1" x14ac:dyDescent="0.2">
      <c r="A2896" s="244">
        <v>2025</v>
      </c>
      <c r="B2896" s="165" t="s">
        <v>45</v>
      </c>
      <c r="C2896" s="165" t="s">
        <v>110</v>
      </c>
      <c r="D2896" s="370">
        <v>3928.9520000000002</v>
      </c>
      <c r="E2896" s="370">
        <v>28933.998499999969</v>
      </c>
      <c r="F2896" s="371">
        <v>32862.95049999997</v>
      </c>
      <c r="G2896" s="221"/>
    </row>
    <row r="2897" spans="1:7" s="58" customFormat="1" ht="13.5" customHeight="1" x14ac:dyDescent="0.2">
      <c r="A2897" s="349">
        <v>2025</v>
      </c>
      <c r="B2897" s="350" t="s">
        <v>46</v>
      </c>
      <c r="C2897" s="350" t="s">
        <v>110</v>
      </c>
      <c r="D2897" s="351">
        <v>4478.6499999999996</v>
      </c>
      <c r="E2897" s="351">
        <v>33935.050000000003</v>
      </c>
      <c r="F2897" s="352">
        <v>38413.699999999997</v>
      </c>
      <c r="G2897" s="221"/>
    </row>
    <row r="2898" spans="1:7" s="58" customFormat="1" ht="13.5" customHeight="1" x14ac:dyDescent="0.2">
      <c r="A2898" s="244">
        <v>2025</v>
      </c>
      <c r="B2898" s="165" t="s">
        <v>47</v>
      </c>
      <c r="C2898" s="165" t="s">
        <v>110</v>
      </c>
      <c r="D2898" s="245">
        <v>5619.13</v>
      </c>
      <c r="E2898" s="245">
        <v>35930.449999999997</v>
      </c>
      <c r="F2898" s="246">
        <v>41549.58</v>
      </c>
      <c r="G2898" s="221"/>
    </row>
    <row r="2899" spans="1:7" s="58" customFormat="1" ht="13.5" customHeight="1" x14ac:dyDescent="0.2">
      <c r="A2899" s="349">
        <v>2025</v>
      </c>
      <c r="B2899" s="350" t="s">
        <v>48</v>
      </c>
      <c r="C2899" s="350" t="s">
        <v>110</v>
      </c>
      <c r="D2899" s="351">
        <v>4280.5199999999995</v>
      </c>
      <c r="E2899" s="351">
        <v>30900.040000000005</v>
      </c>
      <c r="F2899" s="352">
        <v>35180.559999999998</v>
      </c>
      <c r="G2899" s="221"/>
    </row>
    <row r="2900" spans="1:7" s="58" customFormat="1" ht="13.5" customHeight="1" x14ac:dyDescent="0.2">
      <c r="A2900" s="244">
        <v>2025</v>
      </c>
      <c r="B2900" s="165" t="s">
        <v>49</v>
      </c>
      <c r="C2900" s="165" t="s">
        <v>110</v>
      </c>
      <c r="D2900" s="245">
        <v>4795.53</v>
      </c>
      <c r="E2900" s="245">
        <v>28061.41</v>
      </c>
      <c r="F2900" s="246">
        <v>32856.94</v>
      </c>
      <c r="G2900" s="221"/>
    </row>
    <row r="2901" spans="1:7" s="58" customFormat="1" ht="13.5" customHeight="1" x14ac:dyDescent="0.2">
      <c r="A2901" s="349">
        <v>2026</v>
      </c>
      <c r="B2901" s="350" t="s">
        <v>50</v>
      </c>
      <c r="C2901" s="350" t="s">
        <v>110</v>
      </c>
      <c r="D2901" s="351">
        <v>3690.5899999999997</v>
      </c>
      <c r="E2901" s="351">
        <v>25182.62</v>
      </c>
      <c r="F2901" s="352">
        <v>28873.210000000003</v>
      </c>
      <c r="G2901" s="221"/>
    </row>
    <row r="2902" spans="1:7" s="58" customFormat="1" ht="13.5" customHeight="1" x14ac:dyDescent="0.2">
      <c r="A2902" s="244">
        <v>2026</v>
      </c>
      <c r="B2902" s="165" t="s">
        <v>51</v>
      </c>
      <c r="C2902" s="165" t="s">
        <v>110</v>
      </c>
      <c r="D2902" s="245">
        <v>5212.3099999999995</v>
      </c>
      <c r="E2902" s="245">
        <v>26681.42</v>
      </c>
      <c r="F2902" s="246">
        <v>31893.73</v>
      </c>
      <c r="G2902" s="221"/>
    </row>
    <row r="2903" spans="1:7" s="58" customFormat="1" ht="13.5" customHeight="1" x14ac:dyDescent="0.2">
      <c r="A2903" s="349">
        <v>2026</v>
      </c>
      <c r="B2903" s="350" t="s">
        <v>52</v>
      </c>
      <c r="C2903" s="350" t="s">
        <v>110</v>
      </c>
      <c r="D2903" s="351">
        <v>5154.7699999999995</v>
      </c>
      <c r="E2903" s="351">
        <v>30930.829999999998</v>
      </c>
      <c r="F2903" s="352">
        <v>36085.599999999999</v>
      </c>
      <c r="G2903" s="221"/>
    </row>
    <row r="2904" spans="1:7" s="58" customFormat="1" ht="13.5" customHeight="1" x14ac:dyDescent="0.2">
      <c r="A2904" s="244">
        <v>2026</v>
      </c>
      <c r="B2904" s="165" t="s">
        <v>40</v>
      </c>
      <c r="C2904" s="165" t="s">
        <v>110</v>
      </c>
      <c r="D2904" s="245">
        <v>3959.96</v>
      </c>
      <c r="E2904" s="245">
        <v>27789.919999999998</v>
      </c>
      <c r="F2904" s="246">
        <v>31749.88</v>
      </c>
      <c r="G2904" s="221"/>
    </row>
    <row r="2905" spans="1:7" s="58" customFormat="1" ht="13.5" customHeight="1" x14ac:dyDescent="0.2">
      <c r="A2905" s="349">
        <v>2026</v>
      </c>
      <c r="B2905" s="350" t="s">
        <v>42</v>
      </c>
      <c r="C2905" s="350" t="s">
        <v>110</v>
      </c>
      <c r="D2905" s="351">
        <v>4618.7700000000004</v>
      </c>
      <c r="E2905" s="351">
        <v>34141.120000000003</v>
      </c>
      <c r="F2905" s="352">
        <v>38759.89</v>
      </c>
      <c r="G2905" s="221"/>
    </row>
    <row r="2906" spans="1:7" s="58" customFormat="1" ht="13.5" customHeight="1" x14ac:dyDescent="0.2">
      <c r="A2906" s="244">
        <v>2026</v>
      </c>
      <c r="B2906" s="165" t="s">
        <v>43</v>
      </c>
      <c r="C2906" s="165" t="s">
        <v>110</v>
      </c>
      <c r="D2906" s="245">
        <v>4926.1100000000006</v>
      </c>
      <c r="E2906" s="245">
        <v>28744.82</v>
      </c>
      <c r="F2906" s="246">
        <v>33670.93</v>
      </c>
      <c r="G2906" s="221"/>
    </row>
    <row r="2907" spans="1:7" s="58" customFormat="1" ht="13.5" customHeight="1" x14ac:dyDescent="0.2">
      <c r="A2907" s="349">
        <v>2009</v>
      </c>
      <c r="B2907" s="350" t="s">
        <v>40</v>
      </c>
      <c r="C2907" s="350" t="s">
        <v>111</v>
      </c>
      <c r="D2907" s="351">
        <v>570.52</v>
      </c>
      <c r="E2907" s="351">
        <v>4758.6499999999996</v>
      </c>
      <c r="F2907" s="352">
        <v>5329.17</v>
      </c>
      <c r="G2907" s="221"/>
    </row>
    <row r="2908" spans="1:7" s="58" customFormat="1" ht="13.5" customHeight="1" x14ac:dyDescent="0.2">
      <c r="A2908" s="244">
        <v>2009</v>
      </c>
      <c r="B2908" s="165" t="s">
        <v>42</v>
      </c>
      <c r="C2908" s="165" t="s">
        <v>111</v>
      </c>
      <c r="D2908" s="245">
        <v>781.77</v>
      </c>
      <c r="E2908" s="245">
        <v>4727.5249999999996</v>
      </c>
      <c r="F2908" s="246">
        <v>5509.2950000000001</v>
      </c>
      <c r="G2908" s="221"/>
    </row>
    <row r="2909" spans="1:7" s="58" customFormat="1" ht="13.5" customHeight="1" x14ac:dyDescent="0.2">
      <c r="A2909" s="349">
        <v>2009</v>
      </c>
      <c r="B2909" s="350" t="s">
        <v>43</v>
      </c>
      <c r="C2909" s="350" t="s">
        <v>111</v>
      </c>
      <c r="D2909" s="351">
        <v>525.20000000000005</v>
      </c>
      <c r="E2909" s="351">
        <v>4698.6750000000002</v>
      </c>
      <c r="F2909" s="352">
        <v>5223.875</v>
      </c>
      <c r="G2909" s="221"/>
    </row>
    <row r="2910" spans="1:7" s="58" customFormat="1" ht="13.5" customHeight="1" x14ac:dyDescent="0.2">
      <c r="A2910" s="244">
        <v>2009</v>
      </c>
      <c r="B2910" s="165" t="s">
        <v>44</v>
      </c>
      <c r="C2910" s="165" t="s">
        <v>111</v>
      </c>
      <c r="D2910" s="245">
        <v>442.15</v>
      </c>
      <c r="E2910" s="245">
        <v>6122.24</v>
      </c>
      <c r="F2910" s="246">
        <v>6564.3899999999994</v>
      </c>
      <c r="G2910" s="221"/>
    </row>
    <row r="2911" spans="1:7" s="58" customFormat="1" ht="13.5" customHeight="1" x14ac:dyDescent="0.2">
      <c r="A2911" s="349">
        <v>2009</v>
      </c>
      <c r="B2911" s="350" t="s">
        <v>45</v>
      </c>
      <c r="C2911" s="350" t="s">
        <v>111</v>
      </c>
      <c r="D2911" s="351">
        <v>579.24</v>
      </c>
      <c r="E2911" s="351">
        <v>5246.45</v>
      </c>
      <c r="F2911" s="352">
        <v>5825.69</v>
      </c>
      <c r="G2911" s="221"/>
    </row>
    <row r="2912" spans="1:7" s="58" customFormat="1" ht="13.5" customHeight="1" x14ac:dyDescent="0.2">
      <c r="A2912" s="244">
        <v>2009</v>
      </c>
      <c r="B2912" s="165" t="s">
        <v>46</v>
      </c>
      <c r="C2912" s="165" t="s">
        <v>111</v>
      </c>
      <c r="D2912" s="245">
        <v>694.63</v>
      </c>
      <c r="E2912" s="245">
        <v>5163.0300000000007</v>
      </c>
      <c r="F2912" s="246">
        <v>5857.6600000000008</v>
      </c>
      <c r="G2912" s="221"/>
    </row>
    <row r="2913" spans="1:7" s="58" customFormat="1" ht="13.5" customHeight="1" x14ac:dyDescent="0.2">
      <c r="A2913" s="349">
        <v>2009</v>
      </c>
      <c r="B2913" s="350" t="s">
        <v>47</v>
      </c>
      <c r="C2913" s="350" t="s">
        <v>111</v>
      </c>
      <c r="D2913" s="351">
        <v>669.03</v>
      </c>
      <c r="E2913" s="351">
        <v>5166.875</v>
      </c>
      <c r="F2913" s="352">
        <v>5835.9050000000007</v>
      </c>
      <c r="G2913" s="221"/>
    </row>
    <row r="2914" spans="1:7" s="58" customFormat="1" ht="13.5" customHeight="1" x14ac:dyDescent="0.2">
      <c r="A2914" s="244">
        <v>2009</v>
      </c>
      <c r="B2914" s="165" t="s">
        <v>48</v>
      </c>
      <c r="C2914" s="165" t="s">
        <v>111</v>
      </c>
      <c r="D2914" s="245">
        <v>390.82</v>
      </c>
      <c r="E2914" s="245">
        <v>5918.1</v>
      </c>
      <c r="F2914" s="246">
        <v>6308.92</v>
      </c>
      <c r="G2914" s="221"/>
    </row>
    <row r="2915" spans="1:7" s="58" customFormat="1" ht="13.5" customHeight="1" x14ac:dyDescent="0.2">
      <c r="A2915" s="349">
        <v>2009</v>
      </c>
      <c r="B2915" s="350" t="s">
        <v>49</v>
      </c>
      <c r="C2915" s="350" t="s">
        <v>111</v>
      </c>
      <c r="D2915" s="351">
        <v>389.03</v>
      </c>
      <c r="E2915" s="351">
        <v>5517.2675000000008</v>
      </c>
      <c r="F2915" s="352">
        <v>5906.2974999999997</v>
      </c>
      <c r="G2915" s="221"/>
    </row>
    <row r="2916" spans="1:7" s="58" customFormat="1" ht="13.5" customHeight="1" x14ac:dyDescent="0.2">
      <c r="A2916" s="244">
        <v>2010</v>
      </c>
      <c r="B2916" s="165" t="s">
        <v>50</v>
      </c>
      <c r="C2916" s="165" t="s">
        <v>111</v>
      </c>
      <c r="D2916" s="245">
        <v>355.2</v>
      </c>
      <c r="E2916" s="245">
        <v>6215.165</v>
      </c>
      <c r="F2916" s="246">
        <v>6570.3649999999998</v>
      </c>
      <c r="G2916" s="221"/>
    </row>
    <row r="2917" spans="1:7" s="58" customFormat="1" ht="13.5" customHeight="1" x14ac:dyDescent="0.2">
      <c r="A2917" s="349">
        <v>2010</v>
      </c>
      <c r="B2917" s="350" t="s">
        <v>51</v>
      </c>
      <c r="C2917" s="350" t="s">
        <v>111</v>
      </c>
      <c r="D2917" s="351">
        <v>384.5</v>
      </c>
      <c r="E2917" s="351">
        <v>5146.7649999999994</v>
      </c>
      <c r="F2917" s="352">
        <v>5531.2649999999994</v>
      </c>
      <c r="G2917" s="221"/>
    </row>
    <row r="2918" spans="1:7" s="58" customFormat="1" ht="13.5" customHeight="1" x14ac:dyDescent="0.2">
      <c r="A2918" s="244">
        <v>2010</v>
      </c>
      <c r="B2918" s="165" t="s">
        <v>52</v>
      </c>
      <c r="C2918" s="165" t="s">
        <v>111</v>
      </c>
      <c r="D2918" s="245">
        <v>399.13</v>
      </c>
      <c r="E2918" s="245">
        <v>5533.6875</v>
      </c>
      <c r="F2918" s="246">
        <v>5932.8174999999992</v>
      </c>
      <c r="G2918" s="221"/>
    </row>
    <row r="2919" spans="1:7" s="58" customFormat="1" ht="13.5" customHeight="1" x14ac:dyDescent="0.2">
      <c r="A2919" s="349">
        <v>2010</v>
      </c>
      <c r="B2919" s="350" t="s">
        <v>40</v>
      </c>
      <c r="C2919" s="350" t="s">
        <v>111</v>
      </c>
      <c r="D2919" s="351">
        <v>458.36</v>
      </c>
      <c r="E2919" s="351">
        <v>5285.9</v>
      </c>
      <c r="F2919" s="352">
        <v>5744.26</v>
      </c>
      <c r="G2919" s="221"/>
    </row>
    <row r="2920" spans="1:7" s="58" customFormat="1" ht="13.5" customHeight="1" x14ac:dyDescent="0.2">
      <c r="A2920" s="244">
        <v>2010</v>
      </c>
      <c r="B2920" s="165" t="s">
        <v>42</v>
      </c>
      <c r="C2920" s="165" t="s">
        <v>111</v>
      </c>
      <c r="D2920" s="245">
        <v>657.94</v>
      </c>
      <c r="E2920" s="245">
        <v>5195.8999999999996</v>
      </c>
      <c r="F2920" s="246">
        <v>5853.84</v>
      </c>
      <c r="G2920" s="221"/>
    </row>
    <row r="2921" spans="1:7" s="58" customFormat="1" ht="13.5" customHeight="1" x14ac:dyDescent="0.2">
      <c r="A2921" s="349">
        <v>2010</v>
      </c>
      <c r="B2921" s="350" t="s">
        <v>43</v>
      </c>
      <c r="C2921" s="350" t="s">
        <v>111</v>
      </c>
      <c r="D2921" s="351">
        <v>786.23</v>
      </c>
      <c r="E2921" s="351">
        <v>4750.2299999999996</v>
      </c>
      <c r="F2921" s="352">
        <v>5536.46</v>
      </c>
      <c r="G2921" s="221"/>
    </row>
    <row r="2922" spans="1:7" s="58" customFormat="1" ht="13.5" customHeight="1" x14ac:dyDescent="0.2">
      <c r="A2922" s="244">
        <v>2010</v>
      </c>
      <c r="B2922" s="165" t="s">
        <v>44</v>
      </c>
      <c r="C2922" s="165" t="s">
        <v>111</v>
      </c>
      <c r="D2922" s="245">
        <v>454.42</v>
      </c>
      <c r="E2922" s="245">
        <v>6305.8325000000004</v>
      </c>
      <c r="F2922" s="246">
        <v>6760.2525000000005</v>
      </c>
      <c r="G2922" s="221"/>
    </row>
    <row r="2923" spans="1:7" s="58" customFormat="1" ht="13.5" customHeight="1" x14ac:dyDescent="0.2">
      <c r="A2923" s="349">
        <v>2010</v>
      </c>
      <c r="B2923" s="350" t="s">
        <v>45</v>
      </c>
      <c r="C2923" s="350" t="s">
        <v>111</v>
      </c>
      <c r="D2923" s="351">
        <v>612.65</v>
      </c>
      <c r="E2923" s="351">
        <v>5848.6500000000005</v>
      </c>
      <c r="F2923" s="352">
        <v>6461.3</v>
      </c>
      <c r="G2923" s="221"/>
    </row>
    <row r="2924" spans="1:7" s="58" customFormat="1" ht="13.5" customHeight="1" x14ac:dyDescent="0.2">
      <c r="A2924" s="244">
        <v>2010</v>
      </c>
      <c r="B2924" s="165" t="s">
        <v>46</v>
      </c>
      <c r="C2924" s="165" t="s">
        <v>111</v>
      </c>
      <c r="D2924" s="245">
        <v>708.8</v>
      </c>
      <c r="E2924" s="245">
        <v>5938.68</v>
      </c>
      <c r="F2924" s="246">
        <v>6647.4800000000005</v>
      </c>
      <c r="G2924" s="221"/>
    </row>
    <row r="2925" spans="1:7" s="58" customFormat="1" ht="13.5" customHeight="1" x14ac:dyDescent="0.2">
      <c r="A2925" s="349">
        <v>2010</v>
      </c>
      <c r="B2925" s="350" t="s">
        <v>47</v>
      </c>
      <c r="C2925" s="350" t="s">
        <v>111</v>
      </c>
      <c r="D2925" s="351">
        <v>576.84999999999991</v>
      </c>
      <c r="E2925" s="351">
        <v>6151.6675000000005</v>
      </c>
      <c r="F2925" s="352">
        <v>6728.5174999999999</v>
      </c>
      <c r="G2925" s="221"/>
    </row>
    <row r="2926" spans="1:7" s="58" customFormat="1" ht="13.5" customHeight="1" x14ac:dyDescent="0.2">
      <c r="A2926" s="244">
        <v>2010</v>
      </c>
      <c r="B2926" s="165" t="s">
        <v>48</v>
      </c>
      <c r="C2926" s="165" t="s">
        <v>111</v>
      </c>
      <c r="D2926" s="245">
        <v>424.3</v>
      </c>
      <c r="E2926" s="245">
        <v>6366.6</v>
      </c>
      <c r="F2926" s="246">
        <v>6790.9</v>
      </c>
      <c r="G2926" s="221"/>
    </row>
    <row r="2927" spans="1:7" s="58" customFormat="1" ht="13.5" customHeight="1" x14ac:dyDescent="0.2">
      <c r="A2927" s="349">
        <v>2010</v>
      </c>
      <c r="B2927" s="350" t="s">
        <v>49</v>
      </c>
      <c r="C2927" s="350" t="s">
        <v>111</v>
      </c>
      <c r="D2927" s="351">
        <v>503.12</v>
      </c>
      <c r="E2927" s="351">
        <v>7995.23</v>
      </c>
      <c r="F2927" s="352">
        <v>8498.35</v>
      </c>
      <c r="G2927" s="221"/>
    </row>
    <row r="2928" spans="1:7" s="58" customFormat="1" ht="13.5" customHeight="1" x14ac:dyDescent="0.2">
      <c r="A2928" s="244">
        <v>2011</v>
      </c>
      <c r="B2928" s="165" t="s">
        <v>50</v>
      </c>
      <c r="C2928" s="165" t="s">
        <v>111</v>
      </c>
      <c r="D2928" s="245">
        <v>733.13</v>
      </c>
      <c r="E2928" s="245">
        <v>5951.33</v>
      </c>
      <c r="F2928" s="246">
        <v>6684.46</v>
      </c>
      <c r="G2928" s="221"/>
    </row>
    <row r="2929" spans="1:7" s="58" customFormat="1" ht="13.5" customHeight="1" x14ac:dyDescent="0.2">
      <c r="A2929" s="349">
        <v>2011</v>
      </c>
      <c r="B2929" s="350" t="s">
        <v>51</v>
      </c>
      <c r="C2929" s="350" t="s">
        <v>111</v>
      </c>
      <c r="D2929" s="351">
        <v>765.17</v>
      </c>
      <c r="E2929" s="351">
        <v>6952.8</v>
      </c>
      <c r="F2929" s="352">
        <v>7717.9699999999993</v>
      </c>
      <c r="G2929" s="221"/>
    </row>
    <row r="2930" spans="1:7" s="58" customFormat="1" ht="13.5" customHeight="1" x14ac:dyDescent="0.2">
      <c r="A2930" s="244">
        <v>2011</v>
      </c>
      <c r="B2930" s="165" t="s">
        <v>52</v>
      </c>
      <c r="C2930" s="165" t="s">
        <v>111</v>
      </c>
      <c r="D2930" s="245">
        <v>926.5</v>
      </c>
      <c r="E2930" s="245">
        <v>7012.4524999999994</v>
      </c>
      <c r="F2930" s="246">
        <v>7938.9525000000003</v>
      </c>
      <c r="G2930" s="221"/>
    </row>
    <row r="2931" spans="1:7" s="58" customFormat="1" ht="13.5" customHeight="1" x14ac:dyDescent="0.2">
      <c r="A2931" s="349">
        <v>2011</v>
      </c>
      <c r="B2931" s="350" t="s">
        <v>40</v>
      </c>
      <c r="C2931" s="350" t="s">
        <v>111</v>
      </c>
      <c r="D2931" s="351">
        <v>780.78</v>
      </c>
      <c r="E2931" s="351">
        <v>5462.6674999999996</v>
      </c>
      <c r="F2931" s="352">
        <v>6243.4475000000002</v>
      </c>
      <c r="G2931" s="221"/>
    </row>
    <row r="2932" spans="1:7" s="58" customFormat="1" ht="13.5" customHeight="1" x14ac:dyDescent="0.2">
      <c r="A2932" s="244">
        <v>2011</v>
      </c>
      <c r="B2932" s="165" t="s">
        <v>42</v>
      </c>
      <c r="C2932" s="165" t="s">
        <v>111</v>
      </c>
      <c r="D2932" s="245">
        <v>1157.47</v>
      </c>
      <c r="E2932" s="245">
        <v>6612.0725000000002</v>
      </c>
      <c r="F2932" s="246">
        <v>7769.5424999999996</v>
      </c>
      <c r="G2932" s="221"/>
    </row>
    <row r="2933" spans="1:7" s="58" customFormat="1" ht="13.5" customHeight="1" x14ac:dyDescent="0.2">
      <c r="A2933" s="349">
        <v>2011</v>
      </c>
      <c r="B2933" s="350" t="s">
        <v>43</v>
      </c>
      <c r="C2933" s="350" t="s">
        <v>111</v>
      </c>
      <c r="D2933" s="351">
        <v>1484.22</v>
      </c>
      <c r="E2933" s="351">
        <v>5478.3425000000007</v>
      </c>
      <c r="F2933" s="352">
        <v>6962.5625</v>
      </c>
      <c r="G2933" s="221"/>
    </row>
    <row r="2934" spans="1:7" s="58" customFormat="1" ht="13.5" customHeight="1" x14ac:dyDescent="0.2">
      <c r="A2934" s="244">
        <v>2011</v>
      </c>
      <c r="B2934" s="165" t="s">
        <v>44</v>
      </c>
      <c r="C2934" s="165" t="s">
        <v>111</v>
      </c>
      <c r="D2934" s="245">
        <v>1429.1899999999998</v>
      </c>
      <c r="E2934" s="245">
        <v>6069.6</v>
      </c>
      <c r="F2934" s="246">
        <v>7498.7899999999991</v>
      </c>
      <c r="G2934" s="221"/>
    </row>
    <row r="2935" spans="1:7" s="58" customFormat="1" ht="13.5" customHeight="1" x14ac:dyDescent="0.2">
      <c r="A2935" s="349">
        <v>2011</v>
      </c>
      <c r="B2935" s="350" t="s">
        <v>45</v>
      </c>
      <c r="C2935" s="350" t="s">
        <v>111</v>
      </c>
      <c r="D2935" s="351">
        <v>1898.92</v>
      </c>
      <c r="E2935" s="351">
        <v>5878.8824999999997</v>
      </c>
      <c r="F2935" s="352">
        <v>7777.8024999999998</v>
      </c>
      <c r="G2935" s="221"/>
    </row>
    <row r="2936" spans="1:7" s="58" customFormat="1" ht="13.5" customHeight="1" x14ac:dyDescent="0.2">
      <c r="A2936" s="244">
        <v>2011</v>
      </c>
      <c r="B2936" s="165" t="s">
        <v>46</v>
      </c>
      <c r="C2936" s="165" t="s">
        <v>111</v>
      </c>
      <c r="D2936" s="245">
        <v>1981.58</v>
      </c>
      <c r="E2936" s="245">
        <v>6233.09</v>
      </c>
      <c r="F2936" s="246">
        <v>8214.67</v>
      </c>
      <c r="G2936" s="221"/>
    </row>
    <row r="2937" spans="1:7" s="58" customFormat="1" ht="13.5" customHeight="1" x14ac:dyDescent="0.2">
      <c r="A2937" s="349">
        <v>2011</v>
      </c>
      <c r="B2937" s="350" t="s">
        <v>47</v>
      </c>
      <c r="C2937" s="350" t="s">
        <v>111</v>
      </c>
      <c r="D2937" s="351">
        <v>1975.83</v>
      </c>
      <c r="E2937" s="351">
        <v>6042.8075000000008</v>
      </c>
      <c r="F2937" s="352">
        <v>8018.6375000000007</v>
      </c>
      <c r="G2937" s="221"/>
    </row>
    <row r="2938" spans="1:7" s="58" customFormat="1" ht="13.5" customHeight="1" x14ac:dyDescent="0.2">
      <c r="A2938" s="244">
        <v>2011</v>
      </c>
      <c r="B2938" s="165" t="s">
        <v>48</v>
      </c>
      <c r="C2938" s="165" t="s">
        <v>111</v>
      </c>
      <c r="D2938" s="245">
        <v>2412.41</v>
      </c>
      <c r="E2938" s="245">
        <v>6121.8025000000007</v>
      </c>
      <c r="F2938" s="246">
        <v>8534.2125000000015</v>
      </c>
      <c r="G2938" s="221"/>
    </row>
    <row r="2939" spans="1:7" s="58" customFormat="1" ht="13.5" customHeight="1" x14ac:dyDescent="0.2">
      <c r="A2939" s="349">
        <v>2011</v>
      </c>
      <c r="B2939" s="350" t="s">
        <v>49</v>
      </c>
      <c r="C2939" s="350" t="s">
        <v>111</v>
      </c>
      <c r="D2939" s="351">
        <v>2236.52</v>
      </c>
      <c r="E2939" s="351">
        <v>6762.9174999999996</v>
      </c>
      <c r="F2939" s="352">
        <v>8999.4375</v>
      </c>
      <c r="G2939" s="221"/>
    </row>
    <row r="2940" spans="1:7" s="58" customFormat="1" ht="13.5" customHeight="1" x14ac:dyDescent="0.2">
      <c r="A2940" s="244">
        <v>2012</v>
      </c>
      <c r="B2940" s="165" t="s">
        <v>50</v>
      </c>
      <c r="C2940" s="165" t="s">
        <v>111</v>
      </c>
      <c r="D2940" s="245">
        <v>2128</v>
      </c>
      <c r="E2940" s="245">
        <v>6440.2950000000001</v>
      </c>
      <c r="F2940" s="246">
        <v>8568.2950000000001</v>
      </c>
      <c r="G2940" s="221"/>
    </row>
    <row r="2941" spans="1:7" s="58" customFormat="1" ht="13.5" customHeight="1" x14ac:dyDescent="0.2">
      <c r="A2941" s="349">
        <v>2012</v>
      </c>
      <c r="B2941" s="350" t="s">
        <v>51</v>
      </c>
      <c r="C2941" s="350" t="s">
        <v>111</v>
      </c>
      <c r="D2941" s="351">
        <v>1947.32</v>
      </c>
      <c r="E2941" s="351">
        <v>5794.12</v>
      </c>
      <c r="F2941" s="352">
        <v>7741.4400000000005</v>
      </c>
      <c r="G2941" s="221"/>
    </row>
    <row r="2942" spans="1:7" s="58" customFormat="1" ht="13.5" customHeight="1" x14ac:dyDescent="0.2">
      <c r="A2942" s="244">
        <v>2012</v>
      </c>
      <c r="B2942" s="165" t="s">
        <v>52</v>
      </c>
      <c r="C2942" s="165" t="s">
        <v>111</v>
      </c>
      <c r="D2942" s="245">
        <v>1928.71</v>
      </c>
      <c r="E2942" s="245">
        <v>7067.7424999999994</v>
      </c>
      <c r="F2942" s="246">
        <v>8996.4524999999994</v>
      </c>
      <c r="G2942" s="221"/>
    </row>
    <row r="2943" spans="1:7" s="58" customFormat="1" ht="13.5" customHeight="1" x14ac:dyDescent="0.2">
      <c r="A2943" s="349">
        <v>2012</v>
      </c>
      <c r="B2943" s="350" t="s">
        <v>40</v>
      </c>
      <c r="C2943" s="350" t="s">
        <v>111</v>
      </c>
      <c r="D2943" s="351">
        <v>1896.21</v>
      </c>
      <c r="E2943" s="351">
        <v>6018.5874999999996</v>
      </c>
      <c r="F2943" s="352">
        <v>7914.7974999999997</v>
      </c>
      <c r="G2943" s="221"/>
    </row>
    <row r="2944" spans="1:7" s="58" customFormat="1" ht="13.5" customHeight="1" x14ac:dyDescent="0.2">
      <c r="A2944" s="244">
        <v>2012</v>
      </c>
      <c r="B2944" s="165" t="s">
        <v>42</v>
      </c>
      <c r="C2944" s="165" t="s">
        <v>111</v>
      </c>
      <c r="D2944" s="245">
        <v>2461.8000000000002</v>
      </c>
      <c r="E2944" s="245">
        <v>7070.8649999999998</v>
      </c>
      <c r="F2944" s="246">
        <v>9532.6650000000009</v>
      </c>
      <c r="G2944" s="221"/>
    </row>
    <row r="2945" spans="1:7" s="58" customFormat="1" ht="13.5" customHeight="1" x14ac:dyDescent="0.2">
      <c r="A2945" s="349">
        <v>2012</v>
      </c>
      <c r="B2945" s="350" t="s">
        <v>43</v>
      </c>
      <c r="C2945" s="350" t="s">
        <v>111</v>
      </c>
      <c r="D2945" s="351">
        <v>2948.95</v>
      </c>
      <c r="E2945" s="351">
        <v>5692.35</v>
      </c>
      <c r="F2945" s="352">
        <v>8641.2999999999993</v>
      </c>
      <c r="G2945" s="221"/>
    </row>
    <row r="2946" spans="1:7" s="58" customFormat="1" ht="13.5" customHeight="1" x14ac:dyDescent="0.2">
      <c r="A2946" s="244">
        <v>2012</v>
      </c>
      <c r="B2946" s="165" t="s">
        <v>44</v>
      </c>
      <c r="C2946" s="165" t="s">
        <v>111</v>
      </c>
      <c r="D2946" s="245">
        <v>2435.3700000000003</v>
      </c>
      <c r="E2946" s="245">
        <v>5900.2250000000004</v>
      </c>
      <c r="F2946" s="246">
        <v>8335.5950000000012</v>
      </c>
      <c r="G2946" s="221"/>
    </row>
    <row r="2947" spans="1:7" s="58" customFormat="1" ht="13.5" customHeight="1" x14ac:dyDescent="0.2">
      <c r="A2947" s="349">
        <v>2012</v>
      </c>
      <c r="B2947" s="350" t="s">
        <v>45</v>
      </c>
      <c r="C2947" s="350" t="s">
        <v>111</v>
      </c>
      <c r="D2947" s="351">
        <v>2531.5700000000002</v>
      </c>
      <c r="E2947" s="351">
        <v>6767.13</v>
      </c>
      <c r="F2947" s="352">
        <v>9298.7000000000007</v>
      </c>
      <c r="G2947" s="221"/>
    </row>
    <row r="2948" spans="1:7" s="58" customFormat="1" ht="13.5" customHeight="1" x14ac:dyDescent="0.2">
      <c r="A2948" s="244">
        <v>2012</v>
      </c>
      <c r="B2948" s="165" t="s">
        <v>46</v>
      </c>
      <c r="C2948" s="165" t="s">
        <v>111</v>
      </c>
      <c r="D2948" s="245">
        <v>2528.85</v>
      </c>
      <c r="E2948" s="245">
        <v>6284.0400000000009</v>
      </c>
      <c r="F2948" s="246">
        <v>8812.89</v>
      </c>
      <c r="G2948" s="221"/>
    </row>
    <row r="2949" spans="1:7" s="58" customFormat="1" ht="13.5" customHeight="1" x14ac:dyDescent="0.2">
      <c r="A2949" s="349">
        <v>2012</v>
      </c>
      <c r="B2949" s="350" t="s">
        <v>47</v>
      </c>
      <c r="C2949" s="350" t="s">
        <v>111</v>
      </c>
      <c r="D2949" s="351">
        <v>2322.2600000000002</v>
      </c>
      <c r="E2949" s="351">
        <v>6130.1774999999998</v>
      </c>
      <c r="F2949" s="352">
        <v>8452.4375</v>
      </c>
      <c r="G2949" s="221"/>
    </row>
    <row r="2950" spans="1:7" s="58" customFormat="1" ht="13.5" customHeight="1" x14ac:dyDescent="0.2">
      <c r="A2950" s="244">
        <v>2012</v>
      </c>
      <c r="B2950" s="165" t="s">
        <v>48</v>
      </c>
      <c r="C2950" s="165" t="s">
        <v>111</v>
      </c>
      <c r="D2950" s="245">
        <v>1911.74</v>
      </c>
      <c r="E2950" s="245">
        <v>6288.0725000000011</v>
      </c>
      <c r="F2950" s="246">
        <v>8199.8125</v>
      </c>
      <c r="G2950" s="221"/>
    </row>
    <row r="2951" spans="1:7" s="58" customFormat="1" ht="13.5" customHeight="1" x14ac:dyDescent="0.2">
      <c r="A2951" s="349">
        <v>2012</v>
      </c>
      <c r="B2951" s="350" t="s">
        <v>49</v>
      </c>
      <c r="C2951" s="350" t="s">
        <v>111</v>
      </c>
      <c r="D2951" s="351">
        <v>1560.96</v>
      </c>
      <c r="E2951" s="351">
        <v>5743.1824999999999</v>
      </c>
      <c r="F2951" s="352">
        <v>7304.1424999999999</v>
      </c>
      <c r="G2951" s="221"/>
    </row>
    <row r="2952" spans="1:7" s="58" customFormat="1" ht="13.5" customHeight="1" x14ac:dyDescent="0.2">
      <c r="A2952" s="244">
        <v>2013</v>
      </c>
      <c r="B2952" s="165" t="s">
        <v>50</v>
      </c>
      <c r="C2952" s="165" t="s">
        <v>111</v>
      </c>
      <c r="D2952" s="245">
        <v>2088</v>
      </c>
      <c r="E2952" s="245">
        <v>5337.73</v>
      </c>
      <c r="F2952" s="246">
        <v>7425.73</v>
      </c>
      <c r="G2952" s="221"/>
    </row>
    <row r="2953" spans="1:7" s="58" customFormat="1" ht="13.5" customHeight="1" x14ac:dyDescent="0.2">
      <c r="A2953" s="349">
        <v>2013</v>
      </c>
      <c r="B2953" s="350" t="s">
        <v>51</v>
      </c>
      <c r="C2953" s="350" t="s">
        <v>111</v>
      </c>
      <c r="D2953" s="351">
        <v>2678</v>
      </c>
      <c r="E2953" s="351">
        <v>5487.1724999999997</v>
      </c>
      <c r="F2953" s="352">
        <v>8165.1724999999997</v>
      </c>
      <c r="G2953" s="221"/>
    </row>
    <row r="2954" spans="1:7" s="58" customFormat="1" ht="13.5" customHeight="1" x14ac:dyDescent="0.2">
      <c r="A2954" s="244">
        <v>2013</v>
      </c>
      <c r="B2954" s="165" t="s">
        <v>52</v>
      </c>
      <c r="C2954" s="165" t="s">
        <v>111</v>
      </c>
      <c r="D2954" s="245">
        <v>2775.86</v>
      </c>
      <c r="E2954" s="245">
        <v>4911.88</v>
      </c>
      <c r="F2954" s="246">
        <v>7687.74</v>
      </c>
      <c r="G2954" s="221"/>
    </row>
    <row r="2955" spans="1:7" s="58" customFormat="1" ht="13.5" customHeight="1" x14ac:dyDescent="0.2">
      <c r="A2955" s="349">
        <v>2013</v>
      </c>
      <c r="B2955" s="350" t="s">
        <v>40</v>
      </c>
      <c r="C2955" s="350" t="s">
        <v>111</v>
      </c>
      <c r="D2955" s="351">
        <v>1951.42</v>
      </c>
      <c r="E2955" s="351">
        <v>6003.4750000000004</v>
      </c>
      <c r="F2955" s="352">
        <v>7954.8950000000004</v>
      </c>
      <c r="G2955" s="221"/>
    </row>
    <row r="2956" spans="1:7" s="58" customFormat="1" ht="13.5" customHeight="1" x14ac:dyDescent="0.2">
      <c r="A2956" s="244">
        <v>2013</v>
      </c>
      <c r="B2956" s="165" t="s">
        <v>42</v>
      </c>
      <c r="C2956" s="165" t="s">
        <v>111</v>
      </c>
      <c r="D2956" s="245">
        <v>1019.97</v>
      </c>
      <c r="E2956" s="245">
        <v>6359.8375000000005</v>
      </c>
      <c r="F2956" s="246">
        <v>7379.8075000000008</v>
      </c>
      <c r="G2956" s="221"/>
    </row>
    <row r="2957" spans="1:7" s="58" customFormat="1" ht="13.5" customHeight="1" x14ac:dyDescent="0.2">
      <c r="A2957" s="349">
        <v>2013</v>
      </c>
      <c r="B2957" s="350" t="s">
        <v>43</v>
      </c>
      <c r="C2957" s="350" t="s">
        <v>111</v>
      </c>
      <c r="D2957" s="351">
        <v>1287.43</v>
      </c>
      <c r="E2957" s="351">
        <v>6221.3424999999997</v>
      </c>
      <c r="F2957" s="352">
        <v>7508.7725</v>
      </c>
      <c r="G2957" s="221"/>
    </row>
    <row r="2958" spans="1:7" s="58" customFormat="1" ht="13.5" customHeight="1" x14ac:dyDescent="0.2">
      <c r="A2958" s="244">
        <v>2013</v>
      </c>
      <c r="B2958" s="165" t="s">
        <v>44</v>
      </c>
      <c r="C2958" s="165" t="s">
        <v>111</v>
      </c>
      <c r="D2958" s="245">
        <v>1882.74</v>
      </c>
      <c r="E2958" s="245">
        <v>5683.85</v>
      </c>
      <c r="F2958" s="246">
        <v>7566.59</v>
      </c>
      <c r="G2958" s="221"/>
    </row>
    <row r="2959" spans="1:7" s="58" customFormat="1" ht="13.5" customHeight="1" x14ac:dyDescent="0.2">
      <c r="A2959" s="349">
        <v>2013</v>
      </c>
      <c r="B2959" s="350" t="s">
        <v>45</v>
      </c>
      <c r="C2959" s="350" t="s">
        <v>111</v>
      </c>
      <c r="D2959" s="351">
        <v>1845.71</v>
      </c>
      <c r="E2959" s="351">
        <v>6046.2474999999995</v>
      </c>
      <c r="F2959" s="352">
        <v>7891.9574999999995</v>
      </c>
      <c r="G2959" s="221"/>
    </row>
    <row r="2960" spans="1:7" s="58" customFormat="1" ht="13.5" customHeight="1" x14ac:dyDescent="0.2">
      <c r="A2960" s="244">
        <v>2013</v>
      </c>
      <c r="B2960" s="165" t="s">
        <v>46</v>
      </c>
      <c r="C2960" s="165" t="s">
        <v>111</v>
      </c>
      <c r="D2960" s="245">
        <v>1710.47</v>
      </c>
      <c r="E2960" s="245">
        <v>5570.3050000000003</v>
      </c>
      <c r="F2960" s="246">
        <v>7280.7749999999996</v>
      </c>
      <c r="G2960" s="221"/>
    </row>
    <row r="2961" spans="1:7" s="58" customFormat="1" ht="13.5" customHeight="1" x14ac:dyDescent="0.2">
      <c r="A2961" s="349">
        <v>2013</v>
      </c>
      <c r="B2961" s="350" t="s">
        <v>47</v>
      </c>
      <c r="C2961" s="350" t="s">
        <v>111</v>
      </c>
      <c r="D2961" s="351">
        <v>1835.89</v>
      </c>
      <c r="E2961" s="351">
        <v>6425.2075000000004</v>
      </c>
      <c r="F2961" s="352">
        <v>8261.0974999999999</v>
      </c>
      <c r="G2961" s="221"/>
    </row>
    <row r="2962" spans="1:7" s="58" customFormat="1" ht="13.5" customHeight="1" x14ac:dyDescent="0.2">
      <c r="A2962" s="244">
        <v>2013</v>
      </c>
      <c r="B2962" s="165" t="s">
        <v>48</v>
      </c>
      <c r="C2962" s="165" t="s">
        <v>111</v>
      </c>
      <c r="D2962" s="245">
        <v>1419.57</v>
      </c>
      <c r="E2962" s="245">
        <v>6757.9124999999995</v>
      </c>
      <c r="F2962" s="246">
        <v>8177.4824999999992</v>
      </c>
      <c r="G2962" s="221"/>
    </row>
    <row r="2963" spans="1:7" s="58" customFormat="1" ht="13.5" customHeight="1" x14ac:dyDescent="0.2">
      <c r="A2963" s="349">
        <v>2013</v>
      </c>
      <c r="B2963" s="350" t="s">
        <v>49</v>
      </c>
      <c r="C2963" s="350" t="s">
        <v>111</v>
      </c>
      <c r="D2963" s="351">
        <v>1116.45</v>
      </c>
      <c r="E2963" s="351">
        <v>5640.1475000000009</v>
      </c>
      <c r="F2963" s="352">
        <v>6756.5975000000008</v>
      </c>
      <c r="G2963" s="221"/>
    </row>
    <row r="2964" spans="1:7" s="58" customFormat="1" ht="13.5" customHeight="1" x14ac:dyDescent="0.2">
      <c r="A2964" s="244">
        <v>2014</v>
      </c>
      <c r="B2964" s="165" t="s">
        <v>50</v>
      </c>
      <c r="C2964" s="165" t="s">
        <v>111</v>
      </c>
      <c r="D2964" s="245">
        <v>983.07999999999993</v>
      </c>
      <c r="E2964" s="245">
        <v>5534.8024999999998</v>
      </c>
      <c r="F2964" s="246">
        <v>6517.8824999999997</v>
      </c>
      <c r="G2964" s="221"/>
    </row>
    <row r="2965" spans="1:7" s="58" customFormat="1" ht="13.5" customHeight="1" x14ac:dyDescent="0.2">
      <c r="A2965" s="349">
        <v>2014</v>
      </c>
      <c r="B2965" s="350" t="s">
        <v>51</v>
      </c>
      <c r="C2965" s="350" t="s">
        <v>111</v>
      </c>
      <c r="D2965" s="351">
        <v>1632.92</v>
      </c>
      <c r="E2965" s="351">
        <v>6527.8175000000001</v>
      </c>
      <c r="F2965" s="352">
        <v>8160.7375000000002</v>
      </c>
      <c r="G2965" s="221"/>
    </row>
    <row r="2966" spans="1:7" s="58" customFormat="1" ht="13.5" customHeight="1" x14ac:dyDescent="0.2">
      <c r="A2966" s="244">
        <v>2014</v>
      </c>
      <c r="B2966" s="165" t="s">
        <v>52</v>
      </c>
      <c r="C2966" s="165" t="s">
        <v>111</v>
      </c>
      <c r="D2966" s="245">
        <v>2385.0699999999997</v>
      </c>
      <c r="E2966" s="245">
        <v>6868.0874999999996</v>
      </c>
      <c r="F2966" s="246">
        <v>9253.1574999999993</v>
      </c>
      <c r="G2966" s="221"/>
    </row>
    <row r="2967" spans="1:7" s="58" customFormat="1" ht="13.5" customHeight="1" x14ac:dyDescent="0.2">
      <c r="A2967" s="349">
        <v>2014</v>
      </c>
      <c r="B2967" s="350" t="s">
        <v>40</v>
      </c>
      <c r="C2967" s="350" t="s">
        <v>111</v>
      </c>
      <c r="D2967" s="351">
        <v>1738.95</v>
      </c>
      <c r="E2967" s="351">
        <v>6960.2349999999997</v>
      </c>
      <c r="F2967" s="352">
        <v>8699.1849999999995</v>
      </c>
      <c r="G2967" s="221"/>
    </row>
    <row r="2968" spans="1:7" s="58" customFormat="1" ht="13.5" customHeight="1" x14ac:dyDescent="0.2">
      <c r="A2968" s="244">
        <v>2014</v>
      </c>
      <c r="B2968" s="165" t="s">
        <v>42</v>
      </c>
      <c r="C2968" s="165" t="s">
        <v>111</v>
      </c>
      <c r="D2968" s="245">
        <v>1796.9</v>
      </c>
      <c r="E2968" s="245">
        <v>7194.1399999999994</v>
      </c>
      <c r="F2968" s="246">
        <v>8991.0400000000009</v>
      </c>
      <c r="G2968" s="221"/>
    </row>
    <row r="2969" spans="1:7" s="58" customFormat="1" ht="13.5" customHeight="1" x14ac:dyDescent="0.2">
      <c r="A2969" s="349">
        <v>2014</v>
      </c>
      <c r="B2969" s="350" t="s">
        <v>43</v>
      </c>
      <c r="C2969" s="350" t="s">
        <v>111</v>
      </c>
      <c r="D2969" s="351">
        <v>2233.16</v>
      </c>
      <c r="E2969" s="351">
        <v>6233.3879999999999</v>
      </c>
      <c r="F2969" s="352">
        <v>8466.5479999999989</v>
      </c>
      <c r="G2969" s="221"/>
    </row>
    <row r="2970" spans="1:7" s="58" customFormat="1" ht="13.5" customHeight="1" x14ac:dyDescent="0.2">
      <c r="A2970" s="244">
        <v>2014</v>
      </c>
      <c r="B2970" s="165" t="s">
        <v>44</v>
      </c>
      <c r="C2970" s="165" t="s">
        <v>111</v>
      </c>
      <c r="D2970" s="245">
        <v>2552.8500000000004</v>
      </c>
      <c r="E2970" s="245">
        <v>9220.5105000000003</v>
      </c>
      <c r="F2970" s="246">
        <v>11773.360499999999</v>
      </c>
      <c r="G2970" s="221"/>
    </row>
    <row r="2971" spans="1:7" s="58" customFormat="1" ht="13.5" customHeight="1" x14ac:dyDescent="0.2">
      <c r="A2971" s="349">
        <v>2014</v>
      </c>
      <c r="B2971" s="350" t="s">
        <v>45</v>
      </c>
      <c r="C2971" s="350" t="s">
        <v>111</v>
      </c>
      <c r="D2971" s="351">
        <v>3339.31</v>
      </c>
      <c r="E2971" s="351">
        <v>8853.8779999999988</v>
      </c>
      <c r="F2971" s="352">
        <v>12193.188</v>
      </c>
      <c r="G2971" s="221"/>
    </row>
    <row r="2972" spans="1:7" s="58" customFormat="1" ht="13.5" customHeight="1" x14ac:dyDescent="0.2">
      <c r="A2972" s="244">
        <v>2014</v>
      </c>
      <c r="B2972" s="165" t="s">
        <v>46</v>
      </c>
      <c r="C2972" s="165" t="s">
        <v>111</v>
      </c>
      <c r="D2972" s="245">
        <v>3159.9700000000003</v>
      </c>
      <c r="E2972" s="245">
        <v>8365.2029999999995</v>
      </c>
      <c r="F2972" s="246">
        <v>11525.172999999999</v>
      </c>
      <c r="G2972" s="221"/>
    </row>
    <row r="2973" spans="1:7" s="58" customFormat="1" ht="13.5" customHeight="1" x14ac:dyDescent="0.2">
      <c r="A2973" s="349">
        <v>2014</v>
      </c>
      <c r="B2973" s="350" t="s">
        <v>47</v>
      </c>
      <c r="C2973" s="350" t="s">
        <v>111</v>
      </c>
      <c r="D2973" s="351">
        <v>2467.37</v>
      </c>
      <c r="E2973" s="351">
        <v>7428.5585000000001</v>
      </c>
      <c r="F2973" s="352">
        <v>9895.9285</v>
      </c>
      <c r="G2973" s="221"/>
    </row>
    <row r="2974" spans="1:7" s="58" customFormat="1" ht="13.5" customHeight="1" x14ac:dyDescent="0.2">
      <c r="A2974" s="244">
        <v>2014</v>
      </c>
      <c r="B2974" s="165" t="s">
        <v>48</v>
      </c>
      <c r="C2974" s="165" t="s">
        <v>111</v>
      </c>
      <c r="D2974" s="245">
        <v>2692.28</v>
      </c>
      <c r="E2974" s="245">
        <v>6606.2475000000004</v>
      </c>
      <c r="F2974" s="246">
        <v>9298.5275000000001</v>
      </c>
      <c r="G2974" s="221"/>
    </row>
    <row r="2975" spans="1:7" s="58" customFormat="1" ht="13.5" customHeight="1" x14ac:dyDescent="0.2">
      <c r="A2975" s="349">
        <v>2014</v>
      </c>
      <c r="B2975" s="350" t="s">
        <v>49</v>
      </c>
      <c r="C2975" s="350" t="s">
        <v>111</v>
      </c>
      <c r="D2975" s="351">
        <v>3045.7499999999995</v>
      </c>
      <c r="E2975" s="351">
        <v>7958.7049999999999</v>
      </c>
      <c r="F2975" s="352">
        <v>11004.454999999998</v>
      </c>
      <c r="G2975" s="221"/>
    </row>
    <row r="2976" spans="1:7" s="58" customFormat="1" ht="13.5" customHeight="1" x14ac:dyDescent="0.2">
      <c r="A2976" s="244">
        <v>2015</v>
      </c>
      <c r="B2976" s="165" t="s">
        <v>50</v>
      </c>
      <c r="C2976" s="165" t="s">
        <v>111</v>
      </c>
      <c r="D2976" s="245">
        <v>3731.3999999999996</v>
      </c>
      <c r="E2976" s="245">
        <v>5355.0129999999999</v>
      </c>
      <c r="F2976" s="246">
        <v>9086.4130000000005</v>
      </c>
      <c r="G2976" s="221"/>
    </row>
    <row r="2977" spans="1:7" s="58" customFormat="1" ht="13.5" customHeight="1" x14ac:dyDescent="0.2">
      <c r="A2977" s="349">
        <v>2015</v>
      </c>
      <c r="B2977" s="350" t="s">
        <v>51</v>
      </c>
      <c r="C2977" s="350" t="s">
        <v>111</v>
      </c>
      <c r="D2977" s="351">
        <v>3104.24</v>
      </c>
      <c r="E2977" s="351">
        <v>5744.2950000000001</v>
      </c>
      <c r="F2977" s="352">
        <v>8848.5349999999999</v>
      </c>
      <c r="G2977" s="221"/>
    </row>
    <row r="2978" spans="1:7" s="58" customFormat="1" ht="13.5" customHeight="1" x14ac:dyDescent="0.2">
      <c r="A2978" s="244">
        <v>2015</v>
      </c>
      <c r="B2978" s="165" t="s">
        <v>52</v>
      </c>
      <c r="C2978" s="165" t="s">
        <v>111</v>
      </c>
      <c r="D2978" s="245">
        <v>3893.9300000000003</v>
      </c>
      <c r="E2978" s="245">
        <v>7743.1305000000002</v>
      </c>
      <c r="F2978" s="246">
        <v>11637.0605</v>
      </c>
      <c r="G2978" s="221"/>
    </row>
    <row r="2979" spans="1:7" s="58" customFormat="1" ht="13.5" customHeight="1" x14ac:dyDescent="0.2">
      <c r="A2979" s="349">
        <v>2015</v>
      </c>
      <c r="B2979" s="350" t="s">
        <v>40</v>
      </c>
      <c r="C2979" s="350" t="s">
        <v>111</v>
      </c>
      <c r="D2979" s="351">
        <v>4314.25</v>
      </c>
      <c r="E2979" s="351">
        <v>6911.7474999999995</v>
      </c>
      <c r="F2979" s="352">
        <v>11225.997499999999</v>
      </c>
      <c r="G2979" s="221"/>
    </row>
    <row r="2980" spans="1:7" s="58" customFormat="1" ht="13.5" customHeight="1" x14ac:dyDescent="0.2">
      <c r="A2980" s="244">
        <v>2015</v>
      </c>
      <c r="B2980" s="165" t="s">
        <v>42</v>
      </c>
      <c r="C2980" s="165" t="s">
        <v>111</v>
      </c>
      <c r="D2980" s="245">
        <v>6051.1100000000006</v>
      </c>
      <c r="E2980" s="245">
        <v>7509.5049999999992</v>
      </c>
      <c r="F2980" s="246">
        <v>13560.614999999998</v>
      </c>
      <c r="G2980" s="221"/>
    </row>
    <row r="2981" spans="1:7" s="58" customFormat="1" ht="13.5" customHeight="1" x14ac:dyDescent="0.2">
      <c r="A2981" s="349">
        <v>2015</v>
      </c>
      <c r="B2981" s="350" t="s">
        <v>43</v>
      </c>
      <c r="C2981" s="350" t="s">
        <v>111</v>
      </c>
      <c r="D2981" s="351">
        <v>5842.19</v>
      </c>
      <c r="E2981" s="351">
        <v>7479.3430000000008</v>
      </c>
      <c r="F2981" s="352">
        <v>13321.532999999999</v>
      </c>
      <c r="G2981" s="221"/>
    </row>
    <row r="2982" spans="1:7" s="58" customFormat="1" ht="13.5" customHeight="1" x14ac:dyDescent="0.2">
      <c r="A2982" s="244">
        <v>2015</v>
      </c>
      <c r="B2982" s="165" t="s">
        <v>44</v>
      </c>
      <c r="C2982" s="165" t="s">
        <v>111</v>
      </c>
      <c r="D2982" s="245">
        <v>6444.18</v>
      </c>
      <c r="E2982" s="245">
        <v>8289.3495000000003</v>
      </c>
      <c r="F2982" s="246">
        <v>14733.529500000001</v>
      </c>
      <c r="G2982" s="221"/>
    </row>
    <row r="2983" spans="1:7" s="58" customFormat="1" ht="13.5" customHeight="1" x14ac:dyDescent="0.2">
      <c r="A2983" s="349">
        <v>2015</v>
      </c>
      <c r="B2983" s="350" t="s">
        <v>45</v>
      </c>
      <c r="C2983" s="350" t="s">
        <v>111</v>
      </c>
      <c r="D2983" s="351">
        <v>5319.39</v>
      </c>
      <c r="E2983" s="351">
        <v>9199.7380000000012</v>
      </c>
      <c r="F2983" s="352">
        <v>14519.128000000001</v>
      </c>
      <c r="G2983" s="221"/>
    </row>
    <row r="2984" spans="1:7" s="58" customFormat="1" ht="13.5" customHeight="1" x14ac:dyDescent="0.2">
      <c r="A2984" s="244">
        <v>2015</v>
      </c>
      <c r="B2984" s="165" t="s">
        <v>46</v>
      </c>
      <c r="C2984" s="165" t="s">
        <v>111</v>
      </c>
      <c r="D2984" s="245">
        <v>4980.0599999999995</v>
      </c>
      <c r="E2984" s="245">
        <v>10240.24</v>
      </c>
      <c r="F2984" s="246">
        <v>15220.300000000001</v>
      </c>
      <c r="G2984" s="221"/>
    </row>
    <row r="2985" spans="1:7" s="58" customFormat="1" ht="13.5" customHeight="1" x14ac:dyDescent="0.2">
      <c r="A2985" s="349">
        <v>2015</v>
      </c>
      <c r="B2985" s="350" t="s">
        <v>47</v>
      </c>
      <c r="C2985" s="350" t="s">
        <v>111</v>
      </c>
      <c r="D2985" s="351">
        <v>5621.7199999999993</v>
      </c>
      <c r="E2985" s="351">
        <v>9329.268</v>
      </c>
      <c r="F2985" s="352">
        <v>14950.987999999999</v>
      </c>
      <c r="G2985" s="221"/>
    </row>
    <row r="2986" spans="1:7" s="58" customFormat="1" ht="13.5" customHeight="1" x14ac:dyDescent="0.2">
      <c r="A2986" s="244">
        <v>2015</v>
      </c>
      <c r="B2986" s="165" t="s">
        <v>48</v>
      </c>
      <c r="C2986" s="165" t="s">
        <v>111</v>
      </c>
      <c r="D2986" s="245">
        <v>4862.6400000000003</v>
      </c>
      <c r="E2986" s="245">
        <v>9154.9274999999998</v>
      </c>
      <c r="F2986" s="246">
        <v>14017.567500000001</v>
      </c>
      <c r="G2986" s="221"/>
    </row>
    <row r="2987" spans="1:7" s="58" customFormat="1" ht="13.5" customHeight="1" x14ac:dyDescent="0.2">
      <c r="A2987" s="349">
        <v>2015</v>
      </c>
      <c r="B2987" s="350" t="s">
        <v>49</v>
      </c>
      <c r="C2987" s="350" t="s">
        <v>111</v>
      </c>
      <c r="D2987" s="351">
        <v>3803.37</v>
      </c>
      <c r="E2987" s="351">
        <v>8921.4505000000008</v>
      </c>
      <c r="F2987" s="352">
        <v>12724.8205</v>
      </c>
      <c r="G2987" s="221"/>
    </row>
    <row r="2988" spans="1:7" s="58" customFormat="1" ht="13.5" customHeight="1" x14ac:dyDescent="0.2">
      <c r="A2988" s="244">
        <v>2016</v>
      </c>
      <c r="B2988" s="165" t="s">
        <v>50</v>
      </c>
      <c r="C2988" s="165" t="s">
        <v>111</v>
      </c>
      <c r="D2988" s="245">
        <v>4259.3</v>
      </c>
      <c r="E2988" s="245">
        <v>7232.0899999999992</v>
      </c>
      <c r="F2988" s="246">
        <v>11491.39</v>
      </c>
      <c r="G2988" s="221"/>
    </row>
    <row r="2989" spans="1:7" s="58" customFormat="1" ht="13.5" customHeight="1" x14ac:dyDescent="0.2">
      <c r="A2989" s="349">
        <v>2016</v>
      </c>
      <c r="B2989" s="350" t="s">
        <v>51</v>
      </c>
      <c r="C2989" s="350" t="s">
        <v>111</v>
      </c>
      <c r="D2989" s="351">
        <v>4568.1499999999996</v>
      </c>
      <c r="E2989" s="351">
        <v>8332.7324999999983</v>
      </c>
      <c r="F2989" s="352">
        <v>12900.8825</v>
      </c>
      <c r="G2989" s="221"/>
    </row>
    <row r="2990" spans="1:7" s="58" customFormat="1" ht="13.5" customHeight="1" x14ac:dyDescent="0.2">
      <c r="A2990" s="244">
        <v>2016</v>
      </c>
      <c r="B2990" s="165" t="s">
        <v>52</v>
      </c>
      <c r="C2990" s="165" t="s">
        <v>111</v>
      </c>
      <c r="D2990" s="245">
        <v>4177.0599999999995</v>
      </c>
      <c r="E2990" s="245">
        <v>8384.2849999999999</v>
      </c>
      <c r="F2990" s="246">
        <v>12561.344999999999</v>
      </c>
      <c r="G2990" s="221"/>
    </row>
    <row r="2991" spans="1:7" s="58" customFormat="1" ht="13.5" customHeight="1" x14ac:dyDescent="0.2">
      <c r="A2991" s="349">
        <v>2016</v>
      </c>
      <c r="B2991" s="350" t="s">
        <v>40</v>
      </c>
      <c r="C2991" s="350" t="s">
        <v>111</v>
      </c>
      <c r="D2991" s="351">
        <v>4407.7700000000004</v>
      </c>
      <c r="E2991" s="351">
        <v>8968.9274999999998</v>
      </c>
      <c r="F2991" s="352">
        <v>13376.6975</v>
      </c>
      <c r="G2991" s="221"/>
    </row>
    <row r="2992" spans="1:7" s="58" customFormat="1" ht="13.5" customHeight="1" x14ac:dyDescent="0.2">
      <c r="A2992" s="244">
        <v>2016</v>
      </c>
      <c r="B2992" s="165" t="s">
        <v>42</v>
      </c>
      <c r="C2992" s="165" t="s">
        <v>111</v>
      </c>
      <c r="D2992" s="245">
        <v>4675.0700000000006</v>
      </c>
      <c r="E2992" s="245">
        <v>8569.9329999999991</v>
      </c>
      <c r="F2992" s="246">
        <v>13245.003000000001</v>
      </c>
      <c r="G2992" s="221"/>
    </row>
    <row r="2993" spans="1:7" s="58" customFormat="1" ht="13.5" customHeight="1" x14ac:dyDescent="0.2">
      <c r="A2993" s="349">
        <v>2016</v>
      </c>
      <c r="B2993" s="350" t="s">
        <v>43</v>
      </c>
      <c r="C2993" s="350" t="s">
        <v>111</v>
      </c>
      <c r="D2993" s="351">
        <v>4506.96</v>
      </c>
      <c r="E2993" s="351">
        <v>8944.7349999999988</v>
      </c>
      <c r="F2993" s="352">
        <v>13451.695</v>
      </c>
      <c r="G2993" s="221"/>
    </row>
    <row r="2994" spans="1:7" s="58" customFormat="1" ht="13.5" customHeight="1" x14ac:dyDescent="0.2">
      <c r="A2994" s="244">
        <v>2016</v>
      </c>
      <c r="B2994" s="165" t="s">
        <v>44</v>
      </c>
      <c r="C2994" s="165" t="s">
        <v>111</v>
      </c>
      <c r="D2994" s="245">
        <v>3684.83</v>
      </c>
      <c r="E2994" s="245">
        <v>8260.3649999999998</v>
      </c>
      <c r="F2994" s="246">
        <v>11945.195</v>
      </c>
      <c r="G2994" s="221"/>
    </row>
    <row r="2995" spans="1:7" s="58" customFormat="1" ht="13.5" customHeight="1" x14ac:dyDescent="0.2">
      <c r="A2995" s="349">
        <v>2016</v>
      </c>
      <c r="B2995" s="350" t="s">
        <v>45</v>
      </c>
      <c r="C2995" s="350" t="s">
        <v>111</v>
      </c>
      <c r="D2995" s="351">
        <v>4480.8</v>
      </c>
      <c r="E2995" s="351">
        <v>9818.1750000000011</v>
      </c>
      <c r="F2995" s="352">
        <v>14298.975</v>
      </c>
      <c r="G2995" s="221"/>
    </row>
    <row r="2996" spans="1:7" s="58" customFormat="1" ht="13.5" customHeight="1" x14ac:dyDescent="0.2">
      <c r="A2996" s="244">
        <v>2016</v>
      </c>
      <c r="B2996" s="165" t="s">
        <v>46</v>
      </c>
      <c r="C2996" s="165" t="s">
        <v>111</v>
      </c>
      <c r="D2996" s="245">
        <v>5772.5300000000007</v>
      </c>
      <c r="E2996" s="245">
        <v>8736.9465</v>
      </c>
      <c r="F2996" s="246">
        <v>14509.476500000002</v>
      </c>
      <c r="G2996" s="221"/>
    </row>
    <row r="2997" spans="1:7" s="58" customFormat="1" ht="13.5" customHeight="1" x14ac:dyDescent="0.2">
      <c r="A2997" s="349">
        <v>2016</v>
      </c>
      <c r="B2997" s="350" t="s">
        <v>47</v>
      </c>
      <c r="C2997" s="350" t="s">
        <v>111</v>
      </c>
      <c r="D2997" s="351">
        <v>5571.43</v>
      </c>
      <c r="E2997" s="351">
        <v>8749.2734999999993</v>
      </c>
      <c r="F2997" s="352">
        <v>14320.7035</v>
      </c>
      <c r="G2997" s="221"/>
    </row>
    <row r="2998" spans="1:7" s="58" customFormat="1" ht="13.5" customHeight="1" x14ac:dyDescent="0.2">
      <c r="A2998" s="244">
        <v>2016</v>
      </c>
      <c r="B2998" s="165" t="s">
        <v>48</v>
      </c>
      <c r="C2998" s="165" t="s">
        <v>111</v>
      </c>
      <c r="D2998" s="245">
        <v>5620.6900000000005</v>
      </c>
      <c r="E2998" s="245">
        <v>9522.4624999999996</v>
      </c>
      <c r="F2998" s="246">
        <v>15143.1525</v>
      </c>
      <c r="G2998" s="221"/>
    </row>
    <row r="2999" spans="1:7" s="58" customFormat="1" ht="13.5" customHeight="1" x14ac:dyDescent="0.2">
      <c r="A2999" s="349">
        <v>2016</v>
      </c>
      <c r="B2999" s="350" t="s">
        <v>49</v>
      </c>
      <c r="C2999" s="350" t="s">
        <v>111</v>
      </c>
      <c r="D2999" s="351">
        <v>3622.8</v>
      </c>
      <c r="E2999" s="351">
        <v>8291.6799999999985</v>
      </c>
      <c r="F2999" s="352">
        <v>11914.48</v>
      </c>
      <c r="G2999" s="221"/>
    </row>
    <row r="3000" spans="1:7" s="58" customFormat="1" ht="13.5" customHeight="1" x14ac:dyDescent="0.2">
      <c r="A3000" s="244">
        <v>2017</v>
      </c>
      <c r="B3000" s="165" t="s">
        <v>50</v>
      </c>
      <c r="C3000" s="165" t="s">
        <v>111</v>
      </c>
      <c r="D3000" s="245">
        <v>3411.2599999999998</v>
      </c>
      <c r="E3000" s="245">
        <v>8069.8</v>
      </c>
      <c r="F3000" s="246">
        <v>11481.06</v>
      </c>
      <c r="G3000" s="221"/>
    </row>
    <row r="3001" spans="1:7" s="58" customFormat="1" ht="13.5" customHeight="1" x14ac:dyDescent="0.2">
      <c r="A3001" s="349">
        <v>2017</v>
      </c>
      <c r="B3001" s="350" t="s">
        <v>51</v>
      </c>
      <c r="C3001" s="350" t="s">
        <v>111</v>
      </c>
      <c r="D3001" s="351">
        <v>4276.8999999999996</v>
      </c>
      <c r="E3001" s="351">
        <v>8921.0575000000008</v>
      </c>
      <c r="F3001" s="352">
        <v>13197.9575</v>
      </c>
      <c r="G3001" s="221"/>
    </row>
    <row r="3002" spans="1:7" s="58" customFormat="1" ht="13.5" customHeight="1" x14ac:dyDescent="0.2">
      <c r="A3002" s="244">
        <v>2017</v>
      </c>
      <c r="B3002" s="165" t="s">
        <v>52</v>
      </c>
      <c r="C3002" s="165" t="s">
        <v>111</v>
      </c>
      <c r="D3002" s="245">
        <v>3354.09</v>
      </c>
      <c r="E3002" s="245">
        <v>9563.9140000000007</v>
      </c>
      <c r="F3002" s="246">
        <v>12918.004000000001</v>
      </c>
      <c r="G3002" s="221"/>
    </row>
    <row r="3003" spans="1:7" s="58" customFormat="1" ht="13.5" customHeight="1" x14ac:dyDescent="0.2">
      <c r="A3003" s="349">
        <v>2017</v>
      </c>
      <c r="B3003" s="350" t="s">
        <v>40</v>
      </c>
      <c r="C3003" s="350" t="s">
        <v>111</v>
      </c>
      <c r="D3003" s="351">
        <v>2000.88</v>
      </c>
      <c r="E3003" s="351">
        <v>7929.2324999999983</v>
      </c>
      <c r="F3003" s="352">
        <v>9930.1124999999993</v>
      </c>
      <c r="G3003" s="221"/>
    </row>
    <row r="3004" spans="1:7" s="58" customFormat="1" ht="13.5" customHeight="1" x14ac:dyDescent="0.2">
      <c r="A3004" s="244">
        <v>2017</v>
      </c>
      <c r="B3004" s="165" t="s">
        <v>42</v>
      </c>
      <c r="C3004" s="165" t="s">
        <v>111</v>
      </c>
      <c r="D3004" s="245">
        <v>2405.8000000000002</v>
      </c>
      <c r="E3004" s="245">
        <v>9044.6124999999993</v>
      </c>
      <c r="F3004" s="246">
        <v>11450.412499999999</v>
      </c>
      <c r="G3004" s="221"/>
    </row>
    <row r="3005" spans="1:7" s="58" customFormat="1" ht="13.5" customHeight="1" x14ac:dyDescent="0.2">
      <c r="A3005" s="349">
        <v>2017</v>
      </c>
      <c r="B3005" s="350" t="s">
        <v>43</v>
      </c>
      <c r="C3005" s="350" t="s">
        <v>111</v>
      </c>
      <c r="D3005" s="351">
        <v>1962.6499999999999</v>
      </c>
      <c r="E3005" s="351">
        <v>8701.1525000000001</v>
      </c>
      <c r="F3005" s="352">
        <v>10663.8025</v>
      </c>
      <c r="G3005" s="221"/>
    </row>
    <row r="3006" spans="1:7" s="58" customFormat="1" ht="13.5" customHeight="1" x14ac:dyDescent="0.2">
      <c r="A3006" s="244">
        <v>2017</v>
      </c>
      <c r="B3006" s="165" t="s">
        <v>44</v>
      </c>
      <c r="C3006" s="165" t="s">
        <v>111</v>
      </c>
      <c r="D3006" s="245">
        <v>2130.73</v>
      </c>
      <c r="E3006" s="245">
        <v>9232.625</v>
      </c>
      <c r="F3006" s="246">
        <v>11363.355</v>
      </c>
      <c r="G3006" s="221"/>
    </row>
    <row r="3007" spans="1:7" s="58" customFormat="1" ht="13.5" customHeight="1" x14ac:dyDescent="0.2">
      <c r="A3007" s="349">
        <v>2017</v>
      </c>
      <c r="B3007" s="350" t="s">
        <v>45</v>
      </c>
      <c r="C3007" s="350" t="s">
        <v>111</v>
      </c>
      <c r="D3007" s="351">
        <v>2008.77</v>
      </c>
      <c r="E3007" s="351">
        <v>9141.2525000000023</v>
      </c>
      <c r="F3007" s="352">
        <v>11150.022500000003</v>
      </c>
      <c r="G3007" s="221"/>
    </row>
    <row r="3008" spans="1:7" s="58" customFormat="1" ht="13.5" customHeight="1" x14ac:dyDescent="0.2">
      <c r="A3008" s="244">
        <v>2017</v>
      </c>
      <c r="B3008" s="165" t="s">
        <v>46</v>
      </c>
      <c r="C3008" s="165" t="s">
        <v>111</v>
      </c>
      <c r="D3008" s="245">
        <v>1917.5900000000001</v>
      </c>
      <c r="E3008" s="245">
        <v>7947.41</v>
      </c>
      <c r="F3008" s="246">
        <v>9865</v>
      </c>
      <c r="G3008" s="221"/>
    </row>
    <row r="3009" spans="1:7" s="58" customFormat="1" ht="13.5" customHeight="1" x14ac:dyDescent="0.2">
      <c r="A3009" s="349">
        <v>2017</v>
      </c>
      <c r="B3009" s="350" t="s">
        <v>47</v>
      </c>
      <c r="C3009" s="350" t="s">
        <v>111</v>
      </c>
      <c r="D3009" s="351">
        <v>2173.98</v>
      </c>
      <c r="E3009" s="351">
        <v>7810.192500000001</v>
      </c>
      <c r="F3009" s="352">
        <v>9984.1725000000006</v>
      </c>
      <c r="G3009" s="221"/>
    </row>
    <row r="3010" spans="1:7" s="58" customFormat="1" ht="13.5" customHeight="1" x14ac:dyDescent="0.2">
      <c r="A3010" s="244">
        <v>2017</v>
      </c>
      <c r="B3010" s="165" t="s">
        <v>48</v>
      </c>
      <c r="C3010" s="165" t="s">
        <v>111</v>
      </c>
      <c r="D3010" s="245">
        <v>2815.6000000000004</v>
      </c>
      <c r="E3010" s="245">
        <v>7455.0349999999989</v>
      </c>
      <c r="F3010" s="246">
        <v>10270.634999999998</v>
      </c>
      <c r="G3010" s="221"/>
    </row>
    <row r="3011" spans="1:7" s="58" customFormat="1" ht="13.5" customHeight="1" x14ac:dyDescent="0.2">
      <c r="A3011" s="349">
        <v>2017</v>
      </c>
      <c r="B3011" s="350" t="s">
        <v>49</v>
      </c>
      <c r="C3011" s="350" t="s">
        <v>111</v>
      </c>
      <c r="D3011" s="351">
        <v>3651.8</v>
      </c>
      <c r="E3011" s="351">
        <v>7549.9775000000009</v>
      </c>
      <c r="F3011" s="352">
        <v>11201.7775</v>
      </c>
      <c r="G3011" s="221"/>
    </row>
    <row r="3012" spans="1:7" s="58" customFormat="1" ht="13.5" customHeight="1" x14ac:dyDescent="0.2">
      <c r="A3012" s="244">
        <v>2018</v>
      </c>
      <c r="B3012" s="165" t="s">
        <v>50</v>
      </c>
      <c r="C3012" s="165" t="s">
        <v>111</v>
      </c>
      <c r="D3012" s="245">
        <v>2962.08</v>
      </c>
      <c r="E3012" s="245">
        <v>7290.4124999999995</v>
      </c>
      <c r="F3012" s="246">
        <v>10252.4925</v>
      </c>
      <c r="G3012" s="221"/>
    </row>
    <row r="3013" spans="1:7" s="58" customFormat="1" ht="13.5" customHeight="1" x14ac:dyDescent="0.2">
      <c r="A3013" s="349">
        <v>2018</v>
      </c>
      <c r="B3013" s="350" t="s">
        <v>51</v>
      </c>
      <c r="C3013" s="350" t="s">
        <v>111</v>
      </c>
      <c r="D3013" s="351">
        <v>2632.87</v>
      </c>
      <c r="E3013" s="351">
        <v>6953.130000000001</v>
      </c>
      <c r="F3013" s="352">
        <v>9586</v>
      </c>
      <c r="G3013" s="221"/>
    </row>
    <row r="3014" spans="1:7" s="58" customFormat="1" ht="13.5" customHeight="1" x14ac:dyDescent="0.2">
      <c r="A3014" s="244">
        <v>2018</v>
      </c>
      <c r="B3014" s="165" t="s">
        <v>52</v>
      </c>
      <c r="C3014" s="165" t="s">
        <v>111</v>
      </c>
      <c r="D3014" s="245">
        <v>2686.15</v>
      </c>
      <c r="E3014" s="245">
        <v>6938.8850000000002</v>
      </c>
      <c r="F3014" s="246">
        <v>9625.0349999999999</v>
      </c>
      <c r="G3014" s="221"/>
    </row>
    <row r="3015" spans="1:7" s="58" customFormat="1" ht="13.5" customHeight="1" x14ac:dyDescent="0.2">
      <c r="A3015" s="349">
        <v>2018</v>
      </c>
      <c r="B3015" s="350" t="s">
        <v>40</v>
      </c>
      <c r="C3015" s="350" t="s">
        <v>111</v>
      </c>
      <c r="D3015" s="351">
        <v>3026.2200000000003</v>
      </c>
      <c r="E3015" s="351">
        <v>7100.5650000000005</v>
      </c>
      <c r="F3015" s="352">
        <v>10126.785</v>
      </c>
      <c r="G3015" s="221"/>
    </row>
    <row r="3016" spans="1:7" s="58" customFormat="1" ht="13.5" customHeight="1" x14ac:dyDescent="0.2">
      <c r="A3016" s="244">
        <v>2018</v>
      </c>
      <c r="B3016" s="165" t="s">
        <v>42</v>
      </c>
      <c r="C3016" s="165" t="s">
        <v>111</v>
      </c>
      <c r="D3016" s="245">
        <v>3403.0299999999997</v>
      </c>
      <c r="E3016" s="245">
        <v>8051.6049999999996</v>
      </c>
      <c r="F3016" s="246">
        <v>11454.635</v>
      </c>
      <c r="G3016" s="221"/>
    </row>
    <row r="3017" spans="1:7" s="58" customFormat="1" ht="13.5" customHeight="1" x14ac:dyDescent="0.2">
      <c r="A3017" s="349">
        <v>2018</v>
      </c>
      <c r="B3017" s="350" t="s">
        <v>43</v>
      </c>
      <c r="C3017" s="350" t="s">
        <v>111</v>
      </c>
      <c r="D3017" s="351">
        <v>3164.43</v>
      </c>
      <c r="E3017" s="351">
        <v>9237.4699999999993</v>
      </c>
      <c r="F3017" s="352">
        <v>12401.899999999998</v>
      </c>
      <c r="G3017" s="221"/>
    </row>
    <row r="3018" spans="1:7" s="58" customFormat="1" ht="13.5" customHeight="1" x14ac:dyDescent="0.2">
      <c r="A3018" s="244">
        <v>2018</v>
      </c>
      <c r="B3018" s="165" t="s">
        <v>44</v>
      </c>
      <c r="C3018" s="165" t="s">
        <v>111</v>
      </c>
      <c r="D3018" s="245">
        <v>3017.88</v>
      </c>
      <c r="E3018" s="245">
        <v>8241.0375000000004</v>
      </c>
      <c r="F3018" s="246">
        <v>11258.9175</v>
      </c>
      <c r="G3018" s="221"/>
    </row>
    <row r="3019" spans="1:7" s="58" customFormat="1" ht="13.5" customHeight="1" x14ac:dyDescent="0.2">
      <c r="A3019" s="349">
        <v>2018</v>
      </c>
      <c r="B3019" s="350" t="s">
        <v>45</v>
      </c>
      <c r="C3019" s="350" t="s">
        <v>111</v>
      </c>
      <c r="D3019" s="351">
        <v>4079</v>
      </c>
      <c r="E3019" s="351">
        <v>9091.7510000000002</v>
      </c>
      <c r="F3019" s="352">
        <v>13170.751</v>
      </c>
      <c r="G3019" s="221"/>
    </row>
    <row r="3020" spans="1:7" s="58" customFormat="1" ht="13.5" customHeight="1" x14ac:dyDescent="0.2">
      <c r="A3020" s="244">
        <v>2018</v>
      </c>
      <c r="B3020" s="165" t="s">
        <v>46</v>
      </c>
      <c r="C3020" s="165" t="s">
        <v>111</v>
      </c>
      <c r="D3020" s="245">
        <v>4578.09</v>
      </c>
      <c r="E3020" s="245">
        <v>8903.5224999999991</v>
      </c>
      <c r="F3020" s="246">
        <v>13481.612499999999</v>
      </c>
      <c r="G3020" s="221"/>
    </row>
    <row r="3021" spans="1:7" s="58" customFormat="1" ht="13.5" customHeight="1" x14ac:dyDescent="0.2">
      <c r="A3021" s="349">
        <v>2018</v>
      </c>
      <c r="B3021" s="350" t="s">
        <v>47</v>
      </c>
      <c r="C3021" s="350" t="s">
        <v>111</v>
      </c>
      <c r="D3021" s="351">
        <v>5052.8600000000006</v>
      </c>
      <c r="E3021" s="351">
        <v>8446.6954999999998</v>
      </c>
      <c r="F3021" s="352">
        <v>13499.5555</v>
      </c>
      <c r="G3021" s="221"/>
    </row>
    <row r="3022" spans="1:7" s="58" customFormat="1" ht="13.5" customHeight="1" x14ac:dyDescent="0.2">
      <c r="A3022" s="244">
        <v>2018</v>
      </c>
      <c r="B3022" s="165" t="s">
        <v>48</v>
      </c>
      <c r="C3022" s="165" t="s">
        <v>111</v>
      </c>
      <c r="D3022" s="245">
        <v>4052.87</v>
      </c>
      <c r="E3022" s="245">
        <v>8323.4565000000002</v>
      </c>
      <c r="F3022" s="246">
        <v>12376.326499999999</v>
      </c>
      <c r="G3022" s="221"/>
    </row>
    <row r="3023" spans="1:7" s="58" customFormat="1" ht="13.5" customHeight="1" x14ac:dyDescent="0.2">
      <c r="A3023" s="349">
        <v>2018</v>
      </c>
      <c r="B3023" s="350" t="s">
        <v>49</v>
      </c>
      <c r="C3023" s="350" t="s">
        <v>111</v>
      </c>
      <c r="D3023" s="351">
        <v>4790.34</v>
      </c>
      <c r="E3023" s="351">
        <v>7659.9175000000005</v>
      </c>
      <c r="F3023" s="352">
        <v>12450.2575</v>
      </c>
      <c r="G3023" s="221"/>
    </row>
    <row r="3024" spans="1:7" s="58" customFormat="1" ht="13.5" customHeight="1" x14ac:dyDescent="0.2">
      <c r="A3024" s="244">
        <v>2019</v>
      </c>
      <c r="B3024" s="165" t="s">
        <v>50</v>
      </c>
      <c r="C3024" s="165" t="s">
        <v>111</v>
      </c>
      <c r="D3024" s="245">
        <v>5647.0599999999995</v>
      </c>
      <c r="E3024" s="245">
        <v>7120.1049999999996</v>
      </c>
      <c r="F3024" s="246">
        <v>12767.165000000001</v>
      </c>
      <c r="G3024" s="221"/>
    </row>
    <row r="3025" spans="1:7" s="58" customFormat="1" ht="13.5" customHeight="1" x14ac:dyDescent="0.2">
      <c r="A3025" s="349">
        <v>2019</v>
      </c>
      <c r="B3025" s="350" t="s">
        <v>51</v>
      </c>
      <c r="C3025" s="350" t="s">
        <v>111</v>
      </c>
      <c r="D3025" s="351">
        <v>3574.9399999999996</v>
      </c>
      <c r="E3025" s="351">
        <v>7808.0159999999996</v>
      </c>
      <c r="F3025" s="352">
        <v>11382.956</v>
      </c>
      <c r="G3025" s="221"/>
    </row>
    <row r="3026" spans="1:7" s="58" customFormat="1" ht="13.5" customHeight="1" x14ac:dyDescent="0.2">
      <c r="A3026" s="244">
        <v>2019</v>
      </c>
      <c r="B3026" s="165" t="s">
        <v>52</v>
      </c>
      <c r="C3026" s="165" t="s">
        <v>111</v>
      </c>
      <c r="D3026" s="245">
        <v>3159.7200000000003</v>
      </c>
      <c r="E3026" s="245">
        <v>7824.79</v>
      </c>
      <c r="F3026" s="246">
        <v>10984.51</v>
      </c>
      <c r="G3026" s="221"/>
    </row>
    <row r="3027" spans="1:7" s="58" customFormat="1" ht="13.5" customHeight="1" x14ac:dyDescent="0.2">
      <c r="A3027" s="349">
        <v>2019</v>
      </c>
      <c r="B3027" s="350" t="s">
        <v>40</v>
      </c>
      <c r="C3027" s="350" t="s">
        <v>111</v>
      </c>
      <c r="D3027" s="351">
        <v>2788.94</v>
      </c>
      <c r="E3027" s="351">
        <v>6895.7570000000005</v>
      </c>
      <c r="F3027" s="352">
        <v>9684.6970000000001</v>
      </c>
      <c r="G3027" s="221"/>
    </row>
    <row r="3028" spans="1:7" s="58" customFormat="1" ht="13.5" customHeight="1" x14ac:dyDescent="0.2">
      <c r="A3028" s="244">
        <v>2019</v>
      </c>
      <c r="B3028" s="165" t="s">
        <v>42</v>
      </c>
      <c r="C3028" s="165" t="s">
        <v>111</v>
      </c>
      <c r="D3028" s="245">
        <v>2884.7000000000003</v>
      </c>
      <c r="E3028" s="245">
        <v>7927.1524999999992</v>
      </c>
      <c r="F3028" s="246">
        <v>10811.852500000001</v>
      </c>
      <c r="G3028" s="221"/>
    </row>
    <row r="3029" spans="1:7" s="58" customFormat="1" ht="13.5" customHeight="1" x14ac:dyDescent="0.2">
      <c r="A3029" s="349">
        <v>2019</v>
      </c>
      <c r="B3029" s="350" t="s">
        <v>43</v>
      </c>
      <c r="C3029" s="350" t="s">
        <v>111</v>
      </c>
      <c r="D3029" s="351">
        <v>2305.4699999999998</v>
      </c>
      <c r="E3029" s="351">
        <v>6245.119999999999</v>
      </c>
      <c r="F3029" s="352">
        <v>8550.59</v>
      </c>
      <c r="G3029" s="221"/>
    </row>
    <row r="3030" spans="1:7" s="58" customFormat="1" ht="13.5" customHeight="1" x14ac:dyDescent="0.2">
      <c r="A3030" s="244">
        <v>2019</v>
      </c>
      <c r="B3030" s="165" t="s">
        <v>44</v>
      </c>
      <c r="C3030" s="165" t="s">
        <v>111</v>
      </c>
      <c r="D3030" s="245">
        <v>2804.39</v>
      </c>
      <c r="E3030" s="245">
        <v>7632.2425000000003</v>
      </c>
      <c r="F3030" s="246">
        <v>10436.6325</v>
      </c>
      <c r="G3030" s="221"/>
    </row>
    <row r="3031" spans="1:7" s="58" customFormat="1" ht="13.5" customHeight="1" x14ac:dyDescent="0.2">
      <c r="A3031" s="349">
        <v>2019</v>
      </c>
      <c r="B3031" s="350" t="s">
        <v>45</v>
      </c>
      <c r="C3031" s="350" t="s">
        <v>111</v>
      </c>
      <c r="D3031" s="351">
        <v>2541.7800000000002</v>
      </c>
      <c r="E3031" s="351">
        <v>6542.4095000000016</v>
      </c>
      <c r="F3031" s="352">
        <v>9084.1895000000004</v>
      </c>
      <c r="G3031" s="221"/>
    </row>
    <row r="3032" spans="1:7" s="58" customFormat="1" ht="13.5" customHeight="1" x14ac:dyDescent="0.2">
      <c r="A3032" s="244">
        <v>2019</v>
      </c>
      <c r="B3032" s="165" t="s">
        <v>46</v>
      </c>
      <c r="C3032" s="165" t="s">
        <v>111</v>
      </c>
      <c r="D3032" s="245">
        <v>2752.8300000000004</v>
      </c>
      <c r="E3032" s="245">
        <v>6867.7625000000007</v>
      </c>
      <c r="F3032" s="246">
        <v>9620.5925000000007</v>
      </c>
      <c r="G3032" s="221"/>
    </row>
    <row r="3033" spans="1:7" s="58" customFormat="1" ht="13.5" customHeight="1" x14ac:dyDescent="0.2">
      <c r="A3033" s="349">
        <v>2019</v>
      </c>
      <c r="B3033" s="350" t="s">
        <v>47</v>
      </c>
      <c r="C3033" s="350" t="s">
        <v>111</v>
      </c>
      <c r="D3033" s="351">
        <v>2592.7200000000003</v>
      </c>
      <c r="E3033" s="351">
        <v>8221.2849999999999</v>
      </c>
      <c r="F3033" s="352">
        <v>10814.005000000001</v>
      </c>
      <c r="G3033" s="221"/>
    </row>
    <row r="3034" spans="1:7" s="58" customFormat="1" ht="13.5" customHeight="1" x14ac:dyDescent="0.2">
      <c r="A3034" s="244">
        <v>2019</v>
      </c>
      <c r="B3034" s="165" t="s">
        <v>48</v>
      </c>
      <c r="C3034" s="165" t="s">
        <v>111</v>
      </c>
      <c r="D3034" s="245">
        <v>2898.02</v>
      </c>
      <c r="E3034" s="245">
        <v>6395.3125</v>
      </c>
      <c r="F3034" s="246">
        <v>9293.3325000000004</v>
      </c>
      <c r="G3034" s="221"/>
    </row>
    <row r="3035" spans="1:7" s="58" customFormat="1" ht="13.5" customHeight="1" x14ac:dyDescent="0.2">
      <c r="A3035" s="349">
        <v>2019</v>
      </c>
      <c r="B3035" s="350" t="s">
        <v>49</v>
      </c>
      <c r="C3035" s="350" t="s">
        <v>111</v>
      </c>
      <c r="D3035" s="351">
        <v>3397.63</v>
      </c>
      <c r="E3035" s="351">
        <v>6584.0109999999995</v>
      </c>
      <c r="F3035" s="352">
        <v>9981.6409999999996</v>
      </c>
      <c r="G3035" s="221"/>
    </row>
    <row r="3036" spans="1:7" s="58" customFormat="1" ht="13.5" customHeight="1" x14ac:dyDescent="0.2">
      <c r="A3036" s="244">
        <v>2020</v>
      </c>
      <c r="B3036" s="165" t="s">
        <v>50</v>
      </c>
      <c r="C3036" s="165" t="s">
        <v>111</v>
      </c>
      <c r="D3036" s="245">
        <v>3186.1499999999996</v>
      </c>
      <c r="E3036" s="245">
        <v>6559.1149999999998</v>
      </c>
      <c r="F3036" s="246">
        <v>9745.2649999999994</v>
      </c>
      <c r="G3036" s="221"/>
    </row>
    <row r="3037" spans="1:7" s="58" customFormat="1" ht="13.5" customHeight="1" x14ac:dyDescent="0.2">
      <c r="A3037" s="349">
        <v>2020</v>
      </c>
      <c r="B3037" s="350" t="s">
        <v>51</v>
      </c>
      <c r="C3037" s="350" t="s">
        <v>111</v>
      </c>
      <c r="D3037" s="351">
        <v>4005.83</v>
      </c>
      <c r="E3037" s="351">
        <v>6147.835</v>
      </c>
      <c r="F3037" s="352">
        <v>10153.665000000001</v>
      </c>
      <c r="G3037" s="221"/>
    </row>
    <row r="3038" spans="1:7" s="58" customFormat="1" ht="13.5" customHeight="1" x14ac:dyDescent="0.2">
      <c r="A3038" s="244">
        <v>2020</v>
      </c>
      <c r="B3038" s="165" t="s">
        <v>52</v>
      </c>
      <c r="C3038" s="165" t="s">
        <v>111</v>
      </c>
      <c r="D3038" s="245">
        <v>1976.8500000000001</v>
      </c>
      <c r="E3038" s="245">
        <v>3856.0374999999999</v>
      </c>
      <c r="F3038" s="246">
        <v>5832.8875000000007</v>
      </c>
      <c r="G3038" s="221"/>
    </row>
    <row r="3039" spans="1:7" s="58" customFormat="1" ht="13.5" customHeight="1" x14ac:dyDescent="0.2">
      <c r="A3039" s="349">
        <v>2020</v>
      </c>
      <c r="B3039" s="350" t="s">
        <v>40</v>
      </c>
      <c r="C3039" s="350" t="s">
        <v>111</v>
      </c>
      <c r="D3039" s="351">
        <v>718.97</v>
      </c>
      <c r="E3039" s="351">
        <v>765.7</v>
      </c>
      <c r="F3039" s="352">
        <v>1484.67</v>
      </c>
      <c r="G3039" s="221"/>
    </row>
    <row r="3040" spans="1:7" s="58" customFormat="1" ht="13.5" customHeight="1" x14ac:dyDescent="0.2">
      <c r="A3040" s="244">
        <v>2020</v>
      </c>
      <c r="B3040" s="165" t="s">
        <v>42</v>
      </c>
      <c r="C3040" s="165" t="s">
        <v>111</v>
      </c>
      <c r="D3040" s="245">
        <v>2493.4679609375003</v>
      </c>
      <c r="E3040" s="245">
        <v>2989.3199992370605</v>
      </c>
      <c r="F3040" s="246">
        <v>5482.7879601745608</v>
      </c>
      <c r="G3040" s="221"/>
    </row>
    <row r="3041" spans="1:7" s="58" customFormat="1" ht="13.5" customHeight="1" x14ac:dyDescent="0.2">
      <c r="A3041" s="349">
        <v>2020</v>
      </c>
      <c r="B3041" s="350" t="s">
        <v>43</v>
      </c>
      <c r="C3041" s="350" t="s">
        <v>111</v>
      </c>
      <c r="D3041" s="351">
        <v>3448.6499755859381</v>
      </c>
      <c r="E3041" s="351">
        <v>5272.5674969291686</v>
      </c>
      <c r="F3041" s="352">
        <v>8721.2174725151071</v>
      </c>
      <c r="G3041" s="221"/>
    </row>
    <row r="3042" spans="1:7" s="58" customFormat="1" ht="13.5" customHeight="1" x14ac:dyDescent="0.2">
      <c r="A3042" s="244">
        <v>2020</v>
      </c>
      <c r="B3042" s="165" t="s">
        <v>44</v>
      </c>
      <c r="C3042" s="165" t="s">
        <v>111</v>
      </c>
      <c r="D3042" s="245">
        <v>5186.1239560546901</v>
      </c>
      <c r="E3042" s="245">
        <v>7901.5025000000005</v>
      </c>
      <c r="F3042" s="246">
        <v>13087.626456054692</v>
      </c>
      <c r="G3042" s="221"/>
    </row>
    <row r="3043" spans="1:7" s="58" customFormat="1" ht="13.5" customHeight="1" x14ac:dyDescent="0.2">
      <c r="A3043" s="349">
        <v>2020</v>
      </c>
      <c r="B3043" s="350" t="s">
        <v>45</v>
      </c>
      <c r="C3043" s="350" t="s">
        <v>111</v>
      </c>
      <c r="D3043" s="351">
        <v>4376.3839902343752</v>
      </c>
      <c r="E3043" s="351">
        <v>6927.7875015258796</v>
      </c>
      <c r="F3043" s="352">
        <v>11304.171491760255</v>
      </c>
      <c r="G3043" s="221"/>
    </row>
    <row r="3044" spans="1:7" s="58" customFormat="1" ht="13.5" customHeight="1" x14ac:dyDescent="0.2">
      <c r="A3044" s="244">
        <v>2020</v>
      </c>
      <c r="B3044" s="165" t="s">
        <v>46</v>
      </c>
      <c r="C3044" s="165" t="s">
        <v>111</v>
      </c>
      <c r="D3044" s="245">
        <v>4910.8799926757811</v>
      </c>
      <c r="E3044" s="245">
        <v>7152.5499755859382</v>
      </c>
      <c r="F3044" s="246">
        <v>12063.42996826172</v>
      </c>
      <c r="G3044" s="221"/>
    </row>
    <row r="3045" spans="1:7" s="58" customFormat="1" ht="13.5" customHeight="1" x14ac:dyDescent="0.2">
      <c r="A3045" s="349">
        <v>2020</v>
      </c>
      <c r="B3045" s="350" t="s">
        <v>47</v>
      </c>
      <c r="C3045" s="350" t="s">
        <v>111</v>
      </c>
      <c r="D3045" s="351">
        <v>4364.5880195312502</v>
      </c>
      <c r="E3045" s="351">
        <v>6701.7539994049075</v>
      </c>
      <c r="F3045" s="352">
        <v>11066.342018936159</v>
      </c>
      <c r="G3045" s="221"/>
    </row>
    <row r="3046" spans="1:7" s="58" customFormat="1" ht="13.5" customHeight="1" x14ac:dyDescent="0.2">
      <c r="A3046" s="244">
        <v>2020</v>
      </c>
      <c r="B3046" s="165" t="s">
        <v>48</v>
      </c>
      <c r="C3046" s="165" t="s">
        <v>111</v>
      </c>
      <c r="D3046" s="245">
        <v>3997.2640097656249</v>
      </c>
      <c r="E3046" s="245">
        <v>7381.4600001907356</v>
      </c>
      <c r="F3046" s="246">
        <v>11378.724009956361</v>
      </c>
      <c r="G3046" s="221"/>
    </row>
    <row r="3047" spans="1:7" s="58" customFormat="1" ht="13.5" customHeight="1" x14ac:dyDescent="0.2">
      <c r="A3047" s="349">
        <v>2020</v>
      </c>
      <c r="B3047" s="350" t="s">
        <v>49</v>
      </c>
      <c r="C3047" s="350" t="s">
        <v>111</v>
      </c>
      <c r="D3047" s="351">
        <v>3546.8969999999999</v>
      </c>
      <c r="E3047" s="351">
        <v>6549.4324939537046</v>
      </c>
      <c r="F3047" s="352">
        <v>10096.329493953705</v>
      </c>
      <c r="G3047" s="221"/>
    </row>
    <row r="3048" spans="1:7" s="58" customFormat="1" ht="13.5" customHeight="1" x14ac:dyDescent="0.2">
      <c r="A3048" s="244">
        <v>2021</v>
      </c>
      <c r="B3048" s="165" t="s">
        <v>50</v>
      </c>
      <c r="C3048" s="165" t="s">
        <v>111</v>
      </c>
      <c r="D3048" s="245">
        <v>3754.1919877929686</v>
      </c>
      <c r="E3048" s="245">
        <v>6087.5749996185295</v>
      </c>
      <c r="F3048" s="246">
        <v>9841.7669874114981</v>
      </c>
      <c r="G3048" s="221"/>
    </row>
    <row r="3049" spans="1:7" s="58" customFormat="1" ht="13.5" customHeight="1" x14ac:dyDescent="0.2">
      <c r="A3049" s="349">
        <v>2021</v>
      </c>
      <c r="B3049" s="350" t="s">
        <v>51</v>
      </c>
      <c r="C3049" s="350" t="s">
        <v>111</v>
      </c>
      <c r="D3049" s="351">
        <v>4347.3780170999999</v>
      </c>
      <c r="E3049" s="351">
        <v>6913.8799989999998</v>
      </c>
      <c r="F3049" s="352">
        <v>11261.258016100001</v>
      </c>
      <c r="G3049" s="221"/>
    </row>
    <row r="3050" spans="1:7" s="58" customFormat="1" ht="13.5" customHeight="1" x14ac:dyDescent="0.2">
      <c r="A3050" s="244">
        <v>2021</v>
      </c>
      <c r="B3050" s="165" t="s">
        <v>52</v>
      </c>
      <c r="C3050" s="165" t="s">
        <v>111</v>
      </c>
      <c r="D3050" s="245">
        <v>3827.2690000000002</v>
      </c>
      <c r="E3050" s="245">
        <v>6274.2575030055632</v>
      </c>
      <c r="F3050" s="246">
        <v>10101.526503005563</v>
      </c>
      <c r="G3050" s="221"/>
    </row>
    <row r="3051" spans="1:7" s="58" customFormat="1" ht="13.5" customHeight="1" x14ac:dyDescent="0.2">
      <c r="A3051" s="349">
        <v>2021</v>
      </c>
      <c r="B3051" s="350" t="s">
        <v>40</v>
      </c>
      <c r="C3051" s="350" t="s">
        <v>111</v>
      </c>
      <c r="D3051" s="351">
        <v>4253.0490048828133</v>
      </c>
      <c r="E3051" s="351">
        <v>6519.6099938964844</v>
      </c>
      <c r="F3051" s="352">
        <v>10772.658998779298</v>
      </c>
      <c r="G3051" s="221"/>
    </row>
    <row r="3052" spans="1:7" s="58" customFormat="1" ht="13.5" customHeight="1" x14ac:dyDescent="0.2">
      <c r="A3052" s="244">
        <v>2021</v>
      </c>
      <c r="B3052" s="165" t="s">
        <v>42</v>
      </c>
      <c r="C3052" s="165" t="s">
        <v>111</v>
      </c>
      <c r="D3052" s="245">
        <v>2273.4850036621092</v>
      </c>
      <c r="E3052" s="245">
        <v>2147.5749984550475</v>
      </c>
      <c r="F3052" s="246">
        <v>4421.0600021171567</v>
      </c>
      <c r="G3052" s="221"/>
    </row>
    <row r="3053" spans="1:7" s="58" customFormat="1" ht="13.5" customHeight="1" x14ac:dyDescent="0.2">
      <c r="A3053" s="349">
        <v>2021</v>
      </c>
      <c r="B3053" s="350" t="s">
        <v>43</v>
      </c>
      <c r="C3053" s="350" t="s">
        <v>111</v>
      </c>
      <c r="D3053" s="351">
        <v>4226.2749780273443</v>
      </c>
      <c r="E3053" s="351">
        <v>8701.9724755978623</v>
      </c>
      <c r="F3053" s="352">
        <v>12928.247453625205</v>
      </c>
      <c r="G3053" s="221"/>
    </row>
    <row r="3054" spans="1:7" s="58" customFormat="1" ht="13.5" customHeight="1" x14ac:dyDescent="0.2">
      <c r="A3054" s="244">
        <v>2021</v>
      </c>
      <c r="B3054" s="165" t="s">
        <v>44</v>
      </c>
      <c r="C3054" s="165" t="s">
        <v>111</v>
      </c>
      <c r="D3054" s="245">
        <v>3896.3480244140601</v>
      </c>
      <c r="E3054" s="245">
        <v>7292.1999990835784</v>
      </c>
      <c r="F3054" s="246">
        <v>11188.548023497638</v>
      </c>
      <c r="G3054" s="221"/>
    </row>
    <row r="3055" spans="1:7" s="58" customFormat="1" ht="13.5" customHeight="1" x14ac:dyDescent="0.2">
      <c r="A3055" s="349">
        <v>2021</v>
      </c>
      <c r="B3055" s="350" t="s">
        <v>45</v>
      </c>
      <c r="C3055" s="350" t="s">
        <v>111</v>
      </c>
      <c r="D3055" s="351">
        <v>5065.1879414062496</v>
      </c>
      <c r="E3055" s="351">
        <v>7243.6825070810319</v>
      </c>
      <c r="F3055" s="352">
        <v>12308.870448487281</v>
      </c>
      <c r="G3055" s="221"/>
    </row>
    <row r="3056" spans="1:7" s="58" customFormat="1" ht="13.5" customHeight="1" x14ac:dyDescent="0.2">
      <c r="A3056" s="244">
        <v>2021</v>
      </c>
      <c r="B3056" s="165" t="s">
        <v>46</v>
      </c>
      <c r="C3056" s="165" t="s">
        <v>111</v>
      </c>
      <c r="D3056" s="245">
        <v>4882.0969658203103</v>
      </c>
      <c r="E3056" s="245">
        <v>7592.9374958038325</v>
      </c>
      <c r="F3056" s="246">
        <v>12475.034461624142</v>
      </c>
      <c r="G3056" s="221"/>
    </row>
    <row r="3057" spans="1:7" s="58" customFormat="1" ht="13.5" customHeight="1" x14ac:dyDescent="0.2">
      <c r="A3057" s="349">
        <v>2021</v>
      </c>
      <c r="B3057" s="350" t="s">
        <v>47</v>
      </c>
      <c r="C3057" s="350" t="s">
        <v>111</v>
      </c>
      <c r="D3057" s="351">
        <v>4169.9110122070306</v>
      </c>
      <c r="E3057" s="351">
        <v>6976.6175022888192</v>
      </c>
      <c r="F3057" s="352">
        <v>11146.528514495851</v>
      </c>
      <c r="G3057" s="221"/>
    </row>
    <row r="3058" spans="1:7" s="58" customFormat="1" ht="13.5" customHeight="1" x14ac:dyDescent="0.2">
      <c r="A3058" s="244">
        <v>2021</v>
      </c>
      <c r="B3058" s="165" t="s">
        <v>48</v>
      </c>
      <c r="C3058" s="165" t="s">
        <v>111</v>
      </c>
      <c r="D3058" s="245">
        <v>4272.7579780273445</v>
      </c>
      <c r="E3058" s="245">
        <v>7458.6474511718798</v>
      </c>
      <c r="F3058" s="246">
        <v>11731.405429199225</v>
      </c>
      <c r="G3058" s="221"/>
    </row>
    <row r="3059" spans="1:7" s="58" customFormat="1" ht="13.5" customHeight="1" x14ac:dyDescent="0.2">
      <c r="A3059" s="349">
        <v>2021</v>
      </c>
      <c r="B3059" s="350" t="s">
        <v>49</v>
      </c>
      <c r="C3059" s="350" t="s">
        <v>111</v>
      </c>
      <c r="D3059" s="351">
        <v>4113.8059951171872</v>
      </c>
      <c r="E3059" s="351">
        <v>6980.8224938964831</v>
      </c>
      <c r="F3059" s="352">
        <v>11094.62848901367</v>
      </c>
      <c r="G3059" s="221"/>
    </row>
    <row r="3060" spans="1:7" s="58" customFormat="1" ht="13.5" customHeight="1" x14ac:dyDescent="0.2">
      <c r="A3060" s="244">
        <v>2022</v>
      </c>
      <c r="B3060" s="165" t="s">
        <v>50</v>
      </c>
      <c r="C3060" s="165" t="s">
        <v>111</v>
      </c>
      <c r="D3060" s="370">
        <v>3541.0540048828134</v>
      </c>
      <c r="E3060" s="370">
        <v>6772.2100045776369</v>
      </c>
      <c r="F3060" s="371">
        <v>10313.26400946045</v>
      </c>
      <c r="G3060" s="221"/>
    </row>
    <row r="3061" spans="1:7" s="58" customFormat="1" ht="13.5" customHeight="1" x14ac:dyDescent="0.2">
      <c r="A3061" s="349">
        <v>2022</v>
      </c>
      <c r="B3061" s="350" t="s">
        <v>51</v>
      </c>
      <c r="C3061" s="350" t="s">
        <v>111</v>
      </c>
      <c r="D3061" s="351">
        <v>3219.0810061035158</v>
      </c>
      <c r="E3061" s="351">
        <v>6871.1250015258784</v>
      </c>
      <c r="F3061" s="352">
        <v>10090.206007629395</v>
      </c>
      <c r="G3061" s="221"/>
    </row>
    <row r="3062" spans="1:7" s="58" customFormat="1" ht="13.5" customHeight="1" x14ac:dyDescent="0.2">
      <c r="A3062" s="244">
        <v>2022</v>
      </c>
      <c r="B3062" s="165" t="s">
        <v>52</v>
      </c>
      <c r="C3062" s="165" t="s">
        <v>111</v>
      </c>
      <c r="D3062" s="370">
        <v>3722.4980085449215</v>
      </c>
      <c r="E3062" s="370">
        <v>8355.3050123023986</v>
      </c>
      <c r="F3062" s="371">
        <v>12077.803020847321</v>
      </c>
      <c r="G3062" s="221"/>
    </row>
    <row r="3063" spans="1:7" s="58" customFormat="1" ht="13.5" customHeight="1" x14ac:dyDescent="0.2">
      <c r="A3063" s="349">
        <v>2022</v>
      </c>
      <c r="B3063" s="350" t="s">
        <v>40</v>
      </c>
      <c r="C3063" s="350" t="s">
        <v>111</v>
      </c>
      <c r="D3063" s="351">
        <v>3626.6159981689452</v>
      </c>
      <c r="E3063" s="351">
        <v>6288.19</v>
      </c>
      <c r="F3063" s="352">
        <v>9914.8059981689439</v>
      </c>
      <c r="G3063" s="221"/>
    </row>
    <row r="3064" spans="1:7" s="58" customFormat="1" ht="13.5" customHeight="1" x14ac:dyDescent="0.2">
      <c r="A3064" s="244">
        <v>2022</v>
      </c>
      <c r="B3064" s="165" t="s">
        <v>42</v>
      </c>
      <c r="C3064" s="165" t="s">
        <v>111</v>
      </c>
      <c r="D3064" s="370">
        <v>4386.3970000000008</v>
      </c>
      <c r="E3064" s="370">
        <v>6774.015592514641</v>
      </c>
      <c r="F3064" s="371">
        <v>11160.41259251464</v>
      </c>
      <c r="G3064" s="221"/>
    </row>
    <row r="3065" spans="1:7" s="58" customFormat="1" ht="13.5" customHeight="1" x14ac:dyDescent="0.2">
      <c r="A3065" s="349">
        <v>2022</v>
      </c>
      <c r="B3065" s="350" t="s">
        <v>43</v>
      </c>
      <c r="C3065" s="350" t="s">
        <v>111</v>
      </c>
      <c r="D3065" s="351">
        <v>3884.4970000000003</v>
      </c>
      <c r="E3065" s="351">
        <v>7085.5121253452999</v>
      </c>
      <c r="F3065" s="352">
        <v>10970.009125345299</v>
      </c>
      <c r="G3065" s="221"/>
    </row>
    <row r="3066" spans="1:7" s="58" customFormat="1" ht="13.5" customHeight="1" x14ac:dyDescent="0.2">
      <c r="A3066" s="244">
        <v>2022</v>
      </c>
      <c r="B3066" s="165" t="s">
        <v>44</v>
      </c>
      <c r="C3066" s="165" t="s">
        <v>111</v>
      </c>
      <c r="D3066" s="370">
        <v>3478.6620000000003</v>
      </c>
      <c r="E3066" s="370">
        <v>7034.952047953514</v>
      </c>
      <c r="F3066" s="371">
        <v>10513.614047953513</v>
      </c>
      <c r="G3066" s="221"/>
    </row>
    <row r="3067" spans="1:7" s="58" customFormat="1" ht="13.5" customHeight="1" x14ac:dyDescent="0.2">
      <c r="A3067" s="349">
        <v>2022</v>
      </c>
      <c r="B3067" s="350" t="s">
        <v>45</v>
      </c>
      <c r="C3067" s="350" t="s">
        <v>111</v>
      </c>
      <c r="D3067" s="351">
        <v>4420.75</v>
      </c>
      <c r="E3067" s="351">
        <v>7013.7441069669921</v>
      </c>
      <c r="F3067" s="352">
        <v>11434.494106966995</v>
      </c>
      <c r="G3067" s="221"/>
    </row>
    <row r="3068" spans="1:7" s="58" customFormat="1" ht="13.5" customHeight="1" x14ac:dyDescent="0.2">
      <c r="A3068" s="244">
        <v>2022</v>
      </c>
      <c r="B3068" s="165" t="s">
        <v>46</v>
      </c>
      <c r="C3068" s="165" t="s">
        <v>111</v>
      </c>
      <c r="D3068" s="370">
        <v>4689.4830000000002</v>
      </c>
      <c r="E3068" s="370">
        <v>7505.7737246396136</v>
      </c>
      <c r="F3068" s="371">
        <v>12195.256724639614</v>
      </c>
      <c r="G3068" s="221"/>
    </row>
    <row r="3069" spans="1:7" s="58" customFormat="1" ht="13.5" customHeight="1" x14ac:dyDescent="0.2">
      <c r="A3069" s="349">
        <v>2022</v>
      </c>
      <c r="B3069" s="350" t="s">
        <v>47</v>
      </c>
      <c r="C3069" s="350" t="s">
        <v>111</v>
      </c>
      <c r="D3069" s="351">
        <v>5215.7719999999999</v>
      </c>
      <c r="E3069" s="351">
        <v>7462.6354191197261</v>
      </c>
      <c r="F3069" s="352">
        <v>12678.407419119725</v>
      </c>
      <c r="G3069" s="221"/>
    </row>
    <row r="3070" spans="1:7" s="58" customFormat="1" ht="13.5" customHeight="1" x14ac:dyDescent="0.2">
      <c r="A3070" s="244">
        <v>2022</v>
      </c>
      <c r="B3070" s="165" t="s">
        <v>48</v>
      </c>
      <c r="C3070" s="165" t="s">
        <v>111</v>
      </c>
      <c r="D3070" s="370">
        <v>4562.0519999999997</v>
      </c>
      <c r="E3070" s="370">
        <v>6516.6379923629756</v>
      </c>
      <c r="F3070" s="371">
        <v>11078.689992362975</v>
      </c>
      <c r="G3070" s="221"/>
    </row>
    <row r="3071" spans="1:7" s="58" customFormat="1" ht="13.5" customHeight="1" x14ac:dyDescent="0.2">
      <c r="A3071" s="349">
        <v>2022</v>
      </c>
      <c r="B3071" s="350" t="s">
        <v>49</v>
      </c>
      <c r="C3071" s="350" t="s">
        <v>111</v>
      </c>
      <c r="D3071" s="351">
        <v>4137.2440000000006</v>
      </c>
      <c r="E3071" s="351">
        <v>7349.6299938964839</v>
      </c>
      <c r="F3071" s="352">
        <v>11486.873993896485</v>
      </c>
      <c r="G3071" s="221"/>
    </row>
    <row r="3072" spans="1:7" s="58" customFormat="1" ht="13.5" customHeight="1" x14ac:dyDescent="0.2">
      <c r="A3072" s="244">
        <v>2023</v>
      </c>
      <c r="B3072" s="165" t="s">
        <v>50</v>
      </c>
      <c r="C3072" s="165" t="s">
        <v>111</v>
      </c>
      <c r="D3072" s="370">
        <v>3313.7</v>
      </c>
      <c r="E3072" s="370">
        <v>6467.1850015258788</v>
      </c>
      <c r="F3072" s="371">
        <v>9780.8850015258777</v>
      </c>
      <c r="G3072" s="221"/>
    </row>
    <row r="3073" spans="1:7" s="58" customFormat="1" ht="13.5" customHeight="1" x14ac:dyDescent="0.2">
      <c r="A3073" s="349">
        <v>2023</v>
      </c>
      <c r="B3073" s="350" t="s">
        <v>51</v>
      </c>
      <c r="C3073" s="350" t="s">
        <v>111</v>
      </c>
      <c r="D3073" s="351">
        <v>4113.3429829000006</v>
      </c>
      <c r="E3073" s="351">
        <v>6502.3550029000007</v>
      </c>
      <c r="F3073" s="352">
        <v>10615.697985800001</v>
      </c>
      <c r="G3073" s="221"/>
    </row>
    <row r="3074" spans="1:7" s="58" customFormat="1" ht="13.5" customHeight="1" x14ac:dyDescent="0.2">
      <c r="A3074" s="244">
        <v>2023</v>
      </c>
      <c r="B3074" s="165" t="s">
        <v>52</v>
      </c>
      <c r="C3074" s="165" t="s">
        <v>111</v>
      </c>
      <c r="D3074" s="370">
        <v>3832.6709975585936</v>
      </c>
      <c r="E3074" s="370">
        <v>7959.2599965667723</v>
      </c>
      <c r="F3074" s="371">
        <v>11791.930994125367</v>
      </c>
      <c r="G3074" s="221"/>
    </row>
    <row r="3075" spans="1:7" s="58" customFormat="1" ht="13.5" customHeight="1" x14ac:dyDescent="0.2">
      <c r="A3075" s="349">
        <v>2023</v>
      </c>
      <c r="B3075" s="350" t="s">
        <v>40</v>
      </c>
      <c r="C3075" s="350" t="s">
        <v>111</v>
      </c>
      <c r="D3075" s="351">
        <v>3150.733024414063</v>
      </c>
      <c r="E3075" s="351">
        <v>6759.1000282287605</v>
      </c>
      <c r="F3075" s="352">
        <v>9909.8330526428235</v>
      </c>
      <c r="G3075" s="221"/>
    </row>
    <row r="3076" spans="1:7" s="58" customFormat="1" ht="13.5" customHeight="1" x14ac:dyDescent="0.2">
      <c r="A3076" s="244">
        <v>2023</v>
      </c>
      <c r="B3076" s="165" t="s">
        <v>42</v>
      </c>
      <c r="C3076" s="165" t="s">
        <v>111</v>
      </c>
      <c r="D3076" s="370">
        <v>3536.7169951171877</v>
      </c>
      <c r="E3076" s="370">
        <v>6268.6724984741222</v>
      </c>
      <c r="F3076" s="371">
        <v>9805.3894935913104</v>
      </c>
      <c r="G3076" s="221"/>
    </row>
    <row r="3077" spans="1:7" s="58" customFormat="1" ht="13.5" customHeight="1" x14ac:dyDescent="0.2">
      <c r="A3077" s="349">
        <v>2023</v>
      </c>
      <c r="B3077" s="350" t="s">
        <v>43</v>
      </c>
      <c r="C3077" s="350" t="s">
        <v>111</v>
      </c>
      <c r="D3077" s="351">
        <v>3924.0739976</v>
      </c>
      <c r="E3077" s="351">
        <v>6995.4550061</v>
      </c>
      <c r="F3077" s="352">
        <v>10919.529003700001</v>
      </c>
      <c r="G3077" s="221"/>
    </row>
    <row r="3078" spans="1:7" s="58" customFormat="1" ht="13.5" customHeight="1" x14ac:dyDescent="0.2">
      <c r="A3078" s="244">
        <v>2023</v>
      </c>
      <c r="B3078" s="165" t="s">
        <v>44</v>
      </c>
      <c r="C3078" s="165" t="s">
        <v>111</v>
      </c>
      <c r="D3078" s="370">
        <v>3615.3780000000002</v>
      </c>
      <c r="E3078" s="370">
        <v>7235.1575000000003</v>
      </c>
      <c r="F3078" s="371">
        <v>10850.5355</v>
      </c>
      <c r="G3078" s="221"/>
    </row>
    <row r="3079" spans="1:7" s="58" customFormat="1" ht="13.5" customHeight="1" x14ac:dyDescent="0.2">
      <c r="A3079" s="349">
        <v>2023</v>
      </c>
      <c r="B3079" s="350" t="s">
        <v>45</v>
      </c>
      <c r="C3079" s="350" t="s">
        <v>111</v>
      </c>
      <c r="D3079" s="351">
        <v>3364.8090122070307</v>
      </c>
      <c r="E3079" s="351">
        <v>7154.9524938845634</v>
      </c>
      <c r="F3079" s="352">
        <v>10519.761506091594</v>
      </c>
      <c r="G3079" s="221"/>
    </row>
    <row r="3080" spans="1:7" s="58" customFormat="1" ht="13.5" customHeight="1" x14ac:dyDescent="0.2">
      <c r="A3080" s="244">
        <v>2023</v>
      </c>
      <c r="B3080" s="165" t="s">
        <v>46</v>
      </c>
      <c r="C3080" s="165" t="s">
        <v>111</v>
      </c>
      <c r="D3080" s="370">
        <v>3276.5419999999995</v>
      </c>
      <c r="E3080" s="370">
        <v>7847.8599999999988</v>
      </c>
      <c r="F3080" s="371">
        <v>11124.401999999998</v>
      </c>
      <c r="G3080" s="221"/>
    </row>
    <row r="3081" spans="1:7" s="58" customFormat="1" ht="13.5" customHeight="1" x14ac:dyDescent="0.2">
      <c r="A3081" s="349">
        <v>2023</v>
      </c>
      <c r="B3081" s="350" t="s">
        <v>47</v>
      </c>
      <c r="C3081" s="350" t="s">
        <v>111</v>
      </c>
      <c r="D3081" s="351">
        <v>3090.982</v>
      </c>
      <c r="E3081" s="351">
        <v>6967.8999999999987</v>
      </c>
      <c r="F3081" s="352">
        <v>10058.882</v>
      </c>
      <c r="G3081" s="221"/>
    </row>
    <row r="3082" spans="1:7" s="58" customFormat="1" ht="13.5" customHeight="1" x14ac:dyDescent="0.2">
      <c r="A3082" s="244">
        <v>2023</v>
      </c>
      <c r="B3082" s="165" t="s">
        <v>48</v>
      </c>
      <c r="C3082" s="165" t="s">
        <v>111</v>
      </c>
      <c r="D3082" s="370">
        <v>3335.6129999999998</v>
      </c>
      <c r="E3082" s="370">
        <v>7025.057499999999</v>
      </c>
      <c r="F3082" s="371">
        <v>10360.6705</v>
      </c>
      <c r="G3082" s="221"/>
    </row>
    <row r="3083" spans="1:7" s="58" customFormat="1" ht="13.5" customHeight="1" x14ac:dyDescent="0.2">
      <c r="A3083" s="349">
        <v>2023</v>
      </c>
      <c r="B3083" s="350" t="s">
        <v>49</v>
      </c>
      <c r="C3083" s="350" t="s">
        <v>111</v>
      </c>
      <c r="D3083" s="351">
        <v>3304.0669999999996</v>
      </c>
      <c r="E3083" s="351">
        <v>6762.8399999999992</v>
      </c>
      <c r="F3083" s="352">
        <v>10066.906999999999</v>
      </c>
      <c r="G3083" s="221"/>
    </row>
    <row r="3084" spans="1:7" s="58" customFormat="1" ht="13.5" customHeight="1" x14ac:dyDescent="0.2">
      <c r="A3084" s="244">
        <v>2024</v>
      </c>
      <c r="B3084" s="165" t="s">
        <v>50</v>
      </c>
      <c r="C3084" s="165" t="s">
        <v>111</v>
      </c>
      <c r="D3084" s="370">
        <v>2929.4039999999995</v>
      </c>
      <c r="E3084" s="370">
        <v>5761.665</v>
      </c>
      <c r="F3084" s="371">
        <v>8691.0689999999995</v>
      </c>
      <c r="G3084" s="221"/>
    </row>
    <row r="3085" spans="1:7" s="58" customFormat="1" ht="13.5" customHeight="1" x14ac:dyDescent="0.2">
      <c r="A3085" s="349">
        <v>2024</v>
      </c>
      <c r="B3085" s="350" t="s">
        <v>51</v>
      </c>
      <c r="C3085" s="350" t="s">
        <v>111</v>
      </c>
      <c r="D3085" s="351">
        <v>3226.4679999999998</v>
      </c>
      <c r="E3085" s="351">
        <v>5403.5950000000003</v>
      </c>
      <c r="F3085" s="352">
        <v>8630.0630000000001</v>
      </c>
      <c r="G3085" s="221"/>
    </row>
    <row r="3086" spans="1:7" s="58" customFormat="1" ht="13.5" customHeight="1" x14ac:dyDescent="0.2">
      <c r="A3086" s="244">
        <v>2024</v>
      </c>
      <c r="B3086" s="165" t="s">
        <v>52</v>
      </c>
      <c r="C3086" s="165" t="s">
        <v>111</v>
      </c>
      <c r="D3086" s="370">
        <v>3054.7980000000002</v>
      </c>
      <c r="E3086" s="370">
        <v>5867.2849999999999</v>
      </c>
      <c r="F3086" s="371">
        <v>8922.0830000000005</v>
      </c>
      <c r="G3086" s="221"/>
    </row>
    <row r="3087" spans="1:7" s="58" customFormat="1" ht="13.5" customHeight="1" x14ac:dyDescent="0.2">
      <c r="A3087" s="349">
        <v>2024</v>
      </c>
      <c r="B3087" s="350" t="s">
        <v>40</v>
      </c>
      <c r="C3087" s="350" t="s">
        <v>111</v>
      </c>
      <c r="D3087" s="351">
        <v>3196.8219999999997</v>
      </c>
      <c r="E3087" s="351">
        <v>6499.5750000000007</v>
      </c>
      <c r="F3087" s="352">
        <v>9696.3970000000008</v>
      </c>
      <c r="G3087" s="221"/>
    </row>
    <row r="3088" spans="1:7" s="58" customFormat="1" ht="13.5" customHeight="1" x14ac:dyDescent="0.2">
      <c r="A3088" s="244">
        <v>2024</v>
      </c>
      <c r="B3088" s="165" t="s">
        <v>42</v>
      </c>
      <c r="C3088" s="165" t="s">
        <v>111</v>
      </c>
      <c r="D3088" s="370">
        <v>2813.877</v>
      </c>
      <c r="E3088" s="370">
        <v>5581.8249999999998</v>
      </c>
      <c r="F3088" s="371">
        <v>8395.7020000000011</v>
      </c>
      <c r="G3088" s="221"/>
    </row>
    <row r="3089" spans="1:7" s="58" customFormat="1" ht="13.5" customHeight="1" x14ac:dyDescent="0.2">
      <c r="A3089" s="349">
        <v>2024</v>
      </c>
      <c r="B3089" s="350" t="s">
        <v>43</v>
      </c>
      <c r="C3089" s="350" t="s">
        <v>111</v>
      </c>
      <c r="D3089" s="351">
        <v>2642.8890000000001</v>
      </c>
      <c r="E3089" s="351">
        <v>7036.7124999999996</v>
      </c>
      <c r="F3089" s="352">
        <v>9679.6015000000007</v>
      </c>
      <c r="G3089" s="221"/>
    </row>
    <row r="3090" spans="1:7" s="58" customFormat="1" ht="13.5" customHeight="1" x14ac:dyDescent="0.2">
      <c r="A3090" s="244">
        <v>2024</v>
      </c>
      <c r="B3090" s="165" t="s">
        <v>44</v>
      </c>
      <c r="C3090" s="165" t="s">
        <v>111</v>
      </c>
      <c r="D3090" s="370">
        <v>2882.721</v>
      </c>
      <c r="E3090" s="370">
        <v>6487.8475000000008</v>
      </c>
      <c r="F3090" s="371">
        <v>9370.5685000000012</v>
      </c>
      <c r="G3090" s="221"/>
    </row>
    <row r="3091" spans="1:7" s="58" customFormat="1" ht="13.5" customHeight="1" x14ac:dyDescent="0.2">
      <c r="A3091" s="349">
        <v>2024</v>
      </c>
      <c r="B3091" s="350" t="s">
        <v>45</v>
      </c>
      <c r="C3091" s="350" t="s">
        <v>111</v>
      </c>
      <c r="D3091" s="351">
        <v>2420.5249999999996</v>
      </c>
      <c r="E3091" s="351">
        <v>7209.3850000000002</v>
      </c>
      <c r="F3091" s="352">
        <v>9629.91</v>
      </c>
      <c r="G3091" s="221"/>
    </row>
    <row r="3092" spans="1:7" s="58" customFormat="1" ht="13.5" customHeight="1" x14ac:dyDescent="0.2">
      <c r="A3092" s="244">
        <v>2024</v>
      </c>
      <c r="B3092" s="165" t="s">
        <v>46</v>
      </c>
      <c r="C3092" s="165" t="s">
        <v>111</v>
      </c>
      <c r="D3092" s="370">
        <v>2731.375</v>
      </c>
      <c r="E3092" s="370">
        <v>6997.66</v>
      </c>
      <c r="F3092" s="371">
        <v>9729.0349999999999</v>
      </c>
      <c r="G3092" s="221"/>
    </row>
    <row r="3093" spans="1:7" s="58" customFormat="1" ht="13.5" customHeight="1" x14ac:dyDescent="0.2">
      <c r="A3093" s="349">
        <v>2024</v>
      </c>
      <c r="B3093" s="350" t="s">
        <v>47</v>
      </c>
      <c r="C3093" s="350" t="s">
        <v>111</v>
      </c>
      <c r="D3093" s="351">
        <v>2529.2719999999999</v>
      </c>
      <c r="E3093" s="351">
        <v>6173.6949999999997</v>
      </c>
      <c r="F3093" s="352">
        <v>8702.9670000000006</v>
      </c>
      <c r="G3093" s="221"/>
    </row>
    <row r="3094" spans="1:7" s="58" customFormat="1" ht="13.5" customHeight="1" x14ac:dyDescent="0.2">
      <c r="A3094" s="244">
        <v>2024</v>
      </c>
      <c r="B3094" s="165" t="s">
        <v>48</v>
      </c>
      <c r="C3094" s="165" t="s">
        <v>111</v>
      </c>
      <c r="D3094" s="370">
        <v>2361.4549999999999</v>
      </c>
      <c r="E3094" s="370">
        <v>7069.2425000000003</v>
      </c>
      <c r="F3094" s="371">
        <v>9430.6975000000002</v>
      </c>
      <c r="G3094" s="221"/>
    </row>
    <row r="3095" spans="1:7" s="58" customFormat="1" ht="13.5" customHeight="1" x14ac:dyDescent="0.2">
      <c r="A3095" s="349">
        <v>2024</v>
      </c>
      <c r="B3095" s="350" t="s">
        <v>49</v>
      </c>
      <c r="C3095" s="350" t="s">
        <v>111</v>
      </c>
      <c r="D3095" s="351">
        <v>3198.2589999999996</v>
      </c>
      <c r="E3095" s="351">
        <v>7339.585</v>
      </c>
      <c r="F3095" s="352">
        <v>10537.843999999999</v>
      </c>
      <c r="G3095" s="221"/>
    </row>
    <row r="3096" spans="1:7" s="58" customFormat="1" ht="13.5" customHeight="1" x14ac:dyDescent="0.2">
      <c r="A3096" s="244">
        <v>2025</v>
      </c>
      <c r="B3096" s="165" t="s">
        <v>50</v>
      </c>
      <c r="C3096" s="165" t="s">
        <v>111</v>
      </c>
      <c r="D3096" s="370">
        <v>2159.998</v>
      </c>
      <c r="E3096" s="370">
        <v>4628.2550000000001</v>
      </c>
      <c r="F3096" s="371">
        <v>6788.2530000000006</v>
      </c>
      <c r="G3096" s="221"/>
    </row>
    <row r="3097" spans="1:7" s="58" customFormat="1" ht="13.5" customHeight="1" x14ac:dyDescent="0.2">
      <c r="A3097" s="349">
        <v>2025</v>
      </c>
      <c r="B3097" s="350" t="s">
        <v>51</v>
      </c>
      <c r="C3097" s="350" t="s">
        <v>111</v>
      </c>
      <c r="D3097" s="351">
        <v>1977.5800000000002</v>
      </c>
      <c r="E3097" s="351">
        <v>6046.8525</v>
      </c>
      <c r="F3097" s="352">
        <v>8024.4324999999999</v>
      </c>
      <c r="G3097" s="221"/>
    </row>
    <row r="3098" spans="1:7" s="58" customFormat="1" ht="13.5" customHeight="1" x14ac:dyDescent="0.2">
      <c r="A3098" s="244">
        <v>2025</v>
      </c>
      <c r="B3098" s="165" t="s">
        <v>52</v>
      </c>
      <c r="C3098" s="165" t="s">
        <v>111</v>
      </c>
      <c r="D3098" s="370">
        <v>2580.6459999999997</v>
      </c>
      <c r="E3098" s="370">
        <v>6011.9449999999997</v>
      </c>
      <c r="F3098" s="371">
        <v>8592.5910000000003</v>
      </c>
      <c r="G3098" s="221"/>
    </row>
    <row r="3099" spans="1:7" s="58" customFormat="1" ht="13.5" customHeight="1" x14ac:dyDescent="0.2">
      <c r="A3099" s="349">
        <v>2025</v>
      </c>
      <c r="B3099" s="350" t="s">
        <v>40</v>
      </c>
      <c r="C3099" s="350" t="s">
        <v>111</v>
      </c>
      <c r="D3099" s="351">
        <v>2490.6329999999998</v>
      </c>
      <c r="E3099" s="351">
        <v>6248.1624999999995</v>
      </c>
      <c r="F3099" s="352">
        <v>8738.7955000000002</v>
      </c>
      <c r="G3099" s="221"/>
    </row>
    <row r="3100" spans="1:7" s="58" customFormat="1" ht="13.5" customHeight="1" x14ac:dyDescent="0.2">
      <c r="A3100" s="244">
        <v>2025</v>
      </c>
      <c r="B3100" s="165" t="s">
        <v>42</v>
      </c>
      <c r="C3100" s="165" t="s">
        <v>111</v>
      </c>
      <c r="D3100" s="370">
        <v>2863.96</v>
      </c>
      <c r="E3100" s="370">
        <v>7046.2174999999988</v>
      </c>
      <c r="F3100" s="371">
        <v>9910.1774999999998</v>
      </c>
      <c r="G3100" s="221"/>
    </row>
    <row r="3101" spans="1:7" s="58" customFormat="1" ht="13.5" customHeight="1" x14ac:dyDescent="0.2">
      <c r="A3101" s="349">
        <v>2025</v>
      </c>
      <c r="B3101" s="350" t="s">
        <v>43</v>
      </c>
      <c r="C3101" s="350" t="s">
        <v>111</v>
      </c>
      <c r="D3101" s="351">
        <v>2608.4750000000004</v>
      </c>
      <c r="E3101" s="351">
        <v>5302.9775</v>
      </c>
      <c r="F3101" s="352">
        <v>7911.4525000000003</v>
      </c>
      <c r="G3101" s="221"/>
    </row>
    <row r="3102" spans="1:7" s="58" customFormat="1" ht="13.5" customHeight="1" x14ac:dyDescent="0.2">
      <c r="A3102" s="244">
        <v>2025</v>
      </c>
      <c r="B3102" s="165" t="s">
        <v>44</v>
      </c>
      <c r="C3102" s="165" t="s">
        <v>111</v>
      </c>
      <c r="D3102" s="370">
        <v>2972.3910000000005</v>
      </c>
      <c r="E3102" s="370">
        <v>7795.8605000000007</v>
      </c>
      <c r="F3102" s="371">
        <v>10768.251500000002</v>
      </c>
      <c r="G3102" s="221"/>
    </row>
    <row r="3103" spans="1:7" s="58" customFormat="1" ht="13.5" customHeight="1" x14ac:dyDescent="0.2">
      <c r="A3103" s="349">
        <v>2025</v>
      </c>
      <c r="B3103" s="350" t="s">
        <v>45</v>
      </c>
      <c r="C3103" s="350" t="s">
        <v>111</v>
      </c>
      <c r="D3103" s="351">
        <v>2366.8229999999999</v>
      </c>
      <c r="E3103" s="351">
        <v>6620.2849999999999</v>
      </c>
      <c r="F3103" s="352">
        <v>8987.1080000000002</v>
      </c>
      <c r="G3103" s="221"/>
    </row>
    <row r="3104" spans="1:7" s="58" customFormat="1" ht="13.5" customHeight="1" x14ac:dyDescent="0.2">
      <c r="A3104" s="244">
        <v>2025</v>
      </c>
      <c r="B3104" s="165" t="s">
        <v>46</v>
      </c>
      <c r="C3104" s="165" t="s">
        <v>111</v>
      </c>
      <c r="D3104" s="370">
        <v>2750.08</v>
      </c>
      <c r="E3104" s="370">
        <v>7099.38</v>
      </c>
      <c r="F3104" s="371">
        <v>9849.4599999999991</v>
      </c>
      <c r="G3104" s="221"/>
    </row>
    <row r="3105" spans="1:7" s="58" customFormat="1" ht="13.5" customHeight="1" x14ac:dyDescent="0.2">
      <c r="A3105" s="349">
        <v>2025</v>
      </c>
      <c r="B3105" s="350" t="s">
        <v>47</v>
      </c>
      <c r="C3105" s="350" t="s">
        <v>111</v>
      </c>
      <c r="D3105" s="351">
        <v>2995.7699999999995</v>
      </c>
      <c r="E3105" s="351">
        <v>7595.8000000000011</v>
      </c>
      <c r="F3105" s="352">
        <v>10591.57</v>
      </c>
      <c r="G3105" s="221"/>
    </row>
    <row r="3106" spans="1:7" s="58" customFormat="1" ht="13.5" customHeight="1" x14ac:dyDescent="0.2">
      <c r="A3106" s="244">
        <v>2025</v>
      </c>
      <c r="B3106" s="165" t="s">
        <v>48</v>
      </c>
      <c r="C3106" s="165" t="s">
        <v>111</v>
      </c>
      <c r="D3106" s="370">
        <v>3017.5899999999997</v>
      </c>
      <c r="E3106" s="370">
        <v>6791.61</v>
      </c>
      <c r="F3106" s="371">
        <v>9809.2000000000007</v>
      </c>
      <c r="G3106" s="221"/>
    </row>
    <row r="3107" spans="1:7" s="58" customFormat="1" ht="13.5" customHeight="1" x14ac:dyDescent="0.2">
      <c r="A3107" s="349">
        <v>2025</v>
      </c>
      <c r="B3107" s="350" t="s">
        <v>49</v>
      </c>
      <c r="C3107" s="350" t="s">
        <v>111</v>
      </c>
      <c r="D3107" s="351">
        <v>2911.08</v>
      </c>
      <c r="E3107" s="351">
        <v>7178.0499999999993</v>
      </c>
      <c r="F3107" s="352">
        <v>10089.130000000001</v>
      </c>
      <c r="G3107" s="221"/>
    </row>
    <row r="3108" spans="1:7" s="58" customFormat="1" ht="13.5" customHeight="1" x14ac:dyDescent="0.2">
      <c r="A3108" s="244">
        <v>2026</v>
      </c>
      <c r="B3108" s="165" t="s">
        <v>50</v>
      </c>
      <c r="C3108" s="165" t="s">
        <v>111</v>
      </c>
      <c r="D3108" s="370">
        <v>2398.08</v>
      </c>
      <c r="E3108" s="370">
        <v>6250.0300000000007</v>
      </c>
      <c r="F3108" s="371">
        <v>8648.1099999999988</v>
      </c>
      <c r="G3108" s="221"/>
    </row>
    <row r="3109" spans="1:7" s="58" customFormat="1" ht="13.5" customHeight="1" x14ac:dyDescent="0.2">
      <c r="A3109" s="349">
        <v>2026</v>
      </c>
      <c r="B3109" s="350" t="s">
        <v>51</v>
      </c>
      <c r="C3109" s="350" t="s">
        <v>111</v>
      </c>
      <c r="D3109" s="351">
        <v>2894.8999999999996</v>
      </c>
      <c r="E3109" s="351">
        <v>5943.8600000000006</v>
      </c>
      <c r="F3109" s="352">
        <v>8838.7599999999984</v>
      </c>
      <c r="G3109" s="221"/>
    </row>
    <row r="3110" spans="1:7" s="58" customFormat="1" ht="13.5" customHeight="1" x14ac:dyDescent="0.2">
      <c r="A3110" s="244">
        <v>2026</v>
      </c>
      <c r="B3110" s="165" t="s">
        <v>52</v>
      </c>
      <c r="C3110" s="165" t="s">
        <v>111</v>
      </c>
      <c r="D3110" s="370">
        <v>3445.4300000000003</v>
      </c>
      <c r="E3110" s="370">
        <v>6963.08</v>
      </c>
      <c r="F3110" s="371">
        <v>10408.51</v>
      </c>
      <c r="G3110" s="221"/>
    </row>
    <row r="3111" spans="1:7" s="58" customFormat="1" ht="13.5" customHeight="1" x14ac:dyDescent="0.2">
      <c r="A3111" s="349">
        <v>2026</v>
      </c>
      <c r="B3111" s="350" t="s">
        <v>40</v>
      </c>
      <c r="C3111" s="350" t="s">
        <v>111</v>
      </c>
      <c r="D3111" s="351">
        <v>2870.8399999999997</v>
      </c>
      <c r="E3111" s="351">
        <v>6314.26</v>
      </c>
      <c r="F3111" s="352">
        <v>9185.0999999999985</v>
      </c>
      <c r="G3111" s="221"/>
    </row>
    <row r="3112" spans="1:7" s="58" customFormat="1" ht="13.5" customHeight="1" x14ac:dyDescent="0.2">
      <c r="A3112" s="244">
        <v>2026</v>
      </c>
      <c r="B3112" s="165" t="s">
        <v>42</v>
      </c>
      <c r="C3112" s="165" t="s">
        <v>111</v>
      </c>
      <c r="D3112" s="370">
        <v>3695.37</v>
      </c>
      <c r="E3112" s="370">
        <v>6570.2099999999991</v>
      </c>
      <c r="F3112" s="371">
        <v>10265.58</v>
      </c>
      <c r="G3112" s="221"/>
    </row>
    <row r="3113" spans="1:7" s="58" customFormat="1" ht="13.5" customHeight="1" x14ac:dyDescent="0.2">
      <c r="A3113" s="349">
        <v>2026</v>
      </c>
      <c r="B3113" s="350" t="s">
        <v>43</v>
      </c>
      <c r="C3113" s="350" t="s">
        <v>111</v>
      </c>
      <c r="D3113" s="351">
        <v>3453.31</v>
      </c>
      <c r="E3113" s="351">
        <v>6382.1999999999989</v>
      </c>
      <c r="F3113" s="352">
        <v>9835.51</v>
      </c>
      <c r="G3113" s="221"/>
    </row>
    <row r="3114" spans="1:7" s="58" customFormat="1" ht="13.5" customHeight="1" x14ac:dyDescent="0.2">
      <c r="A3114" s="244">
        <v>2009</v>
      </c>
      <c r="B3114" s="165" t="s">
        <v>40</v>
      </c>
      <c r="C3114" s="165" t="s">
        <v>112</v>
      </c>
      <c r="D3114" s="370">
        <v>8393.36</v>
      </c>
      <c r="E3114" s="370">
        <v>26324.275000000001</v>
      </c>
      <c r="F3114" s="371">
        <v>34717.635000000002</v>
      </c>
      <c r="G3114" s="221"/>
    </row>
    <row r="3115" spans="1:7" s="58" customFormat="1" ht="13.5" customHeight="1" x14ac:dyDescent="0.2">
      <c r="A3115" s="349">
        <v>2009</v>
      </c>
      <c r="B3115" s="350" t="s">
        <v>42</v>
      </c>
      <c r="C3115" s="350" t="s">
        <v>112</v>
      </c>
      <c r="D3115" s="351">
        <v>8769.56</v>
      </c>
      <c r="E3115" s="351">
        <v>27412.382500000003</v>
      </c>
      <c r="F3115" s="352">
        <v>36181.942500000005</v>
      </c>
      <c r="G3115" s="221"/>
    </row>
    <row r="3116" spans="1:7" s="58" customFormat="1" ht="13.5" customHeight="1" x14ac:dyDescent="0.2">
      <c r="A3116" s="244">
        <v>2009</v>
      </c>
      <c r="B3116" s="165" t="s">
        <v>43</v>
      </c>
      <c r="C3116" s="165" t="s">
        <v>112</v>
      </c>
      <c r="D3116" s="245">
        <v>7928.66</v>
      </c>
      <c r="E3116" s="245">
        <v>24071.737499999999</v>
      </c>
      <c r="F3116" s="246">
        <v>32000.397499999999</v>
      </c>
      <c r="G3116" s="221"/>
    </row>
    <row r="3117" spans="1:7" s="58" customFormat="1" ht="13.5" customHeight="1" x14ac:dyDescent="0.2">
      <c r="A3117" s="349">
        <v>2009</v>
      </c>
      <c r="B3117" s="350" t="s">
        <v>44</v>
      </c>
      <c r="C3117" s="350" t="s">
        <v>112</v>
      </c>
      <c r="D3117" s="351">
        <v>8707.15</v>
      </c>
      <c r="E3117" s="351">
        <v>29879.9725</v>
      </c>
      <c r="F3117" s="352">
        <v>38587.122499999998</v>
      </c>
      <c r="G3117" s="221"/>
    </row>
    <row r="3118" spans="1:7" s="58" customFormat="1" ht="13.5" customHeight="1" x14ac:dyDescent="0.2">
      <c r="A3118" s="244">
        <v>2009</v>
      </c>
      <c r="B3118" s="165" t="s">
        <v>45</v>
      </c>
      <c r="C3118" s="165" t="s">
        <v>112</v>
      </c>
      <c r="D3118" s="245">
        <v>7378.4600000000009</v>
      </c>
      <c r="E3118" s="245">
        <v>28708.195</v>
      </c>
      <c r="F3118" s="246">
        <v>36086.654999999999</v>
      </c>
      <c r="G3118" s="221"/>
    </row>
    <row r="3119" spans="1:7" s="58" customFormat="1" ht="13.5" customHeight="1" x14ac:dyDescent="0.2">
      <c r="A3119" s="349">
        <v>2009</v>
      </c>
      <c r="B3119" s="350" t="s">
        <v>46</v>
      </c>
      <c r="C3119" s="350" t="s">
        <v>112</v>
      </c>
      <c r="D3119" s="351">
        <v>8990.0400000000009</v>
      </c>
      <c r="E3119" s="351">
        <v>27677.98</v>
      </c>
      <c r="F3119" s="352">
        <v>36668.020000000004</v>
      </c>
      <c r="G3119" s="221"/>
    </row>
    <row r="3120" spans="1:7" s="58" customFormat="1" ht="13.5" customHeight="1" x14ac:dyDescent="0.2">
      <c r="A3120" s="244">
        <v>2009</v>
      </c>
      <c r="B3120" s="165" t="s">
        <v>47</v>
      </c>
      <c r="C3120" s="165" t="s">
        <v>112</v>
      </c>
      <c r="D3120" s="245">
        <v>8258.6200000000008</v>
      </c>
      <c r="E3120" s="245">
        <v>28043.532500000001</v>
      </c>
      <c r="F3120" s="246">
        <v>36302.152499999997</v>
      </c>
      <c r="G3120" s="221"/>
    </row>
    <row r="3121" spans="1:7" s="58" customFormat="1" ht="13.5" customHeight="1" x14ac:dyDescent="0.2">
      <c r="A3121" s="349">
        <v>2009</v>
      </c>
      <c r="B3121" s="350" t="s">
        <v>48</v>
      </c>
      <c r="C3121" s="350" t="s">
        <v>112</v>
      </c>
      <c r="D3121" s="351">
        <v>8646.25</v>
      </c>
      <c r="E3121" s="351">
        <v>29686.167499999996</v>
      </c>
      <c r="F3121" s="352">
        <v>38332.417500000003</v>
      </c>
      <c r="G3121" s="221"/>
    </row>
    <row r="3122" spans="1:7" s="58" customFormat="1" ht="13.5" customHeight="1" x14ac:dyDescent="0.2">
      <c r="A3122" s="244">
        <v>2009</v>
      </c>
      <c r="B3122" s="165" t="s">
        <v>49</v>
      </c>
      <c r="C3122" s="165" t="s">
        <v>112</v>
      </c>
      <c r="D3122" s="245">
        <v>9800.48</v>
      </c>
      <c r="E3122" s="245">
        <v>28049.445</v>
      </c>
      <c r="F3122" s="246">
        <v>37849.925000000003</v>
      </c>
      <c r="G3122" s="221"/>
    </row>
    <row r="3123" spans="1:7" s="58" customFormat="1" ht="13.5" customHeight="1" x14ac:dyDescent="0.2">
      <c r="A3123" s="349">
        <v>2010</v>
      </c>
      <c r="B3123" s="350" t="s">
        <v>50</v>
      </c>
      <c r="C3123" s="350" t="s">
        <v>112</v>
      </c>
      <c r="D3123" s="351">
        <v>9023.5400000000009</v>
      </c>
      <c r="E3123" s="351">
        <v>27037.782499999998</v>
      </c>
      <c r="F3123" s="352">
        <v>36061.322499999995</v>
      </c>
      <c r="G3123" s="221"/>
    </row>
    <row r="3124" spans="1:7" s="58" customFormat="1" ht="13.5" customHeight="1" x14ac:dyDescent="0.2">
      <c r="A3124" s="244">
        <v>2010</v>
      </c>
      <c r="B3124" s="165" t="s">
        <v>51</v>
      </c>
      <c r="C3124" s="165" t="s">
        <v>112</v>
      </c>
      <c r="D3124" s="245">
        <v>10815.65</v>
      </c>
      <c r="E3124" s="245">
        <v>30764.604999999996</v>
      </c>
      <c r="F3124" s="246">
        <v>41580.254999999997</v>
      </c>
      <c r="G3124" s="221"/>
    </row>
    <row r="3125" spans="1:7" s="58" customFormat="1" ht="13.5" customHeight="1" x14ac:dyDescent="0.2">
      <c r="A3125" s="349">
        <v>2010</v>
      </c>
      <c r="B3125" s="350" t="s">
        <v>52</v>
      </c>
      <c r="C3125" s="350" t="s">
        <v>112</v>
      </c>
      <c r="D3125" s="351">
        <v>11989.2</v>
      </c>
      <c r="E3125" s="351">
        <v>33030.625</v>
      </c>
      <c r="F3125" s="352">
        <v>45019.824999999997</v>
      </c>
      <c r="G3125" s="221"/>
    </row>
    <row r="3126" spans="1:7" s="58" customFormat="1" ht="13.5" customHeight="1" x14ac:dyDescent="0.2">
      <c r="A3126" s="244">
        <v>2010</v>
      </c>
      <c r="B3126" s="165" t="s">
        <v>40</v>
      </c>
      <c r="C3126" s="165" t="s">
        <v>112</v>
      </c>
      <c r="D3126" s="245">
        <v>12610.14</v>
      </c>
      <c r="E3126" s="245">
        <v>29375.902500000004</v>
      </c>
      <c r="F3126" s="246">
        <v>41986.042500000003</v>
      </c>
      <c r="G3126" s="221"/>
    </row>
    <row r="3127" spans="1:7" s="58" customFormat="1" ht="13.5" customHeight="1" x14ac:dyDescent="0.2">
      <c r="A3127" s="349">
        <v>2010</v>
      </c>
      <c r="B3127" s="350" t="s">
        <v>42</v>
      </c>
      <c r="C3127" s="350" t="s">
        <v>112</v>
      </c>
      <c r="D3127" s="351">
        <v>13006.640000000001</v>
      </c>
      <c r="E3127" s="351">
        <v>33051.942500000005</v>
      </c>
      <c r="F3127" s="352">
        <v>46058.582500000004</v>
      </c>
      <c r="G3127" s="221"/>
    </row>
    <row r="3128" spans="1:7" s="58" customFormat="1" ht="13.5" customHeight="1" x14ac:dyDescent="0.2">
      <c r="A3128" s="244">
        <v>2010</v>
      </c>
      <c r="B3128" s="165" t="s">
        <v>43</v>
      </c>
      <c r="C3128" s="165" t="s">
        <v>112</v>
      </c>
      <c r="D3128" s="245">
        <v>13218.67</v>
      </c>
      <c r="E3128" s="245">
        <v>32023.5975</v>
      </c>
      <c r="F3128" s="246">
        <v>45242.267500000002</v>
      </c>
      <c r="G3128" s="221"/>
    </row>
    <row r="3129" spans="1:7" s="58" customFormat="1" ht="13.5" customHeight="1" x14ac:dyDescent="0.2">
      <c r="A3129" s="349">
        <v>2010</v>
      </c>
      <c r="B3129" s="350" t="s">
        <v>44</v>
      </c>
      <c r="C3129" s="350" t="s">
        <v>112</v>
      </c>
      <c r="D3129" s="351">
        <v>15037.58</v>
      </c>
      <c r="E3129" s="351">
        <v>32998.894999999997</v>
      </c>
      <c r="F3129" s="352">
        <v>48036.474999999999</v>
      </c>
      <c r="G3129" s="221"/>
    </row>
    <row r="3130" spans="1:7" s="58" customFormat="1" ht="13.5" customHeight="1" x14ac:dyDescent="0.2">
      <c r="A3130" s="244">
        <v>2010</v>
      </c>
      <c r="B3130" s="165" t="s">
        <v>45</v>
      </c>
      <c r="C3130" s="165" t="s">
        <v>112</v>
      </c>
      <c r="D3130" s="245">
        <v>15841.390000000001</v>
      </c>
      <c r="E3130" s="245">
        <v>31221.102500000001</v>
      </c>
      <c r="F3130" s="246">
        <v>47062.4925</v>
      </c>
      <c r="G3130" s="221"/>
    </row>
    <row r="3131" spans="1:7" s="58" customFormat="1" ht="13.5" customHeight="1" x14ac:dyDescent="0.2">
      <c r="A3131" s="349">
        <v>2010</v>
      </c>
      <c r="B3131" s="350" t="s">
        <v>46</v>
      </c>
      <c r="C3131" s="350" t="s">
        <v>112</v>
      </c>
      <c r="D3131" s="351">
        <v>16638.239999999998</v>
      </c>
      <c r="E3131" s="351">
        <v>31858.9</v>
      </c>
      <c r="F3131" s="352">
        <v>48497.14</v>
      </c>
      <c r="G3131" s="221"/>
    </row>
    <row r="3132" spans="1:7" s="58" customFormat="1" ht="13.5" customHeight="1" x14ac:dyDescent="0.2">
      <c r="A3132" s="244">
        <v>2010</v>
      </c>
      <c r="B3132" s="165" t="s">
        <v>47</v>
      </c>
      <c r="C3132" s="165" t="s">
        <v>112</v>
      </c>
      <c r="D3132" s="245">
        <v>20171.400000000001</v>
      </c>
      <c r="E3132" s="245">
        <v>32419.364999999998</v>
      </c>
      <c r="F3132" s="246">
        <v>52590.764999999999</v>
      </c>
      <c r="G3132" s="221"/>
    </row>
    <row r="3133" spans="1:7" s="58" customFormat="1" ht="13.5" customHeight="1" x14ac:dyDescent="0.2">
      <c r="A3133" s="349">
        <v>2010</v>
      </c>
      <c r="B3133" s="350" t="s">
        <v>48</v>
      </c>
      <c r="C3133" s="350" t="s">
        <v>112</v>
      </c>
      <c r="D3133" s="351">
        <v>18485.690000000002</v>
      </c>
      <c r="E3133" s="351">
        <v>31491.364999999998</v>
      </c>
      <c r="F3133" s="352">
        <v>49977.055</v>
      </c>
      <c r="G3133" s="221"/>
    </row>
    <row r="3134" spans="1:7" s="58" customFormat="1" ht="13.5" customHeight="1" x14ac:dyDescent="0.2">
      <c r="A3134" s="244">
        <v>2010</v>
      </c>
      <c r="B3134" s="165" t="s">
        <v>49</v>
      </c>
      <c r="C3134" s="165" t="s">
        <v>112</v>
      </c>
      <c r="D3134" s="245">
        <v>17521.07</v>
      </c>
      <c r="E3134" s="245">
        <v>31161.945</v>
      </c>
      <c r="F3134" s="246">
        <v>48683.014999999999</v>
      </c>
      <c r="G3134" s="221"/>
    </row>
    <row r="3135" spans="1:7" s="58" customFormat="1" ht="13.5" customHeight="1" x14ac:dyDescent="0.2">
      <c r="A3135" s="349">
        <v>2011</v>
      </c>
      <c r="B3135" s="350" t="s">
        <v>50</v>
      </c>
      <c r="C3135" s="350" t="s">
        <v>112</v>
      </c>
      <c r="D3135" s="351">
        <v>19341.809999999998</v>
      </c>
      <c r="E3135" s="351">
        <v>31248.807499999999</v>
      </c>
      <c r="F3135" s="352">
        <v>50590.6175</v>
      </c>
      <c r="G3135" s="221"/>
    </row>
    <row r="3136" spans="1:7" s="58" customFormat="1" ht="13.5" customHeight="1" x14ac:dyDescent="0.2">
      <c r="A3136" s="244">
        <v>2011</v>
      </c>
      <c r="B3136" s="165" t="s">
        <v>51</v>
      </c>
      <c r="C3136" s="165" t="s">
        <v>112</v>
      </c>
      <c r="D3136" s="245">
        <v>16055.01</v>
      </c>
      <c r="E3136" s="245">
        <v>29942.7575</v>
      </c>
      <c r="F3136" s="246">
        <v>45997.767499999994</v>
      </c>
      <c r="G3136" s="221"/>
    </row>
    <row r="3137" spans="1:7" s="58" customFormat="1" ht="13.5" customHeight="1" x14ac:dyDescent="0.2">
      <c r="A3137" s="349">
        <v>2011</v>
      </c>
      <c r="B3137" s="350" t="s">
        <v>52</v>
      </c>
      <c r="C3137" s="350" t="s">
        <v>112</v>
      </c>
      <c r="D3137" s="351">
        <v>19230.800000000003</v>
      </c>
      <c r="E3137" s="351">
        <v>36911.292500000003</v>
      </c>
      <c r="F3137" s="352">
        <v>56142.092499999999</v>
      </c>
      <c r="G3137" s="221"/>
    </row>
    <row r="3138" spans="1:7" s="58" customFormat="1" ht="13.5" customHeight="1" x14ac:dyDescent="0.2">
      <c r="A3138" s="244">
        <v>2011</v>
      </c>
      <c r="B3138" s="165" t="s">
        <v>40</v>
      </c>
      <c r="C3138" s="165" t="s">
        <v>112</v>
      </c>
      <c r="D3138" s="245">
        <v>16118.53</v>
      </c>
      <c r="E3138" s="245">
        <v>31693.312500000004</v>
      </c>
      <c r="F3138" s="246">
        <v>47811.842499999999</v>
      </c>
      <c r="G3138" s="221"/>
    </row>
    <row r="3139" spans="1:7" s="58" customFormat="1" ht="13.5" customHeight="1" x14ac:dyDescent="0.2">
      <c r="A3139" s="349">
        <v>2011</v>
      </c>
      <c r="B3139" s="350" t="s">
        <v>42</v>
      </c>
      <c r="C3139" s="350" t="s">
        <v>112</v>
      </c>
      <c r="D3139" s="351">
        <v>17122.18</v>
      </c>
      <c r="E3139" s="351">
        <v>31026.6525</v>
      </c>
      <c r="F3139" s="352">
        <v>48148.832500000004</v>
      </c>
      <c r="G3139" s="221"/>
    </row>
    <row r="3140" spans="1:7" s="58" customFormat="1" ht="13.5" customHeight="1" x14ac:dyDescent="0.2">
      <c r="A3140" s="244">
        <v>2011</v>
      </c>
      <c r="B3140" s="165" t="s">
        <v>43</v>
      </c>
      <c r="C3140" s="165" t="s">
        <v>112</v>
      </c>
      <c r="D3140" s="245">
        <v>15926.75</v>
      </c>
      <c r="E3140" s="245">
        <v>35456.4375</v>
      </c>
      <c r="F3140" s="246">
        <v>51383.1875</v>
      </c>
      <c r="G3140" s="221"/>
    </row>
    <row r="3141" spans="1:7" s="58" customFormat="1" ht="13.5" customHeight="1" x14ac:dyDescent="0.2">
      <c r="A3141" s="349">
        <v>2011</v>
      </c>
      <c r="B3141" s="350" t="s">
        <v>44</v>
      </c>
      <c r="C3141" s="350" t="s">
        <v>112</v>
      </c>
      <c r="D3141" s="351">
        <v>17752.78</v>
      </c>
      <c r="E3141" s="351">
        <v>32235.652499999997</v>
      </c>
      <c r="F3141" s="352">
        <v>49988.432500000003</v>
      </c>
      <c r="G3141" s="221"/>
    </row>
    <row r="3142" spans="1:7" s="58" customFormat="1" ht="13.5" customHeight="1" x14ac:dyDescent="0.2">
      <c r="A3142" s="244">
        <v>2011</v>
      </c>
      <c r="B3142" s="165" t="s">
        <v>45</v>
      </c>
      <c r="C3142" s="165" t="s">
        <v>112</v>
      </c>
      <c r="D3142" s="245">
        <v>26786.91</v>
      </c>
      <c r="E3142" s="245">
        <v>35490.36</v>
      </c>
      <c r="F3142" s="246">
        <v>62277.27</v>
      </c>
      <c r="G3142" s="221"/>
    </row>
    <row r="3143" spans="1:7" s="58" customFormat="1" ht="13.5" customHeight="1" x14ac:dyDescent="0.2">
      <c r="A3143" s="349">
        <v>2011</v>
      </c>
      <c r="B3143" s="350" t="s">
        <v>46</v>
      </c>
      <c r="C3143" s="350" t="s">
        <v>112</v>
      </c>
      <c r="D3143" s="351">
        <v>26329.449999999997</v>
      </c>
      <c r="E3143" s="351">
        <v>38626.379999999997</v>
      </c>
      <c r="F3143" s="352">
        <v>64955.83</v>
      </c>
      <c r="G3143" s="221"/>
    </row>
    <row r="3144" spans="1:7" s="58" customFormat="1" ht="13.5" customHeight="1" x14ac:dyDescent="0.2">
      <c r="A3144" s="244">
        <v>2011</v>
      </c>
      <c r="B3144" s="165" t="s">
        <v>47</v>
      </c>
      <c r="C3144" s="165" t="s">
        <v>112</v>
      </c>
      <c r="D3144" s="245">
        <v>18896.989999999998</v>
      </c>
      <c r="E3144" s="245">
        <v>35141.832499999997</v>
      </c>
      <c r="F3144" s="246">
        <v>54038.822500000002</v>
      </c>
      <c r="G3144" s="221"/>
    </row>
    <row r="3145" spans="1:7" s="58" customFormat="1" ht="13.5" customHeight="1" x14ac:dyDescent="0.2">
      <c r="A3145" s="349">
        <v>2011</v>
      </c>
      <c r="B3145" s="350" t="s">
        <v>48</v>
      </c>
      <c r="C3145" s="350" t="s">
        <v>112</v>
      </c>
      <c r="D3145" s="351">
        <v>21106.83</v>
      </c>
      <c r="E3145" s="351">
        <v>36862.402500000011</v>
      </c>
      <c r="F3145" s="352">
        <v>57969.232500000006</v>
      </c>
      <c r="G3145" s="221"/>
    </row>
    <row r="3146" spans="1:7" s="58" customFormat="1" ht="13.5" customHeight="1" x14ac:dyDescent="0.2">
      <c r="A3146" s="244">
        <v>2011</v>
      </c>
      <c r="B3146" s="165" t="s">
        <v>49</v>
      </c>
      <c r="C3146" s="165" t="s">
        <v>112</v>
      </c>
      <c r="D3146" s="245">
        <v>20788.644999999997</v>
      </c>
      <c r="E3146" s="245">
        <v>34393.622499999998</v>
      </c>
      <c r="F3146" s="246">
        <v>55182.267499999994</v>
      </c>
      <c r="G3146" s="221"/>
    </row>
    <row r="3147" spans="1:7" s="58" customFormat="1" ht="13.5" customHeight="1" x14ac:dyDescent="0.2">
      <c r="A3147" s="349">
        <v>2012</v>
      </c>
      <c r="B3147" s="350" t="s">
        <v>50</v>
      </c>
      <c r="C3147" s="350" t="s">
        <v>112</v>
      </c>
      <c r="D3147" s="351">
        <v>20845.900000000001</v>
      </c>
      <c r="E3147" s="351">
        <v>35729.907500000001</v>
      </c>
      <c r="F3147" s="352">
        <v>56575.80750000001</v>
      </c>
      <c r="G3147" s="221"/>
    </row>
    <row r="3148" spans="1:7" s="58" customFormat="1" ht="13.5" customHeight="1" x14ac:dyDescent="0.2">
      <c r="A3148" s="244">
        <v>2012</v>
      </c>
      <c r="B3148" s="165" t="s">
        <v>51</v>
      </c>
      <c r="C3148" s="165" t="s">
        <v>112</v>
      </c>
      <c r="D3148" s="245">
        <v>23096.853000000003</v>
      </c>
      <c r="E3148" s="245">
        <v>35931.660000000003</v>
      </c>
      <c r="F3148" s="246">
        <v>59028.513000000006</v>
      </c>
      <c r="G3148" s="221"/>
    </row>
    <row r="3149" spans="1:7" s="58" customFormat="1" ht="13.5" customHeight="1" x14ac:dyDescent="0.2">
      <c r="A3149" s="349">
        <v>2012</v>
      </c>
      <c r="B3149" s="350" t="s">
        <v>52</v>
      </c>
      <c r="C3149" s="350" t="s">
        <v>112</v>
      </c>
      <c r="D3149" s="351">
        <v>28767.010000000002</v>
      </c>
      <c r="E3149" s="351">
        <v>38171.699999999997</v>
      </c>
      <c r="F3149" s="352">
        <v>66938.710000000006</v>
      </c>
      <c r="G3149" s="221"/>
    </row>
    <row r="3150" spans="1:7" s="58" customFormat="1" ht="13.5" customHeight="1" x14ac:dyDescent="0.2">
      <c r="A3150" s="244">
        <v>2012</v>
      </c>
      <c r="B3150" s="165" t="s">
        <v>40</v>
      </c>
      <c r="C3150" s="165" t="s">
        <v>112</v>
      </c>
      <c r="D3150" s="245">
        <v>22252.299999999996</v>
      </c>
      <c r="E3150" s="245">
        <v>30494.424999999999</v>
      </c>
      <c r="F3150" s="246">
        <v>52746.724999999991</v>
      </c>
      <c r="G3150" s="221"/>
    </row>
    <row r="3151" spans="1:7" s="58" customFormat="1" ht="13.5" customHeight="1" x14ac:dyDescent="0.2">
      <c r="A3151" s="349">
        <v>2012</v>
      </c>
      <c r="B3151" s="350" t="s">
        <v>42</v>
      </c>
      <c r="C3151" s="350" t="s">
        <v>112</v>
      </c>
      <c r="D3151" s="351">
        <v>26855.405999999988</v>
      </c>
      <c r="E3151" s="351">
        <v>36289.182499999995</v>
      </c>
      <c r="F3151" s="352">
        <v>63144.588499999976</v>
      </c>
      <c r="G3151" s="221"/>
    </row>
    <row r="3152" spans="1:7" s="58" customFormat="1" ht="13.5" customHeight="1" x14ac:dyDescent="0.2">
      <c r="A3152" s="244">
        <v>2012</v>
      </c>
      <c r="B3152" s="165" t="s">
        <v>43</v>
      </c>
      <c r="C3152" s="165" t="s">
        <v>112</v>
      </c>
      <c r="D3152" s="245">
        <v>25620.878000000004</v>
      </c>
      <c r="E3152" s="245">
        <v>33692.654999999999</v>
      </c>
      <c r="F3152" s="246">
        <v>59313.53300000001</v>
      </c>
      <c r="G3152" s="221"/>
    </row>
    <row r="3153" spans="1:7" s="58" customFormat="1" ht="13.5" customHeight="1" x14ac:dyDescent="0.2">
      <c r="A3153" s="349">
        <v>2012</v>
      </c>
      <c r="B3153" s="350" t="s">
        <v>44</v>
      </c>
      <c r="C3153" s="350" t="s">
        <v>112</v>
      </c>
      <c r="D3153" s="351">
        <v>28751.402999999995</v>
      </c>
      <c r="E3153" s="351">
        <v>36586.572499999995</v>
      </c>
      <c r="F3153" s="352">
        <v>65337.975499999993</v>
      </c>
      <c r="G3153" s="221"/>
    </row>
    <row r="3154" spans="1:7" s="58" customFormat="1" ht="13.5" customHeight="1" x14ac:dyDescent="0.2">
      <c r="A3154" s="244">
        <v>2012</v>
      </c>
      <c r="B3154" s="165" t="s">
        <v>45</v>
      </c>
      <c r="C3154" s="165" t="s">
        <v>112</v>
      </c>
      <c r="D3154" s="245">
        <v>29908.75</v>
      </c>
      <c r="E3154" s="245">
        <v>36844.340000000004</v>
      </c>
      <c r="F3154" s="246">
        <v>66753.09</v>
      </c>
      <c r="G3154" s="221"/>
    </row>
    <row r="3155" spans="1:7" s="58" customFormat="1" ht="13.5" customHeight="1" x14ac:dyDescent="0.2">
      <c r="A3155" s="349">
        <v>2012</v>
      </c>
      <c r="B3155" s="350" t="s">
        <v>46</v>
      </c>
      <c r="C3155" s="350" t="s">
        <v>112</v>
      </c>
      <c r="D3155" s="351">
        <v>27755.170000000002</v>
      </c>
      <c r="E3155" s="351">
        <v>35024.457499999997</v>
      </c>
      <c r="F3155" s="352">
        <v>62779.627500000002</v>
      </c>
      <c r="G3155" s="221"/>
    </row>
    <row r="3156" spans="1:7" s="58" customFormat="1" ht="13.5" customHeight="1" x14ac:dyDescent="0.2">
      <c r="A3156" s="244">
        <v>2012</v>
      </c>
      <c r="B3156" s="165" t="s">
        <v>47</v>
      </c>
      <c r="C3156" s="165" t="s">
        <v>112</v>
      </c>
      <c r="D3156" s="245">
        <v>28431.730000000003</v>
      </c>
      <c r="E3156" s="245">
        <v>36777.702499999999</v>
      </c>
      <c r="F3156" s="246">
        <v>65209.432500000003</v>
      </c>
      <c r="G3156" s="221"/>
    </row>
    <row r="3157" spans="1:7" s="58" customFormat="1" ht="13.5" customHeight="1" x14ac:dyDescent="0.2">
      <c r="A3157" s="349">
        <v>2012</v>
      </c>
      <c r="B3157" s="350" t="s">
        <v>48</v>
      </c>
      <c r="C3157" s="350" t="s">
        <v>112</v>
      </c>
      <c r="D3157" s="351">
        <v>28220.195</v>
      </c>
      <c r="E3157" s="351">
        <v>36532.018000000004</v>
      </c>
      <c r="F3157" s="352">
        <v>64752.213000000003</v>
      </c>
      <c r="G3157" s="221"/>
    </row>
    <row r="3158" spans="1:7" s="58" customFormat="1" ht="13.5" customHeight="1" x14ac:dyDescent="0.2">
      <c r="A3158" s="244">
        <v>2012</v>
      </c>
      <c r="B3158" s="165" t="s">
        <v>49</v>
      </c>
      <c r="C3158" s="165" t="s">
        <v>112</v>
      </c>
      <c r="D3158" s="245">
        <v>24813.549999999996</v>
      </c>
      <c r="E3158" s="245">
        <v>33230.515499999994</v>
      </c>
      <c r="F3158" s="246">
        <v>58044.06549999999</v>
      </c>
      <c r="G3158" s="221"/>
    </row>
    <row r="3159" spans="1:7" s="58" customFormat="1" ht="13.5" customHeight="1" x14ac:dyDescent="0.2">
      <c r="A3159" s="349">
        <v>2013</v>
      </c>
      <c r="B3159" s="350" t="s">
        <v>50</v>
      </c>
      <c r="C3159" s="350" t="s">
        <v>112</v>
      </c>
      <c r="D3159" s="351">
        <v>25718.210000000006</v>
      </c>
      <c r="E3159" s="351">
        <v>32442.482499999998</v>
      </c>
      <c r="F3159" s="352">
        <v>58160.692500000005</v>
      </c>
      <c r="G3159" s="221"/>
    </row>
    <row r="3160" spans="1:7" s="58" customFormat="1" ht="13.5" customHeight="1" x14ac:dyDescent="0.2">
      <c r="A3160" s="244">
        <v>2013</v>
      </c>
      <c r="B3160" s="165" t="s">
        <v>51</v>
      </c>
      <c r="C3160" s="165" t="s">
        <v>112</v>
      </c>
      <c r="D3160" s="245">
        <v>27136.742000000002</v>
      </c>
      <c r="E3160" s="245">
        <v>33620.964999999997</v>
      </c>
      <c r="F3160" s="246">
        <v>60757.707000000002</v>
      </c>
      <c r="G3160" s="221"/>
    </row>
    <row r="3161" spans="1:7" s="58" customFormat="1" ht="13.5" customHeight="1" x14ac:dyDescent="0.2">
      <c r="A3161" s="349">
        <v>2013</v>
      </c>
      <c r="B3161" s="350" t="s">
        <v>52</v>
      </c>
      <c r="C3161" s="350" t="s">
        <v>112</v>
      </c>
      <c r="D3161" s="351">
        <v>29622.360000000011</v>
      </c>
      <c r="E3161" s="351">
        <v>32492.467499999999</v>
      </c>
      <c r="F3161" s="352">
        <v>62114.827500000014</v>
      </c>
      <c r="G3161" s="221"/>
    </row>
    <row r="3162" spans="1:7" s="58" customFormat="1" ht="13.5" customHeight="1" x14ac:dyDescent="0.2">
      <c r="A3162" s="244">
        <v>2013</v>
      </c>
      <c r="B3162" s="165" t="s">
        <v>40</v>
      </c>
      <c r="C3162" s="165" t="s">
        <v>112</v>
      </c>
      <c r="D3162" s="245">
        <v>27794.640000000007</v>
      </c>
      <c r="E3162" s="245">
        <v>37718.112999999998</v>
      </c>
      <c r="F3162" s="246">
        <v>65512.753000000004</v>
      </c>
      <c r="G3162" s="221"/>
    </row>
    <row r="3163" spans="1:7" s="58" customFormat="1" ht="13.5" customHeight="1" x14ac:dyDescent="0.2">
      <c r="A3163" s="349">
        <v>2013</v>
      </c>
      <c r="B3163" s="350" t="s">
        <v>42</v>
      </c>
      <c r="C3163" s="350" t="s">
        <v>112</v>
      </c>
      <c r="D3163" s="351">
        <v>28433.480000000003</v>
      </c>
      <c r="E3163" s="351">
        <v>35734.747499999998</v>
      </c>
      <c r="F3163" s="352">
        <v>64168.227499999994</v>
      </c>
      <c r="G3163" s="221"/>
    </row>
    <row r="3164" spans="1:7" s="58" customFormat="1" ht="13.5" customHeight="1" x14ac:dyDescent="0.2">
      <c r="A3164" s="244">
        <v>2013</v>
      </c>
      <c r="B3164" s="165" t="s">
        <v>43</v>
      </c>
      <c r="C3164" s="165" t="s">
        <v>112</v>
      </c>
      <c r="D3164" s="245">
        <v>27885.59</v>
      </c>
      <c r="E3164" s="245">
        <v>35802.395000000004</v>
      </c>
      <c r="F3164" s="246">
        <v>63687.985000000001</v>
      </c>
      <c r="G3164" s="221"/>
    </row>
    <row r="3165" spans="1:7" s="58" customFormat="1" ht="13.5" customHeight="1" x14ac:dyDescent="0.2">
      <c r="A3165" s="349">
        <v>2013</v>
      </c>
      <c r="B3165" s="350" t="s">
        <v>44</v>
      </c>
      <c r="C3165" s="350" t="s">
        <v>112</v>
      </c>
      <c r="D3165" s="351">
        <v>30433.190000000002</v>
      </c>
      <c r="E3165" s="351">
        <v>36168.94</v>
      </c>
      <c r="F3165" s="352">
        <v>66602.13</v>
      </c>
      <c r="G3165" s="221"/>
    </row>
    <row r="3166" spans="1:7" s="58" customFormat="1" ht="13.5" customHeight="1" x14ac:dyDescent="0.2">
      <c r="A3166" s="244">
        <v>2013</v>
      </c>
      <c r="B3166" s="165" t="s">
        <v>45</v>
      </c>
      <c r="C3166" s="165" t="s">
        <v>112</v>
      </c>
      <c r="D3166" s="245">
        <v>26519.61</v>
      </c>
      <c r="E3166" s="245">
        <v>34889.589999999997</v>
      </c>
      <c r="F3166" s="246">
        <v>61409.2</v>
      </c>
      <c r="G3166" s="221"/>
    </row>
    <row r="3167" spans="1:7" s="58" customFormat="1" ht="13.5" customHeight="1" x14ac:dyDescent="0.2">
      <c r="A3167" s="349">
        <v>2013</v>
      </c>
      <c r="B3167" s="350" t="s">
        <v>46</v>
      </c>
      <c r="C3167" s="350" t="s">
        <v>112</v>
      </c>
      <c r="D3167" s="351">
        <v>27138.319999999992</v>
      </c>
      <c r="E3167" s="351">
        <v>40972.777499999997</v>
      </c>
      <c r="F3167" s="352">
        <v>68111.097499999989</v>
      </c>
      <c r="G3167" s="221"/>
    </row>
    <row r="3168" spans="1:7" s="58" customFormat="1" ht="13.5" customHeight="1" x14ac:dyDescent="0.2">
      <c r="A3168" s="244">
        <v>2013</v>
      </c>
      <c r="B3168" s="165" t="s">
        <v>47</v>
      </c>
      <c r="C3168" s="165" t="s">
        <v>112</v>
      </c>
      <c r="D3168" s="245">
        <v>29678.222999999998</v>
      </c>
      <c r="E3168" s="245">
        <v>40437.027499999997</v>
      </c>
      <c r="F3168" s="246">
        <v>70115.250499999995</v>
      </c>
      <c r="G3168" s="221"/>
    </row>
    <row r="3169" spans="1:7" s="58" customFormat="1" ht="13.5" customHeight="1" x14ac:dyDescent="0.2">
      <c r="A3169" s="349">
        <v>2013</v>
      </c>
      <c r="B3169" s="350" t="s">
        <v>48</v>
      </c>
      <c r="C3169" s="350" t="s">
        <v>112</v>
      </c>
      <c r="D3169" s="351">
        <v>29158.879999999997</v>
      </c>
      <c r="E3169" s="351">
        <v>39890.938500000004</v>
      </c>
      <c r="F3169" s="352">
        <v>69049.818499999994</v>
      </c>
      <c r="G3169" s="221"/>
    </row>
    <row r="3170" spans="1:7" s="58" customFormat="1" ht="13.5" customHeight="1" x14ac:dyDescent="0.2">
      <c r="A3170" s="244">
        <v>2013</v>
      </c>
      <c r="B3170" s="165" t="s">
        <v>49</v>
      </c>
      <c r="C3170" s="165" t="s">
        <v>112</v>
      </c>
      <c r="D3170" s="245">
        <v>25008.520000000004</v>
      </c>
      <c r="E3170" s="245">
        <v>35888.622499999998</v>
      </c>
      <c r="F3170" s="246">
        <v>60897.142500000002</v>
      </c>
      <c r="G3170" s="221"/>
    </row>
    <row r="3171" spans="1:7" s="58" customFormat="1" ht="13.5" customHeight="1" x14ac:dyDescent="0.2">
      <c r="A3171" s="349">
        <v>2014</v>
      </c>
      <c r="B3171" s="350" t="s">
        <v>50</v>
      </c>
      <c r="C3171" s="350" t="s">
        <v>112</v>
      </c>
      <c r="D3171" s="351">
        <v>24678.25</v>
      </c>
      <c r="E3171" s="351">
        <v>28959.625</v>
      </c>
      <c r="F3171" s="352">
        <v>53637.874999999993</v>
      </c>
      <c r="G3171" s="221"/>
    </row>
    <row r="3172" spans="1:7" s="58" customFormat="1" ht="13.5" customHeight="1" x14ac:dyDescent="0.2">
      <c r="A3172" s="244">
        <v>2014</v>
      </c>
      <c r="B3172" s="165" t="s">
        <v>51</v>
      </c>
      <c r="C3172" s="165" t="s">
        <v>112</v>
      </c>
      <c r="D3172" s="245">
        <v>28368.050000000003</v>
      </c>
      <c r="E3172" s="245">
        <v>31974.53</v>
      </c>
      <c r="F3172" s="246">
        <v>60342.58</v>
      </c>
      <c r="G3172" s="221"/>
    </row>
    <row r="3173" spans="1:7" s="58" customFormat="1" ht="13.5" customHeight="1" x14ac:dyDescent="0.2">
      <c r="A3173" s="349">
        <v>2014</v>
      </c>
      <c r="B3173" s="350" t="s">
        <v>52</v>
      </c>
      <c r="C3173" s="350" t="s">
        <v>112</v>
      </c>
      <c r="D3173" s="351">
        <v>28864.061000000002</v>
      </c>
      <c r="E3173" s="351">
        <v>40010.78</v>
      </c>
      <c r="F3173" s="352">
        <v>68874.841</v>
      </c>
      <c r="G3173" s="221"/>
    </row>
    <row r="3174" spans="1:7" s="58" customFormat="1" ht="13.5" customHeight="1" x14ac:dyDescent="0.2">
      <c r="A3174" s="244">
        <v>2014</v>
      </c>
      <c r="B3174" s="165" t="s">
        <v>40</v>
      </c>
      <c r="C3174" s="165" t="s">
        <v>112</v>
      </c>
      <c r="D3174" s="245">
        <v>27260.970000000005</v>
      </c>
      <c r="E3174" s="245">
        <v>36792.505000000005</v>
      </c>
      <c r="F3174" s="246">
        <v>64053.475000000006</v>
      </c>
      <c r="G3174" s="221"/>
    </row>
    <row r="3175" spans="1:7" s="58" customFormat="1" ht="13.5" customHeight="1" x14ac:dyDescent="0.2">
      <c r="A3175" s="349">
        <v>2014</v>
      </c>
      <c r="B3175" s="350" t="s">
        <v>42</v>
      </c>
      <c r="C3175" s="350" t="s">
        <v>112</v>
      </c>
      <c r="D3175" s="351">
        <v>30517.85</v>
      </c>
      <c r="E3175" s="351">
        <v>35739.667499999996</v>
      </c>
      <c r="F3175" s="352">
        <v>66257.517500000002</v>
      </c>
      <c r="G3175" s="221"/>
    </row>
    <row r="3176" spans="1:7" s="58" customFormat="1" ht="13.5" customHeight="1" x14ac:dyDescent="0.2">
      <c r="A3176" s="244">
        <v>2014</v>
      </c>
      <c r="B3176" s="165" t="s">
        <v>43</v>
      </c>
      <c r="C3176" s="165" t="s">
        <v>112</v>
      </c>
      <c r="D3176" s="245">
        <v>29154.43</v>
      </c>
      <c r="E3176" s="245">
        <v>35826.202495000005</v>
      </c>
      <c r="F3176" s="246">
        <v>64980.632495000005</v>
      </c>
      <c r="G3176" s="221"/>
    </row>
    <row r="3177" spans="1:7" s="58" customFormat="1" ht="13.5" customHeight="1" x14ac:dyDescent="0.2">
      <c r="A3177" s="349">
        <v>2014</v>
      </c>
      <c r="B3177" s="350" t="s">
        <v>44</v>
      </c>
      <c r="C3177" s="350" t="s">
        <v>112</v>
      </c>
      <c r="D3177" s="351">
        <v>30823.37999999999</v>
      </c>
      <c r="E3177" s="351">
        <v>39337.567500000005</v>
      </c>
      <c r="F3177" s="352">
        <v>70160.947499999995</v>
      </c>
      <c r="G3177" s="221"/>
    </row>
    <row r="3178" spans="1:7" s="58" customFormat="1" ht="13.5" customHeight="1" x14ac:dyDescent="0.2">
      <c r="A3178" s="244">
        <v>2014</v>
      </c>
      <c r="B3178" s="165" t="s">
        <v>45</v>
      </c>
      <c r="C3178" s="165" t="s">
        <v>112</v>
      </c>
      <c r="D3178" s="245">
        <v>28959.571000000007</v>
      </c>
      <c r="E3178" s="245">
        <v>41106.841</v>
      </c>
      <c r="F3178" s="246">
        <v>70066.412000000011</v>
      </c>
      <c r="G3178" s="221"/>
    </row>
    <row r="3179" spans="1:7" s="58" customFormat="1" ht="13.5" customHeight="1" x14ac:dyDescent="0.2">
      <c r="A3179" s="349">
        <v>2014</v>
      </c>
      <c r="B3179" s="350" t="s">
        <v>46</v>
      </c>
      <c r="C3179" s="350" t="s">
        <v>112</v>
      </c>
      <c r="D3179" s="351">
        <v>29811.570000000007</v>
      </c>
      <c r="E3179" s="351">
        <v>40264.075499999999</v>
      </c>
      <c r="F3179" s="352">
        <v>70075.645500000013</v>
      </c>
      <c r="G3179" s="221"/>
    </row>
    <row r="3180" spans="1:7" s="58" customFormat="1" ht="13.5" customHeight="1" x14ac:dyDescent="0.2">
      <c r="A3180" s="244">
        <v>2014</v>
      </c>
      <c r="B3180" s="165" t="s">
        <v>47</v>
      </c>
      <c r="C3180" s="165" t="s">
        <v>112</v>
      </c>
      <c r="D3180" s="245">
        <v>25043.249999999996</v>
      </c>
      <c r="E3180" s="245">
        <v>41943.964500000009</v>
      </c>
      <c r="F3180" s="246">
        <v>66987.214500000002</v>
      </c>
      <c r="G3180" s="221"/>
    </row>
    <row r="3181" spans="1:7" s="58" customFormat="1" ht="13.5" customHeight="1" x14ac:dyDescent="0.2">
      <c r="A3181" s="349">
        <v>2014</v>
      </c>
      <c r="B3181" s="350" t="s">
        <v>48</v>
      </c>
      <c r="C3181" s="350" t="s">
        <v>112</v>
      </c>
      <c r="D3181" s="351">
        <v>27064.23</v>
      </c>
      <c r="E3181" s="351">
        <v>42344.215500000006</v>
      </c>
      <c r="F3181" s="352">
        <v>69408.445500000002</v>
      </c>
      <c r="G3181" s="221"/>
    </row>
    <row r="3182" spans="1:7" s="58" customFormat="1" ht="13.5" customHeight="1" x14ac:dyDescent="0.2">
      <c r="A3182" s="244">
        <v>2014</v>
      </c>
      <c r="B3182" s="165" t="s">
        <v>49</v>
      </c>
      <c r="C3182" s="165" t="s">
        <v>112</v>
      </c>
      <c r="D3182" s="245">
        <v>22012.75</v>
      </c>
      <c r="E3182" s="245">
        <v>45979.084999999999</v>
      </c>
      <c r="F3182" s="246">
        <v>67991.835000000006</v>
      </c>
      <c r="G3182" s="221"/>
    </row>
    <row r="3183" spans="1:7" s="58" customFormat="1" ht="13.5" customHeight="1" x14ac:dyDescent="0.2">
      <c r="A3183" s="349">
        <v>2015</v>
      </c>
      <c r="B3183" s="350" t="s">
        <v>50</v>
      </c>
      <c r="C3183" s="350" t="s">
        <v>112</v>
      </c>
      <c r="D3183" s="351">
        <v>20222.599999999999</v>
      </c>
      <c r="E3183" s="351">
        <v>33363.627499999995</v>
      </c>
      <c r="F3183" s="352">
        <v>53586.227499999994</v>
      </c>
      <c r="G3183" s="221"/>
    </row>
    <row r="3184" spans="1:7" s="58" customFormat="1" ht="13.5" customHeight="1" x14ac:dyDescent="0.2">
      <c r="A3184" s="244">
        <v>2015</v>
      </c>
      <c r="B3184" s="165" t="s">
        <v>51</v>
      </c>
      <c r="C3184" s="165" t="s">
        <v>112</v>
      </c>
      <c r="D3184" s="245">
        <v>24280.225999999999</v>
      </c>
      <c r="E3184" s="245">
        <v>32986.964500000002</v>
      </c>
      <c r="F3184" s="246">
        <v>57267.190499999997</v>
      </c>
      <c r="G3184" s="221"/>
    </row>
    <row r="3185" spans="1:7" s="58" customFormat="1" ht="13.5" customHeight="1" x14ac:dyDescent="0.2">
      <c r="A3185" s="349">
        <v>2015</v>
      </c>
      <c r="B3185" s="350" t="s">
        <v>52</v>
      </c>
      <c r="C3185" s="350" t="s">
        <v>112</v>
      </c>
      <c r="D3185" s="351">
        <v>25650.078000000001</v>
      </c>
      <c r="E3185" s="351">
        <v>40462.344499999999</v>
      </c>
      <c r="F3185" s="352">
        <v>66112.422500000015</v>
      </c>
      <c r="G3185" s="221"/>
    </row>
    <row r="3186" spans="1:7" s="58" customFormat="1" ht="13.5" customHeight="1" x14ac:dyDescent="0.2">
      <c r="A3186" s="244">
        <v>2015</v>
      </c>
      <c r="B3186" s="165" t="s">
        <v>40</v>
      </c>
      <c r="C3186" s="165" t="s">
        <v>112</v>
      </c>
      <c r="D3186" s="245">
        <v>22860.370000000003</v>
      </c>
      <c r="E3186" s="245">
        <v>35911.524999999994</v>
      </c>
      <c r="F3186" s="246">
        <v>58771.895000000004</v>
      </c>
      <c r="G3186" s="221"/>
    </row>
    <row r="3187" spans="1:7" s="58" customFormat="1" ht="13.5" customHeight="1" x14ac:dyDescent="0.2">
      <c r="A3187" s="349">
        <v>2015</v>
      </c>
      <c r="B3187" s="350" t="s">
        <v>42</v>
      </c>
      <c r="C3187" s="350" t="s">
        <v>112</v>
      </c>
      <c r="D3187" s="351">
        <v>21936.219999999994</v>
      </c>
      <c r="E3187" s="351">
        <v>37597.878000000004</v>
      </c>
      <c r="F3187" s="352">
        <v>59534.097999999998</v>
      </c>
      <c r="G3187" s="221"/>
    </row>
    <row r="3188" spans="1:7" s="58" customFormat="1" ht="13.5" customHeight="1" x14ac:dyDescent="0.2">
      <c r="A3188" s="244">
        <v>2015</v>
      </c>
      <c r="B3188" s="165" t="s">
        <v>43</v>
      </c>
      <c r="C3188" s="165" t="s">
        <v>112</v>
      </c>
      <c r="D3188" s="245">
        <v>22408.7</v>
      </c>
      <c r="E3188" s="245">
        <v>35467.991499999996</v>
      </c>
      <c r="F3188" s="246">
        <v>57876.691499999994</v>
      </c>
      <c r="G3188" s="221"/>
    </row>
    <row r="3189" spans="1:7" s="58" customFormat="1" ht="13.5" customHeight="1" x14ac:dyDescent="0.2">
      <c r="A3189" s="349">
        <v>2015</v>
      </c>
      <c r="B3189" s="350" t="s">
        <v>44</v>
      </c>
      <c r="C3189" s="350" t="s">
        <v>112</v>
      </c>
      <c r="D3189" s="351">
        <v>25905.86</v>
      </c>
      <c r="E3189" s="351">
        <v>39399.079000000005</v>
      </c>
      <c r="F3189" s="352">
        <v>65304.939000000006</v>
      </c>
      <c r="G3189" s="221"/>
    </row>
    <row r="3190" spans="1:7" s="58" customFormat="1" ht="13.5" customHeight="1" x14ac:dyDescent="0.2">
      <c r="A3190" s="244">
        <v>2015</v>
      </c>
      <c r="B3190" s="165" t="s">
        <v>45</v>
      </c>
      <c r="C3190" s="165" t="s">
        <v>112</v>
      </c>
      <c r="D3190" s="245">
        <v>21599.769999999997</v>
      </c>
      <c r="E3190" s="245">
        <v>39490.573999999993</v>
      </c>
      <c r="F3190" s="246">
        <v>61090.343999999997</v>
      </c>
      <c r="G3190" s="221"/>
    </row>
    <row r="3191" spans="1:7" s="58" customFormat="1" ht="13.5" customHeight="1" x14ac:dyDescent="0.2">
      <c r="A3191" s="349">
        <v>2015</v>
      </c>
      <c r="B3191" s="350" t="s">
        <v>46</v>
      </c>
      <c r="C3191" s="350" t="s">
        <v>112</v>
      </c>
      <c r="D3191" s="351">
        <v>25460.902000000002</v>
      </c>
      <c r="E3191" s="351">
        <v>38017.610999999997</v>
      </c>
      <c r="F3191" s="352">
        <v>63478.512999999992</v>
      </c>
      <c r="G3191" s="221"/>
    </row>
    <row r="3192" spans="1:7" s="58" customFormat="1" ht="13.5" customHeight="1" x14ac:dyDescent="0.2">
      <c r="A3192" s="244">
        <v>2015</v>
      </c>
      <c r="B3192" s="165" t="s">
        <v>47</v>
      </c>
      <c r="C3192" s="165" t="s">
        <v>112</v>
      </c>
      <c r="D3192" s="245">
        <v>25880.540000000005</v>
      </c>
      <c r="E3192" s="245">
        <v>40967.853500000012</v>
      </c>
      <c r="F3192" s="246">
        <v>66848.39350000002</v>
      </c>
      <c r="G3192" s="221"/>
    </row>
    <row r="3193" spans="1:7" s="58" customFormat="1" ht="13.5" customHeight="1" x14ac:dyDescent="0.2">
      <c r="A3193" s="349">
        <v>2015</v>
      </c>
      <c r="B3193" s="350" t="s">
        <v>48</v>
      </c>
      <c r="C3193" s="350" t="s">
        <v>112</v>
      </c>
      <c r="D3193" s="351">
        <v>23998.31</v>
      </c>
      <c r="E3193" s="351">
        <v>38969.872000000003</v>
      </c>
      <c r="F3193" s="352">
        <v>62968.182000000001</v>
      </c>
      <c r="G3193" s="221"/>
    </row>
    <row r="3194" spans="1:7" s="58" customFormat="1" ht="13.5" customHeight="1" x14ac:dyDescent="0.2">
      <c r="A3194" s="244">
        <v>2015</v>
      </c>
      <c r="B3194" s="165" t="s">
        <v>49</v>
      </c>
      <c r="C3194" s="165" t="s">
        <v>112</v>
      </c>
      <c r="D3194" s="245">
        <v>20698.989999999998</v>
      </c>
      <c r="E3194" s="245">
        <v>41706.602500000001</v>
      </c>
      <c r="F3194" s="246">
        <v>62405.592499999999</v>
      </c>
      <c r="G3194" s="221"/>
    </row>
    <row r="3195" spans="1:7" s="58" customFormat="1" ht="13.5" customHeight="1" x14ac:dyDescent="0.2">
      <c r="A3195" s="349">
        <v>2016</v>
      </c>
      <c r="B3195" s="350" t="s">
        <v>50</v>
      </c>
      <c r="C3195" s="350" t="s">
        <v>112</v>
      </c>
      <c r="D3195" s="351">
        <v>18687.589999999993</v>
      </c>
      <c r="E3195" s="351">
        <v>31718.067000000003</v>
      </c>
      <c r="F3195" s="352">
        <v>50405.656999999992</v>
      </c>
      <c r="G3195" s="221"/>
    </row>
    <row r="3196" spans="1:7" s="58" customFormat="1" ht="13.5" customHeight="1" x14ac:dyDescent="0.2">
      <c r="A3196" s="244">
        <v>2016</v>
      </c>
      <c r="B3196" s="165" t="s">
        <v>51</v>
      </c>
      <c r="C3196" s="165" t="s">
        <v>112</v>
      </c>
      <c r="D3196" s="245">
        <v>23377.350000000009</v>
      </c>
      <c r="E3196" s="245">
        <v>34572.894500000002</v>
      </c>
      <c r="F3196" s="246">
        <v>57950.244500000015</v>
      </c>
      <c r="G3196" s="221"/>
    </row>
    <row r="3197" spans="1:7" s="58" customFormat="1" ht="13.5" customHeight="1" x14ac:dyDescent="0.2">
      <c r="A3197" s="349">
        <v>2016</v>
      </c>
      <c r="B3197" s="350" t="s">
        <v>52</v>
      </c>
      <c r="C3197" s="350" t="s">
        <v>112</v>
      </c>
      <c r="D3197" s="351">
        <v>20832.220000000005</v>
      </c>
      <c r="E3197" s="351">
        <v>30800.901500000004</v>
      </c>
      <c r="F3197" s="352">
        <v>51633.121500000008</v>
      </c>
      <c r="G3197" s="221"/>
    </row>
    <row r="3198" spans="1:7" s="58" customFormat="1" ht="13.5" customHeight="1" x14ac:dyDescent="0.2">
      <c r="A3198" s="244">
        <v>2016</v>
      </c>
      <c r="B3198" s="165" t="s">
        <v>40</v>
      </c>
      <c r="C3198" s="165" t="s">
        <v>112</v>
      </c>
      <c r="D3198" s="245">
        <v>22188.229999999996</v>
      </c>
      <c r="E3198" s="245">
        <v>35778.843499999995</v>
      </c>
      <c r="F3198" s="246">
        <v>57967.073499999991</v>
      </c>
      <c r="G3198" s="221"/>
    </row>
    <row r="3199" spans="1:7" s="58" customFormat="1" ht="13.5" customHeight="1" x14ac:dyDescent="0.2">
      <c r="A3199" s="349">
        <v>2016</v>
      </c>
      <c r="B3199" s="350" t="s">
        <v>42</v>
      </c>
      <c r="C3199" s="350" t="s">
        <v>112</v>
      </c>
      <c r="D3199" s="351">
        <v>20532.799999999996</v>
      </c>
      <c r="E3199" s="351">
        <v>30873.9915</v>
      </c>
      <c r="F3199" s="352">
        <v>51406.791499999992</v>
      </c>
      <c r="G3199" s="221"/>
    </row>
    <row r="3200" spans="1:7" s="58" customFormat="1" ht="13.5" customHeight="1" x14ac:dyDescent="0.2">
      <c r="A3200" s="244">
        <v>2016</v>
      </c>
      <c r="B3200" s="165" t="s">
        <v>43</v>
      </c>
      <c r="C3200" s="165" t="s">
        <v>112</v>
      </c>
      <c r="D3200" s="245">
        <v>19525.97</v>
      </c>
      <c r="E3200" s="245">
        <v>33250.7785</v>
      </c>
      <c r="F3200" s="246">
        <v>52776.748500000002</v>
      </c>
      <c r="G3200" s="221"/>
    </row>
    <row r="3201" spans="1:7" s="58" customFormat="1" ht="13.5" customHeight="1" x14ac:dyDescent="0.2">
      <c r="A3201" s="349">
        <v>2016</v>
      </c>
      <c r="B3201" s="350" t="s">
        <v>44</v>
      </c>
      <c r="C3201" s="350" t="s">
        <v>112</v>
      </c>
      <c r="D3201" s="351">
        <v>16606.560000000005</v>
      </c>
      <c r="E3201" s="351">
        <v>31105.184000000001</v>
      </c>
      <c r="F3201" s="352">
        <v>47711.744000000006</v>
      </c>
      <c r="G3201" s="221"/>
    </row>
    <row r="3202" spans="1:7" s="58" customFormat="1" ht="13.5" customHeight="1" x14ac:dyDescent="0.2">
      <c r="A3202" s="244">
        <v>2016</v>
      </c>
      <c r="B3202" s="165" t="s">
        <v>45</v>
      </c>
      <c r="C3202" s="165" t="s">
        <v>112</v>
      </c>
      <c r="D3202" s="245">
        <v>20361.789999999997</v>
      </c>
      <c r="E3202" s="245">
        <v>33526.273499999996</v>
      </c>
      <c r="F3202" s="246">
        <v>53888.063499999997</v>
      </c>
      <c r="G3202" s="221"/>
    </row>
    <row r="3203" spans="1:7" s="58" customFormat="1" ht="13.5" customHeight="1" x14ac:dyDescent="0.2">
      <c r="A3203" s="349">
        <v>2016</v>
      </c>
      <c r="B3203" s="350" t="s">
        <v>46</v>
      </c>
      <c r="C3203" s="350" t="s">
        <v>112</v>
      </c>
      <c r="D3203" s="351">
        <v>19990.57</v>
      </c>
      <c r="E3203" s="351">
        <v>32836.2425</v>
      </c>
      <c r="F3203" s="352">
        <v>52826.8125</v>
      </c>
      <c r="G3203" s="221"/>
    </row>
    <row r="3204" spans="1:7" s="58" customFormat="1" ht="13.5" customHeight="1" x14ac:dyDescent="0.2">
      <c r="A3204" s="244">
        <v>2016</v>
      </c>
      <c r="B3204" s="165" t="s">
        <v>47</v>
      </c>
      <c r="C3204" s="165" t="s">
        <v>112</v>
      </c>
      <c r="D3204" s="245">
        <v>18729.13</v>
      </c>
      <c r="E3204" s="245">
        <v>31619.068500000001</v>
      </c>
      <c r="F3204" s="246">
        <v>50348.198499999999</v>
      </c>
      <c r="G3204" s="221"/>
    </row>
    <row r="3205" spans="1:7" s="58" customFormat="1" ht="13.5" customHeight="1" x14ac:dyDescent="0.2">
      <c r="A3205" s="349">
        <v>2016</v>
      </c>
      <c r="B3205" s="350" t="s">
        <v>48</v>
      </c>
      <c r="C3205" s="350" t="s">
        <v>112</v>
      </c>
      <c r="D3205" s="351">
        <v>19036.46</v>
      </c>
      <c r="E3205" s="351">
        <v>32321.392999999996</v>
      </c>
      <c r="F3205" s="352">
        <v>51357.853000000003</v>
      </c>
      <c r="G3205" s="221"/>
    </row>
    <row r="3206" spans="1:7" s="58" customFormat="1" ht="13.5" customHeight="1" x14ac:dyDescent="0.2">
      <c r="A3206" s="244">
        <v>2016</v>
      </c>
      <c r="B3206" s="165" t="s">
        <v>49</v>
      </c>
      <c r="C3206" s="165" t="s">
        <v>112</v>
      </c>
      <c r="D3206" s="245">
        <v>17010.96</v>
      </c>
      <c r="E3206" s="245">
        <v>33371.288</v>
      </c>
      <c r="F3206" s="246">
        <v>50382.248</v>
      </c>
      <c r="G3206" s="221"/>
    </row>
    <row r="3207" spans="1:7" s="58" customFormat="1" ht="13.5" customHeight="1" x14ac:dyDescent="0.2">
      <c r="A3207" s="349">
        <v>2017</v>
      </c>
      <c r="B3207" s="350" t="s">
        <v>50</v>
      </c>
      <c r="C3207" s="350" t="s">
        <v>112</v>
      </c>
      <c r="D3207" s="351">
        <v>14539.079999999998</v>
      </c>
      <c r="E3207" s="351">
        <v>31351.767000000007</v>
      </c>
      <c r="F3207" s="352">
        <v>45890.846999999994</v>
      </c>
      <c r="G3207" s="221"/>
    </row>
    <row r="3208" spans="1:7" s="58" customFormat="1" ht="13.5" customHeight="1" x14ac:dyDescent="0.2">
      <c r="A3208" s="244">
        <v>2017</v>
      </c>
      <c r="B3208" s="165" t="s">
        <v>51</v>
      </c>
      <c r="C3208" s="165" t="s">
        <v>112</v>
      </c>
      <c r="D3208" s="245">
        <v>18171.71</v>
      </c>
      <c r="E3208" s="245">
        <v>31546.705000000005</v>
      </c>
      <c r="F3208" s="246">
        <v>49718.415000000008</v>
      </c>
      <c r="G3208" s="221"/>
    </row>
    <row r="3209" spans="1:7" s="58" customFormat="1" ht="13.5" customHeight="1" x14ac:dyDescent="0.2">
      <c r="A3209" s="349">
        <v>2017</v>
      </c>
      <c r="B3209" s="350" t="s">
        <v>52</v>
      </c>
      <c r="C3209" s="350" t="s">
        <v>112</v>
      </c>
      <c r="D3209" s="351">
        <v>17276.960000000003</v>
      </c>
      <c r="E3209" s="351">
        <v>33777.822000000007</v>
      </c>
      <c r="F3209" s="352">
        <v>51054.782000000021</v>
      </c>
      <c r="G3209" s="221"/>
    </row>
    <row r="3210" spans="1:7" s="58" customFormat="1" ht="13.5" customHeight="1" x14ac:dyDescent="0.2">
      <c r="A3210" s="244">
        <v>2017</v>
      </c>
      <c r="B3210" s="165" t="s">
        <v>40</v>
      </c>
      <c r="C3210" s="165" t="s">
        <v>112</v>
      </c>
      <c r="D3210" s="245">
        <v>12955.500000000002</v>
      </c>
      <c r="E3210" s="245">
        <v>28131.306499999992</v>
      </c>
      <c r="F3210" s="246">
        <v>41086.806499999992</v>
      </c>
      <c r="G3210" s="221"/>
    </row>
    <row r="3211" spans="1:7" s="58" customFormat="1" ht="13.5" customHeight="1" x14ac:dyDescent="0.2">
      <c r="A3211" s="349">
        <v>2017</v>
      </c>
      <c r="B3211" s="350" t="s">
        <v>42</v>
      </c>
      <c r="C3211" s="350" t="s">
        <v>112</v>
      </c>
      <c r="D3211" s="351">
        <v>16709.18</v>
      </c>
      <c r="E3211" s="351">
        <v>34646.822500000009</v>
      </c>
      <c r="F3211" s="352">
        <v>51356.00250000001</v>
      </c>
      <c r="G3211" s="221"/>
    </row>
    <row r="3212" spans="1:7" s="58" customFormat="1" ht="13.5" customHeight="1" x14ac:dyDescent="0.2">
      <c r="A3212" s="244">
        <v>2017</v>
      </c>
      <c r="B3212" s="165" t="s">
        <v>43</v>
      </c>
      <c r="C3212" s="165" t="s">
        <v>112</v>
      </c>
      <c r="D3212" s="245">
        <v>14297.330000000002</v>
      </c>
      <c r="E3212" s="245">
        <v>33805.727500000001</v>
      </c>
      <c r="F3212" s="246">
        <v>48103.057499999995</v>
      </c>
      <c r="G3212" s="221"/>
    </row>
    <row r="3213" spans="1:7" s="58" customFormat="1" ht="13.5" customHeight="1" x14ac:dyDescent="0.2">
      <c r="A3213" s="349">
        <v>2017</v>
      </c>
      <c r="B3213" s="350" t="s">
        <v>44</v>
      </c>
      <c r="C3213" s="350" t="s">
        <v>112</v>
      </c>
      <c r="D3213" s="351">
        <v>14965.689999999997</v>
      </c>
      <c r="E3213" s="351">
        <v>35327.682000000001</v>
      </c>
      <c r="F3213" s="352">
        <v>50293.371999999996</v>
      </c>
      <c r="G3213" s="221"/>
    </row>
    <row r="3214" spans="1:7" s="58" customFormat="1" ht="13.5" customHeight="1" x14ac:dyDescent="0.2">
      <c r="A3214" s="244">
        <v>2017</v>
      </c>
      <c r="B3214" s="165" t="s">
        <v>45</v>
      </c>
      <c r="C3214" s="165" t="s">
        <v>112</v>
      </c>
      <c r="D3214" s="245">
        <v>16573.509999999998</v>
      </c>
      <c r="E3214" s="245">
        <v>36431.396000000008</v>
      </c>
      <c r="F3214" s="246">
        <v>53004.906000000003</v>
      </c>
      <c r="G3214" s="221"/>
    </row>
    <row r="3215" spans="1:7" s="58" customFormat="1" ht="13.5" customHeight="1" x14ac:dyDescent="0.2">
      <c r="A3215" s="349">
        <v>2017</v>
      </c>
      <c r="B3215" s="350" t="s">
        <v>46</v>
      </c>
      <c r="C3215" s="350" t="s">
        <v>112</v>
      </c>
      <c r="D3215" s="351">
        <v>14190.64</v>
      </c>
      <c r="E3215" s="351">
        <v>34472.855000000003</v>
      </c>
      <c r="F3215" s="352">
        <v>48663.495000000003</v>
      </c>
      <c r="G3215" s="221"/>
    </row>
    <row r="3216" spans="1:7" s="58" customFormat="1" ht="13.5" customHeight="1" x14ac:dyDescent="0.2">
      <c r="A3216" s="244">
        <v>2017</v>
      </c>
      <c r="B3216" s="165" t="s">
        <v>47</v>
      </c>
      <c r="C3216" s="165" t="s">
        <v>112</v>
      </c>
      <c r="D3216" s="245">
        <v>13984.669999999998</v>
      </c>
      <c r="E3216" s="245">
        <v>35709.099500000004</v>
      </c>
      <c r="F3216" s="246">
        <v>49693.769500000002</v>
      </c>
      <c r="G3216" s="221"/>
    </row>
    <row r="3217" spans="1:7" s="58" customFormat="1" ht="13.5" customHeight="1" x14ac:dyDescent="0.2">
      <c r="A3217" s="349">
        <v>2017</v>
      </c>
      <c r="B3217" s="350" t="s">
        <v>48</v>
      </c>
      <c r="C3217" s="350" t="s">
        <v>112</v>
      </c>
      <c r="D3217" s="351">
        <v>14328.779999999999</v>
      </c>
      <c r="E3217" s="351">
        <v>33608.193999999996</v>
      </c>
      <c r="F3217" s="352">
        <v>47936.973999999995</v>
      </c>
      <c r="G3217" s="221"/>
    </row>
    <row r="3218" spans="1:7" s="58" customFormat="1" ht="13.5" customHeight="1" x14ac:dyDescent="0.2">
      <c r="A3218" s="244">
        <v>2017</v>
      </c>
      <c r="B3218" s="165" t="s">
        <v>49</v>
      </c>
      <c r="C3218" s="165" t="s">
        <v>112</v>
      </c>
      <c r="D3218" s="245">
        <v>13306.36</v>
      </c>
      <c r="E3218" s="245">
        <v>32192.7575</v>
      </c>
      <c r="F3218" s="246">
        <v>45499.117499999993</v>
      </c>
      <c r="G3218" s="221"/>
    </row>
    <row r="3219" spans="1:7" s="58" customFormat="1" ht="13.5" customHeight="1" x14ac:dyDescent="0.2">
      <c r="A3219" s="349">
        <v>2018</v>
      </c>
      <c r="B3219" s="350" t="s">
        <v>50</v>
      </c>
      <c r="C3219" s="350" t="s">
        <v>112</v>
      </c>
      <c r="D3219" s="351">
        <v>11820.470000000001</v>
      </c>
      <c r="E3219" s="351">
        <v>28448.925999999999</v>
      </c>
      <c r="F3219" s="352">
        <v>40269.396000000001</v>
      </c>
      <c r="G3219" s="221"/>
    </row>
    <row r="3220" spans="1:7" s="58" customFormat="1" ht="13.5" customHeight="1" x14ac:dyDescent="0.2">
      <c r="A3220" s="244">
        <v>2018</v>
      </c>
      <c r="B3220" s="165" t="s">
        <v>51</v>
      </c>
      <c r="C3220" s="165" t="s">
        <v>112</v>
      </c>
      <c r="D3220" s="245">
        <v>12269.07</v>
      </c>
      <c r="E3220" s="245">
        <v>29582.828500000003</v>
      </c>
      <c r="F3220" s="246">
        <v>41851.898500000003</v>
      </c>
      <c r="G3220" s="221"/>
    </row>
    <row r="3221" spans="1:7" s="58" customFormat="1" ht="13.5" customHeight="1" x14ac:dyDescent="0.2">
      <c r="A3221" s="349">
        <v>2018</v>
      </c>
      <c r="B3221" s="350" t="s">
        <v>52</v>
      </c>
      <c r="C3221" s="350" t="s">
        <v>112</v>
      </c>
      <c r="D3221" s="351">
        <v>13014.3</v>
      </c>
      <c r="E3221" s="351">
        <v>30118.088000000007</v>
      </c>
      <c r="F3221" s="352">
        <v>43132.388000000006</v>
      </c>
      <c r="G3221" s="221"/>
    </row>
    <row r="3222" spans="1:7" s="58" customFormat="1" ht="13.5" customHeight="1" x14ac:dyDescent="0.2">
      <c r="A3222" s="244">
        <v>2018</v>
      </c>
      <c r="B3222" s="165" t="s">
        <v>40</v>
      </c>
      <c r="C3222" s="165" t="s">
        <v>112</v>
      </c>
      <c r="D3222" s="245">
        <v>13415.92</v>
      </c>
      <c r="E3222" s="245">
        <v>33108.746999999988</v>
      </c>
      <c r="F3222" s="246">
        <v>46524.666999999987</v>
      </c>
      <c r="G3222" s="221"/>
    </row>
    <row r="3223" spans="1:7" s="58" customFormat="1" ht="13.5" customHeight="1" x14ac:dyDescent="0.2">
      <c r="A3223" s="349">
        <v>2018</v>
      </c>
      <c r="B3223" s="350" t="s">
        <v>42</v>
      </c>
      <c r="C3223" s="350" t="s">
        <v>112</v>
      </c>
      <c r="D3223" s="351">
        <v>13381.44</v>
      </c>
      <c r="E3223" s="351">
        <v>31781.854499999998</v>
      </c>
      <c r="F3223" s="352">
        <v>45163.294500000004</v>
      </c>
      <c r="G3223" s="221"/>
    </row>
    <row r="3224" spans="1:7" s="58" customFormat="1" ht="13.5" customHeight="1" x14ac:dyDescent="0.2">
      <c r="A3224" s="244">
        <v>2018</v>
      </c>
      <c r="B3224" s="165" t="s">
        <v>43</v>
      </c>
      <c r="C3224" s="165" t="s">
        <v>112</v>
      </c>
      <c r="D3224" s="245">
        <v>11923.56</v>
      </c>
      <c r="E3224" s="245">
        <v>31233.671499999997</v>
      </c>
      <c r="F3224" s="246">
        <v>43157.231499999994</v>
      </c>
      <c r="G3224" s="221"/>
    </row>
    <row r="3225" spans="1:7" s="58" customFormat="1" ht="13.5" customHeight="1" x14ac:dyDescent="0.2">
      <c r="A3225" s="349">
        <v>2018</v>
      </c>
      <c r="B3225" s="350" t="s">
        <v>44</v>
      </c>
      <c r="C3225" s="350" t="s">
        <v>112</v>
      </c>
      <c r="D3225" s="351">
        <v>13351.410000000002</v>
      </c>
      <c r="E3225" s="351">
        <v>32614.852500000001</v>
      </c>
      <c r="F3225" s="352">
        <v>45966.262499999997</v>
      </c>
      <c r="G3225" s="221"/>
    </row>
    <row r="3226" spans="1:7" s="58" customFormat="1" ht="13.5" customHeight="1" x14ac:dyDescent="0.2">
      <c r="A3226" s="244">
        <v>2018</v>
      </c>
      <c r="B3226" s="165" t="s">
        <v>45</v>
      </c>
      <c r="C3226" s="165" t="s">
        <v>112</v>
      </c>
      <c r="D3226" s="245">
        <v>12200.640000000001</v>
      </c>
      <c r="E3226" s="245">
        <v>33757.796500000004</v>
      </c>
      <c r="F3226" s="246">
        <v>45958.436500000003</v>
      </c>
      <c r="G3226" s="221"/>
    </row>
    <row r="3227" spans="1:7" s="58" customFormat="1" ht="13.5" customHeight="1" x14ac:dyDescent="0.2">
      <c r="A3227" s="349">
        <v>2018</v>
      </c>
      <c r="B3227" s="350" t="s">
        <v>46</v>
      </c>
      <c r="C3227" s="350" t="s">
        <v>112</v>
      </c>
      <c r="D3227" s="351">
        <v>12548.73</v>
      </c>
      <c r="E3227" s="351">
        <v>32048.980000000003</v>
      </c>
      <c r="F3227" s="352">
        <v>44597.709999999992</v>
      </c>
      <c r="G3227" s="221"/>
    </row>
    <row r="3228" spans="1:7" s="58" customFormat="1" ht="13.5" customHeight="1" x14ac:dyDescent="0.2">
      <c r="A3228" s="244">
        <v>2018</v>
      </c>
      <c r="B3228" s="165" t="s">
        <v>47</v>
      </c>
      <c r="C3228" s="165" t="s">
        <v>112</v>
      </c>
      <c r="D3228" s="245">
        <v>13496.619999999999</v>
      </c>
      <c r="E3228" s="245">
        <v>33368.368500000004</v>
      </c>
      <c r="F3228" s="246">
        <v>46864.988500000007</v>
      </c>
      <c r="G3228" s="221"/>
    </row>
    <row r="3229" spans="1:7" s="58" customFormat="1" ht="13.5" customHeight="1" x14ac:dyDescent="0.2">
      <c r="A3229" s="349">
        <v>2018</v>
      </c>
      <c r="B3229" s="350" t="s">
        <v>48</v>
      </c>
      <c r="C3229" s="350" t="s">
        <v>112</v>
      </c>
      <c r="D3229" s="351">
        <v>14797.65</v>
      </c>
      <c r="E3229" s="351">
        <v>34761.444000000003</v>
      </c>
      <c r="F3229" s="352">
        <v>49559.093999999997</v>
      </c>
      <c r="G3229" s="221"/>
    </row>
    <row r="3230" spans="1:7" s="58" customFormat="1" ht="13.5" customHeight="1" x14ac:dyDescent="0.2">
      <c r="A3230" s="244">
        <v>2018</v>
      </c>
      <c r="B3230" s="165" t="s">
        <v>49</v>
      </c>
      <c r="C3230" s="165" t="s">
        <v>112</v>
      </c>
      <c r="D3230" s="245">
        <v>13914.8</v>
      </c>
      <c r="E3230" s="245">
        <v>31389.483000000007</v>
      </c>
      <c r="F3230" s="246">
        <v>45304.283000000003</v>
      </c>
      <c r="G3230" s="221"/>
    </row>
    <row r="3231" spans="1:7" s="58" customFormat="1" ht="13.5" customHeight="1" x14ac:dyDescent="0.2">
      <c r="A3231" s="349">
        <v>2019</v>
      </c>
      <c r="B3231" s="350" t="s">
        <v>50</v>
      </c>
      <c r="C3231" s="350" t="s">
        <v>112</v>
      </c>
      <c r="D3231" s="351">
        <v>10558.73</v>
      </c>
      <c r="E3231" s="351">
        <v>29429.218999999994</v>
      </c>
      <c r="F3231" s="352">
        <v>39987.948999999993</v>
      </c>
      <c r="G3231" s="221"/>
    </row>
    <row r="3232" spans="1:7" s="58" customFormat="1" ht="13.5" customHeight="1" x14ac:dyDescent="0.2">
      <c r="A3232" s="244">
        <v>2019</v>
      </c>
      <c r="B3232" s="165" t="s">
        <v>51</v>
      </c>
      <c r="C3232" s="165" t="s">
        <v>112</v>
      </c>
      <c r="D3232" s="245">
        <v>14372.77</v>
      </c>
      <c r="E3232" s="245">
        <v>29623.272999999997</v>
      </c>
      <c r="F3232" s="246">
        <v>43996.042999999998</v>
      </c>
      <c r="G3232" s="221"/>
    </row>
    <row r="3233" spans="1:7" s="58" customFormat="1" ht="13.5" customHeight="1" x14ac:dyDescent="0.2">
      <c r="A3233" s="349">
        <v>2019</v>
      </c>
      <c r="B3233" s="350" t="s">
        <v>52</v>
      </c>
      <c r="C3233" s="350" t="s">
        <v>112</v>
      </c>
      <c r="D3233" s="351">
        <v>14105.77</v>
      </c>
      <c r="E3233" s="351">
        <v>33657.603499999997</v>
      </c>
      <c r="F3233" s="352">
        <v>47763.373500000009</v>
      </c>
      <c r="G3233" s="221"/>
    </row>
    <row r="3234" spans="1:7" s="58" customFormat="1" ht="13.5" customHeight="1" x14ac:dyDescent="0.2">
      <c r="A3234" s="244">
        <v>2019</v>
      </c>
      <c r="B3234" s="165" t="s">
        <v>40</v>
      </c>
      <c r="C3234" s="165" t="s">
        <v>112</v>
      </c>
      <c r="D3234" s="245">
        <v>13788.52</v>
      </c>
      <c r="E3234" s="245">
        <v>30561.568500000001</v>
      </c>
      <c r="F3234" s="246">
        <v>44350.088499999998</v>
      </c>
      <c r="G3234" s="221"/>
    </row>
    <row r="3235" spans="1:7" s="58" customFormat="1" ht="13.5" customHeight="1" x14ac:dyDescent="0.2">
      <c r="A3235" s="349">
        <v>2019</v>
      </c>
      <c r="B3235" s="350" t="s">
        <v>42</v>
      </c>
      <c r="C3235" s="350" t="s">
        <v>112</v>
      </c>
      <c r="D3235" s="351">
        <v>17309.989999999998</v>
      </c>
      <c r="E3235" s="351">
        <v>33689.366500000004</v>
      </c>
      <c r="F3235" s="352">
        <v>50999.356500000002</v>
      </c>
      <c r="G3235" s="221"/>
    </row>
    <row r="3236" spans="1:7" s="58" customFormat="1" ht="13.5" customHeight="1" x14ac:dyDescent="0.2">
      <c r="A3236" s="244">
        <v>2019</v>
      </c>
      <c r="B3236" s="165" t="s">
        <v>43</v>
      </c>
      <c r="C3236" s="165" t="s">
        <v>112</v>
      </c>
      <c r="D3236" s="245">
        <v>14510.23</v>
      </c>
      <c r="E3236" s="245">
        <v>32168.462999999996</v>
      </c>
      <c r="F3236" s="246">
        <v>46678.692999999999</v>
      </c>
      <c r="G3236" s="221"/>
    </row>
    <row r="3237" spans="1:7" s="58" customFormat="1" ht="13.5" customHeight="1" x14ac:dyDescent="0.2">
      <c r="A3237" s="349">
        <v>2019</v>
      </c>
      <c r="B3237" s="350" t="s">
        <v>44</v>
      </c>
      <c r="C3237" s="350" t="s">
        <v>112</v>
      </c>
      <c r="D3237" s="351">
        <v>16614.439999999999</v>
      </c>
      <c r="E3237" s="351">
        <v>35819.111499999992</v>
      </c>
      <c r="F3237" s="352">
        <v>52433.551499999987</v>
      </c>
      <c r="G3237" s="221"/>
    </row>
    <row r="3238" spans="1:7" s="58" customFormat="1" ht="13.5" customHeight="1" x14ac:dyDescent="0.2">
      <c r="A3238" s="244">
        <v>2019</v>
      </c>
      <c r="B3238" s="165" t="s">
        <v>45</v>
      </c>
      <c r="C3238" s="165" t="s">
        <v>112</v>
      </c>
      <c r="D3238" s="245">
        <v>17029.035000000003</v>
      </c>
      <c r="E3238" s="245">
        <v>35205.762000000002</v>
      </c>
      <c r="F3238" s="246">
        <v>52234.796999999999</v>
      </c>
      <c r="G3238" s="221"/>
    </row>
    <row r="3239" spans="1:7" s="58" customFormat="1" ht="13.5" customHeight="1" x14ac:dyDescent="0.2">
      <c r="A3239" s="349">
        <v>2019</v>
      </c>
      <c r="B3239" s="350" t="s">
        <v>46</v>
      </c>
      <c r="C3239" s="350" t="s">
        <v>112</v>
      </c>
      <c r="D3239" s="351">
        <v>15026.09</v>
      </c>
      <c r="E3239" s="351">
        <v>35798.527000000002</v>
      </c>
      <c r="F3239" s="352">
        <v>50824.616999999998</v>
      </c>
      <c r="G3239" s="221"/>
    </row>
    <row r="3240" spans="1:7" s="58" customFormat="1" ht="13.5" customHeight="1" x14ac:dyDescent="0.2">
      <c r="A3240" s="244">
        <v>2019</v>
      </c>
      <c r="B3240" s="165" t="s">
        <v>47</v>
      </c>
      <c r="C3240" s="165" t="s">
        <v>112</v>
      </c>
      <c r="D3240" s="245">
        <v>16760.84</v>
      </c>
      <c r="E3240" s="245">
        <v>39174.512499999997</v>
      </c>
      <c r="F3240" s="246">
        <v>55935.352500000008</v>
      </c>
      <c r="G3240" s="221"/>
    </row>
    <row r="3241" spans="1:7" s="58" customFormat="1" ht="13.5" customHeight="1" x14ac:dyDescent="0.2">
      <c r="A3241" s="349">
        <v>2019</v>
      </c>
      <c r="B3241" s="350" t="s">
        <v>48</v>
      </c>
      <c r="C3241" s="350" t="s">
        <v>112</v>
      </c>
      <c r="D3241" s="351">
        <v>17798.788</v>
      </c>
      <c r="E3241" s="351">
        <v>39228.055000000008</v>
      </c>
      <c r="F3241" s="352">
        <v>57026.843000000001</v>
      </c>
      <c r="G3241" s="221"/>
    </row>
    <row r="3242" spans="1:7" s="58" customFormat="1" ht="13.5" customHeight="1" x14ac:dyDescent="0.2">
      <c r="A3242" s="244">
        <v>2019</v>
      </c>
      <c r="B3242" s="165" t="s">
        <v>49</v>
      </c>
      <c r="C3242" s="165" t="s">
        <v>112</v>
      </c>
      <c r="D3242" s="245">
        <v>15269.525000000001</v>
      </c>
      <c r="E3242" s="245">
        <v>36070.421000000002</v>
      </c>
      <c r="F3242" s="246">
        <v>51339.945999999996</v>
      </c>
      <c r="G3242" s="221"/>
    </row>
    <row r="3243" spans="1:7" s="58" customFormat="1" ht="13.5" customHeight="1" x14ac:dyDescent="0.2">
      <c r="A3243" s="349">
        <v>2020</v>
      </c>
      <c r="B3243" s="350" t="s">
        <v>50</v>
      </c>
      <c r="C3243" s="350" t="s">
        <v>112</v>
      </c>
      <c r="D3243" s="351">
        <v>11650.95</v>
      </c>
      <c r="E3243" s="351">
        <v>34499.114499999996</v>
      </c>
      <c r="F3243" s="352">
        <v>46150.0645</v>
      </c>
      <c r="G3243" s="221"/>
    </row>
    <row r="3244" spans="1:7" s="58" customFormat="1" ht="13.5" customHeight="1" x14ac:dyDescent="0.2">
      <c r="A3244" s="244">
        <v>2020</v>
      </c>
      <c r="B3244" s="165" t="s">
        <v>51</v>
      </c>
      <c r="C3244" s="165" t="s">
        <v>112</v>
      </c>
      <c r="D3244" s="245">
        <v>16296.309999999998</v>
      </c>
      <c r="E3244" s="245">
        <v>31791.898499999996</v>
      </c>
      <c r="F3244" s="246">
        <v>48088.208500000001</v>
      </c>
      <c r="G3244" s="221"/>
    </row>
    <row r="3245" spans="1:7" s="58" customFormat="1" ht="13.5" customHeight="1" x14ac:dyDescent="0.2">
      <c r="A3245" s="349">
        <v>2020</v>
      </c>
      <c r="B3245" s="350" t="s">
        <v>52</v>
      </c>
      <c r="C3245" s="350" t="s">
        <v>112</v>
      </c>
      <c r="D3245" s="351">
        <v>10213.14</v>
      </c>
      <c r="E3245" s="351">
        <v>26154.624</v>
      </c>
      <c r="F3245" s="352">
        <v>36367.763999999996</v>
      </c>
      <c r="G3245" s="221"/>
    </row>
    <row r="3246" spans="1:7" s="58" customFormat="1" ht="13.5" customHeight="1" x14ac:dyDescent="0.2">
      <c r="A3246" s="244">
        <v>2020</v>
      </c>
      <c r="B3246" s="165" t="s">
        <v>40</v>
      </c>
      <c r="C3246" s="165" t="s">
        <v>112</v>
      </c>
      <c r="D3246" s="245">
        <v>1324.42</v>
      </c>
      <c r="E3246" s="245">
        <v>9228.1280000000006</v>
      </c>
      <c r="F3246" s="246">
        <v>10552.548000000001</v>
      </c>
      <c r="G3246" s="221"/>
    </row>
    <row r="3247" spans="1:7" s="58" customFormat="1" ht="13.5" customHeight="1" x14ac:dyDescent="0.2">
      <c r="A3247" s="349">
        <v>2020</v>
      </c>
      <c r="B3247" s="350" t="s">
        <v>42</v>
      </c>
      <c r="C3247" s="350" t="s">
        <v>112</v>
      </c>
      <c r="D3247" s="351">
        <v>8340.0970033569338</v>
      </c>
      <c r="E3247" s="351">
        <v>25783.571493801592</v>
      </c>
      <c r="F3247" s="352">
        <v>34123.668497158527</v>
      </c>
      <c r="G3247" s="221"/>
    </row>
    <row r="3248" spans="1:7" s="58" customFormat="1" ht="13.5" customHeight="1" x14ac:dyDescent="0.2">
      <c r="A3248" s="244">
        <v>2020</v>
      </c>
      <c r="B3248" s="165" t="s">
        <v>43</v>
      </c>
      <c r="C3248" s="165" t="s">
        <v>112</v>
      </c>
      <c r="D3248" s="245">
        <v>10600.784986572266</v>
      </c>
      <c r="E3248" s="245">
        <v>31824.639520670888</v>
      </c>
      <c r="F3248" s="246">
        <v>42425.424507243151</v>
      </c>
      <c r="G3248" s="221"/>
    </row>
    <row r="3249" spans="1:7" s="58" customFormat="1" ht="13.5" customHeight="1" x14ac:dyDescent="0.2">
      <c r="A3249" s="349">
        <v>2020</v>
      </c>
      <c r="B3249" s="350" t="s">
        <v>44</v>
      </c>
      <c r="C3249" s="350" t="s">
        <v>112</v>
      </c>
      <c r="D3249" s="351">
        <v>14574.099999542243</v>
      </c>
      <c r="E3249" s="351">
        <v>39017.301997886658</v>
      </c>
      <c r="F3249" s="352">
        <v>53591.401997428904</v>
      </c>
      <c r="G3249" s="221"/>
    </row>
    <row r="3250" spans="1:7" s="58" customFormat="1" ht="13.5" customHeight="1" x14ac:dyDescent="0.2">
      <c r="A3250" s="244">
        <v>2020</v>
      </c>
      <c r="B3250" s="165" t="s">
        <v>45</v>
      </c>
      <c r="C3250" s="165" t="s">
        <v>112</v>
      </c>
      <c r="D3250" s="245">
        <v>12923.314950561524</v>
      </c>
      <c r="E3250" s="245">
        <v>36130.114498591422</v>
      </c>
      <c r="F3250" s="246">
        <v>49053.429449152944</v>
      </c>
      <c r="G3250" s="221"/>
    </row>
    <row r="3251" spans="1:7" s="58" customFormat="1" ht="13.5" customHeight="1" x14ac:dyDescent="0.2">
      <c r="A3251" s="349">
        <v>2020</v>
      </c>
      <c r="B3251" s="350" t="s">
        <v>46</v>
      </c>
      <c r="C3251" s="350" t="s">
        <v>112</v>
      </c>
      <c r="D3251" s="351">
        <v>14650.539973144536</v>
      </c>
      <c r="E3251" s="351">
        <v>39251.959502847676</v>
      </c>
      <c r="F3251" s="352">
        <v>53902.499475992205</v>
      </c>
      <c r="G3251" s="221"/>
    </row>
    <row r="3252" spans="1:7" s="58" customFormat="1" ht="13.5" customHeight="1" x14ac:dyDescent="0.2">
      <c r="A3252" s="244">
        <v>2020</v>
      </c>
      <c r="B3252" s="165" t="s">
        <v>47</v>
      </c>
      <c r="C3252" s="165" t="s">
        <v>112</v>
      </c>
      <c r="D3252" s="245">
        <v>15219.999990444188</v>
      </c>
      <c r="E3252" s="245">
        <v>41240.711506153108</v>
      </c>
      <c r="F3252" s="246">
        <v>56460.711496597301</v>
      </c>
      <c r="G3252" s="221"/>
    </row>
    <row r="3253" spans="1:7" s="58" customFormat="1" ht="13.5" customHeight="1" x14ac:dyDescent="0.2">
      <c r="A3253" s="349">
        <v>2020</v>
      </c>
      <c r="B3253" s="350" t="s">
        <v>48</v>
      </c>
      <c r="C3253" s="350" t="s">
        <v>112</v>
      </c>
      <c r="D3253" s="351">
        <v>13955.857926147466</v>
      </c>
      <c r="E3253" s="351">
        <v>40541.337473043452</v>
      </c>
      <c r="F3253" s="352">
        <v>54497.19539919091</v>
      </c>
      <c r="G3253" s="221"/>
    </row>
    <row r="3254" spans="1:7" s="58" customFormat="1" ht="13.5" customHeight="1" x14ac:dyDescent="0.2">
      <c r="A3254" s="244">
        <v>2020</v>
      </c>
      <c r="B3254" s="165" t="s">
        <v>49</v>
      </c>
      <c r="C3254" s="165" t="s">
        <v>112</v>
      </c>
      <c r="D3254" s="245">
        <v>15137.007041065219</v>
      </c>
      <c r="E3254" s="245">
        <v>39776.185510525233</v>
      </c>
      <c r="F3254" s="246">
        <v>54913.192551590459</v>
      </c>
      <c r="G3254" s="221"/>
    </row>
    <row r="3255" spans="1:7" s="58" customFormat="1" ht="13.5" customHeight="1" x14ac:dyDescent="0.2">
      <c r="A3255" s="349">
        <v>2021</v>
      </c>
      <c r="B3255" s="350" t="s">
        <v>50</v>
      </c>
      <c r="C3255" s="350" t="s">
        <v>112</v>
      </c>
      <c r="D3255" s="351">
        <v>14206.938893169401</v>
      </c>
      <c r="E3255" s="351">
        <v>36451.506497066497</v>
      </c>
      <c r="F3255" s="352">
        <v>50658.445390235895</v>
      </c>
      <c r="G3255" s="221"/>
    </row>
    <row r="3256" spans="1:7" s="58" customFormat="1" ht="13.5" customHeight="1" x14ac:dyDescent="0.2">
      <c r="A3256" s="244">
        <v>2021</v>
      </c>
      <c r="B3256" s="165" t="s">
        <v>51</v>
      </c>
      <c r="C3256" s="165" t="s">
        <v>112</v>
      </c>
      <c r="D3256" s="245">
        <v>16368.1439746</v>
      </c>
      <c r="E3256" s="245">
        <v>39845.644496381996</v>
      </c>
      <c r="F3256" s="246">
        <v>56213.788470981999</v>
      </c>
      <c r="G3256" s="221"/>
    </row>
    <row r="3257" spans="1:7" s="58" customFormat="1" ht="13.5" customHeight="1" x14ac:dyDescent="0.2">
      <c r="A3257" s="349">
        <v>2021</v>
      </c>
      <c r="B3257" s="350" t="s">
        <v>52</v>
      </c>
      <c r="C3257" s="350" t="s">
        <v>112</v>
      </c>
      <c r="D3257" s="351">
        <v>17753.569913787851</v>
      </c>
      <c r="E3257" s="351">
        <v>44611.131998386059</v>
      </c>
      <c r="F3257" s="352">
        <v>62364.701912173907</v>
      </c>
      <c r="G3257" s="221"/>
    </row>
    <row r="3258" spans="1:7" s="58" customFormat="1" ht="13.5" customHeight="1" x14ac:dyDescent="0.2">
      <c r="A3258" s="244">
        <v>2021</v>
      </c>
      <c r="B3258" s="165" t="s">
        <v>40</v>
      </c>
      <c r="C3258" s="165" t="s">
        <v>112</v>
      </c>
      <c r="D3258" s="245">
        <v>14921.770899444578</v>
      </c>
      <c r="E3258" s="245">
        <v>40064.668001510625</v>
      </c>
      <c r="F3258" s="246">
        <v>54986.438900955196</v>
      </c>
      <c r="G3258" s="221"/>
    </row>
    <row r="3259" spans="1:7" s="58" customFormat="1" ht="13.5" customHeight="1" x14ac:dyDescent="0.2">
      <c r="A3259" s="349">
        <v>2021</v>
      </c>
      <c r="B3259" s="350" t="s">
        <v>42</v>
      </c>
      <c r="C3259" s="350" t="s">
        <v>112</v>
      </c>
      <c r="D3259" s="351">
        <v>13247.640984741214</v>
      </c>
      <c r="E3259" s="351">
        <v>36691.082005108052</v>
      </c>
      <c r="F3259" s="352">
        <v>49938.722989849273</v>
      </c>
      <c r="G3259" s="221"/>
    </row>
    <row r="3260" spans="1:7" s="58" customFormat="1" ht="13.5" customHeight="1" x14ac:dyDescent="0.2">
      <c r="A3260" s="244">
        <v>2021</v>
      </c>
      <c r="B3260" s="165" t="s">
        <v>43</v>
      </c>
      <c r="C3260" s="165" t="s">
        <v>112</v>
      </c>
      <c r="D3260" s="245">
        <v>14941.151043334958</v>
      </c>
      <c r="E3260" s="245">
        <v>36976.122501456382</v>
      </c>
      <c r="F3260" s="246">
        <v>51917.273544791351</v>
      </c>
      <c r="G3260" s="221"/>
    </row>
    <row r="3261" spans="1:7" s="58" customFormat="1" ht="13.5" customHeight="1" x14ac:dyDescent="0.2">
      <c r="A3261" s="349">
        <v>2021</v>
      </c>
      <c r="B3261" s="350" t="s">
        <v>44</v>
      </c>
      <c r="C3261" s="350" t="s">
        <v>112</v>
      </c>
      <c r="D3261" s="351">
        <v>16235.961996032715</v>
      </c>
      <c r="E3261" s="351">
        <v>38536.336524926897</v>
      </c>
      <c r="F3261" s="352">
        <v>54772.298520959615</v>
      </c>
      <c r="G3261" s="221"/>
    </row>
    <row r="3262" spans="1:7" s="58" customFormat="1" ht="13.5" customHeight="1" x14ac:dyDescent="0.2">
      <c r="A3262" s="244">
        <v>2021</v>
      </c>
      <c r="B3262" s="165" t="s">
        <v>45</v>
      </c>
      <c r="C3262" s="165" t="s">
        <v>112</v>
      </c>
      <c r="D3262" s="245">
        <v>15205.51799631882</v>
      </c>
      <c r="E3262" s="245">
        <v>37463.107016332629</v>
      </c>
      <c r="F3262" s="246">
        <v>52668.62501265145</v>
      </c>
      <c r="G3262" s="221"/>
    </row>
    <row r="3263" spans="1:7" s="58" customFormat="1" ht="13.5" customHeight="1" x14ac:dyDescent="0.2">
      <c r="A3263" s="349">
        <v>2021</v>
      </c>
      <c r="B3263" s="350" t="s">
        <v>46</v>
      </c>
      <c r="C3263" s="350" t="s">
        <v>112</v>
      </c>
      <c r="D3263" s="351">
        <v>17694.096986877441</v>
      </c>
      <c r="E3263" s="351">
        <v>42013.095502680779</v>
      </c>
      <c r="F3263" s="352">
        <v>59707.19248955822</v>
      </c>
      <c r="G3263" s="221"/>
    </row>
    <row r="3264" spans="1:7" s="58" customFormat="1" ht="13.5" customHeight="1" x14ac:dyDescent="0.2">
      <c r="A3264" s="244">
        <v>2021</v>
      </c>
      <c r="B3264" s="165" t="s">
        <v>47</v>
      </c>
      <c r="C3264" s="165" t="s">
        <v>112</v>
      </c>
      <c r="D3264" s="245">
        <v>17068.571045471192</v>
      </c>
      <c r="E3264" s="245">
        <v>40455.435024843217</v>
      </c>
      <c r="F3264" s="246">
        <v>57524.006070314404</v>
      </c>
      <c r="G3264" s="221"/>
    </row>
    <row r="3265" spans="1:7" s="58" customFormat="1" ht="13.5" customHeight="1" x14ac:dyDescent="0.2">
      <c r="A3265" s="349">
        <v>2021</v>
      </c>
      <c r="B3265" s="350" t="s">
        <v>48</v>
      </c>
      <c r="C3265" s="350" t="s">
        <v>112</v>
      </c>
      <c r="D3265" s="351">
        <v>15866.521074768069</v>
      </c>
      <c r="E3265" s="351">
        <v>42100.262994451521</v>
      </c>
      <c r="F3265" s="352">
        <v>57966.78406921959</v>
      </c>
      <c r="G3265" s="221"/>
    </row>
    <row r="3266" spans="1:7" s="58" customFormat="1" ht="13.5" customHeight="1" x14ac:dyDescent="0.2">
      <c r="A3266" s="244">
        <v>2021</v>
      </c>
      <c r="B3266" s="165" t="s">
        <v>49</v>
      </c>
      <c r="C3266" s="165" t="s">
        <v>112</v>
      </c>
      <c r="D3266" s="245">
        <v>16140.620932250979</v>
      </c>
      <c r="E3266" s="245">
        <v>37100.461446868896</v>
      </c>
      <c r="F3266" s="246">
        <v>53241.082379119878</v>
      </c>
      <c r="G3266" s="221"/>
    </row>
    <row r="3267" spans="1:7" s="58" customFormat="1" ht="13.5" customHeight="1" x14ac:dyDescent="0.2">
      <c r="A3267" s="349">
        <v>2022</v>
      </c>
      <c r="B3267" s="350" t="s">
        <v>50</v>
      </c>
      <c r="C3267" s="350" t="s">
        <v>112</v>
      </c>
      <c r="D3267" s="351">
        <v>14494.549924468998</v>
      </c>
      <c r="E3267" s="351">
        <v>33820.209999424937</v>
      </c>
      <c r="F3267" s="352">
        <v>48314.759923893929</v>
      </c>
      <c r="G3267" s="221"/>
    </row>
    <row r="3268" spans="1:7" s="58" customFormat="1" ht="13.5" customHeight="1" x14ac:dyDescent="0.2">
      <c r="A3268" s="244">
        <v>2022</v>
      </c>
      <c r="B3268" s="165" t="s">
        <v>51</v>
      </c>
      <c r="C3268" s="165" t="s">
        <v>112</v>
      </c>
      <c r="D3268" s="245">
        <v>14982.621051116945</v>
      </c>
      <c r="E3268" s="245">
        <v>38205.735502505304</v>
      </c>
      <c r="F3268" s="246">
        <v>53188.356553622252</v>
      </c>
      <c r="G3268" s="221"/>
    </row>
    <row r="3269" spans="1:7" s="58" customFormat="1" ht="13.5" customHeight="1" x14ac:dyDescent="0.2">
      <c r="A3269" s="349">
        <v>2022</v>
      </c>
      <c r="B3269" s="350" t="s">
        <v>52</v>
      </c>
      <c r="C3269" s="350" t="s">
        <v>112</v>
      </c>
      <c r="D3269" s="351">
        <v>16185.266032958985</v>
      </c>
      <c r="E3269" s="351">
        <v>45323.286543189999</v>
      </c>
      <c r="F3269" s="352">
        <v>61508.552576148992</v>
      </c>
      <c r="G3269" s="221"/>
    </row>
    <row r="3270" spans="1:7" s="58" customFormat="1" ht="13.5" customHeight="1" x14ac:dyDescent="0.2">
      <c r="A3270" s="244">
        <v>2022</v>
      </c>
      <c r="B3270" s="165" t="s">
        <v>40</v>
      </c>
      <c r="C3270" s="165" t="s">
        <v>112</v>
      </c>
      <c r="D3270" s="445">
        <v>15470.095011444093</v>
      </c>
      <c r="E3270" s="445">
        <v>36072.938951744087</v>
      </c>
      <c r="F3270" s="446">
        <v>51543.03396318818</v>
      </c>
      <c r="G3270" s="221"/>
    </row>
    <row r="3271" spans="1:7" s="58" customFormat="1" ht="13.5" customHeight="1" x14ac:dyDescent="0.2">
      <c r="A3271" s="349">
        <v>2022</v>
      </c>
      <c r="B3271" s="350" t="s">
        <v>42</v>
      </c>
      <c r="C3271" s="350" t="s">
        <v>112</v>
      </c>
      <c r="D3271" s="351">
        <v>15225.374902343752</v>
      </c>
      <c r="E3271" s="351">
        <v>38559.703981392864</v>
      </c>
      <c r="F3271" s="352">
        <v>53785.078883736613</v>
      </c>
      <c r="G3271" s="221"/>
    </row>
    <row r="3272" spans="1:7" s="58" customFormat="1" ht="13.5" customHeight="1" x14ac:dyDescent="0.2">
      <c r="A3272" s="244">
        <v>2022</v>
      </c>
      <c r="B3272" s="165" t="s">
        <v>43</v>
      </c>
      <c r="C3272" s="165" t="s">
        <v>112</v>
      </c>
      <c r="D3272" s="445">
        <v>15477.267987945555</v>
      </c>
      <c r="E3272" s="445">
        <v>35872.856483317053</v>
      </c>
      <c r="F3272" s="446">
        <v>51350.124471262607</v>
      </c>
      <c r="G3272" s="221"/>
    </row>
    <row r="3273" spans="1:7" s="58" customFormat="1" ht="13.5" customHeight="1" x14ac:dyDescent="0.2">
      <c r="A3273" s="349">
        <v>2022</v>
      </c>
      <c r="B3273" s="350" t="s">
        <v>44</v>
      </c>
      <c r="C3273" s="350" t="s">
        <v>112</v>
      </c>
      <c r="D3273" s="351">
        <v>14682.186</v>
      </c>
      <c r="E3273" s="351">
        <v>39317.821500000005</v>
      </c>
      <c r="F3273" s="352">
        <v>54000.0075</v>
      </c>
      <c r="G3273" s="221"/>
    </row>
    <row r="3274" spans="1:7" s="58" customFormat="1" ht="13.5" customHeight="1" x14ac:dyDescent="0.2">
      <c r="A3274" s="244">
        <v>2022</v>
      </c>
      <c r="B3274" s="165" t="s">
        <v>45</v>
      </c>
      <c r="C3274" s="165" t="s">
        <v>112</v>
      </c>
      <c r="D3274" s="445">
        <v>15850.74093637085</v>
      </c>
      <c r="E3274" s="445">
        <v>42310.752983765793</v>
      </c>
      <c r="F3274" s="446">
        <v>58161.493920136636</v>
      </c>
      <c r="G3274" s="221"/>
    </row>
    <row r="3275" spans="1:7" s="58" customFormat="1" ht="13.5" customHeight="1" x14ac:dyDescent="0.2">
      <c r="A3275" s="349">
        <v>2022</v>
      </c>
      <c r="B3275" s="350" t="s">
        <v>46</v>
      </c>
      <c r="C3275" s="350" t="s">
        <v>112</v>
      </c>
      <c r="D3275" s="351">
        <v>17611.488000000001</v>
      </c>
      <c r="E3275" s="351">
        <v>39147.427999999993</v>
      </c>
      <c r="F3275" s="352">
        <v>56758.915999999997</v>
      </c>
      <c r="G3275" s="221"/>
    </row>
    <row r="3276" spans="1:7" s="58" customFormat="1" ht="13.5" customHeight="1" x14ac:dyDescent="0.2">
      <c r="A3276" s="244">
        <v>2022</v>
      </c>
      <c r="B3276" s="165" t="s">
        <v>47</v>
      </c>
      <c r="C3276" s="165" t="s">
        <v>112</v>
      </c>
      <c r="D3276" s="445">
        <v>17670.50301205444</v>
      </c>
      <c r="E3276" s="445">
        <v>39060.713456390382</v>
      </c>
      <c r="F3276" s="446">
        <v>56731.216468444822</v>
      </c>
      <c r="G3276" s="221"/>
    </row>
    <row r="3277" spans="1:7" s="58" customFormat="1" ht="13.5" customHeight="1" x14ac:dyDescent="0.2">
      <c r="A3277" s="349">
        <v>2022</v>
      </c>
      <c r="B3277" s="350" t="s">
        <v>48</v>
      </c>
      <c r="C3277" s="350" t="s">
        <v>112</v>
      </c>
      <c r="D3277" s="351">
        <v>17527.565052795406</v>
      </c>
      <c r="E3277" s="351">
        <v>37895.941026970977</v>
      </c>
      <c r="F3277" s="352">
        <v>55423.506079766383</v>
      </c>
      <c r="G3277" s="221"/>
    </row>
    <row r="3278" spans="1:7" s="58" customFormat="1" ht="13.5" customHeight="1" x14ac:dyDescent="0.2">
      <c r="A3278" s="244">
        <v>2022</v>
      </c>
      <c r="B3278" s="165" t="s">
        <v>49</v>
      </c>
      <c r="C3278" s="165" t="s">
        <v>112</v>
      </c>
      <c r="D3278" s="445">
        <v>17272.153129928585</v>
      </c>
      <c r="E3278" s="445">
        <v>41312.58706643105</v>
      </c>
      <c r="F3278" s="446">
        <v>58584.740196359642</v>
      </c>
      <c r="G3278" s="221"/>
    </row>
    <row r="3279" spans="1:7" s="58" customFormat="1" ht="13.5" customHeight="1" x14ac:dyDescent="0.2">
      <c r="A3279" s="349">
        <v>2023</v>
      </c>
      <c r="B3279" s="350" t="s">
        <v>50</v>
      </c>
      <c r="C3279" s="350" t="s">
        <v>112</v>
      </c>
      <c r="D3279" s="351">
        <v>12145.278903030403</v>
      </c>
      <c r="E3279" s="351">
        <v>33621.097495098118</v>
      </c>
      <c r="F3279" s="352">
        <v>45766.376398128516</v>
      </c>
      <c r="G3279" s="221"/>
    </row>
    <row r="3280" spans="1:7" s="58" customFormat="1" ht="13.5" customHeight="1" x14ac:dyDescent="0.2">
      <c r="A3280" s="244">
        <v>2023</v>
      </c>
      <c r="B3280" s="165" t="s">
        <v>51</v>
      </c>
      <c r="C3280" s="165" t="s">
        <v>112</v>
      </c>
      <c r="D3280" s="445">
        <v>14934.370975600001</v>
      </c>
      <c r="E3280" s="445">
        <v>39154.273447699998</v>
      </c>
      <c r="F3280" s="446">
        <v>54088.644423299993</v>
      </c>
      <c r="G3280" s="221"/>
    </row>
    <row r="3281" spans="1:7" s="58" customFormat="1" ht="13.5" customHeight="1" x14ac:dyDescent="0.2">
      <c r="A3281" s="349">
        <v>2023</v>
      </c>
      <c r="B3281" s="350" t="s">
        <v>52</v>
      </c>
      <c r="C3281" s="350" t="s">
        <v>112</v>
      </c>
      <c r="D3281" s="351">
        <v>17394.06705068779</v>
      </c>
      <c r="E3281" s="351">
        <v>40238.450547993249</v>
      </c>
      <c r="F3281" s="352">
        <v>57632.517598681035</v>
      </c>
      <c r="G3281" s="221"/>
    </row>
    <row r="3282" spans="1:7" s="58" customFormat="1" ht="13.5" customHeight="1" x14ac:dyDescent="0.2">
      <c r="A3282" s="244">
        <v>2023</v>
      </c>
      <c r="B3282" s="165" t="s">
        <v>40</v>
      </c>
      <c r="C3282" s="165" t="s">
        <v>112</v>
      </c>
      <c r="D3282" s="445">
        <v>15165.116015373231</v>
      </c>
      <c r="E3282" s="445">
        <v>32441.574476680758</v>
      </c>
      <c r="F3282" s="446">
        <v>47606.690492053982</v>
      </c>
      <c r="G3282" s="221"/>
    </row>
    <row r="3283" spans="1:7" s="58" customFormat="1" ht="13.5" customHeight="1" x14ac:dyDescent="0.2">
      <c r="A3283" s="349">
        <v>2023</v>
      </c>
      <c r="B3283" s="350" t="s">
        <v>42</v>
      </c>
      <c r="C3283" s="350" t="s">
        <v>112</v>
      </c>
      <c r="D3283" s="351">
        <v>17621.072033909084</v>
      </c>
      <c r="E3283" s="351">
        <v>38439.183614871261</v>
      </c>
      <c r="F3283" s="352">
        <v>56060.255648780338</v>
      </c>
      <c r="G3283" s="221"/>
    </row>
    <row r="3284" spans="1:7" s="58" customFormat="1" ht="13.5" customHeight="1" x14ac:dyDescent="0.2">
      <c r="A3284" s="244">
        <v>2023</v>
      </c>
      <c r="B3284" s="165" t="s">
        <v>43</v>
      </c>
      <c r="C3284" s="165" t="s">
        <v>112</v>
      </c>
      <c r="D3284" s="445">
        <v>15615.495969</v>
      </c>
      <c r="E3284" s="445">
        <v>35244.265498601002</v>
      </c>
      <c r="F3284" s="446">
        <v>50859.761467600998</v>
      </c>
      <c r="G3284" s="221"/>
    </row>
    <row r="3285" spans="1:7" s="58" customFormat="1" ht="13.5" customHeight="1" x14ac:dyDescent="0.2">
      <c r="A3285" s="349">
        <v>2023</v>
      </c>
      <c r="B3285" s="350" t="s">
        <v>44</v>
      </c>
      <c r="C3285" s="350" t="s">
        <v>112</v>
      </c>
      <c r="D3285" s="351">
        <v>15101.843999999999</v>
      </c>
      <c r="E3285" s="351">
        <v>36118.792999999998</v>
      </c>
      <c r="F3285" s="352">
        <v>51220.637000000002</v>
      </c>
      <c r="G3285" s="221"/>
    </row>
    <row r="3286" spans="1:7" s="58" customFormat="1" ht="13.5" customHeight="1" x14ac:dyDescent="0.2">
      <c r="A3286" s="244">
        <v>2023</v>
      </c>
      <c r="B3286" s="165" t="s">
        <v>45</v>
      </c>
      <c r="C3286" s="165" t="s">
        <v>112</v>
      </c>
      <c r="D3286" s="370">
        <v>16568.882895935058</v>
      </c>
      <c r="E3286" s="370">
        <v>38489.952994601248</v>
      </c>
      <c r="F3286" s="371">
        <v>55058.835890536306</v>
      </c>
      <c r="G3286" s="221"/>
    </row>
    <row r="3287" spans="1:7" s="58" customFormat="1" ht="13.5" customHeight="1" x14ac:dyDescent="0.2">
      <c r="A3287" s="349">
        <v>2023</v>
      </c>
      <c r="B3287" s="350" t="s">
        <v>46</v>
      </c>
      <c r="C3287" s="350" t="s">
        <v>112</v>
      </c>
      <c r="D3287" s="351">
        <v>17524.228999999999</v>
      </c>
      <c r="E3287" s="351">
        <v>38667.42549999999</v>
      </c>
      <c r="F3287" s="352">
        <v>56191.65449999999</v>
      </c>
      <c r="G3287" s="221"/>
    </row>
    <row r="3288" spans="1:7" s="58" customFormat="1" ht="13.5" customHeight="1" x14ac:dyDescent="0.2">
      <c r="A3288" s="244">
        <v>2023</v>
      </c>
      <c r="B3288" s="165" t="s">
        <v>47</v>
      </c>
      <c r="C3288" s="165" t="s">
        <v>112</v>
      </c>
      <c r="D3288" s="370">
        <v>17121.063000000002</v>
      </c>
      <c r="E3288" s="370">
        <v>37904.739999999991</v>
      </c>
      <c r="F3288" s="371">
        <v>55025.802999999993</v>
      </c>
      <c r="G3288" s="221"/>
    </row>
    <row r="3289" spans="1:7" s="58" customFormat="1" ht="13.5" customHeight="1" x14ac:dyDescent="0.2">
      <c r="A3289" s="349">
        <v>2023</v>
      </c>
      <c r="B3289" s="350" t="s">
        <v>48</v>
      </c>
      <c r="C3289" s="350" t="s">
        <v>112</v>
      </c>
      <c r="D3289" s="351">
        <v>18333.876</v>
      </c>
      <c r="E3289" s="351">
        <v>37314.590999999993</v>
      </c>
      <c r="F3289" s="352">
        <v>55648.466999999997</v>
      </c>
      <c r="G3289" s="221"/>
    </row>
    <row r="3290" spans="1:7" s="58" customFormat="1" ht="13.5" customHeight="1" x14ac:dyDescent="0.2">
      <c r="A3290" s="244">
        <v>2023</v>
      </c>
      <c r="B3290" s="165" t="s">
        <v>49</v>
      </c>
      <c r="C3290" s="165" t="s">
        <v>112</v>
      </c>
      <c r="D3290" s="370">
        <v>17188.445</v>
      </c>
      <c r="E3290" s="370">
        <v>39804.301999999996</v>
      </c>
      <c r="F3290" s="371">
        <v>56992.746999999996</v>
      </c>
      <c r="G3290" s="221"/>
    </row>
    <row r="3291" spans="1:7" s="58" customFormat="1" ht="13.5" customHeight="1" x14ac:dyDescent="0.2">
      <c r="A3291" s="349">
        <v>2024</v>
      </c>
      <c r="B3291" s="350" t="s">
        <v>50</v>
      </c>
      <c r="C3291" s="350" t="s">
        <v>112</v>
      </c>
      <c r="D3291" s="351">
        <v>14363.348999999998</v>
      </c>
      <c r="E3291" s="351">
        <v>28373.022000000004</v>
      </c>
      <c r="F3291" s="352">
        <v>42736.370999999999</v>
      </c>
      <c r="G3291" s="221"/>
    </row>
    <row r="3292" spans="1:7" s="58" customFormat="1" ht="13.5" customHeight="1" x14ac:dyDescent="0.2">
      <c r="A3292" s="244">
        <v>2024</v>
      </c>
      <c r="B3292" s="165" t="s">
        <v>51</v>
      </c>
      <c r="C3292" s="165" t="s">
        <v>112</v>
      </c>
      <c r="D3292" s="370">
        <v>15641.27</v>
      </c>
      <c r="E3292" s="370">
        <v>32987.683499999999</v>
      </c>
      <c r="F3292" s="371">
        <v>48628.953500000003</v>
      </c>
      <c r="G3292" s="221"/>
    </row>
    <row r="3293" spans="1:7" s="58" customFormat="1" ht="13.5" customHeight="1" x14ac:dyDescent="0.2">
      <c r="A3293" s="349">
        <v>2024</v>
      </c>
      <c r="B3293" s="350" t="s">
        <v>52</v>
      </c>
      <c r="C3293" s="350" t="s">
        <v>112</v>
      </c>
      <c r="D3293" s="351">
        <v>13724.969000000003</v>
      </c>
      <c r="E3293" s="351">
        <v>31112.0605</v>
      </c>
      <c r="F3293" s="352">
        <v>44837.029500000004</v>
      </c>
      <c r="G3293" s="221"/>
    </row>
    <row r="3294" spans="1:7" s="58" customFormat="1" ht="13.5" customHeight="1" x14ac:dyDescent="0.2">
      <c r="A3294" s="244">
        <v>2024</v>
      </c>
      <c r="B3294" s="165" t="s">
        <v>40</v>
      </c>
      <c r="C3294" s="165" t="s">
        <v>112</v>
      </c>
      <c r="D3294" s="370">
        <v>15440.082</v>
      </c>
      <c r="E3294" s="370">
        <v>36624.299999999996</v>
      </c>
      <c r="F3294" s="371">
        <v>52064.381999999991</v>
      </c>
      <c r="G3294" s="221"/>
    </row>
    <row r="3295" spans="1:7" s="58" customFormat="1" ht="13.5" customHeight="1" x14ac:dyDescent="0.2">
      <c r="A3295" s="349">
        <v>2024</v>
      </c>
      <c r="B3295" s="350" t="s">
        <v>42</v>
      </c>
      <c r="C3295" s="350" t="s">
        <v>112</v>
      </c>
      <c r="D3295" s="351">
        <v>15048.824999999999</v>
      </c>
      <c r="E3295" s="351">
        <v>32476.921499999993</v>
      </c>
      <c r="F3295" s="352">
        <v>47525.746499999987</v>
      </c>
      <c r="G3295" s="221"/>
    </row>
    <row r="3296" spans="1:7" s="58" customFormat="1" ht="13.5" customHeight="1" x14ac:dyDescent="0.2">
      <c r="A3296" s="244">
        <v>2024</v>
      </c>
      <c r="B3296" s="165" t="s">
        <v>43</v>
      </c>
      <c r="C3296" s="165" t="s">
        <v>112</v>
      </c>
      <c r="D3296" s="370">
        <v>13425.457</v>
      </c>
      <c r="E3296" s="370">
        <v>32298.631999999994</v>
      </c>
      <c r="F3296" s="371">
        <v>45724.088999999985</v>
      </c>
      <c r="G3296" s="221"/>
    </row>
    <row r="3297" spans="1:7" s="58" customFormat="1" ht="13.5" customHeight="1" x14ac:dyDescent="0.2">
      <c r="A3297" s="349">
        <v>2024</v>
      </c>
      <c r="B3297" s="350" t="s">
        <v>44</v>
      </c>
      <c r="C3297" s="350" t="s">
        <v>112</v>
      </c>
      <c r="D3297" s="351">
        <v>14930.255000000001</v>
      </c>
      <c r="E3297" s="351">
        <v>36231.172500000001</v>
      </c>
      <c r="F3297" s="352">
        <v>51161.427499999998</v>
      </c>
      <c r="G3297" s="221"/>
    </row>
    <row r="3298" spans="1:7" s="58" customFormat="1" ht="13.5" customHeight="1" x14ac:dyDescent="0.2">
      <c r="A3298" s="244">
        <v>2024</v>
      </c>
      <c r="B3298" s="165" t="s">
        <v>45</v>
      </c>
      <c r="C3298" s="165" t="s">
        <v>112</v>
      </c>
      <c r="D3298" s="370">
        <v>14659.803</v>
      </c>
      <c r="E3298" s="370">
        <v>35316.489499999996</v>
      </c>
      <c r="F3298" s="371">
        <v>49976.292499999996</v>
      </c>
      <c r="G3298" s="221"/>
    </row>
    <row r="3299" spans="1:7" s="58" customFormat="1" ht="13.5" customHeight="1" x14ac:dyDescent="0.2">
      <c r="A3299" s="349">
        <v>2024</v>
      </c>
      <c r="B3299" s="350" t="s">
        <v>46</v>
      </c>
      <c r="C3299" s="350" t="s">
        <v>112</v>
      </c>
      <c r="D3299" s="351">
        <v>11558.847999999996</v>
      </c>
      <c r="E3299" s="351">
        <v>34594.374000000003</v>
      </c>
      <c r="F3299" s="352">
        <v>46153.222000000009</v>
      </c>
      <c r="G3299" s="221"/>
    </row>
    <row r="3300" spans="1:7" s="58" customFormat="1" ht="13.5" customHeight="1" x14ac:dyDescent="0.2">
      <c r="A3300" s="244">
        <v>2024</v>
      </c>
      <c r="B3300" s="165" t="s">
        <v>47</v>
      </c>
      <c r="C3300" s="165" t="s">
        <v>112</v>
      </c>
      <c r="D3300" s="370">
        <v>13531.464</v>
      </c>
      <c r="E3300" s="370">
        <v>35387.061500000011</v>
      </c>
      <c r="F3300" s="371">
        <v>48918.525500000011</v>
      </c>
      <c r="G3300" s="221"/>
    </row>
    <row r="3301" spans="1:7" s="58" customFormat="1" ht="13.5" customHeight="1" x14ac:dyDescent="0.2">
      <c r="A3301" s="349">
        <v>2024</v>
      </c>
      <c r="B3301" s="350" t="s">
        <v>48</v>
      </c>
      <c r="C3301" s="350" t="s">
        <v>112</v>
      </c>
      <c r="D3301" s="351">
        <v>11972.522000000001</v>
      </c>
      <c r="E3301" s="351">
        <v>34578.513999999996</v>
      </c>
      <c r="F3301" s="352">
        <v>46551.036</v>
      </c>
      <c r="G3301" s="221"/>
    </row>
    <row r="3302" spans="1:7" s="58" customFormat="1" ht="13.5" customHeight="1" x14ac:dyDescent="0.2">
      <c r="A3302" s="244">
        <v>2024</v>
      </c>
      <c r="B3302" s="165" t="s">
        <v>49</v>
      </c>
      <c r="C3302" s="165" t="s">
        <v>112</v>
      </c>
      <c r="D3302" s="370">
        <v>11502.531000000003</v>
      </c>
      <c r="E3302" s="370">
        <v>34178.174500000008</v>
      </c>
      <c r="F3302" s="371">
        <v>45680.705500000004</v>
      </c>
      <c r="G3302" s="221"/>
    </row>
    <row r="3303" spans="1:7" s="58" customFormat="1" ht="13.5" customHeight="1" x14ac:dyDescent="0.2">
      <c r="A3303" s="349">
        <v>2025</v>
      </c>
      <c r="B3303" s="350" t="s">
        <v>50</v>
      </c>
      <c r="C3303" s="350" t="s">
        <v>112</v>
      </c>
      <c r="D3303" s="351">
        <v>9737.2270000000008</v>
      </c>
      <c r="E3303" s="351">
        <v>29853.213499999998</v>
      </c>
      <c r="F3303" s="352">
        <v>39590.440499999997</v>
      </c>
      <c r="G3303" s="221"/>
    </row>
    <row r="3304" spans="1:7" s="58" customFormat="1" ht="13.5" customHeight="1" x14ac:dyDescent="0.2">
      <c r="A3304" s="244">
        <v>2025</v>
      </c>
      <c r="B3304" s="165" t="s">
        <v>51</v>
      </c>
      <c r="C3304" s="165" t="s">
        <v>112</v>
      </c>
      <c r="D3304" s="370">
        <v>11036.624999999998</v>
      </c>
      <c r="E3304" s="370">
        <v>35090.085500000001</v>
      </c>
      <c r="F3304" s="371">
        <v>46126.710500000001</v>
      </c>
      <c r="G3304" s="221"/>
    </row>
    <row r="3305" spans="1:7" s="58" customFormat="1" ht="13.5" customHeight="1" x14ac:dyDescent="0.2">
      <c r="A3305" s="349">
        <v>2025</v>
      </c>
      <c r="B3305" s="350" t="s">
        <v>52</v>
      </c>
      <c r="C3305" s="350" t="s">
        <v>112</v>
      </c>
      <c r="D3305" s="351">
        <v>12057.187</v>
      </c>
      <c r="E3305" s="351">
        <v>37577.309000000016</v>
      </c>
      <c r="F3305" s="352">
        <v>49634.495999999999</v>
      </c>
      <c r="G3305" s="221"/>
    </row>
    <row r="3306" spans="1:7" s="58" customFormat="1" ht="13.5" customHeight="1" x14ac:dyDescent="0.2">
      <c r="A3306" s="244">
        <v>2025</v>
      </c>
      <c r="B3306" s="165" t="s">
        <v>40</v>
      </c>
      <c r="C3306" s="165" t="s">
        <v>112</v>
      </c>
      <c r="D3306" s="370">
        <v>12140.611999999999</v>
      </c>
      <c r="E3306" s="370">
        <v>34026.613499999999</v>
      </c>
      <c r="F3306" s="371">
        <v>46167.2255</v>
      </c>
      <c r="G3306" s="221"/>
    </row>
    <row r="3307" spans="1:7" s="58" customFormat="1" ht="13.5" customHeight="1" x14ac:dyDescent="0.2">
      <c r="A3307" s="349">
        <v>2025</v>
      </c>
      <c r="B3307" s="350" t="s">
        <v>42</v>
      </c>
      <c r="C3307" s="350" t="s">
        <v>112</v>
      </c>
      <c r="D3307" s="351">
        <v>13081.329000000002</v>
      </c>
      <c r="E3307" s="351">
        <v>37090.599000000002</v>
      </c>
      <c r="F3307" s="352">
        <v>50171.928000000014</v>
      </c>
      <c r="G3307" s="221"/>
    </row>
    <row r="3308" spans="1:7" s="58" customFormat="1" ht="13.5" customHeight="1" x14ac:dyDescent="0.2">
      <c r="A3308" s="244">
        <v>2025</v>
      </c>
      <c r="B3308" s="165" t="s">
        <v>43</v>
      </c>
      <c r="C3308" s="165" t="s">
        <v>112</v>
      </c>
      <c r="D3308" s="370">
        <v>13489.703000000001</v>
      </c>
      <c r="E3308" s="370">
        <v>34064.015499999994</v>
      </c>
      <c r="F3308" s="371">
        <v>47553.718499999995</v>
      </c>
      <c r="G3308" s="221"/>
    </row>
    <row r="3309" spans="1:7" s="58" customFormat="1" ht="13.5" customHeight="1" x14ac:dyDescent="0.2">
      <c r="A3309" s="349">
        <v>2025</v>
      </c>
      <c r="B3309" s="350" t="s">
        <v>44</v>
      </c>
      <c r="C3309" s="350" t="s">
        <v>112</v>
      </c>
      <c r="D3309" s="351">
        <v>15637.893</v>
      </c>
      <c r="E3309" s="351">
        <v>42138.179500000013</v>
      </c>
      <c r="F3309" s="352">
        <v>57776.072500000009</v>
      </c>
      <c r="G3309" s="221"/>
    </row>
    <row r="3310" spans="1:7" s="58" customFormat="1" ht="13.5" customHeight="1" x14ac:dyDescent="0.2">
      <c r="A3310" s="244">
        <v>2025</v>
      </c>
      <c r="B3310" s="165" t="s">
        <v>45</v>
      </c>
      <c r="C3310" s="165" t="s">
        <v>112</v>
      </c>
      <c r="D3310" s="370">
        <v>13401.984</v>
      </c>
      <c r="E3310" s="370">
        <v>39426.565500000004</v>
      </c>
      <c r="F3310" s="371">
        <v>52828.549500000001</v>
      </c>
      <c r="G3310" s="221"/>
    </row>
    <row r="3311" spans="1:7" s="58" customFormat="1" ht="13.5" customHeight="1" x14ac:dyDescent="0.2">
      <c r="A3311" s="349">
        <v>2025</v>
      </c>
      <c r="B3311" s="350" t="s">
        <v>46</v>
      </c>
      <c r="C3311" s="350" t="s">
        <v>112</v>
      </c>
      <c r="D3311" s="351">
        <v>15396.31</v>
      </c>
      <c r="E3311" s="351">
        <v>42258.080000000002</v>
      </c>
      <c r="F3311" s="352">
        <v>57654.39</v>
      </c>
      <c r="G3311" s="221"/>
    </row>
    <row r="3312" spans="1:7" s="58" customFormat="1" ht="13.5" customHeight="1" x14ac:dyDescent="0.2">
      <c r="A3312" s="244">
        <v>2025</v>
      </c>
      <c r="B3312" s="165" t="s">
        <v>47</v>
      </c>
      <c r="C3312" s="165" t="s">
        <v>112</v>
      </c>
      <c r="D3312" s="245">
        <v>17724.34</v>
      </c>
      <c r="E3312" s="245">
        <v>41480.060000000005</v>
      </c>
      <c r="F3312" s="246">
        <v>59204.4</v>
      </c>
      <c r="G3312" s="221"/>
    </row>
    <row r="3313" spans="1:7" s="58" customFormat="1" ht="13.5" customHeight="1" x14ac:dyDescent="0.2">
      <c r="A3313" s="349">
        <v>2025</v>
      </c>
      <c r="B3313" s="350" t="s">
        <v>48</v>
      </c>
      <c r="C3313" s="350" t="s">
        <v>112</v>
      </c>
      <c r="D3313" s="351">
        <v>16424.849999999999</v>
      </c>
      <c r="E3313" s="351">
        <v>39139.140000000007</v>
      </c>
      <c r="F3313" s="352">
        <v>55563.990000000005</v>
      </c>
      <c r="G3313" s="221"/>
    </row>
    <row r="3314" spans="1:7" s="58" customFormat="1" ht="13.5" customHeight="1" x14ac:dyDescent="0.2">
      <c r="A3314" s="244">
        <v>2025</v>
      </c>
      <c r="B3314" s="165" t="s">
        <v>49</v>
      </c>
      <c r="C3314" s="165" t="s">
        <v>112</v>
      </c>
      <c r="D3314" s="245">
        <v>16163.98</v>
      </c>
      <c r="E3314" s="245">
        <v>38414.800000000003</v>
      </c>
      <c r="F3314" s="246">
        <v>54578.78</v>
      </c>
      <c r="G3314" s="221"/>
    </row>
    <row r="3315" spans="1:7" s="58" customFormat="1" ht="13.5" customHeight="1" x14ac:dyDescent="0.2">
      <c r="A3315" s="349">
        <v>2026</v>
      </c>
      <c r="B3315" s="350" t="s">
        <v>50</v>
      </c>
      <c r="C3315" s="350" t="s">
        <v>112</v>
      </c>
      <c r="D3315" s="351">
        <v>12314.48</v>
      </c>
      <c r="E3315" s="351">
        <v>33050.800000000003</v>
      </c>
      <c r="F3315" s="352">
        <v>45365.279999999999</v>
      </c>
      <c r="G3315" s="221"/>
    </row>
    <row r="3316" spans="1:7" s="58" customFormat="1" ht="13.5" customHeight="1" x14ac:dyDescent="0.2">
      <c r="A3316" s="244">
        <v>2026</v>
      </c>
      <c r="B3316" s="165" t="s">
        <v>51</v>
      </c>
      <c r="C3316" s="165" t="s">
        <v>112</v>
      </c>
      <c r="D3316" s="245">
        <v>16570.900000000001</v>
      </c>
      <c r="E3316" s="245">
        <v>36940.729999999996</v>
      </c>
      <c r="F3316" s="246">
        <v>53511.630000000005</v>
      </c>
      <c r="G3316" s="221"/>
    </row>
    <row r="3317" spans="1:7" s="58" customFormat="1" ht="13.5" customHeight="1" x14ac:dyDescent="0.2">
      <c r="A3317" s="349">
        <v>2026</v>
      </c>
      <c r="B3317" s="350" t="s">
        <v>52</v>
      </c>
      <c r="C3317" s="350" t="s">
        <v>112</v>
      </c>
      <c r="D3317" s="351">
        <v>18429.2</v>
      </c>
      <c r="E3317" s="351">
        <v>40294.550000000003</v>
      </c>
      <c r="F3317" s="352">
        <v>58723.75</v>
      </c>
      <c r="G3317" s="221"/>
    </row>
    <row r="3318" spans="1:7" s="58" customFormat="1" ht="13.5" customHeight="1" x14ac:dyDescent="0.2">
      <c r="A3318" s="244">
        <v>2026</v>
      </c>
      <c r="B3318" s="165" t="s">
        <v>40</v>
      </c>
      <c r="C3318" s="165" t="s">
        <v>112</v>
      </c>
      <c r="D3318" s="245">
        <v>14068.89</v>
      </c>
      <c r="E3318" s="245">
        <v>35426.380000000005</v>
      </c>
      <c r="F3318" s="246">
        <v>49495.27</v>
      </c>
      <c r="G3318" s="221"/>
    </row>
    <row r="3319" spans="1:7" s="58" customFormat="1" ht="13.5" customHeight="1" x14ac:dyDescent="0.2">
      <c r="A3319" s="349">
        <v>2026</v>
      </c>
      <c r="B3319" s="350" t="s">
        <v>42</v>
      </c>
      <c r="C3319" s="350" t="s">
        <v>112</v>
      </c>
      <c r="D3319" s="351">
        <v>15593.619999999999</v>
      </c>
      <c r="E3319" s="351">
        <v>42347.340000000004</v>
      </c>
      <c r="F3319" s="352">
        <v>57940.960000000006</v>
      </c>
      <c r="G3319" s="221"/>
    </row>
    <row r="3320" spans="1:7" s="58" customFormat="1" ht="13.5" customHeight="1" x14ac:dyDescent="0.2">
      <c r="A3320" s="244">
        <v>2026</v>
      </c>
      <c r="B3320" s="165" t="s">
        <v>43</v>
      </c>
      <c r="C3320" s="165" t="s">
        <v>112</v>
      </c>
      <c r="D3320" s="245">
        <v>15929.529999999999</v>
      </c>
      <c r="E3320" s="245">
        <v>36893.240000000005</v>
      </c>
      <c r="F3320" s="246">
        <v>52822.77</v>
      </c>
      <c r="G3320" s="221"/>
    </row>
    <row r="3321" spans="1:7" s="58" customFormat="1" ht="13.5" customHeight="1" x14ac:dyDescent="0.2">
      <c r="A3321" s="349">
        <v>2009</v>
      </c>
      <c r="B3321" s="350" t="s">
        <v>40</v>
      </c>
      <c r="C3321" s="350" t="s">
        <v>113</v>
      </c>
      <c r="D3321" s="351">
        <v>409.84</v>
      </c>
      <c r="E3321" s="351">
        <v>6848.3499999999995</v>
      </c>
      <c r="F3321" s="352">
        <v>7258.19</v>
      </c>
      <c r="G3321" s="221"/>
    </row>
    <row r="3322" spans="1:7" s="58" customFormat="1" ht="13.5" customHeight="1" x14ac:dyDescent="0.2">
      <c r="A3322" s="244">
        <v>2009</v>
      </c>
      <c r="B3322" s="165" t="s">
        <v>42</v>
      </c>
      <c r="C3322" s="165" t="s">
        <v>113</v>
      </c>
      <c r="D3322" s="245">
        <v>202.73</v>
      </c>
      <c r="E3322" s="245">
        <v>8464.7649999999994</v>
      </c>
      <c r="F3322" s="246">
        <v>8667.494999999999</v>
      </c>
      <c r="G3322" s="221"/>
    </row>
    <row r="3323" spans="1:7" s="58" customFormat="1" ht="13.5" customHeight="1" x14ac:dyDescent="0.2">
      <c r="A3323" s="349">
        <v>2009</v>
      </c>
      <c r="B3323" s="350" t="s">
        <v>43</v>
      </c>
      <c r="C3323" s="350" t="s">
        <v>113</v>
      </c>
      <c r="D3323" s="351">
        <v>137.61000000000001</v>
      </c>
      <c r="E3323" s="351">
        <v>6340.9150000000009</v>
      </c>
      <c r="F3323" s="352">
        <v>6478.5250000000005</v>
      </c>
      <c r="G3323" s="221"/>
    </row>
    <row r="3324" spans="1:7" s="58" customFormat="1" ht="13.5" customHeight="1" x14ac:dyDescent="0.2">
      <c r="A3324" s="244">
        <v>2009</v>
      </c>
      <c r="B3324" s="165" t="s">
        <v>44</v>
      </c>
      <c r="C3324" s="165" t="s">
        <v>113</v>
      </c>
      <c r="D3324" s="245">
        <v>33.25</v>
      </c>
      <c r="E3324" s="245">
        <v>7767.2049999999999</v>
      </c>
      <c r="F3324" s="246">
        <v>7800.4549999999999</v>
      </c>
      <c r="G3324" s="221"/>
    </row>
    <row r="3325" spans="1:7" s="58" customFormat="1" ht="13.5" customHeight="1" x14ac:dyDescent="0.2">
      <c r="A3325" s="349">
        <v>2009</v>
      </c>
      <c r="B3325" s="350" t="s">
        <v>45</v>
      </c>
      <c r="C3325" s="350" t="s">
        <v>113</v>
      </c>
      <c r="D3325" s="351">
        <v>215.05</v>
      </c>
      <c r="E3325" s="351">
        <v>7622.0124999999998</v>
      </c>
      <c r="F3325" s="352">
        <v>7837.0625</v>
      </c>
      <c r="G3325" s="221"/>
    </row>
    <row r="3326" spans="1:7" s="58" customFormat="1" ht="13.5" customHeight="1" x14ac:dyDescent="0.2">
      <c r="A3326" s="244">
        <v>2009</v>
      </c>
      <c r="B3326" s="165" t="s">
        <v>46</v>
      </c>
      <c r="C3326" s="165" t="s">
        <v>113</v>
      </c>
      <c r="D3326" s="245">
        <v>279.17</v>
      </c>
      <c r="E3326" s="245">
        <v>7436.7750000000005</v>
      </c>
      <c r="F3326" s="246">
        <v>7715.9450000000006</v>
      </c>
      <c r="G3326" s="221"/>
    </row>
    <row r="3327" spans="1:7" s="58" customFormat="1" ht="13.5" customHeight="1" x14ac:dyDescent="0.2">
      <c r="A3327" s="349">
        <v>2009</v>
      </c>
      <c r="B3327" s="350" t="s">
        <v>47</v>
      </c>
      <c r="C3327" s="350" t="s">
        <v>113</v>
      </c>
      <c r="D3327" s="351">
        <v>415.84</v>
      </c>
      <c r="E3327" s="351">
        <v>7350.5349999999999</v>
      </c>
      <c r="F3327" s="352">
        <v>7766.375</v>
      </c>
      <c r="G3327" s="221"/>
    </row>
    <row r="3328" spans="1:7" s="58" customFormat="1" ht="13.5" customHeight="1" x14ac:dyDescent="0.2">
      <c r="A3328" s="244">
        <v>2009</v>
      </c>
      <c r="B3328" s="165" t="s">
        <v>48</v>
      </c>
      <c r="C3328" s="165" t="s">
        <v>113</v>
      </c>
      <c r="D3328" s="245">
        <v>283.99</v>
      </c>
      <c r="E3328" s="245">
        <v>7203.1324999999997</v>
      </c>
      <c r="F3328" s="246">
        <v>7487.1224999999995</v>
      </c>
      <c r="G3328" s="221"/>
    </row>
    <row r="3329" spans="1:7" s="58" customFormat="1" ht="13.5" customHeight="1" x14ac:dyDescent="0.2">
      <c r="A3329" s="349">
        <v>2009</v>
      </c>
      <c r="B3329" s="350" t="s">
        <v>49</v>
      </c>
      <c r="C3329" s="350" t="s">
        <v>113</v>
      </c>
      <c r="D3329" s="351">
        <v>322.60000000000002</v>
      </c>
      <c r="E3329" s="351">
        <v>8135.57</v>
      </c>
      <c r="F3329" s="352">
        <v>8458.17</v>
      </c>
      <c r="G3329" s="221"/>
    </row>
    <row r="3330" spans="1:7" s="58" customFormat="1" ht="13.5" customHeight="1" x14ac:dyDescent="0.2">
      <c r="A3330" s="244">
        <v>2010</v>
      </c>
      <c r="B3330" s="165" t="s">
        <v>50</v>
      </c>
      <c r="C3330" s="165" t="s">
        <v>113</v>
      </c>
      <c r="D3330" s="245">
        <v>207.83</v>
      </c>
      <c r="E3330" s="245">
        <v>7257.9424999999992</v>
      </c>
      <c r="F3330" s="246">
        <v>7465.7724999999991</v>
      </c>
      <c r="G3330" s="221"/>
    </row>
    <row r="3331" spans="1:7" s="58" customFormat="1" ht="13.5" customHeight="1" x14ac:dyDescent="0.2">
      <c r="A3331" s="349">
        <v>2010</v>
      </c>
      <c r="B3331" s="350" t="s">
        <v>51</v>
      </c>
      <c r="C3331" s="350" t="s">
        <v>113</v>
      </c>
      <c r="D3331" s="351">
        <v>321.88</v>
      </c>
      <c r="E3331" s="351">
        <v>7379.4225000000006</v>
      </c>
      <c r="F3331" s="352">
        <v>7701.3025000000007</v>
      </c>
      <c r="G3331" s="221"/>
    </row>
    <row r="3332" spans="1:7" s="58" customFormat="1" ht="13.5" customHeight="1" x14ac:dyDescent="0.2">
      <c r="A3332" s="244">
        <v>2010</v>
      </c>
      <c r="B3332" s="165" t="s">
        <v>52</v>
      </c>
      <c r="C3332" s="165" t="s">
        <v>113</v>
      </c>
      <c r="D3332" s="245">
        <v>246.99</v>
      </c>
      <c r="E3332" s="245">
        <v>8721.0799999999981</v>
      </c>
      <c r="F3332" s="246">
        <v>8968.07</v>
      </c>
      <c r="G3332" s="221"/>
    </row>
    <row r="3333" spans="1:7" s="58" customFormat="1" ht="13.5" customHeight="1" x14ac:dyDescent="0.2">
      <c r="A3333" s="349">
        <v>2010</v>
      </c>
      <c r="B3333" s="350" t="s">
        <v>40</v>
      </c>
      <c r="C3333" s="350" t="s">
        <v>113</v>
      </c>
      <c r="D3333" s="351">
        <v>326.87</v>
      </c>
      <c r="E3333" s="351">
        <v>8207.4250000000011</v>
      </c>
      <c r="F3333" s="352">
        <v>8534.2950000000019</v>
      </c>
      <c r="G3333" s="221"/>
    </row>
    <row r="3334" spans="1:7" s="58" customFormat="1" ht="13.5" customHeight="1" x14ac:dyDescent="0.2">
      <c r="A3334" s="244">
        <v>2010</v>
      </c>
      <c r="B3334" s="165" t="s">
        <v>42</v>
      </c>
      <c r="C3334" s="165" t="s">
        <v>113</v>
      </c>
      <c r="D3334" s="245">
        <v>327.22000000000003</v>
      </c>
      <c r="E3334" s="245">
        <v>9235.8125</v>
      </c>
      <c r="F3334" s="246">
        <v>9563.0324999999993</v>
      </c>
      <c r="G3334" s="221"/>
    </row>
    <row r="3335" spans="1:7" s="58" customFormat="1" ht="13.5" customHeight="1" x14ac:dyDescent="0.2">
      <c r="A3335" s="349">
        <v>2010</v>
      </c>
      <c r="B3335" s="350" t="s">
        <v>43</v>
      </c>
      <c r="C3335" s="350" t="s">
        <v>113</v>
      </c>
      <c r="D3335" s="351">
        <v>323.91000000000003</v>
      </c>
      <c r="E3335" s="351">
        <v>7344.09</v>
      </c>
      <c r="F3335" s="352">
        <v>7668</v>
      </c>
      <c r="G3335" s="221"/>
    </row>
    <row r="3336" spans="1:7" s="58" customFormat="1" ht="13.5" customHeight="1" x14ac:dyDescent="0.2">
      <c r="A3336" s="244">
        <v>2010</v>
      </c>
      <c r="B3336" s="165" t="s">
        <v>44</v>
      </c>
      <c r="C3336" s="165" t="s">
        <v>113</v>
      </c>
      <c r="D3336" s="245">
        <v>325.82</v>
      </c>
      <c r="E3336" s="245">
        <v>7039.7574999999997</v>
      </c>
      <c r="F3336" s="246">
        <v>7365.5774999999994</v>
      </c>
      <c r="G3336" s="221"/>
    </row>
    <row r="3337" spans="1:7" s="58" customFormat="1" ht="13.5" customHeight="1" x14ac:dyDescent="0.2">
      <c r="A3337" s="349">
        <v>2010</v>
      </c>
      <c r="B3337" s="350" t="s">
        <v>45</v>
      </c>
      <c r="C3337" s="350" t="s">
        <v>113</v>
      </c>
      <c r="D3337" s="351">
        <v>357.91</v>
      </c>
      <c r="E3337" s="351">
        <v>6983.3</v>
      </c>
      <c r="F3337" s="352">
        <v>7341.21</v>
      </c>
      <c r="G3337" s="221"/>
    </row>
    <row r="3338" spans="1:7" s="58" customFormat="1" ht="13.5" customHeight="1" x14ac:dyDescent="0.2">
      <c r="A3338" s="244">
        <v>2010</v>
      </c>
      <c r="B3338" s="165" t="s">
        <v>46</v>
      </c>
      <c r="C3338" s="165" t="s">
        <v>113</v>
      </c>
      <c r="D3338" s="245">
        <v>205.1</v>
      </c>
      <c r="E3338" s="245">
        <v>6472.3525</v>
      </c>
      <c r="F3338" s="246">
        <v>6677.4525000000003</v>
      </c>
      <c r="G3338" s="221"/>
    </row>
    <row r="3339" spans="1:7" s="58" customFormat="1" ht="13.5" customHeight="1" x14ac:dyDescent="0.2">
      <c r="A3339" s="349">
        <v>2010</v>
      </c>
      <c r="B3339" s="350" t="s">
        <v>47</v>
      </c>
      <c r="C3339" s="350" t="s">
        <v>113</v>
      </c>
      <c r="D3339" s="351">
        <v>435.03</v>
      </c>
      <c r="E3339" s="351">
        <v>6116.6650000000009</v>
      </c>
      <c r="F3339" s="352">
        <v>6551.6950000000006</v>
      </c>
      <c r="G3339" s="221"/>
    </row>
    <row r="3340" spans="1:7" s="58" customFormat="1" ht="13.5" customHeight="1" x14ac:dyDescent="0.2">
      <c r="A3340" s="244">
        <v>2010</v>
      </c>
      <c r="B3340" s="165" t="s">
        <v>48</v>
      </c>
      <c r="C3340" s="165" t="s">
        <v>113</v>
      </c>
      <c r="D3340" s="245">
        <v>486.43</v>
      </c>
      <c r="E3340" s="245">
        <v>6551.8200000000006</v>
      </c>
      <c r="F3340" s="246">
        <v>7038.2500000000009</v>
      </c>
      <c r="G3340" s="221"/>
    </row>
    <row r="3341" spans="1:7" s="58" customFormat="1" ht="13.5" customHeight="1" x14ac:dyDescent="0.2">
      <c r="A3341" s="349">
        <v>2010</v>
      </c>
      <c r="B3341" s="350" t="s">
        <v>49</v>
      </c>
      <c r="C3341" s="350" t="s">
        <v>113</v>
      </c>
      <c r="D3341" s="351">
        <v>418.72</v>
      </c>
      <c r="E3341" s="351">
        <v>8753.9900000000016</v>
      </c>
      <c r="F3341" s="352">
        <v>9172.7100000000009</v>
      </c>
      <c r="G3341" s="221"/>
    </row>
    <row r="3342" spans="1:7" s="58" customFormat="1" ht="13.5" customHeight="1" x14ac:dyDescent="0.2">
      <c r="A3342" s="244">
        <v>2011</v>
      </c>
      <c r="B3342" s="165" t="s">
        <v>50</v>
      </c>
      <c r="C3342" s="165" t="s">
        <v>113</v>
      </c>
      <c r="D3342" s="245">
        <v>343.03</v>
      </c>
      <c r="E3342" s="245">
        <v>7987.8325000000004</v>
      </c>
      <c r="F3342" s="246">
        <v>8330.8624999999993</v>
      </c>
      <c r="G3342" s="221"/>
    </row>
    <row r="3343" spans="1:7" s="58" customFormat="1" ht="13.5" customHeight="1" x14ac:dyDescent="0.2">
      <c r="A3343" s="349">
        <v>2011</v>
      </c>
      <c r="B3343" s="350" t="s">
        <v>51</v>
      </c>
      <c r="C3343" s="350" t="s">
        <v>113</v>
      </c>
      <c r="D3343" s="351">
        <v>376.19</v>
      </c>
      <c r="E3343" s="351">
        <v>8487.08</v>
      </c>
      <c r="F3343" s="352">
        <v>8863.27</v>
      </c>
      <c r="G3343" s="221"/>
    </row>
    <row r="3344" spans="1:7" s="58" customFormat="1" ht="13.5" customHeight="1" x14ac:dyDescent="0.2">
      <c r="A3344" s="244">
        <v>2011</v>
      </c>
      <c r="B3344" s="165" t="s">
        <v>52</v>
      </c>
      <c r="C3344" s="165" t="s">
        <v>113</v>
      </c>
      <c r="D3344" s="245">
        <v>383.06</v>
      </c>
      <c r="E3344" s="245">
        <v>10070.76</v>
      </c>
      <c r="F3344" s="246">
        <v>10453.82</v>
      </c>
      <c r="G3344" s="221"/>
    </row>
    <row r="3345" spans="1:7" s="58" customFormat="1" ht="13.5" customHeight="1" x14ac:dyDescent="0.2">
      <c r="A3345" s="349">
        <v>2011</v>
      </c>
      <c r="B3345" s="350" t="s">
        <v>40</v>
      </c>
      <c r="C3345" s="350" t="s">
        <v>113</v>
      </c>
      <c r="D3345" s="351">
        <v>422.5</v>
      </c>
      <c r="E3345" s="351">
        <v>7642.5874999999996</v>
      </c>
      <c r="F3345" s="352">
        <v>8065.0874999999996</v>
      </c>
      <c r="G3345" s="221"/>
    </row>
    <row r="3346" spans="1:7" s="58" customFormat="1" ht="13.5" customHeight="1" x14ac:dyDescent="0.2">
      <c r="A3346" s="244">
        <v>2011</v>
      </c>
      <c r="B3346" s="165" t="s">
        <v>42</v>
      </c>
      <c r="C3346" s="165" t="s">
        <v>113</v>
      </c>
      <c r="D3346" s="245">
        <v>483.85</v>
      </c>
      <c r="E3346" s="245">
        <v>9598.3850000000002</v>
      </c>
      <c r="F3346" s="246">
        <v>10082.235000000001</v>
      </c>
      <c r="G3346" s="221"/>
    </row>
    <row r="3347" spans="1:7" s="58" customFormat="1" ht="13.5" customHeight="1" x14ac:dyDescent="0.2">
      <c r="A3347" s="349">
        <v>2011</v>
      </c>
      <c r="B3347" s="350" t="s">
        <v>43</v>
      </c>
      <c r="C3347" s="350" t="s">
        <v>113</v>
      </c>
      <c r="D3347" s="351">
        <v>423.24</v>
      </c>
      <c r="E3347" s="351">
        <v>9638.4499999999989</v>
      </c>
      <c r="F3347" s="352">
        <v>10061.689999999999</v>
      </c>
      <c r="G3347" s="221"/>
    </row>
    <row r="3348" spans="1:7" s="58" customFormat="1" ht="13.5" customHeight="1" x14ac:dyDescent="0.2">
      <c r="A3348" s="244">
        <v>2011</v>
      </c>
      <c r="B3348" s="165" t="s">
        <v>44</v>
      </c>
      <c r="C3348" s="165" t="s">
        <v>113</v>
      </c>
      <c r="D3348" s="245">
        <v>453.64</v>
      </c>
      <c r="E3348" s="245">
        <v>10093.257499999998</v>
      </c>
      <c r="F3348" s="246">
        <v>10546.897499999997</v>
      </c>
      <c r="G3348" s="221"/>
    </row>
    <row r="3349" spans="1:7" s="58" customFormat="1" ht="13.5" customHeight="1" x14ac:dyDescent="0.2">
      <c r="A3349" s="349">
        <v>2011</v>
      </c>
      <c r="B3349" s="350" t="s">
        <v>45</v>
      </c>
      <c r="C3349" s="350" t="s">
        <v>113</v>
      </c>
      <c r="D3349" s="351">
        <v>591.29</v>
      </c>
      <c r="E3349" s="351">
        <v>10807.9475</v>
      </c>
      <c r="F3349" s="352">
        <v>11399.237499999999</v>
      </c>
      <c r="G3349" s="221"/>
    </row>
    <row r="3350" spans="1:7" s="58" customFormat="1" ht="13.5" customHeight="1" x14ac:dyDescent="0.2">
      <c r="A3350" s="244">
        <v>2011</v>
      </c>
      <c r="B3350" s="165" t="s">
        <v>46</v>
      </c>
      <c r="C3350" s="165" t="s">
        <v>113</v>
      </c>
      <c r="D3350" s="245">
        <v>794.49</v>
      </c>
      <c r="E3350" s="245">
        <v>9994.5174999999999</v>
      </c>
      <c r="F3350" s="246">
        <v>10789.0075</v>
      </c>
      <c r="G3350" s="221"/>
    </row>
    <row r="3351" spans="1:7" s="58" customFormat="1" ht="13.5" customHeight="1" x14ac:dyDescent="0.2">
      <c r="A3351" s="349">
        <v>2011</v>
      </c>
      <c r="B3351" s="350" t="s">
        <v>47</v>
      </c>
      <c r="C3351" s="350" t="s">
        <v>113</v>
      </c>
      <c r="D3351" s="351">
        <v>1225.55</v>
      </c>
      <c r="E3351" s="351">
        <v>9447.0224999999991</v>
      </c>
      <c r="F3351" s="352">
        <v>10672.5725</v>
      </c>
      <c r="G3351" s="221"/>
    </row>
    <row r="3352" spans="1:7" s="58" customFormat="1" ht="13.5" customHeight="1" x14ac:dyDescent="0.2">
      <c r="A3352" s="244">
        <v>2011</v>
      </c>
      <c r="B3352" s="165" t="s">
        <v>48</v>
      </c>
      <c r="C3352" s="165" t="s">
        <v>113</v>
      </c>
      <c r="D3352" s="245">
        <v>702.43000000000006</v>
      </c>
      <c r="E3352" s="245">
        <v>10850.952499999999</v>
      </c>
      <c r="F3352" s="246">
        <v>11553.3825</v>
      </c>
      <c r="G3352" s="221"/>
    </row>
    <row r="3353" spans="1:7" s="58" customFormat="1" ht="13.5" customHeight="1" x14ac:dyDescent="0.2">
      <c r="A3353" s="349">
        <v>2011</v>
      </c>
      <c r="B3353" s="350" t="s">
        <v>49</v>
      </c>
      <c r="C3353" s="350" t="s">
        <v>113</v>
      </c>
      <c r="D3353" s="351">
        <v>618.74</v>
      </c>
      <c r="E3353" s="351">
        <v>13798.3825</v>
      </c>
      <c r="F3353" s="352">
        <v>14417.122499999999</v>
      </c>
      <c r="G3353" s="221"/>
    </row>
    <row r="3354" spans="1:7" s="58" customFormat="1" ht="13.5" customHeight="1" x14ac:dyDescent="0.2">
      <c r="A3354" s="244">
        <v>2012</v>
      </c>
      <c r="B3354" s="165" t="s">
        <v>50</v>
      </c>
      <c r="C3354" s="165" t="s">
        <v>113</v>
      </c>
      <c r="D3354" s="245">
        <v>273.70999999999998</v>
      </c>
      <c r="E3354" s="245">
        <v>12234.077500000001</v>
      </c>
      <c r="F3354" s="246">
        <v>12507.7875</v>
      </c>
      <c r="G3354" s="221"/>
    </row>
    <row r="3355" spans="1:7" s="58" customFormat="1" ht="13.5" customHeight="1" x14ac:dyDescent="0.2">
      <c r="A3355" s="349">
        <v>2012</v>
      </c>
      <c r="B3355" s="350" t="s">
        <v>51</v>
      </c>
      <c r="C3355" s="350" t="s">
        <v>113</v>
      </c>
      <c r="D3355" s="351">
        <v>571.04999999999995</v>
      </c>
      <c r="E3355" s="351">
        <v>11900.4125</v>
      </c>
      <c r="F3355" s="352">
        <v>12471.4625</v>
      </c>
      <c r="G3355" s="221"/>
    </row>
    <row r="3356" spans="1:7" s="58" customFormat="1" ht="13.5" customHeight="1" x14ac:dyDescent="0.2">
      <c r="A3356" s="244">
        <v>2012</v>
      </c>
      <c r="B3356" s="165" t="s">
        <v>52</v>
      </c>
      <c r="C3356" s="165" t="s">
        <v>113</v>
      </c>
      <c r="D3356" s="245">
        <v>592.45000000000005</v>
      </c>
      <c r="E3356" s="245">
        <v>12131.977500000001</v>
      </c>
      <c r="F3356" s="246">
        <v>12724.427500000002</v>
      </c>
      <c r="G3356" s="221"/>
    </row>
    <row r="3357" spans="1:7" s="58" customFormat="1" ht="13.5" customHeight="1" x14ac:dyDescent="0.2">
      <c r="A3357" s="349">
        <v>2012</v>
      </c>
      <c r="B3357" s="350" t="s">
        <v>40</v>
      </c>
      <c r="C3357" s="350" t="s">
        <v>113</v>
      </c>
      <c r="D3357" s="351">
        <v>477.96</v>
      </c>
      <c r="E3357" s="351">
        <v>10293.8675</v>
      </c>
      <c r="F3357" s="352">
        <v>10771.827499999999</v>
      </c>
      <c r="G3357" s="221"/>
    </row>
    <row r="3358" spans="1:7" s="58" customFormat="1" ht="13.5" customHeight="1" x14ac:dyDescent="0.2">
      <c r="A3358" s="244">
        <v>2012</v>
      </c>
      <c r="B3358" s="165" t="s">
        <v>42</v>
      </c>
      <c r="C3358" s="165" t="s">
        <v>113</v>
      </c>
      <c r="D3358" s="245">
        <v>626.76</v>
      </c>
      <c r="E3358" s="245">
        <v>9490.2625000000007</v>
      </c>
      <c r="F3358" s="246">
        <v>10117.022500000001</v>
      </c>
      <c r="G3358" s="221"/>
    </row>
    <row r="3359" spans="1:7" s="58" customFormat="1" ht="13.5" customHeight="1" x14ac:dyDescent="0.2">
      <c r="A3359" s="349">
        <v>2012</v>
      </c>
      <c r="B3359" s="350" t="s">
        <v>43</v>
      </c>
      <c r="C3359" s="350" t="s">
        <v>113</v>
      </c>
      <c r="D3359" s="351">
        <v>489.2</v>
      </c>
      <c r="E3359" s="351">
        <v>8764.4599999999991</v>
      </c>
      <c r="F3359" s="352">
        <v>9253.66</v>
      </c>
      <c r="G3359" s="221"/>
    </row>
    <row r="3360" spans="1:7" s="58" customFormat="1" ht="13.5" customHeight="1" x14ac:dyDescent="0.2">
      <c r="A3360" s="244">
        <v>2012</v>
      </c>
      <c r="B3360" s="165" t="s">
        <v>44</v>
      </c>
      <c r="C3360" s="165" t="s">
        <v>113</v>
      </c>
      <c r="D3360" s="245">
        <v>622.79999999999995</v>
      </c>
      <c r="E3360" s="245">
        <v>7664.0425000000005</v>
      </c>
      <c r="F3360" s="246">
        <v>8286.8425000000007</v>
      </c>
      <c r="G3360" s="221"/>
    </row>
    <row r="3361" spans="1:7" s="58" customFormat="1" ht="13.5" customHeight="1" x14ac:dyDescent="0.2">
      <c r="A3361" s="349">
        <v>2012</v>
      </c>
      <c r="B3361" s="350" t="s">
        <v>45</v>
      </c>
      <c r="C3361" s="350" t="s">
        <v>113</v>
      </c>
      <c r="D3361" s="351">
        <v>543.1</v>
      </c>
      <c r="E3361" s="351">
        <v>7409.6324999999997</v>
      </c>
      <c r="F3361" s="352">
        <v>7952.7325000000001</v>
      </c>
      <c r="G3361" s="221"/>
    </row>
    <row r="3362" spans="1:7" s="58" customFormat="1" ht="13.5" customHeight="1" x14ac:dyDescent="0.2">
      <c r="A3362" s="244">
        <v>2012</v>
      </c>
      <c r="B3362" s="165" t="s">
        <v>46</v>
      </c>
      <c r="C3362" s="165" t="s">
        <v>113</v>
      </c>
      <c r="D3362" s="245">
        <v>827.32</v>
      </c>
      <c r="E3362" s="245">
        <v>5974.53</v>
      </c>
      <c r="F3362" s="246">
        <v>6801.8499999999995</v>
      </c>
      <c r="G3362" s="221"/>
    </row>
    <row r="3363" spans="1:7" s="58" customFormat="1" ht="13.5" customHeight="1" x14ac:dyDescent="0.2">
      <c r="A3363" s="349">
        <v>2012</v>
      </c>
      <c r="B3363" s="350" t="s">
        <v>47</v>
      </c>
      <c r="C3363" s="350" t="s">
        <v>113</v>
      </c>
      <c r="D3363" s="351">
        <v>643.35</v>
      </c>
      <c r="E3363" s="351">
        <v>6356.5924999999997</v>
      </c>
      <c r="F3363" s="352">
        <v>6999.9425000000001</v>
      </c>
      <c r="G3363" s="221"/>
    </row>
    <row r="3364" spans="1:7" s="58" customFormat="1" ht="13.5" customHeight="1" x14ac:dyDescent="0.2">
      <c r="A3364" s="244">
        <v>2012</v>
      </c>
      <c r="B3364" s="165" t="s">
        <v>48</v>
      </c>
      <c r="C3364" s="165" t="s">
        <v>113</v>
      </c>
      <c r="D3364" s="245">
        <v>678.90000000000009</v>
      </c>
      <c r="E3364" s="245">
        <v>6386.4774999999991</v>
      </c>
      <c r="F3364" s="246">
        <v>7065.3774999999987</v>
      </c>
      <c r="G3364" s="221"/>
    </row>
    <row r="3365" spans="1:7" s="58" customFormat="1" ht="13.5" customHeight="1" x14ac:dyDescent="0.2">
      <c r="A3365" s="349">
        <v>2012</v>
      </c>
      <c r="B3365" s="350" t="s">
        <v>49</v>
      </c>
      <c r="C3365" s="350" t="s">
        <v>113</v>
      </c>
      <c r="D3365" s="351">
        <v>639.04</v>
      </c>
      <c r="E3365" s="351">
        <v>6967.6329999999989</v>
      </c>
      <c r="F3365" s="352">
        <v>7606.6729999999989</v>
      </c>
      <c r="G3365" s="221"/>
    </row>
    <row r="3366" spans="1:7" s="58" customFormat="1" ht="13.5" customHeight="1" x14ac:dyDescent="0.2">
      <c r="A3366" s="244">
        <v>2013</v>
      </c>
      <c r="B3366" s="165" t="s">
        <v>50</v>
      </c>
      <c r="C3366" s="165" t="s">
        <v>113</v>
      </c>
      <c r="D3366" s="245">
        <v>500.11</v>
      </c>
      <c r="E3366" s="245">
        <v>5227.4444999999996</v>
      </c>
      <c r="F3366" s="246">
        <v>5727.5545000000002</v>
      </c>
      <c r="G3366" s="221"/>
    </row>
    <row r="3367" spans="1:7" s="58" customFormat="1" ht="13.5" customHeight="1" x14ac:dyDescent="0.2">
      <c r="A3367" s="349">
        <v>2013</v>
      </c>
      <c r="B3367" s="350" t="s">
        <v>51</v>
      </c>
      <c r="C3367" s="350" t="s">
        <v>113</v>
      </c>
      <c r="D3367" s="351">
        <v>537.56999999999994</v>
      </c>
      <c r="E3367" s="351">
        <v>6171.0674999999992</v>
      </c>
      <c r="F3367" s="352">
        <v>6708.6374999999989</v>
      </c>
      <c r="G3367" s="221"/>
    </row>
    <row r="3368" spans="1:7" s="58" customFormat="1" ht="13.5" customHeight="1" x14ac:dyDescent="0.2">
      <c r="A3368" s="244">
        <v>2013</v>
      </c>
      <c r="B3368" s="165" t="s">
        <v>52</v>
      </c>
      <c r="C3368" s="165" t="s">
        <v>113</v>
      </c>
      <c r="D3368" s="245">
        <v>674.68000000000006</v>
      </c>
      <c r="E3368" s="245">
        <v>6238.3704999999991</v>
      </c>
      <c r="F3368" s="246">
        <v>6913.0504999999994</v>
      </c>
      <c r="G3368" s="221"/>
    </row>
    <row r="3369" spans="1:7" s="58" customFormat="1" ht="13.5" customHeight="1" x14ac:dyDescent="0.2">
      <c r="A3369" s="349">
        <v>2013</v>
      </c>
      <c r="B3369" s="350" t="s">
        <v>40</v>
      </c>
      <c r="C3369" s="350" t="s">
        <v>113</v>
      </c>
      <c r="D3369" s="351">
        <v>1100.92</v>
      </c>
      <c r="E3369" s="351">
        <v>7495.2025000000003</v>
      </c>
      <c r="F3369" s="352">
        <v>8596.1225000000013</v>
      </c>
      <c r="G3369" s="221"/>
    </row>
    <row r="3370" spans="1:7" s="58" customFormat="1" ht="13.5" customHeight="1" x14ac:dyDescent="0.2">
      <c r="A3370" s="244">
        <v>2013</v>
      </c>
      <c r="B3370" s="165" t="s">
        <v>42</v>
      </c>
      <c r="C3370" s="165" t="s">
        <v>113</v>
      </c>
      <c r="D3370" s="245">
        <v>803.8599999999999</v>
      </c>
      <c r="E3370" s="245">
        <v>7760.1974999999993</v>
      </c>
      <c r="F3370" s="246">
        <v>8564.057499999999</v>
      </c>
      <c r="G3370" s="221"/>
    </row>
    <row r="3371" spans="1:7" s="58" customFormat="1" ht="13.5" customHeight="1" x14ac:dyDescent="0.2">
      <c r="A3371" s="349">
        <v>2013</v>
      </c>
      <c r="B3371" s="350" t="s">
        <v>43</v>
      </c>
      <c r="C3371" s="350" t="s">
        <v>113</v>
      </c>
      <c r="D3371" s="351">
        <v>967.31999999999994</v>
      </c>
      <c r="E3371" s="351">
        <v>6809.9875000000002</v>
      </c>
      <c r="F3371" s="352">
        <v>7777.3074999999999</v>
      </c>
      <c r="G3371" s="221"/>
    </row>
    <row r="3372" spans="1:7" s="58" customFormat="1" ht="13.5" customHeight="1" x14ac:dyDescent="0.2">
      <c r="A3372" s="244">
        <v>2013</v>
      </c>
      <c r="B3372" s="165" t="s">
        <v>44</v>
      </c>
      <c r="C3372" s="165" t="s">
        <v>113</v>
      </c>
      <c r="D3372" s="245">
        <v>1829.76</v>
      </c>
      <c r="E3372" s="245">
        <v>7515.3549999999996</v>
      </c>
      <c r="F3372" s="246">
        <v>9345.1149999999998</v>
      </c>
      <c r="G3372" s="221"/>
    </row>
    <row r="3373" spans="1:7" s="58" customFormat="1" ht="13.5" customHeight="1" x14ac:dyDescent="0.2">
      <c r="A3373" s="349">
        <v>2013</v>
      </c>
      <c r="B3373" s="350" t="s">
        <v>45</v>
      </c>
      <c r="C3373" s="350" t="s">
        <v>113</v>
      </c>
      <c r="D3373" s="351">
        <v>2955.93</v>
      </c>
      <c r="E3373" s="351">
        <v>7449.1750000000002</v>
      </c>
      <c r="F3373" s="352">
        <v>10405.105</v>
      </c>
      <c r="G3373" s="221"/>
    </row>
    <row r="3374" spans="1:7" s="58" customFormat="1" ht="13.5" customHeight="1" x14ac:dyDescent="0.2">
      <c r="A3374" s="244">
        <v>2013</v>
      </c>
      <c r="B3374" s="165" t="s">
        <v>46</v>
      </c>
      <c r="C3374" s="165" t="s">
        <v>113</v>
      </c>
      <c r="D3374" s="245">
        <v>3318.8299999999995</v>
      </c>
      <c r="E3374" s="245">
        <v>8151.25</v>
      </c>
      <c r="F3374" s="246">
        <v>11470.08</v>
      </c>
      <c r="G3374" s="221"/>
    </row>
    <row r="3375" spans="1:7" s="58" customFormat="1" ht="13.5" customHeight="1" x14ac:dyDescent="0.2">
      <c r="A3375" s="349">
        <v>2013</v>
      </c>
      <c r="B3375" s="350" t="s">
        <v>47</v>
      </c>
      <c r="C3375" s="350" t="s">
        <v>113</v>
      </c>
      <c r="D3375" s="351">
        <v>3320.8999999999996</v>
      </c>
      <c r="E3375" s="351">
        <v>9918.5650000000023</v>
      </c>
      <c r="F3375" s="352">
        <v>13239.465</v>
      </c>
      <c r="G3375" s="221"/>
    </row>
    <row r="3376" spans="1:7" s="58" customFormat="1" ht="13.5" customHeight="1" x14ac:dyDescent="0.2">
      <c r="A3376" s="244">
        <v>2013</v>
      </c>
      <c r="B3376" s="165" t="s">
        <v>48</v>
      </c>
      <c r="C3376" s="165" t="s">
        <v>113</v>
      </c>
      <c r="D3376" s="245">
        <v>3482.6699999999996</v>
      </c>
      <c r="E3376" s="245">
        <v>8255.15</v>
      </c>
      <c r="F3376" s="246">
        <v>11737.82</v>
      </c>
      <c r="G3376" s="221"/>
    </row>
    <row r="3377" spans="1:7" s="58" customFormat="1" ht="13.5" customHeight="1" x14ac:dyDescent="0.2">
      <c r="A3377" s="349">
        <v>2013</v>
      </c>
      <c r="B3377" s="350" t="s">
        <v>49</v>
      </c>
      <c r="C3377" s="350" t="s">
        <v>113</v>
      </c>
      <c r="D3377" s="351">
        <v>1815.05</v>
      </c>
      <c r="E3377" s="351">
        <v>6488.8774999999996</v>
      </c>
      <c r="F3377" s="352">
        <v>8303.9274999999998</v>
      </c>
      <c r="G3377" s="221"/>
    </row>
    <row r="3378" spans="1:7" s="58" customFormat="1" ht="13.5" customHeight="1" x14ac:dyDescent="0.2">
      <c r="A3378" s="244">
        <v>2014</v>
      </c>
      <c r="B3378" s="165" t="s">
        <v>50</v>
      </c>
      <c r="C3378" s="165" t="s">
        <v>113</v>
      </c>
      <c r="D3378" s="245">
        <v>2084.2599999999998</v>
      </c>
      <c r="E3378" s="245">
        <v>4310.7999999999993</v>
      </c>
      <c r="F3378" s="246">
        <v>6395.0599999999995</v>
      </c>
      <c r="G3378" s="221"/>
    </row>
    <row r="3379" spans="1:7" s="58" customFormat="1" ht="13.5" customHeight="1" x14ac:dyDescent="0.2">
      <c r="A3379" s="349">
        <v>2014</v>
      </c>
      <c r="B3379" s="350" t="s">
        <v>51</v>
      </c>
      <c r="C3379" s="350" t="s">
        <v>113</v>
      </c>
      <c r="D3379" s="351">
        <v>2092.38</v>
      </c>
      <c r="E3379" s="351">
        <v>5509.8774999999996</v>
      </c>
      <c r="F3379" s="352">
        <v>7602.2574999999997</v>
      </c>
      <c r="G3379" s="221"/>
    </row>
    <row r="3380" spans="1:7" s="58" customFormat="1" ht="13.5" customHeight="1" x14ac:dyDescent="0.2">
      <c r="A3380" s="244">
        <v>2014</v>
      </c>
      <c r="B3380" s="165" t="s">
        <v>52</v>
      </c>
      <c r="C3380" s="165" t="s">
        <v>113</v>
      </c>
      <c r="D3380" s="245">
        <v>2374.7199999999998</v>
      </c>
      <c r="E3380" s="245">
        <v>12691.395</v>
      </c>
      <c r="F3380" s="246">
        <v>15066.115</v>
      </c>
      <c r="G3380" s="221"/>
    </row>
    <row r="3381" spans="1:7" s="58" customFormat="1" ht="13.5" customHeight="1" x14ac:dyDescent="0.2">
      <c r="A3381" s="349">
        <v>2014</v>
      </c>
      <c r="B3381" s="350" t="s">
        <v>40</v>
      </c>
      <c r="C3381" s="350" t="s">
        <v>113</v>
      </c>
      <c r="D3381" s="351">
        <v>2359.41</v>
      </c>
      <c r="E3381" s="351">
        <v>11531.546999999999</v>
      </c>
      <c r="F3381" s="352">
        <v>13890.956999999999</v>
      </c>
      <c r="G3381" s="221"/>
    </row>
    <row r="3382" spans="1:7" s="58" customFormat="1" ht="13.5" customHeight="1" x14ac:dyDescent="0.2">
      <c r="A3382" s="244">
        <v>2014</v>
      </c>
      <c r="B3382" s="165" t="s">
        <v>42</v>
      </c>
      <c r="C3382" s="165" t="s">
        <v>113</v>
      </c>
      <c r="D3382" s="245">
        <v>1142.6400000000001</v>
      </c>
      <c r="E3382" s="245">
        <v>11895.624250000001</v>
      </c>
      <c r="F3382" s="246">
        <v>13038.26425</v>
      </c>
      <c r="G3382" s="221"/>
    </row>
    <row r="3383" spans="1:7" s="58" customFormat="1" ht="13.5" customHeight="1" x14ac:dyDescent="0.2">
      <c r="A3383" s="349">
        <v>2014</v>
      </c>
      <c r="B3383" s="350" t="s">
        <v>43</v>
      </c>
      <c r="C3383" s="350" t="s">
        <v>113</v>
      </c>
      <c r="D3383" s="351">
        <v>1170.04</v>
      </c>
      <c r="E3383" s="351">
        <v>12971.150722499999</v>
      </c>
      <c r="F3383" s="352">
        <v>14141.1907225</v>
      </c>
      <c r="G3383" s="221"/>
    </row>
    <row r="3384" spans="1:7" s="58" customFormat="1" ht="13.5" customHeight="1" x14ac:dyDescent="0.2">
      <c r="A3384" s="244">
        <v>2014</v>
      </c>
      <c r="B3384" s="165" t="s">
        <v>44</v>
      </c>
      <c r="C3384" s="165" t="s">
        <v>113</v>
      </c>
      <c r="D3384" s="245">
        <v>1208.8400000000001</v>
      </c>
      <c r="E3384" s="245">
        <v>13843.5785</v>
      </c>
      <c r="F3384" s="246">
        <v>15052.4185</v>
      </c>
      <c r="G3384" s="221"/>
    </row>
    <row r="3385" spans="1:7" s="58" customFormat="1" ht="13.5" customHeight="1" x14ac:dyDescent="0.2">
      <c r="A3385" s="349">
        <v>2014</v>
      </c>
      <c r="B3385" s="350" t="s">
        <v>45</v>
      </c>
      <c r="C3385" s="350" t="s">
        <v>113</v>
      </c>
      <c r="D3385" s="351">
        <v>1078.1199999999999</v>
      </c>
      <c r="E3385" s="351">
        <v>11450.870500000001</v>
      </c>
      <c r="F3385" s="352">
        <v>12528.9905</v>
      </c>
      <c r="G3385" s="221"/>
    </row>
    <row r="3386" spans="1:7" s="58" customFormat="1" ht="13.5" customHeight="1" x14ac:dyDescent="0.2">
      <c r="A3386" s="244">
        <v>2014</v>
      </c>
      <c r="B3386" s="165" t="s">
        <v>46</v>
      </c>
      <c r="C3386" s="165" t="s">
        <v>113</v>
      </c>
      <c r="D3386" s="245">
        <v>1141.5900000000001</v>
      </c>
      <c r="E3386" s="245">
        <v>12194.91</v>
      </c>
      <c r="F3386" s="246">
        <v>13336.5</v>
      </c>
      <c r="G3386" s="221"/>
    </row>
    <row r="3387" spans="1:7" s="58" customFormat="1" ht="13.5" customHeight="1" x14ac:dyDescent="0.2">
      <c r="A3387" s="349">
        <v>2014</v>
      </c>
      <c r="B3387" s="350" t="s">
        <v>47</v>
      </c>
      <c r="C3387" s="350" t="s">
        <v>113</v>
      </c>
      <c r="D3387" s="351">
        <v>1228.69</v>
      </c>
      <c r="E3387" s="351">
        <v>14188.7935</v>
      </c>
      <c r="F3387" s="352">
        <v>15417.4835</v>
      </c>
      <c r="G3387" s="221"/>
    </row>
    <row r="3388" spans="1:7" s="58" customFormat="1" ht="13.5" customHeight="1" x14ac:dyDescent="0.2">
      <c r="A3388" s="244">
        <v>2014</v>
      </c>
      <c r="B3388" s="165" t="s">
        <v>48</v>
      </c>
      <c r="C3388" s="165" t="s">
        <v>113</v>
      </c>
      <c r="D3388" s="245">
        <v>1262.6500000000001</v>
      </c>
      <c r="E3388" s="245">
        <v>14106.48</v>
      </c>
      <c r="F3388" s="246">
        <v>15369.130000000001</v>
      </c>
      <c r="G3388" s="221"/>
    </row>
    <row r="3389" spans="1:7" s="58" customFormat="1" ht="13.5" customHeight="1" x14ac:dyDescent="0.2">
      <c r="A3389" s="349">
        <v>2014</v>
      </c>
      <c r="B3389" s="350" t="s">
        <v>49</v>
      </c>
      <c r="C3389" s="350" t="s">
        <v>113</v>
      </c>
      <c r="D3389" s="351">
        <v>1377.49</v>
      </c>
      <c r="E3389" s="351">
        <v>14906.501</v>
      </c>
      <c r="F3389" s="352">
        <v>16283.991</v>
      </c>
      <c r="G3389" s="221"/>
    </row>
    <row r="3390" spans="1:7" s="58" customFormat="1" ht="13.5" customHeight="1" x14ac:dyDescent="0.2">
      <c r="A3390" s="244">
        <v>2015</v>
      </c>
      <c r="B3390" s="165" t="s">
        <v>50</v>
      </c>
      <c r="C3390" s="165" t="s">
        <v>113</v>
      </c>
      <c r="D3390" s="245">
        <v>1296.3200000000002</v>
      </c>
      <c r="E3390" s="245">
        <v>14135.166499999999</v>
      </c>
      <c r="F3390" s="246">
        <v>15431.486499999999</v>
      </c>
      <c r="G3390" s="221"/>
    </row>
    <row r="3391" spans="1:7" s="58" customFormat="1" ht="13.5" customHeight="1" x14ac:dyDescent="0.2">
      <c r="A3391" s="349">
        <v>2015</v>
      </c>
      <c r="B3391" s="350" t="s">
        <v>51</v>
      </c>
      <c r="C3391" s="350" t="s">
        <v>113</v>
      </c>
      <c r="D3391" s="351">
        <v>1411.4699999999998</v>
      </c>
      <c r="E3391" s="351">
        <v>13018.835999999999</v>
      </c>
      <c r="F3391" s="352">
        <v>14430.305999999999</v>
      </c>
      <c r="G3391" s="221"/>
    </row>
    <row r="3392" spans="1:7" s="58" customFormat="1" ht="13.5" customHeight="1" x14ac:dyDescent="0.2">
      <c r="A3392" s="244">
        <v>2015</v>
      </c>
      <c r="B3392" s="165" t="s">
        <v>52</v>
      </c>
      <c r="C3392" s="165" t="s">
        <v>113</v>
      </c>
      <c r="D3392" s="245">
        <v>1726.1</v>
      </c>
      <c r="E3392" s="245">
        <v>15407.7065</v>
      </c>
      <c r="F3392" s="246">
        <v>17133.806500000002</v>
      </c>
      <c r="G3392" s="221"/>
    </row>
    <row r="3393" spans="1:7" s="58" customFormat="1" ht="13.5" customHeight="1" x14ac:dyDescent="0.2">
      <c r="A3393" s="349">
        <v>2015</v>
      </c>
      <c r="B3393" s="350" t="s">
        <v>40</v>
      </c>
      <c r="C3393" s="350" t="s">
        <v>113</v>
      </c>
      <c r="D3393" s="351">
        <v>2219.63</v>
      </c>
      <c r="E3393" s="351">
        <v>12399.5965</v>
      </c>
      <c r="F3393" s="352">
        <v>14619.226500000001</v>
      </c>
      <c r="G3393" s="221"/>
    </row>
    <row r="3394" spans="1:7" s="58" customFormat="1" ht="13.5" customHeight="1" x14ac:dyDescent="0.2">
      <c r="A3394" s="244">
        <v>2015</v>
      </c>
      <c r="B3394" s="165" t="s">
        <v>42</v>
      </c>
      <c r="C3394" s="165" t="s">
        <v>113</v>
      </c>
      <c r="D3394" s="245">
        <v>2568.7299999999996</v>
      </c>
      <c r="E3394" s="245">
        <v>13360.9125</v>
      </c>
      <c r="F3394" s="246">
        <v>15929.6425</v>
      </c>
      <c r="G3394" s="221"/>
    </row>
    <row r="3395" spans="1:7" s="58" customFormat="1" ht="13.5" customHeight="1" x14ac:dyDescent="0.2">
      <c r="A3395" s="349">
        <v>2015</v>
      </c>
      <c r="B3395" s="350" t="s">
        <v>43</v>
      </c>
      <c r="C3395" s="350" t="s">
        <v>113</v>
      </c>
      <c r="D3395" s="351">
        <v>2390.48</v>
      </c>
      <c r="E3395" s="351">
        <v>12445.747499999998</v>
      </c>
      <c r="F3395" s="352">
        <v>14836.227499999999</v>
      </c>
      <c r="G3395" s="221"/>
    </row>
    <row r="3396" spans="1:7" s="58" customFormat="1" ht="13.5" customHeight="1" x14ac:dyDescent="0.2">
      <c r="A3396" s="244">
        <v>2015</v>
      </c>
      <c r="B3396" s="165" t="s">
        <v>44</v>
      </c>
      <c r="C3396" s="165" t="s">
        <v>113</v>
      </c>
      <c r="D3396" s="245">
        <v>2037.68</v>
      </c>
      <c r="E3396" s="245">
        <v>15078.879499999999</v>
      </c>
      <c r="F3396" s="246">
        <v>17116.559499999999</v>
      </c>
      <c r="G3396" s="221"/>
    </row>
    <row r="3397" spans="1:7" s="58" customFormat="1" ht="13.5" customHeight="1" x14ac:dyDescent="0.2">
      <c r="A3397" s="349">
        <v>2015</v>
      </c>
      <c r="B3397" s="350" t="s">
        <v>45</v>
      </c>
      <c r="C3397" s="350" t="s">
        <v>113</v>
      </c>
      <c r="D3397" s="351">
        <v>2266.92</v>
      </c>
      <c r="E3397" s="351">
        <v>12145.495999999999</v>
      </c>
      <c r="F3397" s="352">
        <v>14412.415999999999</v>
      </c>
      <c r="G3397" s="221"/>
    </row>
    <row r="3398" spans="1:7" s="58" customFormat="1" ht="13.5" customHeight="1" x14ac:dyDescent="0.2">
      <c r="A3398" s="244">
        <v>2015</v>
      </c>
      <c r="B3398" s="165" t="s">
        <v>46</v>
      </c>
      <c r="C3398" s="165" t="s">
        <v>113</v>
      </c>
      <c r="D3398" s="245">
        <v>3424.41</v>
      </c>
      <c r="E3398" s="245">
        <v>11652.0795</v>
      </c>
      <c r="F3398" s="246">
        <v>15076.489500000001</v>
      </c>
      <c r="G3398" s="221"/>
    </row>
    <row r="3399" spans="1:7" s="58" customFormat="1" ht="13.5" customHeight="1" x14ac:dyDescent="0.2">
      <c r="A3399" s="349">
        <v>2015</v>
      </c>
      <c r="B3399" s="350" t="s">
        <v>47</v>
      </c>
      <c r="C3399" s="350" t="s">
        <v>113</v>
      </c>
      <c r="D3399" s="351">
        <v>2093.4899999999998</v>
      </c>
      <c r="E3399" s="351">
        <v>11631.5975</v>
      </c>
      <c r="F3399" s="352">
        <v>13725.087500000001</v>
      </c>
      <c r="G3399" s="221"/>
    </row>
    <row r="3400" spans="1:7" s="58" customFormat="1" ht="13.5" customHeight="1" x14ac:dyDescent="0.2">
      <c r="A3400" s="244">
        <v>2015</v>
      </c>
      <c r="B3400" s="165" t="s">
        <v>48</v>
      </c>
      <c r="C3400" s="165" t="s">
        <v>113</v>
      </c>
      <c r="D3400" s="245">
        <v>2392.2799999999997</v>
      </c>
      <c r="E3400" s="245">
        <v>11991.683000000001</v>
      </c>
      <c r="F3400" s="246">
        <v>14383.963</v>
      </c>
      <c r="G3400" s="221"/>
    </row>
    <row r="3401" spans="1:7" s="58" customFormat="1" ht="13.5" customHeight="1" x14ac:dyDescent="0.2">
      <c r="A3401" s="349">
        <v>2015</v>
      </c>
      <c r="B3401" s="350" t="s">
        <v>49</v>
      </c>
      <c r="C3401" s="350" t="s">
        <v>113</v>
      </c>
      <c r="D3401" s="351">
        <v>2764.07</v>
      </c>
      <c r="E3401" s="351">
        <v>13510.602999999999</v>
      </c>
      <c r="F3401" s="352">
        <v>16274.672999999999</v>
      </c>
      <c r="G3401" s="221"/>
    </row>
    <row r="3402" spans="1:7" s="58" customFormat="1" ht="13.5" customHeight="1" x14ac:dyDescent="0.2">
      <c r="A3402" s="244">
        <v>2016</v>
      </c>
      <c r="B3402" s="165" t="s">
        <v>50</v>
      </c>
      <c r="C3402" s="165" t="s">
        <v>113</v>
      </c>
      <c r="D3402" s="245">
        <v>2246.9</v>
      </c>
      <c r="E3402" s="245">
        <v>11606.268</v>
      </c>
      <c r="F3402" s="246">
        <v>13853.168000000001</v>
      </c>
      <c r="G3402" s="221"/>
    </row>
    <row r="3403" spans="1:7" s="58" customFormat="1" ht="13.5" customHeight="1" x14ac:dyDescent="0.2">
      <c r="A3403" s="349">
        <v>2016</v>
      </c>
      <c r="B3403" s="350" t="s">
        <v>51</v>
      </c>
      <c r="C3403" s="350" t="s">
        <v>113</v>
      </c>
      <c r="D3403" s="351">
        <v>2935.5600000000004</v>
      </c>
      <c r="E3403" s="351">
        <v>11951.563</v>
      </c>
      <c r="F3403" s="352">
        <v>14887.123</v>
      </c>
      <c r="G3403" s="221"/>
    </row>
    <row r="3404" spans="1:7" s="58" customFormat="1" ht="13.5" customHeight="1" x14ac:dyDescent="0.2">
      <c r="A3404" s="244">
        <v>2016</v>
      </c>
      <c r="B3404" s="165" t="s">
        <v>52</v>
      </c>
      <c r="C3404" s="165" t="s">
        <v>113</v>
      </c>
      <c r="D3404" s="245">
        <v>2647.59</v>
      </c>
      <c r="E3404" s="245">
        <v>12015.080999999998</v>
      </c>
      <c r="F3404" s="246">
        <v>14662.670999999998</v>
      </c>
      <c r="G3404" s="221"/>
    </row>
    <row r="3405" spans="1:7" s="58" customFormat="1" ht="13.5" customHeight="1" x14ac:dyDescent="0.2">
      <c r="A3405" s="349">
        <v>2016</v>
      </c>
      <c r="B3405" s="350" t="s">
        <v>40</v>
      </c>
      <c r="C3405" s="350" t="s">
        <v>113</v>
      </c>
      <c r="D3405" s="351">
        <v>2840.9700000000003</v>
      </c>
      <c r="E3405" s="351">
        <v>11481.5065</v>
      </c>
      <c r="F3405" s="352">
        <v>14322.476499999999</v>
      </c>
      <c r="G3405" s="221"/>
    </row>
    <row r="3406" spans="1:7" s="58" customFormat="1" ht="13.5" customHeight="1" x14ac:dyDescent="0.2">
      <c r="A3406" s="244">
        <v>2016</v>
      </c>
      <c r="B3406" s="165" t="s">
        <v>42</v>
      </c>
      <c r="C3406" s="165" t="s">
        <v>113</v>
      </c>
      <c r="D3406" s="245">
        <v>2597.87</v>
      </c>
      <c r="E3406" s="245">
        <v>10325.668</v>
      </c>
      <c r="F3406" s="246">
        <v>12923.538</v>
      </c>
      <c r="G3406" s="221"/>
    </row>
    <row r="3407" spans="1:7" s="58" customFormat="1" ht="13.5" customHeight="1" x14ac:dyDescent="0.2">
      <c r="A3407" s="349">
        <v>2016</v>
      </c>
      <c r="B3407" s="350" t="s">
        <v>43</v>
      </c>
      <c r="C3407" s="350" t="s">
        <v>113</v>
      </c>
      <c r="D3407" s="351">
        <v>2280.2800000000002</v>
      </c>
      <c r="E3407" s="351">
        <v>11946.703000000001</v>
      </c>
      <c r="F3407" s="352">
        <v>14226.983</v>
      </c>
      <c r="G3407" s="221"/>
    </row>
    <row r="3408" spans="1:7" s="58" customFormat="1" ht="13.5" customHeight="1" x14ac:dyDescent="0.2">
      <c r="A3408" s="244">
        <v>2016</v>
      </c>
      <c r="B3408" s="165" t="s">
        <v>44</v>
      </c>
      <c r="C3408" s="165" t="s">
        <v>113</v>
      </c>
      <c r="D3408" s="245">
        <v>2192.7399999999998</v>
      </c>
      <c r="E3408" s="245">
        <v>8789.3489999999983</v>
      </c>
      <c r="F3408" s="246">
        <v>10982.089</v>
      </c>
      <c r="G3408" s="221"/>
    </row>
    <row r="3409" spans="1:7" s="58" customFormat="1" ht="13.5" customHeight="1" x14ac:dyDescent="0.2">
      <c r="A3409" s="349">
        <v>2016</v>
      </c>
      <c r="B3409" s="350" t="s">
        <v>45</v>
      </c>
      <c r="C3409" s="350" t="s">
        <v>113</v>
      </c>
      <c r="D3409" s="351">
        <v>2466.54</v>
      </c>
      <c r="E3409" s="351">
        <v>7318.889000000001</v>
      </c>
      <c r="F3409" s="352">
        <v>9785.4290000000001</v>
      </c>
      <c r="G3409" s="221"/>
    </row>
    <row r="3410" spans="1:7" s="58" customFormat="1" ht="13.5" customHeight="1" x14ac:dyDescent="0.2">
      <c r="A3410" s="244">
        <v>2016</v>
      </c>
      <c r="B3410" s="165" t="s">
        <v>46</v>
      </c>
      <c r="C3410" s="165" t="s">
        <v>113</v>
      </c>
      <c r="D3410" s="245">
        <v>2243.37</v>
      </c>
      <c r="E3410" s="245">
        <v>8486.9890000000014</v>
      </c>
      <c r="F3410" s="246">
        <v>10730.359</v>
      </c>
      <c r="G3410" s="221"/>
    </row>
    <row r="3411" spans="1:7" s="58" customFormat="1" ht="13.5" customHeight="1" x14ac:dyDescent="0.2">
      <c r="A3411" s="349">
        <v>2016</v>
      </c>
      <c r="B3411" s="350" t="s">
        <v>47</v>
      </c>
      <c r="C3411" s="350" t="s">
        <v>113</v>
      </c>
      <c r="D3411" s="351">
        <v>2619.5700000000002</v>
      </c>
      <c r="E3411" s="351">
        <v>8202.6624999999985</v>
      </c>
      <c r="F3411" s="352">
        <v>10822.2325</v>
      </c>
      <c r="G3411" s="221"/>
    </row>
    <row r="3412" spans="1:7" s="58" customFormat="1" ht="13.5" customHeight="1" x14ac:dyDescent="0.2">
      <c r="A3412" s="244">
        <v>2016</v>
      </c>
      <c r="B3412" s="165" t="s">
        <v>48</v>
      </c>
      <c r="C3412" s="165" t="s">
        <v>113</v>
      </c>
      <c r="D3412" s="245">
        <v>2427.9499999999998</v>
      </c>
      <c r="E3412" s="245">
        <v>8911.9484999999986</v>
      </c>
      <c r="F3412" s="246">
        <v>11339.898499999999</v>
      </c>
      <c r="G3412" s="221"/>
    </row>
    <row r="3413" spans="1:7" s="58" customFormat="1" ht="13.5" customHeight="1" x14ac:dyDescent="0.2">
      <c r="A3413" s="349">
        <v>2016</v>
      </c>
      <c r="B3413" s="350" t="s">
        <v>49</v>
      </c>
      <c r="C3413" s="350" t="s">
        <v>113</v>
      </c>
      <c r="D3413" s="351">
        <v>1437.52</v>
      </c>
      <c r="E3413" s="351">
        <v>9104.6589999999997</v>
      </c>
      <c r="F3413" s="352">
        <v>10542.179</v>
      </c>
      <c r="G3413" s="221"/>
    </row>
    <row r="3414" spans="1:7" s="58" customFormat="1" ht="13.5" customHeight="1" x14ac:dyDescent="0.2">
      <c r="A3414" s="244">
        <v>2017</v>
      </c>
      <c r="B3414" s="165" t="s">
        <v>50</v>
      </c>
      <c r="C3414" s="165" t="s">
        <v>113</v>
      </c>
      <c r="D3414" s="245">
        <v>1150.9499999999998</v>
      </c>
      <c r="E3414" s="245">
        <v>8455.4030000000002</v>
      </c>
      <c r="F3414" s="246">
        <v>9606.3529999999992</v>
      </c>
      <c r="G3414" s="221"/>
    </row>
    <row r="3415" spans="1:7" s="58" customFormat="1" ht="13.5" customHeight="1" x14ac:dyDescent="0.2">
      <c r="A3415" s="349">
        <v>2017</v>
      </c>
      <c r="B3415" s="350" t="s">
        <v>51</v>
      </c>
      <c r="C3415" s="350" t="s">
        <v>113</v>
      </c>
      <c r="D3415" s="351">
        <v>1238.29</v>
      </c>
      <c r="E3415" s="351">
        <v>9513.5324999999993</v>
      </c>
      <c r="F3415" s="352">
        <v>10751.822499999998</v>
      </c>
      <c r="G3415" s="221"/>
    </row>
    <row r="3416" spans="1:7" s="58" customFormat="1" ht="13.5" customHeight="1" x14ac:dyDescent="0.2">
      <c r="A3416" s="244">
        <v>2017</v>
      </c>
      <c r="B3416" s="165" t="s">
        <v>52</v>
      </c>
      <c r="C3416" s="165" t="s">
        <v>113</v>
      </c>
      <c r="D3416" s="245">
        <v>1646.98</v>
      </c>
      <c r="E3416" s="245">
        <v>11952.826499999999</v>
      </c>
      <c r="F3416" s="246">
        <v>13599.806500000001</v>
      </c>
      <c r="G3416" s="221"/>
    </row>
    <row r="3417" spans="1:7" s="58" customFormat="1" ht="13.5" customHeight="1" x14ac:dyDescent="0.2">
      <c r="A3417" s="349">
        <v>2017</v>
      </c>
      <c r="B3417" s="350" t="s">
        <v>40</v>
      </c>
      <c r="C3417" s="350" t="s">
        <v>113</v>
      </c>
      <c r="D3417" s="351">
        <v>1149.9799999999998</v>
      </c>
      <c r="E3417" s="351">
        <v>9479.7950000000001</v>
      </c>
      <c r="F3417" s="352">
        <v>10629.775</v>
      </c>
      <c r="G3417" s="221"/>
    </row>
    <row r="3418" spans="1:7" s="58" customFormat="1" ht="13.5" customHeight="1" x14ac:dyDescent="0.2">
      <c r="A3418" s="244">
        <v>2017</v>
      </c>
      <c r="B3418" s="165" t="s">
        <v>42</v>
      </c>
      <c r="C3418" s="165" t="s">
        <v>113</v>
      </c>
      <c r="D3418" s="245">
        <v>1547.193</v>
      </c>
      <c r="E3418" s="245">
        <v>9998.1049999999996</v>
      </c>
      <c r="F3418" s="246">
        <v>11545.297999999999</v>
      </c>
      <c r="G3418" s="221"/>
    </row>
    <row r="3419" spans="1:7" s="58" customFormat="1" ht="13.5" customHeight="1" x14ac:dyDescent="0.2">
      <c r="A3419" s="349">
        <v>2017</v>
      </c>
      <c r="B3419" s="350" t="s">
        <v>43</v>
      </c>
      <c r="C3419" s="350" t="s">
        <v>113</v>
      </c>
      <c r="D3419" s="351">
        <v>1368.07</v>
      </c>
      <c r="E3419" s="351">
        <v>8735.6154999999999</v>
      </c>
      <c r="F3419" s="352">
        <v>10103.6855</v>
      </c>
      <c r="G3419" s="221"/>
    </row>
    <row r="3420" spans="1:7" s="58" customFormat="1" ht="13.5" customHeight="1" x14ac:dyDescent="0.2">
      <c r="A3420" s="244">
        <v>2017</v>
      </c>
      <c r="B3420" s="165" t="s">
        <v>44</v>
      </c>
      <c r="C3420" s="165" t="s">
        <v>113</v>
      </c>
      <c r="D3420" s="245">
        <v>1496.8600000000001</v>
      </c>
      <c r="E3420" s="245">
        <v>9728.8454999999994</v>
      </c>
      <c r="F3420" s="246">
        <v>11225.7055</v>
      </c>
      <c r="G3420" s="221"/>
    </row>
    <row r="3421" spans="1:7" s="58" customFormat="1" ht="13.5" customHeight="1" x14ac:dyDescent="0.2">
      <c r="A3421" s="349">
        <v>2017</v>
      </c>
      <c r="B3421" s="350" t="s">
        <v>45</v>
      </c>
      <c r="C3421" s="350" t="s">
        <v>113</v>
      </c>
      <c r="D3421" s="351">
        <v>1437.68</v>
      </c>
      <c r="E3421" s="351">
        <v>11461.073</v>
      </c>
      <c r="F3421" s="352">
        <v>12898.753000000001</v>
      </c>
      <c r="G3421" s="221"/>
    </row>
    <row r="3422" spans="1:7" s="58" customFormat="1" ht="13.5" customHeight="1" x14ac:dyDescent="0.2">
      <c r="A3422" s="244">
        <v>2017</v>
      </c>
      <c r="B3422" s="165" t="s">
        <v>46</v>
      </c>
      <c r="C3422" s="165" t="s">
        <v>113</v>
      </c>
      <c r="D3422" s="245">
        <v>1840.0900000000001</v>
      </c>
      <c r="E3422" s="245">
        <v>10302.527999999998</v>
      </c>
      <c r="F3422" s="246">
        <v>12142.617999999999</v>
      </c>
      <c r="G3422" s="221"/>
    </row>
    <row r="3423" spans="1:7" s="58" customFormat="1" ht="13.5" customHeight="1" x14ac:dyDescent="0.2">
      <c r="A3423" s="349">
        <v>2017</v>
      </c>
      <c r="B3423" s="350" t="s">
        <v>47</v>
      </c>
      <c r="C3423" s="350" t="s">
        <v>113</v>
      </c>
      <c r="D3423" s="351">
        <v>1092.1100000000001</v>
      </c>
      <c r="E3423" s="351">
        <v>11390.9745</v>
      </c>
      <c r="F3423" s="352">
        <v>12483.084500000001</v>
      </c>
      <c r="G3423" s="221"/>
    </row>
    <row r="3424" spans="1:7" s="58" customFormat="1" ht="13.5" customHeight="1" x14ac:dyDescent="0.2">
      <c r="A3424" s="244">
        <v>2017</v>
      </c>
      <c r="B3424" s="165" t="s">
        <v>48</v>
      </c>
      <c r="C3424" s="165" t="s">
        <v>113</v>
      </c>
      <c r="D3424" s="245">
        <v>1196.8900000000001</v>
      </c>
      <c r="E3424" s="245">
        <v>11433.751</v>
      </c>
      <c r="F3424" s="246">
        <v>12630.641</v>
      </c>
      <c r="G3424" s="221"/>
    </row>
    <row r="3425" spans="1:7" s="58" customFormat="1" ht="13.5" customHeight="1" x14ac:dyDescent="0.2">
      <c r="A3425" s="349">
        <v>2017</v>
      </c>
      <c r="B3425" s="350" t="s">
        <v>49</v>
      </c>
      <c r="C3425" s="350" t="s">
        <v>113</v>
      </c>
      <c r="D3425" s="351">
        <v>1712.35</v>
      </c>
      <c r="E3425" s="351">
        <v>11381.592999999999</v>
      </c>
      <c r="F3425" s="352">
        <v>13093.942999999999</v>
      </c>
      <c r="G3425" s="221"/>
    </row>
    <row r="3426" spans="1:7" s="58" customFormat="1" ht="13.5" customHeight="1" x14ac:dyDescent="0.2">
      <c r="A3426" s="244">
        <v>2018</v>
      </c>
      <c r="B3426" s="165" t="s">
        <v>50</v>
      </c>
      <c r="C3426" s="165" t="s">
        <v>113</v>
      </c>
      <c r="D3426" s="245">
        <v>1037.8200000000002</v>
      </c>
      <c r="E3426" s="245">
        <v>11176.709000000001</v>
      </c>
      <c r="F3426" s="246">
        <v>12214.529</v>
      </c>
      <c r="G3426" s="221"/>
    </row>
    <row r="3427" spans="1:7" s="58" customFormat="1" ht="13.5" customHeight="1" x14ac:dyDescent="0.2">
      <c r="A3427" s="349">
        <v>2018</v>
      </c>
      <c r="B3427" s="350" t="s">
        <v>51</v>
      </c>
      <c r="C3427" s="350" t="s">
        <v>113</v>
      </c>
      <c r="D3427" s="351">
        <v>1667.76</v>
      </c>
      <c r="E3427" s="351">
        <v>11332.380499999999</v>
      </c>
      <c r="F3427" s="352">
        <v>13000.1405</v>
      </c>
      <c r="G3427" s="221"/>
    </row>
    <row r="3428" spans="1:7" s="58" customFormat="1" ht="13.5" customHeight="1" x14ac:dyDescent="0.2">
      <c r="A3428" s="244">
        <v>2018</v>
      </c>
      <c r="B3428" s="165" t="s">
        <v>52</v>
      </c>
      <c r="C3428" s="165" t="s">
        <v>113</v>
      </c>
      <c r="D3428" s="245">
        <v>1529.99</v>
      </c>
      <c r="E3428" s="245">
        <v>11600.425999999999</v>
      </c>
      <c r="F3428" s="246">
        <v>13130.416000000001</v>
      </c>
      <c r="G3428" s="221"/>
    </row>
    <row r="3429" spans="1:7" s="58" customFormat="1" ht="13.5" customHeight="1" x14ac:dyDescent="0.2">
      <c r="A3429" s="349">
        <v>2018</v>
      </c>
      <c r="B3429" s="350" t="s">
        <v>40</v>
      </c>
      <c r="C3429" s="350" t="s">
        <v>113</v>
      </c>
      <c r="D3429" s="351">
        <v>1633.6000000000001</v>
      </c>
      <c r="E3429" s="351">
        <v>10622.807000000001</v>
      </c>
      <c r="F3429" s="352">
        <v>12256.406999999999</v>
      </c>
      <c r="G3429" s="221"/>
    </row>
    <row r="3430" spans="1:7" s="58" customFormat="1" ht="13.5" customHeight="1" x14ac:dyDescent="0.2">
      <c r="A3430" s="244">
        <v>2018</v>
      </c>
      <c r="B3430" s="165" t="s">
        <v>42</v>
      </c>
      <c r="C3430" s="165" t="s">
        <v>113</v>
      </c>
      <c r="D3430" s="245">
        <v>1457.4300000000003</v>
      </c>
      <c r="E3430" s="245">
        <v>8862.1895000000004</v>
      </c>
      <c r="F3430" s="246">
        <v>10319.619500000001</v>
      </c>
      <c r="G3430" s="221"/>
    </row>
    <row r="3431" spans="1:7" s="58" customFormat="1" ht="13.5" customHeight="1" x14ac:dyDescent="0.2">
      <c r="A3431" s="349">
        <v>2018</v>
      </c>
      <c r="B3431" s="350" t="s">
        <v>43</v>
      </c>
      <c r="C3431" s="350" t="s">
        <v>113</v>
      </c>
      <c r="D3431" s="351">
        <v>1628.9099999999999</v>
      </c>
      <c r="E3431" s="351">
        <v>9959.3095000000012</v>
      </c>
      <c r="F3431" s="352">
        <v>11588.219500000001</v>
      </c>
      <c r="G3431" s="221"/>
    </row>
    <row r="3432" spans="1:7" s="58" customFormat="1" ht="13.5" customHeight="1" x14ac:dyDescent="0.2">
      <c r="A3432" s="244">
        <v>2018</v>
      </c>
      <c r="B3432" s="165" t="s">
        <v>44</v>
      </c>
      <c r="C3432" s="165" t="s">
        <v>113</v>
      </c>
      <c r="D3432" s="245">
        <v>1894.99</v>
      </c>
      <c r="E3432" s="245">
        <v>10255.894499999999</v>
      </c>
      <c r="F3432" s="246">
        <v>12150.8845</v>
      </c>
      <c r="G3432" s="221"/>
    </row>
    <row r="3433" spans="1:7" s="58" customFormat="1" ht="13.5" customHeight="1" x14ac:dyDescent="0.2">
      <c r="A3433" s="349">
        <v>2018</v>
      </c>
      <c r="B3433" s="350" t="s">
        <v>45</v>
      </c>
      <c r="C3433" s="350" t="s">
        <v>113</v>
      </c>
      <c r="D3433" s="351">
        <v>2055.61</v>
      </c>
      <c r="E3433" s="351">
        <v>10683.276</v>
      </c>
      <c r="F3433" s="352">
        <v>12738.886</v>
      </c>
      <c r="G3433" s="221"/>
    </row>
    <row r="3434" spans="1:7" s="58" customFormat="1" ht="13.5" customHeight="1" x14ac:dyDescent="0.2">
      <c r="A3434" s="244">
        <v>2018</v>
      </c>
      <c r="B3434" s="165" t="s">
        <v>46</v>
      </c>
      <c r="C3434" s="165" t="s">
        <v>113</v>
      </c>
      <c r="D3434" s="245">
        <v>2333.09</v>
      </c>
      <c r="E3434" s="245">
        <v>9352.8804999999993</v>
      </c>
      <c r="F3434" s="246">
        <v>11685.970499999999</v>
      </c>
      <c r="G3434" s="221"/>
    </row>
    <row r="3435" spans="1:7" s="58" customFormat="1" ht="13.5" customHeight="1" x14ac:dyDescent="0.2">
      <c r="A3435" s="349">
        <v>2018</v>
      </c>
      <c r="B3435" s="350" t="s">
        <v>47</v>
      </c>
      <c r="C3435" s="350" t="s">
        <v>113</v>
      </c>
      <c r="D3435" s="351">
        <v>2473.7380000000003</v>
      </c>
      <c r="E3435" s="351">
        <v>10549.764999999999</v>
      </c>
      <c r="F3435" s="352">
        <v>13023.503000000001</v>
      </c>
      <c r="G3435" s="221"/>
    </row>
    <row r="3436" spans="1:7" s="58" customFormat="1" ht="13.5" customHeight="1" x14ac:dyDescent="0.2">
      <c r="A3436" s="244">
        <v>2018</v>
      </c>
      <c r="B3436" s="165" t="s">
        <v>48</v>
      </c>
      <c r="C3436" s="165" t="s">
        <v>113</v>
      </c>
      <c r="D3436" s="245">
        <v>1775.8400000000001</v>
      </c>
      <c r="E3436" s="245">
        <v>10096.823</v>
      </c>
      <c r="F3436" s="246">
        <v>11872.663</v>
      </c>
      <c r="G3436" s="221"/>
    </row>
    <row r="3437" spans="1:7" s="58" customFormat="1" ht="13.5" customHeight="1" x14ac:dyDescent="0.2">
      <c r="A3437" s="349">
        <v>2018</v>
      </c>
      <c r="B3437" s="350" t="s">
        <v>49</v>
      </c>
      <c r="C3437" s="350" t="s">
        <v>113</v>
      </c>
      <c r="D3437" s="351">
        <v>2078.25</v>
      </c>
      <c r="E3437" s="351">
        <v>10039.978499999999</v>
      </c>
      <c r="F3437" s="352">
        <v>12118.228499999999</v>
      </c>
      <c r="G3437" s="221"/>
    </row>
    <row r="3438" spans="1:7" s="58" customFormat="1" ht="13.5" customHeight="1" x14ac:dyDescent="0.2">
      <c r="A3438" s="244">
        <v>2019</v>
      </c>
      <c r="B3438" s="165" t="s">
        <v>50</v>
      </c>
      <c r="C3438" s="165" t="s">
        <v>113</v>
      </c>
      <c r="D3438" s="245">
        <v>1593.29</v>
      </c>
      <c r="E3438" s="245">
        <v>10725.67</v>
      </c>
      <c r="F3438" s="246">
        <v>12318.96</v>
      </c>
      <c r="G3438" s="221"/>
    </row>
    <row r="3439" spans="1:7" s="58" customFormat="1" ht="13.5" customHeight="1" x14ac:dyDescent="0.2">
      <c r="A3439" s="349">
        <v>2019</v>
      </c>
      <c r="B3439" s="350" t="s">
        <v>51</v>
      </c>
      <c r="C3439" s="350" t="s">
        <v>113</v>
      </c>
      <c r="D3439" s="351">
        <v>2093.73</v>
      </c>
      <c r="E3439" s="351">
        <v>9832.6634999999987</v>
      </c>
      <c r="F3439" s="352">
        <v>11926.3935</v>
      </c>
      <c r="G3439" s="221"/>
    </row>
    <row r="3440" spans="1:7" s="58" customFormat="1" ht="13.5" customHeight="1" x14ac:dyDescent="0.2">
      <c r="A3440" s="244">
        <v>2019</v>
      </c>
      <c r="B3440" s="165" t="s">
        <v>52</v>
      </c>
      <c r="C3440" s="165" t="s">
        <v>113</v>
      </c>
      <c r="D3440" s="245">
        <v>2259.16</v>
      </c>
      <c r="E3440" s="245">
        <v>11199.7685</v>
      </c>
      <c r="F3440" s="246">
        <v>13458.928499999998</v>
      </c>
      <c r="G3440" s="221"/>
    </row>
    <row r="3441" spans="1:7" s="58" customFormat="1" ht="13.5" customHeight="1" x14ac:dyDescent="0.2">
      <c r="A3441" s="349">
        <v>2019</v>
      </c>
      <c r="B3441" s="350" t="s">
        <v>40</v>
      </c>
      <c r="C3441" s="350" t="s">
        <v>113</v>
      </c>
      <c r="D3441" s="351">
        <v>1864.46</v>
      </c>
      <c r="E3441" s="351">
        <v>11346.307499999999</v>
      </c>
      <c r="F3441" s="352">
        <v>13210.7675</v>
      </c>
      <c r="G3441" s="221"/>
    </row>
    <row r="3442" spans="1:7" s="58" customFormat="1" ht="13.5" customHeight="1" x14ac:dyDescent="0.2">
      <c r="A3442" s="244">
        <v>2019</v>
      </c>
      <c r="B3442" s="165" t="s">
        <v>42</v>
      </c>
      <c r="C3442" s="165" t="s">
        <v>113</v>
      </c>
      <c r="D3442" s="245">
        <v>2228.8199999999997</v>
      </c>
      <c r="E3442" s="245">
        <v>10861.767</v>
      </c>
      <c r="F3442" s="246">
        <v>13090.587</v>
      </c>
      <c r="G3442" s="221"/>
    </row>
    <row r="3443" spans="1:7" s="58" customFormat="1" ht="13.5" customHeight="1" x14ac:dyDescent="0.2">
      <c r="A3443" s="349">
        <v>2019</v>
      </c>
      <c r="B3443" s="350" t="s">
        <v>43</v>
      </c>
      <c r="C3443" s="350" t="s">
        <v>113</v>
      </c>
      <c r="D3443" s="351">
        <v>2236.1</v>
      </c>
      <c r="E3443" s="351">
        <v>8888.5645000000004</v>
      </c>
      <c r="F3443" s="352">
        <v>11124.664499999999</v>
      </c>
      <c r="G3443" s="221"/>
    </row>
    <row r="3444" spans="1:7" s="58" customFormat="1" ht="13.5" customHeight="1" x14ac:dyDescent="0.2">
      <c r="A3444" s="244">
        <v>2019</v>
      </c>
      <c r="B3444" s="165" t="s">
        <v>44</v>
      </c>
      <c r="C3444" s="165" t="s">
        <v>113</v>
      </c>
      <c r="D3444" s="245">
        <v>2554.37</v>
      </c>
      <c r="E3444" s="245">
        <v>10086.581999999999</v>
      </c>
      <c r="F3444" s="246">
        <v>12640.951999999997</v>
      </c>
      <c r="G3444" s="221"/>
    </row>
    <row r="3445" spans="1:7" s="58" customFormat="1" ht="13.5" customHeight="1" x14ac:dyDescent="0.2">
      <c r="A3445" s="349">
        <v>2019</v>
      </c>
      <c r="B3445" s="350" t="s">
        <v>45</v>
      </c>
      <c r="C3445" s="350" t="s">
        <v>113</v>
      </c>
      <c r="D3445" s="351">
        <v>3264.6400000000003</v>
      </c>
      <c r="E3445" s="351">
        <v>9869.2840000000015</v>
      </c>
      <c r="F3445" s="352">
        <v>13133.923999999999</v>
      </c>
      <c r="G3445" s="221"/>
    </row>
    <row r="3446" spans="1:7" s="58" customFormat="1" ht="13.5" customHeight="1" x14ac:dyDescent="0.2">
      <c r="A3446" s="244">
        <v>2019</v>
      </c>
      <c r="B3446" s="165" t="s">
        <v>46</v>
      </c>
      <c r="C3446" s="165" t="s">
        <v>113</v>
      </c>
      <c r="D3446" s="245">
        <v>3129.6800000000003</v>
      </c>
      <c r="E3446" s="245">
        <v>10131.289000000001</v>
      </c>
      <c r="F3446" s="246">
        <v>13260.968999999999</v>
      </c>
      <c r="G3446" s="221"/>
    </row>
    <row r="3447" spans="1:7" s="58" customFormat="1" ht="13.5" customHeight="1" x14ac:dyDescent="0.2">
      <c r="A3447" s="349">
        <v>2019</v>
      </c>
      <c r="B3447" s="350" t="s">
        <v>47</v>
      </c>
      <c r="C3447" s="350" t="s">
        <v>113</v>
      </c>
      <c r="D3447" s="351">
        <v>3272.71</v>
      </c>
      <c r="E3447" s="351">
        <v>13102.155500000001</v>
      </c>
      <c r="F3447" s="352">
        <v>16374.8655</v>
      </c>
      <c r="G3447" s="221"/>
    </row>
    <row r="3448" spans="1:7" s="58" customFormat="1" ht="13.5" customHeight="1" x14ac:dyDescent="0.2">
      <c r="A3448" s="244">
        <v>2019</v>
      </c>
      <c r="B3448" s="165" t="s">
        <v>48</v>
      </c>
      <c r="C3448" s="165" t="s">
        <v>113</v>
      </c>
      <c r="D3448" s="245">
        <v>2806.91</v>
      </c>
      <c r="E3448" s="245">
        <v>15034.143499999998</v>
      </c>
      <c r="F3448" s="246">
        <v>17841.053499999998</v>
      </c>
      <c r="G3448" s="221"/>
    </row>
    <row r="3449" spans="1:7" s="58" customFormat="1" ht="13.5" customHeight="1" x14ac:dyDescent="0.2">
      <c r="A3449" s="349">
        <v>2019</v>
      </c>
      <c r="B3449" s="350" t="s">
        <v>49</v>
      </c>
      <c r="C3449" s="350" t="s">
        <v>113</v>
      </c>
      <c r="D3449" s="351">
        <v>2801.57</v>
      </c>
      <c r="E3449" s="351">
        <v>14815.708000000002</v>
      </c>
      <c r="F3449" s="352">
        <v>17617.278000000002</v>
      </c>
      <c r="G3449" s="221"/>
    </row>
    <row r="3450" spans="1:7" s="58" customFormat="1" ht="13.5" customHeight="1" x14ac:dyDescent="0.2">
      <c r="A3450" s="244">
        <v>2020</v>
      </c>
      <c r="B3450" s="165" t="s">
        <v>50</v>
      </c>
      <c r="C3450" s="165" t="s">
        <v>113</v>
      </c>
      <c r="D3450" s="245">
        <v>3464.4400000000005</v>
      </c>
      <c r="E3450" s="245">
        <v>13895.9355</v>
      </c>
      <c r="F3450" s="246">
        <v>17360.375499999998</v>
      </c>
      <c r="G3450" s="221"/>
    </row>
    <row r="3451" spans="1:7" s="58" customFormat="1" ht="13.5" customHeight="1" x14ac:dyDescent="0.2">
      <c r="A3451" s="349">
        <v>2020</v>
      </c>
      <c r="B3451" s="350" t="s">
        <v>51</v>
      </c>
      <c r="C3451" s="350" t="s">
        <v>113</v>
      </c>
      <c r="D3451" s="351">
        <v>3399.0499999999997</v>
      </c>
      <c r="E3451" s="351">
        <v>15263.614000000001</v>
      </c>
      <c r="F3451" s="352">
        <v>18662.664000000001</v>
      </c>
      <c r="G3451" s="221"/>
    </row>
    <row r="3452" spans="1:7" s="58" customFormat="1" ht="13.5" customHeight="1" x14ac:dyDescent="0.2">
      <c r="A3452" s="244">
        <v>2020</v>
      </c>
      <c r="B3452" s="165" t="s">
        <v>52</v>
      </c>
      <c r="C3452" s="165" t="s">
        <v>113</v>
      </c>
      <c r="D3452" s="245">
        <v>2272.62</v>
      </c>
      <c r="E3452" s="245">
        <v>13237.340000000004</v>
      </c>
      <c r="F3452" s="246">
        <v>15509.960000000003</v>
      </c>
      <c r="G3452" s="221"/>
    </row>
    <row r="3453" spans="1:7" s="58" customFormat="1" ht="13.5" customHeight="1" x14ac:dyDescent="0.2">
      <c r="A3453" s="349">
        <v>2020</v>
      </c>
      <c r="B3453" s="350" t="s">
        <v>40</v>
      </c>
      <c r="C3453" s="350" t="s">
        <v>113</v>
      </c>
      <c r="D3453" s="351">
        <v>134.63999999999999</v>
      </c>
      <c r="E3453" s="351">
        <v>6179.7260000000006</v>
      </c>
      <c r="F3453" s="352">
        <v>6314.366</v>
      </c>
      <c r="G3453" s="221"/>
    </row>
    <row r="3454" spans="1:7" s="58" customFormat="1" ht="13.5" customHeight="1" x14ac:dyDescent="0.2">
      <c r="A3454" s="244">
        <v>2020</v>
      </c>
      <c r="B3454" s="165" t="s">
        <v>42</v>
      </c>
      <c r="C3454" s="165" t="s">
        <v>113</v>
      </c>
      <c r="D3454" s="245">
        <v>1554.7499999999998</v>
      </c>
      <c r="E3454" s="245">
        <v>9642.2619999999988</v>
      </c>
      <c r="F3454" s="246">
        <v>11197.011999999999</v>
      </c>
      <c r="G3454" s="221"/>
    </row>
    <row r="3455" spans="1:7" s="58" customFormat="1" ht="13.5" customHeight="1" x14ac:dyDescent="0.2">
      <c r="A3455" s="349">
        <v>2020</v>
      </c>
      <c r="B3455" s="350" t="s">
        <v>43</v>
      </c>
      <c r="C3455" s="350" t="s">
        <v>113</v>
      </c>
      <c r="D3455" s="351">
        <v>1873.19</v>
      </c>
      <c r="E3455" s="351">
        <v>12504.300500000003</v>
      </c>
      <c r="F3455" s="352">
        <v>14377.490500000004</v>
      </c>
      <c r="G3455" s="221"/>
    </row>
    <row r="3456" spans="1:7" s="58" customFormat="1" ht="13.5" customHeight="1" x14ac:dyDescent="0.2">
      <c r="A3456" s="244">
        <v>2020</v>
      </c>
      <c r="B3456" s="165" t="s">
        <v>44</v>
      </c>
      <c r="C3456" s="165" t="s">
        <v>113</v>
      </c>
      <c r="D3456" s="245">
        <v>2397.62</v>
      </c>
      <c r="E3456" s="245">
        <v>13912.521000000004</v>
      </c>
      <c r="F3456" s="246">
        <v>16310.141000000003</v>
      </c>
      <c r="G3456" s="221"/>
    </row>
    <row r="3457" spans="1:7" s="58" customFormat="1" ht="13.5" customHeight="1" x14ac:dyDescent="0.2">
      <c r="A3457" s="349">
        <v>2020</v>
      </c>
      <c r="B3457" s="350" t="s">
        <v>45</v>
      </c>
      <c r="C3457" s="350" t="s">
        <v>113</v>
      </c>
      <c r="D3457" s="351">
        <v>2541.98</v>
      </c>
      <c r="E3457" s="351">
        <v>11638.968000000001</v>
      </c>
      <c r="F3457" s="352">
        <v>14180.948</v>
      </c>
      <c r="G3457" s="221"/>
    </row>
    <row r="3458" spans="1:7" s="58" customFormat="1" ht="13.5" customHeight="1" x14ac:dyDescent="0.2">
      <c r="A3458" s="244">
        <v>2020</v>
      </c>
      <c r="B3458" s="165" t="s">
        <v>46</v>
      </c>
      <c r="C3458" s="165" t="s">
        <v>113</v>
      </c>
      <c r="D3458" s="245">
        <v>1984.55</v>
      </c>
      <c r="E3458" s="245">
        <v>14390.808499999999</v>
      </c>
      <c r="F3458" s="246">
        <v>16375.358500000002</v>
      </c>
      <c r="G3458" s="221"/>
    </row>
    <row r="3459" spans="1:7" s="58" customFormat="1" ht="13.5" customHeight="1" x14ac:dyDescent="0.2">
      <c r="A3459" s="349">
        <v>2020</v>
      </c>
      <c r="B3459" s="350" t="s">
        <v>47</v>
      </c>
      <c r="C3459" s="350" t="s">
        <v>113</v>
      </c>
      <c r="D3459" s="351">
        <v>2244.06</v>
      </c>
      <c r="E3459" s="351">
        <v>15384.945499999998</v>
      </c>
      <c r="F3459" s="352">
        <v>17629.005499999999</v>
      </c>
      <c r="G3459" s="221"/>
    </row>
    <row r="3460" spans="1:7" s="58" customFormat="1" ht="13.5" customHeight="1" x14ac:dyDescent="0.2">
      <c r="A3460" s="244">
        <v>2020</v>
      </c>
      <c r="B3460" s="165" t="s">
        <v>48</v>
      </c>
      <c r="C3460" s="165" t="s">
        <v>113</v>
      </c>
      <c r="D3460" s="245">
        <v>1683.3400000000001</v>
      </c>
      <c r="E3460" s="245">
        <v>16289.861500000005</v>
      </c>
      <c r="F3460" s="246">
        <v>17973.201500000006</v>
      </c>
      <c r="G3460" s="221"/>
    </row>
    <row r="3461" spans="1:7" s="58" customFormat="1" ht="13.5" customHeight="1" x14ac:dyDescent="0.2">
      <c r="A3461" s="349">
        <v>2020</v>
      </c>
      <c r="B3461" s="350" t="s">
        <v>49</v>
      </c>
      <c r="C3461" s="350" t="s">
        <v>113</v>
      </c>
      <c r="D3461" s="351">
        <v>2403.6999975585941</v>
      </c>
      <c r="E3461" s="351">
        <v>17183.862499999999</v>
      </c>
      <c r="F3461" s="352">
        <v>19587.562497558596</v>
      </c>
      <c r="G3461" s="221"/>
    </row>
    <row r="3462" spans="1:7" s="58" customFormat="1" ht="13.5" customHeight="1" x14ac:dyDescent="0.2">
      <c r="A3462" s="244">
        <v>2021</v>
      </c>
      <c r="B3462" s="165" t="s">
        <v>50</v>
      </c>
      <c r="C3462" s="165" t="s">
        <v>113</v>
      </c>
      <c r="D3462" s="245">
        <v>2097.2999963378911</v>
      </c>
      <c r="E3462" s="245">
        <v>17144.934000000005</v>
      </c>
      <c r="F3462" s="246">
        <v>19242.233996337894</v>
      </c>
      <c r="G3462" s="221"/>
    </row>
    <row r="3463" spans="1:7" s="58" customFormat="1" ht="13.5" customHeight="1" x14ac:dyDescent="0.2">
      <c r="A3463" s="349">
        <v>2021</v>
      </c>
      <c r="B3463" s="350" t="s">
        <v>51</v>
      </c>
      <c r="C3463" s="350" t="s">
        <v>113</v>
      </c>
      <c r="D3463" s="351">
        <v>1871.1400005999999</v>
      </c>
      <c r="E3463" s="351">
        <v>14768.876</v>
      </c>
      <c r="F3463" s="352">
        <v>16640.016000600001</v>
      </c>
      <c r="G3463" s="221"/>
    </row>
    <row r="3464" spans="1:7" s="58" customFormat="1" ht="13.5" customHeight="1" x14ac:dyDescent="0.2">
      <c r="A3464" s="244">
        <v>2021</v>
      </c>
      <c r="B3464" s="165" t="s">
        <v>52</v>
      </c>
      <c r="C3464" s="165" t="s">
        <v>113</v>
      </c>
      <c r="D3464" s="245">
        <v>1945.5499999999997</v>
      </c>
      <c r="E3464" s="245">
        <v>19004.8305</v>
      </c>
      <c r="F3464" s="246">
        <v>20950.380499999999</v>
      </c>
      <c r="G3464" s="221"/>
    </row>
    <row r="3465" spans="1:7" s="58" customFormat="1" ht="13.5" customHeight="1" x14ac:dyDescent="0.2">
      <c r="A3465" s="349">
        <v>2021</v>
      </c>
      <c r="B3465" s="350" t="s">
        <v>40</v>
      </c>
      <c r="C3465" s="350" t="s">
        <v>113</v>
      </c>
      <c r="D3465" s="351">
        <v>1608.68</v>
      </c>
      <c r="E3465" s="351">
        <v>15431.847500000003</v>
      </c>
      <c r="F3465" s="352">
        <v>17040.527500000004</v>
      </c>
      <c r="G3465" s="221"/>
    </row>
    <row r="3466" spans="1:7" s="58" customFormat="1" ht="13.5" customHeight="1" x14ac:dyDescent="0.2">
      <c r="A3466" s="244">
        <v>2021</v>
      </c>
      <c r="B3466" s="165" t="s">
        <v>42</v>
      </c>
      <c r="C3466" s="165" t="s">
        <v>113</v>
      </c>
      <c r="D3466" s="245">
        <v>2323.89</v>
      </c>
      <c r="E3466" s="245">
        <v>15473.337500000005</v>
      </c>
      <c r="F3466" s="246">
        <v>17797.227500000005</v>
      </c>
      <c r="G3466" s="221"/>
    </row>
    <row r="3467" spans="1:7" s="58" customFormat="1" ht="13.5" customHeight="1" x14ac:dyDescent="0.2">
      <c r="A3467" s="349">
        <v>2021</v>
      </c>
      <c r="B3467" s="350" t="s">
        <v>43</v>
      </c>
      <c r="C3467" s="350" t="s">
        <v>113</v>
      </c>
      <c r="D3467" s="351">
        <v>1800.0499999999997</v>
      </c>
      <c r="E3467" s="351">
        <v>14234.337500000003</v>
      </c>
      <c r="F3467" s="352">
        <v>16034.387500000003</v>
      </c>
      <c r="G3467" s="221"/>
    </row>
    <row r="3468" spans="1:7" s="58" customFormat="1" ht="13.5" customHeight="1" x14ac:dyDescent="0.2">
      <c r="A3468" s="244">
        <v>2021</v>
      </c>
      <c r="B3468" s="165" t="s">
        <v>44</v>
      </c>
      <c r="C3468" s="165" t="s">
        <v>113</v>
      </c>
      <c r="D3468" s="245">
        <v>1924.5100000000002</v>
      </c>
      <c r="E3468" s="245">
        <v>16341.464000000005</v>
      </c>
      <c r="F3468" s="246">
        <v>18265.974000000006</v>
      </c>
      <c r="G3468" s="221"/>
    </row>
    <row r="3469" spans="1:7" s="58" customFormat="1" ht="13.5" customHeight="1" x14ac:dyDescent="0.2">
      <c r="A3469" s="349">
        <v>2021</v>
      </c>
      <c r="B3469" s="350" t="s">
        <v>45</v>
      </c>
      <c r="C3469" s="350" t="s">
        <v>113</v>
      </c>
      <c r="D3469" s="351">
        <v>1988.6799999999998</v>
      </c>
      <c r="E3469" s="351">
        <v>14022.215999999993</v>
      </c>
      <c r="F3469" s="352">
        <v>16010.895999999993</v>
      </c>
      <c r="G3469" s="221"/>
    </row>
    <row r="3470" spans="1:7" s="58" customFormat="1" ht="13.5" customHeight="1" x14ac:dyDescent="0.2">
      <c r="A3470" s="244">
        <v>2021</v>
      </c>
      <c r="B3470" s="165" t="s">
        <v>46</v>
      </c>
      <c r="C3470" s="165" t="s">
        <v>113</v>
      </c>
      <c r="D3470" s="245">
        <v>1693.3100024414061</v>
      </c>
      <c r="E3470" s="245">
        <v>13221.301999999996</v>
      </c>
      <c r="F3470" s="246">
        <v>14914.612002441401</v>
      </c>
      <c r="G3470" s="221"/>
    </row>
    <row r="3471" spans="1:7" s="58" customFormat="1" ht="13.5" customHeight="1" x14ac:dyDescent="0.2">
      <c r="A3471" s="349">
        <v>2021</v>
      </c>
      <c r="B3471" s="350" t="s">
        <v>47</v>
      </c>
      <c r="C3471" s="350" t="s">
        <v>113</v>
      </c>
      <c r="D3471" s="351">
        <v>1898.339998931885</v>
      </c>
      <c r="E3471" s="351">
        <v>11899.392999999995</v>
      </c>
      <c r="F3471" s="352">
        <v>13797.732998931879</v>
      </c>
      <c r="G3471" s="221"/>
    </row>
    <row r="3472" spans="1:7" s="58" customFormat="1" ht="13.5" customHeight="1" x14ac:dyDescent="0.2">
      <c r="A3472" s="244">
        <v>2021</v>
      </c>
      <c r="B3472" s="165" t="s">
        <v>48</v>
      </c>
      <c r="C3472" s="165" t="s">
        <v>113</v>
      </c>
      <c r="D3472" s="245">
        <v>2052.0199984741212</v>
      </c>
      <c r="E3472" s="245">
        <v>13070.922499999997</v>
      </c>
      <c r="F3472" s="246">
        <v>15122.942498474118</v>
      </c>
      <c r="G3472" s="221"/>
    </row>
    <row r="3473" spans="1:7" s="58" customFormat="1" ht="13.5" customHeight="1" x14ac:dyDescent="0.2">
      <c r="A3473" s="349">
        <v>2021</v>
      </c>
      <c r="B3473" s="350" t="s">
        <v>49</v>
      </c>
      <c r="C3473" s="350" t="s">
        <v>113</v>
      </c>
      <c r="D3473" s="351">
        <v>1966.42</v>
      </c>
      <c r="E3473" s="351">
        <v>13610.931999916078</v>
      </c>
      <c r="F3473" s="352">
        <v>15577.351999916078</v>
      </c>
      <c r="G3473" s="221"/>
    </row>
    <row r="3474" spans="1:7" s="58" customFormat="1" ht="13.5" customHeight="1" x14ac:dyDescent="0.2">
      <c r="A3474" s="244">
        <v>2022</v>
      </c>
      <c r="B3474" s="165" t="s">
        <v>50</v>
      </c>
      <c r="C3474" s="165" t="s">
        <v>113</v>
      </c>
      <c r="D3474" s="370">
        <v>953.01000366210906</v>
      </c>
      <c r="E3474" s="370">
        <v>9929.7615000000005</v>
      </c>
      <c r="F3474" s="371">
        <v>10882.771503662108</v>
      </c>
      <c r="G3474" s="221"/>
    </row>
    <row r="3475" spans="1:7" s="58" customFormat="1" ht="13.5" customHeight="1" x14ac:dyDescent="0.2">
      <c r="A3475" s="349">
        <v>2022</v>
      </c>
      <c r="B3475" s="350" t="s">
        <v>51</v>
      </c>
      <c r="C3475" s="350" t="s">
        <v>113</v>
      </c>
      <c r="D3475" s="351">
        <v>1768.3599999999997</v>
      </c>
      <c r="E3475" s="351">
        <v>12032.351999999999</v>
      </c>
      <c r="F3475" s="352">
        <v>13800.712</v>
      </c>
      <c r="G3475" s="221"/>
    </row>
    <row r="3476" spans="1:7" s="58" customFormat="1" ht="13.5" customHeight="1" x14ac:dyDescent="0.2">
      <c r="A3476" s="244">
        <v>2022</v>
      </c>
      <c r="B3476" s="165" t="s">
        <v>52</v>
      </c>
      <c r="C3476" s="165" t="s">
        <v>113</v>
      </c>
      <c r="D3476" s="370">
        <v>2094.1200024414061</v>
      </c>
      <c r="E3476" s="370">
        <v>14303.356</v>
      </c>
      <c r="F3476" s="371">
        <v>16397.476002441406</v>
      </c>
      <c r="G3476" s="221"/>
    </row>
    <row r="3477" spans="1:7" s="58" customFormat="1" ht="13.5" customHeight="1" x14ac:dyDescent="0.2">
      <c r="A3477" s="349">
        <v>2022</v>
      </c>
      <c r="B3477" s="350" t="s">
        <v>40</v>
      </c>
      <c r="C3477" s="350" t="s">
        <v>113</v>
      </c>
      <c r="D3477" s="351">
        <v>1757.06</v>
      </c>
      <c r="E3477" s="351">
        <v>11418.221500000001</v>
      </c>
      <c r="F3477" s="352">
        <v>13175.281500000001</v>
      </c>
      <c r="G3477" s="221"/>
    </row>
    <row r="3478" spans="1:7" s="58" customFormat="1" ht="13.5" customHeight="1" x14ac:dyDescent="0.2">
      <c r="A3478" s="244">
        <v>2022</v>
      </c>
      <c r="B3478" s="165" t="s">
        <v>42</v>
      </c>
      <c r="C3478" s="165" t="s">
        <v>113</v>
      </c>
      <c r="D3478" s="370">
        <v>1378.7300012207033</v>
      </c>
      <c r="E3478" s="370">
        <v>11210.765500000001</v>
      </c>
      <c r="F3478" s="371">
        <v>12589.495501220703</v>
      </c>
      <c r="G3478" s="221"/>
    </row>
    <row r="3479" spans="1:7" s="58" customFormat="1" ht="13.5" customHeight="1" x14ac:dyDescent="0.2">
      <c r="A3479" s="349">
        <v>2022</v>
      </c>
      <c r="B3479" s="350" t="s">
        <v>43</v>
      </c>
      <c r="C3479" s="350" t="s">
        <v>113</v>
      </c>
      <c r="D3479" s="351">
        <v>2488.4300015258787</v>
      </c>
      <c r="E3479" s="351">
        <v>11334.826000000001</v>
      </c>
      <c r="F3479" s="352">
        <v>13823.256001525879</v>
      </c>
      <c r="G3479" s="221"/>
    </row>
    <row r="3480" spans="1:7" s="58" customFormat="1" ht="13.5" customHeight="1" x14ac:dyDescent="0.2">
      <c r="A3480" s="244">
        <v>2022</v>
      </c>
      <c r="B3480" s="165" t="s">
        <v>44</v>
      </c>
      <c r="C3480" s="165" t="s">
        <v>113</v>
      </c>
      <c r="D3480" s="370">
        <v>2596.4890000000005</v>
      </c>
      <c r="E3480" s="370">
        <v>10700.5965</v>
      </c>
      <c r="F3480" s="371">
        <v>13297.085500000001</v>
      </c>
      <c r="G3480" s="221"/>
    </row>
    <row r="3481" spans="1:7" s="58" customFormat="1" ht="13.5" customHeight="1" x14ac:dyDescent="0.2">
      <c r="A3481" s="349">
        <v>2022</v>
      </c>
      <c r="B3481" s="350" t="s">
        <v>45</v>
      </c>
      <c r="C3481" s="350" t="s">
        <v>113</v>
      </c>
      <c r="D3481" s="351">
        <v>2835.0699990844728</v>
      </c>
      <c r="E3481" s="351">
        <v>11280.7565</v>
      </c>
      <c r="F3481" s="352">
        <v>14115.826499084473</v>
      </c>
      <c r="G3481" s="221"/>
    </row>
    <row r="3482" spans="1:7" s="58" customFormat="1" ht="13.5" customHeight="1" x14ac:dyDescent="0.2">
      <c r="A3482" s="244">
        <v>2022</v>
      </c>
      <c r="B3482" s="165" t="s">
        <v>46</v>
      </c>
      <c r="C3482" s="165" t="s">
        <v>113</v>
      </c>
      <c r="D3482" s="370">
        <v>2853.34</v>
      </c>
      <c r="E3482" s="370">
        <v>11624.304499999998</v>
      </c>
      <c r="F3482" s="371">
        <v>14477.644499999999</v>
      </c>
      <c r="G3482" s="221"/>
    </row>
    <row r="3483" spans="1:7" s="58" customFormat="1" ht="13.5" customHeight="1" x14ac:dyDescent="0.2">
      <c r="A3483" s="349">
        <v>2022</v>
      </c>
      <c r="B3483" s="350" t="s">
        <v>47</v>
      </c>
      <c r="C3483" s="350" t="s">
        <v>113</v>
      </c>
      <c r="D3483" s="351">
        <v>2611.88</v>
      </c>
      <c r="E3483" s="351">
        <v>10348.286999999998</v>
      </c>
      <c r="F3483" s="352">
        <v>12960.166999999998</v>
      </c>
      <c r="G3483" s="221"/>
    </row>
    <row r="3484" spans="1:7" s="58" customFormat="1" ht="13.5" customHeight="1" x14ac:dyDescent="0.2">
      <c r="A3484" s="244">
        <v>2022</v>
      </c>
      <c r="B3484" s="165" t="s">
        <v>48</v>
      </c>
      <c r="C3484" s="165" t="s">
        <v>113</v>
      </c>
      <c r="D3484" s="370">
        <v>3329.7999987792969</v>
      </c>
      <c r="E3484" s="370">
        <v>13292.527</v>
      </c>
      <c r="F3484" s="371">
        <v>16622.326998779296</v>
      </c>
      <c r="G3484" s="221"/>
    </row>
    <row r="3485" spans="1:7" s="58" customFormat="1" ht="13.5" customHeight="1" x14ac:dyDescent="0.2">
      <c r="A3485" s="349">
        <v>2022</v>
      </c>
      <c r="B3485" s="350" t="s">
        <v>49</v>
      </c>
      <c r="C3485" s="350" t="s">
        <v>113</v>
      </c>
      <c r="D3485" s="351">
        <v>2794.5299990844728</v>
      </c>
      <c r="E3485" s="351">
        <v>14142.540500000001</v>
      </c>
      <c r="F3485" s="352">
        <v>16937.070499084475</v>
      </c>
      <c r="G3485" s="221"/>
    </row>
    <row r="3486" spans="1:7" s="58" customFormat="1" ht="13.5" customHeight="1" x14ac:dyDescent="0.2">
      <c r="A3486" s="244">
        <v>2023</v>
      </c>
      <c r="B3486" s="165" t="s">
        <v>50</v>
      </c>
      <c r="C3486" s="165" t="s">
        <v>113</v>
      </c>
      <c r="D3486" s="370">
        <v>2186.67</v>
      </c>
      <c r="E3486" s="370">
        <v>12262.822999999999</v>
      </c>
      <c r="F3486" s="371">
        <v>14449.492999999999</v>
      </c>
      <c r="G3486" s="221"/>
    </row>
    <row r="3487" spans="1:7" s="58" customFormat="1" ht="13.5" customHeight="1" x14ac:dyDescent="0.2">
      <c r="A3487" s="349">
        <v>2023</v>
      </c>
      <c r="B3487" s="350" t="s">
        <v>51</v>
      </c>
      <c r="C3487" s="350" t="s">
        <v>113</v>
      </c>
      <c r="D3487" s="351">
        <v>2345.6400030499999</v>
      </c>
      <c r="E3487" s="351">
        <v>12311.177500000002</v>
      </c>
      <c r="F3487" s="352">
        <v>14656.817503050002</v>
      </c>
      <c r="G3487" s="221"/>
    </row>
    <row r="3488" spans="1:7" s="58" customFormat="1" ht="13.5" customHeight="1" x14ac:dyDescent="0.2">
      <c r="A3488" s="244">
        <v>2023</v>
      </c>
      <c r="B3488" s="165" t="s">
        <v>52</v>
      </c>
      <c r="C3488" s="165" t="s">
        <v>113</v>
      </c>
      <c r="D3488" s="370">
        <v>2410.48</v>
      </c>
      <c r="E3488" s="370">
        <v>15016.267</v>
      </c>
      <c r="F3488" s="371">
        <v>17426.746999999999</v>
      </c>
      <c r="G3488" s="221"/>
    </row>
    <row r="3489" spans="1:7" s="58" customFormat="1" ht="13.5" customHeight="1" x14ac:dyDescent="0.2">
      <c r="A3489" s="349">
        <v>2023</v>
      </c>
      <c r="B3489" s="350" t="s">
        <v>40</v>
      </c>
      <c r="C3489" s="350" t="s">
        <v>113</v>
      </c>
      <c r="D3489" s="351">
        <v>2669.0399999999995</v>
      </c>
      <c r="E3489" s="351">
        <v>11086.268499999998</v>
      </c>
      <c r="F3489" s="352">
        <v>13755.308499999999</v>
      </c>
      <c r="G3489" s="221"/>
    </row>
    <row r="3490" spans="1:7" s="58" customFormat="1" ht="13.5" customHeight="1" x14ac:dyDescent="0.2">
      <c r="A3490" s="244">
        <v>2023</v>
      </c>
      <c r="B3490" s="165" t="s">
        <v>42</v>
      </c>
      <c r="C3490" s="165" t="s">
        <v>113</v>
      </c>
      <c r="D3490" s="370">
        <v>2021.0200030517578</v>
      </c>
      <c r="E3490" s="370">
        <v>11265.642</v>
      </c>
      <c r="F3490" s="371">
        <v>13286.662003051757</v>
      </c>
      <c r="G3490" s="221"/>
    </row>
    <row r="3491" spans="1:7" s="58" customFormat="1" ht="13.5" customHeight="1" x14ac:dyDescent="0.2">
      <c r="A3491" s="349">
        <v>2023</v>
      </c>
      <c r="B3491" s="350" t="s">
        <v>43</v>
      </c>
      <c r="C3491" s="350" t="s">
        <v>113</v>
      </c>
      <c r="D3491" s="351">
        <v>2682.27</v>
      </c>
      <c r="E3491" s="351">
        <v>10013.627000000002</v>
      </c>
      <c r="F3491" s="352">
        <v>12695.897000000001</v>
      </c>
      <c r="G3491" s="221"/>
    </row>
    <row r="3492" spans="1:7" s="58" customFormat="1" ht="13.5" customHeight="1" x14ac:dyDescent="0.2">
      <c r="A3492" s="244">
        <v>2023</v>
      </c>
      <c r="B3492" s="165" t="s">
        <v>44</v>
      </c>
      <c r="C3492" s="165" t="s">
        <v>113</v>
      </c>
      <c r="D3492" s="370">
        <v>3336.92</v>
      </c>
      <c r="E3492" s="370">
        <v>11839.062499999996</v>
      </c>
      <c r="F3492" s="371">
        <v>15175.982499999998</v>
      </c>
      <c r="G3492" s="221"/>
    </row>
    <row r="3493" spans="1:7" s="58" customFormat="1" ht="13.5" customHeight="1" x14ac:dyDescent="0.2">
      <c r="A3493" s="349">
        <v>2023</v>
      </c>
      <c r="B3493" s="350" t="s">
        <v>45</v>
      </c>
      <c r="C3493" s="350" t="s">
        <v>113</v>
      </c>
      <c r="D3493" s="351">
        <v>2531.1799999999998</v>
      </c>
      <c r="E3493" s="351">
        <v>16528.187000000002</v>
      </c>
      <c r="F3493" s="352">
        <v>19059.366999999998</v>
      </c>
      <c r="G3493" s="221"/>
    </row>
    <row r="3494" spans="1:7" s="58" customFormat="1" ht="13.5" customHeight="1" x14ac:dyDescent="0.2">
      <c r="A3494" s="244">
        <v>2023</v>
      </c>
      <c r="B3494" s="165" t="s">
        <v>46</v>
      </c>
      <c r="C3494" s="165" t="s">
        <v>113</v>
      </c>
      <c r="D3494" s="370">
        <v>2312.16</v>
      </c>
      <c r="E3494" s="370">
        <v>12311.137499999997</v>
      </c>
      <c r="F3494" s="371">
        <v>14623.297499999999</v>
      </c>
      <c r="G3494" s="221"/>
    </row>
    <row r="3495" spans="1:7" s="58" customFormat="1" ht="13.5" customHeight="1" x14ac:dyDescent="0.2">
      <c r="A3495" s="349">
        <v>2023</v>
      </c>
      <c r="B3495" s="350" t="s">
        <v>47</v>
      </c>
      <c r="C3495" s="350" t="s">
        <v>113</v>
      </c>
      <c r="D3495" s="351">
        <v>2418.4</v>
      </c>
      <c r="E3495" s="351">
        <v>11990.065499999999</v>
      </c>
      <c r="F3495" s="352">
        <v>14408.465499999998</v>
      </c>
      <c r="G3495" s="221"/>
    </row>
    <row r="3496" spans="1:7" s="58" customFormat="1" ht="13.5" customHeight="1" x14ac:dyDescent="0.2">
      <c r="A3496" s="244">
        <v>2023</v>
      </c>
      <c r="B3496" s="165" t="s">
        <v>48</v>
      </c>
      <c r="C3496" s="165" t="s">
        <v>113</v>
      </c>
      <c r="D3496" s="370">
        <v>1967.4199999999996</v>
      </c>
      <c r="E3496" s="370">
        <v>13005.924499999999</v>
      </c>
      <c r="F3496" s="371">
        <v>14973.344499999999</v>
      </c>
      <c r="G3496" s="221"/>
    </row>
    <row r="3497" spans="1:7" s="58" customFormat="1" ht="13.5" customHeight="1" x14ac:dyDescent="0.2">
      <c r="A3497" s="349">
        <v>2023</v>
      </c>
      <c r="B3497" s="350" t="s">
        <v>49</v>
      </c>
      <c r="C3497" s="350" t="s">
        <v>113</v>
      </c>
      <c r="D3497" s="351">
        <v>2433.17</v>
      </c>
      <c r="E3497" s="351">
        <v>15420.786499999997</v>
      </c>
      <c r="F3497" s="352">
        <v>17853.956499999993</v>
      </c>
      <c r="G3497" s="221"/>
    </row>
    <row r="3498" spans="1:7" s="58" customFormat="1" ht="13.5" customHeight="1" x14ac:dyDescent="0.2">
      <c r="A3498" s="244">
        <v>2024</v>
      </c>
      <c r="B3498" s="165" t="s">
        <v>50</v>
      </c>
      <c r="C3498" s="165" t="s">
        <v>113</v>
      </c>
      <c r="D3498" s="370">
        <v>2734.3</v>
      </c>
      <c r="E3498" s="370">
        <v>13914.184000000001</v>
      </c>
      <c r="F3498" s="371">
        <v>16648.484</v>
      </c>
      <c r="G3498" s="221"/>
    </row>
    <row r="3499" spans="1:7" s="58" customFormat="1" ht="13.5" customHeight="1" x14ac:dyDescent="0.2">
      <c r="A3499" s="349">
        <v>2024</v>
      </c>
      <c r="B3499" s="350" t="s">
        <v>51</v>
      </c>
      <c r="C3499" s="350" t="s">
        <v>113</v>
      </c>
      <c r="D3499" s="351">
        <v>2014.4199999999998</v>
      </c>
      <c r="E3499" s="351">
        <v>14459.518</v>
      </c>
      <c r="F3499" s="352">
        <v>16473.937999999998</v>
      </c>
      <c r="G3499" s="221"/>
    </row>
    <row r="3500" spans="1:7" s="58" customFormat="1" ht="13.5" customHeight="1" x14ac:dyDescent="0.2">
      <c r="A3500" s="244">
        <v>2024</v>
      </c>
      <c r="B3500" s="165" t="s">
        <v>52</v>
      </c>
      <c r="C3500" s="165" t="s">
        <v>113</v>
      </c>
      <c r="D3500" s="370">
        <v>2328.58</v>
      </c>
      <c r="E3500" s="370">
        <v>13700.426000000003</v>
      </c>
      <c r="F3500" s="371">
        <v>16029.006000000001</v>
      </c>
      <c r="G3500" s="221"/>
    </row>
    <row r="3501" spans="1:7" s="58" customFormat="1" ht="13.5" customHeight="1" x14ac:dyDescent="0.2">
      <c r="A3501" s="349">
        <v>2024</v>
      </c>
      <c r="B3501" s="350" t="s">
        <v>40</v>
      </c>
      <c r="C3501" s="350" t="s">
        <v>113</v>
      </c>
      <c r="D3501" s="351">
        <v>1711.05</v>
      </c>
      <c r="E3501" s="351">
        <v>14899.388000000001</v>
      </c>
      <c r="F3501" s="352">
        <v>16610.438000000002</v>
      </c>
      <c r="G3501" s="221"/>
    </row>
    <row r="3502" spans="1:7" s="58" customFormat="1" ht="13.5" customHeight="1" x14ac:dyDescent="0.2">
      <c r="A3502" s="244">
        <v>2024</v>
      </c>
      <c r="B3502" s="165" t="s">
        <v>42</v>
      </c>
      <c r="C3502" s="165" t="s">
        <v>113</v>
      </c>
      <c r="D3502" s="370">
        <v>1404.61</v>
      </c>
      <c r="E3502" s="370">
        <v>12214.045</v>
      </c>
      <c r="F3502" s="371">
        <v>13618.655000000001</v>
      </c>
      <c r="G3502" s="221"/>
    </row>
    <row r="3503" spans="1:7" s="58" customFormat="1" ht="13.5" customHeight="1" x14ac:dyDescent="0.2">
      <c r="A3503" s="349">
        <v>2024</v>
      </c>
      <c r="B3503" s="350" t="s">
        <v>43</v>
      </c>
      <c r="C3503" s="350" t="s">
        <v>113</v>
      </c>
      <c r="D3503" s="351">
        <v>1769.1000000000004</v>
      </c>
      <c r="E3503" s="351">
        <v>10306.427500000002</v>
      </c>
      <c r="F3503" s="352">
        <v>12075.5275</v>
      </c>
      <c r="G3503" s="221"/>
    </row>
    <row r="3504" spans="1:7" s="58" customFormat="1" ht="13.5" customHeight="1" x14ac:dyDescent="0.2">
      <c r="A3504" s="244">
        <v>2024</v>
      </c>
      <c r="B3504" s="165" t="s">
        <v>44</v>
      </c>
      <c r="C3504" s="165" t="s">
        <v>113</v>
      </c>
      <c r="D3504" s="370">
        <v>2182.67</v>
      </c>
      <c r="E3504" s="370">
        <v>12605.725000000002</v>
      </c>
      <c r="F3504" s="371">
        <v>14788.395</v>
      </c>
      <c r="G3504" s="221"/>
    </row>
    <row r="3505" spans="1:7" s="58" customFormat="1" ht="13.5" customHeight="1" x14ac:dyDescent="0.2">
      <c r="A3505" s="349">
        <v>2024</v>
      </c>
      <c r="B3505" s="350" t="s">
        <v>45</v>
      </c>
      <c r="C3505" s="350" t="s">
        <v>113</v>
      </c>
      <c r="D3505" s="351">
        <v>2657.66</v>
      </c>
      <c r="E3505" s="351">
        <v>13031.697500000004</v>
      </c>
      <c r="F3505" s="352">
        <v>15689.357500000004</v>
      </c>
      <c r="G3505" s="221"/>
    </row>
    <row r="3506" spans="1:7" s="58" customFormat="1" ht="13.5" customHeight="1" x14ac:dyDescent="0.2">
      <c r="A3506" s="244">
        <v>2024</v>
      </c>
      <c r="B3506" s="165" t="s">
        <v>46</v>
      </c>
      <c r="C3506" s="165" t="s">
        <v>113</v>
      </c>
      <c r="D3506" s="370">
        <v>2172.27</v>
      </c>
      <c r="E3506" s="370">
        <v>12705.277500000002</v>
      </c>
      <c r="F3506" s="371">
        <v>14877.547500000002</v>
      </c>
      <c r="G3506" s="221"/>
    </row>
    <row r="3507" spans="1:7" s="58" customFormat="1" ht="13.5" customHeight="1" x14ac:dyDescent="0.2">
      <c r="A3507" s="349">
        <v>2024</v>
      </c>
      <c r="B3507" s="350" t="s">
        <v>47</v>
      </c>
      <c r="C3507" s="350" t="s">
        <v>113</v>
      </c>
      <c r="D3507" s="351">
        <v>2836.38</v>
      </c>
      <c r="E3507" s="351">
        <v>14774.432499999999</v>
      </c>
      <c r="F3507" s="352">
        <v>17610.8125</v>
      </c>
      <c r="G3507" s="221"/>
    </row>
    <row r="3508" spans="1:7" s="58" customFormat="1" ht="13.5" customHeight="1" x14ac:dyDescent="0.2">
      <c r="A3508" s="244">
        <v>2024</v>
      </c>
      <c r="B3508" s="165" t="s">
        <v>48</v>
      </c>
      <c r="C3508" s="165" t="s">
        <v>113</v>
      </c>
      <c r="D3508" s="370">
        <v>3126.3399999999997</v>
      </c>
      <c r="E3508" s="370">
        <v>14514.272500000003</v>
      </c>
      <c r="F3508" s="371">
        <v>17640.612500000003</v>
      </c>
      <c r="G3508" s="221"/>
    </row>
    <row r="3509" spans="1:7" s="58" customFormat="1" ht="13.5" customHeight="1" x14ac:dyDescent="0.2">
      <c r="A3509" s="349">
        <v>2024</v>
      </c>
      <c r="B3509" s="350" t="s">
        <v>49</v>
      </c>
      <c r="C3509" s="350" t="s">
        <v>113</v>
      </c>
      <c r="D3509" s="351">
        <v>3013.27</v>
      </c>
      <c r="E3509" s="351">
        <v>14585.460000000001</v>
      </c>
      <c r="F3509" s="352">
        <v>17598.73</v>
      </c>
      <c r="G3509" s="221"/>
    </row>
    <row r="3510" spans="1:7" s="58" customFormat="1" ht="13.5" customHeight="1" x14ac:dyDescent="0.2">
      <c r="A3510" s="244">
        <v>2025</v>
      </c>
      <c r="B3510" s="165" t="s">
        <v>50</v>
      </c>
      <c r="C3510" s="165" t="s">
        <v>113</v>
      </c>
      <c r="D3510" s="370">
        <v>1891.55</v>
      </c>
      <c r="E3510" s="370">
        <v>13140.180000000002</v>
      </c>
      <c r="F3510" s="371">
        <v>15031.730000000003</v>
      </c>
      <c r="G3510" s="221"/>
    </row>
    <row r="3511" spans="1:7" s="58" customFormat="1" ht="13.5" customHeight="1" x14ac:dyDescent="0.2">
      <c r="A3511" s="349">
        <v>2025</v>
      </c>
      <c r="B3511" s="350" t="s">
        <v>51</v>
      </c>
      <c r="C3511" s="350" t="s">
        <v>113</v>
      </c>
      <c r="D3511" s="351">
        <v>2450.0299999999997</v>
      </c>
      <c r="E3511" s="351">
        <v>13199.91</v>
      </c>
      <c r="F3511" s="352">
        <v>15649.94</v>
      </c>
      <c r="G3511" s="221"/>
    </row>
    <row r="3512" spans="1:7" s="58" customFormat="1" ht="13.5" customHeight="1" x14ac:dyDescent="0.2">
      <c r="A3512" s="244">
        <v>2025</v>
      </c>
      <c r="B3512" s="165" t="s">
        <v>52</v>
      </c>
      <c r="C3512" s="165" t="s">
        <v>113</v>
      </c>
      <c r="D3512" s="370">
        <v>2927.3500000000004</v>
      </c>
      <c r="E3512" s="370">
        <v>16092.527500000002</v>
      </c>
      <c r="F3512" s="371">
        <v>19019.877500000002</v>
      </c>
      <c r="G3512" s="221"/>
    </row>
    <row r="3513" spans="1:7" s="58" customFormat="1" ht="13.5" customHeight="1" x14ac:dyDescent="0.2">
      <c r="A3513" s="349">
        <v>2025</v>
      </c>
      <c r="B3513" s="350" t="s">
        <v>40</v>
      </c>
      <c r="C3513" s="350" t="s">
        <v>113</v>
      </c>
      <c r="D3513" s="351">
        <v>2614.98</v>
      </c>
      <c r="E3513" s="351">
        <v>13690.400000000001</v>
      </c>
      <c r="F3513" s="352">
        <v>16305.380000000001</v>
      </c>
      <c r="G3513" s="221"/>
    </row>
    <row r="3514" spans="1:7" s="58" customFormat="1" ht="13.5" customHeight="1" x14ac:dyDescent="0.2">
      <c r="A3514" s="244">
        <v>2025</v>
      </c>
      <c r="B3514" s="165" t="s">
        <v>42</v>
      </c>
      <c r="C3514" s="165" t="s">
        <v>113</v>
      </c>
      <c r="D3514" s="370">
        <v>3092.1600000000003</v>
      </c>
      <c r="E3514" s="370">
        <v>14481.886999999995</v>
      </c>
      <c r="F3514" s="371">
        <v>17574.046999999995</v>
      </c>
      <c r="G3514" s="221"/>
    </row>
    <row r="3515" spans="1:7" s="58" customFormat="1" ht="13.5" customHeight="1" x14ac:dyDescent="0.2">
      <c r="A3515" s="349">
        <v>2025</v>
      </c>
      <c r="B3515" s="350" t="s">
        <v>43</v>
      </c>
      <c r="C3515" s="350" t="s">
        <v>113</v>
      </c>
      <c r="D3515" s="351">
        <v>2218.75</v>
      </c>
      <c r="E3515" s="351">
        <v>13205.471999999998</v>
      </c>
      <c r="F3515" s="352">
        <v>15424.221999999998</v>
      </c>
      <c r="G3515" s="221"/>
    </row>
    <row r="3516" spans="1:7" s="58" customFormat="1" ht="13.5" customHeight="1" x14ac:dyDescent="0.2">
      <c r="A3516" s="244">
        <v>2025</v>
      </c>
      <c r="B3516" s="165" t="s">
        <v>44</v>
      </c>
      <c r="C3516" s="165" t="s">
        <v>113</v>
      </c>
      <c r="D3516" s="370">
        <v>3177.67</v>
      </c>
      <c r="E3516" s="370">
        <v>15998.852999999999</v>
      </c>
      <c r="F3516" s="371">
        <v>19176.523000000001</v>
      </c>
      <c r="G3516" s="221"/>
    </row>
    <row r="3517" spans="1:7" s="58" customFormat="1" ht="13.5" customHeight="1" x14ac:dyDescent="0.2">
      <c r="A3517" s="349">
        <v>2025</v>
      </c>
      <c r="B3517" s="350" t="s">
        <v>45</v>
      </c>
      <c r="C3517" s="350" t="s">
        <v>113</v>
      </c>
      <c r="D3517" s="351">
        <v>2355.9199999999996</v>
      </c>
      <c r="E3517" s="351">
        <v>15227.202499999998</v>
      </c>
      <c r="F3517" s="352">
        <v>17583.122499999998</v>
      </c>
      <c r="G3517" s="221"/>
    </row>
    <row r="3518" spans="1:7" s="58" customFormat="1" ht="13.5" customHeight="1" x14ac:dyDescent="0.2">
      <c r="A3518" s="244">
        <v>2025</v>
      </c>
      <c r="B3518" s="165" t="s">
        <v>46</v>
      </c>
      <c r="C3518" s="165" t="s">
        <v>113</v>
      </c>
      <c r="D3518" s="370">
        <v>3065.17</v>
      </c>
      <c r="E3518" s="370">
        <v>14569.23</v>
      </c>
      <c r="F3518" s="371">
        <v>17634.400000000001</v>
      </c>
      <c r="G3518" s="221"/>
    </row>
    <row r="3519" spans="1:7" s="58" customFormat="1" ht="13.5" customHeight="1" x14ac:dyDescent="0.2">
      <c r="A3519" s="349">
        <v>2025</v>
      </c>
      <c r="B3519" s="350" t="s">
        <v>47</v>
      </c>
      <c r="C3519" s="350" t="s">
        <v>113</v>
      </c>
      <c r="D3519" s="351">
        <v>2017.87</v>
      </c>
      <c r="E3519" s="351">
        <v>15998.410000000002</v>
      </c>
      <c r="F3519" s="352">
        <v>18016.28</v>
      </c>
      <c r="G3519" s="221"/>
    </row>
    <row r="3520" spans="1:7" s="58" customFormat="1" ht="13.5" customHeight="1" x14ac:dyDescent="0.2">
      <c r="A3520" s="244">
        <v>2025</v>
      </c>
      <c r="B3520" s="165" t="s">
        <v>48</v>
      </c>
      <c r="C3520" s="165" t="s">
        <v>113</v>
      </c>
      <c r="D3520" s="245">
        <v>2498.1000000000004</v>
      </c>
      <c r="E3520" s="245">
        <v>15991.48</v>
      </c>
      <c r="F3520" s="246">
        <v>18489.580000000002</v>
      </c>
      <c r="G3520" s="221"/>
    </row>
    <row r="3521" spans="1:7" s="58" customFormat="1" ht="13.5" customHeight="1" x14ac:dyDescent="0.2">
      <c r="A3521" s="349">
        <v>2025</v>
      </c>
      <c r="B3521" s="350" t="s">
        <v>49</v>
      </c>
      <c r="C3521" s="350" t="s">
        <v>113</v>
      </c>
      <c r="D3521" s="351">
        <v>2542.4899999999998</v>
      </c>
      <c r="E3521" s="351">
        <v>16184.14</v>
      </c>
      <c r="F3521" s="352">
        <v>18726.629999999997</v>
      </c>
      <c r="G3521" s="221"/>
    </row>
    <row r="3522" spans="1:7" s="58" customFormat="1" ht="13.5" customHeight="1" x14ac:dyDescent="0.2">
      <c r="A3522" s="244">
        <v>2026</v>
      </c>
      <c r="B3522" s="165" t="s">
        <v>50</v>
      </c>
      <c r="C3522" s="165" t="s">
        <v>113</v>
      </c>
      <c r="D3522" s="245">
        <v>1650.1</v>
      </c>
      <c r="E3522" s="245">
        <v>16813.66</v>
      </c>
      <c r="F3522" s="246">
        <v>18463.760000000002</v>
      </c>
      <c r="G3522" s="221"/>
    </row>
    <row r="3523" spans="1:7" s="58" customFormat="1" ht="13.5" customHeight="1" x14ac:dyDescent="0.2">
      <c r="A3523" s="349">
        <v>2026</v>
      </c>
      <c r="B3523" s="350" t="s">
        <v>51</v>
      </c>
      <c r="C3523" s="350" t="s">
        <v>113</v>
      </c>
      <c r="D3523" s="351">
        <v>1504.6200000000001</v>
      </c>
      <c r="E3523" s="351">
        <v>15166.42</v>
      </c>
      <c r="F3523" s="352">
        <v>16671.04</v>
      </c>
      <c r="G3523" s="221"/>
    </row>
    <row r="3524" spans="1:7" s="58" customFormat="1" ht="13.5" customHeight="1" x14ac:dyDescent="0.2">
      <c r="A3524" s="244">
        <v>2026</v>
      </c>
      <c r="B3524" s="165" t="s">
        <v>52</v>
      </c>
      <c r="C3524" s="165" t="s">
        <v>113</v>
      </c>
      <c r="D3524" s="245">
        <v>1299.67</v>
      </c>
      <c r="E3524" s="245">
        <v>18434.47</v>
      </c>
      <c r="F3524" s="246">
        <v>19734.14</v>
      </c>
      <c r="G3524" s="221"/>
    </row>
    <row r="3525" spans="1:7" s="58" customFormat="1" ht="13.5" customHeight="1" x14ac:dyDescent="0.2">
      <c r="A3525" s="349">
        <v>2026</v>
      </c>
      <c r="B3525" s="350" t="s">
        <v>40</v>
      </c>
      <c r="C3525" s="350" t="s">
        <v>113</v>
      </c>
      <c r="D3525" s="351">
        <v>1297.01</v>
      </c>
      <c r="E3525" s="351">
        <v>18522.09</v>
      </c>
      <c r="F3525" s="352">
        <v>19819.099999999999</v>
      </c>
      <c r="G3525" s="221"/>
    </row>
    <row r="3526" spans="1:7" s="58" customFormat="1" ht="13.5" customHeight="1" x14ac:dyDescent="0.2">
      <c r="A3526" s="244">
        <v>2026</v>
      </c>
      <c r="B3526" s="165" t="s">
        <v>42</v>
      </c>
      <c r="C3526" s="165" t="s">
        <v>113</v>
      </c>
      <c r="D3526" s="245">
        <v>1930.67</v>
      </c>
      <c r="E3526" s="245">
        <v>18926.59</v>
      </c>
      <c r="F3526" s="246">
        <v>20857.260000000002</v>
      </c>
      <c r="G3526" s="221"/>
    </row>
    <row r="3527" spans="1:7" s="58" customFormat="1" ht="13.5" customHeight="1" x14ac:dyDescent="0.2">
      <c r="A3527" s="349">
        <v>2026</v>
      </c>
      <c r="B3527" s="350" t="s">
        <v>43</v>
      </c>
      <c r="C3527" s="350" t="s">
        <v>113</v>
      </c>
      <c r="D3527" s="351">
        <v>1785.73</v>
      </c>
      <c r="E3527" s="351">
        <v>15391.330000000002</v>
      </c>
      <c r="F3527" s="352">
        <v>17177.059999999998</v>
      </c>
      <c r="G3527" s="221"/>
    </row>
    <row r="3528" spans="1:7" s="58" customFormat="1" ht="13.5" customHeight="1" x14ac:dyDescent="0.2">
      <c r="A3528" s="244">
        <v>2009</v>
      </c>
      <c r="B3528" s="165" t="s">
        <v>40</v>
      </c>
      <c r="C3528" s="165" t="s">
        <v>114</v>
      </c>
      <c r="D3528" s="245">
        <v>3248.34</v>
      </c>
      <c r="E3528" s="245">
        <v>17824.29</v>
      </c>
      <c r="F3528" s="246">
        <v>21072.630000000005</v>
      </c>
      <c r="G3528" s="221"/>
    </row>
    <row r="3529" spans="1:7" s="58" customFormat="1" ht="13.5" customHeight="1" x14ac:dyDescent="0.2">
      <c r="A3529" s="349">
        <v>2009</v>
      </c>
      <c r="B3529" s="350" t="s">
        <v>42</v>
      </c>
      <c r="C3529" s="350" t="s">
        <v>114</v>
      </c>
      <c r="D3529" s="351">
        <v>3932.6799999999994</v>
      </c>
      <c r="E3529" s="351">
        <v>20116.16</v>
      </c>
      <c r="F3529" s="352">
        <v>24048.84</v>
      </c>
      <c r="G3529" s="221"/>
    </row>
    <row r="3530" spans="1:7" s="58" customFormat="1" ht="13.5" customHeight="1" x14ac:dyDescent="0.2">
      <c r="A3530" s="244">
        <v>2009</v>
      </c>
      <c r="B3530" s="165" t="s">
        <v>43</v>
      </c>
      <c r="C3530" s="165" t="s">
        <v>114</v>
      </c>
      <c r="D3530" s="245">
        <v>4067.27</v>
      </c>
      <c r="E3530" s="245">
        <v>18476.705000000002</v>
      </c>
      <c r="F3530" s="246">
        <v>22543.975000000002</v>
      </c>
      <c r="G3530" s="221"/>
    </row>
    <row r="3531" spans="1:7" s="58" customFormat="1" ht="13.5" customHeight="1" x14ac:dyDescent="0.2">
      <c r="A3531" s="349">
        <v>2009</v>
      </c>
      <c r="B3531" s="350" t="s">
        <v>44</v>
      </c>
      <c r="C3531" s="350" t="s">
        <v>114</v>
      </c>
      <c r="D3531" s="351">
        <v>5214.84</v>
      </c>
      <c r="E3531" s="351">
        <v>23505.690000000002</v>
      </c>
      <c r="F3531" s="352">
        <v>28720.530000000002</v>
      </c>
      <c r="G3531" s="221"/>
    </row>
    <row r="3532" spans="1:7" s="58" customFormat="1" ht="13.5" customHeight="1" x14ac:dyDescent="0.2">
      <c r="A3532" s="244">
        <v>2009</v>
      </c>
      <c r="B3532" s="165" t="s">
        <v>45</v>
      </c>
      <c r="C3532" s="165" t="s">
        <v>114</v>
      </c>
      <c r="D3532" s="245">
        <v>5822.3700000000008</v>
      </c>
      <c r="E3532" s="245">
        <v>23662.624999999996</v>
      </c>
      <c r="F3532" s="246">
        <v>29484.994999999999</v>
      </c>
      <c r="G3532" s="221"/>
    </row>
    <row r="3533" spans="1:7" s="58" customFormat="1" ht="13.5" customHeight="1" x14ac:dyDescent="0.2">
      <c r="A3533" s="349">
        <v>2009</v>
      </c>
      <c r="B3533" s="350" t="s">
        <v>46</v>
      </c>
      <c r="C3533" s="350" t="s">
        <v>114</v>
      </c>
      <c r="D3533" s="351">
        <v>5943.55</v>
      </c>
      <c r="E3533" s="351">
        <v>19936.25</v>
      </c>
      <c r="F3533" s="352">
        <v>25879.800000000003</v>
      </c>
      <c r="G3533" s="221"/>
    </row>
    <row r="3534" spans="1:7" s="58" customFormat="1" ht="13.5" customHeight="1" x14ac:dyDescent="0.2">
      <c r="A3534" s="244">
        <v>2009</v>
      </c>
      <c r="B3534" s="165" t="s">
        <v>47</v>
      </c>
      <c r="C3534" s="165" t="s">
        <v>114</v>
      </c>
      <c r="D3534" s="245">
        <v>8062.16</v>
      </c>
      <c r="E3534" s="245">
        <v>22576.885000000002</v>
      </c>
      <c r="F3534" s="246">
        <v>30639.045000000002</v>
      </c>
      <c r="G3534" s="221"/>
    </row>
    <row r="3535" spans="1:7" s="58" customFormat="1" ht="13.5" customHeight="1" x14ac:dyDescent="0.2">
      <c r="A3535" s="349">
        <v>2009</v>
      </c>
      <c r="B3535" s="350" t="s">
        <v>48</v>
      </c>
      <c r="C3535" s="350" t="s">
        <v>114</v>
      </c>
      <c r="D3535" s="351">
        <v>7564.880000000001</v>
      </c>
      <c r="E3535" s="351">
        <v>20888.805</v>
      </c>
      <c r="F3535" s="352">
        <v>28453.685000000001</v>
      </c>
      <c r="G3535" s="221"/>
    </row>
    <row r="3536" spans="1:7" s="58" customFormat="1" ht="13.5" customHeight="1" x14ac:dyDescent="0.2">
      <c r="A3536" s="244">
        <v>2009</v>
      </c>
      <c r="B3536" s="165" t="s">
        <v>49</v>
      </c>
      <c r="C3536" s="165" t="s">
        <v>114</v>
      </c>
      <c r="D3536" s="245">
        <v>6934.86</v>
      </c>
      <c r="E3536" s="245">
        <v>20694.3125</v>
      </c>
      <c r="F3536" s="246">
        <v>27629.172500000001</v>
      </c>
      <c r="G3536" s="221"/>
    </row>
    <row r="3537" spans="1:7" s="58" customFormat="1" ht="13.5" customHeight="1" x14ac:dyDescent="0.2">
      <c r="A3537" s="349">
        <v>2010</v>
      </c>
      <c r="B3537" s="350" t="s">
        <v>50</v>
      </c>
      <c r="C3537" s="350" t="s">
        <v>114</v>
      </c>
      <c r="D3537" s="351">
        <v>5922.08</v>
      </c>
      <c r="E3537" s="351">
        <v>17150.03</v>
      </c>
      <c r="F3537" s="352">
        <v>23072.11</v>
      </c>
      <c r="G3537" s="221"/>
    </row>
    <row r="3538" spans="1:7" s="58" customFormat="1" ht="13.5" customHeight="1" x14ac:dyDescent="0.2">
      <c r="A3538" s="244">
        <v>2010</v>
      </c>
      <c r="B3538" s="165" t="s">
        <v>51</v>
      </c>
      <c r="C3538" s="165" t="s">
        <v>114</v>
      </c>
      <c r="D3538" s="245">
        <v>7606.57</v>
      </c>
      <c r="E3538" s="245">
        <v>16804.427499999998</v>
      </c>
      <c r="F3538" s="246">
        <v>24410.997499999998</v>
      </c>
      <c r="G3538" s="221"/>
    </row>
    <row r="3539" spans="1:7" s="58" customFormat="1" ht="13.5" customHeight="1" x14ac:dyDescent="0.2">
      <c r="A3539" s="349">
        <v>2010</v>
      </c>
      <c r="B3539" s="350" t="s">
        <v>52</v>
      </c>
      <c r="C3539" s="350" t="s">
        <v>114</v>
      </c>
      <c r="D3539" s="351">
        <v>7809.2099999999991</v>
      </c>
      <c r="E3539" s="351">
        <v>19145.9385</v>
      </c>
      <c r="F3539" s="352">
        <v>26955.148500000003</v>
      </c>
      <c r="G3539" s="221"/>
    </row>
    <row r="3540" spans="1:7" s="58" customFormat="1" ht="13.5" customHeight="1" x14ac:dyDescent="0.2">
      <c r="A3540" s="244">
        <v>2010</v>
      </c>
      <c r="B3540" s="165" t="s">
        <v>40</v>
      </c>
      <c r="C3540" s="165" t="s">
        <v>114</v>
      </c>
      <c r="D3540" s="245">
        <v>4333.1000000000004</v>
      </c>
      <c r="E3540" s="245">
        <v>16720.089</v>
      </c>
      <c r="F3540" s="246">
        <v>21053.188999999998</v>
      </c>
      <c r="G3540" s="221"/>
    </row>
    <row r="3541" spans="1:7" s="58" customFormat="1" ht="13.5" customHeight="1" x14ac:dyDescent="0.2">
      <c r="A3541" s="349">
        <v>2010</v>
      </c>
      <c r="B3541" s="350" t="s">
        <v>42</v>
      </c>
      <c r="C3541" s="350" t="s">
        <v>114</v>
      </c>
      <c r="D3541" s="351">
        <v>3458.6150000000002</v>
      </c>
      <c r="E3541" s="351">
        <v>17784.395</v>
      </c>
      <c r="F3541" s="352">
        <v>21243.010000000002</v>
      </c>
      <c r="G3541" s="221"/>
    </row>
    <row r="3542" spans="1:7" s="58" customFormat="1" ht="13.5" customHeight="1" x14ac:dyDescent="0.2">
      <c r="A3542" s="244">
        <v>2010</v>
      </c>
      <c r="B3542" s="165" t="s">
        <v>43</v>
      </c>
      <c r="C3542" s="165" t="s">
        <v>114</v>
      </c>
      <c r="D3542" s="245">
        <v>3358.63</v>
      </c>
      <c r="E3542" s="245">
        <v>18226.099999999999</v>
      </c>
      <c r="F3542" s="246">
        <v>21584.73</v>
      </c>
      <c r="G3542" s="221"/>
    </row>
    <row r="3543" spans="1:7" s="58" customFormat="1" ht="13.5" customHeight="1" x14ac:dyDescent="0.2">
      <c r="A3543" s="349">
        <v>2010</v>
      </c>
      <c r="B3543" s="350" t="s">
        <v>44</v>
      </c>
      <c r="C3543" s="350" t="s">
        <v>114</v>
      </c>
      <c r="D3543" s="351">
        <v>3693.5299999999997</v>
      </c>
      <c r="E3543" s="351">
        <v>18895.174999999999</v>
      </c>
      <c r="F3543" s="352">
        <v>22588.704999999998</v>
      </c>
      <c r="G3543" s="221"/>
    </row>
    <row r="3544" spans="1:7" s="58" customFormat="1" ht="13.5" customHeight="1" x14ac:dyDescent="0.2">
      <c r="A3544" s="244">
        <v>2010</v>
      </c>
      <c r="B3544" s="165" t="s">
        <v>45</v>
      </c>
      <c r="C3544" s="165" t="s">
        <v>114</v>
      </c>
      <c r="D3544" s="245">
        <v>4322.74</v>
      </c>
      <c r="E3544" s="245">
        <v>18996.834999999999</v>
      </c>
      <c r="F3544" s="246">
        <v>23319.574999999997</v>
      </c>
      <c r="G3544" s="221"/>
    </row>
    <row r="3545" spans="1:7" s="58" customFormat="1" ht="13.5" customHeight="1" x14ac:dyDescent="0.2">
      <c r="A3545" s="349">
        <v>2010</v>
      </c>
      <c r="B3545" s="350" t="s">
        <v>46</v>
      </c>
      <c r="C3545" s="350" t="s">
        <v>114</v>
      </c>
      <c r="D3545" s="351">
        <v>4579.3899999999994</v>
      </c>
      <c r="E3545" s="351">
        <v>20552.567500000001</v>
      </c>
      <c r="F3545" s="352">
        <v>25131.9575</v>
      </c>
      <c r="G3545" s="221"/>
    </row>
    <row r="3546" spans="1:7" s="58" customFormat="1" ht="13.5" customHeight="1" x14ac:dyDescent="0.2">
      <c r="A3546" s="244">
        <v>2010</v>
      </c>
      <c r="B3546" s="165" t="s">
        <v>47</v>
      </c>
      <c r="C3546" s="165" t="s">
        <v>114</v>
      </c>
      <c r="D3546" s="245">
        <v>5408.28</v>
      </c>
      <c r="E3546" s="245">
        <v>19896.02</v>
      </c>
      <c r="F3546" s="246">
        <v>25304.300000000003</v>
      </c>
      <c r="G3546" s="221"/>
    </row>
    <row r="3547" spans="1:7" s="58" customFormat="1" ht="13.5" customHeight="1" x14ac:dyDescent="0.2">
      <c r="A3547" s="349">
        <v>2010</v>
      </c>
      <c r="B3547" s="350" t="s">
        <v>48</v>
      </c>
      <c r="C3547" s="350" t="s">
        <v>114</v>
      </c>
      <c r="D3547" s="351">
        <v>5752.61</v>
      </c>
      <c r="E3547" s="351">
        <v>19717.452499999999</v>
      </c>
      <c r="F3547" s="352">
        <v>25470.0625</v>
      </c>
      <c r="G3547" s="221"/>
    </row>
    <row r="3548" spans="1:7" s="58" customFormat="1" ht="13.5" customHeight="1" x14ac:dyDescent="0.2">
      <c r="A3548" s="244">
        <v>2010</v>
      </c>
      <c r="B3548" s="165" t="s">
        <v>49</v>
      </c>
      <c r="C3548" s="165" t="s">
        <v>114</v>
      </c>
      <c r="D3548" s="245">
        <v>4406.91</v>
      </c>
      <c r="E3548" s="245">
        <v>20455.275000000001</v>
      </c>
      <c r="F3548" s="246">
        <v>24862.184999999998</v>
      </c>
      <c r="G3548" s="221"/>
    </row>
    <row r="3549" spans="1:7" s="58" customFormat="1" ht="13.5" customHeight="1" x14ac:dyDescent="0.2">
      <c r="A3549" s="349">
        <v>2011</v>
      </c>
      <c r="B3549" s="350" t="s">
        <v>50</v>
      </c>
      <c r="C3549" s="350" t="s">
        <v>114</v>
      </c>
      <c r="D3549" s="351">
        <v>4399.49</v>
      </c>
      <c r="E3549" s="351">
        <v>16344.524999999998</v>
      </c>
      <c r="F3549" s="352">
        <v>20744.014999999999</v>
      </c>
      <c r="G3549" s="221"/>
    </row>
    <row r="3550" spans="1:7" s="58" customFormat="1" ht="13.5" customHeight="1" x14ac:dyDescent="0.2">
      <c r="A3550" s="244">
        <v>2011</v>
      </c>
      <c r="B3550" s="165" t="s">
        <v>51</v>
      </c>
      <c r="C3550" s="165" t="s">
        <v>114</v>
      </c>
      <c r="D3550" s="245">
        <v>3271.89</v>
      </c>
      <c r="E3550" s="245">
        <v>16656.224999999999</v>
      </c>
      <c r="F3550" s="246">
        <v>19928.114999999998</v>
      </c>
      <c r="G3550" s="221"/>
    </row>
    <row r="3551" spans="1:7" s="58" customFormat="1" ht="13.5" customHeight="1" x14ac:dyDescent="0.2">
      <c r="A3551" s="349">
        <v>2011</v>
      </c>
      <c r="B3551" s="350" t="s">
        <v>52</v>
      </c>
      <c r="C3551" s="350" t="s">
        <v>114</v>
      </c>
      <c r="D3551" s="351">
        <v>4483.3499999999995</v>
      </c>
      <c r="E3551" s="351">
        <v>21797.06</v>
      </c>
      <c r="F3551" s="352">
        <v>26280.41</v>
      </c>
      <c r="G3551" s="221"/>
    </row>
    <row r="3552" spans="1:7" s="58" customFormat="1" ht="13.5" customHeight="1" x14ac:dyDescent="0.2">
      <c r="A3552" s="244">
        <v>2011</v>
      </c>
      <c r="B3552" s="165" t="s">
        <v>40</v>
      </c>
      <c r="C3552" s="165" t="s">
        <v>114</v>
      </c>
      <c r="D3552" s="245">
        <v>3599.8500000000004</v>
      </c>
      <c r="E3552" s="245">
        <v>17421.22</v>
      </c>
      <c r="F3552" s="246">
        <v>21021.07</v>
      </c>
      <c r="G3552" s="221"/>
    </row>
    <row r="3553" spans="1:7" s="58" customFormat="1" ht="13.5" customHeight="1" x14ac:dyDescent="0.2">
      <c r="A3553" s="349">
        <v>2011</v>
      </c>
      <c r="B3553" s="350" t="s">
        <v>42</v>
      </c>
      <c r="C3553" s="350" t="s">
        <v>114</v>
      </c>
      <c r="D3553" s="351">
        <v>4693.68</v>
      </c>
      <c r="E3553" s="351">
        <v>20161.654999999999</v>
      </c>
      <c r="F3553" s="352">
        <v>24855.334999999999</v>
      </c>
      <c r="G3553" s="221"/>
    </row>
    <row r="3554" spans="1:7" s="58" customFormat="1" ht="13.5" customHeight="1" x14ac:dyDescent="0.2">
      <c r="A3554" s="244">
        <v>2011</v>
      </c>
      <c r="B3554" s="165" t="s">
        <v>43</v>
      </c>
      <c r="C3554" s="165" t="s">
        <v>114</v>
      </c>
      <c r="D3554" s="245">
        <v>4297.09</v>
      </c>
      <c r="E3554" s="245">
        <v>19648.447499999998</v>
      </c>
      <c r="F3554" s="246">
        <v>23945.537499999999</v>
      </c>
      <c r="G3554" s="221"/>
    </row>
    <row r="3555" spans="1:7" s="58" customFormat="1" ht="13.5" customHeight="1" x14ac:dyDescent="0.2">
      <c r="A3555" s="349">
        <v>2011</v>
      </c>
      <c r="B3555" s="350" t="s">
        <v>44</v>
      </c>
      <c r="C3555" s="350" t="s">
        <v>114</v>
      </c>
      <c r="D3555" s="351">
        <v>4031.6159999999995</v>
      </c>
      <c r="E3555" s="351">
        <v>21748.337500000001</v>
      </c>
      <c r="F3555" s="352">
        <v>25779.9535</v>
      </c>
      <c r="G3555" s="221"/>
    </row>
    <row r="3556" spans="1:7" s="58" customFormat="1" ht="13.5" customHeight="1" x14ac:dyDescent="0.2">
      <c r="A3556" s="244">
        <v>2011</v>
      </c>
      <c r="B3556" s="165" t="s">
        <v>45</v>
      </c>
      <c r="C3556" s="165" t="s">
        <v>114</v>
      </c>
      <c r="D3556" s="245">
        <v>4873.3099999999995</v>
      </c>
      <c r="E3556" s="245">
        <v>23491.427499999998</v>
      </c>
      <c r="F3556" s="246">
        <v>28364.737499999996</v>
      </c>
      <c r="G3556" s="221"/>
    </row>
    <row r="3557" spans="1:7" s="58" customFormat="1" ht="13.5" customHeight="1" x14ac:dyDescent="0.2">
      <c r="A3557" s="349">
        <v>2011</v>
      </c>
      <c r="B3557" s="350" t="s">
        <v>46</v>
      </c>
      <c r="C3557" s="350" t="s">
        <v>114</v>
      </c>
      <c r="D3557" s="351">
        <v>5125.49</v>
      </c>
      <c r="E3557" s="351">
        <v>24338.3125</v>
      </c>
      <c r="F3557" s="352">
        <v>29463.802499999998</v>
      </c>
      <c r="G3557" s="221"/>
    </row>
    <row r="3558" spans="1:7" s="58" customFormat="1" ht="13.5" customHeight="1" x14ac:dyDescent="0.2">
      <c r="A3558" s="244">
        <v>2011</v>
      </c>
      <c r="B3558" s="165" t="s">
        <v>47</v>
      </c>
      <c r="C3558" s="165" t="s">
        <v>114</v>
      </c>
      <c r="D3558" s="245">
        <v>5152.16</v>
      </c>
      <c r="E3558" s="245">
        <v>21041.427499999998</v>
      </c>
      <c r="F3558" s="246">
        <v>26193.587499999998</v>
      </c>
      <c r="G3558" s="221"/>
    </row>
    <row r="3559" spans="1:7" s="58" customFormat="1" ht="13.5" customHeight="1" x14ac:dyDescent="0.2">
      <c r="A3559" s="349">
        <v>2011</v>
      </c>
      <c r="B3559" s="350" t="s">
        <v>48</v>
      </c>
      <c r="C3559" s="350" t="s">
        <v>114</v>
      </c>
      <c r="D3559" s="351">
        <v>4226.21</v>
      </c>
      <c r="E3559" s="351">
        <v>22952.3475</v>
      </c>
      <c r="F3559" s="352">
        <v>27178.557500000003</v>
      </c>
      <c r="G3559" s="221"/>
    </row>
    <row r="3560" spans="1:7" s="58" customFormat="1" ht="13.5" customHeight="1" x14ac:dyDescent="0.2">
      <c r="A3560" s="244">
        <v>2011</v>
      </c>
      <c r="B3560" s="165" t="s">
        <v>49</v>
      </c>
      <c r="C3560" s="165" t="s">
        <v>114</v>
      </c>
      <c r="D3560" s="245">
        <v>2816.73</v>
      </c>
      <c r="E3560" s="245">
        <v>23336.612499999996</v>
      </c>
      <c r="F3560" s="246">
        <v>26153.342499999999</v>
      </c>
      <c r="G3560" s="221"/>
    </row>
    <row r="3561" spans="1:7" s="58" customFormat="1" ht="13.5" customHeight="1" x14ac:dyDescent="0.2">
      <c r="A3561" s="349">
        <v>2012</v>
      </c>
      <c r="B3561" s="350" t="s">
        <v>50</v>
      </c>
      <c r="C3561" s="350" t="s">
        <v>114</v>
      </c>
      <c r="D3561" s="351">
        <v>3356.24</v>
      </c>
      <c r="E3561" s="351">
        <v>18068.82</v>
      </c>
      <c r="F3561" s="352">
        <v>21425.059999999998</v>
      </c>
      <c r="G3561" s="221"/>
    </row>
    <row r="3562" spans="1:7" s="58" customFormat="1" ht="13.5" customHeight="1" x14ac:dyDescent="0.2">
      <c r="A3562" s="244">
        <v>2012</v>
      </c>
      <c r="B3562" s="165" t="s">
        <v>51</v>
      </c>
      <c r="C3562" s="165" t="s">
        <v>114</v>
      </c>
      <c r="D3562" s="245">
        <v>3687.4700000000003</v>
      </c>
      <c r="E3562" s="245">
        <v>16825.36</v>
      </c>
      <c r="F3562" s="246">
        <v>20512.830000000002</v>
      </c>
      <c r="G3562" s="221"/>
    </row>
    <row r="3563" spans="1:7" s="58" customFormat="1" ht="13.5" customHeight="1" x14ac:dyDescent="0.2">
      <c r="A3563" s="349">
        <v>2012</v>
      </c>
      <c r="B3563" s="350" t="s">
        <v>52</v>
      </c>
      <c r="C3563" s="350" t="s">
        <v>114</v>
      </c>
      <c r="D3563" s="351">
        <v>3740.79</v>
      </c>
      <c r="E3563" s="351">
        <v>20316.800000000003</v>
      </c>
      <c r="F3563" s="352">
        <v>24057.590000000004</v>
      </c>
      <c r="G3563" s="221"/>
    </row>
    <row r="3564" spans="1:7" s="58" customFormat="1" ht="13.5" customHeight="1" x14ac:dyDescent="0.2">
      <c r="A3564" s="244">
        <v>2012</v>
      </c>
      <c r="B3564" s="165" t="s">
        <v>40</v>
      </c>
      <c r="C3564" s="165" t="s">
        <v>114</v>
      </c>
      <c r="D3564" s="245">
        <v>4074.2</v>
      </c>
      <c r="E3564" s="245">
        <v>15911.38</v>
      </c>
      <c r="F3564" s="246">
        <v>19985.579999999998</v>
      </c>
      <c r="G3564" s="221"/>
    </row>
    <row r="3565" spans="1:7" s="58" customFormat="1" ht="13.5" customHeight="1" x14ac:dyDescent="0.2">
      <c r="A3565" s="349">
        <v>2012</v>
      </c>
      <c r="B3565" s="350" t="s">
        <v>42</v>
      </c>
      <c r="C3565" s="350" t="s">
        <v>114</v>
      </c>
      <c r="D3565" s="351">
        <v>6428.9499999999989</v>
      </c>
      <c r="E3565" s="351">
        <v>20340.352500000001</v>
      </c>
      <c r="F3565" s="352">
        <v>26769.302499999998</v>
      </c>
      <c r="G3565" s="221"/>
    </row>
    <row r="3566" spans="1:7" s="58" customFormat="1" ht="13.5" customHeight="1" x14ac:dyDescent="0.2">
      <c r="A3566" s="244">
        <v>2012</v>
      </c>
      <c r="B3566" s="165" t="s">
        <v>43</v>
      </c>
      <c r="C3566" s="165" t="s">
        <v>114</v>
      </c>
      <c r="D3566" s="245">
        <v>5964.3700000000008</v>
      </c>
      <c r="E3566" s="245">
        <v>18892.747499999998</v>
      </c>
      <c r="F3566" s="246">
        <v>24857.1175</v>
      </c>
      <c r="G3566" s="221"/>
    </row>
    <row r="3567" spans="1:7" s="58" customFormat="1" ht="13.5" customHeight="1" x14ac:dyDescent="0.2">
      <c r="A3567" s="349">
        <v>2012</v>
      </c>
      <c r="B3567" s="350" t="s">
        <v>44</v>
      </c>
      <c r="C3567" s="350" t="s">
        <v>114</v>
      </c>
      <c r="D3567" s="351">
        <v>6762.9199999999983</v>
      </c>
      <c r="E3567" s="351">
        <v>19491.14</v>
      </c>
      <c r="F3567" s="352">
        <v>26254.059999999998</v>
      </c>
      <c r="G3567" s="221"/>
    </row>
    <row r="3568" spans="1:7" s="58" customFormat="1" ht="13.5" customHeight="1" x14ac:dyDescent="0.2">
      <c r="A3568" s="244">
        <v>2012</v>
      </c>
      <c r="B3568" s="165" t="s">
        <v>45</v>
      </c>
      <c r="C3568" s="165" t="s">
        <v>114</v>
      </c>
      <c r="D3568" s="245">
        <v>7022.23</v>
      </c>
      <c r="E3568" s="245">
        <v>21630.722500000003</v>
      </c>
      <c r="F3568" s="246">
        <v>28652.952499999999</v>
      </c>
      <c r="G3568" s="221"/>
    </row>
    <row r="3569" spans="1:7" s="58" customFormat="1" ht="13.5" customHeight="1" x14ac:dyDescent="0.2">
      <c r="A3569" s="349">
        <v>2012</v>
      </c>
      <c r="B3569" s="350" t="s">
        <v>46</v>
      </c>
      <c r="C3569" s="350" t="s">
        <v>114</v>
      </c>
      <c r="D3569" s="351">
        <v>6173.07</v>
      </c>
      <c r="E3569" s="351">
        <v>19922.165000000001</v>
      </c>
      <c r="F3569" s="352">
        <v>26095.235000000001</v>
      </c>
      <c r="G3569" s="221"/>
    </row>
    <row r="3570" spans="1:7" s="58" customFormat="1" ht="13.5" customHeight="1" x14ac:dyDescent="0.2">
      <c r="A3570" s="244">
        <v>2012</v>
      </c>
      <c r="B3570" s="165" t="s">
        <v>47</v>
      </c>
      <c r="C3570" s="165" t="s">
        <v>114</v>
      </c>
      <c r="D3570" s="245">
        <v>6222.8100000000013</v>
      </c>
      <c r="E3570" s="245">
        <v>21128.86</v>
      </c>
      <c r="F3570" s="246">
        <v>27351.670000000006</v>
      </c>
      <c r="G3570" s="221"/>
    </row>
    <row r="3571" spans="1:7" s="58" customFormat="1" ht="13.5" customHeight="1" x14ac:dyDescent="0.2">
      <c r="A3571" s="349">
        <v>2012</v>
      </c>
      <c r="B3571" s="350" t="s">
        <v>48</v>
      </c>
      <c r="C3571" s="350" t="s">
        <v>114</v>
      </c>
      <c r="D3571" s="351">
        <v>6519.1200000000008</v>
      </c>
      <c r="E3571" s="351">
        <v>22209.785</v>
      </c>
      <c r="F3571" s="352">
        <v>28728.905000000006</v>
      </c>
      <c r="G3571" s="221"/>
    </row>
    <row r="3572" spans="1:7" s="58" customFormat="1" ht="13.5" customHeight="1" x14ac:dyDescent="0.2">
      <c r="A3572" s="244">
        <v>2012</v>
      </c>
      <c r="B3572" s="165" t="s">
        <v>49</v>
      </c>
      <c r="C3572" s="165" t="s">
        <v>114</v>
      </c>
      <c r="D3572" s="245">
        <v>5819.630000000001</v>
      </c>
      <c r="E3572" s="245">
        <v>20011.077499999999</v>
      </c>
      <c r="F3572" s="246">
        <v>25830.7075</v>
      </c>
      <c r="G3572" s="221"/>
    </row>
    <row r="3573" spans="1:7" s="58" customFormat="1" ht="13.5" customHeight="1" x14ac:dyDescent="0.2">
      <c r="A3573" s="349">
        <v>2013</v>
      </c>
      <c r="B3573" s="350" t="s">
        <v>50</v>
      </c>
      <c r="C3573" s="350" t="s">
        <v>114</v>
      </c>
      <c r="D3573" s="351">
        <v>7090.86</v>
      </c>
      <c r="E3573" s="351">
        <v>17436.337500000001</v>
      </c>
      <c r="F3573" s="352">
        <v>24527.197500000002</v>
      </c>
      <c r="G3573" s="221"/>
    </row>
    <row r="3574" spans="1:7" s="58" customFormat="1" ht="13.5" customHeight="1" x14ac:dyDescent="0.2">
      <c r="A3574" s="244">
        <v>2013</v>
      </c>
      <c r="B3574" s="165" t="s">
        <v>51</v>
      </c>
      <c r="C3574" s="165" t="s">
        <v>114</v>
      </c>
      <c r="D3574" s="245">
        <v>6855.4899999999989</v>
      </c>
      <c r="E3574" s="245">
        <v>17760.37</v>
      </c>
      <c r="F3574" s="246">
        <v>24615.86</v>
      </c>
      <c r="G3574" s="221"/>
    </row>
    <row r="3575" spans="1:7" s="58" customFormat="1" ht="13.5" customHeight="1" x14ac:dyDescent="0.2">
      <c r="A3575" s="349">
        <v>2013</v>
      </c>
      <c r="B3575" s="350" t="s">
        <v>52</v>
      </c>
      <c r="C3575" s="350" t="s">
        <v>114</v>
      </c>
      <c r="D3575" s="351">
        <v>5381.33</v>
      </c>
      <c r="E3575" s="351">
        <v>17159.689999999999</v>
      </c>
      <c r="F3575" s="352">
        <v>22541.019999999997</v>
      </c>
      <c r="G3575" s="221"/>
    </row>
    <row r="3576" spans="1:7" s="58" customFormat="1" ht="13.5" customHeight="1" x14ac:dyDescent="0.2">
      <c r="A3576" s="244">
        <v>2013</v>
      </c>
      <c r="B3576" s="165" t="s">
        <v>40</v>
      </c>
      <c r="C3576" s="165" t="s">
        <v>114</v>
      </c>
      <c r="D3576" s="245">
        <v>4875.82</v>
      </c>
      <c r="E3576" s="245">
        <v>20689.409999999996</v>
      </c>
      <c r="F3576" s="246">
        <v>25565.229999999992</v>
      </c>
      <c r="G3576" s="221"/>
    </row>
    <row r="3577" spans="1:7" s="58" customFormat="1" ht="13.5" customHeight="1" x14ac:dyDescent="0.2">
      <c r="A3577" s="349">
        <v>2013</v>
      </c>
      <c r="B3577" s="350" t="s">
        <v>42</v>
      </c>
      <c r="C3577" s="350" t="s">
        <v>114</v>
      </c>
      <c r="D3577" s="351">
        <v>5638.79</v>
      </c>
      <c r="E3577" s="351">
        <v>18699.717500000006</v>
      </c>
      <c r="F3577" s="352">
        <v>24338.507500000007</v>
      </c>
      <c r="G3577" s="221"/>
    </row>
    <row r="3578" spans="1:7" s="58" customFormat="1" ht="13.5" customHeight="1" x14ac:dyDescent="0.2">
      <c r="A3578" s="244">
        <v>2013</v>
      </c>
      <c r="B3578" s="165" t="s">
        <v>43</v>
      </c>
      <c r="C3578" s="165" t="s">
        <v>114</v>
      </c>
      <c r="D3578" s="245">
        <v>5715</v>
      </c>
      <c r="E3578" s="245">
        <v>19112.907499999998</v>
      </c>
      <c r="F3578" s="246">
        <v>24827.907499999994</v>
      </c>
      <c r="G3578" s="221"/>
    </row>
    <row r="3579" spans="1:7" s="58" customFormat="1" ht="13.5" customHeight="1" x14ac:dyDescent="0.2">
      <c r="A3579" s="349">
        <v>2013</v>
      </c>
      <c r="B3579" s="350" t="s">
        <v>44</v>
      </c>
      <c r="C3579" s="350" t="s">
        <v>114</v>
      </c>
      <c r="D3579" s="351">
        <v>6749.07</v>
      </c>
      <c r="E3579" s="351">
        <v>21107.43</v>
      </c>
      <c r="F3579" s="352">
        <v>27856.5</v>
      </c>
      <c r="G3579" s="221"/>
    </row>
    <row r="3580" spans="1:7" s="58" customFormat="1" ht="13.5" customHeight="1" x14ac:dyDescent="0.2">
      <c r="A3580" s="244">
        <v>2013</v>
      </c>
      <c r="B3580" s="165" t="s">
        <v>45</v>
      </c>
      <c r="C3580" s="165" t="s">
        <v>114</v>
      </c>
      <c r="D3580" s="245">
        <v>5988.71</v>
      </c>
      <c r="E3580" s="245">
        <v>22473.267500000002</v>
      </c>
      <c r="F3580" s="246">
        <v>28461.977500000001</v>
      </c>
      <c r="G3580" s="221"/>
    </row>
    <row r="3581" spans="1:7" s="58" customFormat="1" ht="13.5" customHeight="1" x14ac:dyDescent="0.2">
      <c r="A3581" s="349">
        <v>2013</v>
      </c>
      <c r="B3581" s="350" t="s">
        <v>46</v>
      </c>
      <c r="C3581" s="350" t="s">
        <v>114</v>
      </c>
      <c r="D3581" s="351">
        <v>7123.7980000000007</v>
      </c>
      <c r="E3581" s="351">
        <v>23508.527500000004</v>
      </c>
      <c r="F3581" s="352">
        <v>30632.325500000003</v>
      </c>
      <c r="G3581" s="221"/>
    </row>
    <row r="3582" spans="1:7" s="58" customFormat="1" ht="13.5" customHeight="1" x14ac:dyDescent="0.2">
      <c r="A3582" s="244">
        <v>2013</v>
      </c>
      <c r="B3582" s="165" t="s">
        <v>47</v>
      </c>
      <c r="C3582" s="165" t="s">
        <v>114</v>
      </c>
      <c r="D3582" s="245">
        <v>8503.89</v>
      </c>
      <c r="E3582" s="245">
        <v>24508.944999999996</v>
      </c>
      <c r="F3582" s="246">
        <v>33012.834999999992</v>
      </c>
      <c r="G3582" s="221"/>
    </row>
    <row r="3583" spans="1:7" s="58" customFormat="1" ht="13.5" customHeight="1" x14ac:dyDescent="0.2">
      <c r="A3583" s="349">
        <v>2013</v>
      </c>
      <c r="B3583" s="350" t="s">
        <v>48</v>
      </c>
      <c r="C3583" s="350" t="s">
        <v>114</v>
      </c>
      <c r="D3583" s="351">
        <v>7252.28</v>
      </c>
      <c r="E3583" s="351">
        <v>23377.547500000001</v>
      </c>
      <c r="F3583" s="352">
        <v>30629.827499999999</v>
      </c>
      <c r="G3583" s="221"/>
    </row>
    <row r="3584" spans="1:7" s="58" customFormat="1" ht="13.5" customHeight="1" x14ac:dyDescent="0.2">
      <c r="A3584" s="244">
        <v>2013</v>
      </c>
      <c r="B3584" s="165" t="s">
        <v>49</v>
      </c>
      <c r="C3584" s="165" t="s">
        <v>114</v>
      </c>
      <c r="D3584" s="245">
        <v>7674.69</v>
      </c>
      <c r="E3584" s="245">
        <v>22688.65</v>
      </c>
      <c r="F3584" s="246">
        <v>30363.340000000004</v>
      </c>
      <c r="G3584" s="221"/>
    </row>
    <row r="3585" spans="1:7" s="58" customFormat="1" ht="13.5" customHeight="1" x14ac:dyDescent="0.2">
      <c r="A3585" s="349">
        <v>2014</v>
      </c>
      <c r="B3585" s="350" t="s">
        <v>50</v>
      </c>
      <c r="C3585" s="350" t="s">
        <v>114</v>
      </c>
      <c r="D3585" s="351">
        <v>9254.7300000000014</v>
      </c>
      <c r="E3585" s="351">
        <v>19269.412499999999</v>
      </c>
      <c r="F3585" s="352">
        <v>28524.142500000002</v>
      </c>
      <c r="G3585" s="221"/>
    </row>
    <row r="3586" spans="1:7" s="58" customFormat="1" ht="13.5" customHeight="1" x14ac:dyDescent="0.2">
      <c r="A3586" s="244">
        <v>2014</v>
      </c>
      <c r="B3586" s="165" t="s">
        <v>51</v>
      </c>
      <c r="C3586" s="165" t="s">
        <v>114</v>
      </c>
      <c r="D3586" s="245">
        <v>8942.61</v>
      </c>
      <c r="E3586" s="245">
        <v>20879.750000000007</v>
      </c>
      <c r="F3586" s="246">
        <v>29822.360000000008</v>
      </c>
      <c r="G3586" s="221"/>
    </row>
    <row r="3587" spans="1:7" s="58" customFormat="1" ht="13.5" customHeight="1" x14ac:dyDescent="0.2">
      <c r="A3587" s="349">
        <v>2014</v>
      </c>
      <c r="B3587" s="350" t="s">
        <v>52</v>
      </c>
      <c r="C3587" s="350" t="s">
        <v>114</v>
      </c>
      <c r="D3587" s="351">
        <v>9942.6899999999987</v>
      </c>
      <c r="E3587" s="351">
        <v>21761.477000000003</v>
      </c>
      <c r="F3587" s="352">
        <v>31704.167000000001</v>
      </c>
      <c r="G3587" s="221"/>
    </row>
    <row r="3588" spans="1:7" s="58" customFormat="1" ht="13.5" customHeight="1" x14ac:dyDescent="0.2">
      <c r="A3588" s="244">
        <v>2014</v>
      </c>
      <c r="B3588" s="165" t="s">
        <v>40</v>
      </c>
      <c r="C3588" s="165" t="s">
        <v>114</v>
      </c>
      <c r="D3588" s="245">
        <v>7181.85</v>
      </c>
      <c r="E3588" s="245">
        <v>20544.413999999997</v>
      </c>
      <c r="F3588" s="246">
        <v>27726.263999999996</v>
      </c>
      <c r="G3588" s="221"/>
    </row>
    <row r="3589" spans="1:7" s="58" customFormat="1" ht="13.5" customHeight="1" x14ac:dyDescent="0.2">
      <c r="A3589" s="349">
        <v>2014</v>
      </c>
      <c r="B3589" s="350" t="s">
        <v>42</v>
      </c>
      <c r="C3589" s="350" t="s">
        <v>114</v>
      </c>
      <c r="D3589" s="351">
        <v>7924.03</v>
      </c>
      <c r="E3589" s="351">
        <v>20568.658500000001</v>
      </c>
      <c r="F3589" s="352">
        <v>28492.688500000004</v>
      </c>
      <c r="G3589" s="221"/>
    </row>
    <row r="3590" spans="1:7" s="58" customFormat="1" ht="13.5" customHeight="1" x14ac:dyDescent="0.2">
      <c r="A3590" s="244">
        <v>2014</v>
      </c>
      <c r="B3590" s="165" t="s">
        <v>43</v>
      </c>
      <c r="C3590" s="165" t="s">
        <v>114</v>
      </c>
      <c r="D3590" s="245">
        <v>7959.53</v>
      </c>
      <c r="E3590" s="245">
        <v>17752.944</v>
      </c>
      <c r="F3590" s="246">
        <v>25712.474000000002</v>
      </c>
      <c r="G3590" s="221"/>
    </row>
    <row r="3591" spans="1:7" s="58" customFormat="1" ht="13.5" customHeight="1" x14ac:dyDescent="0.2">
      <c r="A3591" s="349">
        <v>2014</v>
      </c>
      <c r="B3591" s="350" t="s">
        <v>44</v>
      </c>
      <c r="C3591" s="350" t="s">
        <v>114</v>
      </c>
      <c r="D3591" s="351">
        <v>7775.9699999999993</v>
      </c>
      <c r="E3591" s="351">
        <v>22664.527500000004</v>
      </c>
      <c r="F3591" s="352">
        <v>30440.497500000005</v>
      </c>
      <c r="G3591" s="221"/>
    </row>
    <row r="3592" spans="1:7" s="58" customFormat="1" ht="13.5" customHeight="1" x14ac:dyDescent="0.2">
      <c r="A3592" s="244">
        <v>2014</v>
      </c>
      <c r="B3592" s="165" t="s">
        <v>45</v>
      </c>
      <c r="C3592" s="165" t="s">
        <v>114</v>
      </c>
      <c r="D3592" s="245">
        <v>7645.82</v>
      </c>
      <c r="E3592" s="245">
        <v>20448.959499999997</v>
      </c>
      <c r="F3592" s="246">
        <v>28094.779500000001</v>
      </c>
      <c r="G3592" s="221"/>
    </row>
    <row r="3593" spans="1:7" s="58" customFormat="1" ht="13.5" customHeight="1" x14ac:dyDescent="0.2">
      <c r="A3593" s="349">
        <v>2014</v>
      </c>
      <c r="B3593" s="350" t="s">
        <v>46</v>
      </c>
      <c r="C3593" s="350" t="s">
        <v>114</v>
      </c>
      <c r="D3593" s="351">
        <v>6345.76</v>
      </c>
      <c r="E3593" s="351">
        <v>22103.461000000003</v>
      </c>
      <c r="F3593" s="352">
        <v>28449.221000000005</v>
      </c>
      <c r="G3593" s="221"/>
    </row>
    <row r="3594" spans="1:7" s="58" customFormat="1" ht="13.5" customHeight="1" x14ac:dyDescent="0.2">
      <c r="A3594" s="244">
        <v>2014</v>
      </c>
      <c r="B3594" s="165" t="s">
        <v>47</v>
      </c>
      <c r="C3594" s="165" t="s">
        <v>114</v>
      </c>
      <c r="D3594" s="245">
        <v>6660.3899999999994</v>
      </c>
      <c r="E3594" s="245">
        <v>22763.023000000001</v>
      </c>
      <c r="F3594" s="246">
        <v>29423.413</v>
      </c>
      <c r="G3594" s="221"/>
    </row>
    <row r="3595" spans="1:7" s="58" customFormat="1" ht="13.5" customHeight="1" x14ac:dyDescent="0.2">
      <c r="A3595" s="349">
        <v>2014</v>
      </c>
      <c r="B3595" s="350" t="s">
        <v>48</v>
      </c>
      <c r="C3595" s="350" t="s">
        <v>114</v>
      </c>
      <c r="D3595" s="351">
        <v>6109.88</v>
      </c>
      <c r="E3595" s="351">
        <v>22762.3315</v>
      </c>
      <c r="F3595" s="352">
        <v>28872.211499999998</v>
      </c>
      <c r="G3595" s="221"/>
    </row>
    <row r="3596" spans="1:7" s="58" customFormat="1" ht="13.5" customHeight="1" x14ac:dyDescent="0.2">
      <c r="A3596" s="244">
        <v>2014</v>
      </c>
      <c r="B3596" s="165" t="s">
        <v>49</v>
      </c>
      <c r="C3596" s="165" t="s">
        <v>114</v>
      </c>
      <c r="D3596" s="245">
        <v>4787.59</v>
      </c>
      <c r="E3596" s="245">
        <v>20668.290999999997</v>
      </c>
      <c r="F3596" s="246">
        <v>25455.880999999994</v>
      </c>
      <c r="G3596" s="221"/>
    </row>
    <row r="3597" spans="1:7" s="58" customFormat="1" ht="13.5" customHeight="1" x14ac:dyDescent="0.2">
      <c r="A3597" s="349">
        <v>2015</v>
      </c>
      <c r="B3597" s="350" t="s">
        <v>50</v>
      </c>
      <c r="C3597" s="350" t="s">
        <v>114</v>
      </c>
      <c r="D3597" s="351">
        <v>4847.88</v>
      </c>
      <c r="E3597" s="351">
        <v>18113.081999999999</v>
      </c>
      <c r="F3597" s="352">
        <v>22960.962</v>
      </c>
      <c r="G3597" s="221"/>
    </row>
    <row r="3598" spans="1:7" s="58" customFormat="1" ht="13.5" customHeight="1" x14ac:dyDescent="0.2">
      <c r="A3598" s="244">
        <v>2015</v>
      </c>
      <c r="B3598" s="165" t="s">
        <v>51</v>
      </c>
      <c r="C3598" s="165" t="s">
        <v>114</v>
      </c>
      <c r="D3598" s="245">
        <v>5334.7899999999991</v>
      </c>
      <c r="E3598" s="245">
        <v>18872.419000000002</v>
      </c>
      <c r="F3598" s="246">
        <v>24207.208999999999</v>
      </c>
      <c r="G3598" s="221"/>
    </row>
    <row r="3599" spans="1:7" s="58" customFormat="1" ht="13.5" customHeight="1" x14ac:dyDescent="0.2">
      <c r="A3599" s="349">
        <v>2015</v>
      </c>
      <c r="B3599" s="350" t="s">
        <v>52</v>
      </c>
      <c r="C3599" s="350" t="s">
        <v>114</v>
      </c>
      <c r="D3599" s="351">
        <v>5307.8700000000008</v>
      </c>
      <c r="E3599" s="351">
        <v>21053.368999999999</v>
      </c>
      <c r="F3599" s="352">
        <v>26361.239000000001</v>
      </c>
      <c r="G3599" s="221"/>
    </row>
    <row r="3600" spans="1:7" s="58" customFormat="1" ht="13.5" customHeight="1" x14ac:dyDescent="0.2">
      <c r="A3600" s="244">
        <v>2015</v>
      </c>
      <c r="B3600" s="165" t="s">
        <v>40</v>
      </c>
      <c r="C3600" s="165" t="s">
        <v>114</v>
      </c>
      <c r="D3600" s="245">
        <v>6376.5499999999993</v>
      </c>
      <c r="E3600" s="245">
        <v>19137.137499999997</v>
      </c>
      <c r="F3600" s="246">
        <v>25513.6875</v>
      </c>
      <c r="G3600" s="221"/>
    </row>
    <row r="3601" spans="1:7" s="58" customFormat="1" ht="13.5" customHeight="1" x14ac:dyDescent="0.2">
      <c r="A3601" s="349">
        <v>2015</v>
      </c>
      <c r="B3601" s="350" t="s">
        <v>42</v>
      </c>
      <c r="C3601" s="350" t="s">
        <v>114</v>
      </c>
      <c r="D3601" s="351">
        <v>8058.45</v>
      </c>
      <c r="E3601" s="351">
        <v>20896.163999999997</v>
      </c>
      <c r="F3601" s="352">
        <v>28954.613999999994</v>
      </c>
      <c r="G3601" s="221"/>
    </row>
    <row r="3602" spans="1:7" s="58" customFormat="1" ht="13.5" customHeight="1" x14ac:dyDescent="0.2">
      <c r="A3602" s="244">
        <v>2015</v>
      </c>
      <c r="B3602" s="165" t="s">
        <v>43</v>
      </c>
      <c r="C3602" s="165" t="s">
        <v>114</v>
      </c>
      <c r="D3602" s="245">
        <v>8578.75</v>
      </c>
      <c r="E3602" s="245">
        <v>19388.695</v>
      </c>
      <c r="F3602" s="246">
        <v>27967.444999999996</v>
      </c>
      <c r="G3602" s="221"/>
    </row>
    <row r="3603" spans="1:7" s="58" customFormat="1" ht="13.5" customHeight="1" x14ac:dyDescent="0.2">
      <c r="A3603" s="349">
        <v>2015</v>
      </c>
      <c r="B3603" s="350" t="s">
        <v>44</v>
      </c>
      <c r="C3603" s="350" t="s">
        <v>114</v>
      </c>
      <c r="D3603" s="351">
        <v>8479.23</v>
      </c>
      <c r="E3603" s="351">
        <v>21878.356</v>
      </c>
      <c r="F3603" s="352">
        <v>30357.585999999999</v>
      </c>
      <c r="G3603" s="221"/>
    </row>
    <row r="3604" spans="1:7" s="58" customFormat="1" ht="13.5" customHeight="1" x14ac:dyDescent="0.2">
      <c r="A3604" s="244">
        <v>2015</v>
      </c>
      <c r="B3604" s="165" t="s">
        <v>45</v>
      </c>
      <c r="C3604" s="165" t="s">
        <v>114</v>
      </c>
      <c r="D3604" s="245">
        <v>7227.9699999999993</v>
      </c>
      <c r="E3604" s="245">
        <v>25345.146499999999</v>
      </c>
      <c r="F3604" s="246">
        <v>32573.116500000004</v>
      </c>
      <c r="G3604" s="221"/>
    </row>
    <row r="3605" spans="1:7" s="58" customFormat="1" ht="13.5" customHeight="1" x14ac:dyDescent="0.2">
      <c r="A3605" s="349">
        <v>2015</v>
      </c>
      <c r="B3605" s="350" t="s">
        <v>46</v>
      </c>
      <c r="C3605" s="350" t="s">
        <v>114</v>
      </c>
      <c r="D3605" s="351">
        <v>7934.8899999999994</v>
      </c>
      <c r="E3605" s="351">
        <v>24509.223000000002</v>
      </c>
      <c r="F3605" s="352">
        <v>32444.113000000005</v>
      </c>
      <c r="G3605" s="221"/>
    </row>
    <row r="3606" spans="1:7" s="58" customFormat="1" ht="13.5" customHeight="1" x14ac:dyDescent="0.2">
      <c r="A3606" s="244">
        <v>2015</v>
      </c>
      <c r="B3606" s="165" t="s">
        <v>47</v>
      </c>
      <c r="C3606" s="165" t="s">
        <v>114</v>
      </c>
      <c r="D3606" s="245">
        <v>8776.24</v>
      </c>
      <c r="E3606" s="245">
        <v>23780.658500000001</v>
      </c>
      <c r="F3606" s="246">
        <v>32556.898500000003</v>
      </c>
      <c r="G3606" s="221"/>
    </row>
    <row r="3607" spans="1:7" s="58" customFormat="1" ht="13.5" customHeight="1" x14ac:dyDescent="0.2">
      <c r="A3607" s="349">
        <v>2015</v>
      </c>
      <c r="B3607" s="350" t="s">
        <v>48</v>
      </c>
      <c r="C3607" s="350" t="s">
        <v>114</v>
      </c>
      <c r="D3607" s="351">
        <v>7557.159999999998</v>
      </c>
      <c r="E3607" s="351">
        <v>21726.350999999995</v>
      </c>
      <c r="F3607" s="352">
        <v>29283.510999999999</v>
      </c>
      <c r="G3607" s="221"/>
    </row>
    <row r="3608" spans="1:7" s="58" customFormat="1" ht="13.5" customHeight="1" x14ac:dyDescent="0.2">
      <c r="A3608" s="244">
        <v>2015</v>
      </c>
      <c r="B3608" s="165" t="s">
        <v>49</v>
      </c>
      <c r="C3608" s="165" t="s">
        <v>114</v>
      </c>
      <c r="D3608" s="245">
        <v>7311.84</v>
      </c>
      <c r="E3608" s="245">
        <v>24366.191499999997</v>
      </c>
      <c r="F3608" s="246">
        <v>31678.031499999997</v>
      </c>
      <c r="G3608" s="221"/>
    </row>
    <row r="3609" spans="1:7" s="58" customFormat="1" ht="13.5" customHeight="1" x14ac:dyDescent="0.2">
      <c r="A3609" s="349">
        <v>2016</v>
      </c>
      <c r="B3609" s="350" t="s">
        <v>50</v>
      </c>
      <c r="C3609" s="350" t="s">
        <v>114</v>
      </c>
      <c r="D3609" s="351">
        <v>5629.22</v>
      </c>
      <c r="E3609" s="351">
        <v>17952.983500000002</v>
      </c>
      <c r="F3609" s="352">
        <v>23582.203500000003</v>
      </c>
      <c r="G3609" s="221"/>
    </row>
    <row r="3610" spans="1:7" s="58" customFormat="1" ht="13.5" customHeight="1" x14ac:dyDescent="0.2">
      <c r="A3610" s="244">
        <v>2016</v>
      </c>
      <c r="B3610" s="165" t="s">
        <v>51</v>
      </c>
      <c r="C3610" s="165" t="s">
        <v>114</v>
      </c>
      <c r="D3610" s="245">
        <v>7259.41</v>
      </c>
      <c r="E3610" s="245">
        <v>20592.464</v>
      </c>
      <c r="F3610" s="246">
        <v>27851.874</v>
      </c>
      <c r="G3610" s="221"/>
    </row>
    <row r="3611" spans="1:7" s="58" customFormat="1" ht="13.5" customHeight="1" x14ac:dyDescent="0.2">
      <c r="A3611" s="349">
        <v>2016</v>
      </c>
      <c r="B3611" s="350" t="s">
        <v>52</v>
      </c>
      <c r="C3611" s="350" t="s">
        <v>114</v>
      </c>
      <c r="D3611" s="351">
        <v>7486.71</v>
      </c>
      <c r="E3611" s="351">
        <v>19941.1525</v>
      </c>
      <c r="F3611" s="352">
        <v>27427.862499999999</v>
      </c>
      <c r="G3611" s="221"/>
    </row>
    <row r="3612" spans="1:7" s="58" customFormat="1" ht="13.5" customHeight="1" x14ac:dyDescent="0.2">
      <c r="A3612" s="244">
        <v>2016</v>
      </c>
      <c r="B3612" s="165" t="s">
        <v>40</v>
      </c>
      <c r="C3612" s="165" t="s">
        <v>114</v>
      </c>
      <c r="D3612" s="245">
        <v>8117.7000000000007</v>
      </c>
      <c r="E3612" s="245">
        <v>19927.903999999999</v>
      </c>
      <c r="F3612" s="246">
        <v>28045.603999999999</v>
      </c>
      <c r="G3612" s="221"/>
    </row>
    <row r="3613" spans="1:7" s="58" customFormat="1" ht="13.5" customHeight="1" x14ac:dyDescent="0.2">
      <c r="A3613" s="349">
        <v>2016</v>
      </c>
      <c r="B3613" s="350" t="s">
        <v>42</v>
      </c>
      <c r="C3613" s="350" t="s">
        <v>114</v>
      </c>
      <c r="D3613" s="351">
        <v>10274.509999999998</v>
      </c>
      <c r="E3613" s="351">
        <v>18492.520999999997</v>
      </c>
      <c r="F3613" s="352">
        <v>28767.030999999999</v>
      </c>
      <c r="G3613" s="221"/>
    </row>
    <row r="3614" spans="1:7" s="58" customFormat="1" ht="13.5" customHeight="1" x14ac:dyDescent="0.2">
      <c r="A3614" s="244">
        <v>2016</v>
      </c>
      <c r="B3614" s="165" t="s">
        <v>43</v>
      </c>
      <c r="C3614" s="165" t="s">
        <v>114</v>
      </c>
      <c r="D3614" s="245">
        <v>10987.079999999998</v>
      </c>
      <c r="E3614" s="245">
        <v>20438.288</v>
      </c>
      <c r="F3614" s="246">
        <v>31425.368000000002</v>
      </c>
      <c r="G3614" s="221"/>
    </row>
    <row r="3615" spans="1:7" s="58" customFormat="1" ht="13.5" customHeight="1" x14ac:dyDescent="0.2">
      <c r="A3615" s="349">
        <v>2016</v>
      </c>
      <c r="B3615" s="350" t="s">
        <v>44</v>
      </c>
      <c r="C3615" s="350" t="s">
        <v>114</v>
      </c>
      <c r="D3615" s="351">
        <v>7574.7699999999995</v>
      </c>
      <c r="E3615" s="351">
        <v>20657.343499999999</v>
      </c>
      <c r="F3615" s="352">
        <v>28232.113499999999</v>
      </c>
      <c r="G3615" s="221"/>
    </row>
    <row r="3616" spans="1:7" s="58" customFormat="1" ht="13.5" customHeight="1" x14ac:dyDescent="0.2">
      <c r="A3616" s="244">
        <v>2016</v>
      </c>
      <c r="B3616" s="165" t="s">
        <v>45</v>
      </c>
      <c r="C3616" s="165" t="s">
        <v>114</v>
      </c>
      <c r="D3616" s="245">
        <v>11507.55</v>
      </c>
      <c r="E3616" s="245">
        <v>24076.598499999996</v>
      </c>
      <c r="F3616" s="246">
        <v>35584.148500000003</v>
      </c>
      <c r="G3616" s="221"/>
    </row>
    <row r="3617" spans="1:7" s="58" customFormat="1" ht="13.5" customHeight="1" x14ac:dyDescent="0.2">
      <c r="A3617" s="349">
        <v>2016</v>
      </c>
      <c r="B3617" s="350" t="s">
        <v>46</v>
      </c>
      <c r="C3617" s="350" t="s">
        <v>114</v>
      </c>
      <c r="D3617" s="351">
        <v>12093.310000000001</v>
      </c>
      <c r="E3617" s="351">
        <v>20707.548499999997</v>
      </c>
      <c r="F3617" s="352">
        <v>32800.858500000002</v>
      </c>
      <c r="G3617" s="221"/>
    </row>
    <row r="3618" spans="1:7" s="58" customFormat="1" ht="13.5" customHeight="1" x14ac:dyDescent="0.2">
      <c r="A3618" s="244">
        <v>2016</v>
      </c>
      <c r="B3618" s="165" t="s">
        <v>47</v>
      </c>
      <c r="C3618" s="165" t="s">
        <v>114</v>
      </c>
      <c r="D3618" s="245">
        <v>13299.779999999999</v>
      </c>
      <c r="E3618" s="245">
        <v>20651.003000000001</v>
      </c>
      <c r="F3618" s="246">
        <v>33950.783000000003</v>
      </c>
      <c r="G3618" s="221"/>
    </row>
    <row r="3619" spans="1:7" s="58" customFormat="1" ht="13.5" customHeight="1" x14ac:dyDescent="0.2">
      <c r="A3619" s="349">
        <v>2016</v>
      </c>
      <c r="B3619" s="350" t="s">
        <v>48</v>
      </c>
      <c r="C3619" s="350" t="s">
        <v>114</v>
      </c>
      <c r="D3619" s="351">
        <v>12173.46</v>
      </c>
      <c r="E3619" s="351">
        <v>20768.913</v>
      </c>
      <c r="F3619" s="352">
        <v>32942.373</v>
      </c>
      <c r="G3619" s="221"/>
    </row>
    <row r="3620" spans="1:7" s="58" customFormat="1" ht="13.5" customHeight="1" x14ac:dyDescent="0.2">
      <c r="A3620" s="244">
        <v>2016</v>
      </c>
      <c r="B3620" s="165" t="s">
        <v>49</v>
      </c>
      <c r="C3620" s="165" t="s">
        <v>114</v>
      </c>
      <c r="D3620" s="245">
        <v>8060.24</v>
      </c>
      <c r="E3620" s="245">
        <v>17442.226999999999</v>
      </c>
      <c r="F3620" s="246">
        <v>25502.467000000001</v>
      </c>
      <c r="G3620" s="221"/>
    </row>
    <row r="3621" spans="1:7" s="58" customFormat="1" ht="13.5" customHeight="1" x14ac:dyDescent="0.2">
      <c r="A3621" s="349">
        <v>2017</v>
      </c>
      <c r="B3621" s="350" t="s">
        <v>50</v>
      </c>
      <c r="C3621" s="350" t="s">
        <v>114</v>
      </c>
      <c r="D3621" s="351">
        <v>7761.7199999999993</v>
      </c>
      <c r="E3621" s="351">
        <v>17024.6885</v>
      </c>
      <c r="F3621" s="352">
        <v>24786.408499999998</v>
      </c>
      <c r="G3621" s="221"/>
    </row>
    <row r="3622" spans="1:7" s="58" customFormat="1" ht="13.5" customHeight="1" x14ac:dyDescent="0.2">
      <c r="A3622" s="244">
        <v>2017</v>
      </c>
      <c r="B3622" s="165" t="s">
        <v>51</v>
      </c>
      <c r="C3622" s="165" t="s">
        <v>114</v>
      </c>
      <c r="D3622" s="245">
        <v>9814.2900000000009</v>
      </c>
      <c r="E3622" s="245">
        <v>18214.880999999998</v>
      </c>
      <c r="F3622" s="246">
        <v>28029.170999999998</v>
      </c>
      <c r="G3622" s="221"/>
    </row>
    <row r="3623" spans="1:7" s="58" customFormat="1" ht="13.5" customHeight="1" x14ac:dyDescent="0.2">
      <c r="A3623" s="349">
        <v>2017</v>
      </c>
      <c r="B3623" s="350" t="s">
        <v>52</v>
      </c>
      <c r="C3623" s="350" t="s">
        <v>114</v>
      </c>
      <c r="D3623" s="351">
        <v>9973.09</v>
      </c>
      <c r="E3623" s="351">
        <v>18760.4035</v>
      </c>
      <c r="F3623" s="352">
        <v>28733.4935</v>
      </c>
      <c r="G3623" s="221"/>
    </row>
    <row r="3624" spans="1:7" s="58" customFormat="1" ht="13.5" customHeight="1" x14ac:dyDescent="0.2">
      <c r="A3624" s="244">
        <v>2017</v>
      </c>
      <c r="B3624" s="165" t="s">
        <v>40</v>
      </c>
      <c r="C3624" s="165" t="s">
        <v>114</v>
      </c>
      <c r="D3624" s="245">
        <v>8751.1500000000015</v>
      </c>
      <c r="E3624" s="245">
        <v>15540.761499999999</v>
      </c>
      <c r="F3624" s="246">
        <v>24291.911500000002</v>
      </c>
      <c r="G3624" s="221"/>
    </row>
    <row r="3625" spans="1:7" s="58" customFormat="1" ht="13.5" customHeight="1" x14ac:dyDescent="0.2">
      <c r="A3625" s="349">
        <v>2017</v>
      </c>
      <c r="B3625" s="350" t="s">
        <v>42</v>
      </c>
      <c r="C3625" s="350" t="s">
        <v>114</v>
      </c>
      <c r="D3625" s="351">
        <v>9351.58</v>
      </c>
      <c r="E3625" s="351">
        <v>17410.312000000002</v>
      </c>
      <c r="F3625" s="352">
        <v>26761.892</v>
      </c>
      <c r="G3625" s="221"/>
    </row>
    <row r="3626" spans="1:7" s="58" customFormat="1" ht="13.5" customHeight="1" x14ac:dyDescent="0.2">
      <c r="A3626" s="244">
        <v>2017</v>
      </c>
      <c r="B3626" s="165" t="s">
        <v>43</v>
      </c>
      <c r="C3626" s="165" t="s">
        <v>114</v>
      </c>
      <c r="D3626" s="245">
        <v>9135.84</v>
      </c>
      <c r="E3626" s="245">
        <v>17961.863000000001</v>
      </c>
      <c r="F3626" s="246">
        <v>27097.703000000001</v>
      </c>
      <c r="G3626" s="221"/>
    </row>
    <row r="3627" spans="1:7" s="58" customFormat="1" ht="13.5" customHeight="1" x14ac:dyDescent="0.2">
      <c r="A3627" s="349">
        <v>2017</v>
      </c>
      <c r="B3627" s="350" t="s">
        <v>44</v>
      </c>
      <c r="C3627" s="350" t="s">
        <v>114</v>
      </c>
      <c r="D3627" s="351">
        <v>10271.790000000001</v>
      </c>
      <c r="E3627" s="351">
        <v>21649.010999999999</v>
      </c>
      <c r="F3627" s="352">
        <v>31920.801000000003</v>
      </c>
      <c r="G3627" s="221"/>
    </row>
    <row r="3628" spans="1:7" s="58" customFormat="1" ht="13.5" customHeight="1" x14ac:dyDescent="0.2">
      <c r="A3628" s="244">
        <v>2017</v>
      </c>
      <c r="B3628" s="165" t="s">
        <v>45</v>
      </c>
      <c r="C3628" s="165" t="s">
        <v>114</v>
      </c>
      <c r="D3628" s="245">
        <v>10140.459999999999</v>
      </c>
      <c r="E3628" s="245">
        <v>19656.4025</v>
      </c>
      <c r="F3628" s="246">
        <v>29796.862500000003</v>
      </c>
      <c r="G3628" s="221"/>
    </row>
    <row r="3629" spans="1:7" s="58" customFormat="1" ht="13.5" customHeight="1" x14ac:dyDescent="0.2">
      <c r="A3629" s="349">
        <v>2017</v>
      </c>
      <c r="B3629" s="350" t="s">
        <v>46</v>
      </c>
      <c r="C3629" s="350" t="s">
        <v>114</v>
      </c>
      <c r="D3629" s="351">
        <v>10309.620000000001</v>
      </c>
      <c r="E3629" s="351">
        <v>19736.744999999999</v>
      </c>
      <c r="F3629" s="352">
        <v>30046.365000000005</v>
      </c>
      <c r="G3629" s="221"/>
    </row>
    <row r="3630" spans="1:7" s="58" customFormat="1" ht="13.5" customHeight="1" x14ac:dyDescent="0.2">
      <c r="A3630" s="244">
        <v>2017</v>
      </c>
      <c r="B3630" s="165" t="s">
        <v>47</v>
      </c>
      <c r="C3630" s="165" t="s">
        <v>114</v>
      </c>
      <c r="D3630" s="245">
        <v>9178.0099999999984</v>
      </c>
      <c r="E3630" s="245">
        <v>20519.319499999998</v>
      </c>
      <c r="F3630" s="246">
        <v>29697.329499999996</v>
      </c>
      <c r="G3630" s="221"/>
    </row>
    <row r="3631" spans="1:7" s="58" customFormat="1" ht="13.5" customHeight="1" x14ac:dyDescent="0.2">
      <c r="A3631" s="349">
        <v>2017</v>
      </c>
      <c r="B3631" s="350" t="s">
        <v>48</v>
      </c>
      <c r="C3631" s="350" t="s">
        <v>114</v>
      </c>
      <c r="D3631" s="351">
        <v>9031.2899999999972</v>
      </c>
      <c r="E3631" s="351">
        <v>20551.786499999998</v>
      </c>
      <c r="F3631" s="352">
        <v>29583.076499999996</v>
      </c>
      <c r="G3631" s="221"/>
    </row>
    <row r="3632" spans="1:7" s="58" customFormat="1" ht="13.5" customHeight="1" x14ac:dyDescent="0.2">
      <c r="A3632" s="244">
        <v>2017</v>
      </c>
      <c r="B3632" s="165" t="s">
        <v>49</v>
      </c>
      <c r="C3632" s="165" t="s">
        <v>114</v>
      </c>
      <c r="D3632" s="245">
        <v>9172.7799999999988</v>
      </c>
      <c r="E3632" s="245">
        <v>20220.857499999998</v>
      </c>
      <c r="F3632" s="246">
        <v>29393.637499999997</v>
      </c>
      <c r="G3632" s="221"/>
    </row>
    <row r="3633" spans="1:7" s="58" customFormat="1" ht="13.5" customHeight="1" x14ac:dyDescent="0.2">
      <c r="A3633" s="349">
        <v>2018</v>
      </c>
      <c r="B3633" s="350" t="s">
        <v>50</v>
      </c>
      <c r="C3633" s="350" t="s">
        <v>114</v>
      </c>
      <c r="D3633" s="351">
        <v>7807.41</v>
      </c>
      <c r="E3633" s="351">
        <v>18369.887999999999</v>
      </c>
      <c r="F3633" s="352">
        <v>26177.298000000003</v>
      </c>
      <c r="G3633" s="221"/>
    </row>
    <row r="3634" spans="1:7" s="58" customFormat="1" ht="13.5" customHeight="1" x14ac:dyDescent="0.2">
      <c r="A3634" s="244">
        <v>2018</v>
      </c>
      <c r="B3634" s="165" t="s">
        <v>51</v>
      </c>
      <c r="C3634" s="165" t="s">
        <v>114</v>
      </c>
      <c r="D3634" s="245">
        <v>9030.8100000000013</v>
      </c>
      <c r="E3634" s="245">
        <v>17606.175499999998</v>
      </c>
      <c r="F3634" s="246">
        <v>26636.985500000003</v>
      </c>
      <c r="G3634" s="221"/>
    </row>
    <row r="3635" spans="1:7" s="58" customFormat="1" ht="13.5" customHeight="1" x14ac:dyDescent="0.2">
      <c r="A3635" s="349">
        <v>2018</v>
      </c>
      <c r="B3635" s="350" t="s">
        <v>52</v>
      </c>
      <c r="C3635" s="350" t="s">
        <v>114</v>
      </c>
      <c r="D3635" s="351">
        <v>7629.2599999999993</v>
      </c>
      <c r="E3635" s="351">
        <v>18729.510999999999</v>
      </c>
      <c r="F3635" s="352">
        <v>26358.770999999997</v>
      </c>
      <c r="G3635" s="221"/>
    </row>
    <row r="3636" spans="1:7" s="58" customFormat="1" ht="13.5" customHeight="1" x14ac:dyDescent="0.2">
      <c r="A3636" s="244">
        <v>2018</v>
      </c>
      <c r="B3636" s="165" t="s">
        <v>40</v>
      </c>
      <c r="C3636" s="165" t="s">
        <v>114</v>
      </c>
      <c r="D3636" s="245">
        <v>8768.1039999999994</v>
      </c>
      <c r="E3636" s="245">
        <v>18811.9355</v>
      </c>
      <c r="F3636" s="246">
        <v>27580.039499999999</v>
      </c>
      <c r="G3636" s="221"/>
    </row>
    <row r="3637" spans="1:7" s="58" customFormat="1" ht="13.5" customHeight="1" x14ac:dyDescent="0.2">
      <c r="A3637" s="349">
        <v>2018</v>
      </c>
      <c r="B3637" s="350" t="s">
        <v>42</v>
      </c>
      <c r="C3637" s="350" t="s">
        <v>114</v>
      </c>
      <c r="D3637" s="351">
        <v>9028.4459999999999</v>
      </c>
      <c r="E3637" s="351">
        <v>17828.936000000002</v>
      </c>
      <c r="F3637" s="352">
        <v>26857.381999999998</v>
      </c>
      <c r="G3637" s="221"/>
    </row>
    <row r="3638" spans="1:7" s="58" customFormat="1" ht="13.5" customHeight="1" x14ac:dyDescent="0.2">
      <c r="A3638" s="244">
        <v>2018</v>
      </c>
      <c r="B3638" s="165" t="s">
        <v>43</v>
      </c>
      <c r="C3638" s="165" t="s">
        <v>114</v>
      </c>
      <c r="D3638" s="245">
        <v>8914.130000000001</v>
      </c>
      <c r="E3638" s="245">
        <v>16222.9455</v>
      </c>
      <c r="F3638" s="246">
        <v>25137.075499999999</v>
      </c>
      <c r="G3638" s="221"/>
    </row>
    <row r="3639" spans="1:7" s="58" customFormat="1" ht="13.5" customHeight="1" x14ac:dyDescent="0.2">
      <c r="A3639" s="349">
        <v>2018</v>
      </c>
      <c r="B3639" s="350" t="s">
        <v>44</v>
      </c>
      <c r="C3639" s="350" t="s">
        <v>114</v>
      </c>
      <c r="D3639" s="351">
        <v>9089.7799999999988</v>
      </c>
      <c r="E3639" s="351">
        <v>20171.778000000002</v>
      </c>
      <c r="F3639" s="352">
        <v>29261.558000000005</v>
      </c>
      <c r="G3639" s="221"/>
    </row>
    <row r="3640" spans="1:7" s="58" customFormat="1" ht="13.5" customHeight="1" x14ac:dyDescent="0.2">
      <c r="A3640" s="244">
        <v>2018</v>
      </c>
      <c r="B3640" s="165" t="s">
        <v>45</v>
      </c>
      <c r="C3640" s="165" t="s">
        <v>114</v>
      </c>
      <c r="D3640" s="245">
        <v>8987.93</v>
      </c>
      <c r="E3640" s="245">
        <v>21904.873000000007</v>
      </c>
      <c r="F3640" s="246">
        <v>30892.803000000004</v>
      </c>
      <c r="G3640" s="221"/>
    </row>
    <row r="3641" spans="1:7" s="58" customFormat="1" ht="13.5" customHeight="1" x14ac:dyDescent="0.2">
      <c r="A3641" s="349">
        <v>2018</v>
      </c>
      <c r="B3641" s="350" t="s">
        <v>46</v>
      </c>
      <c r="C3641" s="350" t="s">
        <v>114</v>
      </c>
      <c r="D3641" s="351">
        <v>8431.0400000000009</v>
      </c>
      <c r="E3641" s="351">
        <v>20700.255999999998</v>
      </c>
      <c r="F3641" s="352">
        <v>29131.295999999998</v>
      </c>
      <c r="G3641" s="221"/>
    </row>
    <row r="3642" spans="1:7" s="58" customFormat="1" ht="13.5" customHeight="1" x14ac:dyDescent="0.2">
      <c r="A3642" s="244">
        <v>2018</v>
      </c>
      <c r="B3642" s="165" t="s">
        <v>47</v>
      </c>
      <c r="C3642" s="165" t="s">
        <v>114</v>
      </c>
      <c r="D3642" s="245">
        <v>8847.77</v>
      </c>
      <c r="E3642" s="245">
        <v>21010.926999999996</v>
      </c>
      <c r="F3642" s="246">
        <v>29858.696999999996</v>
      </c>
      <c r="G3642" s="221"/>
    </row>
    <row r="3643" spans="1:7" s="58" customFormat="1" ht="13.5" customHeight="1" x14ac:dyDescent="0.2">
      <c r="A3643" s="349">
        <v>2018</v>
      </c>
      <c r="B3643" s="350" t="s">
        <v>48</v>
      </c>
      <c r="C3643" s="350" t="s">
        <v>114</v>
      </c>
      <c r="D3643" s="351">
        <v>8596.7900000000009</v>
      </c>
      <c r="E3643" s="351">
        <v>22517.107499999998</v>
      </c>
      <c r="F3643" s="352">
        <v>31113.897499999999</v>
      </c>
      <c r="G3643" s="221"/>
    </row>
    <row r="3644" spans="1:7" s="58" customFormat="1" ht="13.5" customHeight="1" x14ac:dyDescent="0.2">
      <c r="A3644" s="244">
        <v>2018</v>
      </c>
      <c r="B3644" s="165" t="s">
        <v>49</v>
      </c>
      <c r="C3644" s="165" t="s">
        <v>114</v>
      </c>
      <c r="D3644" s="245">
        <v>5314.0499999999993</v>
      </c>
      <c r="E3644" s="245">
        <v>17039.59</v>
      </c>
      <c r="F3644" s="246">
        <v>22353.64</v>
      </c>
      <c r="G3644" s="221"/>
    </row>
    <row r="3645" spans="1:7" s="58" customFormat="1" ht="13.5" customHeight="1" x14ac:dyDescent="0.2">
      <c r="A3645" s="349">
        <v>2019</v>
      </c>
      <c r="B3645" s="350" t="s">
        <v>50</v>
      </c>
      <c r="C3645" s="350" t="s">
        <v>114</v>
      </c>
      <c r="D3645" s="351">
        <v>4687.08</v>
      </c>
      <c r="E3645" s="351">
        <v>17763.262999999999</v>
      </c>
      <c r="F3645" s="352">
        <v>22450.343000000001</v>
      </c>
      <c r="G3645" s="221"/>
    </row>
    <row r="3646" spans="1:7" s="58" customFormat="1" ht="13.5" customHeight="1" x14ac:dyDescent="0.2">
      <c r="A3646" s="244">
        <v>2019</v>
      </c>
      <c r="B3646" s="165" t="s">
        <v>51</v>
      </c>
      <c r="C3646" s="165" t="s">
        <v>114</v>
      </c>
      <c r="D3646" s="245">
        <v>7046.22</v>
      </c>
      <c r="E3646" s="245">
        <v>16475.898999999998</v>
      </c>
      <c r="F3646" s="246">
        <v>23522.118999999999</v>
      </c>
      <c r="G3646" s="221"/>
    </row>
    <row r="3647" spans="1:7" s="58" customFormat="1" ht="13.5" customHeight="1" x14ac:dyDescent="0.2">
      <c r="A3647" s="349">
        <v>2019</v>
      </c>
      <c r="B3647" s="350" t="s">
        <v>52</v>
      </c>
      <c r="C3647" s="350" t="s">
        <v>114</v>
      </c>
      <c r="D3647" s="351">
        <v>8637.4400000000023</v>
      </c>
      <c r="E3647" s="351">
        <v>17669.875</v>
      </c>
      <c r="F3647" s="352">
        <v>26307.315000000002</v>
      </c>
      <c r="G3647" s="221"/>
    </row>
    <row r="3648" spans="1:7" s="58" customFormat="1" ht="13.5" customHeight="1" x14ac:dyDescent="0.2">
      <c r="A3648" s="244">
        <v>2019</v>
      </c>
      <c r="B3648" s="165" t="s">
        <v>40</v>
      </c>
      <c r="C3648" s="165" t="s">
        <v>114</v>
      </c>
      <c r="D3648" s="245">
        <v>8287.2200000000012</v>
      </c>
      <c r="E3648" s="245">
        <v>18020.885999999999</v>
      </c>
      <c r="F3648" s="246">
        <v>26308.106</v>
      </c>
      <c r="G3648" s="221"/>
    </row>
    <row r="3649" spans="1:7" s="58" customFormat="1" ht="13.5" customHeight="1" x14ac:dyDescent="0.2">
      <c r="A3649" s="349">
        <v>2019</v>
      </c>
      <c r="B3649" s="350" t="s">
        <v>42</v>
      </c>
      <c r="C3649" s="350" t="s">
        <v>114</v>
      </c>
      <c r="D3649" s="351">
        <v>7471.07</v>
      </c>
      <c r="E3649" s="351">
        <v>20435.982999999993</v>
      </c>
      <c r="F3649" s="352">
        <v>27907.052999999996</v>
      </c>
      <c r="G3649" s="221"/>
    </row>
    <row r="3650" spans="1:7" s="58" customFormat="1" ht="13.5" customHeight="1" x14ac:dyDescent="0.2">
      <c r="A3650" s="244">
        <v>2019</v>
      </c>
      <c r="B3650" s="165" t="s">
        <v>43</v>
      </c>
      <c r="C3650" s="165" t="s">
        <v>114</v>
      </c>
      <c r="D3650" s="245">
        <v>6552.5499999999993</v>
      </c>
      <c r="E3650" s="245">
        <v>17966.186000000002</v>
      </c>
      <c r="F3650" s="246">
        <v>24518.736000000004</v>
      </c>
      <c r="G3650" s="221"/>
    </row>
    <row r="3651" spans="1:7" s="58" customFormat="1" ht="13.5" customHeight="1" x14ac:dyDescent="0.2">
      <c r="A3651" s="349">
        <v>2019</v>
      </c>
      <c r="B3651" s="350" t="s">
        <v>44</v>
      </c>
      <c r="C3651" s="350" t="s">
        <v>114</v>
      </c>
      <c r="D3651" s="351">
        <v>8320.65</v>
      </c>
      <c r="E3651" s="351">
        <v>23772.519499999999</v>
      </c>
      <c r="F3651" s="352">
        <v>32093.169500000004</v>
      </c>
      <c r="G3651" s="221"/>
    </row>
    <row r="3652" spans="1:7" s="58" customFormat="1" ht="13.5" customHeight="1" x14ac:dyDescent="0.2">
      <c r="A3652" s="244">
        <v>2019</v>
      </c>
      <c r="B3652" s="165" t="s">
        <v>45</v>
      </c>
      <c r="C3652" s="165" t="s">
        <v>114</v>
      </c>
      <c r="D3652" s="245">
        <v>8719.5299999999988</v>
      </c>
      <c r="E3652" s="245">
        <v>22391.056499999995</v>
      </c>
      <c r="F3652" s="246">
        <v>31110.586499999998</v>
      </c>
      <c r="G3652" s="221"/>
    </row>
    <row r="3653" spans="1:7" s="58" customFormat="1" ht="13.5" customHeight="1" x14ac:dyDescent="0.2">
      <c r="A3653" s="349">
        <v>2019</v>
      </c>
      <c r="B3653" s="350" t="s">
        <v>46</v>
      </c>
      <c r="C3653" s="350" t="s">
        <v>114</v>
      </c>
      <c r="D3653" s="351">
        <v>8933.6</v>
      </c>
      <c r="E3653" s="351">
        <v>21396.7765</v>
      </c>
      <c r="F3653" s="352">
        <v>30330.376499999998</v>
      </c>
      <c r="G3653" s="221"/>
    </row>
    <row r="3654" spans="1:7" s="58" customFormat="1" ht="13.5" customHeight="1" x14ac:dyDescent="0.2">
      <c r="A3654" s="244">
        <v>2019</v>
      </c>
      <c r="B3654" s="165" t="s">
        <v>47</v>
      </c>
      <c r="C3654" s="165" t="s">
        <v>114</v>
      </c>
      <c r="D3654" s="245">
        <v>9009.93</v>
      </c>
      <c r="E3654" s="245">
        <v>25804.875500000002</v>
      </c>
      <c r="F3654" s="246">
        <v>34814.805500000002</v>
      </c>
      <c r="G3654" s="221"/>
    </row>
    <row r="3655" spans="1:7" s="58" customFormat="1" ht="13.5" customHeight="1" x14ac:dyDescent="0.2">
      <c r="A3655" s="349">
        <v>2019</v>
      </c>
      <c r="B3655" s="350" t="s">
        <v>48</v>
      </c>
      <c r="C3655" s="350" t="s">
        <v>114</v>
      </c>
      <c r="D3655" s="351">
        <v>10600.31</v>
      </c>
      <c r="E3655" s="351">
        <v>24153.594999999998</v>
      </c>
      <c r="F3655" s="352">
        <v>34753.904999999999</v>
      </c>
      <c r="G3655" s="221"/>
    </row>
    <row r="3656" spans="1:7" s="58" customFormat="1" ht="13.5" customHeight="1" x14ac:dyDescent="0.2">
      <c r="A3656" s="244">
        <v>2019</v>
      </c>
      <c r="B3656" s="165" t="s">
        <v>49</v>
      </c>
      <c r="C3656" s="165" t="s">
        <v>114</v>
      </c>
      <c r="D3656" s="245">
        <v>9284.0199999999986</v>
      </c>
      <c r="E3656" s="245">
        <v>22701.454999999998</v>
      </c>
      <c r="F3656" s="246">
        <v>31985.474999999999</v>
      </c>
      <c r="G3656" s="221"/>
    </row>
    <row r="3657" spans="1:7" s="58" customFormat="1" ht="13.5" customHeight="1" x14ac:dyDescent="0.2">
      <c r="A3657" s="349">
        <v>2020</v>
      </c>
      <c r="B3657" s="350" t="s">
        <v>50</v>
      </c>
      <c r="C3657" s="350" t="s">
        <v>114</v>
      </c>
      <c r="D3657" s="351">
        <v>7257.4250000000002</v>
      </c>
      <c r="E3657" s="351">
        <v>20169.981499999998</v>
      </c>
      <c r="F3657" s="352">
        <v>27427.406500000001</v>
      </c>
      <c r="G3657" s="221"/>
    </row>
    <row r="3658" spans="1:7" s="58" customFormat="1" ht="13.5" customHeight="1" x14ac:dyDescent="0.2">
      <c r="A3658" s="244">
        <v>2020</v>
      </c>
      <c r="B3658" s="165" t="s">
        <v>51</v>
      </c>
      <c r="C3658" s="165" t="s">
        <v>114</v>
      </c>
      <c r="D3658" s="245">
        <v>8333.08</v>
      </c>
      <c r="E3658" s="245">
        <v>20905.6505</v>
      </c>
      <c r="F3658" s="246">
        <v>29238.730500000001</v>
      </c>
      <c r="G3658" s="221"/>
    </row>
    <row r="3659" spans="1:7" s="58" customFormat="1" ht="13.5" customHeight="1" x14ac:dyDescent="0.2">
      <c r="A3659" s="349">
        <v>2020</v>
      </c>
      <c r="B3659" s="350" t="s">
        <v>52</v>
      </c>
      <c r="C3659" s="350" t="s">
        <v>114</v>
      </c>
      <c r="D3659" s="351">
        <v>6620.4070000000011</v>
      </c>
      <c r="E3659" s="351">
        <v>12116.09</v>
      </c>
      <c r="F3659" s="352">
        <v>18736.496999999999</v>
      </c>
      <c r="G3659" s="221"/>
    </row>
    <row r="3660" spans="1:7" s="58" customFormat="1" ht="13.5" customHeight="1" x14ac:dyDescent="0.2">
      <c r="A3660" s="244">
        <v>2020</v>
      </c>
      <c r="B3660" s="165" t="s">
        <v>40</v>
      </c>
      <c r="C3660" s="165" t="s">
        <v>114</v>
      </c>
      <c r="D3660" s="245">
        <v>524.97</v>
      </c>
      <c r="E3660" s="245">
        <v>4994.97</v>
      </c>
      <c r="F3660" s="246">
        <v>5519.9400000000005</v>
      </c>
      <c r="G3660" s="221"/>
    </row>
    <row r="3661" spans="1:7" s="58" customFormat="1" ht="13.5" customHeight="1" x14ac:dyDescent="0.2">
      <c r="A3661" s="349">
        <v>2020</v>
      </c>
      <c r="B3661" s="350" t="s">
        <v>42</v>
      </c>
      <c r="C3661" s="350" t="s">
        <v>114</v>
      </c>
      <c r="D3661" s="351">
        <v>4635.9239819946297</v>
      </c>
      <c r="E3661" s="351">
        <v>14214.836999141691</v>
      </c>
      <c r="F3661" s="352">
        <v>18850.760981136322</v>
      </c>
      <c r="G3661" s="221"/>
    </row>
    <row r="3662" spans="1:7" s="58" customFormat="1" ht="13.5" customHeight="1" x14ac:dyDescent="0.2">
      <c r="A3662" s="244">
        <v>2020</v>
      </c>
      <c r="B3662" s="165" t="s">
        <v>43</v>
      </c>
      <c r="C3662" s="165" t="s">
        <v>114</v>
      </c>
      <c r="D3662" s="245">
        <v>6886.2120271606445</v>
      </c>
      <c r="E3662" s="245">
        <v>19777.88850171661</v>
      </c>
      <c r="F3662" s="246">
        <v>26664.100528877258</v>
      </c>
      <c r="G3662" s="221"/>
    </row>
    <row r="3663" spans="1:7" s="58" customFormat="1" ht="13.5" customHeight="1" x14ac:dyDescent="0.2">
      <c r="A3663" s="349">
        <v>2020</v>
      </c>
      <c r="B3663" s="350" t="s">
        <v>44</v>
      </c>
      <c r="C3663" s="350" t="s">
        <v>114</v>
      </c>
      <c r="D3663" s="351">
        <v>8560.6599826049805</v>
      </c>
      <c r="E3663" s="351">
        <v>22747.926502288821</v>
      </c>
      <c r="F3663" s="352">
        <v>31308.5864848938</v>
      </c>
      <c r="G3663" s="221"/>
    </row>
    <row r="3664" spans="1:7" s="58" customFormat="1" ht="13.5" customHeight="1" x14ac:dyDescent="0.2">
      <c r="A3664" s="244">
        <v>2020</v>
      </c>
      <c r="B3664" s="165" t="s">
        <v>45</v>
      </c>
      <c r="C3664" s="165" t="s">
        <v>114</v>
      </c>
      <c r="D3664" s="245">
        <v>8434.1600210571287</v>
      </c>
      <c r="E3664" s="245">
        <v>23462.904500000001</v>
      </c>
      <c r="F3664" s="246">
        <v>31897.064521057131</v>
      </c>
      <c r="G3664" s="221"/>
    </row>
    <row r="3665" spans="1:7" s="58" customFormat="1" ht="13.5" customHeight="1" x14ac:dyDescent="0.2">
      <c r="A3665" s="349">
        <v>2020</v>
      </c>
      <c r="B3665" s="350" t="s">
        <v>46</v>
      </c>
      <c r="C3665" s="350" t="s">
        <v>114</v>
      </c>
      <c r="D3665" s="351">
        <v>9579.4799819946293</v>
      </c>
      <c r="E3665" s="351">
        <v>24320.6</v>
      </c>
      <c r="F3665" s="352">
        <v>33900.079981994626</v>
      </c>
      <c r="G3665" s="221"/>
    </row>
    <row r="3666" spans="1:7" s="58" customFormat="1" ht="13.5" customHeight="1" x14ac:dyDescent="0.2">
      <c r="A3666" s="244">
        <v>2020</v>
      </c>
      <c r="B3666" s="165" t="s">
        <v>47</v>
      </c>
      <c r="C3666" s="165" t="s">
        <v>114</v>
      </c>
      <c r="D3666" s="245">
        <v>9556.9369725341821</v>
      </c>
      <c r="E3666" s="245">
        <v>25451.232010681149</v>
      </c>
      <c r="F3666" s="246">
        <v>35008.168983215335</v>
      </c>
      <c r="G3666" s="221"/>
    </row>
    <row r="3667" spans="1:7" s="58" customFormat="1" ht="13.5" customHeight="1" x14ac:dyDescent="0.2">
      <c r="A3667" s="349">
        <v>2020</v>
      </c>
      <c r="B3667" s="350" t="s">
        <v>48</v>
      </c>
      <c r="C3667" s="350" t="s">
        <v>114</v>
      </c>
      <c r="D3667" s="351">
        <v>7656.3730164794924</v>
      </c>
      <c r="E3667" s="351">
        <v>25829.347500004769</v>
      </c>
      <c r="F3667" s="352">
        <v>33485.72051648426</v>
      </c>
      <c r="G3667" s="221"/>
    </row>
    <row r="3668" spans="1:7" s="58" customFormat="1" ht="13.5" customHeight="1" x14ac:dyDescent="0.2">
      <c r="A3668" s="244">
        <v>2020</v>
      </c>
      <c r="B3668" s="165" t="s">
        <v>49</v>
      </c>
      <c r="C3668" s="165" t="s">
        <v>114</v>
      </c>
      <c r="D3668" s="245">
        <v>6337.2249884033208</v>
      </c>
      <c r="E3668" s="245">
        <v>25018.97</v>
      </c>
      <c r="F3668" s="246">
        <v>31356.194988403317</v>
      </c>
      <c r="G3668" s="221"/>
    </row>
    <row r="3669" spans="1:7" s="58" customFormat="1" ht="13.5" customHeight="1" x14ac:dyDescent="0.2">
      <c r="A3669" s="349">
        <v>2021</v>
      </c>
      <c r="B3669" s="350" t="s">
        <v>50</v>
      </c>
      <c r="C3669" s="350" t="s">
        <v>114</v>
      </c>
      <c r="D3669" s="351">
        <v>5840.3459963378909</v>
      </c>
      <c r="E3669" s="351">
        <v>20686.357512207029</v>
      </c>
      <c r="F3669" s="352">
        <v>26526.703508544921</v>
      </c>
      <c r="G3669" s="221"/>
    </row>
    <row r="3670" spans="1:7" s="58" customFormat="1" ht="13.5" customHeight="1" x14ac:dyDescent="0.2">
      <c r="A3670" s="244">
        <v>2021</v>
      </c>
      <c r="B3670" s="165" t="s">
        <v>51</v>
      </c>
      <c r="C3670" s="165" t="s">
        <v>114</v>
      </c>
      <c r="D3670" s="245">
        <v>6064.6459802999998</v>
      </c>
      <c r="E3670" s="245">
        <v>22514.893999999997</v>
      </c>
      <c r="F3670" s="246">
        <v>28579.539980299996</v>
      </c>
      <c r="G3670" s="221"/>
    </row>
    <row r="3671" spans="1:7" s="58" customFormat="1" ht="13.5" customHeight="1" x14ac:dyDescent="0.2">
      <c r="A3671" s="349">
        <v>2021</v>
      </c>
      <c r="B3671" s="350" t="s">
        <v>52</v>
      </c>
      <c r="C3671" s="350" t="s">
        <v>114</v>
      </c>
      <c r="D3671" s="351">
        <v>5753.8290163269039</v>
      </c>
      <c r="E3671" s="351">
        <v>23969.195515354157</v>
      </c>
      <c r="F3671" s="352">
        <v>29723.024531681061</v>
      </c>
      <c r="G3671" s="221"/>
    </row>
    <row r="3672" spans="1:7" s="58" customFormat="1" ht="13.5" customHeight="1" x14ac:dyDescent="0.2">
      <c r="A3672" s="244">
        <v>2021</v>
      </c>
      <c r="B3672" s="165" t="s">
        <v>40</v>
      </c>
      <c r="C3672" s="165" t="s">
        <v>114</v>
      </c>
      <c r="D3672" s="245">
        <v>4306.9059948120121</v>
      </c>
      <c r="E3672" s="245">
        <v>22376.849500699667</v>
      </c>
      <c r="F3672" s="246">
        <v>26683.755495511683</v>
      </c>
      <c r="G3672" s="221"/>
    </row>
    <row r="3673" spans="1:7" s="58" customFormat="1" ht="13.5" customHeight="1" x14ac:dyDescent="0.2">
      <c r="A3673" s="349">
        <v>2021</v>
      </c>
      <c r="B3673" s="350" t="s">
        <v>42</v>
      </c>
      <c r="C3673" s="350" t="s">
        <v>114</v>
      </c>
      <c r="D3673" s="351">
        <v>4714.8890059509276</v>
      </c>
      <c r="E3673" s="351">
        <v>20222.206000000297</v>
      </c>
      <c r="F3673" s="352">
        <v>24937.095005951225</v>
      </c>
      <c r="G3673" s="221"/>
    </row>
    <row r="3674" spans="1:7" s="58" customFormat="1" ht="13.5" customHeight="1" x14ac:dyDescent="0.2">
      <c r="A3674" s="244">
        <v>2021</v>
      </c>
      <c r="B3674" s="165" t="s">
        <v>43</v>
      </c>
      <c r="C3674" s="165" t="s">
        <v>114</v>
      </c>
      <c r="D3674" s="245">
        <v>6009.7029902343747</v>
      </c>
      <c r="E3674" s="245">
        <v>22063.626974851963</v>
      </c>
      <c r="F3674" s="246">
        <v>28073.329965086341</v>
      </c>
      <c r="G3674" s="221"/>
    </row>
    <row r="3675" spans="1:7" s="58" customFormat="1" ht="13.5" customHeight="1" x14ac:dyDescent="0.2">
      <c r="A3675" s="349">
        <v>2021</v>
      </c>
      <c r="B3675" s="350" t="s">
        <v>44</v>
      </c>
      <c r="C3675" s="350" t="s">
        <v>114</v>
      </c>
      <c r="D3675" s="351">
        <v>7432.1710228881839</v>
      </c>
      <c r="E3675" s="351">
        <v>25243.390499832152</v>
      </c>
      <c r="F3675" s="352">
        <v>32675.561522720338</v>
      </c>
      <c r="G3675" s="221"/>
    </row>
    <row r="3676" spans="1:7" s="58" customFormat="1" ht="13.5" customHeight="1" x14ac:dyDescent="0.2">
      <c r="A3676" s="244">
        <v>2021</v>
      </c>
      <c r="B3676" s="165" t="s">
        <v>45</v>
      </c>
      <c r="C3676" s="165" t="s">
        <v>114</v>
      </c>
      <c r="D3676" s="245">
        <v>7525.7679963378905</v>
      </c>
      <c r="E3676" s="245">
        <v>26187.600997230529</v>
      </c>
      <c r="F3676" s="246">
        <v>33713.368993568423</v>
      </c>
      <c r="G3676" s="221"/>
    </row>
    <row r="3677" spans="1:7" s="58" customFormat="1" ht="13.5" customHeight="1" x14ac:dyDescent="0.2">
      <c r="A3677" s="349">
        <v>2021</v>
      </c>
      <c r="B3677" s="350" t="s">
        <v>46</v>
      </c>
      <c r="C3677" s="350" t="s">
        <v>114</v>
      </c>
      <c r="D3677" s="351">
        <v>8087.2159966430654</v>
      </c>
      <c r="E3677" s="351">
        <v>28163.374993090751</v>
      </c>
      <c r="F3677" s="352">
        <v>36250.590989733813</v>
      </c>
      <c r="G3677" s="221"/>
    </row>
    <row r="3678" spans="1:7" s="58" customFormat="1" ht="13.5" customHeight="1" x14ac:dyDescent="0.2">
      <c r="A3678" s="244">
        <v>2021</v>
      </c>
      <c r="B3678" s="165" t="s">
        <v>47</v>
      </c>
      <c r="C3678" s="165" t="s">
        <v>114</v>
      </c>
      <c r="D3678" s="245">
        <v>8648.1829929809574</v>
      </c>
      <c r="E3678" s="245">
        <v>25598.384499420165</v>
      </c>
      <c r="F3678" s="246">
        <v>34246.567492401125</v>
      </c>
      <c r="G3678" s="221"/>
    </row>
    <row r="3679" spans="1:7" s="58" customFormat="1" ht="13.5" customHeight="1" x14ac:dyDescent="0.2">
      <c r="A3679" s="349">
        <v>2021</v>
      </c>
      <c r="B3679" s="350" t="s">
        <v>48</v>
      </c>
      <c r="C3679" s="350" t="s">
        <v>114</v>
      </c>
      <c r="D3679" s="351">
        <v>8586.0690164794923</v>
      </c>
      <c r="E3679" s="351">
        <v>27773.736549446108</v>
      </c>
      <c r="F3679" s="352">
        <v>36359.805565925599</v>
      </c>
      <c r="G3679" s="221"/>
    </row>
    <row r="3680" spans="1:7" s="58" customFormat="1" ht="13.5" customHeight="1" x14ac:dyDescent="0.2">
      <c r="A3680" s="244">
        <v>2021</v>
      </c>
      <c r="B3680" s="165" t="s">
        <v>49</v>
      </c>
      <c r="C3680" s="165" t="s">
        <v>114</v>
      </c>
      <c r="D3680" s="245">
        <v>8587.0959777221688</v>
      </c>
      <c r="E3680" s="245">
        <v>25895.15249949646</v>
      </c>
      <c r="F3680" s="246">
        <v>34482.248477218629</v>
      </c>
      <c r="G3680" s="221"/>
    </row>
    <row r="3681" spans="1:7" s="58" customFormat="1" ht="13.5" customHeight="1" x14ac:dyDescent="0.2">
      <c r="A3681" s="349">
        <v>2022</v>
      </c>
      <c r="B3681" s="350" t="s">
        <v>50</v>
      </c>
      <c r="C3681" s="350" t="s">
        <v>114</v>
      </c>
      <c r="D3681" s="351">
        <v>6945.0470137329094</v>
      </c>
      <c r="E3681" s="351">
        <v>22867.775500473024</v>
      </c>
      <c r="F3681" s="352">
        <v>29812.822514205931</v>
      </c>
      <c r="G3681" s="221"/>
    </row>
    <row r="3682" spans="1:7" s="58" customFormat="1" ht="13.5" customHeight="1" x14ac:dyDescent="0.2">
      <c r="A3682" s="244">
        <v>2022</v>
      </c>
      <c r="B3682" s="165" t="s">
        <v>51</v>
      </c>
      <c r="C3682" s="165" t="s">
        <v>114</v>
      </c>
      <c r="D3682" s="245">
        <v>9642.4859954223612</v>
      </c>
      <c r="E3682" s="245">
        <v>25419.189493797301</v>
      </c>
      <c r="F3682" s="246">
        <v>35061.675489219662</v>
      </c>
      <c r="G3682" s="221"/>
    </row>
    <row r="3683" spans="1:7" s="58" customFormat="1" ht="13.5" customHeight="1" x14ac:dyDescent="0.2">
      <c r="A3683" s="349">
        <v>2022</v>
      </c>
      <c r="B3683" s="350" t="s">
        <v>52</v>
      </c>
      <c r="C3683" s="350" t="s">
        <v>114</v>
      </c>
      <c r="D3683" s="351">
        <v>10612.722947509767</v>
      </c>
      <c r="E3683" s="351">
        <v>30230.771448974614</v>
      </c>
      <c r="F3683" s="352">
        <v>40843.494396484377</v>
      </c>
      <c r="G3683" s="221"/>
    </row>
    <row r="3684" spans="1:7" s="58" customFormat="1" ht="13.5" customHeight="1" x14ac:dyDescent="0.2">
      <c r="A3684" s="244">
        <v>2022</v>
      </c>
      <c r="B3684" s="165" t="s">
        <v>40</v>
      </c>
      <c r="C3684" s="165" t="s">
        <v>114</v>
      </c>
      <c r="D3684" s="445">
        <v>9203.8669833679214</v>
      </c>
      <c r="E3684" s="445">
        <v>22191.728524246213</v>
      </c>
      <c r="F3684" s="446">
        <v>31395.595507614133</v>
      </c>
      <c r="G3684" s="221"/>
    </row>
    <row r="3685" spans="1:7" s="58" customFormat="1" ht="13.5" customHeight="1" x14ac:dyDescent="0.2">
      <c r="A3685" s="349">
        <v>2022</v>
      </c>
      <c r="B3685" s="350" t="s">
        <v>42</v>
      </c>
      <c r="C3685" s="350" t="s">
        <v>114</v>
      </c>
      <c r="D3685" s="351">
        <v>9774.0050007629397</v>
      </c>
      <c r="E3685" s="351">
        <v>25725.279884509291</v>
      </c>
      <c r="F3685" s="352">
        <v>35499.284885272231</v>
      </c>
      <c r="G3685" s="221"/>
    </row>
    <row r="3686" spans="1:7" s="58" customFormat="1" ht="13.5" customHeight="1" x14ac:dyDescent="0.2">
      <c r="A3686" s="244">
        <v>2022</v>
      </c>
      <c r="B3686" s="165" t="s">
        <v>43</v>
      </c>
      <c r="C3686" s="165" t="s">
        <v>114</v>
      </c>
      <c r="D3686" s="445">
        <v>9536.2959891662613</v>
      </c>
      <c r="E3686" s="445">
        <v>25448.843540597489</v>
      </c>
      <c r="F3686" s="446">
        <v>34985.13952976375</v>
      </c>
      <c r="G3686" s="221"/>
    </row>
    <row r="3687" spans="1:7" s="58" customFormat="1" ht="13.5" customHeight="1" x14ac:dyDescent="0.2">
      <c r="A3687" s="349">
        <v>2022</v>
      </c>
      <c r="B3687" s="350" t="s">
        <v>44</v>
      </c>
      <c r="C3687" s="350" t="s">
        <v>114</v>
      </c>
      <c r="D3687" s="351">
        <v>9478.023000000001</v>
      </c>
      <c r="E3687" s="351">
        <v>28712.282803582686</v>
      </c>
      <c r="F3687" s="352">
        <v>38190.305803582683</v>
      </c>
      <c r="G3687" s="221"/>
    </row>
    <row r="3688" spans="1:7" s="58" customFormat="1" ht="13.5" customHeight="1" x14ac:dyDescent="0.2">
      <c r="A3688" s="244">
        <v>2022</v>
      </c>
      <c r="B3688" s="165" t="s">
        <v>45</v>
      </c>
      <c r="C3688" s="165" t="s">
        <v>114</v>
      </c>
      <c r="D3688" s="445">
        <v>11020.322005493164</v>
      </c>
      <c r="E3688" s="445">
        <v>30170.391582156175</v>
      </c>
      <c r="F3688" s="446">
        <v>41190.713587649341</v>
      </c>
      <c r="G3688" s="221"/>
    </row>
    <row r="3689" spans="1:7" s="58" customFormat="1" ht="13.5" customHeight="1" x14ac:dyDescent="0.2">
      <c r="A3689" s="349">
        <v>2022</v>
      </c>
      <c r="B3689" s="350" t="s">
        <v>46</v>
      </c>
      <c r="C3689" s="350" t="s">
        <v>114</v>
      </c>
      <c r="D3689" s="351">
        <v>9971.8270000000011</v>
      </c>
      <c r="E3689" s="351">
        <v>32728.437212812598</v>
      </c>
      <c r="F3689" s="352">
        <v>42700.264212812595</v>
      </c>
      <c r="G3689" s="221"/>
    </row>
    <row r="3690" spans="1:7" s="58" customFormat="1" ht="13.5" customHeight="1" x14ac:dyDescent="0.2">
      <c r="A3690" s="244">
        <v>2022</v>
      </c>
      <c r="B3690" s="165" t="s">
        <v>47</v>
      </c>
      <c r="C3690" s="165" t="s">
        <v>114</v>
      </c>
      <c r="D3690" s="445">
        <v>9615.1000148010262</v>
      </c>
      <c r="E3690" s="445">
        <v>29087.88152111827</v>
      </c>
      <c r="F3690" s="446">
        <v>38702.981535919294</v>
      </c>
      <c r="G3690" s="221"/>
    </row>
    <row r="3691" spans="1:7" s="58" customFormat="1" ht="13.5" customHeight="1" x14ac:dyDescent="0.2">
      <c r="A3691" s="349">
        <v>2022</v>
      </c>
      <c r="B3691" s="350" t="s">
        <v>48</v>
      </c>
      <c r="C3691" s="350" t="s">
        <v>114</v>
      </c>
      <c r="D3691" s="351">
        <v>9165.2929797058096</v>
      </c>
      <c r="E3691" s="351">
        <v>29098.750999265671</v>
      </c>
      <c r="F3691" s="352">
        <v>38264.043978971487</v>
      </c>
      <c r="G3691" s="221"/>
    </row>
    <row r="3692" spans="1:7" s="58" customFormat="1" ht="13.5" customHeight="1" x14ac:dyDescent="0.2">
      <c r="A3692" s="244">
        <v>2022</v>
      </c>
      <c r="B3692" s="165" t="s">
        <v>49</v>
      </c>
      <c r="C3692" s="165" t="s">
        <v>114</v>
      </c>
      <c r="D3692" s="445">
        <v>8400.9760091552744</v>
      </c>
      <c r="E3692" s="445">
        <v>28246.476506160259</v>
      </c>
      <c r="F3692" s="446">
        <v>36647.452515315534</v>
      </c>
      <c r="G3692" s="221"/>
    </row>
    <row r="3693" spans="1:7" s="58" customFormat="1" ht="13.5" customHeight="1" x14ac:dyDescent="0.2">
      <c r="A3693" s="349">
        <v>2023</v>
      </c>
      <c r="B3693" s="350" t="s">
        <v>50</v>
      </c>
      <c r="C3693" s="350" t="s">
        <v>114</v>
      </c>
      <c r="D3693" s="351">
        <v>6413.5969963378902</v>
      </c>
      <c r="E3693" s="351">
        <v>26259.496491470338</v>
      </c>
      <c r="F3693" s="352">
        <v>32673.093487808226</v>
      </c>
      <c r="G3693" s="221"/>
    </row>
    <row r="3694" spans="1:7" s="58" customFormat="1" ht="13.5" customHeight="1" x14ac:dyDescent="0.2">
      <c r="A3694" s="244">
        <v>2023</v>
      </c>
      <c r="B3694" s="165" t="s">
        <v>51</v>
      </c>
      <c r="C3694" s="165" t="s">
        <v>114</v>
      </c>
      <c r="D3694" s="445">
        <v>7739.8649844000001</v>
      </c>
      <c r="E3694" s="445">
        <v>24369.895028799998</v>
      </c>
      <c r="F3694" s="446">
        <v>32109.760013199997</v>
      </c>
      <c r="G3694" s="221"/>
    </row>
    <row r="3695" spans="1:7" s="58" customFormat="1" ht="13.5" customHeight="1" x14ac:dyDescent="0.2">
      <c r="A3695" s="349">
        <v>2023</v>
      </c>
      <c r="B3695" s="350" t="s">
        <v>52</v>
      </c>
      <c r="C3695" s="350" t="s">
        <v>114</v>
      </c>
      <c r="D3695" s="351">
        <v>8782.1060146484378</v>
      </c>
      <c r="E3695" s="351">
        <v>28205.898971385956</v>
      </c>
      <c r="F3695" s="352">
        <v>36988.004986034393</v>
      </c>
      <c r="G3695" s="221"/>
    </row>
    <row r="3696" spans="1:7" s="58" customFormat="1" ht="13.5" customHeight="1" x14ac:dyDescent="0.2">
      <c r="A3696" s="244">
        <v>2023</v>
      </c>
      <c r="B3696" s="165" t="s">
        <v>40</v>
      </c>
      <c r="C3696" s="165" t="s">
        <v>114</v>
      </c>
      <c r="D3696" s="445">
        <v>8062.5779993896485</v>
      </c>
      <c r="E3696" s="445">
        <v>23340.807994071962</v>
      </c>
      <c r="F3696" s="446">
        <v>31403.385993461612</v>
      </c>
      <c r="G3696" s="221"/>
    </row>
    <row r="3697" spans="1:7" s="58" customFormat="1" ht="13.5" customHeight="1" x14ac:dyDescent="0.2">
      <c r="A3697" s="349">
        <v>2023</v>
      </c>
      <c r="B3697" s="350" t="s">
        <v>42</v>
      </c>
      <c r="C3697" s="350" t="s">
        <v>114</v>
      </c>
      <c r="D3697" s="351">
        <v>10560.550004272462</v>
      </c>
      <c r="E3697" s="351">
        <v>28533.665493812565</v>
      </c>
      <c r="F3697" s="352">
        <v>39094.215498085025</v>
      </c>
      <c r="G3697" s="221"/>
    </row>
    <row r="3698" spans="1:7" s="58" customFormat="1" ht="13.5" customHeight="1" x14ac:dyDescent="0.2">
      <c r="A3698" s="244">
        <v>2023</v>
      </c>
      <c r="B3698" s="165" t="s">
        <v>43</v>
      </c>
      <c r="C3698" s="165" t="s">
        <v>114</v>
      </c>
      <c r="D3698" s="445">
        <v>8995.4499799999976</v>
      </c>
      <c r="E3698" s="445">
        <v>24236.649997</v>
      </c>
      <c r="F3698" s="446">
        <v>33232.099976999991</v>
      </c>
      <c r="G3698" s="221"/>
    </row>
    <row r="3699" spans="1:7" s="58" customFormat="1" ht="13.5" customHeight="1" x14ac:dyDescent="0.2">
      <c r="A3699" s="349">
        <v>2023</v>
      </c>
      <c r="B3699" s="350" t="s">
        <v>44</v>
      </c>
      <c r="C3699" s="350" t="s">
        <v>114</v>
      </c>
      <c r="D3699" s="351">
        <v>7914.1979999999994</v>
      </c>
      <c r="E3699" s="351">
        <v>25169.442999999999</v>
      </c>
      <c r="F3699" s="352">
        <v>33083.640999999996</v>
      </c>
      <c r="G3699" s="221"/>
    </row>
    <row r="3700" spans="1:7" s="58" customFormat="1" ht="13.5" customHeight="1" x14ac:dyDescent="0.2">
      <c r="A3700" s="244">
        <v>2023</v>
      </c>
      <c r="B3700" s="165" t="s">
        <v>45</v>
      </c>
      <c r="C3700" s="165" t="s">
        <v>114</v>
      </c>
      <c r="D3700" s="370">
        <v>9018.774003662109</v>
      </c>
      <c r="E3700" s="370">
        <v>27544.334000358584</v>
      </c>
      <c r="F3700" s="371">
        <v>36563.108004020687</v>
      </c>
      <c r="G3700" s="221"/>
    </row>
    <row r="3701" spans="1:7" s="58" customFormat="1" ht="13.5" customHeight="1" x14ac:dyDescent="0.2">
      <c r="A3701" s="349">
        <v>2023</v>
      </c>
      <c r="B3701" s="350" t="s">
        <v>46</v>
      </c>
      <c r="C3701" s="350" t="s">
        <v>114</v>
      </c>
      <c r="D3701" s="351">
        <v>8862.0210000000006</v>
      </c>
      <c r="E3701" s="351">
        <v>27608.598999999998</v>
      </c>
      <c r="F3701" s="352">
        <v>36470.620000000003</v>
      </c>
      <c r="G3701" s="221"/>
    </row>
    <row r="3702" spans="1:7" s="58" customFormat="1" ht="13.5" customHeight="1" x14ac:dyDescent="0.2">
      <c r="A3702" s="244">
        <v>2023</v>
      </c>
      <c r="B3702" s="165" t="s">
        <v>47</v>
      </c>
      <c r="C3702" s="165" t="s">
        <v>114</v>
      </c>
      <c r="D3702" s="370">
        <v>8017.2070000000003</v>
      </c>
      <c r="E3702" s="370">
        <v>28836.266000000003</v>
      </c>
      <c r="F3702" s="371">
        <v>36853.473000000005</v>
      </c>
      <c r="G3702" s="221"/>
    </row>
    <row r="3703" spans="1:7" s="58" customFormat="1" ht="13.5" customHeight="1" x14ac:dyDescent="0.2">
      <c r="A3703" s="349">
        <v>2023</v>
      </c>
      <c r="B3703" s="350" t="s">
        <v>48</v>
      </c>
      <c r="C3703" s="350" t="s">
        <v>114</v>
      </c>
      <c r="D3703" s="351">
        <v>8860.976999999999</v>
      </c>
      <c r="E3703" s="351">
        <v>27007.923499999997</v>
      </c>
      <c r="F3703" s="352">
        <v>35868.900499999989</v>
      </c>
      <c r="G3703" s="221"/>
    </row>
    <row r="3704" spans="1:7" s="58" customFormat="1" ht="13.5" customHeight="1" x14ac:dyDescent="0.2">
      <c r="A3704" s="244">
        <v>2023</v>
      </c>
      <c r="B3704" s="165" t="s">
        <v>49</v>
      </c>
      <c r="C3704" s="165" t="s">
        <v>114</v>
      </c>
      <c r="D3704" s="370">
        <v>7649.3779999999997</v>
      </c>
      <c r="E3704" s="370">
        <v>26501.822500000006</v>
      </c>
      <c r="F3704" s="371">
        <v>34151.200500000006</v>
      </c>
      <c r="G3704" s="221"/>
    </row>
    <row r="3705" spans="1:7" s="58" customFormat="1" ht="13.5" customHeight="1" x14ac:dyDescent="0.2">
      <c r="A3705" s="349">
        <v>2024</v>
      </c>
      <c r="B3705" s="350" t="s">
        <v>50</v>
      </c>
      <c r="C3705" s="350" t="s">
        <v>114</v>
      </c>
      <c r="D3705" s="351">
        <v>6543.7069999999994</v>
      </c>
      <c r="E3705" s="351">
        <v>19561.891000000003</v>
      </c>
      <c r="F3705" s="352">
        <v>26105.598000000002</v>
      </c>
      <c r="G3705" s="221"/>
    </row>
    <row r="3706" spans="1:7" s="58" customFormat="1" ht="13.5" customHeight="1" x14ac:dyDescent="0.2">
      <c r="A3706" s="244">
        <v>2024</v>
      </c>
      <c r="B3706" s="165" t="s">
        <v>51</v>
      </c>
      <c r="C3706" s="165" t="s">
        <v>114</v>
      </c>
      <c r="D3706" s="370">
        <v>7946.8289999999997</v>
      </c>
      <c r="E3706" s="370">
        <v>21243.348500000004</v>
      </c>
      <c r="F3706" s="371">
        <v>29190.177500000002</v>
      </c>
      <c r="G3706" s="221"/>
    </row>
    <row r="3707" spans="1:7" s="58" customFormat="1" ht="13.5" customHeight="1" x14ac:dyDescent="0.2">
      <c r="A3707" s="349">
        <v>2024</v>
      </c>
      <c r="B3707" s="350" t="s">
        <v>52</v>
      </c>
      <c r="C3707" s="350" t="s">
        <v>114</v>
      </c>
      <c r="D3707" s="351">
        <v>7703.6039999999994</v>
      </c>
      <c r="E3707" s="351">
        <v>19671.717500000002</v>
      </c>
      <c r="F3707" s="352">
        <v>27375.321500000005</v>
      </c>
      <c r="G3707" s="221"/>
    </row>
    <row r="3708" spans="1:7" s="58" customFormat="1" ht="13.5" customHeight="1" x14ac:dyDescent="0.2">
      <c r="A3708" s="244">
        <v>2024</v>
      </c>
      <c r="B3708" s="165" t="s">
        <v>40</v>
      </c>
      <c r="C3708" s="165" t="s">
        <v>114</v>
      </c>
      <c r="D3708" s="370">
        <v>7007.1289999999999</v>
      </c>
      <c r="E3708" s="370">
        <v>23540.67</v>
      </c>
      <c r="F3708" s="371">
        <v>30547.799000000003</v>
      </c>
      <c r="G3708" s="221"/>
    </row>
    <row r="3709" spans="1:7" s="58" customFormat="1" ht="13.5" customHeight="1" x14ac:dyDescent="0.2">
      <c r="A3709" s="349">
        <v>2024</v>
      </c>
      <c r="B3709" s="350" t="s">
        <v>42</v>
      </c>
      <c r="C3709" s="350" t="s">
        <v>114</v>
      </c>
      <c r="D3709" s="351">
        <v>6802.2429999999995</v>
      </c>
      <c r="E3709" s="351">
        <v>20439.257499999996</v>
      </c>
      <c r="F3709" s="352">
        <v>27241.500500000002</v>
      </c>
      <c r="G3709" s="221"/>
    </row>
    <row r="3710" spans="1:7" s="58" customFormat="1" ht="13.5" customHeight="1" x14ac:dyDescent="0.2">
      <c r="A3710" s="244">
        <v>2024</v>
      </c>
      <c r="B3710" s="165" t="s">
        <v>43</v>
      </c>
      <c r="C3710" s="165" t="s">
        <v>114</v>
      </c>
      <c r="D3710" s="370">
        <v>5965.384</v>
      </c>
      <c r="E3710" s="370">
        <v>20406.2225</v>
      </c>
      <c r="F3710" s="371">
        <v>26371.606499999994</v>
      </c>
      <c r="G3710" s="221"/>
    </row>
    <row r="3711" spans="1:7" s="58" customFormat="1" ht="13.5" customHeight="1" x14ac:dyDescent="0.2">
      <c r="A3711" s="349">
        <v>2024</v>
      </c>
      <c r="B3711" s="350" t="s">
        <v>44</v>
      </c>
      <c r="C3711" s="350" t="s">
        <v>114</v>
      </c>
      <c r="D3711" s="351">
        <v>6090.6309999999994</v>
      </c>
      <c r="E3711" s="351">
        <v>23049.299000000003</v>
      </c>
      <c r="F3711" s="352">
        <v>29139.93</v>
      </c>
      <c r="G3711" s="221"/>
    </row>
    <row r="3712" spans="1:7" s="58" customFormat="1" ht="13.5" customHeight="1" x14ac:dyDescent="0.2">
      <c r="A3712" s="244">
        <v>2024</v>
      </c>
      <c r="B3712" s="165" t="s">
        <v>45</v>
      </c>
      <c r="C3712" s="165" t="s">
        <v>114</v>
      </c>
      <c r="D3712" s="370">
        <v>6420.8820000000014</v>
      </c>
      <c r="E3712" s="370">
        <v>23940.512499999997</v>
      </c>
      <c r="F3712" s="371">
        <v>30361.394500000002</v>
      </c>
      <c r="G3712" s="221"/>
    </row>
    <row r="3713" spans="1:7" s="58" customFormat="1" ht="13.5" customHeight="1" x14ac:dyDescent="0.2">
      <c r="A3713" s="349">
        <v>2024</v>
      </c>
      <c r="B3713" s="350" t="s">
        <v>46</v>
      </c>
      <c r="C3713" s="350" t="s">
        <v>114</v>
      </c>
      <c r="D3713" s="351">
        <v>6195.6299999999992</v>
      </c>
      <c r="E3713" s="351">
        <v>23492.477500000001</v>
      </c>
      <c r="F3713" s="352">
        <v>29688.107500000002</v>
      </c>
      <c r="G3713" s="221"/>
    </row>
    <row r="3714" spans="1:7" s="58" customFormat="1" ht="13.5" customHeight="1" x14ac:dyDescent="0.2">
      <c r="A3714" s="244">
        <v>2024</v>
      </c>
      <c r="B3714" s="165" t="s">
        <v>47</v>
      </c>
      <c r="C3714" s="165" t="s">
        <v>114</v>
      </c>
      <c r="D3714" s="370">
        <v>7985.6840000000002</v>
      </c>
      <c r="E3714" s="370">
        <v>23875.453000000001</v>
      </c>
      <c r="F3714" s="371">
        <v>31861.137000000002</v>
      </c>
      <c r="G3714" s="221"/>
    </row>
    <row r="3715" spans="1:7" s="58" customFormat="1" ht="13.5" customHeight="1" x14ac:dyDescent="0.2">
      <c r="A3715" s="349">
        <v>2024</v>
      </c>
      <c r="B3715" s="350" t="s">
        <v>48</v>
      </c>
      <c r="C3715" s="350" t="s">
        <v>114</v>
      </c>
      <c r="D3715" s="351">
        <v>6574.5589999999993</v>
      </c>
      <c r="E3715" s="351">
        <v>24212.267500000002</v>
      </c>
      <c r="F3715" s="352">
        <v>30786.826500000003</v>
      </c>
      <c r="G3715" s="221"/>
    </row>
    <row r="3716" spans="1:7" s="58" customFormat="1" ht="13.5" customHeight="1" x14ac:dyDescent="0.2">
      <c r="A3716" s="244">
        <v>2024</v>
      </c>
      <c r="B3716" s="165" t="s">
        <v>49</v>
      </c>
      <c r="C3716" s="165" t="s">
        <v>114</v>
      </c>
      <c r="D3716" s="370">
        <v>5618.8519999999999</v>
      </c>
      <c r="E3716" s="370">
        <v>25241.617499999993</v>
      </c>
      <c r="F3716" s="371">
        <v>30860.469499999999</v>
      </c>
      <c r="G3716" s="221"/>
    </row>
    <row r="3717" spans="1:7" s="58" customFormat="1" ht="13.5" customHeight="1" x14ac:dyDescent="0.2">
      <c r="A3717" s="349">
        <v>2025</v>
      </c>
      <c r="B3717" s="350" t="s">
        <v>50</v>
      </c>
      <c r="C3717" s="350" t="s">
        <v>114</v>
      </c>
      <c r="D3717" s="351">
        <v>5089.9390000000003</v>
      </c>
      <c r="E3717" s="351">
        <v>19332.322500000002</v>
      </c>
      <c r="F3717" s="352">
        <v>24422.261500000001</v>
      </c>
      <c r="G3717" s="221"/>
    </row>
    <row r="3718" spans="1:7" s="58" customFormat="1" ht="13.5" customHeight="1" x14ac:dyDescent="0.2">
      <c r="A3718" s="244">
        <v>2025</v>
      </c>
      <c r="B3718" s="165" t="s">
        <v>51</v>
      </c>
      <c r="C3718" s="165" t="s">
        <v>114</v>
      </c>
      <c r="D3718" s="370">
        <v>6681.3539999999994</v>
      </c>
      <c r="E3718" s="370">
        <v>21643.642499999998</v>
      </c>
      <c r="F3718" s="371">
        <v>28324.996500000001</v>
      </c>
      <c r="G3718" s="221"/>
    </row>
    <row r="3719" spans="1:7" s="58" customFormat="1" ht="13.5" customHeight="1" x14ac:dyDescent="0.2">
      <c r="A3719" s="349">
        <v>2025</v>
      </c>
      <c r="B3719" s="350" t="s">
        <v>52</v>
      </c>
      <c r="C3719" s="350" t="s">
        <v>114</v>
      </c>
      <c r="D3719" s="351">
        <v>7793.0700000000006</v>
      </c>
      <c r="E3719" s="351">
        <v>21604.613000000001</v>
      </c>
      <c r="F3719" s="352">
        <v>29397.683000000005</v>
      </c>
      <c r="G3719" s="221"/>
    </row>
    <row r="3720" spans="1:7" s="58" customFormat="1" ht="13.5" customHeight="1" x14ac:dyDescent="0.2">
      <c r="A3720" s="244">
        <v>2025</v>
      </c>
      <c r="B3720" s="165" t="s">
        <v>40</v>
      </c>
      <c r="C3720" s="165" t="s">
        <v>114</v>
      </c>
      <c r="D3720" s="370">
        <v>7402.9459999999999</v>
      </c>
      <c r="E3720" s="370">
        <v>21026.82</v>
      </c>
      <c r="F3720" s="371">
        <v>28429.765999999996</v>
      </c>
      <c r="G3720" s="221"/>
    </row>
    <row r="3721" spans="1:7" s="58" customFormat="1" ht="13.5" customHeight="1" x14ac:dyDescent="0.2">
      <c r="A3721" s="349">
        <v>2025</v>
      </c>
      <c r="B3721" s="350" t="s">
        <v>42</v>
      </c>
      <c r="C3721" s="350" t="s">
        <v>114</v>
      </c>
      <c r="D3721" s="351">
        <v>7893.8039999999983</v>
      </c>
      <c r="E3721" s="351">
        <v>23774.350999999999</v>
      </c>
      <c r="F3721" s="352">
        <v>31668.154999999999</v>
      </c>
      <c r="G3721" s="221"/>
    </row>
    <row r="3722" spans="1:7" s="58" customFormat="1" ht="13.5" customHeight="1" x14ac:dyDescent="0.2">
      <c r="A3722" s="244">
        <v>2025</v>
      </c>
      <c r="B3722" s="165" t="s">
        <v>43</v>
      </c>
      <c r="C3722" s="165" t="s">
        <v>114</v>
      </c>
      <c r="D3722" s="370">
        <v>6998.0830000000005</v>
      </c>
      <c r="E3722" s="370">
        <v>20723.260499999997</v>
      </c>
      <c r="F3722" s="371">
        <v>27721.343499999999</v>
      </c>
      <c r="G3722" s="221"/>
    </row>
    <row r="3723" spans="1:7" s="58" customFormat="1" ht="13.5" customHeight="1" x14ac:dyDescent="0.2">
      <c r="A3723" s="349">
        <v>2025</v>
      </c>
      <c r="B3723" s="350" t="s">
        <v>44</v>
      </c>
      <c r="C3723" s="350" t="s">
        <v>114</v>
      </c>
      <c r="D3723" s="351">
        <v>8642.1340000000018</v>
      </c>
      <c r="E3723" s="351">
        <v>27546.7755</v>
      </c>
      <c r="F3723" s="352">
        <v>36188.909499999994</v>
      </c>
      <c r="G3723" s="221"/>
    </row>
    <row r="3724" spans="1:7" s="58" customFormat="1" ht="13.5" customHeight="1" x14ac:dyDescent="0.2">
      <c r="A3724" s="244">
        <v>2025</v>
      </c>
      <c r="B3724" s="165" t="s">
        <v>45</v>
      </c>
      <c r="C3724" s="165" t="s">
        <v>114</v>
      </c>
      <c r="D3724" s="370">
        <v>7217.8459999999995</v>
      </c>
      <c r="E3724" s="370">
        <v>27099.395499999999</v>
      </c>
      <c r="F3724" s="371">
        <v>34317.241499999996</v>
      </c>
      <c r="G3724" s="221"/>
    </row>
    <row r="3725" spans="1:7" s="58" customFormat="1" ht="13.5" customHeight="1" x14ac:dyDescent="0.2">
      <c r="A3725" s="349">
        <v>2025</v>
      </c>
      <c r="B3725" s="350" t="s">
        <v>46</v>
      </c>
      <c r="C3725" s="350" t="s">
        <v>114</v>
      </c>
      <c r="D3725" s="351">
        <v>6828.36</v>
      </c>
      <c r="E3725" s="351">
        <v>29071.52</v>
      </c>
      <c r="F3725" s="352">
        <v>35899.880000000005</v>
      </c>
      <c r="G3725" s="221"/>
    </row>
    <row r="3726" spans="1:7" s="58" customFormat="1" ht="13.5" customHeight="1" x14ac:dyDescent="0.2">
      <c r="A3726" s="244">
        <v>2025</v>
      </c>
      <c r="B3726" s="165" t="s">
        <v>47</v>
      </c>
      <c r="C3726" s="165" t="s">
        <v>114</v>
      </c>
      <c r="D3726" s="245">
        <v>5763.5300000000007</v>
      </c>
      <c r="E3726" s="245">
        <v>28372.120000000003</v>
      </c>
      <c r="F3726" s="246">
        <v>34135.650000000009</v>
      </c>
      <c r="G3726" s="221"/>
    </row>
    <row r="3727" spans="1:7" s="58" customFormat="1" ht="13.5" customHeight="1" x14ac:dyDescent="0.2">
      <c r="A3727" s="349">
        <v>2025</v>
      </c>
      <c r="B3727" s="350" t="s">
        <v>48</v>
      </c>
      <c r="C3727" s="350" t="s">
        <v>114</v>
      </c>
      <c r="D3727" s="351">
        <v>4657.4799999999996</v>
      </c>
      <c r="E3727" s="351">
        <v>27181.219999999998</v>
      </c>
      <c r="F3727" s="352">
        <v>31838.699999999997</v>
      </c>
      <c r="G3727" s="221"/>
    </row>
    <row r="3728" spans="1:7" s="58" customFormat="1" ht="13.5" customHeight="1" x14ac:dyDescent="0.2">
      <c r="A3728" s="244">
        <v>2025</v>
      </c>
      <c r="B3728" s="165" t="s">
        <v>49</v>
      </c>
      <c r="C3728" s="165" t="s">
        <v>114</v>
      </c>
      <c r="D3728" s="245">
        <v>4889.87</v>
      </c>
      <c r="E3728" s="245">
        <v>27724.86</v>
      </c>
      <c r="F3728" s="246">
        <v>32614.73</v>
      </c>
      <c r="G3728" s="221"/>
    </row>
    <row r="3729" spans="1:7" s="58" customFormat="1" ht="13.5" customHeight="1" x14ac:dyDescent="0.2">
      <c r="A3729" s="349">
        <v>2026</v>
      </c>
      <c r="B3729" s="350" t="s">
        <v>50</v>
      </c>
      <c r="C3729" s="350" t="s">
        <v>114</v>
      </c>
      <c r="D3729" s="351">
        <v>4372.43</v>
      </c>
      <c r="E3729" s="351">
        <v>21364.15</v>
      </c>
      <c r="F3729" s="352">
        <v>25736.579999999998</v>
      </c>
      <c r="G3729" s="221"/>
    </row>
    <row r="3730" spans="1:7" s="58" customFormat="1" ht="13.5" customHeight="1" x14ac:dyDescent="0.2">
      <c r="A3730" s="244">
        <v>2026</v>
      </c>
      <c r="B3730" s="165" t="s">
        <v>51</v>
      </c>
      <c r="C3730" s="165" t="s">
        <v>114</v>
      </c>
      <c r="D3730" s="245">
        <v>6231.54</v>
      </c>
      <c r="E3730" s="245">
        <v>23442.97</v>
      </c>
      <c r="F3730" s="246">
        <v>29674.510000000002</v>
      </c>
      <c r="G3730" s="221"/>
    </row>
    <row r="3731" spans="1:7" s="58" customFormat="1" ht="13.5" customHeight="1" x14ac:dyDescent="0.2">
      <c r="A3731" s="349">
        <v>2026</v>
      </c>
      <c r="B3731" s="350" t="s">
        <v>52</v>
      </c>
      <c r="C3731" s="350" t="s">
        <v>114</v>
      </c>
      <c r="D3731" s="351">
        <v>7874.1</v>
      </c>
      <c r="E3731" s="351">
        <v>24314.82</v>
      </c>
      <c r="F3731" s="352">
        <v>32188.920000000002</v>
      </c>
      <c r="G3731" s="221"/>
    </row>
    <row r="3732" spans="1:7" s="58" customFormat="1" ht="13.5" customHeight="1" x14ac:dyDescent="0.2">
      <c r="A3732" s="244">
        <v>2026</v>
      </c>
      <c r="B3732" s="165" t="s">
        <v>40</v>
      </c>
      <c r="C3732" s="165" t="s">
        <v>114</v>
      </c>
      <c r="D3732" s="245">
        <v>6840.26</v>
      </c>
      <c r="E3732" s="245">
        <v>24486.67</v>
      </c>
      <c r="F3732" s="246">
        <v>31326.93</v>
      </c>
      <c r="G3732" s="221"/>
    </row>
    <row r="3733" spans="1:7" s="58" customFormat="1" ht="13.5" customHeight="1" x14ac:dyDescent="0.2">
      <c r="A3733" s="349">
        <v>2026</v>
      </c>
      <c r="B3733" s="350" t="s">
        <v>42</v>
      </c>
      <c r="C3733" s="350" t="s">
        <v>114</v>
      </c>
      <c r="D3733" s="351">
        <v>8169.5199999999995</v>
      </c>
      <c r="E3733" s="351">
        <v>25345.94</v>
      </c>
      <c r="F3733" s="352">
        <v>33515.46</v>
      </c>
      <c r="G3733" s="221"/>
    </row>
    <row r="3734" spans="1:7" s="58" customFormat="1" ht="13.5" customHeight="1" x14ac:dyDescent="0.2">
      <c r="A3734" s="244">
        <v>2026</v>
      </c>
      <c r="B3734" s="165" t="s">
        <v>43</v>
      </c>
      <c r="C3734" s="165" t="s">
        <v>114</v>
      </c>
      <c r="D3734" s="245">
        <v>7067.6600000000008</v>
      </c>
      <c r="E3734" s="245">
        <v>23909.63</v>
      </c>
      <c r="F3734" s="246">
        <v>30977.29</v>
      </c>
      <c r="G3734" s="221"/>
    </row>
    <row r="3735" spans="1:7" s="58" customFormat="1" ht="13.5" customHeight="1" x14ac:dyDescent="0.2">
      <c r="A3735" s="349">
        <v>2009</v>
      </c>
      <c r="B3735" s="350" t="s">
        <v>40</v>
      </c>
      <c r="C3735" s="350" t="s">
        <v>115</v>
      </c>
      <c r="D3735" s="351">
        <v>14727.06</v>
      </c>
      <c r="E3735" s="351">
        <v>55784.009999999995</v>
      </c>
      <c r="F3735" s="352">
        <v>70511.069999999992</v>
      </c>
      <c r="G3735" s="221"/>
    </row>
    <row r="3736" spans="1:7" s="58" customFormat="1" ht="13.5" customHeight="1" x14ac:dyDescent="0.2">
      <c r="A3736" s="244">
        <v>2009</v>
      </c>
      <c r="B3736" s="165" t="s">
        <v>42</v>
      </c>
      <c r="C3736" s="165" t="s">
        <v>115</v>
      </c>
      <c r="D3736" s="245">
        <v>13539.080000000002</v>
      </c>
      <c r="E3736" s="245">
        <v>52245.745000000003</v>
      </c>
      <c r="F3736" s="246">
        <v>65784.825000000012</v>
      </c>
      <c r="G3736" s="221"/>
    </row>
    <row r="3737" spans="1:7" s="58" customFormat="1" ht="13.5" customHeight="1" x14ac:dyDescent="0.2">
      <c r="A3737" s="349">
        <v>2009</v>
      </c>
      <c r="B3737" s="350" t="s">
        <v>43</v>
      </c>
      <c r="C3737" s="350" t="s">
        <v>115</v>
      </c>
      <c r="D3737" s="351">
        <v>10902.205</v>
      </c>
      <c r="E3737" s="351">
        <v>46626.457499999997</v>
      </c>
      <c r="F3737" s="352">
        <v>57528.662499999999</v>
      </c>
      <c r="G3737" s="221"/>
    </row>
    <row r="3738" spans="1:7" s="58" customFormat="1" ht="13.5" customHeight="1" x14ac:dyDescent="0.2">
      <c r="A3738" s="244">
        <v>2009</v>
      </c>
      <c r="B3738" s="165" t="s">
        <v>44</v>
      </c>
      <c r="C3738" s="165" t="s">
        <v>115</v>
      </c>
      <c r="D3738" s="245">
        <v>14717.82</v>
      </c>
      <c r="E3738" s="245">
        <v>52695.992499999993</v>
      </c>
      <c r="F3738" s="246">
        <v>67413.8125</v>
      </c>
      <c r="G3738" s="221"/>
    </row>
    <row r="3739" spans="1:7" s="58" customFormat="1" ht="13.5" customHeight="1" x14ac:dyDescent="0.2">
      <c r="A3739" s="349">
        <v>2009</v>
      </c>
      <c r="B3739" s="350" t="s">
        <v>45</v>
      </c>
      <c r="C3739" s="350" t="s">
        <v>115</v>
      </c>
      <c r="D3739" s="351">
        <v>13834.65</v>
      </c>
      <c r="E3739" s="351">
        <v>51873.125</v>
      </c>
      <c r="F3739" s="352">
        <v>65707.775000000009</v>
      </c>
      <c r="G3739" s="221"/>
    </row>
    <row r="3740" spans="1:7" s="58" customFormat="1" ht="13.5" customHeight="1" x14ac:dyDescent="0.2">
      <c r="A3740" s="244">
        <v>2009</v>
      </c>
      <c r="B3740" s="165" t="s">
        <v>46</v>
      </c>
      <c r="C3740" s="165" t="s">
        <v>115</v>
      </c>
      <c r="D3740" s="245">
        <v>13987.55</v>
      </c>
      <c r="E3740" s="245">
        <v>53774.577499999999</v>
      </c>
      <c r="F3740" s="246">
        <v>67762.127500000002</v>
      </c>
      <c r="G3740" s="221"/>
    </row>
    <row r="3741" spans="1:7" s="58" customFormat="1" ht="13.5" customHeight="1" x14ac:dyDescent="0.2">
      <c r="A3741" s="349">
        <v>2009</v>
      </c>
      <c r="B3741" s="350" t="s">
        <v>47</v>
      </c>
      <c r="C3741" s="350" t="s">
        <v>115</v>
      </c>
      <c r="D3741" s="351">
        <v>13592.44</v>
      </c>
      <c r="E3741" s="351">
        <v>49512.142499999994</v>
      </c>
      <c r="F3741" s="352">
        <v>63104.582500000004</v>
      </c>
      <c r="G3741" s="221"/>
    </row>
    <row r="3742" spans="1:7" s="58" customFormat="1" ht="13.5" customHeight="1" x14ac:dyDescent="0.2">
      <c r="A3742" s="244">
        <v>2009</v>
      </c>
      <c r="B3742" s="165" t="s">
        <v>48</v>
      </c>
      <c r="C3742" s="165" t="s">
        <v>115</v>
      </c>
      <c r="D3742" s="245">
        <v>14003.539999999999</v>
      </c>
      <c r="E3742" s="245">
        <v>52696.974999999999</v>
      </c>
      <c r="F3742" s="246">
        <v>66700.514999999999</v>
      </c>
      <c r="G3742" s="221"/>
    </row>
    <row r="3743" spans="1:7" s="58" customFormat="1" ht="13.5" customHeight="1" x14ac:dyDescent="0.2">
      <c r="A3743" s="349">
        <v>2009</v>
      </c>
      <c r="B3743" s="350" t="s">
        <v>49</v>
      </c>
      <c r="C3743" s="350" t="s">
        <v>115</v>
      </c>
      <c r="D3743" s="351">
        <v>13148.599999999999</v>
      </c>
      <c r="E3743" s="351">
        <v>44380.492499999993</v>
      </c>
      <c r="F3743" s="352">
        <v>57529.092499999999</v>
      </c>
      <c r="G3743" s="221"/>
    </row>
    <row r="3744" spans="1:7" s="58" customFormat="1" ht="13.5" customHeight="1" x14ac:dyDescent="0.2">
      <c r="A3744" s="244">
        <v>2010</v>
      </c>
      <c r="B3744" s="165" t="s">
        <v>50</v>
      </c>
      <c r="C3744" s="165" t="s">
        <v>115</v>
      </c>
      <c r="D3744" s="245">
        <v>14952.486999999999</v>
      </c>
      <c r="E3744" s="245">
        <v>47138.877500000002</v>
      </c>
      <c r="F3744" s="246">
        <v>62091.364499999996</v>
      </c>
      <c r="G3744" s="221"/>
    </row>
    <row r="3745" spans="1:7" s="58" customFormat="1" ht="13.5" customHeight="1" x14ac:dyDescent="0.2">
      <c r="A3745" s="349">
        <v>2010</v>
      </c>
      <c r="B3745" s="350" t="s">
        <v>51</v>
      </c>
      <c r="C3745" s="350" t="s">
        <v>115</v>
      </c>
      <c r="D3745" s="351">
        <v>14021.54</v>
      </c>
      <c r="E3745" s="351">
        <v>48314.252499999995</v>
      </c>
      <c r="F3745" s="352">
        <v>62335.792499999996</v>
      </c>
      <c r="G3745" s="221"/>
    </row>
    <row r="3746" spans="1:7" s="58" customFormat="1" ht="13.5" customHeight="1" x14ac:dyDescent="0.2">
      <c r="A3746" s="244">
        <v>2010</v>
      </c>
      <c r="B3746" s="165" t="s">
        <v>52</v>
      </c>
      <c r="C3746" s="165" t="s">
        <v>115</v>
      </c>
      <c r="D3746" s="245">
        <v>15227.21</v>
      </c>
      <c r="E3746" s="245">
        <v>51083.212500000001</v>
      </c>
      <c r="F3746" s="246">
        <v>66310.422500000001</v>
      </c>
      <c r="G3746" s="221"/>
    </row>
    <row r="3747" spans="1:7" s="58" customFormat="1" ht="13.5" customHeight="1" x14ac:dyDescent="0.2">
      <c r="A3747" s="349">
        <v>2010</v>
      </c>
      <c r="B3747" s="350" t="s">
        <v>40</v>
      </c>
      <c r="C3747" s="350" t="s">
        <v>115</v>
      </c>
      <c r="D3747" s="351">
        <v>12373.470000000001</v>
      </c>
      <c r="E3747" s="351">
        <v>47835.775000000001</v>
      </c>
      <c r="F3747" s="352">
        <v>60209.245000000003</v>
      </c>
      <c r="G3747" s="221"/>
    </row>
    <row r="3748" spans="1:7" s="58" customFormat="1" ht="13.5" customHeight="1" x14ac:dyDescent="0.2">
      <c r="A3748" s="244">
        <v>2010</v>
      </c>
      <c r="B3748" s="165" t="s">
        <v>42</v>
      </c>
      <c r="C3748" s="165" t="s">
        <v>115</v>
      </c>
      <c r="D3748" s="245">
        <v>15108.16</v>
      </c>
      <c r="E3748" s="245">
        <v>55366.417499999996</v>
      </c>
      <c r="F3748" s="246">
        <v>70474.577499999999</v>
      </c>
      <c r="G3748" s="221"/>
    </row>
    <row r="3749" spans="1:7" s="58" customFormat="1" ht="13.5" customHeight="1" x14ac:dyDescent="0.2">
      <c r="A3749" s="349">
        <v>2010</v>
      </c>
      <c r="B3749" s="350" t="s">
        <v>43</v>
      </c>
      <c r="C3749" s="350" t="s">
        <v>115</v>
      </c>
      <c r="D3749" s="351">
        <v>13361.25</v>
      </c>
      <c r="E3749" s="351">
        <v>50221.67</v>
      </c>
      <c r="F3749" s="352">
        <v>63582.92</v>
      </c>
      <c r="G3749" s="221"/>
    </row>
    <row r="3750" spans="1:7" s="58" customFormat="1" ht="13.5" customHeight="1" x14ac:dyDescent="0.2">
      <c r="A3750" s="244">
        <v>2010</v>
      </c>
      <c r="B3750" s="165" t="s">
        <v>44</v>
      </c>
      <c r="C3750" s="165" t="s">
        <v>115</v>
      </c>
      <c r="D3750" s="245">
        <v>13907.189999999999</v>
      </c>
      <c r="E3750" s="245">
        <v>55617.24</v>
      </c>
      <c r="F3750" s="246">
        <v>69524.429999999993</v>
      </c>
      <c r="G3750" s="221"/>
    </row>
    <row r="3751" spans="1:7" s="58" customFormat="1" ht="13.5" customHeight="1" x14ac:dyDescent="0.2">
      <c r="A3751" s="349">
        <v>2010</v>
      </c>
      <c r="B3751" s="350" t="s">
        <v>45</v>
      </c>
      <c r="C3751" s="350" t="s">
        <v>115</v>
      </c>
      <c r="D3751" s="351">
        <v>14769.210000000003</v>
      </c>
      <c r="E3751" s="351">
        <v>52947.75</v>
      </c>
      <c r="F3751" s="352">
        <v>67716.960000000006</v>
      </c>
      <c r="G3751" s="221"/>
    </row>
    <row r="3752" spans="1:7" s="58" customFormat="1" ht="13.5" customHeight="1" x14ac:dyDescent="0.2">
      <c r="A3752" s="244">
        <v>2010</v>
      </c>
      <c r="B3752" s="165" t="s">
        <v>46</v>
      </c>
      <c r="C3752" s="165" t="s">
        <v>115</v>
      </c>
      <c r="D3752" s="245">
        <v>16806.099999999999</v>
      </c>
      <c r="E3752" s="245">
        <v>53810.262499999997</v>
      </c>
      <c r="F3752" s="246">
        <v>70616.362500000003</v>
      </c>
      <c r="G3752" s="221"/>
    </row>
    <row r="3753" spans="1:7" s="58" customFormat="1" ht="13.5" customHeight="1" x14ac:dyDescent="0.2">
      <c r="A3753" s="349">
        <v>2010</v>
      </c>
      <c r="B3753" s="350" t="s">
        <v>47</v>
      </c>
      <c r="C3753" s="350" t="s">
        <v>115</v>
      </c>
      <c r="D3753" s="351">
        <v>18429.999999999996</v>
      </c>
      <c r="E3753" s="351">
        <v>51250.332499999997</v>
      </c>
      <c r="F3753" s="352">
        <v>69680.33249999999</v>
      </c>
      <c r="G3753" s="221"/>
    </row>
    <row r="3754" spans="1:7" s="58" customFormat="1" ht="13.5" customHeight="1" x14ac:dyDescent="0.2">
      <c r="A3754" s="244">
        <v>2010</v>
      </c>
      <c r="B3754" s="165" t="s">
        <v>48</v>
      </c>
      <c r="C3754" s="165" t="s">
        <v>115</v>
      </c>
      <c r="D3754" s="245">
        <v>16912.59</v>
      </c>
      <c r="E3754" s="245">
        <v>54429.315000000002</v>
      </c>
      <c r="F3754" s="246">
        <v>71341.904999999999</v>
      </c>
      <c r="G3754" s="221"/>
    </row>
    <row r="3755" spans="1:7" s="58" customFormat="1" ht="13.5" customHeight="1" x14ac:dyDescent="0.2">
      <c r="A3755" s="349">
        <v>2010</v>
      </c>
      <c r="B3755" s="350" t="s">
        <v>49</v>
      </c>
      <c r="C3755" s="350" t="s">
        <v>115</v>
      </c>
      <c r="D3755" s="351">
        <v>15593.71</v>
      </c>
      <c r="E3755" s="351">
        <v>53150.717499999999</v>
      </c>
      <c r="F3755" s="352">
        <v>68744.427499999991</v>
      </c>
      <c r="G3755" s="221"/>
    </row>
    <row r="3756" spans="1:7" s="58" customFormat="1" ht="13.5" customHeight="1" x14ac:dyDescent="0.2">
      <c r="A3756" s="244">
        <v>2011</v>
      </c>
      <c r="B3756" s="165" t="s">
        <v>50</v>
      </c>
      <c r="C3756" s="165" t="s">
        <v>115</v>
      </c>
      <c r="D3756" s="245">
        <v>17830.59</v>
      </c>
      <c r="E3756" s="245">
        <v>46762.577499999999</v>
      </c>
      <c r="F3756" s="246">
        <v>64593.16750000001</v>
      </c>
      <c r="G3756" s="221"/>
    </row>
    <row r="3757" spans="1:7" s="58" customFormat="1" ht="13.5" customHeight="1" x14ac:dyDescent="0.2">
      <c r="A3757" s="349">
        <v>2011</v>
      </c>
      <c r="B3757" s="350" t="s">
        <v>51</v>
      </c>
      <c r="C3757" s="350" t="s">
        <v>115</v>
      </c>
      <c r="D3757" s="351">
        <v>18565.22</v>
      </c>
      <c r="E3757" s="351">
        <v>43558.89</v>
      </c>
      <c r="F3757" s="352">
        <v>62124.11</v>
      </c>
      <c r="G3757" s="221"/>
    </row>
    <row r="3758" spans="1:7" s="58" customFormat="1" ht="13.5" customHeight="1" x14ac:dyDescent="0.2">
      <c r="A3758" s="244">
        <v>2011</v>
      </c>
      <c r="B3758" s="165" t="s">
        <v>52</v>
      </c>
      <c r="C3758" s="165" t="s">
        <v>115</v>
      </c>
      <c r="D3758" s="245">
        <v>18048.920000000002</v>
      </c>
      <c r="E3758" s="245">
        <v>60111.005000000005</v>
      </c>
      <c r="F3758" s="246">
        <v>78159.925000000017</v>
      </c>
      <c r="G3758" s="221"/>
    </row>
    <row r="3759" spans="1:7" s="58" customFormat="1" ht="13.5" customHeight="1" x14ac:dyDescent="0.2">
      <c r="A3759" s="349">
        <v>2011</v>
      </c>
      <c r="B3759" s="350" t="s">
        <v>40</v>
      </c>
      <c r="C3759" s="350" t="s">
        <v>115</v>
      </c>
      <c r="D3759" s="351">
        <v>16179.170000000002</v>
      </c>
      <c r="E3759" s="351">
        <v>51469.184999999998</v>
      </c>
      <c r="F3759" s="352">
        <v>67648.354999999996</v>
      </c>
      <c r="G3759" s="221"/>
    </row>
    <row r="3760" spans="1:7" s="58" customFormat="1" ht="13.5" customHeight="1" x14ac:dyDescent="0.2">
      <c r="A3760" s="244">
        <v>2011</v>
      </c>
      <c r="B3760" s="165" t="s">
        <v>42</v>
      </c>
      <c r="C3760" s="165" t="s">
        <v>115</v>
      </c>
      <c r="D3760" s="245">
        <v>19138.419999999998</v>
      </c>
      <c r="E3760" s="245">
        <v>60150.822499999995</v>
      </c>
      <c r="F3760" s="246">
        <v>79289.242499999993</v>
      </c>
      <c r="G3760" s="221"/>
    </row>
    <row r="3761" spans="1:7" s="58" customFormat="1" ht="13.5" customHeight="1" x14ac:dyDescent="0.2">
      <c r="A3761" s="349">
        <v>2011</v>
      </c>
      <c r="B3761" s="350" t="s">
        <v>43</v>
      </c>
      <c r="C3761" s="350" t="s">
        <v>115</v>
      </c>
      <c r="D3761" s="351">
        <v>16475.849999999999</v>
      </c>
      <c r="E3761" s="351">
        <v>50152.19</v>
      </c>
      <c r="F3761" s="352">
        <v>66628.040000000008</v>
      </c>
      <c r="G3761" s="221"/>
    </row>
    <row r="3762" spans="1:7" s="58" customFormat="1" ht="13.5" customHeight="1" x14ac:dyDescent="0.2">
      <c r="A3762" s="244">
        <v>2011</v>
      </c>
      <c r="B3762" s="165" t="s">
        <v>44</v>
      </c>
      <c r="C3762" s="165" t="s">
        <v>115</v>
      </c>
      <c r="D3762" s="245">
        <v>17688.814000000002</v>
      </c>
      <c r="E3762" s="245">
        <v>57754.8125</v>
      </c>
      <c r="F3762" s="246">
        <v>75443.626499999998</v>
      </c>
      <c r="G3762" s="221"/>
    </row>
    <row r="3763" spans="1:7" s="58" customFormat="1" ht="13.5" customHeight="1" x14ac:dyDescent="0.2">
      <c r="A3763" s="349">
        <v>2011</v>
      </c>
      <c r="B3763" s="350" t="s">
        <v>45</v>
      </c>
      <c r="C3763" s="350" t="s">
        <v>115</v>
      </c>
      <c r="D3763" s="351">
        <v>18746.32</v>
      </c>
      <c r="E3763" s="351">
        <v>58136.274999999994</v>
      </c>
      <c r="F3763" s="352">
        <v>76882.595000000001</v>
      </c>
      <c r="G3763" s="221"/>
    </row>
    <row r="3764" spans="1:7" s="58" customFormat="1" ht="13.5" customHeight="1" x14ac:dyDescent="0.2">
      <c r="A3764" s="244">
        <v>2011</v>
      </c>
      <c r="B3764" s="165" t="s">
        <v>46</v>
      </c>
      <c r="C3764" s="165" t="s">
        <v>115</v>
      </c>
      <c r="D3764" s="245">
        <v>19487.7</v>
      </c>
      <c r="E3764" s="245">
        <v>58924.897500000006</v>
      </c>
      <c r="F3764" s="246">
        <v>78412.597500000003</v>
      </c>
      <c r="G3764" s="221"/>
    </row>
    <row r="3765" spans="1:7" s="58" customFormat="1" ht="13.5" customHeight="1" x14ac:dyDescent="0.2">
      <c r="A3765" s="349">
        <v>2011</v>
      </c>
      <c r="B3765" s="350" t="s">
        <v>47</v>
      </c>
      <c r="C3765" s="350" t="s">
        <v>115</v>
      </c>
      <c r="D3765" s="351">
        <v>18301.100000000002</v>
      </c>
      <c r="E3765" s="351">
        <v>59805.372499999998</v>
      </c>
      <c r="F3765" s="352">
        <v>78106.472500000003</v>
      </c>
      <c r="G3765" s="221"/>
    </row>
    <row r="3766" spans="1:7" s="58" customFormat="1" ht="13.5" customHeight="1" x14ac:dyDescent="0.2">
      <c r="A3766" s="244">
        <v>2011</v>
      </c>
      <c r="B3766" s="165" t="s">
        <v>48</v>
      </c>
      <c r="C3766" s="165" t="s">
        <v>115</v>
      </c>
      <c r="D3766" s="245">
        <v>17838.900000000001</v>
      </c>
      <c r="E3766" s="245">
        <v>56385.264999999999</v>
      </c>
      <c r="F3766" s="246">
        <v>74224.165000000008</v>
      </c>
      <c r="G3766" s="221"/>
    </row>
    <row r="3767" spans="1:7" s="58" customFormat="1" ht="13.5" customHeight="1" x14ac:dyDescent="0.2">
      <c r="A3767" s="349">
        <v>2011</v>
      </c>
      <c r="B3767" s="350" t="s">
        <v>49</v>
      </c>
      <c r="C3767" s="350" t="s">
        <v>115</v>
      </c>
      <c r="D3767" s="351">
        <v>15429.049999999997</v>
      </c>
      <c r="E3767" s="351">
        <v>58802.322500000002</v>
      </c>
      <c r="F3767" s="352">
        <v>74231.372499999998</v>
      </c>
      <c r="G3767" s="221"/>
    </row>
    <row r="3768" spans="1:7" s="58" customFormat="1" ht="13.5" customHeight="1" x14ac:dyDescent="0.2">
      <c r="A3768" s="244">
        <v>2012</v>
      </c>
      <c r="B3768" s="165" t="s">
        <v>50</v>
      </c>
      <c r="C3768" s="165" t="s">
        <v>115</v>
      </c>
      <c r="D3768" s="245">
        <v>16071.819999999998</v>
      </c>
      <c r="E3768" s="245">
        <v>45077.555000000008</v>
      </c>
      <c r="F3768" s="246">
        <v>61149.375</v>
      </c>
      <c r="G3768" s="221"/>
    </row>
    <row r="3769" spans="1:7" s="58" customFormat="1" ht="13.5" customHeight="1" x14ac:dyDescent="0.2">
      <c r="A3769" s="349">
        <v>2012</v>
      </c>
      <c r="B3769" s="350" t="s">
        <v>51</v>
      </c>
      <c r="C3769" s="350" t="s">
        <v>115</v>
      </c>
      <c r="D3769" s="351">
        <v>17717.450000000004</v>
      </c>
      <c r="E3769" s="351">
        <v>49251.1175</v>
      </c>
      <c r="F3769" s="352">
        <v>66968.567500000005</v>
      </c>
      <c r="G3769" s="221"/>
    </row>
    <row r="3770" spans="1:7" s="58" customFormat="1" ht="13.5" customHeight="1" x14ac:dyDescent="0.2">
      <c r="A3770" s="244">
        <v>2012</v>
      </c>
      <c r="B3770" s="165" t="s">
        <v>52</v>
      </c>
      <c r="C3770" s="165" t="s">
        <v>115</v>
      </c>
      <c r="D3770" s="245">
        <v>17475.07</v>
      </c>
      <c r="E3770" s="245">
        <v>54576.672500000015</v>
      </c>
      <c r="F3770" s="246">
        <v>72051.742500000022</v>
      </c>
      <c r="G3770" s="221"/>
    </row>
    <row r="3771" spans="1:7" s="58" customFormat="1" ht="13.5" customHeight="1" x14ac:dyDescent="0.2">
      <c r="A3771" s="349">
        <v>2012</v>
      </c>
      <c r="B3771" s="350" t="s">
        <v>40</v>
      </c>
      <c r="C3771" s="350" t="s">
        <v>115</v>
      </c>
      <c r="D3771" s="351">
        <v>15012.280000000002</v>
      </c>
      <c r="E3771" s="351">
        <v>48640.009999999995</v>
      </c>
      <c r="F3771" s="352">
        <v>63652.29</v>
      </c>
      <c r="G3771" s="221"/>
    </row>
    <row r="3772" spans="1:7" s="58" customFormat="1" ht="13.5" customHeight="1" x14ac:dyDescent="0.2">
      <c r="A3772" s="244">
        <v>2012</v>
      </c>
      <c r="B3772" s="165" t="s">
        <v>42</v>
      </c>
      <c r="C3772" s="165" t="s">
        <v>115</v>
      </c>
      <c r="D3772" s="245">
        <v>19297.12</v>
      </c>
      <c r="E3772" s="245">
        <v>52218.280000000013</v>
      </c>
      <c r="F3772" s="246">
        <v>71515.400000000009</v>
      </c>
      <c r="G3772" s="221"/>
    </row>
    <row r="3773" spans="1:7" s="58" customFormat="1" ht="13.5" customHeight="1" x14ac:dyDescent="0.2">
      <c r="A3773" s="349">
        <v>2012</v>
      </c>
      <c r="B3773" s="350" t="s">
        <v>43</v>
      </c>
      <c r="C3773" s="350" t="s">
        <v>115</v>
      </c>
      <c r="D3773" s="351">
        <v>18149.910000000003</v>
      </c>
      <c r="E3773" s="351">
        <v>53329.134999999995</v>
      </c>
      <c r="F3773" s="352">
        <v>71479.045000000013</v>
      </c>
      <c r="G3773" s="221"/>
    </row>
    <row r="3774" spans="1:7" s="58" customFormat="1" ht="13.5" customHeight="1" x14ac:dyDescent="0.2">
      <c r="A3774" s="244">
        <v>2012</v>
      </c>
      <c r="B3774" s="165" t="s">
        <v>44</v>
      </c>
      <c r="C3774" s="165" t="s">
        <v>115</v>
      </c>
      <c r="D3774" s="245">
        <v>16799.130000000005</v>
      </c>
      <c r="E3774" s="245">
        <v>55132.497500000005</v>
      </c>
      <c r="F3774" s="246">
        <v>71931.627500000002</v>
      </c>
      <c r="G3774" s="221"/>
    </row>
    <row r="3775" spans="1:7" s="58" customFormat="1" ht="13.5" customHeight="1" x14ac:dyDescent="0.2">
      <c r="A3775" s="349">
        <v>2012</v>
      </c>
      <c r="B3775" s="350" t="s">
        <v>45</v>
      </c>
      <c r="C3775" s="350" t="s">
        <v>115</v>
      </c>
      <c r="D3775" s="351">
        <v>17934.629000000001</v>
      </c>
      <c r="E3775" s="351">
        <v>55266.767500000002</v>
      </c>
      <c r="F3775" s="352">
        <v>73201.396500000003</v>
      </c>
      <c r="G3775" s="221"/>
    </row>
    <row r="3776" spans="1:7" s="58" customFormat="1" ht="13.5" customHeight="1" x14ac:dyDescent="0.2">
      <c r="A3776" s="244">
        <v>2012</v>
      </c>
      <c r="B3776" s="165" t="s">
        <v>46</v>
      </c>
      <c r="C3776" s="165" t="s">
        <v>115</v>
      </c>
      <c r="D3776" s="245">
        <v>18382.344000000001</v>
      </c>
      <c r="E3776" s="245">
        <v>52466.640000000014</v>
      </c>
      <c r="F3776" s="246">
        <v>70848.984000000011</v>
      </c>
      <c r="G3776" s="221"/>
    </row>
    <row r="3777" spans="1:7" s="58" customFormat="1" ht="13.5" customHeight="1" x14ac:dyDescent="0.2">
      <c r="A3777" s="349">
        <v>2012</v>
      </c>
      <c r="B3777" s="350" t="s">
        <v>47</v>
      </c>
      <c r="C3777" s="350" t="s">
        <v>115</v>
      </c>
      <c r="D3777" s="351">
        <v>21133.08</v>
      </c>
      <c r="E3777" s="351">
        <v>56220.210000000006</v>
      </c>
      <c r="F3777" s="352">
        <v>77353.290000000008</v>
      </c>
      <c r="G3777" s="221"/>
    </row>
    <row r="3778" spans="1:7" s="58" customFormat="1" ht="13.5" customHeight="1" x14ac:dyDescent="0.2">
      <c r="A3778" s="244">
        <v>2012</v>
      </c>
      <c r="B3778" s="165" t="s">
        <v>48</v>
      </c>
      <c r="C3778" s="165" t="s">
        <v>115</v>
      </c>
      <c r="D3778" s="245">
        <v>16715.987000000001</v>
      </c>
      <c r="E3778" s="245">
        <v>57434.442500000005</v>
      </c>
      <c r="F3778" s="246">
        <v>74150.429499999998</v>
      </c>
      <c r="G3778" s="221"/>
    </row>
    <row r="3779" spans="1:7" s="58" customFormat="1" ht="13.5" customHeight="1" x14ac:dyDescent="0.2">
      <c r="A3779" s="349">
        <v>2012</v>
      </c>
      <c r="B3779" s="350" t="s">
        <v>49</v>
      </c>
      <c r="C3779" s="350" t="s">
        <v>115</v>
      </c>
      <c r="D3779" s="351">
        <v>13692.570000000003</v>
      </c>
      <c r="E3779" s="351">
        <v>54047.582500000004</v>
      </c>
      <c r="F3779" s="352">
        <v>67740.152499999997</v>
      </c>
      <c r="G3779" s="221"/>
    </row>
    <row r="3780" spans="1:7" s="58" customFormat="1" ht="13.5" customHeight="1" x14ac:dyDescent="0.2">
      <c r="A3780" s="244">
        <v>2013</v>
      </c>
      <c r="B3780" s="165" t="s">
        <v>50</v>
      </c>
      <c r="C3780" s="165" t="s">
        <v>115</v>
      </c>
      <c r="D3780" s="245">
        <v>16086.364999999998</v>
      </c>
      <c r="E3780" s="245">
        <v>45088.482500000006</v>
      </c>
      <c r="F3780" s="246">
        <v>61174.847500000003</v>
      </c>
      <c r="G3780" s="221"/>
    </row>
    <row r="3781" spans="1:7" s="58" customFormat="1" ht="13.5" customHeight="1" x14ac:dyDescent="0.2">
      <c r="A3781" s="349">
        <v>2013</v>
      </c>
      <c r="B3781" s="350" t="s">
        <v>51</v>
      </c>
      <c r="C3781" s="350" t="s">
        <v>115</v>
      </c>
      <c r="D3781" s="351">
        <v>16819.03</v>
      </c>
      <c r="E3781" s="351">
        <v>53554.804000000004</v>
      </c>
      <c r="F3781" s="352">
        <v>70373.834000000003</v>
      </c>
      <c r="G3781" s="221"/>
    </row>
    <row r="3782" spans="1:7" s="58" customFormat="1" ht="13.5" customHeight="1" x14ac:dyDescent="0.2">
      <c r="A3782" s="244">
        <v>2013</v>
      </c>
      <c r="B3782" s="165" t="s">
        <v>52</v>
      </c>
      <c r="C3782" s="165" t="s">
        <v>115</v>
      </c>
      <c r="D3782" s="245">
        <v>15325.305</v>
      </c>
      <c r="E3782" s="245">
        <v>46944.1345</v>
      </c>
      <c r="F3782" s="246">
        <v>62269.439500000008</v>
      </c>
      <c r="G3782" s="221"/>
    </row>
    <row r="3783" spans="1:7" s="58" customFormat="1" ht="13.5" customHeight="1" x14ac:dyDescent="0.2">
      <c r="A3783" s="349">
        <v>2013</v>
      </c>
      <c r="B3783" s="350" t="s">
        <v>40</v>
      </c>
      <c r="C3783" s="350" t="s">
        <v>115</v>
      </c>
      <c r="D3783" s="351">
        <v>19130.849999999999</v>
      </c>
      <c r="E3783" s="351">
        <v>53483.777500000004</v>
      </c>
      <c r="F3783" s="352">
        <v>72614.627500000002</v>
      </c>
      <c r="G3783" s="221"/>
    </row>
    <row r="3784" spans="1:7" s="58" customFormat="1" ht="13.5" customHeight="1" x14ac:dyDescent="0.2">
      <c r="A3784" s="244">
        <v>2013</v>
      </c>
      <c r="B3784" s="165" t="s">
        <v>42</v>
      </c>
      <c r="C3784" s="165" t="s">
        <v>115</v>
      </c>
      <c r="D3784" s="245">
        <v>19973.980000000003</v>
      </c>
      <c r="E3784" s="245">
        <v>53670.069500000012</v>
      </c>
      <c r="F3784" s="246">
        <v>73644.049500000023</v>
      </c>
      <c r="G3784" s="221"/>
    </row>
    <row r="3785" spans="1:7" s="58" customFormat="1" ht="13.5" customHeight="1" x14ac:dyDescent="0.2">
      <c r="A3785" s="349">
        <v>2013</v>
      </c>
      <c r="B3785" s="350" t="s">
        <v>43</v>
      </c>
      <c r="C3785" s="350" t="s">
        <v>115</v>
      </c>
      <c r="D3785" s="351">
        <v>18096.569</v>
      </c>
      <c r="E3785" s="351">
        <v>54891.579000000005</v>
      </c>
      <c r="F3785" s="352">
        <v>72988.148000000001</v>
      </c>
      <c r="G3785" s="221"/>
    </row>
    <row r="3786" spans="1:7" s="58" customFormat="1" ht="13.5" customHeight="1" x14ac:dyDescent="0.2">
      <c r="A3786" s="244">
        <v>2013</v>
      </c>
      <c r="B3786" s="165" t="s">
        <v>44</v>
      </c>
      <c r="C3786" s="165" t="s">
        <v>115</v>
      </c>
      <c r="D3786" s="245">
        <v>21405.38</v>
      </c>
      <c r="E3786" s="245">
        <v>59591.937000000005</v>
      </c>
      <c r="F3786" s="246">
        <v>80997.31700000001</v>
      </c>
      <c r="G3786" s="221"/>
    </row>
    <row r="3787" spans="1:7" s="58" customFormat="1" ht="13.5" customHeight="1" x14ac:dyDescent="0.2">
      <c r="A3787" s="349">
        <v>2013</v>
      </c>
      <c r="B3787" s="350" t="s">
        <v>45</v>
      </c>
      <c r="C3787" s="350" t="s">
        <v>115</v>
      </c>
      <c r="D3787" s="351">
        <v>21348.629999999997</v>
      </c>
      <c r="E3787" s="351">
        <v>57379.659500000009</v>
      </c>
      <c r="F3787" s="352">
        <v>78728.289500000014</v>
      </c>
      <c r="G3787" s="221"/>
    </row>
    <row r="3788" spans="1:7" s="58" customFormat="1" ht="13.5" customHeight="1" x14ac:dyDescent="0.2">
      <c r="A3788" s="244">
        <v>2013</v>
      </c>
      <c r="B3788" s="165" t="s">
        <v>46</v>
      </c>
      <c r="C3788" s="165" t="s">
        <v>115</v>
      </c>
      <c r="D3788" s="245">
        <v>20842.54</v>
      </c>
      <c r="E3788" s="245">
        <v>54741.603000000003</v>
      </c>
      <c r="F3788" s="246">
        <v>75584.142999999996</v>
      </c>
      <c r="G3788" s="221"/>
    </row>
    <row r="3789" spans="1:7" s="58" customFormat="1" ht="13.5" customHeight="1" x14ac:dyDescent="0.2">
      <c r="A3789" s="349">
        <v>2013</v>
      </c>
      <c r="B3789" s="350" t="s">
        <v>47</v>
      </c>
      <c r="C3789" s="350" t="s">
        <v>115</v>
      </c>
      <c r="D3789" s="351">
        <v>20225.718999999997</v>
      </c>
      <c r="E3789" s="351">
        <v>62305.494500000001</v>
      </c>
      <c r="F3789" s="352">
        <v>82531.213499999998</v>
      </c>
      <c r="G3789" s="221"/>
    </row>
    <row r="3790" spans="1:7" s="58" customFormat="1" ht="13.5" customHeight="1" x14ac:dyDescent="0.2">
      <c r="A3790" s="244">
        <v>2013</v>
      </c>
      <c r="B3790" s="165" t="s">
        <v>48</v>
      </c>
      <c r="C3790" s="165" t="s">
        <v>115</v>
      </c>
      <c r="D3790" s="245">
        <v>19741.690000000002</v>
      </c>
      <c r="E3790" s="245">
        <v>60257.807000000008</v>
      </c>
      <c r="F3790" s="246">
        <v>79999.497000000003</v>
      </c>
      <c r="G3790" s="221"/>
    </row>
    <row r="3791" spans="1:7" s="58" customFormat="1" ht="13.5" customHeight="1" x14ac:dyDescent="0.2">
      <c r="A3791" s="349">
        <v>2013</v>
      </c>
      <c r="B3791" s="350" t="s">
        <v>49</v>
      </c>
      <c r="C3791" s="350" t="s">
        <v>115</v>
      </c>
      <c r="D3791" s="351">
        <v>17367.61</v>
      </c>
      <c r="E3791" s="351">
        <v>53691.507500000007</v>
      </c>
      <c r="F3791" s="352">
        <v>71059.117500000008</v>
      </c>
      <c r="G3791" s="221"/>
    </row>
    <row r="3792" spans="1:7" s="58" customFormat="1" ht="13.5" customHeight="1" x14ac:dyDescent="0.2">
      <c r="A3792" s="244">
        <v>2014</v>
      </c>
      <c r="B3792" s="165" t="s">
        <v>50</v>
      </c>
      <c r="C3792" s="165" t="s">
        <v>115</v>
      </c>
      <c r="D3792" s="245">
        <v>18232.370999999999</v>
      </c>
      <c r="E3792" s="245">
        <v>46877.228000000003</v>
      </c>
      <c r="F3792" s="246">
        <v>65109.599000000002</v>
      </c>
      <c r="G3792" s="221"/>
    </row>
    <row r="3793" spans="1:7" s="58" customFormat="1" ht="13.5" customHeight="1" x14ac:dyDescent="0.2">
      <c r="A3793" s="349">
        <v>2014</v>
      </c>
      <c r="B3793" s="350" t="s">
        <v>51</v>
      </c>
      <c r="C3793" s="350" t="s">
        <v>115</v>
      </c>
      <c r="D3793" s="351">
        <v>20126.43</v>
      </c>
      <c r="E3793" s="351">
        <v>57801.007500000007</v>
      </c>
      <c r="F3793" s="352">
        <v>77927.4375</v>
      </c>
      <c r="G3793" s="221"/>
    </row>
    <row r="3794" spans="1:7" s="58" customFormat="1" ht="13.5" customHeight="1" x14ac:dyDescent="0.2">
      <c r="A3794" s="244">
        <v>2014</v>
      </c>
      <c r="B3794" s="165" t="s">
        <v>52</v>
      </c>
      <c r="C3794" s="165" t="s">
        <v>115</v>
      </c>
      <c r="D3794" s="245">
        <v>17641.169999999998</v>
      </c>
      <c r="E3794" s="245">
        <v>60742.264999999999</v>
      </c>
      <c r="F3794" s="246">
        <v>78383.434999999998</v>
      </c>
      <c r="G3794" s="221"/>
    </row>
    <row r="3795" spans="1:7" s="58" customFormat="1" ht="13.5" customHeight="1" x14ac:dyDescent="0.2">
      <c r="A3795" s="349">
        <v>2014</v>
      </c>
      <c r="B3795" s="350" t="s">
        <v>40</v>
      </c>
      <c r="C3795" s="350" t="s">
        <v>115</v>
      </c>
      <c r="D3795" s="351">
        <v>17074.131000000001</v>
      </c>
      <c r="E3795" s="351">
        <v>52187.100000000013</v>
      </c>
      <c r="F3795" s="352">
        <v>69261.231000000014</v>
      </c>
      <c r="G3795" s="221"/>
    </row>
    <row r="3796" spans="1:7" s="58" customFormat="1" ht="13.5" customHeight="1" x14ac:dyDescent="0.2">
      <c r="A3796" s="244">
        <v>2014</v>
      </c>
      <c r="B3796" s="165" t="s">
        <v>42</v>
      </c>
      <c r="C3796" s="165" t="s">
        <v>115</v>
      </c>
      <c r="D3796" s="245">
        <v>18642.43</v>
      </c>
      <c r="E3796" s="245">
        <v>59084.10500000001</v>
      </c>
      <c r="F3796" s="246">
        <v>77726.535000000003</v>
      </c>
      <c r="G3796" s="221"/>
    </row>
    <row r="3797" spans="1:7" s="58" customFormat="1" ht="13.5" customHeight="1" x14ac:dyDescent="0.2">
      <c r="A3797" s="349">
        <v>2014</v>
      </c>
      <c r="B3797" s="350" t="s">
        <v>43</v>
      </c>
      <c r="C3797" s="350" t="s">
        <v>115</v>
      </c>
      <c r="D3797" s="351">
        <v>19641.84</v>
      </c>
      <c r="E3797" s="351">
        <v>51168.082999999999</v>
      </c>
      <c r="F3797" s="352">
        <v>70809.922999999995</v>
      </c>
      <c r="G3797" s="221"/>
    </row>
    <row r="3798" spans="1:7" s="58" customFormat="1" ht="13.5" customHeight="1" x14ac:dyDescent="0.2">
      <c r="A3798" s="244">
        <v>2014</v>
      </c>
      <c r="B3798" s="165" t="s">
        <v>44</v>
      </c>
      <c r="C3798" s="165" t="s">
        <v>115</v>
      </c>
      <c r="D3798" s="245">
        <v>18916.490000000002</v>
      </c>
      <c r="E3798" s="245">
        <v>63815.556499999984</v>
      </c>
      <c r="F3798" s="246">
        <v>82732.046499999997</v>
      </c>
      <c r="G3798" s="221"/>
    </row>
    <row r="3799" spans="1:7" s="58" customFormat="1" ht="13.5" customHeight="1" x14ac:dyDescent="0.2">
      <c r="A3799" s="349">
        <v>2014</v>
      </c>
      <c r="B3799" s="350" t="s">
        <v>45</v>
      </c>
      <c r="C3799" s="350" t="s">
        <v>115</v>
      </c>
      <c r="D3799" s="351">
        <v>16276.010000000002</v>
      </c>
      <c r="E3799" s="351">
        <v>60912.718000000001</v>
      </c>
      <c r="F3799" s="352">
        <v>77188.728000000003</v>
      </c>
      <c r="G3799" s="221"/>
    </row>
    <row r="3800" spans="1:7" s="58" customFormat="1" ht="13.5" customHeight="1" x14ac:dyDescent="0.2">
      <c r="A3800" s="244">
        <v>2014</v>
      </c>
      <c r="B3800" s="165" t="s">
        <v>46</v>
      </c>
      <c r="C3800" s="165" t="s">
        <v>115</v>
      </c>
      <c r="D3800" s="245">
        <v>17058.509999999998</v>
      </c>
      <c r="E3800" s="245">
        <v>66717.260000000009</v>
      </c>
      <c r="F3800" s="246">
        <v>83775.77</v>
      </c>
      <c r="G3800" s="221"/>
    </row>
    <row r="3801" spans="1:7" s="58" customFormat="1" ht="13.5" customHeight="1" x14ac:dyDescent="0.2">
      <c r="A3801" s="349">
        <v>2014</v>
      </c>
      <c r="B3801" s="350" t="s">
        <v>47</v>
      </c>
      <c r="C3801" s="350" t="s">
        <v>115</v>
      </c>
      <c r="D3801" s="351">
        <v>18339.230000000003</v>
      </c>
      <c r="E3801" s="351">
        <v>65430.334500000004</v>
      </c>
      <c r="F3801" s="352">
        <v>83769.564500000008</v>
      </c>
      <c r="G3801" s="221"/>
    </row>
    <row r="3802" spans="1:7" s="58" customFormat="1" ht="13.5" customHeight="1" x14ac:dyDescent="0.2">
      <c r="A3802" s="244">
        <v>2014</v>
      </c>
      <c r="B3802" s="165" t="s">
        <v>48</v>
      </c>
      <c r="C3802" s="165" t="s">
        <v>115</v>
      </c>
      <c r="D3802" s="245">
        <v>17847.93</v>
      </c>
      <c r="E3802" s="245">
        <v>60294.390500000001</v>
      </c>
      <c r="F3802" s="246">
        <v>78142.320500000002</v>
      </c>
      <c r="G3802" s="221"/>
    </row>
    <row r="3803" spans="1:7" s="58" customFormat="1" ht="13.5" customHeight="1" x14ac:dyDescent="0.2">
      <c r="A3803" s="349">
        <v>2014</v>
      </c>
      <c r="B3803" s="350" t="s">
        <v>49</v>
      </c>
      <c r="C3803" s="350" t="s">
        <v>115</v>
      </c>
      <c r="D3803" s="351">
        <v>14062.43</v>
      </c>
      <c r="E3803" s="351">
        <v>61580.331500000015</v>
      </c>
      <c r="F3803" s="352">
        <v>75642.761500000008</v>
      </c>
      <c r="G3803" s="221"/>
    </row>
    <row r="3804" spans="1:7" s="58" customFormat="1" ht="13.5" customHeight="1" x14ac:dyDescent="0.2">
      <c r="A3804" s="244">
        <v>2015</v>
      </c>
      <c r="B3804" s="165" t="s">
        <v>50</v>
      </c>
      <c r="C3804" s="165" t="s">
        <v>115</v>
      </c>
      <c r="D3804" s="245">
        <v>15407.199999999999</v>
      </c>
      <c r="E3804" s="245">
        <v>59414.7</v>
      </c>
      <c r="F3804" s="246">
        <v>74821.899999999994</v>
      </c>
      <c r="G3804" s="221"/>
    </row>
    <row r="3805" spans="1:7" s="58" customFormat="1" ht="13.5" customHeight="1" x14ac:dyDescent="0.2">
      <c r="A3805" s="349">
        <v>2015</v>
      </c>
      <c r="B3805" s="350" t="s">
        <v>51</v>
      </c>
      <c r="C3805" s="350" t="s">
        <v>115</v>
      </c>
      <c r="D3805" s="351">
        <v>20024.82</v>
      </c>
      <c r="E3805" s="351">
        <v>55412.986500000006</v>
      </c>
      <c r="F3805" s="352">
        <v>75437.806500000006</v>
      </c>
      <c r="G3805" s="221"/>
    </row>
    <row r="3806" spans="1:7" s="58" customFormat="1" ht="13.5" customHeight="1" x14ac:dyDescent="0.2">
      <c r="A3806" s="244">
        <v>2015</v>
      </c>
      <c r="B3806" s="165" t="s">
        <v>52</v>
      </c>
      <c r="C3806" s="165" t="s">
        <v>115</v>
      </c>
      <c r="D3806" s="245">
        <v>20859.591</v>
      </c>
      <c r="E3806" s="245">
        <v>61584.030500000008</v>
      </c>
      <c r="F3806" s="246">
        <v>82443.621500000008</v>
      </c>
      <c r="G3806" s="221"/>
    </row>
    <row r="3807" spans="1:7" s="58" customFormat="1" ht="13.5" customHeight="1" x14ac:dyDescent="0.2">
      <c r="A3807" s="349">
        <v>2015</v>
      </c>
      <c r="B3807" s="350" t="s">
        <v>40</v>
      </c>
      <c r="C3807" s="350" t="s">
        <v>115</v>
      </c>
      <c r="D3807" s="351">
        <v>17820.07</v>
      </c>
      <c r="E3807" s="351">
        <v>57338.288</v>
      </c>
      <c r="F3807" s="352">
        <v>75158.358000000007</v>
      </c>
      <c r="G3807" s="221"/>
    </row>
    <row r="3808" spans="1:7" s="58" customFormat="1" ht="13.5" customHeight="1" x14ac:dyDescent="0.2">
      <c r="A3808" s="244">
        <v>2015</v>
      </c>
      <c r="B3808" s="165" t="s">
        <v>42</v>
      </c>
      <c r="C3808" s="165" t="s">
        <v>115</v>
      </c>
      <c r="D3808" s="245">
        <v>21240.539999999997</v>
      </c>
      <c r="E3808" s="245">
        <v>59339.468000000008</v>
      </c>
      <c r="F3808" s="246">
        <v>80580.008000000002</v>
      </c>
      <c r="G3808" s="221"/>
    </row>
    <row r="3809" spans="1:7" s="58" customFormat="1" ht="13.5" customHeight="1" x14ac:dyDescent="0.2">
      <c r="A3809" s="349">
        <v>2015</v>
      </c>
      <c r="B3809" s="350" t="s">
        <v>43</v>
      </c>
      <c r="C3809" s="350" t="s">
        <v>115</v>
      </c>
      <c r="D3809" s="351">
        <v>20651.830000000002</v>
      </c>
      <c r="E3809" s="351">
        <v>56673.608999999997</v>
      </c>
      <c r="F3809" s="352">
        <v>77325.438999999998</v>
      </c>
      <c r="G3809" s="221"/>
    </row>
    <row r="3810" spans="1:7" s="58" customFormat="1" ht="13.5" customHeight="1" x14ac:dyDescent="0.2">
      <c r="A3810" s="244">
        <v>2015</v>
      </c>
      <c r="B3810" s="165" t="s">
        <v>44</v>
      </c>
      <c r="C3810" s="165" t="s">
        <v>115</v>
      </c>
      <c r="D3810" s="245">
        <v>22208.199999999997</v>
      </c>
      <c r="E3810" s="245">
        <v>62705.582999999999</v>
      </c>
      <c r="F3810" s="246">
        <v>84913.782999999996</v>
      </c>
      <c r="G3810" s="221"/>
    </row>
    <row r="3811" spans="1:7" s="58" customFormat="1" ht="13.5" customHeight="1" x14ac:dyDescent="0.2">
      <c r="A3811" s="349">
        <v>2015</v>
      </c>
      <c r="B3811" s="350" t="s">
        <v>45</v>
      </c>
      <c r="C3811" s="350" t="s">
        <v>115</v>
      </c>
      <c r="D3811" s="351">
        <v>22514.18</v>
      </c>
      <c r="E3811" s="351">
        <v>64876.626499999984</v>
      </c>
      <c r="F3811" s="352">
        <v>87390.806499999992</v>
      </c>
      <c r="G3811" s="221"/>
    </row>
    <row r="3812" spans="1:7" s="58" customFormat="1" ht="13.5" customHeight="1" x14ac:dyDescent="0.2">
      <c r="A3812" s="244">
        <v>2015</v>
      </c>
      <c r="B3812" s="165" t="s">
        <v>46</v>
      </c>
      <c r="C3812" s="165" t="s">
        <v>115</v>
      </c>
      <c r="D3812" s="245">
        <v>21401.370000000003</v>
      </c>
      <c r="E3812" s="245">
        <v>65150.616999999991</v>
      </c>
      <c r="F3812" s="246">
        <v>86551.986999999994</v>
      </c>
      <c r="G3812" s="221"/>
    </row>
    <row r="3813" spans="1:7" s="58" customFormat="1" ht="13.5" customHeight="1" x14ac:dyDescent="0.2">
      <c r="A3813" s="349">
        <v>2015</v>
      </c>
      <c r="B3813" s="350" t="s">
        <v>47</v>
      </c>
      <c r="C3813" s="350" t="s">
        <v>115</v>
      </c>
      <c r="D3813" s="351">
        <v>23974.880000000001</v>
      </c>
      <c r="E3813" s="351">
        <v>67252.689500000008</v>
      </c>
      <c r="F3813" s="352">
        <v>91227.569500000012</v>
      </c>
      <c r="G3813" s="221"/>
    </row>
    <row r="3814" spans="1:7" s="58" customFormat="1" ht="13.5" customHeight="1" x14ac:dyDescent="0.2">
      <c r="A3814" s="244">
        <v>2015</v>
      </c>
      <c r="B3814" s="165" t="s">
        <v>48</v>
      </c>
      <c r="C3814" s="165" t="s">
        <v>115</v>
      </c>
      <c r="D3814" s="245">
        <v>21347.01</v>
      </c>
      <c r="E3814" s="245">
        <v>61088.077999999994</v>
      </c>
      <c r="F3814" s="246">
        <v>82435.087999999989</v>
      </c>
      <c r="G3814" s="221"/>
    </row>
    <row r="3815" spans="1:7" s="58" customFormat="1" ht="13.5" customHeight="1" x14ac:dyDescent="0.2">
      <c r="A3815" s="349">
        <v>2015</v>
      </c>
      <c r="B3815" s="350" t="s">
        <v>49</v>
      </c>
      <c r="C3815" s="350" t="s">
        <v>115</v>
      </c>
      <c r="D3815" s="351">
        <v>21426.28</v>
      </c>
      <c r="E3815" s="351">
        <v>63846.078499999996</v>
      </c>
      <c r="F3815" s="352">
        <v>85272.358500000002</v>
      </c>
      <c r="G3815" s="221"/>
    </row>
    <row r="3816" spans="1:7" s="58" customFormat="1" ht="13.5" customHeight="1" x14ac:dyDescent="0.2">
      <c r="A3816" s="244">
        <v>2016</v>
      </c>
      <c r="B3816" s="165" t="s">
        <v>50</v>
      </c>
      <c r="C3816" s="165" t="s">
        <v>115</v>
      </c>
      <c r="D3816" s="245">
        <v>22043.19</v>
      </c>
      <c r="E3816" s="245">
        <v>57296.644499999995</v>
      </c>
      <c r="F3816" s="246">
        <v>79339.834499999997</v>
      </c>
      <c r="G3816" s="221"/>
    </row>
    <row r="3817" spans="1:7" s="58" customFormat="1" ht="13.5" customHeight="1" x14ac:dyDescent="0.2">
      <c r="A3817" s="349">
        <v>2016</v>
      </c>
      <c r="B3817" s="350" t="s">
        <v>51</v>
      </c>
      <c r="C3817" s="350" t="s">
        <v>115</v>
      </c>
      <c r="D3817" s="351">
        <v>23462.35</v>
      </c>
      <c r="E3817" s="351">
        <v>56039.391000000003</v>
      </c>
      <c r="F3817" s="352">
        <v>79501.740999999995</v>
      </c>
      <c r="G3817" s="221"/>
    </row>
    <row r="3818" spans="1:7" s="58" customFormat="1" ht="13.5" customHeight="1" x14ac:dyDescent="0.2">
      <c r="A3818" s="244">
        <v>2016</v>
      </c>
      <c r="B3818" s="165" t="s">
        <v>52</v>
      </c>
      <c r="C3818" s="165" t="s">
        <v>115</v>
      </c>
      <c r="D3818" s="245">
        <v>21864.7</v>
      </c>
      <c r="E3818" s="245">
        <v>58365.811999999991</v>
      </c>
      <c r="F3818" s="246">
        <v>80230.511999999988</v>
      </c>
      <c r="G3818" s="221"/>
    </row>
    <row r="3819" spans="1:7" s="58" customFormat="1" ht="13.5" customHeight="1" x14ac:dyDescent="0.2">
      <c r="A3819" s="349">
        <v>2016</v>
      </c>
      <c r="B3819" s="350" t="s">
        <v>40</v>
      </c>
      <c r="C3819" s="350" t="s">
        <v>115</v>
      </c>
      <c r="D3819" s="351">
        <v>20370.239999999998</v>
      </c>
      <c r="E3819" s="351">
        <v>62800.2595</v>
      </c>
      <c r="F3819" s="352">
        <v>83170.499500000005</v>
      </c>
      <c r="G3819" s="221"/>
    </row>
    <row r="3820" spans="1:7" s="58" customFormat="1" ht="13.5" customHeight="1" x14ac:dyDescent="0.2">
      <c r="A3820" s="244">
        <v>2016</v>
      </c>
      <c r="B3820" s="165" t="s">
        <v>42</v>
      </c>
      <c r="C3820" s="165" t="s">
        <v>115</v>
      </c>
      <c r="D3820" s="245">
        <v>19697.23</v>
      </c>
      <c r="E3820" s="245">
        <v>62081.190999999999</v>
      </c>
      <c r="F3820" s="246">
        <v>81778.421000000002</v>
      </c>
      <c r="G3820" s="221"/>
    </row>
    <row r="3821" spans="1:7" s="58" customFormat="1" ht="13.5" customHeight="1" x14ac:dyDescent="0.2">
      <c r="A3821" s="349">
        <v>2016</v>
      </c>
      <c r="B3821" s="350" t="s">
        <v>43</v>
      </c>
      <c r="C3821" s="350" t="s">
        <v>115</v>
      </c>
      <c r="D3821" s="351">
        <v>19525.229999999996</v>
      </c>
      <c r="E3821" s="351">
        <v>63951.762499999997</v>
      </c>
      <c r="F3821" s="352">
        <v>83476.992499999993</v>
      </c>
      <c r="G3821" s="221"/>
    </row>
    <row r="3822" spans="1:7" s="58" customFormat="1" ht="13.5" customHeight="1" x14ac:dyDescent="0.2">
      <c r="A3822" s="244">
        <v>2016</v>
      </c>
      <c r="B3822" s="165" t="s">
        <v>44</v>
      </c>
      <c r="C3822" s="165" t="s">
        <v>115</v>
      </c>
      <c r="D3822" s="245">
        <v>17314.739999999998</v>
      </c>
      <c r="E3822" s="245">
        <v>66460.024999999994</v>
      </c>
      <c r="F3822" s="246">
        <v>83774.764999999999</v>
      </c>
      <c r="G3822" s="221"/>
    </row>
    <row r="3823" spans="1:7" s="58" customFormat="1" ht="13.5" customHeight="1" x14ac:dyDescent="0.2">
      <c r="A3823" s="349">
        <v>2016</v>
      </c>
      <c r="B3823" s="350" t="s">
        <v>45</v>
      </c>
      <c r="C3823" s="350" t="s">
        <v>115</v>
      </c>
      <c r="D3823" s="351">
        <v>20779.77</v>
      </c>
      <c r="E3823" s="351">
        <v>72973.989499999996</v>
      </c>
      <c r="F3823" s="352">
        <v>93753.759499999986</v>
      </c>
      <c r="G3823" s="221"/>
    </row>
    <row r="3824" spans="1:7" s="58" customFormat="1" ht="13.5" customHeight="1" x14ac:dyDescent="0.2">
      <c r="A3824" s="244">
        <v>2016</v>
      </c>
      <c r="B3824" s="165" t="s">
        <v>46</v>
      </c>
      <c r="C3824" s="165" t="s">
        <v>115</v>
      </c>
      <c r="D3824" s="245">
        <v>20366.64</v>
      </c>
      <c r="E3824" s="245">
        <v>65921.879000000001</v>
      </c>
      <c r="F3824" s="246">
        <v>86288.519</v>
      </c>
      <c r="G3824" s="221"/>
    </row>
    <row r="3825" spans="1:7" s="58" customFormat="1" ht="13.5" customHeight="1" x14ac:dyDescent="0.2">
      <c r="A3825" s="349">
        <v>2016</v>
      </c>
      <c r="B3825" s="350" t="s">
        <v>47</v>
      </c>
      <c r="C3825" s="350" t="s">
        <v>115</v>
      </c>
      <c r="D3825" s="351">
        <v>18445.669999999998</v>
      </c>
      <c r="E3825" s="351">
        <v>62988.409500000009</v>
      </c>
      <c r="F3825" s="352">
        <v>81434.079499999993</v>
      </c>
      <c r="G3825" s="221"/>
    </row>
    <row r="3826" spans="1:7" s="58" customFormat="1" ht="13.5" customHeight="1" x14ac:dyDescent="0.2">
      <c r="A3826" s="244">
        <v>2016</v>
      </c>
      <c r="B3826" s="165" t="s">
        <v>48</v>
      </c>
      <c r="C3826" s="165" t="s">
        <v>115</v>
      </c>
      <c r="D3826" s="245">
        <v>17052.060000000001</v>
      </c>
      <c r="E3826" s="245">
        <v>69083.486000000004</v>
      </c>
      <c r="F3826" s="246">
        <v>86135.546000000002</v>
      </c>
      <c r="G3826" s="221"/>
    </row>
    <row r="3827" spans="1:7" s="58" customFormat="1" ht="13.5" customHeight="1" x14ac:dyDescent="0.2">
      <c r="A3827" s="349">
        <v>2016</v>
      </c>
      <c r="B3827" s="350" t="s">
        <v>49</v>
      </c>
      <c r="C3827" s="350" t="s">
        <v>115</v>
      </c>
      <c r="D3827" s="351">
        <v>15124.970000000001</v>
      </c>
      <c r="E3827" s="351">
        <v>67222.0435</v>
      </c>
      <c r="F3827" s="352">
        <v>82347.013500000001</v>
      </c>
      <c r="G3827" s="221"/>
    </row>
    <row r="3828" spans="1:7" s="58" customFormat="1" ht="13.5" customHeight="1" x14ac:dyDescent="0.2">
      <c r="A3828" s="244">
        <v>2017</v>
      </c>
      <c r="B3828" s="165" t="s">
        <v>50</v>
      </c>
      <c r="C3828" s="165" t="s">
        <v>115</v>
      </c>
      <c r="D3828" s="245">
        <v>11730</v>
      </c>
      <c r="E3828" s="245">
        <v>61394.298500000004</v>
      </c>
      <c r="F3828" s="246">
        <v>73124.298500000004</v>
      </c>
      <c r="G3828" s="221"/>
    </row>
    <row r="3829" spans="1:7" s="58" customFormat="1" ht="13.5" customHeight="1" x14ac:dyDescent="0.2">
      <c r="A3829" s="349">
        <v>2017</v>
      </c>
      <c r="B3829" s="350" t="s">
        <v>51</v>
      </c>
      <c r="C3829" s="350" t="s">
        <v>115</v>
      </c>
      <c r="D3829" s="351">
        <v>13650.79</v>
      </c>
      <c r="E3829" s="351">
        <v>63762.831000000006</v>
      </c>
      <c r="F3829" s="352">
        <v>77413.620999999999</v>
      </c>
      <c r="G3829" s="221"/>
    </row>
    <row r="3830" spans="1:7" s="58" customFormat="1" ht="13.5" customHeight="1" x14ac:dyDescent="0.2">
      <c r="A3830" s="244">
        <v>2017</v>
      </c>
      <c r="B3830" s="165" t="s">
        <v>52</v>
      </c>
      <c r="C3830" s="165" t="s">
        <v>115</v>
      </c>
      <c r="D3830" s="245">
        <v>17416.159999999996</v>
      </c>
      <c r="E3830" s="245">
        <v>67577.357499999998</v>
      </c>
      <c r="F3830" s="246">
        <v>84993.517499999987</v>
      </c>
      <c r="G3830" s="221"/>
    </row>
    <row r="3831" spans="1:7" s="58" customFormat="1" ht="13.5" customHeight="1" x14ac:dyDescent="0.2">
      <c r="A3831" s="349">
        <v>2017</v>
      </c>
      <c r="B3831" s="350" t="s">
        <v>40</v>
      </c>
      <c r="C3831" s="350" t="s">
        <v>115</v>
      </c>
      <c r="D3831" s="351">
        <v>15631.239999999998</v>
      </c>
      <c r="E3831" s="351">
        <v>57123.056499999999</v>
      </c>
      <c r="F3831" s="352">
        <v>72754.296499999997</v>
      </c>
      <c r="G3831" s="221"/>
    </row>
    <row r="3832" spans="1:7" s="58" customFormat="1" ht="13.5" customHeight="1" x14ac:dyDescent="0.2">
      <c r="A3832" s="244">
        <v>2017</v>
      </c>
      <c r="B3832" s="165" t="s">
        <v>42</v>
      </c>
      <c r="C3832" s="165" t="s">
        <v>115</v>
      </c>
      <c r="D3832" s="245">
        <v>15640.150000000001</v>
      </c>
      <c r="E3832" s="245">
        <v>62920.042499999996</v>
      </c>
      <c r="F3832" s="246">
        <v>78560.19249999999</v>
      </c>
      <c r="G3832" s="221"/>
    </row>
    <row r="3833" spans="1:7" s="58" customFormat="1" ht="13.5" customHeight="1" x14ac:dyDescent="0.2">
      <c r="A3833" s="349">
        <v>2017</v>
      </c>
      <c r="B3833" s="350" t="s">
        <v>43</v>
      </c>
      <c r="C3833" s="350" t="s">
        <v>115</v>
      </c>
      <c r="D3833" s="351">
        <v>15850.749999999998</v>
      </c>
      <c r="E3833" s="351">
        <v>64518.049500000008</v>
      </c>
      <c r="F3833" s="352">
        <v>80368.799499999994</v>
      </c>
      <c r="G3833" s="221"/>
    </row>
    <row r="3834" spans="1:7" s="58" customFormat="1" ht="13.5" customHeight="1" x14ac:dyDescent="0.2">
      <c r="A3834" s="244">
        <v>2017</v>
      </c>
      <c r="B3834" s="165" t="s">
        <v>44</v>
      </c>
      <c r="C3834" s="165" t="s">
        <v>115</v>
      </c>
      <c r="D3834" s="245">
        <v>19299.829999999998</v>
      </c>
      <c r="E3834" s="245">
        <v>73125.002999999997</v>
      </c>
      <c r="F3834" s="246">
        <v>92424.832999999999</v>
      </c>
      <c r="G3834" s="221"/>
    </row>
    <row r="3835" spans="1:7" s="58" customFormat="1" ht="13.5" customHeight="1" x14ac:dyDescent="0.2">
      <c r="A3835" s="349">
        <v>2017</v>
      </c>
      <c r="B3835" s="350" t="s">
        <v>45</v>
      </c>
      <c r="C3835" s="350" t="s">
        <v>115</v>
      </c>
      <c r="D3835" s="351">
        <v>20831.98</v>
      </c>
      <c r="E3835" s="351">
        <v>65718.365000000005</v>
      </c>
      <c r="F3835" s="352">
        <v>86550.345000000001</v>
      </c>
      <c r="G3835" s="221"/>
    </row>
    <row r="3836" spans="1:7" s="58" customFormat="1" ht="13.5" customHeight="1" x14ac:dyDescent="0.2">
      <c r="A3836" s="244">
        <v>2017</v>
      </c>
      <c r="B3836" s="165" t="s">
        <v>46</v>
      </c>
      <c r="C3836" s="165" t="s">
        <v>115</v>
      </c>
      <c r="D3836" s="245">
        <v>18621.260000000002</v>
      </c>
      <c r="E3836" s="245">
        <v>65966.716</v>
      </c>
      <c r="F3836" s="246">
        <v>84587.975999999995</v>
      </c>
      <c r="G3836" s="221"/>
    </row>
    <row r="3837" spans="1:7" s="58" customFormat="1" ht="13.5" customHeight="1" x14ac:dyDescent="0.2">
      <c r="A3837" s="349">
        <v>2017</v>
      </c>
      <c r="B3837" s="350" t="s">
        <v>47</v>
      </c>
      <c r="C3837" s="350" t="s">
        <v>115</v>
      </c>
      <c r="D3837" s="351">
        <v>20081.660000000003</v>
      </c>
      <c r="E3837" s="351">
        <v>68691.835999999996</v>
      </c>
      <c r="F3837" s="352">
        <v>88773.495999999999</v>
      </c>
      <c r="G3837" s="221"/>
    </row>
    <row r="3838" spans="1:7" s="58" customFormat="1" ht="13.5" customHeight="1" x14ac:dyDescent="0.2">
      <c r="A3838" s="244">
        <v>2017</v>
      </c>
      <c r="B3838" s="165" t="s">
        <v>48</v>
      </c>
      <c r="C3838" s="165" t="s">
        <v>115</v>
      </c>
      <c r="D3838" s="245">
        <v>17951.150000000001</v>
      </c>
      <c r="E3838" s="245">
        <v>67981.810000000012</v>
      </c>
      <c r="F3838" s="246">
        <v>85932.96</v>
      </c>
      <c r="G3838" s="221"/>
    </row>
    <row r="3839" spans="1:7" s="58" customFormat="1" ht="13.5" customHeight="1" x14ac:dyDescent="0.2">
      <c r="A3839" s="349">
        <v>2017</v>
      </c>
      <c r="B3839" s="350" t="s">
        <v>49</v>
      </c>
      <c r="C3839" s="350" t="s">
        <v>115</v>
      </c>
      <c r="D3839" s="351">
        <v>15953.619999999999</v>
      </c>
      <c r="E3839" s="351">
        <v>61045.555</v>
      </c>
      <c r="F3839" s="352">
        <v>76999.175000000003</v>
      </c>
      <c r="G3839" s="221"/>
    </row>
    <row r="3840" spans="1:7" s="58" customFormat="1" ht="13.5" customHeight="1" x14ac:dyDescent="0.2">
      <c r="A3840" s="244">
        <v>2018</v>
      </c>
      <c r="B3840" s="165" t="s">
        <v>50</v>
      </c>
      <c r="C3840" s="165" t="s">
        <v>115</v>
      </c>
      <c r="D3840" s="245">
        <v>17378.150000000001</v>
      </c>
      <c r="E3840" s="245">
        <v>63340.178999999989</v>
      </c>
      <c r="F3840" s="246">
        <v>80718.328999999998</v>
      </c>
      <c r="G3840" s="221"/>
    </row>
    <row r="3841" spans="1:7" s="58" customFormat="1" ht="13.5" customHeight="1" x14ac:dyDescent="0.2">
      <c r="A3841" s="349">
        <v>2018</v>
      </c>
      <c r="B3841" s="350" t="s">
        <v>51</v>
      </c>
      <c r="C3841" s="350" t="s">
        <v>115</v>
      </c>
      <c r="D3841" s="351">
        <v>18113.419999999998</v>
      </c>
      <c r="E3841" s="351">
        <v>64194.5265</v>
      </c>
      <c r="F3841" s="352">
        <v>82307.946499999991</v>
      </c>
      <c r="G3841" s="221"/>
    </row>
    <row r="3842" spans="1:7" s="58" customFormat="1" ht="13.5" customHeight="1" x14ac:dyDescent="0.2">
      <c r="A3842" s="244">
        <v>2018</v>
      </c>
      <c r="B3842" s="165" t="s">
        <v>52</v>
      </c>
      <c r="C3842" s="165" t="s">
        <v>115</v>
      </c>
      <c r="D3842" s="245">
        <v>17034.240000000002</v>
      </c>
      <c r="E3842" s="245">
        <v>65370.959999999992</v>
      </c>
      <c r="F3842" s="246">
        <v>82405.2</v>
      </c>
      <c r="G3842" s="221"/>
    </row>
    <row r="3843" spans="1:7" s="58" customFormat="1" ht="13.5" customHeight="1" x14ac:dyDescent="0.2">
      <c r="A3843" s="349">
        <v>2018</v>
      </c>
      <c r="B3843" s="350" t="s">
        <v>40</v>
      </c>
      <c r="C3843" s="350" t="s">
        <v>115</v>
      </c>
      <c r="D3843" s="351">
        <v>17572.780999999999</v>
      </c>
      <c r="E3843" s="351">
        <v>73791.386499999993</v>
      </c>
      <c r="F3843" s="352">
        <v>91364.16750000001</v>
      </c>
      <c r="G3843" s="221"/>
    </row>
    <row r="3844" spans="1:7" s="58" customFormat="1" ht="13.5" customHeight="1" x14ac:dyDescent="0.2">
      <c r="A3844" s="244">
        <v>2018</v>
      </c>
      <c r="B3844" s="165" t="s">
        <v>42</v>
      </c>
      <c r="C3844" s="165" t="s">
        <v>115</v>
      </c>
      <c r="D3844" s="245">
        <v>19263.628999999997</v>
      </c>
      <c r="E3844" s="245">
        <v>65864.230499999976</v>
      </c>
      <c r="F3844" s="246">
        <v>85127.859499999977</v>
      </c>
      <c r="G3844" s="221"/>
    </row>
    <row r="3845" spans="1:7" s="58" customFormat="1" ht="13.5" customHeight="1" x14ac:dyDescent="0.2">
      <c r="A3845" s="349">
        <v>2018</v>
      </c>
      <c r="B3845" s="350" t="s">
        <v>43</v>
      </c>
      <c r="C3845" s="350" t="s">
        <v>115</v>
      </c>
      <c r="D3845" s="351">
        <v>14136.329999999998</v>
      </c>
      <c r="E3845" s="351">
        <v>67877.00499999999</v>
      </c>
      <c r="F3845" s="352">
        <v>82013.334999999992</v>
      </c>
      <c r="G3845" s="221"/>
    </row>
    <row r="3846" spans="1:7" s="58" customFormat="1" ht="13.5" customHeight="1" x14ac:dyDescent="0.2">
      <c r="A3846" s="244">
        <v>2018</v>
      </c>
      <c r="B3846" s="165" t="s">
        <v>44</v>
      </c>
      <c r="C3846" s="165" t="s">
        <v>115</v>
      </c>
      <c r="D3846" s="245">
        <v>15312.19</v>
      </c>
      <c r="E3846" s="245">
        <v>69739.418999999994</v>
      </c>
      <c r="F3846" s="246">
        <v>85051.608999999997</v>
      </c>
      <c r="G3846" s="221"/>
    </row>
    <row r="3847" spans="1:7" s="58" customFormat="1" ht="13.5" customHeight="1" x14ac:dyDescent="0.2">
      <c r="A3847" s="349">
        <v>2018</v>
      </c>
      <c r="B3847" s="350" t="s">
        <v>45</v>
      </c>
      <c r="C3847" s="350" t="s">
        <v>115</v>
      </c>
      <c r="D3847" s="351">
        <v>19332.010000000002</v>
      </c>
      <c r="E3847" s="351">
        <v>74639.44249999999</v>
      </c>
      <c r="F3847" s="352">
        <v>93971.452499999985</v>
      </c>
      <c r="G3847" s="221"/>
    </row>
    <row r="3848" spans="1:7" s="58" customFormat="1" ht="13.5" customHeight="1" x14ac:dyDescent="0.2">
      <c r="A3848" s="244">
        <v>2018</v>
      </c>
      <c r="B3848" s="165" t="s">
        <v>46</v>
      </c>
      <c r="C3848" s="165" t="s">
        <v>115</v>
      </c>
      <c r="D3848" s="245">
        <v>18290.03</v>
      </c>
      <c r="E3848" s="245">
        <v>68098.171000000002</v>
      </c>
      <c r="F3848" s="246">
        <v>86388.201000000001</v>
      </c>
      <c r="G3848" s="221"/>
    </row>
    <row r="3849" spans="1:7" s="58" customFormat="1" ht="13.5" customHeight="1" x14ac:dyDescent="0.2">
      <c r="A3849" s="349">
        <v>2018</v>
      </c>
      <c r="B3849" s="350" t="s">
        <v>47</v>
      </c>
      <c r="C3849" s="350" t="s">
        <v>115</v>
      </c>
      <c r="D3849" s="351">
        <v>20092.75</v>
      </c>
      <c r="E3849" s="351">
        <v>73411.308000000005</v>
      </c>
      <c r="F3849" s="352">
        <v>93504.058000000005</v>
      </c>
      <c r="G3849" s="221"/>
    </row>
    <row r="3850" spans="1:7" s="58" customFormat="1" ht="13.5" customHeight="1" x14ac:dyDescent="0.2">
      <c r="A3850" s="244">
        <v>2018</v>
      </c>
      <c r="B3850" s="165" t="s">
        <v>48</v>
      </c>
      <c r="C3850" s="165" t="s">
        <v>115</v>
      </c>
      <c r="D3850" s="245">
        <v>18580.269999999997</v>
      </c>
      <c r="E3850" s="245">
        <v>71717.703499999989</v>
      </c>
      <c r="F3850" s="246">
        <v>90297.973499999993</v>
      </c>
      <c r="G3850" s="221"/>
    </row>
    <row r="3851" spans="1:7" s="58" customFormat="1" ht="13.5" customHeight="1" x14ac:dyDescent="0.2">
      <c r="A3851" s="349">
        <v>2018</v>
      </c>
      <c r="B3851" s="350" t="s">
        <v>49</v>
      </c>
      <c r="C3851" s="350" t="s">
        <v>115</v>
      </c>
      <c r="D3851" s="351">
        <v>14858.1</v>
      </c>
      <c r="E3851" s="351">
        <v>65954.947</v>
      </c>
      <c r="F3851" s="352">
        <v>80813.046999999991</v>
      </c>
      <c r="G3851" s="221"/>
    </row>
    <row r="3852" spans="1:7" s="58" customFormat="1" ht="13.5" customHeight="1" x14ac:dyDescent="0.2">
      <c r="A3852" s="244">
        <v>2019</v>
      </c>
      <c r="B3852" s="165" t="s">
        <v>50</v>
      </c>
      <c r="C3852" s="165" t="s">
        <v>115</v>
      </c>
      <c r="D3852" s="245">
        <v>15329.399999999998</v>
      </c>
      <c r="E3852" s="245">
        <v>61660.085000000006</v>
      </c>
      <c r="F3852" s="246">
        <v>76989.485000000015</v>
      </c>
      <c r="G3852" s="221"/>
    </row>
    <row r="3853" spans="1:7" s="58" customFormat="1" ht="13.5" customHeight="1" x14ac:dyDescent="0.2">
      <c r="A3853" s="349">
        <v>2019</v>
      </c>
      <c r="B3853" s="350" t="s">
        <v>51</v>
      </c>
      <c r="C3853" s="350" t="s">
        <v>115</v>
      </c>
      <c r="D3853" s="351">
        <v>18193.832999999999</v>
      </c>
      <c r="E3853" s="351">
        <v>62189.881999999991</v>
      </c>
      <c r="F3853" s="352">
        <v>80383.714999999997</v>
      </c>
      <c r="G3853" s="221"/>
    </row>
    <row r="3854" spans="1:7" s="58" customFormat="1" ht="13.5" customHeight="1" x14ac:dyDescent="0.2">
      <c r="A3854" s="244">
        <v>2019</v>
      </c>
      <c r="B3854" s="165" t="s">
        <v>52</v>
      </c>
      <c r="C3854" s="165" t="s">
        <v>115</v>
      </c>
      <c r="D3854" s="245">
        <v>20927.259999999995</v>
      </c>
      <c r="E3854" s="245">
        <v>68529.947500000009</v>
      </c>
      <c r="F3854" s="246">
        <v>89457.20749999999</v>
      </c>
      <c r="G3854" s="221"/>
    </row>
    <row r="3855" spans="1:7" s="58" customFormat="1" ht="13.5" customHeight="1" x14ac:dyDescent="0.2">
      <c r="A3855" s="349">
        <v>2019</v>
      </c>
      <c r="B3855" s="350" t="s">
        <v>40</v>
      </c>
      <c r="C3855" s="350" t="s">
        <v>115</v>
      </c>
      <c r="D3855" s="351">
        <v>17151.89</v>
      </c>
      <c r="E3855" s="351">
        <v>68997.559000000008</v>
      </c>
      <c r="F3855" s="352">
        <v>86149.448999999993</v>
      </c>
      <c r="G3855" s="221"/>
    </row>
    <row r="3856" spans="1:7" s="58" customFormat="1" ht="13.5" customHeight="1" x14ac:dyDescent="0.2">
      <c r="A3856" s="244">
        <v>2019</v>
      </c>
      <c r="B3856" s="165" t="s">
        <v>42</v>
      </c>
      <c r="C3856" s="165" t="s">
        <v>115</v>
      </c>
      <c r="D3856" s="245">
        <v>21427.030000000002</v>
      </c>
      <c r="E3856" s="245">
        <v>73773.61050000001</v>
      </c>
      <c r="F3856" s="246">
        <v>95200.640500000009</v>
      </c>
      <c r="G3856" s="221"/>
    </row>
    <row r="3857" spans="1:7" s="58" customFormat="1" ht="13.5" customHeight="1" x14ac:dyDescent="0.2">
      <c r="A3857" s="349">
        <v>2019</v>
      </c>
      <c r="B3857" s="350" t="s">
        <v>43</v>
      </c>
      <c r="C3857" s="350" t="s">
        <v>115</v>
      </c>
      <c r="D3857" s="351">
        <v>18612.270000000004</v>
      </c>
      <c r="E3857" s="351">
        <v>83946.815499999997</v>
      </c>
      <c r="F3857" s="352">
        <v>102559.08550000002</v>
      </c>
      <c r="G3857" s="221"/>
    </row>
    <row r="3858" spans="1:7" s="58" customFormat="1" ht="13.5" customHeight="1" x14ac:dyDescent="0.2">
      <c r="A3858" s="244">
        <v>2019</v>
      </c>
      <c r="B3858" s="165" t="s">
        <v>44</v>
      </c>
      <c r="C3858" s="165" t="s">
        <v>115</v>
      </c>
      <c r="D3858" s="245">
        <v>20665.349999999999</v>
      </c>
      <c r="E3858" s="245">
        <v>84182.224999999991</v>
      </c>
      <c r="F3858" s="246">
        <v>104847.575</v>
      </c>
      <c r="G3858" s="221"/>
    </row>
    <row r="3859" spans="1:7" s="58" customFormat="1" ht="13.5" customHeight="1" x14ac:dyDescent="0.2">
      <c r="A3859" s="349">
        <v>2019</v>
      </c>
      <c r="B3859" s="350" t="s">
        <v>45</v>
      </c>
      <c r="C3859" s="350" t="s">
        <v>115</v>
      </c>
      <c r="D3859" s="351">
        <v>19973.86</v>
      </c>
      <c r="E3859" s="351">
        <v>74142.45749999999</v>
      </c>
      <c r="F3859" s="352">
        <v>94116.317499999976</v>
      </c>
      <c r="G3859" s="221"/>
    </row>
    <row r="3860" spans="1:7" s="58" customFormat="1" ht="13.5" customHeight="1" x14ac:dyDescent="0.2">
      <c r="A3860" s="244">
        <v>2019</v>
      </c>
      <c r="B3860" s="165" t="s">
        <v>46</v>
      </c>
      <c r="C3860" s="165" t="s">
        <v>115</v>
      </c>
      <c r="D3860" s="245">
        <v>18383.71</v>
      </c>
      <c r="E3860" s="245">
        <v>75721.181499999977</v>
      </c>
      <c r="F3860" s="246">
        <v>94104.891499999969</v>
      </c>
      <c r="G3860" s="221"/>
    </row>
    <row r="3861" spans="1:7" s="58" customFormat="1" ht="13.5" customHeight="1" x14ac:dyDescent="0.2">
      <c r="A3861" s="349">
        <v>2019</v>
      </c>
      <c r="B3861" s="350" t="s">
        <v>47</v>
      </c>
      <c r="C3861" s="350" t="s">
        <v>115</v>
      </c>
      <c r="D3861" s="351">
        <v>20595.420000000002</v>
      </c>
      <c r="E3861" s="351">
        <v>73308.290999999997</v>
      </c>
      <c r="F3861" s="352">
        <v>93903.710999999996</v>
      </c>
      <c r="G3861" s="221"/>
    </row>
    <row r="3862" spans="1:7" s="58" customFormat="1" ht="13.5" customHeight="1" x14ac:dyDescent="0.2">
      <c r="A3862" s="244">
        <v>2019</v>
      </c>
      <c r="B3862" s="165" t="s">
        <v>48</v>
      </c>
      <c r="C3862" s="165" t="s">
        <v>115</v>
      </c>
      <c r="D3862" s="245">
        <v>18991.39</v>
      </c>
      <c r="E3862" s="245">
        <v>72111.209499999997</v>
      </c>
      <c r="F3862" s="246">
        <v>91102.599499999997</v>
      </c>
      <c r="G3862" s="221"/>
    </row>
    <row r="3863" spans="1:7" s="58" customFormat="1" ht="13.5" customHeight="1" x14ac:dyDescent="0.2">
      <c r="A3863" s="349">
        <v>2019</v>
      </c>
      <c r="B3863" s="350" t="s">
        <v>49</v>
      </c>
      <c r="C3863" s="350" t="s">
        <v>115</v>
      </c>
      <c r="D3863" s="351">
        <v>16808.699999999997</v>
      </c>
      <c r="E3863" s="351">
        <v>65429.921499999997</v>
      </c>
      <c r="F3863" s="352">
        <v>82238.621500000008</v>
      </c>
      <c r="G3863" s="221"/>
    </row>
    <row r="3864" spans="1:7" s="58" customFormat="1" ht="13.5" customHeight="1" x14ac:dyDescent="0.2">
      <c r="A3864" s="244">
        <v>2020</v>
      </c>
      <c r="B3864" s="165" t="s">
        <v>50</v>
      </c>
      <c r="C3864" s="165" t="s">
        <v>115</v>
      </c>
      <c r="D3864" s="245">
        <v>16546.759999999998</v>
      </c>
      <c r="E3864" s="245">
        <v>69777.207999999984</v>
      </c>
      <c r="F3864" s="246">
        <v>86323.967999999993</v>
      </c>
      <c r="G3864" s="221"/>
    </row>
    <row r="3865" spans="1:7" s="58" customFormat="1" ht="13.5" customHeight="1" x14ac:dyDescent="0.2">
      <c r="A3865" s="349">
        <v>2020</v>
      </c>
      <c r="B3865" s="350" t="s">
        <v>51</v>
      </c>
      <c r="C3865" s="350" t="s">
        <v>115</v>
      </c>
      <c r="D3865" s="351">
        <v>20397.66</v>
      </c>
      <c r="E3865" s="351">
        <v>64892.931999999972</v>
      </c>
      <c r="F3865" s="352">
        <v>85290.591999999975</v>
      </c>
      <c r="G3865" s="221"/>
    </row>
    <row r="3866" spans="1:7" s="58" customFormat="1" ht="13.5" customHeight="1" x14ac:dyDescent="0.2">
      <c r="A3866" s="244">
        <v>2020</v>
      </c>
      <c r="B3866" s="165" t="s">
        <v>52</v>
      </c>
      <c r="C3866" s="165" t="s">
        <v>115</v>
      </c>
      <c r="D3866" s="245">
        <v>14523.850000000002</v>
      </c>
      <c r="E3866" s="245">
        <v>38925.478000000003</v>
      </c>
      <c r="F3866" s="246">
        <v>53449.328000000009</v>
      </c>
      <c r="G3866" s="221"/>
    </row>
    <row r="3867" spans="1:7" s="58" customFormat="1" ht="13.5" customHeight="1" x14ac:dyDescent="0.2">
      <c r="A3867" s="349">
        <v>2020</v>
      </c>
      <c r="B3867" s="350" t="s">
        <v>40</v>
      </c>
      <c r="C3867" s="350" t="s">
        <v>115</v>
      </c>
      <c r="D3867" s="351">
        <v>1783.68</v>
      </c>
      <c r="E3867" s="351">
        <v>19727.232500000002</v>
      </c>
      <c r="F3867" s="352">
        <v>21510.912500000002</v>
      </c>
      <c r="G3867" s="221"/>
    </row>
    <row r="3868" spans="1:7" s="58" customFormat="1" ht="13.5" customHeight="1" x14ac:dyDescent="0.2">
      <c r="A3868" s="244">
        <v>2020</v>
      </c>
      <c r="B3868" s="165" t="s">
        <v>42</v>
      </c>
      <c r="C3868" s="165" t="s">
        <v>115</v>
      </c>
      <c r="D3868" s="245">
        <v>14188.005991455077</v>
      </c>
      <c r="E3868" s="245">
        <v>48143.67450004768</v>
      </c>
      <c r="F3868" s="246">
        <v>62331.680491502761</v>
      </c>
      <c r="G3868" s="221"/>
    </row>
    <row r="3869" spans="1:7" s="58" customFormat="1" ht="13.5" customHeight="1" x14ac:dyDescent="0.2">
      <c r="A3869" s="349">
        <v>2020</v>
      </c>
      <c r="B3869" s="350" t="s">
        <v>43</v>
      </c>
      <c r="C3869" s="350" t="s">
        <v>115</v>
      </c>
      <c r="D3869" s="351">
        <v>16644.741999999998</v>
      </c>
      <c r="E3869" s="351">
        <v>66743.763023913372</v>
      </c>
      <c r="F3869" s="352">
        <v>83388.505023913371</v>
      </c>
      <c r="G3869" s="221"/>
    </row>
    <row r="3870" spans="1:7" s="58" customFormat="1" ht="13.5" customHeight="1" x14ac:dyDescent="0.2">
      <c r="A3870" s="244">
        <v>2020</v>
      </c>
      <c r="B3870" s="165" t="s">
        <v>44</v>
      </c>
      <c r="C3870" s="165" t="s">
        <v>115</v>
      </c>
      <c r="D3870" s="245">
        <v>20992.398941406253</v>
      </c>
      <c r="E3870" s="245">
        <v>88503.538950408954</v>
      </c>
      <c r="F3870" s="246">
        <v>109495.93789181519</v>
      </c>
      <c r="G3870" s="221"/>
    </row>
    <row r="3871" spans="1:7" s="58" customFormat="1" ht="13.5" customHeight="1" x14ac:dyDescent="0.2">
      <c r="A3871" s="349">
        <v>2020</v>
      </c>
      <c r="B3871" s="350" t="s">
        <v>45</v>
      </c>
      <c r="C3871" s="350" t="s">
        <v>115</v>
      </c>
      <c r="D3871" s="351">
        <v>21703.772000000001</v>
      </c>
      <c r="E3871" s="351">
        <v>79880.310498474122</v>
      </c>
      <c r="F3871" s="352">
        <v>101584.08249847412</v>
      </c>
      <c r="G3871" s="221"/>
    </row>
    <row r="3872" spans="1:7" s="58" customFormat="1" ht="13.5" customHeight="1" x14ac:dyDescent="0.2">
      <c r="A3872" s="244">
        <v>2020</v>
      </c>
      <c r="B3872" s="165" t="s">
        <v>46</v>
      </c>
      <c r="C3872" s="165" t="s">
        <v>115</v>
      </c>
      <c r="D3872" s="245">
        <v>23951.229960937497</v>
      </c>
      <c r="E3872" s="245">
        <v>84838.323997615807</v>
      </c>
      <c r="F3872" s="246">
        <v>108789.55395855331</v>
      </c>
      <c r="G3872" s="221"/>
    </row>
    <row r="3873" spans="1:7" s="58" customFormat="1" ht="13.5" customHeight="1" x14ac:dyDescent="0.2">
      <c r="A3873" s="349">
        <v>2020</v>
      </c>
      <c r="B3873" s="350" t="s">
        <v>47</v>
      </c>
      <c r="C3873" s="350" t="s">
        <v>115</v>
      </c>
      <c r="D3873" s="351">
        <v>24072.165949951181</v>
      </c>
      <c r="E3873" s="351">
        <v>80476.480013542183</v>
      </c>
      <c r="F3873" s="352">
        <v>104548.64596349336</v>
      </c>
      <c r="G3873" s="221"/>
    </row>
    <row r="3874" spans="1:7" s="58" customFormat="1" ht="13.5" customHeight="1" x14ac:dyDescent="0.2">
      <c r="A3874" s="244">
        <v>2020</v>
      </c>
      <c r="B3874" s="165" t="s">
        <v>48</v>
      </c>
      <c r="C3874" s="165" t="s">
        <v>115</v>
      </c>
      <c r="D3874" s="245">
        <v>21751.130049438478</v>
      </c>
      <c r="E3874" s="245">
        <v>78025.416508583075</v>
      </c>
      <c r="F3874" s="246">
        <v>99776.546558021539</v>
      </c>
      <c r="G3874" s="221"/>
    </row>
    <row r="3875" spans="1:7" s="58" customFormat="1" ht="13.5" customHeight="1" x14ac:dyDescent="0.2">
      <c r="A3875" s="349">
        <v>2020</v>
      </c>
      <c r="B3875" s="350" t="s">
        <v>49</v>
      </c>
      <c r="C3875" s="350" t="s">
        <v>115</v>
      </c>
      <c r="D3875" s="351">
        <v>18007.17702563477</v>
      </c>
      <c r="E3875" s="351">
        <v>65274.175999427796</v>
      </c>
      <c r="F3875" s="352">
        <v>83281.353025062563</v>
      </c>
      <c r="G3875" s="221"/>
    </row>
    <row r="3876" spans="1:7" s="58" customFormat="1" ht="13.5" customHeight="1" x14ac:dyDescent="0.2">
      <c r="A3876" s="244">
        <v>2021</v>
      </c>
      <c r="B3876" s="165" t="s">
        <v>50</v>
      </c>
      <c r="C3876" s="165" t="s">
        <v>115</v>
      </c>
      <c r="D3876" s="245">
        <v>18139.774971923827</v>
      </c>
      <c r="E3876" s="245">
        <v>66848.762500000012</v>
      </c>
      <c r="F3876" s="246">
        <v>84988.537471923832</v>
      </c>
      <c r="G3876" s="221"/>
    </row>
    <row r="3877" spans="1:7" s="58" customFormat="1" ht="13.5" customHeight="1" x14ac:dyDescent="0.2">
      <c r="A3877" s="349">
        <v>2021</v>
      </c>
      <c r="B3877" s="350" t="s">
        <v>51</v>
      </c>
      <c r="C3877" s="350" t="s">
        <v>115</v>
      </c>
      <c r="D3877" s="351">
        <v>22440.202995</v>
      </c>
      <c r="E3877" s="351">
        <v>62811.132000000005</v>
      </c>
      <c r="F3877" s="352">
        <v>85251.334995000012</v>
      </c>
      <c r="G3877" s="221"/>
    </row>
    <row r="3878" spans="1:7" s="58" customFormat="1" ht="13.5" customHeight="1" x14ac:dyDescent="0.2">
      <c r="A3878" s="244">
        <v>2021</v>
      </c>
      <c r="B3878" s="165" t="s">
        <v>52</v>
      </c>
      <c r="C3878" s="165" t="s">
        <v>115</v>
      </c>
      <c r="D3878" s="245">
        <v>23011.002017089842</v>
      </c>
      <c r="E3878" s="245">
        <v>71319.332500000019</v>
      </c>
      <c r="F3878" s="246">
        <v>94330.334517089854</v>
      </c>
      <c r="G3878" s="221"/>
    </row>
    <row r="3879" spans="1:7" s="58" customFormat="1" ht="13.5" customHeight="1" x14ac:dyDescent="0.2">
      <c r="A3879" s="349">
        <v>2021</v>
      </c>
      <c r="B3879" s="350" t="s">
        <v>40</v>
      </c>
      <c r="C3879" s="350" t="s">
        <v>115</v>
      </c>
      <c r="D3879" s="351">
        <v>19088.88797070313</v>
      </c>
      <c r="E3879" s="351">
        <v>61915.28500002384</v>
      </c>
      <c r="F3879" s="352">
        <v>81004.17297072697</v>
      </c>
      <c r="G3879" s="221"/>
    </row>
    <row r="3880" spans="1:7" s="58" customFormat="1" ht="13.5" customHeight="1" x14ac:dyDescent="0.2">
      <c r="A3880" s="244">
        <v>2021</v>
      </c>
      <c r="B3880" s="165" t="s">
        <v>42</v>
      </c>
      <c r="C3880" s="165" t="s">
        <v>115</v>
      </c>
      <c r="D3880" s="245">
        <v>1076.7630000000001</v>
      </c>
      <c r="E3880" s="245">
        <v>10723.240003100933</v>
      </c>
      <c r="F3880" s="246">
        <v>11800.003003100932</v>
      </c>
      <c r="G3880" s="221"/>
    </row>
    <row r="3881" spans="1:7" s="58" customFormat="1" ht="13.5" customHeight="1" x14ac:dyDescent="0.2">
      <c r="A3881" s="349">
        <v>2021</v>
      </c>
      <c r="B3881" s="350" t="s">
        <v>43</v>
      </c>
      <c r="C3881" s="350" t="s">
        <v>115</v>
      </c>
      <c r="D3881" s="351">
        <v>19219.035014648442</v>
      </c>
      <c r="E3881" s="351">
        <v>70394.026500762935</v>
      </c>
      <c r="F3881" s="352">
        <v>89613.061515411377</v>
      </c>
      <c r="G3881" s="221"/>
    </row>
    <row r="3882" spans="1:7" s="58" customFormat="1" ht="13.5" customHeight="1" x14ac:dyDescent="0.2">
      <c r="A3882" s="244">
        <v>2021</v>
      </c>
      <c r="B3882" s="165" t="s">
        <v>44</v>
      </c>
      <c r="C3882" s="165" t="s">
        <v>115</v>
      </c>
      <c r="D3882" s="245">
        <v>24478.742919433593</v>
      </c>
      <c r="E3882" s="245">
        <v>75046.517001433502</v>
      </c>
      <c r="F3882" s="246">
        <v>99525.259920867102</v>
      </c>
      <c r="G3882" s="221"/>
    </row>
    <row r="3883" spans="1:7" s="58" customFormat="1" ht="13.5" customHeight="1" x14ac:dyDescent="0.2">
      <c r="A3883" s="349">
        <v>2021</v>
      </c>
      <c r="B3883" s="350" t="s">
        <v>45</v>
      </c>
      <c r="C3883" s="350" t="s">
        <v>115</v>
      </c>
      <c r="D3883" s="351">
        <v>27138.571026855461</v>
      </c>
      <c r="E3883" s="351">
        <v>66908.948497711797</v>
      </c>
      <c r="F3883" s="352">
        <v>94047.519524567251</v>
      </c>
      <c r="G3883" s="221"/>
    </row>
    <row r="3884" spans="1:7" s="58" customFormat="1" ht="13.5" customHeight="1" x14ac:dyDescent="0.2">
      <c r="A3884" s="244">
        <v>2021</v>
      </c>
      <c r="B3884" s="165" t="s">
        <v>46</v>
      </c>
      <c r="C3884" s="165" t="s">
        <v>115</v>
      </c>
      <c r="D3884" s="245">
        <v>26320.433921875003</v>
      </c>
      <c r="E3884" s="245">
        <v>76513.846998569526</v>
      </c>
      <c r="F3884" s="246">
        <v>102834.28092044452</v>
      </c>
      <c r="G3884" s="221"/>
    </row>
    <row r="3885" spans="1:7" s="58" customFormat="1" ht="13.5" customHeight="1" x14ac:dyDescent="0.2">
      <c r="A3885" s="349">
        <v>2021</v>
      </c>
      <c r="B3885" s="350" t="s">
        <v>47</v>
      </c>
      <c r="C3885" s="350" t="s">
        <v>115</v>
      </c>
      <c r="D3885" s="351">
        <v>27972.670960021984</v>
      </c>
      <c r="E3885" s="351">
        <v>78730.745539779688</v>
      </c>
      <c r="F3885" s="352">
        <v>106703.41649980165</v>
      </c>
      <c r="G3885" s="221"/>
    </row>
    <row r="3886" spans="1:7" s="58" customFormat="1" ht="13.5" customHeight="1" x14ac:dyDescent="0.2">
      <c r="A3886" s="244">
        <v>2021</v>
      </c>
      <c r="B3886" s="165" t="s">
        <v>48</v>
      </c>
      <c r="C3886" s="165" t="s">
        <v>115</v>
      </c>
      <c r="D3886" s="245">
        <v>28059.982048828122</v>
      </c>
      <c r="E3886" s="245">
        <v>81389.446995922102</v>
      </c>
      <c r="F3886" s="246">
        <v>109449.42904475021</v>
      </c>
      <c r="G3886" s="221"/>
    </row>
    <row r="3887" spans="1:7" s="58" customFormat="1" ht="13.5" customHeight="1" x14ac:dyDescent="0.2">
      <c r="A3887" s="349">
        <v>2021</v>
      </c>
      <c r="B3887" s="350" t="s">
        <v>49</v>
      </c>
      <c r="C3887" s="350" t="s">
        <v>115</v>
      </c>
      <c r="D3887" s="351">
        <v>24961.192009765618</v>
      </c>
      <c r="E3887" s="351">
        <v>81564.735517167632</v>
      </c>
      <c r="F3887" s="352">
        <v>106525.92752693326</v>
      </c>
      <c r="G3887" s="221"/>
    </row>
    <row r="3888" spans="1:7" s="58" customFormat="1" ht="13.5" customHeight="1" x14ac:dyDescent="0.2">
      <c r="A3888" s="244">
        <v>2022</v>
      </c>
      <c r="B3888" s="165" t="s">
        <v>50</v>
      </c>
      <c r="C3888" s="165" t="s">
        <v>115</v>
      </c>
      <c r="D3888" s="370">
        <v>23172.981049743656</v>
      </c>
      <c r="E3888" s="370">
        <v>63189.778554168719</v>
      </c>
      <c r="F3888" s="371">
        <v>86362.759603912389</v>
      </c>
      <c r="G3888" s="221"/>
    </row>
    <row r="3889" spans="1:7" s="58" customFormat="1" ht="13.5" customHeight="1" x14ac:dyDescent="0.2">
      <c r="A3889" s="349">
        <v>2022</v>
      </c>
      <c r="B3889" s="350" t="s">
        <v>51</v>
      </c>
      <c r="C3889" s="350" t="s">
        <v>115</v>
      </c>
      <c r="D3889" s="351">
        <v>28311.599107421884</v>
      </c>
      <c r="E3889" s="351">
        <v>67754.686993896496</v>
      </c>
      <c r="F3889" s="352">
        <v>96066.286101318372</v>
      </c>
      <c r="G3889" s="221"/>
    </row>
    <row r="3890" spans="1:7" s="58" customFormat="1" ht="13.5" customHeight="1" x14ac:dyDescent="0.2">
      <c r="A3890" s="244">
        <v>2022</v>
      </c>
      <c r="B3890" s="165" t="s">
        <v>52</v>
      </c>
      <c r="C3890" s="165" t="s">
        <v>115</v>
      </c>
      <c r="D3890" s="370">
        <v>29824.720045471193</v>
      </c>
      <c r="E3890" s="370">
        <v>77760.010971962023</v>
      </c>
      <c r="F3890" s="371">
        <v>107584.73101743322</v>
      </c>
      <c r="G3890" s="221"/>
    </row>
    <row r="3891" spans="1:7" s="58" customFormat="1" ht="13.5" customHeight="1" x14ac:dyDescent="0.2">
      <c r="A3891" s="349">
        <v>2022</v>
      </c>
      <c r="B3891" s="350" t="s">
        <v>40</v>
      </c>
      <c r="C3891" s="350" t="s">
        <v>115</v>
      </c>
      <c r="D3891" s="351">
        <v>27667.147078735357</v>
      </c>
      <c r="E3891" s="351">
        <v>74810.045423498916</v>
      </c>
      <c r="F3891" s="352">
        <v>102477.19250223426</v>
      </c>
      <c r="G3891" s="221"/>
    </row>
    <row r="3892" spans="1:7" s="58" customFormat="1" ht="13.5" customHeight="1" x14ac:dyDescent="0.2">
      <c r="A3892" s="244">
        <v>2022</v>
      </c>
      <c r="B3892" s="165" t="s">
        <v>42</v>
      </c>
      <c r="C3892" s="165" t="s">
        <v>115</v>
      </c>
      <c r="D3892" s="370">
        <v>31689.486067749032</v>
      </c>
      <c r="E3892" s="370">
        <v>73775.357675808104</v>
      </c>
      <c r="F3892" s="371">
        <v>105464.84374355714</v>
      </c>
      <c r="G3892" s="221"/>
    </row>
    <row r="3893" spans="1:7" s="58" customFormat="1" ht="13.5" customHeight="1" x14ac:dyDescent="0.2">
      <c r="A3893" s="349">
        <v>2022</v>
      </c>
      <c r="B3893" s="350" t="s">
        <v>43</v>
      </c>
      <c r="C3893" s="350" t="s">
        <v>115</v>
      </c>
      <c r="D3893" s="351">
        <v>32130.102987487797</v>
      </c>
      <c r="E3893" s="351">
        <v>74432.901388111088</v>
      </c>
      <c r="F3893" s="352">
        <v>106563.00437559887</v>
      </c>
      <c r="G3893" s="221"/>
    </row>
    <row r="3894" spans="1:7" s="58" customFormat="1" ht="13.5" customHeight="1" x14ac:dyDescent="0.2">
      <c r="A3894" s="244">
        <v>2022</v>
      </c>
      <c r="B3894" s="165" t="s">
        <v>44</v>
      </c>
      <c r="C3894" s="165" t="s">
        <v>115</v>
      </c>
      <c r="D3894" s="370">
        <v>31498.174999999996</v>
      </c>
      <c r="E3894" s="370">
        <v>75480.424203048518</v>
      </c>
      <c r="F3894" s="371">
        <v>106978.59920304851</v>
      </c>
      <c r="G3894" s="221"/>
    </row>
    <row r="3895" spans="1:7" s="58" customFormat="1" ht="13.5" customHeight="1" x14ac:dyDescent="0.2">
      <c r="A3895" s="349">
        <v>2022</v>
      </c>
      <c r="B3895" s="350" t="s">
        <v>45</v>
      </c>
      <c r="C3895" s="350" t="s">
        <v>115</v>
      </c>
      <c r="D3895" s="351">
        <v>35829.943021362305</v>
      </c>
      <c r="E3895" s="351">
        <v>80689.889449199021</v>
      </c>
      <c r="F3895" s="352">
        <v>116519.83247056135</v>
      </c>
      <c r="G3895" s="221"/>
    </row>
    <row r="3896" spans="1:7" s="58" customFormat="1" ht="13.5" customHeight="1" x14ac:dyDescent="0.2">
      <c r="A3896" s="244">
        <v>2022</v>
      </c>
      <c r="B3896" s="165" t="s">
        <v>46</v>
      </c>
      <c r="C3896" s="165" t="s">
        <v>115</v>
      </c>
      <c r="D3896" s="370">
        <v>36081.671000000002</v>
      </c>
      <c r="E3896" s="370">
        <v>83289.453716961885</v>
      </c>
      <c r="F3896" s="371">
        <v>119371.12471696189</v>
      </c>
      <c r="G3896" s="221"/>
    </row>
    <row r="3897" spans="1:7" s="58" customFormat="1" ht="13.5" customHeight="1" x14ac:dyDescent="0.2">
      <c r="A3897" s="349">
        <v>2022</v>
      </c>
      <c r="B3897" s="350" t="s">
        <v>47</v>
      </c>
      <c r="C3897" s="350" t="s">
        <v>115</v>
      </c>
      <c r="D3897" s="351">
        <v>30158.863002441401</v>
      </c>
      <c r="E3897" s="351">
        <v>73298.892589308147</v>
      </c>
      <c r="F3897" s="352">
        <v>103457.75559174956</v>
      </c>
      <c r="G3897" s="221"/>
    </row>
    <row r="3898" spans="1:7" s="58" customFormat="1" ht="13.5" customHeight="1" x14ac:dyDescent="0.2">
      <c r="A3898" s="244">
        <v>2022</v>
      </c>
      <c r="B3898" s="165" t="s">
        <v>48</v>
      </c>
      <c r="C3898" s="165" t="s">
        <v>115</v>
      </c>
      <c r="D3898" s="370">
        <v>28909.901023803715</v>
      </c>
      <c r="E3898" s="370">
        <v>72733.225473362938</v>
      </c>
      <c r="F3898" s="371">
        <v>101643.12649716664</v>
      </c>
      <c r="G3898" s="221"/>
    </row>
    <row r="3899" spans="1:7" s="58" customFormat="1" ht="13.5" customHeight="1" x14ac:dyDescent="0.2">
      <c r="A3899" s="349">
        <v>2022</v>
      </c>
      <c r="B3899" s="350" t="s">
        <v>49</v>
      </c>
      <c r="C3899" s="350" t="s">
        <v>115</v>
      </c>
      <c r="D3899" s="351">
        <v>27246.944995727543</v>
      </c>
      <c r="E3899" s="351">
        <v>67772.32696654035</v>
      </c>
      <c r="F3899" s="352">
        <v>95019.2719622679</v>
      </c>
      <c r="G3899" s="221"/>
    </row>
    <row r="3900" spans="1:7" s="58" customFormat="1" ht="13.5" customHeight="1" x14ac:dyDescent="0.2">
      <c r="A3900" s="244">
        <v>2023</v>
      </c>
      <c r="B3900" s="165" t="s">
        <v>50</v>
      </c>
      <c r="C3900" s="165" t="s">
        <v>115</v>
      </c>
      <c r="D3900" s="370">
        <v>22503.230990844728</v>
      </c>
      <c r="E3900" s="370">
        <v>64326.731505798358</v>
      </c>
      <c r="F3900" s="371">
        <v>86829.962496643086</v>
      </c>
      <c r="G3900" s="221"/>
    </row>
    <row r="3901" spans="1:7" s="58" customFormat="1" ht="13.5" customHeight="1" x14ac:dyDescent="0.2">
      <c r="A3901" s="349">
        <v>2023</v>
      </c>
      <c r="B3901" s="350" t="s">
        <v>51</v>
      </c>
      <c r="C3901" s="350" t="s">
        <v>115</v>
      </c>
      <c r="D3901" s="351">
        <v>27726.258065999999</v>
      </c>
      <c r="E3901" s="351">
        <v>65430.248523610011</v>
      </c>
      <c r="F3901" s="352">
        <v>93156.506589610013</v>
      </c>
      <c r="G3901" s="221"/>
    </row>
    <row r="3902" spans="1:7" s="58" customFormat="1" ht="13.5" customHeight="1" x14ac:dyDescent="0.2">
      <c r="A3902" s="244">
        <v>2023</v>
      </c>
      <c r="B3902" s="165" t="s">
        <v>52</v>
      </c>
      <c r="C3902" s="165" t="s">
        <v>115</v>
      </c>
      <c r="D3902" s="370">
        <v>29276.055074768068</v>
      </c>
      <c r="E3902" s="370">
        <v>68867.035477283483</v>
      </c>
      <c r="F3902" s="371">
        <v>98143.090552051552</v>
      </c>
      <c r="G3902" s="221"/>
    </row>
    <row r="3903" spans="1:7" s="58" customFormat="1" ht="13.5" customHeight="1" x14ac:dyDescent="0.2">
      <c r="A3903" s="349">
        <v>2023</v>
      </c>
      <c r="B3903" s="350" t="s">
        <v>40</v>
      </c>
      <c r="C3903" s="350" t="s">
        <v>115</v>
      </c>
      <c r="D3903" s="351">
        <v>21691.738969558712</v>
      </c>
      <c r="E3903" s="351">
        <v>63603.093490529602</v>
      </c>
      <c r="F3903" s="352">
        <v>85294.832460088306</v>
      </c>
      <c r="G3903" s="221"/>
    </row>
    <row r="3904" spans="1:7" s="58" customFormat="1" ht="13.5" customHeight="1" x14ac:dyDescent="0.2">
      <c r="A3904" s="244">
        <v>2023</v>
      </c>
      <c r="B3904" s="165" t="s">
        <v>42</v>
      </c>
      <c r="C3904" s="165" t="s">
        <v>115</v>
      </c>
      <c r="D3904" s="370">
        <v>22803.810051269538</v>
      </c>
      <c r="E3904" s="370">
        <v>70966.668033316775</v>
      </c>
      <c r="F3904" s="371">
        <v>93770.478084586299</v>
      </c>
      <c r="G3904" s="221"/>
    </row>
    <row r="3905" spans="1:7" s="58" customFormat="1" ht="13.5" customHeight="1" x14ac:dyDescent="0.2">
      <c r="A3905" s="349">
        <v>2023</v>
      </c>
      <c r="B3905" s="350" t="s">
        <v>43</v>
      </c>
      <c r="C3905" s="350" t="s">
        <v>115</v>
      </c>
      <c r="D3905" s="351">
        <v>22934.478003469994</v>
      </c>
      <c r="E3905" s="351">
        <v>64368.371003001012</v>
      </c>
      <c r="F3905" s="352">
        <v>87302.849006471006</v>
      </c>
      <c r="G3905" s="221"/>
    </row>
    <row r="3906" spans="1:7" s="58" customFormat="1" ht="13.5" customHeight="1" x14ac:dyDescent="0.2">
      <c r="A3906" s="244">
        <v>2023</v>
      </c>
      <c r="B3906" s="165" t="s">
        <v>44</v>
      </c>
      <c r="C3906" s="165" t="s">
        <v>115</v>
      </c>
      <c r="D3906" s="370">
        <v>24414.467000000001</v>
      </c>
      <c r="E3906" s="370">
        <v>65416.748</v>
      </c>
      <c r="F3906" s="371">
        <v>89831.214999999997</v>
      </c>
      <c r="G3906" s="221"/>
    </row>
    <row r="3907" spans="1:7" s="58" customFormat="1" ht="13.5" customHeight="1" x14ac:dyDescent="0.2">
      <c r="A3907" s="349">
        <v>2023</v>
      </c>
      <c r="B3907" s="350" t="s">
        <v>45</v>
      </c>
      <c r="C3907" s="350" t="s">
        <v>115</v>
      </c>
      <c r="D3907" s="351">
        <v>25970.302058593756</v>
      </c>
      <c r="E3907" s="351">
        <v>71224.524499618536</v>
      </c>
      <c r="F3907" s="352">
        <v>97194.826558212299</v>
      </c>
      <c r="G3907" s="221"/>
    </row>
    <row r="3908" spans="1:7" s="58" customFormat="1" ht="13.5" customHeight="1" x14ac:dyDescent="0.2">
      <c r="A3908" s="244">
        <v>2023</v>
      </c>
      <c r="B3908" s="165" t="s">
        <v>46</v>
      </c>
      <c r="C3908" s="165" t="s">
        <v>115</v>
      </c>
      <c r="D3908" s="370">
        <v>28491.449000000001</v>
      </c>
      <c r="E3908" s="370">
        <v>68389.187500000015</v>
      </c>
      <c r="F3908" s="371">
        <v>96880.636500000022</v>
      </c>
      <c r="G3908" s="221"/>
    </row>
    <row r="3909" spans="1:7" s="58" customFormat="1" ht="13.5" customHeight="1" x14ac:dyDescent="0.2">
      <c r="A3909" s="349">
        <v>2023</v>
      </c>
      <c r="B3909" s="350" t="s">
        <v>47</v>
      </c>
      <c r="C3909" s="350" t="s">
        <v>115</v>
      </c>
      <c r="D3909" s="351">
        <v>25901.101999999999</v>
      </c>
      <c r="E3909" s="351">
        <v>67148.920000000013</v>
      </c>
      <c r="F3909" s="352">
        <v>93050.022000000012</v>
      </c>
      <c r="G3909" s="221"/>
    </row>
    <row r="3910" spans="1:7" s="58" customFormat="1" ht="13.5" customHeight="1" x14ac:dyDescent="0.2">
      <c r="A3910" s="244">
        <v>2023</v>
      </c>
      <c r="B3910" s="165" t="s">
        <v>48</v>
      </c>
      <c r="C3910" s="165" t="s">
        <v>115</v>
      </c>
      <c r="D3910" s="370">
        <v>25166.872000000003</v>
      </c>
      <c r="E3910" s="370">
        <v>67756.792000000016</v>
      </c>
      <c r="F3910" s="371">
        <v>92923.664000000019</v>
      </c>
      <c r="G3910" s="221"/>
    </row>
    <row r="3911" spans="1:7" s="58" customFormat="1" ht="13.5" customHeight="1" x14ac:dyDescent="0.2">
      <c r="A3911" s="349">
        <v>2023</v>
      </c>
      <c r="B3911" s="350" t="s">
        <v>49</v>
      </c>
      <c r="C3911" s="350" t="s">
        <v>115</v>
      </c>
      <c r="D3911" s="351">
        <v>22253.909</v>
      </c>
      <c r="E3911" s="351">
        <v>63006.384500000015</v>
      </c>
      <c r="F3911" s="352">
        <v>85260.293500000014</v>
      </c>
      <c r="G3911" s="221"/>
    </row>
    <row r="3912" spans="1:7" s="58" customFormat="1" ht="13.5" customHeight="1" x14ac:dyDescent="0.2">
      <c r="A3912" s="244">
        <v>2024</v>
      </c>
      <c r="B3912" s="165" t="s">
        <v>50</v>
      </c>
      <c r="C3912" s="165" t="s">
        <v>115</v>
      </c>
      <c r="D3912" s="370">
        <v>20865.309000000001</v>
      </c>
      <c r="E3912" s="370">
        <v>55909.302000000003</v>
      </c>
      <c r="F3912" s="371">
        <v>76774.611000000004</v>
      </c>
      <c r="G3912" s="221"/>
    </row>
    <row r="3913" spans="1:7" s="58" customFormat="1" ht="13.5" customHeight="1" x14ac:dyDescent="0.2">
      <c r="A3913" s="349">
        <v>2024</v>
      </c>
      <c r="B3913" s="350" t="s">
        <v>51</v>
      </c>
      <c r="C3913" s="350" t="s">
        <v>115</v>
      </c>
      <c r="D3913" s="351">
        <v>25627.260000000002</v>
      </c>
      <c r="E3913" s="351">
        <v>61060.514000000003</v>
      </c>
      <c r="F3913" s="352">
        <v>86687.774000000005</v>
      </c>
      <c r="G3913" s="221"/>
    </row>
    <row r="3914" spans="1:7" s="58" customFormat="1" ht="13.5" customHeight="1" x14ac:dyDescent="0.2">
      <c r="A3914" s="244">
        <v>2024</v>
      </c>
      <c r="B3914" s="165" t="s">
        <v>52</v>
      </c>
      <c r="C3914" s="165" t="s">
        <v>115</v>
      </c>
      <c r="D3914" s="370">
        <v>23092.055999999997</v>
      </c>
      <c r="E3914" s="370">
        <v>56511.59550000001</v>
      </c>
      <c r="F3914" s="371">
        <v>79603.651500000007</v>
      </c>
      <c r="G3914" s="221"/>
    </row>
    <row r="3915" spans="1:7" s="58" customFormat="1" ht="13.5" customHeight="1" x14ac:dyDescent="0.2">
      <c r="A3915" s="349">
        <v>2024</v>
      </c>
      <c r="B3915" s="350" t="s">
        <v>40</v>
      </c>
      <c r="C3915" s="350" t="s">
        <v>115</v>
      </c>
      <c r="D3915" s="351">
        <v>27840.136999999999</v>
      </c>
      <c r="E3915" s="351">
        <v>65353.189000000013</v>
      </c>
      <c r="F3915" s="352">
        <v>93193.326000000001</v>
      </c>
      <c r="G3915" s="221"/>
    </row>
    <row r="3916" spans="1:7" s="58" customFormat="1" ht="13.5" customHeight="1" x14ac:dyDescent="0.2">
      <c r="A3916" s="244">
        <v>2024</v>
      </c>
      <c r="B3916" s="165" t="s">
        <v>42</v>
      </c>
      <c r="C3916" s="165" t="s">
        <v>115</v>
      </c>
      <c r="D3916" s="370">
        <v>28732.39</v>
      </c>
      <c r="E3916" s="370">
        <v>61853.736500000006</v>
      </c>
      <c r="F3916" s="371">
        <v>90586.126500000013</v>
      </c>
      <c r="G3916" s="221"/>
    </row>
    <row r="3917" spans="1:7" s="58" customFormat="1" ht="13.5" customHeight="1" x14ac:dyDescent="0.2">
      <c r="A3917" s="349">
        <v>2024</v>
      </c>
      <c r="B3917" s="350" t="s">
        <v>43</v>
      </c>
      <c r="C3917" s="350" t="s">
        <v>115</v>
      </c>
      <c r="D3917" s="351">
        <v>25280.113000000001</v>
      </c>
      <c r="E3917" s="351">
        <v>57374.027500000004</v>
      </c>
      <c r="F3917" s="352">
        <v>82654.140500000009</v>
      </c>
      <c r="G3917" s="221"/>
    </row>
    <row r="3918" spans="1:7" s="58" customFormat="1" ht="13.5" customHeight="1" x14ac:dyDescent="0.2">
      <c r="A3918" s="244">
        <v>2024</v>
      </c>
      <c r="B3918" s="165" t="s">
        <v>44</v>
      </c>
      <c r="C3918" s="165" t="s">
        <v>115</v>
      </c>
      <c r="D3918" s="370">
        <v>29232.132000000001</v>
      </c>
      <c r="E3918" s="370">
        <v>63789.072499999995</v>
      </c>
      <c r="F3918" s="371">
        <v>93021.204500000007</v>
      </c>
      <c r="G3918" s="221"/>
    </row>
    <row r="3919" spans="1:7" s="58" customFormat="1" ht="12" customHeight="1" x14ac:dyDescent="0.2">
      <c r="A3919" s="349">
        <v>2024</v>
      </c>
      <c r="B3919" s="350" t="s">
        <v>45</v>
      </c>
      <c r="C3919" s="350" t="s">
        <v>115</v>
      </c>
      <c r="D3919" s="351">
        <v>29672.286</v>
      </c>
      <c r="E3919" s="351">
        <v>65449.689000000028</v>
      </c>
      <c r="F3919" s="352">
        <v>95121.97500000002</v>
      </c>
      <c r="G3919" s="221"/>
    </row>
    <row r="3920" spans="1:7" s="58" customFormat="1" ht="13.5" customHeight="1" x14ac:dyDescent="0.2">
      <c r="A3920" s="244">
        <v>2024</v>
      </c>
      <c r="B3920" s="165" t="s">
        <v>46</v>
      </c>
      <c r="C3920" s="165" t="s">
        <v>115</v>
      </c>
      <c r="D3920" s="370">
        <v>31413.131999999991</v>
      </c>
      <c r="E3920" s="370">
        <v>64753.345499999996</v>
      </c>
      <c r="F3920" s="371">
        <v>96166.477499999994</v>
      </c>
      <c r="G3920" s="221"/>
    </row>
    <row r="3921" spans="1:7" s="58" customFormat="1" ht="13.5" customHeight="1" x14ac:dyDescent="0.2">
      <c r="A3921" s="349">
        <v>2024</v>
      </c>
      <c r="B3921" s="350" t="s">
        <v>47</v>
      </c>
      <c r="C3921" s="350" t="s">
        <v>115</v>
      </c>
      <c r="D3921" s="351">
        <v>31883.397000000001</v>
      </c>
      <c r="E3921" s="351">
        <v>65080.632000000012</v>
      </c>
      <c r="F3921" s="352">
        <v>96964.02900000001</v>
      </c>
      <c r="G3921" s="221"/>
    </row>
    <row r="3922" spans="1:7" s="58" customFormat="1" ht="13.5" customHeight="1" x14ac:dyDescent="0.2">
      <c r="A3922" s="244">
        <v>2024</v>
      </c>
      <c r="B3922" s="165" t="s">
        <v>48</v>
      </c>
      <c r="C3922" s="165" t="s">
        <v>115</v>
      </c>
      <c r="D3922" s="370">
        <v>31115.084999999999</v>
      </c>
      <c r="E3922" s="370">
        <v>66423.525000000023</v>
      </c>
      <c r="F3922" s="371">
        <v>97538.61000000003</v>
      </c>
      <c r="G3922" s="221"/>
    </row>
    <row r="3923" spans="1:7" s="58" customFormat="1" ht="13.5" customHeight="1" x14ac:dyDescent="0.2">
      <c r="A3923" s="349">
        <v>2024</v>
      </c>
      <c r="B3923" s="350" t="s">
        <v>49</v>
      </c>
      <c r="C3923" s="350" t="s">
        <v>115</v>
      </c>
      <c r="D3923" s="351">
        <v>25032.537000000004</v>
      </c>
      <c r="E3923" s="351">
        <v>63089.096500000014</v>
      </c>
      <c r="F3923" s="352">
        <v>88121.633499999996</v>
      </c>
      <c r="G3923" s="221"/>
    </row>
    <row r="3924" spans="1:7" s="58" customFormat="1" ht="13.5" customHeight="1" x14ac:dyDescent="0.2">
      <c r="A3924" s="244">
        <v>2025</v>
      </c>
      <c r="B3924" s="165" t="s">
        <v>50</v>
      </c>
      <c r="C3924" s="165" t="s">
        <v>115</v>
      </c>
      <c r="D3924" s="370">
        <v>22880.332000000002</v>
      </c>
      <c r="E3924" s="370">
        <v>54629.86</v>
      </c>
      <c r="F3924" s="371">
        <v>77510.19200000001</v>
      </c>
      <c r="G3924" s="221"/>
    </row>
    <row r="3925" spans="1:7" s="58" customFormat="1" ht="13.5" customHeight="1" x14ac:dyDescent="0.2">
      <c r="A3925" s="349">
        <v>2025</v>
      </c>
      <c r="B3925" s="350" t="s">
        <v>51</v>
      </c>
      <c r="C3925" s="350" t="s">
        <v>115</v>
      </c>
      <c r="D3925" s="351">
        <v>24677.515000000003</v>
      </c>
      <c r="E3925" s="351">
        <v>58397.383500000018</v>
      </c>
      <c r="F3925" s="352">
        <v>83074.898500000025</v>
      </c>
      <c r="G3925" s="221"/>
    </row>
    <row r="3926" spans="1:7" s="58" customFormat="1" ht="13.5" customHeight="1" x14ac:dyDescent="0.2">
      <c r="A3926" s="244">
        <v>2025</v>
      </c>
      <c r="B3926" s="165" t="s">
        <v>52</v>
      </c>
      <c r="C3926" s="165" t="s">
        <v>115</v>
      </c>
      <c r="D3926" s="370">
        <v>26703.662</v>
      </c>
      <c r="E3926" s="370">
        <v>63420.827500000021</v>
      </c>
      <c r="F3926" s="371">
        <v>90124.489500000025</v>
      </c>
      <c r="G3926" s="221"/>
    </row>
    <row r="3927" spans="1:7" s="58" customFormat="1" ht="13.5" customHeight="1" x14ac:dyDescent="0.2">
      <c r="A3927" s="349">
        <v>2025</v>
      </c>
      <c r="B3927" s="350" t="s">
        <v>40</v>
      </c>
      <c r="C3927" s="350" t="s">
        <v>115</v>
      </c>
      <c r="D3927" s="351">
        <v>24048.310000000005</v>
      </c>
      <c r="E3927" s="351">
        <v>60517.500000000015</v>
      </c>
      <c r="F3927" s="352">
        <v>84565.810000000012</v>
      </c>
      <c r="G3927" s="221"/>
    </row>
    <row r="3928" spans="1:7" s="58" customFormat="1" ht="13.5" customHeight="1" x14ac:dyDescent="0.2">
      <c r="A3928" s="244">
        <v>2025</v>
      </c>
      <c r="B3928" s="165" t="s">
        <v>42</v>
      </c>
      <c r="C3928" s="165" t="s">
        <v>115</v>
      </c>
      <c r="D3928" s="370">
        <v>27272.468000000001</v>
      </c>
      <c r="E3928" s="370">
        <v>66738.925500000027</v>
      </c>
      <c r="F3928" s="371">
        <v>94011.39350000002</v>
      </c>
      <c r="G3928" s="221"/>
    </row>
    <row r="3929" spans="1:7" s="58" customFormat="1" ht="13.5" customHeight="1" x14ac:dyDescent="0.2">
      <c r="A3929" s="349">
        <v>2025</v>
      </c>
      <c r="B3929" s="350" t="s">
        <v>43</v>
      </c>
      <c r="C3929" s="350" t="s">
        <v>115</v>
      </c>
      <c r="D3929" s="351">
        <v>22500.273999999998</v>
      </c>
      <c r="E3929" s="351">
        <v>58295.282500000016</v>
      </c>
      <c r="F3929" s="352">
        <v>80795.556500000021</v>
      </c>
      <c r="G3929" s="221"/>
    </row>
    <row r="3930" spans="1:7" s="58" customFormat="1" ht="13.5" customHeight="1" x14ac:dyDescent="0.2">
      <c r="A3930" s="244">
        <v>2025</v>
      </c>
      <c r="B3930" s="165" t="s">
        <v>44</v>
      </c>
      <c r="C3930" s="165" t="s">
        <v>115</v>
      </c>
      <c r="D3930" s="370">
        <v>26564.115000000002</v>
      </c>
      <c r="E3930" s="370">
        <v>72852.928500000009</v>
      </c>
      <c r="F3930" s="371">
        <v>99417.043500000014</v>
      </c>
      <c r="G3930" s="221"/>
    </row>
    <row r="3931" spans="1:7" s="58" customFormat="1" ht="13.5" customHeight="1" x14ac:dyDescent="0.2">
      <c r="A3931" s="349">
        <v>2025</v>
      </c>
      <c r="B3931" s="350" t="s">
        <v>45</v>
      </c>
      <c r="C3931" s="350" t="s">
        <v>115</v>
      </c>
      <c r="D3931" s="351">
        <v>24352.358999999997</v>
      </c>
      <c r="E3931" s="351">
        <v>66295.381999999998</v>
      </c>
      <c r="F3931" s="352">
        <v>90647.741000000009</v>
      </c>
      <c r="G3931" s="221"/>
    </row>
    <row r="3932" spans="1:7" s="58" customFormat="1" ht="13.5" customHeight="1" x14ac:dyDescent="0.2">
      <c r="A3932" s="244">
        <v>2025</v>
      </c>
      <c r="B3932" s="165" t="s">
        <v>46</v>
      </c>
      <c r="C3932" s="165" t="s">
        <v>115</v>
      </c>
      <c r="D3932" s="370">
        <v>25908.44</v>
      </c>
      <c r="E3932" s="370">
        <v>69653.850000000006</v>
      </c>
      <c r="F3932" s="371">
        <v>95562.290000000008</v>
      </c>
      <c r="G3932" s="221"/>
    </row>
    <row r="3933" spans="1:7" s="58" customFormat="1" ht="13.5" customHeight="1" x14ac:dyDescent="0.2">
      <c r="A3933" s="349">
        <v>2025</v>
      </c>
      <c r="B3933" s="350" t="s">
        <v>47</v>
      </c>
      <c r="C3933" s="350" t="s">
        <v>115</v>
      </c>
      <c r="D3933" s="351">
        <v>24422.33</v>
      </c>
      <c r="E3933" s="351">
        <v>70285.3</v>
      </c>
      <c r="F3933" s="352">
        <v>94707.63</v>
      </c>
      <c r="G3933" s="221"/>
    </row>
    <row r="3934" spans="1:7" s="58" customFormat="1" ht="13.5" customHeight="1" x14ac:dyDescent="0.2">
      <c r="A3934" s="244">
        <v>2025</v>
      </c>
      <c r="B3934" s="165" t="s">
        <v>48</v>
      </c>
      <c r="C3934" s="165" t="s">
        <v>115</v>
      </c>
      <c r="D3934" s="245">
        <v>23569.020000000004</v>
      </c>
      <c r="E3934" s="245">
        <v>65385.670000000006</v>
      </c>
      <c r="F3934" s="246">
        <v>88954.69</v>
      </c>
      <c r="G3934" s="221"/>
    </row>
    <row r="3935" spans="1:7" s="58" customFormat="1" ht="13.5" customHeight="1" x14ac:dyDescent="0.2">
      <c r="A3935" s="349">
        <v>2025</v>
      </c>
      <c r="B3935" s="350" t="s">
        <v>49</v>
      </c>
      <c r="C3935" s="350" t="s">
        <v>115</v>
      </c>
      <c r="D3935" s="351">
        <v>18633.09</v>
      </c>
      <c r="E3935" s="351">
        <v>61683.41</v>
      </c>
      <c r="F3935" s="352">
        <v>80316.5</v>
      </c>
      <c r="G3935" s="221"/>
    </row>
    <row r="3936" spans="1:7" s="58" customFormat="1" ht="13.5" customHeight="1" x14ac:dyDescent="0.2">
      <c r="A3936" s="244">
        <v>2026</v>
      </c>
      <c r="B3936" s="165" t="s">
        <v>50</v>
      </c>
      <c r="C3936" s="165" t="s">
        <v>115</v>
      </c>
      <c r="D3936" s="245">
        <v>16878.25</v>
      </c>
      <c r="E3936" s="245">
        <v>59932.329999999994</v>
      </c>
      <c r="F3936" s="246">
        <v>76810.58</v>
      </c>
      <c r="G3936" s="221"/>
    </row>
    <row r="3937" spans="1:7" s="58" customFormat="1" ht="13.5" customHeight="1" x14ac:dyDescent="0.2">
      <c r="A3937" s="349">
        <v>2026</v>
      </c>
      <c r="B3937" s="350" t="s">
        <v>51</v>
      </c>
      <c r="C3937" s="350" t="s">
        <v>115</v>
      </c>
      <c r="D3937" s="351">
        <v>23224.35</v>
      </c>
      <c r="E3937" s="351">
        <v>59221.130000000005</v>
      </c>
      <c r="F3937" s="352">
        <v>82445.48</v>
      </c>
      <c r="G3937" s="221"/>
    </row>
    <row r="3938" spans="1:7" s="58" customFormat="1" ht="13.5" customHeight="1" x14ac:dyDescent="0.2">
      <c r="A3938" s="244">
        <v>2026</v>
      </c>
      <c r="B3938" s="165" t="s">
        <v>52</v>
      </c>
      <c r="C3938" s="165" t="s">
        <v>115</v>
      </c>
      <c r="D3938" s="245">
        <v>21582.320000000003</v>
      </c>
      <c r="E3938" s="245">
        <v>63464.94</v>
      </c>
      <c r="F3938" s="246">
        <v>85047.260000000009</v>
      </c>
      <c r="G3938" s="221"/>
    </row>
    <row r="3939" spans="1:7" s="58" customFormat="1" ht="13.5" customHeight="1" x14ac:dyDescent="0.2">
      <c r="A3939" s="349">
        <v>2026</v>
      </c>
      <c r="B3939" s="350" t="s">
        <v>40</v>
      </c>
      <c r="C3939" s="350" t="s">
        <v>115</v>
      </c>
      <c r="D3939" s="351">
        <v>20448.97</v>
      </c>
      <c r="E3939" s="351">
        <v>62376.36</v>
      </c>
      <c r="F3939" s="352">
        <v>82825.329999999987</v>
      </c>
      <c r="G3939" s="221"/>
    </row>
    <row r="3940" spans="1:7" s="58" customFormat="1" ht="13.5" customHeight="1" x14ac:dyDescent="0.2">
      <c r="A3940" s="244">
        <v>2026</v>
      </c>
      <c r="B3940" s="165" t="s">
        <v>42</v>
      </c>
      <c r="C3940" s="165" t="s">
        <v>115</v>
      </c>
      <c r="D3940" s="245">
        <v>22313.760000000002</v>
      </c>
      <c r="E3940" s="245">
        <v>63301.33</v>
      </c>
      <c r="F3940" s="246">
        <v>85615.09</v>
      </c>
      <c r="G3940" s="221"/>
    </row>
    <row r="3941" spans="1:7" s="58" customFormat="1" ht="13.5" customHeight="1" x14ac:dyDescent="0.2">
      <c r="A3941" s="349">
        <v>2026</v>
      </c>
      <c r="B3941" s="350" t="s">
        <v>43</v>
      </c>
      <c r="C3941" s="350" t="s">
        <v>115</v>
      </c>
      <c r="D3941" s="351">
        <v>20281.66</v>
      </c>
      <c r="E3941" s="351">
        <v>62421.55</v>
      </c>
      <c r="F3941" s="352">
        <v>82703.209999999992</v>
      </c>
      <c r="G3941" s="221"/>
    </row>
    <row r="3942" spans="1:7" s="58" customFormat="1" ht="13.5" customHeight="1" x14ac:dyDescent="0.2">
      <c r="A3942" s="244">
        <v>2009</v>
      </c>
      <c r="B3942" s="165" t="s">
        <v>40</v>
      </c>
      <c r="C3942" s="165" t="s">
        <v>116</v>
      </c>
      <c r="D3942" s="245">
        <v>3655.9</v>
      </c>
      <c r="E3942" s="245">
        <v>60724.876499999998</v>
      </c>
      <c r="F3942" s="246">
        <v>64380.776499999993</v>
      </c>
      <c r="G3942" s="221"/>
    </row>
    <row r="3943" spans="1:7" s="58" customFormat="1" ht="13.5" customHeight="1" x14ac:dyDescent="0.2">
      <c r="A3943" s="349">
        <v>2009</v>
      </c>
      <c r="B3943" s="350" t="s">
        <v>42</v>
      </c>
      <c r="C3943" s="350" t="s">
        <v>116</v>
      </c>
      <c r="D3943" s="351">
        <v>4446.54</v>
      </c>
      <c r="E3943" s="351">
        <v>55712.499499999998</v>
      </c>
      <c r="F3943" s="352">
        <v>60159.039499999999</v>
      </c>
      <c r="G3943" s="221"/>
    </row>
    <row r="3944" spans="1:7" s="58" customFormat="1" ht="13.5" customHeight="1" x14ac:dyDescent="0.2">
      <c r="A3944" s="244">
        <v>2009</v>
      </c>
      <c r="B3944" s="165" t="s">
        <v>43</v>
      </c>
      <c r="C3944" s="165" t="s">
        <v>116</v>
      </c>
      <c r="D3944" s="245">
        <v>5579.1799999999994</v>
      </c>
      <c r="E3944" s="245">
        <v>52400.356499999994</v>
      </c>
      <c r="F3944" s="246">
        <v>57979.536499999987</v>
      </c>
      <c r="G3944" s="221"/>
    </row>
    <row r="3945" spans="1:7" s="58" customFormat="1" ht="13.5" customHeight="1" x14ac:dyDescent="0.2">
      <c r="A3945" s="349">
        <v>2009</v>
      </c>
      <c r="B3945" s="350" t="s">
        <v>44</v>
      </c>
      <c r="C3945" s="350" t="s">
        <v>116</v>
      </c>
      <c r="D3945" s="351">
        <v>5930.68</v>
      </c>
      <c r="E3945" s="351">
        <v>64598.636500000001</v>
      </c>
      <c r="F3945" s="352">
        <v>70529.316500000001</v>
      </c>
      <c r="G3945" s="221"/>
    </row>
    <row r="3946" spans="1:7" s="58" customFormat="1" ht="13.5" customHeight="1" x14ac:dyDescent="0.2">
      <c r="A3946" s="244">
        <v>2009</v>
      </c>
      <c r="B3946" s="165" t="s">
        <v>45</v>
      </c>
      <c r="C3946" s="165" t="s">
        <v>116</v>
      </c>
      <c r="D3946" s="245">
        <v>6269.5700000000006</v>
      </c>
      <c r="E3946" s="245">
        <v>55768.383999999998</v>
      </c>
      <c r="F3946" s="246">
        <v>62037.953999999998</v>
      </c>
      <c r="G3946" s="221"/>
    </row>
    <row r="3947" spans="1:7" s="58" customFormat="1" ht="13.5" customHeight="1" x14ac:dyDescent="0.2">
      <c r="A3947" s="349">
        <v>2009</v>
      </c>
      <c r="B3947" s="350" t="s">
        <v>46</v>
      </c>
      <c r="C3947" s="350" t="s">
        <v>116</v>
      </c>
      <c r="D3947" s="351">
        <v>7549.23</v>
      </c>
      <c r="E3947" s="351">
        <v>58640.043499999992</v>
      </c>
      <c r="F3947" s="352">
        <v>66189.273499999996</v>
      </c>
      <c r="G3947" s="221"/>
    </row>
    <row r="3948" spans="1:7" s="58" customFormat="1" ht="13.5" customHeight="1" x14ac:dyDescent="0.2">
      <c r="A3948" s="244">
        <v>2009</v>
      </c>
      <c r="B3948" s="165" t="s">
        <v>47</v>
      </c>
      <c r="C3948" s="165" t="s">
        <v>116</v>
      </c>
      <c r="D3948" s="245">
        <v>7999.9900000000007</v>
      </c>
      <c r="E3948" s="245">
        <v>63676.991000000009</v>
      </c>
      <c r="F3948" s="246">
        <v>71676.981000000014</v>
      </c>
      <c r="G3948" s="221"/>
    </row>
    <row r="3949" spans="1:7" s="58" customFormat="1" ht="13.5" customHeight="1" x14ac:dyDescent="0.2">
      <c r="A3949" s="349">
        <v>2009</v>
      </c>
      <c r="B3949" s="350" t="s">
        <v>48</v>
      </c>
      <c r="C3949" s="350" t="s">
        <v>116</v>
      </c>
      <c r="D3949" s="351">
        <v>6141.5800000000008</v>
      </c>
      <c r="E3949" s="351">
        <v>62884.322499999995</v>
      </c>
      <c r="F3949" s="352">
        <v>69025.902499999997</v>
      </c>
      <c r="G3949" s="221"/>
    </row>
    <row r="3950" spans="1:7" s="58" customFormat="1" ht="13.5" customHeight="1" x14ac:dyDescent="0.2">
      <c r="A3950" s="244">
        <v>2009</v>
      </c>
      <c r="B3950" s="165" t="s">
        <v>49</v>
      </c>
      <c r="C3950" s="165" t="s">
        <v>116</v>
      </c>
      <c r="D3950" s="245">
        <v>6311.3200000000006</v>
      </c>
      <c r="E3950" s="245">
        <v>62467.231500000002</v>
      </c>
      <c r="F3950" s="246">
        <v>68778.551500000001</v>
      </c>
      <c r="G3950" s="221"/>
    </row>
    <row r="3951" spans="1:7" s="58" customFormat="1" ht="13.5" customHeight="1" x14ac:dyDescent="0.2">
      <c r="A3951" s="349">
        <v>2010</v>
      </c>
      <c r="B3951" s="350" t="s">
        <v>50</v>
      </c>
      <c r="C3951" s="350" t="s">
        <v>116</v>
      </c>
      <c r="D3951" s="351">
        <v>5746.5999999999995</v>
      </c>
      <c r="E3951" s="351">
        <v>64445.921999999991</v>
      </c>
      <c r="F3951" s="352">
        <v>70192.521999999997</v>
      </c>
      <c r="G3951" s="221"/>
    </row>
    <row r="3952" spans="1:7" s="58" customFormat="1" ht="13.5" customHeight="1" x14ac:dyDescent="0.2">
      <c r="A3952" s="244">
        <v>2010</v>
      </c>
      <c r="B3952" s="165" t="s">
        <v>51</v>
      </c>
      <c r="C3952" s="165" t="s">
        <v>116</v>
      </c>
      <c r="D3952" s="245">
        <v>5810.76</v>
      </c>
      <c r="E3952" s="245">
        <v>56573.43450000001</v>
      </c>
      <c r="F3952" s="246">
        <v>62384.194499999998</v>
      </c>
      <c r="G3952" s="221"/>
    </row>
    <row r="3953" spans="1:7" s="58" customFormat="1" ht="13.5" customHeight="1" x14ac:dyDescent="0.2">
      <c r="A3953" s="349">
        <v>2010</v>
      </c>
      <c r="B3953" s="350" t="s">
        <v>52</v>
      </c>
      <c r="C3953" s="350" t="s">
        <v>116</v>
      </c>
      <c r="D3953" s="351">
        <v>6656.44</v>
      </c>
      <c r="E3953" s="351">
        <v>61546.996999999996</v>
      </c>
      <c r="F3953" s="352">
        <v>68203.437000000005</v>
      </c>
      <c r="G3953" s="221"/>
    </row>
    <row r="3954" spans="1:7" s="58" customFormat="1" ht="13.5" customHeight="1" x14ac:dyDescent="0.2">
      <c r="A3954" s="244">
        <v>2010</v>
      </c>
      <c r="B3954" s="165" t="s">
        <v>40</v>
      </c>
      <c r="C3954" s="165" t="s">
        <v>116</v>
      </c>
      <c r="D3954" s="245">
        <v>6006.2199999999993</v>
      </c>
      <c r="E3954" s="245">
        <v>57550.727500000001</v>
      </c>
      <c r="F3954" s="246">
        <v>63556.947500000002</v>
      </c>
      <c r="G3954" s="221"/>
    </row>
    <row r="3955" spans="1:7" s="58" customFormat="1" ht="13.5" customHeight="1" x14ac:dyDescent="0.2">
      <c r="A3955" s="349">
        <v>2010</v>
      </c>
      <c r="B3955" s="350" t="s">
        <v>42</v>
      </c>
      <c r="C3955" s="350" t="s">
        <v>116</v>
      </c>
      <c r="D3955" s="351">
        <v>5932.95</v>
      </c>
      <c r="E3955" s="351">
        <v>66244.955999999991</v>
      </c>
      <c r="F3955" s="352">
        <v>72177.906000000003</v>
      </c>
      <c r="G3955" s="221"/>
    </row>
    <row r="3956" spans="1:7" s="58" customFormat="1" ht="13.5" customHeight="1" x14ac:dyDescent="0.2">
      <c r="A3956" s="244">
        <v>2010</v>
      </c>
      <c r="B3956" s="165" t="s">
        <v>43</v>
      </c>
      <c r="C3956" s="165" t="s">
        <v>116</v>
      </c>
      <c r="D3956" s="245">
        <v>9443.1099999999988</v>
      </c>
      <c r="E3956" s="245">
        <v>55285.139999999992</v>
      </c>
      <c r="F3956" s="246">
        <v>64728.249999999993</v>
      </c>
      <c r="G3956" s="221"/>
    </row>
    <row r="3957" spans="1:7" s="58" customFormat="1" ht="13.5" customHeight="1" x14ac:dyDescent="0.2">
      <c r="A3957" s="349">
        <v>2010</v>
      </c>
      <c r="B3957" s="350" t="s">
        <v>44</v>
      </c>
      <c r="C3957" s="350" t="s">
        <v>116</v>
      </c>
      <c r="D3957" s="351">
        <v>9064.18</v>
      </c>
      <c r="E3957" s="351">
        <v>58906.495000000003</v>
      </c>
      <c r="F3957" s="352">
        <v>67970.675000000003</v>
      </c>
      <c r="G3957" s="221"/>
    </row>
    <row r="3958" spans="1:7" s="58" customFormat="1" ht="13.5" customHeight="1" x14ac:dyDescent="0.2">
      <c r="A3958" s="244">
        <v>2010</v>
      </c>
      <c r="B3958" s="165" t="s">
        <v>45</v>
      </c>
      <c r="C3958" s="165" t="s">
        <v>116</v>
      </c>
      <c r="D3958" s="245">
        <v>9825.07</v>
      </c>
      <c r="E3958" s="245">
        <v>59757.257500000007</v>
      </c>
      <c r="F3958" s="246">
        <v>69582.327499999985</v>
      </c>
      <c r="G3958" s="221"/>
    </row>
    <row r="3959" spans="1:7" s="58" customFormat="1" ht="13.5" customHeight="1" x14ac:dyDescent="0.2">
      <c r="A3959" s="349">
        <v>2010</v>
      </c>
      <c r="B3959" s="350" t="s">
        <v>46</v>
      </c>
      <c r="C3959" s="350" t="s">
        <v>116</v>
      </c>
      <c r="D3959" s="351">
        <v>11222.089999999998</v>
      </c>
      <c r="E3959" s="351">
        <v>65164.440999999992</v>
      </c>
      <c r="F3959" s="352">
        <v>76386.531000000003</v>
      </c>
      <c r="G3959" s="221"/>
    </row>
    <row r="3960" spans="1:7" s="58" customFormat="1" ht="13.5" customHeight="1" x14ac:dyDescent="0.2">
      <c r="A3960" s="244">
        <v>2010</v>
      </c>
      <c r="B3960" s="165" t="s">
        <v>47</v>
      </c>
      <c r="C3960" s="165" t="s">
        <v>116</v>
      </c>
      <c r="D3960" s="245">
        <v>11475.07</v>
      </c>
      <c r="E3960" s="245">
        <v>68605.241000000009</v>
      </c>
      <c r="F3960" s="246">
        <v>80080.311000000002</v>
      </c>
      <c r="G3960" s="221"/>
    </row>
    <row r="3961" spans="1:7" s="58" customFormat="1" ht="13.5" customHeight="1" x14ac:dyDescent="0.2">
      <c r="A3961" s="349">
        <v>2010</v>
      </c>
      <c r="B3961" s="350" t="s">
        <v>48</v>
      </c>
      <c r="C3961" s="350" t="s">
        <v>116</v>
      </c>
      <c r="D3961" s="351">
        <v>11840.31</v>
      </c>
      <c r="E3961" s="351">
        <v>70738.788499999995</v>
      </c>
      <c r="F3961" s="352">
        <v>82579.098499999993</v>
      </c>
      <c r="G3961" s="221"/>
    </row>
    <row r="3962" spans="1:7" s="58" customFormat="1" ht="13.5" customHeight="1" x14ac:dyDescent="0.2">
      <c r="A3962" s="244">
        <v>2010</v>
      </c>
      <c r="B3962" s="165" t="s">
        <v>49</v>
      </c>
      <c r="C3962" s="165" t="s">
        <v>116</v>
      </c>
      <c r="D3962" s="245">
        <v>6974.8799999999992</v>
      </c>
      <c r="E3962" s="245">
        <v>70985.49500000001</v>
      </c>
      <c r="F3962" s="246">
        <v>77960.374999999985</v>
      </c>
      <c r="G3962" s="221"/>
    </row>
    <row r="3963" spans="1:7" s="58" customFormat="1" ht="13.5" customHeight="1" x14ac:dyDescent="0.2">
      <c r="A3963" s="349">
        <v>2011</v>
      </c>
      <c r="B3963" s="350" t="s">
        <v>50</v>
      </c>
      <c r="C3963" s="350" t="s">
        <v>116</v>
      </c>
      <c r="D3963" s="351">
        <v>7089.2800000000016</v>
      </c>
      <c r="E3963" s="351">
        <v>64340.066500000001</v>
      </c>
      <c r="F3963" s="352">
        <v>71429.346500000014</v>
      </c>
      <c r="G3963" s="221"/>
    </row>
    <row r="3964" spans="1:7" s="58" customFormat="1" ht="13.5" customHeight="1" x14ac:dyDescent="0.2">
      <c r="A3964" s="244">
        <v>2011</v>
      </c>
      <c r="B3964" s="165" t="s">
        <v>51</v>
      </c>
      <c r="C3964" s="165" t="s">
        <v>116</v>
      </c>
      <c r="D3964" s="245">
        <v>8226.9</v>
      </c>
      <c r="E3964" s="245">
        <v>61232.847000000002</v>
      </c>
      <c r="F3964" s="246">
        <v>69459.746999999988</v>
      </c>
      <c r="G3964" s="221"/>
    </row>
    <row r="3965" spans="1:7" s="58" customFormat="1" ht="13.5" customHeight="1" x14ac:dyDescent="0.2">
      <c r="A3965" s="349">
        <v>2011</v>
      </c>
      <c r="B3965" s="350" t="s">
        <v>52</v>
      </c>
      <c r="C3965" s="350" t="s">
        <v>116</v>
      </c>
      <c r="D3965" s="351">
        <v>10960.599999999999</v>
      </c>
      <c r="E3965" s="351">
        <v>82130.178500000009</v>
      </c>
      <c r="F3965" s="352">
        <v>93090.778500000029</v>
      </c>
      <c r="G3965" s="221"/>
    </row>
    <row r="3966" spans="1:7" s="58" customFormat="1" ht="13.5" customHeight="1" x14ac:dyDescent="0.2">
      <c r="A3966" s="244">
        <v>2011</v>
      </c>
      <c r="B3966" s="165" t="s">
        <v>40</v>
      </c>
      <c r="C3966" s="165" t="s">
        <v>116</v>
      </c>
      <c r="D3966" s="245">
        <v>10707.93</v>
      </c>
      <c r="E3966" s="245">
        <v>69534.087500000009</v>
      </c>
      <c r="F3966" s="246">
        <v>80242.017500000002</v>
      </c>
      <c r="G3966" s="221"/>
    </row>
    <row r="3967" spans="1:7" s="58" customFormat="1" ht="13.5" customHeight="1" x14ac:dyDescent="0.2">
      <c r="A3967" s="349">
        <v>2011</v>
      </c>
      <c r="B3967" s="350" t="s">
        <v>42</v>
      </c>
      <c r="C3967" s="350" t="s">
        <v>116</v>
      </c>
      <c r="D3967" s="351">
        <v>12003.87</v>
      </c>
      <c r="E3967" s="351">
        <v>78835.775500000003</v>
      </c>
      <c r="F3967" s="352">
        <v>90839.645499999999</v>
      </c>
      <c r="G3967" s="221"/>
    </row>
    <row r="3968" spans="1:7" s="58" customFormat="1" ht="13.5" customHeight="1" x14ac:dyDescent="0.2">
      <c r="A3968" s="244">
        <v>2011</v>
      </c>
      <c r="B3968" s="165" t="s">
        <v>43</v>
      </c>
      <c r="C3968" s="165" t="s">
        <v>116</v>
      </c>
      <c r="D3968" s="245">
        <v>12620.35</v>
      </c>
      <c r="E3968" s="245">
        <v>67163.309500000003</v>
      </c>
      <c r="F3968" s="246">
        <v>79783.659499999994</v>
      </c>
      <c r="G3968" s="221"/>
    </row>
    <row r="3969" spans="1:7" s="58" customFormat="1" ht="13.5" customHeight="1" x14ac:dyDescent="0.2">
      <c r="A3969" s="349">
        <v>2011</v>
      </c>
      <c r="B3969" s="350" t="s">
        <v>44</v>
      </c>
      <c r="C3969" s="350" t="s">
        <v>116</v>
      </c>
      <c r="D3969" s="351">
        <v>11773.28</v>
      </c>
      <c r="E3969" s="351">
        <v>70801.994500000001</v>
      </c>
      <c r="F3969" s="352">
        <v>82575.2745</v>
      </c>
      <c r="G3969" s="221"/>
    </row>
    <row r="3970" spans="1:7" s="58" customFormat="1" ht="13.5" customHeight="1" x14ac:dyDescent="0.2">
      <c r="A3970" s="244">
        <v>2011</v>
      </c>
      <c r="B3970" s="165" t="s">
        <v>45</v>
      </c>
      <c r="C3970" s="165" t="s">
        <v>116</v>
      </c>
      <c r="D3970" s="245">
        <v>13170.45</v>
      </c>
      <c r="E3970" s="245">
        <v>73479.613000000012</v>
      </c>
      <c r="F3970" s="246">
        <v>86650.063000000024</v>
      </c>
      <c r="G3970" s="221"/>
    </row>
    <row r="3971" spans="1:7" s="58" customFormat="1" ht="13.5" customHeight="1" x14ac:dyDescent="0.2">
      <c r="A3971" s="349">
        <v>2011</v>
      </c>
      <c r="B3971" s="350" t="s">
        <v>46</v>
      </c>
      <c r="C3971" s="350" t="s">
        <v>116</v>
      </c>
      <c r="D3971" s="351">
        <v>11901.802</v>
      </c>
      <c r="E3971" s="351">
        <v>73475.760499999975</v>
      </c>
      <c r="F3971" s="352">
        <v>85377.5625</v>
      </c>
      <c r="G3971" s="221"/>
    </row>
    <row r="3972" spans="1:7" s="58" customFormat="1" ht="13.5" customHeight="1" x14ac:dyDescent="0.2">
      <c r="A3972" s="244">
        <v>2011</v>
      </c>
      <c r="B3972" s="165" t="s">
        <v>47</v>
      </c>
      <c r="C3972" s="165" t="s">
        <v>116</v>
      </c>
      <c r="D3972" s="245">
        <v>11311.09</v>
      </c>
      <c r="E3972" s="245">
        <v>80707.169500000004</v>
      </c>
      <c r="F3972" s="246">
        <v>92018.259499999986</v>
      </c>
      <c r="G3972" s="221"/>
    </row>
    <row r="3973" spans="1:7" s="58" customFormat="1" ht="13.5" customHeight="1" x14ac:dyDescent="0.2">
      <c r="A3973" s="349">
        <v>2011</v>
      </c>
      <c r="B3973" s="350" t="s">
        <v>48</v>
      </c>
      <c r="C3973" s="350" t="s">
        <v>116</v>
      </c>
      <c r="D3973" s="351">
        <v>12135.769999999999</v>
      </c>
      <c r="E3973" s="351">
        <v>76746.272499999992</v>
      </c>
      <c r="F3973" s="352">
        <v>88882.042499999996</v>
      </c>
      <c r="G3973" s="221"/>
    </row>
    <row r="3974" spans="1:7" s="58" customFormat="1" ht="13.5" customHeight="1" x14ac:dyDescent="0.2">
      <c r="A3974" s="244">
        <v>2011</v>
      </c>
      <c r="B3974" s="165" t="s">
        <v>49</v>
      </c>
      <c r="C3974" s="165" t="s">
        <v>116</v>
      </c>
      <c r="D3974" s="245">
        <v>10543.659999999998</v>
      </c>
      <c r="E3974" s="245">
        <v>86457.565500000026</v>
      </c>
      <c r="F3974" s="246">
        <v>97001.225500000015</v>
      </c>
      <c r="G3974" s="221"/>
    </row>
    <row r="3975" spans="1:7" s="58" customFormat="1" ht="13.5" customHeight="1" x14ac:dyDescent="0.2">
      <c r="A3975" s="349">
        <v>2012</v>
      </c>
      <c r="B3975" s="350" t="s">
        <v>50</v>
      </c>
      <c r="C3975" s="350" t="s">
        <v>116</v>
      </c>
      <c r="D3975" s="351">
        <v>11432.47</v>
      </c>
      <c r="E3975" s="351">
        <v>71423.446000000011</v>
      </c>
      <c r="F3975" s="352">
        <v>82855.916000000027</v>
      </c>
      <c r="G3975" s="221"/>
    </row>
    <row r="3976" spans="1:7" s="58" customFormat="1" ht="13.5" customHeight="1" x14ac:dyDescent="0.2">
      <c r="A3976" s="244">
        <v>2012</v>
      </c>
      <c r="B3976" s="165" t="s">
        <v>51</v>
      </c>
      <c r="C3976" s="165" t="s">
        <v>116</v>
      </c>
      <c r="D3976" s="245">
        <v>13374.74</v>
      </c>
      <c r="E3976" s="245">
        <v>71267.114499999996</v>
      </c>
      <c r="F3976" s="246">
        <v>84641.854499999987</v>
      </c>
      <c r="G3976" s="221"/>
    </row>
    <row r="3977" spans="1:7" s="58" customFormat="1" ht="13.5" customHeight="1" x14ac:dyDescent="0.2">
      <c r="A3977" s="349">
        <v>2012</v>
      </c>
      <c r="B3977" s="350" t="s">
        <v>52</v>
      </c>
      <c r="C3977" s="350" t="s">
        <v>116</v>
      </c>
      <c r="D3977" s="351">
        <v>13120.97</v>
      </c>
      <c r="E3977" s="351">
        <v>80267.514500000005</v>
      </c>
      <c r="F3977" s="352">
        <v>93388.484499999991</v>
      </c>
      <c r="G3977" s="221"/>
    </row>
    <row r="3978" spans="1:7" s="58" customFormat="1" ht="13.5" customHeight="1" x14ac:dyDescent="0.2">
      <c r="A3978" s="244">
        <v>2012</v>
      </c>
      <c r="B3978" s="165" t="s">
        <v>40</v>
      </c>
      <c r="C3978" s="165" t="s">
        <v>116</v>
      </c>
      <c r="D3978" s="245">
        <v>12230.699999999999</v>
      </c>
      <c r="E3978" s="245">
        <v>62887.118000000009</v>
      </c>
      <c r="F3978" s="246">
        <v>75117.817999999999</v>
      </c>
      <c r="G3978" s="221"/>
    </row>
    <row r="3979" spans="1:7" s="58" customFormat="1" ht="13.5" customHeight="1" x14ac:dyDescent="0.2">
      <c r="A3979" s="349">
        <v>2012</v>
      </c>
      <c r="B3979" s="350" t="s">
        <v>42</v>
      </c>
      <c r="C3979" s="350" t="s">
        <v>116</v>
      </c>
      <c r="D3979" s="351">
        <v>14010.900000000001</v>
      </c>
      <c r="E3979" s="351">
        <v>74068.181999999986</v>
      </c>
      <c r="F3979" s="352">
        <v>88079.082000000009</v>
      </c>
      <c r="G3979" s="221"/>
    </row>
    <row r="3980" spans="1:7" s="58" customFormat="1" ht="13.5" customHeight="1" x14ac:dyDescent="0.2">
      <c r="A3980" s="244">
        <v>2012</v>
      </c>
      <c r="B3980" s="165" t="s">
        <v>43</v>
      </c>
      <c r="C3980" s="165" t="s">
        <v>116</v>
      </c>
      <c r="D3980" s="245">
        <v>14149.54</v>
      </c>
      <c r="E3980" s="245">
        <v>72212.21699999999</v>
      </c>
      <c r="F3980" s="246">
        <v>86361.756999999983</v>
      </c>
      <c r="G3980" s="221"/>
    </row>
    <row r="3981" spans="1:7" s="58" customFormat="1" ht="13.5" customHeight="1" x14ac:dyDescent="0.2">
      <c r="A3981" s="349">
        <v>2012</v>
      </c>
      <c r="B3981" s="350" t="s">
        <v>44</v>
      </c>
      <c r="C3981" s="350" t="s">
        <v>116</v>
      </c>
      <c r="D3981" s="351">
        <v>13297.01</v>
      </c>
      <c r="E3981" s="351">
        <v>71453.239000000001</v>
      </c>
      <c r="F3981" s="352">
        <v>84750.249000000011</v>
      </c>
      <c r="G3981" s="221"/>
    </row>
    <row r="3982" spans="1:7" s="58" customFormat="1" ht="13.5" customHeight="1" x14ac:dyDescent="0.2">
      <c r="A3982" s="244">
        <v>2012</v>
      </c>
      <c r="B3982" s="165" t="s">
        <v>45</v>
      </c>
      <c r="C3982" s="165" t="s">
        <v>116</v>
      </c>
      <c r="D3982" s="245">
        <v>13236.795000000002</v>
      </c>
      <c r="E3982" s="245">
        <v>74487.701499999966</v>
      </c>
      <c r="F3982" s="246">
        <v>87724.496499999965</v>
      </c>
      <c r="G3982" s="221"/>
    </row>
    <row r="3983" spans="1:7" s="58" customFormat="1" ht="13.5" customHeight="1" x14ac:dyDescent="0.2">
      <c r="A3983" s="349">
        <v>2012</v>
      </c>
      <c r="B3983" s="350" t="s">
        <v>46</v>
      </c>
      <c r="C3983" s="350" t="s">
        <v>116</v>
      </c>
      <c r="D3983" s="351">
        <v>12888.219999999998</v>
      </c>
      <c r="E3983" s="351">
        <v>72572.688999999998</v>
      </c>
      <c r="F3983" s="352">
        <v>85460.909</v>
      </c>
      <c r="G3983" s="221"/>
    </row>
    <row r="3984" spans="1:7" s="58" customFormat="1" ht="13.5" customHeight="1" x14ac:dyDescent="0.2">
      <c r="A3984" s="244">
        <v>2012</v>
      </c>
      <c r="B3984" s="165" t="s">
        <v>47</v>
      </c>
      <c r="C3984" s="165" t="s">
        <v>116</v>
      </c>
      <c r="D3984" s="245">
        <v>12939.6</v>
      </c>
      <c r="E3984" s="245">
        <v>81671.679499999984</v>
      </c>
      <c r="F3984" s="246">
        <v>94611.279499999975</v>
      </c>
      <c r="G3984" s="221"/>
    </row>
    <row r="3985" spans="1:7" s="58" customFormat="1" ht="13.5" customHeight="1" x14ac:dyDescent="0.2">
      <c r="A3985" s="349">
        <v>2012</v>
      </c>
      <c r="B3985" s="350" t="s">
        <v>48</v>
      </c>
      <c r="C3985" s="350" t="s">
        <v>116</v>
      </c>
      <c r="D3985" s="351">
        <v>15551.230000000001</v>
      </c>
      <c r="E3985" s="351">
        <v>84622.556500000006</v>
      </c>
      <c r="F3985" s="352">
        <v>100173.7865</v>
      </c>
      <c r="G3985" s="221"/>
    </row>
    <row r="3986" spans="1:7" s="58" customFormat="1" ht="13.5" customHeight="1" x14ac:dyDescent="0.2">
      <c r="A3986" s="244">
        <v>2012</v>
      </c>
      <c r="B3986" s="165" t="s">
        <v>49</v>
      </c>
      <c r="C3986" s="165" t="s">
        <v>116</v>
      </c>
      <c r="D3986" s="245">
        <v>12219.25</v>
      </c>
      <c r="E3986" s="245">
        <v>83184.652499999982</v>
      </c>
      <c r="F3986" s="246">
        <v>95403.902499999997</v>
      </c>
      <c r="G3986" s="221"/>
    </row>
    <row r="3987" spans="1:7" s="58" customFormat="1" ht="13.5" customHeight="1" x14ac:dyDescent="0.2">
      <c r="A3987" s="349">
        <v>2013</v>
      </c>
      <c r="B3987" s="350" t="s">
        <v>50</v>
      </c>
      <c r="C3987" s="350" t="s">
        <v>116</v>
      </c>
      <c r="D3987" s="351">
        <v>13335.08</v>
      </c>
      <c r="E3987" s="351">
        <v>75323.537999999986</v>
      </c>
      <c r="F3987" s="352">
        <v>88658.617999999988</v>
      </c>
      <c r="G3987" s="221"/>
    </row>
    <row r="3988" spans="1:7" s="58" customFormat="1" ht="13.5" customHeight="1" x14ac:dyDescent="0.2">
      <c r="A3988" s="244">
        <v>2013</v>
      </c>
      <c r="B3988" s="165" t="s">
        <v>51</v>
      </c>
      <c r="C3988" s="165" t="s">
        <v>116</v>
      </c>
      <c r="D3988" s="245">
        <v>12315.639999999998</v>
      </c>
      <c r="E3988" s="245">
        <v>69512.577999999994</v>
      </c>
      <c r="F3988" s="246">
        <v>81828.217999999979</v>
      </c>
      <c r="G3988" s="221"/>
    </row>
    <row r="3989" spans="1:7" s="58" customFormat="1" ht="13.5" customHeight="1" x14ac:dyDescent="0.2">
      <c r="A3989" s="349">
        <v>2013</v>
      </c>
      <c r="B3989" s="350" t="s">
        <v>52</v>
      </c>
      <c r="C3989" s="350" t="s">
        <v>116</v>
      </c>
      <c r="D3989" s="351">
        <v>12701.6</v>
      </c>
      <c r="E3989" s="351">
        <v>75453.461999999985</v>
      </c>
      <c r="F3989" s="352">
        <v>88155.061999999991</v>
      </c>
      <c r="G3989" s="221"/>
    </row>
    <row r="3990" spans="1:7" s="58" customFormat="1" ht="13.5" customHeight="1" x14ac:dyDescent="0.2">
      <c r="A3990" s="244">
        <v>2013</v>
      </c>
      <c r="B3990" s="165" t="s">
        <v>40</v>
      </c>
      <c r="C3990" s="165" t="s">
        <v>116</v>
      </c>
      <c r="D3990" s="245">
        <v>14509.06</v>
      </c>
      <c r="E3990" s="245">
        <v>80471.481999999975</v>
      </c>
      <c r="F3990" s="246">
        <v>94980.541999999972</v>
      </c>
      <c r="G3990" s="221"/>
    </row>
    <row r="3991" spans="1:7" s="58" customFormat="1" ht="13.5" customHeight="1" x14ac:dyDescent="0.2">
      <c r="A3991" s="349">
        <v>2013</v>
      </c>
      <c r="B3991" s="350" t="s">
        <v>42</v>
      </c>
      <c r="C3991" s="350" t="s">
        <v>116</v>
      </c>
      <c r="D3991" s="351">
        <v>16411.14</v>
      </c>
      <c r="E3991" s="351">
        <v>79574.48</v>
      </c>
      <c r="F3991" s="352">
        <v>95985.62000000001</v>
      </c>
      <c r="G3991" s="221"/>
    </row>
    <row r="3992" spans="1:7" s="58" customFormat="1" ht="13.5" customHeight="1" x14ac:dyDescent="0.2">
      <c r="A3992" s="244">
        <v>2013</v>
      </c>
      <c r="B3992" s="165" t="s">
        <v>43</v>
      </c>
      <c r="C3992" s="165" t="s">
        <v>116</v>
      </c>
      <c r="D3992" s="245">
        <v>15885.789999999999</v>
      </c>
      <c r="E3992" s="245">
        <v>77765.400499999989</v>
      </c>
      <c r="F3992" s="246">
        <v>93651.190499999997</v>
      </c>
      <c r="G3992" s="221"/>
    </row>
    <row r="3993" spans="1:7" s="58" customFormat="1" ht="13.5" customHeight="1" x14ac:dyDescent="0.2">
      <c r="A3993" s="349">
        <v>2013</v>
      </c>
      <c r="B3993" s="350" t="s">
        <v>44</v>
      </c>
      <c r="C3993" s="350" t="s">
        <v>116</v>
      </c>
      <c r="D3993" s="351">
        <v>19796.55</v>
      </c>
      <c r="E3993" s="351">
        <v>86417.318499999965</v>
      </c>
      <c r="F3993" s="352">
        <v>106213.8685</v>
      </c>
      <c r="G3993" s="221"/>
    </row>
    <row r="3994" spans="1:7" s="58" customFormat="1" ht="13.5" customHeight="1" x14ac:dyDescent="0.2">
      <c r="A3994" s="244">
        <v>2013</v>
      </c>
      <c r="B3994" s="165" t="s">
        <v>45</v>
      </c>
      <c r="C3994" s="165" t="s">
        <v>116</v>
      </c>
      <c r="D3994" s="245">
        <v>16555.170000000002</v>
      </c>
      <c r="E3994" s="245">
        <v>67149.977000000014</v>
      </c>
      <c r="F3994" s="246">
        <v>83705.146999999997</v>
      </c>
      <c r="G3994" s="221"/>
    </row>
    <row r="3995" spans="1:7" s="58" customFormat="1" ht="13.5" customHeight="1" x14ac:dyDescent="0.2">
      <c r="A3995" s="349">
        <v>2013</v>
      </c>
      <c r="B3995" s="350" t="s">
        <v>46</v>
      </c>
      <c r="C3995" s="350" t="s">
        <v>116</v>
      </c>
      <c r="D3995" s="351">
        <v>19357.056999999997</v>
      </c>
      <c r="E3995" s="351">
        <v>79948.63949999999</v>
      </c>
      <c r="F3995" s="352">
        <v>99305.696499999991</v>
      </c>
      <c r="G3995" s="221"/>
    </row>
    <row r="3996" spans="1:7" s="58" customFormat="1" ht="13.5" customHeight="1" x14ac:dyDescent="0.2">
      <c r="A3996" s="244">
        <v>2013</v>
      </c>
      <c r="B3996" s="165" t="s">
        <v>47</v>
      </c>
      <c r="C3996" s="165" t="s">
        <v>116</v>
      </c>
      <c r="D3996" s="245">
        <v>20590.999999999996</v>
      </c>
      <c r="E3996" s="245">
        <v>87072.842000000004</v>
      </c>
      <c r="F3996" s="246">
        <v>107663.842</v>
      </c>
      <c r="G3996" s="221"/>
    </row>
    <row r="3997" spans="1:7" s="58" customFormat="1" ht="13.5" customHeight="1" x14ac:dyDescent="0.2">
      <c r="A3997" s="349">
        <v>2013</v>
      </c>
      <c r="B3997" s="350" t="s">
        <v>48</v>
      </c>
      <c r="C3997" s="350" t="s">
        <v>116</v>
      </c>
      <c r="D3997" s="351">
        <v>22221.960000000003</v>
      </c>
      <c r="E3997" s="351">
        <v>80923.144500000009</v>
      </c>
      <c r="F3997" s="352">
        <v>103145.10449999999</v>
      </c>
      <c r="G3997" s="221"/>
    </row>
    <row r="3998" spans="1:7" s="58" customFormat="1" ht="13.5" customHeight="1" x14ac:dyDescent="0.2">
      <c r="A3998" s="244">
        <v>2013</v>
      </c>
      <c r="B3998" s="165" t="s">
        <v>49</v>
      </c>
      <c r="C3998" s="165" t="s">
        <v>116</v>
      </c>
      <c r="D3998" s="245">
        <v>17738.3</v>
      </c>
      <c r="E3998" s="245">
        <v>75883.568499999994</v>
      </c>
      <c r="F3998" s="246">
        <v>93621.868500000026</v>
      </c>
      <c r="G3998" s="221"/>
    </row>
    <row r="3999" spans="1:7" s="58" customFormat="1" ht="13.5" customHeight="1" x14ac:dyDescent="0.2">
      <c r="A3999" s="349">
        <v>2014</v>
      </c>
      <c r="B3999" s="350" t="s">
        <v>50</v>
      </c>
      <c r="C3999" s="350" t="s">
        <v>116</v>
      </c>
      <c r="D3999" s="351">
        <v>14215.27</v>
      </c>
      <c r="E3999" s="351">
        <v>59512.520000000011</v>
      </c>
      <c r="F3999" s="352">
        <v>73727.789999999994</v>
      </c>
      <c r="G3999" s="221"/>
    </row>
    <row r="4000" spans="1:7" s="58" customFormat="1" ht="13.5" customHeight="1" x14ac:dyDescent="0.2">
      <c r="A4000" s="244">
        <v>2014</v>
      </c>
      <c r="B4000" s="165" t="s">
        <v>51</v>
      </c>
      <c r="C4000" s="165" t="s">
        <v>116</v>
      </c>
      <c r="D4000" s="245">
        <v>18152.93</v>
      </c>
      <c r="E4000" s="245">
        <v>76826.104000000007</v>
      </c>
      <c r="F4000" s="246">
        <v>94979.034</v>
      </c>
      <c r="G4000" s="221"/>
    </row>
    <row r="4001" spans="1:7" s="58" customFormat="1" ht="13.5" customHeight="1" x14ac:dyDescent="0.2">
      <c r="A4001" s="349">
        <v>2014</v>
      </c>
      <c r="B4001" s="350" t="s">
        <v>52</v>
      </c>
      <c r="C4001" s="350" t="s">
        <v>116</v>
      </c>
      <c r="D4001" s="351">
        <v>20364.439999999995</v>
      </c>
      <c r="E4001" s="351">
        <v>85393.976500000019</v>
      </c>
      <c r="F4001" s="352">
        <v>105758.41650000002</v>
      </c>
      <c r="G4001" s="221"/>
    </row>
    <row r="4002" spans="1:7" s="58" customFormat="1" ht="13.5" customHeight="1" x14ac:dyDescent="0.2">
      <c r="A4002" s="244">
        <v>2014</v>
      </c>
      <c r="B4002" s="165" t="s">
        <v>40</v>
      </c>
      <c r="C4002" s="165" t="s">
        <v>116</v>
      </c>
      <c r="D4002" s="245">
        <v>15799.490000000002</v>
      </c>
      <c r="E4002" s="245">
        <v>77296.068999999989</v>
      </c>
      <c r="F4002" s="246">
        <v>93095.558999999979</v>
      </c>
      <c r="G4002" s="221"/>
    </row>
    <row r="4003" spans="1:7" s="58" customFormat="1" ht="13.5" customHeight="1" x14ac:dyDescent="0.2">
      <c r="A4003" s="349">
        <v>2014</v>
      </c>
      <c r="B4003" s="350" t="s">
        <v>42</v>
      </c>
      <c r="C4003" s="350" t="s">
        <v>116</v>
      </c>
      <c r="D4003" s="351">
        <v>15999.08</v>
      </c>
      <c r="E4003" s="351">
        <v>76262.792750000008</v>
      </c>
      <c r="F4003" s="352">
        <v>92261.87275000001</v>
      </c>
      <c r="G4003" s="221"/>
    </row>
    <row r="4004" spans="1:7" s="58" customFormat="1" ht="13.5" customHeight="1" x14ac:dyDescent="0.2">
      <c r="A4004" s="244">
        <v>2014</v>
      </c>
      <c r="B4004" s="165" t="s">
        <v>43</v>
      </c>
      <c r="C4004" s="165" t="s">
        <v>116</v>
      </c>
      <c r="D4004" s="245">
        <v>15991.129999999997</v>
      </c>
      <c r="E4004" s="245">
        <v>71208.679702499998</v>
      </c>
      <c r="F4004" s="246">
        <v>87199.809702499988</v>
      </c>
      <c r="G4004" s="221"/>
    </row>
    <row r="4005" spans="1:7" s="58" customFormat="1" ht="13.5" customHeight="1" x14ac:dyDescent="0.2">
      <c r="A4005" s="349">
        <v>2014</v>
      </c>
      <c r="B4005" s="350" t="s">
        <v>44</v>
      </c>
      <c r="C4005" s="350" t="s">
        <v>116</v>
      </c>
      <c r="D4005" s="351">
        <v>17402.18</v>
      </c>
      <c r="E4005" s="351">
        <v>82007.998499999987</v>
      </c>
      <c r="F4005" s="352">
        <v>99410.17849999998</v>
      </c>
      <c r="G4005" s="221"/>
    </row>
    <row r="4006" spans="1:7" s="58" customFormat="1" ht="13.5" customHeight="1" x14ac:dyDescent="0.2">
      <c r="A4006" s="244">
        <v>2014</v>
      </c>
      <c r="B4006" s="165" t="s">
        <v>45</v>
      </c>
      <c r="C4006" s="165" t="s">
        <v>116</v>
      </c>
      <c r="D4006" s="245">
        <v>16458.8</v>
      </c>
      <c r="E4006" s="245">
        <v>85712.645499999984</v>
      </c>
      <c r="F4006" s="246">
        <v>102171.44549999997</v>
      </c>
      <c r="G4006" s="221"/>
    </row>
    <row r="4007" spans="1:7" s="58" customFormat="1" ht="13.5" customHeight="1" x14ac:dyDescent="0.2">
      <c r="A4007" s="349">
        <v>2014</v>
      </c>
      <c r="B4007" s="350" t="s">
        <v>46</v>
      </c>
      <c r="C4007" s="350" t="s">
        <v>116</v>
      </c>
      <c r="D4007" s="351">
        <v>13776.3</v>
      </c>
      <c r="E4007" s="351">
        <v>96799.226999999999</v>
      </c>
      <c r="F4007" s="352">
        <v>110575.52699999999</v>
      </c>
      <c r="G4007" s="221"/>
    </row>
    <row r="4008" spans="1:7" s="58" customFormat="1" ht="13.5" customHeight="1" x14ac:dyDescent="0.2">
      <c r="A4008" s="244">
        <v>2014</v>
      </c>
      <c r="B4008" s="165" t="s">
        <v>47</v>
      </c>
      <c r="C4008" s="165" t="s">
        <v>116</v>
      </c>
      <c r="D4008" s="245">
        <v>16131.16</v>
      </c>
      <c r="E4008" s="245">
        <v>92965.301000000021</v>
      </c>
      <c r="F4008" s="246">
        <v>109096.461</v>
      </c>
      <c r="G4008" s="221"/>
    </row>
    <row r="4009" spans="1:7" s="58" customFormat="1" ht="13.5" customHeight="1" x14ac:dyDescent="0.2">
      <c r="A4009" s="349">
        <v>2014</v>
      </c>
      <c r="B4009" s="350" t="s">
        <v>48</v>
      </c>
      <c r="C4009" s="350" t="s">
        <v>116</v>
      </c>
      <c r="D4009" s="351">
        <v>15631.849999999999</v>
      </c>
      <c r="E4009" s="351">
        <v>89642.560500000007</v>
      </c>
      <c r="F4009" s="352">
        <v>105274.4105</v>
      </c>
      <c r="G4009" s="221"/>
    </row>
    <row r="4010" spans="1:7" s="58" customFormat="1" ht="13.5" customHeight="1" x14ac:dyDescent="0.2">
      <c r="A4010" s="244">
        <v>2014</v>
      </c>
      <c r="B4010" s="165" t="s">
        <v>49</v>
      </c>
      <c r="C4010" s="165" t="s">
        <v>116</v>
      </c>
      <c r="D4010" s="245">
        <v>16791.669999999998</v>
      </c>
      <c r="E4010" s="245">
        <v>86030.589500000016</v>
      </c>
      <c r="F4010" s="246">
        <v>102822.25950000004</v>
      </c>
      <c r="G4010" s="221"/>
    </row>
    <row r="4011" spans="1:7" s="58" customFormat="1" ht="13.5" customHeight="1" x14ac:dyDescent="0.2">
      <c r="A4011" s="349">
        <v>2015</v>
      </c>
      <c r="B4011" s="350" t="s">
        <v>50</v>
      </c>
      <c r="C4011" s="350" t="s">
        <v>116</v>
      </c>
      <c r="D4011" s="351">
        <v>15279.360000000004</v>
      </c>
      <c r="E4011" s="351">
        <v>81547.978000000003</v>
      </c>
      <c r="F4011" s="352">
        <v>96827.338000000003</v>
      </c>
      <c r="G4011" s="221"/>
    </row>
    <row r="4012" spans="1:7" s="58" customFormat="1" ht="13.5" customHeight="1" x14ac:dyDescent="0.2">
      <c r="A4012" s="244">
        <v>2015</v>
      </c>
      <c r="B4012" s="165" t="s">
        <v>51</v>
      </c>
      <c r="C4012" s="165" t="s">
        <v>116</v>
      </c>
      <c r="D4012" s="245">
        <v>17736.060000000001</v>
      </c>
      <c r="E4012" s="245">
        <v>84544.9715</v>
      </c>
      <c r="F4012" s="246">
        <v>102281.03149999997</v>
      </c>
      <c r="G4012" s="221"/>
    </row>
    <row r="4013" spans="1:7" s="58" customFormat="1" ht="13.5" customHeight="1" x14ac:dyDescent="0.2">
      <c r="A4013" s="349">
        <v>2015</v>
      </c>
      <c r="B4013" s="350" t="s">
        <v>52</v>
      </c>
      <c r="C4013" s="350" t="s">
        <v>116</v>
      </c>
      <c r="D4013" s="351">
        <v>18949.89</v>
      </c>
      <c r="E4013" s="351">
        <v>88128.747500000012</v>
      </c>
      <c r="F4013" s="352">
        <v>107078.63750000003</v>
      </c>
      <c r="G4013" s="221"/>
    </row>
    <row r="4014" spans="1:7" s="58" customFormat="1" ht="13.5" customHeight="1" x14ac:dyDescent="0.2">
      <c r="A4014" s="244">
        <v>2015</v>
      </c>
      <c r="B4014" s="165" t="s">
        <v>40</v>
      </c>
      <c r="C4014" s="165" t="s">
        <v>116</v>
      </c>
      <c r="D4014" s="245">
        <v>16208.39</v>
      </c>
      <c r="E4014" s="245">
        <v>83402.344000000012</v>
      </c>
      <c r="F4014" s="246">
        <v>99610.733999999997</v>
      </c>
      <c r="G4014" s="221"/>
    </row>
    <row r="4015" spans="1:7" s="58" customFormat="1" ht="13.5" customHeight="1" x14ac:dyDescent="0.2">
      <c r="A4015" s="349">
        <v>2015</v>
      </c>
      <c r="B4015" s="350" t="s">
        <v>42</v>
      </c>
      <c r="C4015" s="350" t="s">
        <v>116</v>
      </c>
      <c r="D4015" s="351">
        <v>17164.080000000002</v>
      </c>
      <c r="E4015" s="351">
        <v>88219.590500000006</v>
      </c>
      <c r="F4015" s="352">
        <v>105383.67049999999</v>
      </c>
      <c r="G4015" s="221"/>
    </row>
    <row r="4016" spans="1:7" s="58" customFormat="1" ht="13.5" customHeight="1" x14ac:dyDescent="0.2">
      <c r="A4016" s="244">
        <v>2015</v>
      </c>
      <c r="B4016" s="165" t="s">
        <v>43</v>
      </c>
      <c r="C4016" s="165" t="s">
        <v>116</v>
      </c>
      <c r="D4016" s="245">
        <v>17991.762999999999</v>
      </c>
      <c r="E4016" s="245">
        <v>82415.438499999989</v>
      </c>
      <c r="F4016" s="246">
        <v>100407.2015</v>
      </c>
      <c r="G4016" s="221"/>
    </row>
    <row r="4017" spans="1:7" s="58" customFormat="1" ht="13.5" customHeight="1" x14ac:dyDescent="0.2">
      <c r="A4017" s="349">
        <v>2015</v>
      </c>
      <c r="B4017" s="350" t="s">
        <v>44</v>
      </c>
      <c r="C4017" s="350" t="s">
        <v>116</v>
      </c>
      <c r="D4017" s="351">
        <v>21301.64</v>
      </c>
      <c r="E4017" s="351">
        <v>98302.830999999976</v>
      </c>
      <c r="F4017" s="352">
        <v>119604.47099999999</v>
      </c>
      <c r="G4017" s="221"/>
    </row>
    <row r="4018" spans="1:7" s="58" customFormat="1" ht="13.5" customHeight="1" x14ac:dyDescent="0.2">
      <c r="A4018" s="244">
        <v>2015</v>
      </c>
      <c r="B4018" s="165" t="s">
        <v>45</v>
      </c>
      <c r="C4018" s="165" t="s">
        <v>116</v>
      </c>
      <c r="D4018" s="245">
        <v>20340.78</v>
      </c>
      <c r="E4018" s="245">
        <v>100409.822</v>
      </c>
      <c r="F4018" s="246">
        <v>120750.602</v>
      </c>
      <c r="G4018" s="221"/>
    </row>
    <row r="4019" spans="1:7" s="58" customFormat="1" ht="13.5" customHeight="1" x14ac:dyDescent="0.2">
      <c r="A4019" s="349">
        <v>2015</v>
      </c>
      <c r="B4019" s="350" t="s">
        <v>46</v>
      </c>
      <c r="C4019" s="350" t="s">
        <v>116</v>
      </c>
      <c r="D4019" s="351">
        <v>24225.079999999998</v>
      </c>
      <c r="E4019" s="351">
        <v>98422.655000000013</v>
      </c>
      <c r="F4019" s="352">
        <v>122647.735</v>
      </c>
      <c r="G4019" s="221"/>
    </row>
    <row r="4020" spans="1:7" s="58" customFormat="1" ht="13.5" customHeight="1" x14ac:dyDescent="0.2">
      <c r="A4020" s="244">
        <v>2015</v>
      </c>
      <c r="B4020" s="165" t="s">
        <v>47</v>
      </c>
      <c r="C4020" s="165" t="s">
        <v>116</v>
      </c>
      <c r="D4020" s="245">
        <v>23328.469999999998</v>
      </c>
      <c r="E4020" s="245">
        <v>106355.47</v>
      </c>
      <c r="F4020" s="246">
        <v>129683.93999999997</v>
      </c>
      <c r="G4020" s="221"/>
    </row>
    <row r="4021" spans="1:7" s="58" customFormat="1" ht="13.5" customHeight="1" x14ac:dyDescent="0.2">
      <c r="A4021" s="349">
        <v>2015</v>
      </c>
      <c r="B4021" s="350" t="s">
        <v>48</v>
      </c>
      <c r="C4021" s="350" t="s">
        <v>116</v>
      </c>
      <c r="D4021" s="351">
        <v>22158.419999999995</v>
      </c>
      <c r="E4021" s="351">
        <v>106822.40300000002</v>
      </c>
      <c r="F4021" s="352">
        <v>128980.82300000002</v>
      </c>
      <c r="G4021" s="221"/>
    </row>
    <row r="4022" spans="1:7" s="58" customFormat="1" ht="13.5" customHeight="1" x14ac:dyDescent="0.2">
      <c r="A4022" s="244">
        <v>2015</v>
      </c>
      <c r="B4022" s="165" t="s">
        <v>49</v>
      </c>
      <c r="C4022" s="165" t="s">
        <v>116</v>
      </c>
      <c r="D4022" s="245">
        <v>20348.920000000002</v>
      </c>
      <c r="E4022" s="245">
        <v>119416.29449999999</v>
      </c>
      <c r="F4022" s="246">
        <v>139765.21450000003</v>
      </c>
      <c r="G4022" s="221"/>
    </row>
    <row r="4023" spans="1:7" s="58" customFormat="1" ht="13.5" customHeight="1" x14ac:dyDescent="0.2">
      <c r="A4023" s="349">
        <v>2016</v>
      </c>
      <c r="B4023" s="350" t="s">
        <v>50</v>
      </c>
      <c r="C4023" s="350" t="s">
        <v>116</v>
      </c>
      <c r="D4023" s="351">
        <v>19478.59</v>
      </c>
      <c r="E4023" s="351">
        <v>93317.922500000001</v>
      </c>
      <c r="F4023" s="352">
        <v>112796.5125</v>
      </c>
      <c r="G4023" s="221"/>
    </row>
    <row r="4024" spans="1:7" s="58" customFormat="1" ht="13.5" customHeight="1" x14ac:dyDescent="0.2">
      <c r="A4024" s="244">
        <v>2016</v>
      </c>
      <c r="B4024" s="165" t="s">
        <v>51</v>
      </c>
      <c r="C4024" s="165" t="s">
        <v>116</v>
      </c>
      <c r="D4024" s="245">
        <v>19826.080000000005</v>
      </c>
      <c r="E4024" s="245">
        <v>94085.228500000012</v>
      </c>
      <c r="F4024" s="246">
        <v>113911.3085</v>
      </c>
      <c r="G4024" s="221"/>
    </row>
    <row r="4025" spans="1:7" s="58" customFormat="1" ht="13.5" customHeight="1" x14ac:dyDescent="0.2">
      <c r="A4025" s="349">
        <v>2016</v>
      </c>
      <c r="B4025" s="350" t="s">
        <v>52</v>
      </c>
      <c r="C4025" s="350" t="s">
        <v>116</v>
      </c>
      <c r="D4025" s="351">
        <v>16968.04</v>
      </c>
      <c r="E4025" s="351">
        <v>92223.293999999994</v>
      </c>
      <c r="F4025" s="352">
        <v>109191.334</v>
      </c>
      <c r="G4025" s="221"/>
    </row>
    <row r="4026" spans="1:7" s="58" customFormat="1" ht="13.5" customHeight="1" x14ac:dyDescent="0.2">
      <c r="A4026" s="244">
        <v>2016</v>
      </c>
      <c r="B4026" s="165" t="s">
        <v>40</v>
      </c>
      <c r="C4026" s="165" t="s">
        <v>116</v>
      </c>
      <c r="D4026" s="245">
        <v>17250.740000000002</v>
      </c>
      <c r="E4026" s="245">
        <v>98294.504499999995</v>
      </c>
      <c r="F4026" s="246">
        <v>115545.24450000002</v>
      </c>
      <c r="G4026" s="221"/>
    </row>
    <row r="4027" spans="1:7" s="58" customFormat="1" ht="13.5" customHeight="1" x14ac:dyDescent="0.2">
      <c r="A4027" s="349">
        <v>2016</v>
      </c>
      <c r="B4027" s="350" t="s">
        <v>42</v>
      </c>
      <c r="C4027" s="350" t="s">
        <v>116</v>
      </c>
      <c r="D4027" s="351">
        <v>16671.38</v>
      </c>
      <c r="E4027" s="351">
        <v>90933.423999999999</v>
      </c>
      <c r="F4027" s="352">
        <v>107604.80399999999</v>
      </c>
      <c r="G4027" s="221"/>
    </row>
    <row r="4028" spans="1:7" s="58" customFormat="1" ht="13.5" customHeight="1" x14ac:dyDescent="0.2">
      <c r="A4028" s="244">
        <v>2016</v>
      </c>
      <c r="B4028" s="165" t="s">
        <v>43</v>
      </c>
      <c r="C4028" s="165" t="s">
        <v>116</v>
      </c>
      <c r="D4028" s="245">
        <v>16413.830000000002</v>
      </c>
      <c r="E4028" s="245">
        <v>82388.060500000007</v>
      </c>
      <c r="F4028" s="246">
        <v>98801.890500000009</v>
      </c>
      <c r="G4028" s="221"/>
    </row>
    <row r="4029" spans="1:7" s="58" customFormat="1" ht="13.5" customHeight="1" x14ac:dyDescent="0.2">
      <c r="A4029" s="349">
        <v>2016</v>
      </c>
      <c r="B4029" s="350" t="s">
        <v>44</v>
      </c>
      <c r="C4029" s="350" t="s">
        <v>116</v>
      </c>
      <c r="D4029" s="351">
        <v>14316.910000000003</v>
      </c>
      <c r="E4029" s="351">
        <v>80071.146500000003</v>
      </c>
      <c r="F4029" s="352">
        <v>94388.056500000006</v>
      </c>
      <c r="G4029" s="221"/>
    </row>
    <row r="4030" spans="1:7" s="58" customFormat="1" ht="13.5" customHeight="1" x14ac:dyDescent="0.2">
      <c r="A4030" s="244">
        <v>2016</v>
      </c>
      <c r="B4030" s="165" t="s">
        <v>45</v>
      </c>
      <c r="C4030" s="165" t="s">
        <v>116</v>
      </c>
      <c r="D4030" s="245">
        <v>18529.64</v>
      </c>
      <c r="E4030" s="245">
        <v>97259.477500000008</v>
      </c>
      <c r="F4030" s="246">
        <v>115789.11750000004</v>
      </c>
      <c r="G4030" s="221"/>
    </row>
    <row r="4031" spans="1:7" s="58" customFormat="1" ht="13.5" customHeight="1" x14ac:dyDescent="0.2">
      <c r="A4031" s="349">
        <v>2016</v>
      </c>
      <c r="B4031" s="350" t="s">
        <v>46</v>
      </c>
      <c r="C4031" s="350" t="s">
        <v>116</v>
      </c>
      <c r="D4031" s="351">
        <v>20938.300000000003</v>
      </c>
      <c r="E4031" s="351">
        <v>90714.474000000002</v>
      </c>
      <c r="F4031" s="352">
        <v>111652.77399999998</v>
      </c>
      <c r="G4031" s="221"/>
    </row>
    <row r="4032" spans="1:7" s="58" customFormat="1" ht="13.5" customHeight="1" x14ac:dyDescent="0.2">
      <c r="A4032" s="244">
        <v>2016</v>
      </c>
      <c r="B4032" s="165" t="s">
        <v>47</v>
      </c>
      <c r="C4032" s="165" t="s">
        <v>116</v>
      </c>
      <c r="D4032" s="245">
        <v>18256.689999999999</v>
      </c>
      <c r="E4032" s="245">
        <v>85881.76449999999</v>
      </c>
      <c r="F4032" s="246">
        <v>104138.45449999998</v>
      </c>
      <c r="G4032" s="221"/>
    </row>
    <row r="4033" spans="1:7" s="58" customFormat="1" ht="13.5" customHeight="1" x14ac:dyDescent="0.2">
      <c r="A4033" s="349">
        <v>2016</v>
      </c>
      <c r="B4033" s="350" t="s">
        <v>48</v>
      </c>
      <c r="C4033" s="350" t="s">
        <v>116</v>
      </c>
      <c r="D4033" s="351">
        <v>20374.360000000004</v>
      </c>
      <c r="E4033" s="351">
        <v>92357.625000000029</v>
      </c>
      <c r="F4033" s="352">
        <v>112731.98500000003</v>
      </c>
      <c r="G4033" s="221"/>
    </row>
    <row r="4034" spans="1:7" s="58" customFormat="1" ht="13.5" customHeight="1" x14ac:dyDescent="0.2">
      <c r="A4034" s="244">
        <v>2016</v>
      </c>
      <c r="B4034" s="165" t="s">
        <v>49</v>
      </c>
      <c r="C4034" s="165" t="s">
        <v>116</v>
      </c>
      <c r="D4034" s="245">
        <v>18513.240000000005</v>
      </c>
      <c r="E4034" s="245">
        <v>101095.46599999999</v>
      </c>
      <c r="F4034" s="246">
        <v>119608.70600000001</v>
      </c>
      <c r="G4034" s="221"/>
    </row>
    <row r="4035" spans="1:7" s="58" customFormat="1" ht="13.5" customHeight="1" x14ac:dyDescent="0.2">
      <c r="A4035" s="349">
        <v>2017</v>
      </c>
      <c r="B4035" s="350" t="s">
        <v>50</v>
      </c>
      <c r="C4035" s="350" t="s">
        <v>116</v>
      </c>
      <c r="D4035" s="351">
        <v>18903.61</v>
      </c>
      <c r="E4035" s="351">
        <v>81478.501499999984</v>
      </c>
      <c r="F4035" s="352">
        <v>100382.11149999998</v>
      </c>
      <c r="G4035" s="221"/>
    </row>
    <row r="4036" spans="1:7" s="58" customFormat="1" ht="13.5" customHeight="1" x14ac:dyDescent="0.2">
      <c r="A4036" s="244">
        <v>2017</v>
      </c>
      <c r="B4036" s="165" t="s">
        <v>51</v>
      </c>
      <c r="C4036" s="165" t="s">
        <v>116</v>
      </c>
      <c r="D4036" s="245">
        <v>20332.91</v>
      </c>
      <c r="E4036" s="245">
        <v>91896.949500000002</v>
      </c>
      <c r="F4036" s="246">
        <v>112229.85949999998</v>
      </c>
      <c r="G4036" s="221"/>
    </row>
    <row r="4037" spans="1:7" s="58" customFormat="1" ht="13.5" customHeight="1" x14ac:dyDescent="0.2">
      <c r="A4037" s="349">
        <v>2017</v>
      </c>
      <c r="B4037" s="350" t="s">
        <v>52</v>
      </c>
      <c r="C4037" s="350" t="s">
        <v>116</v>
      </c>
      <c r="D4037" s="351">
        <v>21985.000000000007</v>
      </c>
      <c r="E4037" s="351">
        <v>97768.675999999978</v>
      </c>
      <c r="F4037" s="352">
        <v>119753.67599999998</v>
      </c>
      <c r="G4037" s="221"/>
    </row>
    <row r="4038" spans="1:7" s="58" customFormat="1" ht="13.5" customHeight="1" x14ac:dyDescent="0.2">
      <c r="A4038" s="244">
        <v>2017</v>
      </c>
      <c r="B4038" s="165" t="s">
        <v>40</v>
      </c>
      <c r="C4038" s="165" t="s">
        <v>116</v>
      </c>
      <c r="D4038" s="245">
        <v>17884.009999999998</v>
      </c>
      <c r="E4038" s="245">
        <v>79741.230499999976</v>
      </c>
      <c r="F4038" s="246">
        <v>97625.240500000014</v>
      </c>
      <c r="G4038" s="221"/>
    </row>
    <row r="4039" spans="1:7" s="58" customFormat="1" ht="13.5" customHeight="1" x14ac:dyDescent="0.2">
      <c r="A4039" s="349">
        <v>2017</v>
      </c>
      <c r="B4039" s="350" t="s">
        <v>42</v>
      </c>
      <c r="C4039" s="350" t="s">
        <v>116</v>
      </c>
      <c r="D4039" s="351">
        <v>19208.969999999998</v>
      </c>
      <c r="E4039" s="351">
        <v>83760.976999999984</v>
      </c>
      <c r="F4039" s="352">
        <v>102969.947</v>
      </c>
      <c r="G4039" s="221"/>
    </row>
    <row r="4040" spans="1:7" s="58" customFormat="1" ht="13.5" customHeight="1" x14ac:dyDescent="0.2">
      <c r="A4040" s="244">
        <v>2017</v>
      </c>
      <c r="B4040" s="165" t="s">
        <v>43</v>
      </c>
      <c r="C4040" s="165" t="s">
        <v>116</v>
      </c>
      <c r="D4040" s="245">
        <v>18716.460000000003</v>
      </c>
      <c r="E4040" s="245">
        <v>81053.736499999999</v>
      </c>
      <c r="F4040" s="246">
        <v>99770.196499999991</v>
      </c>
      <c r="G4040" s="221"/>
    </row>
    <row r="4041" spans="1:7" s="58" customFormat="1" ht="13.5" customHeight="1" x14ac:dyDescent="0.2">
      <c r="A4041" s="349">
        <v>2017</v>
      </c>
      <c r="B4041" s="350" t="s">
        <v>44</v>
      </c>
      <c r="C4041" s="350" t="s">
        <v>116</v>
      </c>
      <c r="D4041" s="351">
        <v>19231.410000000003</v>
      </c>
      <c r="E4041" s="351">
        <v>87506.274000000005</v>
      </c>
      <c r="F4041" s="352">
        <v>106737.68400000002</v>
      </c>
      <c r="G4041" s="221"/>
    </row>
    <row r="4042" spans="1:7" s="58" customFormat="1" ht="13.5" customHeight="1" x14ac:dyDescent="0.2">
      <c r="A4042" s="244">
        <v>2017</v>
      </c>
      <c r="B4042" s="165" t="s">
        <v>45</v>
      </c>
      <c r="C4042" s="165" t="s">
        <v>116</v>
      </c>
      <c r="D4042" s="245">
        <v>20029.95</v>
      </c>
      <c r="E4042" s="245">
        <v>90366.36599999998</v>
      </c>
      <c r="F4042" s="246">
        <v>110396.31599999998</v>
      </c>
      <c r="G4042" s="221"/>
    </row>
    <row r="4043" spans="1:7" s="58" customFormat="1" ht="13.5" customHeight="1" x14ac:dyDescent="0.2">
      <c r="A4043" s="349">
        <v>2017</v>
      </c>
      <c r="B4043" s="350" t="s">
        <v>46</v>
      </c>
      <c r="C4043" s="350" t="s">
        <v>116</v>
      </c>
      <c r="D4043" s="351">
        <v>19201.97</v>
      </c>
      <c r="E4043" s="351">
        <v>85992.986499999999</v>
      </c>
      <c r="F4043" s="352">
        <v>105194.95650000001</v>
      </c>
      <c r="G4043" s="221"/>
    </row>
    <row r="4044" spans="1:7" s="58" customFormat="1" ht="13.5" customHeight="1" x14ac:dyDescent="0.2">
      <c r="A4044" s="244">
        <v>2017</v>
      </c>
      <c r="B4044" s="165" t="s">
        <v>47</v>
      </c>
      <c r="C4044" s="165" t="s">
        <v>116</v>
      </c>
      <c r="D4044" s="245">
        <v>19639.2</v>
      </c>
      <c r="E4044" s="245">
        <v>89778.7745</v>
      </c>
      <c r="F4044" s="246">
        <v>109417.97450000001</v>
      </c>
      <c r="G4044" s="221"/>
    </row>
    <row r="4045" spans="1:7" s="58" customFormat="1" ht="13.5" customHeight="1" x14ac:dyDescent="0.2">
      <c r="A4045" s="349">
        <v>2017</v>
      </c>
      <c r="B4045" s="350" t="s">
        <v>48</v>
      </c>
      <c r="C4045" s="350" t="s">
        <v>116</v>
      </c>
      <c r="D4045" s="351">
        <v>18848.449999999997</v>
      </c>
      <c r="E4045" s="351">
        <v>88102.713000000003</v>
      </c>
      <c r="F4045" s="352">
        <v>106951.163</v>
      </c>
      <c r="G4045" s="221"/>
    </row>
    <row r="4046" spans="1:7" s="58" customFormat="1" ht="13.5" customHeight="1" x14ac:dyDescent="0.2">
      <c r="A4046" s="244">
        <v>2017</v>
      </c>
      <c r="B4046" s="165" t="s">
        <v>49</v>
      </c>
      <c r="C4046" s="165" t="s">
        <v>116</v>
      </c>
      <c r="D4046" s="245">
        <v>17201.060000000005</v>
      </c>
      <c r="E4046" s="245">
        <v>85725.257500000007</v>
      </c>
      <c r="F4046" s="246">
        <v>102926.3175</v>
      </c>
      <c r="G4046" s="221"/>
    </row>
    <row r="4047" spans="1:7" s="58" customFormat="1" ht="13.5" customHeight="1" x14ac:dyDescent="0.2">
      <c r="A4047" s="349">
        <v>2018</v>
      </c>
      <c r="B4047" s="350" t="s">
        <v>50</v>
      </c>
      <c r="C4047" s="350" t="s">
        <v>116</v>
      </c>
      <c r="D4047" s="351">
        <v>15948.859999999999</v>
      </c>
      <c r="E4047" s="351">
        <v>79948.170500000007</v>
      </c>
      <c r="F4047" s="352">
        <v>95897.030500000008</v>
      </c>
      <c r="G4047" s="221"/>
    </row>
    <row r="4048" spans="1:7" s="58" customFormat="1" ht="13.5" customHeight="1" x14ac:dyDescent="0.2">
      <c r="A4048" s="244">
        <v>2018</v>
      </c>
      <c r="B4048" s="165" t="s">
        <v>51</v>
      </c>
      <c r="C4048" s="165" t="s">
        <v>116</v>
      </c>
      <c r="D4048" s="245">
        <v>17186.530000000002</v>
      </c>
      <c r="E4048" s="245">
        <v>82009.198499999984</v>
      </c>
      <c r="F4048" s="246">
        <v>99195.728499999983</v>
      </c>
      <c r="G4048" s="221"/>
    </row>
    <row r="4049" spans="1:7" s="58" customFormat="1" ht="13.5" customHeight="1" x14ac:dyDescent="0.2">
      <c r="A4049" s="349">
        <v>2018</v>
      </c>
      <c r="B4049" s="350" t="s">
        <v>52</v>
      </c>
      <c r="C4049" s="350" t="s">
        <v>116</v>
      </c>
      <c r="D4049" s="351">
        <v>18217.39</v>
      </c>
      <c r="E4049" s="351">
        <v>87333.821999999986</v>
      </c>
      <c r="F4049" s="352">
        <v>105551.212</v>
      </c>
      <c r="G4049" s="221"/>
    </row>
    <row r="4050" spans="1:7" s="58" customFormat="1" ht="13.5" customHeight="1" x14ac:dyDescent="0.2">
      <c r="A4050" s="244">
        <v>2018</v>
      </c>
      <c r="B4050" s="165" t="s">
        <v>40</v>
      </c>
      <c r="C4050" s="165" t="s">
        <v>116</v>
      </c>
      <c r="D4050" s="245">
        <v>20201.990000000002</v>
      </c>
      <c r="E4050" s="245">
        <v>95858.549999999988</v>
      </c>
      <c r="F4050" s="246">
        <v>116060.54</v>
      </c>
      <c r="G4050" s="221"/>
    </row>
    <row r="4051" spans="1:7" s="58" customFormat="1" ht="13.5" customHeight="1" x14ac:dyDescent="0.2">
      <c r="A4051" s="349">
        <v>2018</v>
      </c>
      <c r="B4051" s="350" t="s">
        <v>42</v>
      </c>
      <c r="C4051" s="350" t="s">
        <v>116</v>
      </c>
      <c r="D4051" s="351">
        <v>20376.025999999998</v>
      </c>
      <c r="E4051" s="351">
        <v>87382.266000000018</v>
      </c>
      <c r="F4051" s="352">
        <v>107758.29199999999</v>
      </c>
      <c r="G4051" s="221"/>
    </row>
    <row r="4052" spans="1:7" s="58" customFormat="1" ht="13.5" customHeight="1" x14ac:dyDescent="0.2">
      <c r="A4052" s="244">
        <v>2018</v>
      </c>
      <c r="B4052" s="165" t="s">
        <v>43</v>
      </c>
      <c r="C4052" s="165" t="s">
        <v>116</v>
      </c>
      <c r="D4052" s="245">
        <v>18222.939999999999</v>
      </c>
      <c r="E4052" s="245">
        <v>83874.626499999984</v>
      </c>
      <c r="F4052" s="246">
        <v>102097.56649999999</v>
      </c>
      <c r="G4052" s="221"/>
    </row>
    <row r="4053" spans="1:7" s="58" customFormat="1" ht="13.5" customHeight="1" x14ac:dyDescent="0.2">
      <c r="A4053" s="349">
        <v>2018</v>
      </c>
      <c r="B4053" s="350" t="s">
        <v>44</v>
      </c>
      <c r="C4053" s="350" t="s">
        <v>116</v>
      </c>
      <c r="D4053" s="351">
        <v>18715.586000000003</v>
      </c>
      <c r="E4053" s="351">
        <v>86825.436499999982</v>
      </c>
      <c r="F4053" s="352">
        <v>105541.02249999998</v>
      </c>
      <c r="G4053" s="221"/>
    </row>
    <row r="4054" spans="1:7" s="58" customFormat="1" ht="13.5" customHeight="1" x14ac:dyDescent="0.2">
      <c r="A4054" s="244">
        <v>2018</v>
      </c>
      <c r="B4054" s="165" t="s">
        <v>45</v>
      </c>
      <c r="C4054" s="165" t="s">
        <v>116</v>
      </c>
      <c r="D4054" s="245">
        <v>19222.910000000003</v>
      </c>
      <c r="E4054" s="245">
        <v>96183.423999999985</v>
      </c>
      <c r="F4054" s="246">
        <v>115406.33399999999</v>
      </c>
      <c r="G4054" s="221"/>
    </row>
    <row r="4055" spans="1:7" s="58" customFormat="1" ht="13.5" customHeight="1" x14ac:dyDescent="0.2">
      <c r="A4055" s="349">
        <v>2018</v>
      </c>
      <c r="B4055" s="350" t="s">
        <v>46</v>
      </c>
      <c r="C4055" s="350" t="s">
        <v>116</v>
      </c>
      <c r="D4055" s="351">
        <v>19233.010000000002</v>
      </c>
      <c r="E4055" s="351">
        <v>93339.867499999993</v>
      </c>
      <c r="F4055" s="352">
        <v>112572.87749999999</v>
      </c>
      <c r="G4055" s="221"/>
    </row>
    <row r="4056" spans="1:7" s="58" customFormat="1" ht="13.5" customHeight="1" x14ac:dyDescent="0.2">
      <c r="A4056" s="244">
        <v>2018</v>
      </c>
      <c r="B4056" s="165" t="s">
        <v>47</v>
      </c>
      <c r="C4056" s="165" t="s">
        <v>116</v>
      </c>
      <c r="D4056" s="245">
        <v>18383.05</v>
      </c>
      <c r="E4056" s="245">
        <v>94330.63949999999</v>
      </c>
      <c r="F4056" s="246">
        <v>112713.68949999998</v>
      </c>
      <c r="G4056" s="221"/>
    </row>
    <row r="4057" spans="1:7" s="58" customFormat="1" ht="13.5" customHeight="1" x14ac:dyDescent="0.2">
      <c r="A4057" s="349">
        <v>2018</v>
      </c>
      <c r="B4057" s="350" t="s">
        <v>48</v>
      </c>
      <c r="C4057" s="350" t="s">
        <v>116</v>
      </c>
      <c r="D4057" s="351">
        <v>17900.48</v>
      </c>
      <c r="E4057" s="351">
        <v>95619.05750000001</v>
      </c>
      <c r="F4057" s="352">
        <v>113519.53749999999</v>
      </c>
      <c r="G4057" s="221"/>
    </row>
    <row r="4058" spans="1:7" s="58" customFormat="1" ht="13.5" customHeight="1" x14ac:dyDescent="0.2">
      <c r="A4058" s="244">
        <v>2018</v>
      </c>
      <c r="B4058" s="165" t="s">
        <v>49</v>
      </c>
      <c r="C4058" s="165" t="s">
        <v>116</v>
      </c>
      <c r="D4058" s="245">
        <v>15659.521999999999</v>
      </c>
      <c r="E4058" s="245">
        <v>95536.899500000014</v>
      </c>
      <c r="F4058" s="246">
        <v>111196.42150000001</v>
      </c>
      <c r="G4058" s="221"/>
    </row>
    <row r="4059" spans="1:7" s="58" customFormat="1" ht="13.5" customHeight="1" x14ac:dyDescent="0.2">
      <c r="A4059" s="349">
        <v>2019</v>
      </c>
      <c r="B4059" s="350" t="s">
        <v>50</v>
      </c>
      <c r="C4059" s="350" t="s">
        <v>116</v>
      </c>
      <c r="D4059" s="351">
        <v>13976.84</v>
      </c>
      <c r="E4059" s="351">
        <v>86253.345000000001</v>
      </c>
      <c r="F4059" s="352">
        <v>100230.185</v>
      </c>
      <c r="G4059" s="221"/>
    </row>
    <row r="4060" spans="1:7" s="58" customFormat="1" ht="13.5" customHeight="1" x14ac:dyDescent="0.2">
      <c r="A4060" s="244">
        <v>2019</v>
      </c>
      <c r="B4060" s="165" t="s">
        <v>51</v>
      </c>
      <c r="C4060" s="165" t="s">
        <v>116</v>
      </c>
      <c r="D4060" s="245">
        <v>15648.740000000002</v>
      </c>
      <c r="E4060" s="245">
        <v>85428.925000000003</v>
      </c>
      <c r="F4060" s="246">
        <v>101077.66500000001</v>
      </c>
      <c r="G4060" s="221"/>
    </row>
    <row r="4061" spans="1:7" s="58" customFormat="1" ht="13.5" customHeight="1" x14ac:dyDescent="0.2">
      <c r="A4061" s="349">
        <v>2019</v>
      </c>
      <c r="B4061" s="350" t="s">
        <v>52</v>
      </c>
      <c r="C4061" s="350" t="s">
        <v>116</v>
      </c>
      <c r="D4061" s="351">
        <v>17194.48</v>
      </c>
      <c r="E4061" s="351">
        <v>85746.647999999972</v>
      </c>
      <c r="F4061" s="352">
        <v>102941.128</v>
      </c>
      <c r="G4061" s="221"/>
    </row>
    <row r="4062" spans="1:7" s="58" customFormat="1" ht="13.5" customHeight="1" x14ac:dyDescent="0.2">
      <c r="A4062" s="244">
        <v>2019</v>
      </c>
      <c r="B4062" s="165" t="s">
        <v>40</v>
      </c>
      <c r="C4062" s="165" t="s">
        <v>116</v>
      </c>
      <c r="D4062" s="245">
        <v>15507.35</v>
      </c>
      <c r="E4062" s="245">
        <v>90015.544499999989</v>
      </c>
      <c r="F4062" s="246">
        <v>105522.89450000001</v>
      </c>
      <c r="G4062" s="221"/>
    </row>
    <row r="4063" spans="1:7" s="58" customFormat="1" ht="13.5" customHeight="1" x14ac:dyDescent="0.2">
      <c r="A4063" s="349">
        <v>2019</v>
      </c>
      <c r="B4063" s="350" t="s">
        <v>42</v>
      </c>
      <c r="C4063" s="350" t="s">
        <v>116</v>
      </c>
      <c r="D4063" s="351">
        <v>21860.82</v>
      </c>
      <c r="E4063" s="351">
        <v>89676.975999999995</v>
      </c>
      <c r="F4063" s="352">
        <v>111537.796</v>
      </c>
      <c r="G4063" s="221"/>
    </row>
    <row r="4064" spans="1:7" s="58" customFormat="1" ht="13.5" customHeight="1" x14ac:dyDescent="0.2">
      <c r="A4064" s="244">
        <v>2019</v>
      </c>
      <c r="B4064" s="165" t="s">
        <v>43</v>
      </c>
      <c r="C4064" s="165" t="s">
        <v>116</v>
      </c>
      <c r="D4064" s="245">
        <v>21051.170000000002</v>
      </c>
      <c r="E4064" s="245">
        <v>80690.382499999992</v>
      </c>
      <c r="F4064" s="246">
        <v>101741.55249999998</v>
      </c>
      <c r="G4064" s="221"/>
    </row>
    <row r="4065" spans="1:7" s="58" customFormat="1" ht="13.5" customHeight="1" x14ac:dyDescent="0.2">
      <c r="A4065" s="349">
        <v>2019</v>
      </c>
      <c r="B4065" s="350" t="s">
        <v>44</v>
      </c>
      <c r="C4065" s="350" t="s">
        <v>116</v>
      </c>
      <c r="D4065" s="351">
        <v>20439.199999999997</v>
      </c>
      <c r="E4065" s="351">
        <v>97874.945499999987</v>
      </c>
      <c r="F4065" s="352">
        <v>118314.1455</v>
      </c>
      <c r="G4065" s="221"/>
    </row>
    <row r="4066" spans="1:7" s="58" customFormat="1" ht="13.5" customHeight="1" x14ac:dyDescent="0.2">
      <c r="A4066" s="244">
        <v>2019</v>
      </c>
      <c r="B4066" s="165" t="s">
        <v>45</v>
      </c>
      <c r="C4066" s="165" t="s">
        <v>116</v>
      </c>
      <c r="D4066" s="245">
        <v>20021.39</v>
      </c>
      <c r="E4066" s="245">
        <v>100304.63099999996</v>
      </c>
      <c r="F4066" s="246">
        <v>120326.02100000001</v>
      </c>
      <c r="G4066" s="221"/>
    </row>
    <row r="4067" spans="1:7" s="58" customFormat="1" ht="13.5" customHeight="1" x14ac:dyDescent="0.2">
      <c r="A4067" s="349">
        <v>2019</v>
      </c>
      <c r="B4067" s="350" t="s">
        <v>46</v>
      </c>
      <c r="C4067" s="350" t="s">
        <v>116</v>
      </c>
      <c r="D4067" s="351">
        <v>19180.169999999998</v>
      </c>
      <c r="E4067" s="351">
        <v>96984.936500000011</v>
      </c>
      <c r="F4067" s="352">
        <v>116165.10649999998</v>
      </c>
      <c r="G4067" s="221"/>
    </row>
    <row r="4068" spans="1:7" s="58" customFormat="1" ht="13.5" customHeight="1" x14ac:dyDescent="0.2">
      <c r="A4068" s="244">
        <v>2019</v>
      </c>
      <c r="B4068" s="165" t="s">
        <v>47</v>
      </c>
      <c r="C4068" s="165" t="s">
        <v>116</v>
      </c>
      <c r="D4068" s="245">
        <v>20013.800000000003</v>
      </c>
      <c r="E4068" s="245">
        <v>99955.331999999995</v>
      </c>
      <c r="F4068" s="246">
        <v>119969.13200000001</v>
      </c>
      <c r="G4068" s="221"/>
    </row>
    <row r="4069" spans="1:7" s="58" customFormat="1" ht="13.5" customHeight="1" x14ac:dyDescent="0.2">
      <c r="A4069" s="349">
        <v>2019</v>
      </c>
      <c r="B4069" s="350" t="s">
        <v>48</v>
      </c>
      <c r="C4069" s="350" t="s">
        <v>116</v>
      </c>
      <c r="D4069" s="351">
        <v>19545.63</v>
      </c>
      <c r="E4069" s="351">
        <v>102292.87349999997</v>
      </c>
      <c r="F4069" s="352">
        <v>121838.50349999999</v>
      </c>
      <c r="G4069" s="221"/>
    </row>
    <row r="4070" spans="1:7" s="58" customFormat="1" ht="13.5" customHeight="1" x14ac:dyDescent="0.2">
      <c r="A4070" s="244">
        <v>2019</v>
      </c>
      <c r="B4070" s="165" t="s">
        <v>49</v>
      </c>
      <c r="C4070" s="165" t="s">
        <v>116</v>
      </c>
      <c r="D4070" s="245">
        <v>20817.79</v>
      </c>
      <c r="E4070" s="245">
        <v>107277.0475</v>
      </c>
      <c r="F4070" s="246">
        <v>128094.83750000004</v>
      </c>
      <c r="G4070" s="221"/>
    </row>
    <row r="4071" spans="1:7" s="58" customFormat="1" ht="13.5" customHeight="1" x14ac:dyDescent="0.2">
      <c r="A4071" s="349">
        <v>2020</v>
      </c>
      <c r="B4071" s="350" t="s">
        <v>50</v>
      </c>
      <c r="C4071" s="350" t="s">
        <v>116</v>
      </c>
      <c r="D4071" s="351">
        <v>15902.17</v>
      </c>
      <c r="E4071" s="351">
        <v>99534.145000000004</v>
      </c>
      <c r="F4071" s="352">
        <v>115436.31499999999</v>
      </c>
      <c r="G4071" s="221"/>
    </row>
    <row r="4072" spans="1:7" s="58" customFormat="1" ht="13.5" customHeight="1" x14ac:dyDescent="0.2">
      <c r="A4072" s="244">
        <v>2020</v>
      </c>
      <c r="B4072" s="165" t="s">
        <v>51</v>
      </c>
      <c r="C4072" s="165" t="s">
        <v>116</v>
      </c>
      <c r="D4072" s="245">
        <v>17118.55</v>
      </c>
      <c r="E4072" s="245">
        <v>88519.660499999984</v>
      </c>
      <c r="F4072" s="246">
        <v>105638.21049999997</v>
      </c>
      <c r="G4072" s="221"/>
    </row>
    <row r="4073" spans="1:7" s="58" customFormat="1" ht="13.5" customHeight="1" x14ac:dyDescent="0.2">
      <c r="A4073" s="349">
        <v>2020</v>
      </c>
      <c r="B4073" s="350" t="s">
        <v>52</v>
      </c>
      <c r="C4073" s="350" t="s">
        <v>116</v>
      </c>
      <c r="D4073" s="351">
        <v>14206.71</v>
      </c>
      <c r="E4073" s="351">
        <v>70811.422999999981</v>
      </c>
      <c r="F4073" s="352">
        <v>85018.133000000002</v>
      </c>
      <c r="G4073" s="221"/>
    </row>
    <row r="4074" spans="1:7" s="58" customFormat="1" ht="13.5" customHeight="1" x14ac:dyDescent="0.2">
      <c r="A4074" s="244">
        <v>2020</v>
      </c>
      <c r="B4074" s="165" t="s">
        <v>40</v>
      </c>
      <c r="C4074" s="165" t="s">
        <v>116</v>
      </c>
      <c r="D4074" s="245">
        <v>3512.0800000000008</v>
      </c>
      <c r="E4074" s="245">
        <v>33856.390999999996</v>
      </c>
      <c r="F4074" s="246">
        <v>37368.471000000005</v>
      </c>
      <c r="G4074" s="221"/>
    </row>
    <row r="4075" spans="1:7" s="58" customFormat="1" ht="13.5" customHeight="1" x14ac:dyDescent="0.2">
      <c r="A4075" s="349">
        <v>2020</v>
      </c>
      <c r="B4075" s="350" t="s">
        <v>42</v>
      </c>
      <c r="C4075" s="350" t="s">
        <v>116</v>
      </c>
      <c r="D4075" s="351">
        <v>11689.47099847412</v>
      </c>
      <c r="E4075" s="351">
        <v>69518.026027626285</v>
      </c>
      <c r="F4075" s="352">
        <v>81207.497026100405</v>
      </c>
      <c r="G4075" s="221"/>
    </row>
    <row r="4076" spans="1:7" s="58" customFormat="1" ht="13.5" customHeight="1" x14ac:dyDescent="0.2">
      <c r="A4076" s="244">
        <v>2020</v>
      </c>
      <c r="B4076" s="165" t="s">
        <v>43</v>
      </c>
      <c r="C4076" s="165" t="s">
        <v>116</v>
      </c>
      <c r="D4076" s="245">
        <v>16832.774998168945</v>
      </c>
      <c r="E4076" s="245">
        <v>84858.554060211187</v>
      </c>
      <c r="F4076" s="246">
        <v>101691.3290583801</v>
      </c>
      <c r="G4076" s="221"/>
    </row>
    <row r="4077" spans="1:7" s="58" customFormat="1" ht="13.5" customHeight="1" x14ac:dyDescent="0.2">
      <c r="A4077" s="349">
        <v>2020</v>
      </c>
      <c r="B4077" s="350" t="s">
        <v>44</v>
      </c>
      <c r="C4077" s="350" t="s">
        <v>116</v>
      </c>
      <c r="D4077" s="351">
        <v>20606.467008544925</v>
      </c>
      <c r="E4077" s="351">
        <v>104328.62457817078</v>
      </c>
      <c r="F4077" s="352">
        <v>124935.09158671569</v>
      </c>
      <c r="G4077" s="221"/>
    </row>
    <row r="4078" spans="1:7" s="58" customFormat="1" ht="13.5" customHeight="1" x14ac:dyDescent="0.2">
      <c r="A4078" s="244">
        <v>2020</v>
      </c>
      <c r="B4078" s="165" t="s">
        <v>45</v>
      </c>
      <c r="C4078" s="165" t="s">
        <v>116</v>
      </c>
      <c r="D4078" s="245">
        <v>21108.918991455077</v>
      </c>
      <c r="E4078" s="245">
        <v>101332.07496630862</v>
      </c>
      <c r="F4078" s="246">
        <v>122440.9939577637</v>
      </c>
      <c r="G4078" s="221"/>
    </row>
    <row r="4079" spans="1:7" s="58" customFormat="1" ht="13.5" customHeight="1" x14ac:dyDescent="0.2">
      <c r="A4079" s="349">
        <v>2020</v>
      </c>
      <c r="B4079" s="350" t="s">
        <v>46</v>
      </c>
      <c r="C4079" s="350" t="s">
        <v>116</v>
      </c>
      <c r="D4079" s="351">
        <v>20336.509995727538</v>
      </c>
      <c r="E4079" s="351">
        <v>103352.43437231446</v>
      </c>
      <c r="F4079" s="352">
        <v>123688.94436804199</v>
      </c>
      <c r="G4079" s="221"/>
    </row>
    <row r="4080" spans="1:7" s="58" customFormat="1" ht="13.5" customHeight="1" x14ac:dyDescent="0.2">
      <c r="A4080" s="244">
        <v>2020</v>
      </c>
      <c r="B4080" s="165" t="s">
        <v>47</v>
      </c>
      <c r="C4080" s="165" t="s">
        <v>116</v>
      </c>
      <c r="D4080" s="245">
        <v>20850.817001296997</v>
      </c>
      <c r="E4080" s="245">
        <v>110472.67102822875</v>
      </c>
      <c r="F4080" s="246">
        <v>131323.48802952576</v>
      </c>
      <c r="G4080" s="221"/>
    </row>
    <row r="4081" spans="1:7" s="58" customFormat="1" ht="13.5" customHeight="1" x14ac:dyDescent="0.2">
      <c r="A4081" s="349">
        <v>2020</v>
      </c>
      <c r="B4081" s="350" t="s">
        <v>48</v>
      </c>
      <c r="C4081" s="350" t="s">
        <v>116</v>
      </c>
      <c r="D4081" s="351">
        <v>18766.385999694827</v>
      </c>
      <c r="E4081" s="351">
        <v>108527.89059320369</v>
      </c>
      <c r="F4081" s="352">
        <v>127294.27659289846</v>
      </c>
      <c r="G4081" s="221"/>
    </row>
    <row r="4082" spans="1:7" s="58" customFormat="1" ht="13.5" customHeight="1" x14ac:dyDescent="0.2">
      <c r="A4082" s="244">
        <v>2020</v>
      </c>
      <c r="B4082" s="165" t="s">
        <v>49</v>
      </c>
      <c r="C4082" s="165" t="s">
        <v>116</v>
      </c>
      <c r="D4082" s="245">
        <v>16940.008002670285</v>
      </c>
      <c r="E4082" s="245">
        <v>108565.97290277098</v>
      </c>
      <c r="F4082" s="246">
        <v>125505.98090544131</v>
      </c>
      <c r="G4082" s="221"/>
    </row>
    <row r="4083" spans="1:7" s="58" customFormat="1" ht="13.5" customHeight="1" x14ac:dyDescent="0.2">
      <c r="A4083" s="349">
        <v>2021</v>
      </c>
      <c r="B4083" s="350" t="s">
        <v>50</v>
      </c>
      <c r="C4083" s="350" t="s">
        <v>116</v>
      </c>
      <c r="D4083" s="351">
        <v>13091.107999999998</v>
      </c>
      <c r="E4083" s="351">
        <v>100930.39803479002</v>
      </c>
      <c r="F4083" s="352">
        <v>114021.50603479003</v>
      </c>
      <c r="G4083" s="221"/>
    </row>
    <row r="4084" spans="1:7" s="58" customFormat="1" ht="13.5" customHeight="1" x14ac:dyDescent="0.2">
      <c r="A4084" s="244">
        <v>2021</v>
      </c>
      <c r="B4084" s="165" t="s">
        <v>51</v>
      </c>
      <c r="C4084" s="165" t="s">
        <v>116</v>
      </c>
      <c r="D4084" s="245">
        <v>17357.409999849999</v>
      </c>
      <c r="E4084" s="245">
        <v>106121.67648899998</v>
      </c>
      <c r="F4084" s="246">
        <v>123479.08648884998</v>
      </c>
      <c r="G4084" s="221"/>
    </row>
    <row r="4085" spans="1:7" s="58" customFormat="1" ht="13.5" customHeight="1" x14ac:dyDescent="0.2">
      <c r="A4085" s="349">
        <v>2021</v>
      </c>
      <c r="B4085" s="350" t="s">
        <v>52</v>
      </c>
      <c r="C4085" s="350" t="s">
        <v>116</v>
      </c>
      <c r="D4085" s="351">
        <v>18720.324993286133</v>
      </c>
      <c r="E4085" s="351">
        <v>114239.94360891722</v>
      </c>
      <c r="F4085" s="352">
        <v>132960.26860220337</v>
      </c>
      <c r="G4085" s="221"/>
    </row>
    <row r="4086" spans="1:7" s="58" customFormat="1" ht="13.5" customHeight="1" x14ac:dyDescent="0.2">
      <c r="A4086" s="244">
        <v>2021</v>
      </c>
      <c r="B4086" s="165" t="s">
        <v>40</v>
      </c>
      <c r="C4086" s="165" t="s">
        <v>116</v>
      </c>
      <c r="D4086" s="245">
        <v>15364.940995498659</v>
      </c>
      <c r="E4086" s="245">
        <v>101113.06296129036</v>
      </c>
      <c r="F4086" s="246">
        <v>116478.00395678902</v>
      </c>
      <c r="G4086" s="221"/>
    </row>
    <row r="4087" spans="1:7" s="58" customFormat="1" ht="13.5" customHeight="1" x14ac:dyDescent="0.2">
      <c r="A4087" s="349">
        <v>2021</v>
      </c>
      <c r="B4087" s="350" t="s">
        <v>42</v>
      </c>
      <c r="C4087" s="350" t="s">
        <v>116</v>
      </c>
      <c r="D4087" s="351">
        <v>9473.5840024414065</v>
      </c>
      <c r="E4087" s="351">
        <v>52227.407471155639</v>
      </c>
      <c r="F4087" s="352">
        <v>61700.991473597045</v>
      </c>
      <c r="G4087" s="221"/>
    </row>
    <row r="4088" spans="1:7" s="58" customFormat="1" ht="13.5" customHeight="1" x14ac:dyDescent="0.2">
      <c r="A4088" s="244">
        <v>2021</v>
      </c>
      <c r="B4088" s="165" t="s">
        <v>43</v>
      </c>
      <c r="C4088" s="165" t="s">
        <v>116</v>
      </c>
      <c r="D4088" s="245">
        <v>14541.523001831054</v>
      </c>
      <c r="E4088" s="245">
        <v>104004.90307684327</v>
      </c>
      <c r="F4088" s="246">
        <v>118546.42607867433</v>
      </c>
      <c r="G4088" s="221"/>
    </row>
    <row r="4089" spans="1:7" s="58" customFormat="1" ht="13.5" customHeight="1" x14ac:dyDescent="0.2">
      <c r="A4089" s="349">
        <v>2021</v>
      </c>
      <c r="B4089" s="350" t="s">
        <v>44</v>
      </c>
      <c r="C4089" s="350" t="s">
        <v>116</v>
      </c>
      <c r="D4089" s="351">
        <v>18919.422996337889</v>
      </c>
      <c r="E4089" s="351">
        <v>104612.41598258058</v>
      </c>
      <c r="F4089" s="352">
        <v>123531.83897891849</v>
      </c>
      <c r="G4089" s="221"/>
    </row>
    <row r="4090" spans="1:7" s="58" customFormat="1" ht="13.5" customHeight="1" x14ac:dyDescent="0.2">
      <c r="A4090" s="244">
        <v>2021</v>
      </c>
      <c r="B4090" s="165" t="s">
        <v>45</v>
      </c>
      <c r="C4090" s="165" t="s">
        <v>116</v>
      </c>
      <c r="D4090" s="245">
        <v>19453.147996948243</v>
      </c>
      <c r="E4090" s="245">
        <v>96798.597990875234</v>
      </c>
      <c r="F4090" s="246">
        <v>116251.74598782348</v>
      </c>
      <c r="G4090" s="221"/>
    </row>
    <row r="4091" spans="1:7" s="58" customFormat="1" ht="13.5" customHeight="1" x14ac:dyDescent="0.2">
      <c r="A4091" s="349">
        <v>2021</v>
      </c>
      <c r="B4091" s="350" t="s">
        <v>46</v>
      </c>
      <c r="C4091" s="350" t="s">
        <v>116</v>
      </c>
      <c r="D4091" s="351">
        <v>20521.473998931888</v>
      </c>
      <c r="E4091" s="351">
        <v>106040.91244816589</v>
      </c>
      <c r="F4091" s="352">
        <v>126562.38644709776</v>
      </c>
      <c r="G4091" s="221"/>
    </row>
    <row r="4092" spans="1:7" s="58" customFormat="1" ht="13.5" customHeight="1" x14ac:dyDescent="0.2">
      <c r="A4092" s="244">
        <v>2021</v>
      </c>
      <c r="B4092" s="165" t="s">
        <v>47</v>
      </c>
      <c r="C4092" s="165" t="s">
        <v>116</v>
      </c>
      <c r="D4092" s="245">
        <v>19777.386004272459</v>
      </c>
      <c r="E4092" s="245">
        <v>105284.78559422304</v>
      </c>
      <c r="F4092" s="246">
        <v>125062.17159849549</v>
      </c>
      <c r="G4092" s="221"/>
    </row>
    <row r="4093" spans="1:7" s="58" customFormat="1" ht="13.5" customHeight="1" x14ac:dyDescent="0.2">
      <c r="A4093" s="349">
        <v>2021</v>
      </c>
      <c r="B4093" s="350" t="s">
        <v>48</v>
      </c>
      <c r="C4093" s="350" t="s">
        <v>116</v>
      </c>
      <c r="D4093" s="351">
        <v>21096.481996032711</v>
      </c>
      <c r="E4093" s="351">
        <v>107182.10649468612</v>
      </c>
      <c r="F4093" s="352">
        <v>128278.58849071884</v>
      </c>
      <c r="G4093" s="221"/>
    </row>
    <row r="4094" spans="1:7" s="58" customFormat="1" ht="13.5" customHeight="1" x14ac:dyDescent="0.2">
      <c r="A4094" s="244">
        <v>2021</v>
      </c>
      <c r="B4094" s="165" t="s">
        <v>49</v>
      </c>
      <c r="C4094" s="165" t="s">
        <v>116</v>
      </c>
      <c r="D4094" s="245">
        <v>20481.40400488281</v>
      </c>
      <c r="E4094" s="245">
        <v>111862.11200945282</v>
      </c>
      <c r="F4094" s="246">
        <v>132343.51601433565</v>
      </c>
      <c r="G4094" s="221"/>
    </row>
    <row r="4095" spans="1:7" s="58" customFormat="1" ht="13.5" customHeight="1" x14ac:dyDescent="0.2">
      <c r="A4095" s="349">
        <v>2022</v>
      </c>
      <c r="B4095" s="350" t="s">
        <v>50</v>
      </c>
      <c r="C4095" s="350" t="s">
        <v>116</v>
      </c>
      <c r="D4095" s="351">
        <v>17406.837013427736</v>
      </c>
      <c r="E4095" s="351">
        <v>90732.990987510682</v>
      </c>
      <c r="F4095" s="352">
        <v>108139.8280009384</v>
      </c>
      <c r="G4095" s="221"/>
    </row>
    <row r="4096" spans="1:7" s="58" customFormat="1" ht="13.5" customHeight="1" x14ac:dyDescent="0.2">
      <c r="A4096" s="244">
        <v>2022</v>
      </c>
      <c r="B4096" s="165" t="s">
        <v>51</v>
      </c>
      <c r="C4096" s="165" t="s">
        <v>116</v>
      </c>
      <c r="D4096" s="370">
        <v>19613.359984130857</v>
      </c>
      <c r="E4096" s="370">
        <v>101727.95203467559</v>
      </c>
      <c r="F4096" s="371">
        <v>121341.31201880645</v>
      </c>
      <c r="G4096" s="221"/>
    </row>
    <row r="4097" spans="1:7" s="58" customFormat="1" ht="13.5" customHeight="1" x14ac:dyDescent="0.2">
      <c r="A4097" s="349">
        <v>2022</v>
      </c>
      <c r="B4097" s="350" t="s">
        <v>52</v>
      </c>
      <c r="C4097" s="350" t="s">
        <v>116</v>
      </c>
      <c r="D4097" s="351">
        <v>22364.58699664396</v>
      </c>
      <c r="E4097" s="351">
        <v>119260.8570527861</v>
      </c>
      <c r="F4097" s="352">
        <v>141625.44404943005</v>
      </c>
      <c r="G4097" s="221"/>
    </row>
    <row r="4098" spans="1:7" s="58" customFormat="1" ht="13.5" customHeight="1" x14ac:dyDescent="0.2">
      <c r="A4098" s="247">
        <v>2022</v>
      </c>
      <c r="B4098" s="165" t="s">
        <v>40</v>
      </c>
      <c r="C4098" s="165" t="s">
        <v>116</v>
      </c>
      <c r="D4098" s="370">
        <v>22080.904999694823</v>
      </c>
      <c r="E4098" s="370">
        <v>105092.73710113954</v>
      </c>
      <c r="F4098" s="371">
        <v>127173.64210083439</v>
      </c>
      <c r="G4098" s="221"/>
    </row>
    <row r="4099" spans="1:7" s="58" customFormat="1" ht="13.5" customHeight="1" x14ac:dyDescent="0.2">
      <c r="A4099" s="349">
        <v>2022</v>
      </c>
      <c r="B4099" s="350" t="s">
        <v>42</v>
      </c>
      <c r="C4099" s="350" t="s">
        <v>116</v>
      </c>
      <c r="D4099" s="351">
        <v>21083.179000000004</v>
      </c>
      <c r="E4099" s="351">
        <v>97416.692169230533</v>
      </c>
      <c r="F4099" s="352">
        <v>118499.87116923055</v>
      </c>
      <c r="G4099" s="221"/>
    </row>
    <row r="4100" spans="1:7" s="58" customFormat="1" ht="13.5" customHeight="1" x14ac:dyDescent="0.2">
      <c r="A4100" s="244">
        <v>2022</v>
      </c>
      <c r="B4100" s="165" t="s">
        <v>43</v>
      </c>
      <c r="C4100" s="165" t="s">
        <v>116</v>
      </c>
      <c r="D4100" s="370">
        <v>21467.266981079098</v>
      </c>
      <c r="E4100" s="370">
        <v>106518.72650884128</v>
      </c>
      <c r="F4100" s="371">
        <v>127985.99348992038</v>
      </c>
      <c r="G4100" s="221"/>
    </row>
    <row r="4101" spans="1:7" s="58" customFormat="1" ht="13.5" customHeight="1" x14ac:dyDescent="0.2">
      <c r="A4101" s="349">
        <v>2022</v>
      </c>
      <c r="B4101" s="350" t="s">
        <v>44</v>
      </c>
      <c r="C4101" s="350" t="s">
        <v>116</v>
      </c>
      <c r="D4101" s="351">
        <v>23369.913000000004</v>
      </c>
      <c r="E4101" s="351">
        <v>104218.97328417846</v>
      </c>
      <c r="F4101" s="352">
        <v>127588.88628417846</v>
      </c>
      <c r="G4101" s="221"/>
    </row>
    <row r="4102" spans="1:7" s="58" customFormat="1" ht="13.5" customHeight="1" x14ac:dyDescent="0.2">
      <c r="A4102" s="244">
        <v>2022</v>
      </c>
      <c r="B4102" s="165" t="s">
        <v>45</v>
      </c>
      <c r="C4102" s="165" t="s">
        <v>116</v>
      </c>
      <c r="D4102" s="370">
        <v>26483.257983062747</v>
      </c>
      <c r="E4102" s="370">
        <v>106007.28060878802</v>
      </c>
      <c r="F4102" s="371">
        <v>132490.53859185075</v>
      </c>
      <c r="G4102" s="221"/>
    </row>
    <row r="4103" spans="1:7" s="58" customFormat="1" ht="13.5" customHeight="1" x14ac:dyDescent="0.2">
      <c r="A4103" s="349">
        <v>2022</v>
      </c>
      <c r="B4103" s="350" t="s">
        <v>46</v>
      </c>
      <c r="C4103" s="350" t="s">
        <v>116</v>
      </c>
      <c r="D4103" s="351">
        <v>27052.171999999999</v>
      </c>
      <c r="E4103" s="351">
        <v>103882.98743086179</v>
      </c>
      <c r="F4103" s="352">
        <v>130935.15943086176</v>
      </c>
      <c r="G4103" s="221"/>
    </row>
    <row r="4104" spans="1:7" s="58" customFormat="1" ht="13.5" customHeight="1" x14ac:dyDescent="0.2">
      <c r="A4104" s="244">
        <v>2022</v>
      </c>
      <c r="B4104" s="165" t="s">
        <v>47</v>
      </c>
      <c r="C4104" s="165" t="s">
        <v>116</v>
      </c>
      <c r="D4104" s="370">
        <v>24898.128000610352</v>
      </c>
      <c r="E4104" s="370">
        <v>99072.854523337417</v>
      </c>
      <c r="F4104" s="371">
        <v>123970.98252394778</v>
      </c>
      <c r="G4104" s="221"/>
    </row>
    <row r="4105" spans="1:7" s="58" customFormat="1" ht="13.5" customHeight="1" x14ac:dyDescent="0.2">
      <c r="A4105" s="349">
        <v>2022</v>
      </c>
      <c r="B4105" s="350" t="s">
        <v>48</v>
      </c>
      <c r="C4105" s="350" t="s">
        <v>116</v>
      </c>
      <c r="D4105" s="351">
        <v>26281.490020294186</v>
      </c>
      <c r="E4105" s="351">
        <v>100963.30601038743</v>
      </c>
      <c r="F4105" s="352">
        <v>127244.79603068159</v>
      </c>
      <c r="G4105" s="221"/>
    </row>
    <row r="4106" spans="1:7" s="58" customFormat="1" ht="13.5" customHeight="1" x14ac:dyDescent="0.2">
      <c r="A4106" s="244">
        <v>2022</v>
      </c>
      <c r="B4106" s="165" t="s">
        <v>49</v>
      </c>
      <c r="C4106" s="165" t="s">
        <v>116</v>
      </c>
      <c r="D4106" s="370">
        <v>24324.335991455075</v>
      </c>
      <c r="E4106" s="370">
        <v>107216.1259455261</v>
      </c>
      <c r="F4106" s="371">
        <v>131540.46193698118</v>
      </c>
      <c r="G4106" s="221"/>
    </row>
    <row r="4107" spans="1:7" s="58" customFormat="1" ht="13.5" customHeight="1" x14ac:dyDescent="0.2">
      <c r="A4107" s="349">
        <v>2023</v>
      </c>
      <c r="B4107" s="350" t="s">
        <v>50</v>
      </c>
      <c r="C4107" s="350" t="s">
        <v>116</v>
      </c>
      <c r="D4107" s="351">
        <v>18027.89099633789</v>
      </c>
      <c r="E4107" s="351">
        <v>88455.188025939933</v>
      </c>
      <c r="F4107" s="352">
        <v>106483.07902227783</v>
      </c>
      <c r="G4107" s="221"/>
    </row>
    <row r="4108" spans="1:7" s="58" customFormat="1" ht="13.5" customHeight="1" x14ac:dyDescent="0.2">
      <c r="A4108" s="244">
        <v>2023</v>
      </c>
      <c r="B4108" s="165" t="s">
        <v>51</v>
      </c>
      <c r="C4108" s="165" t="s">
        <v>116</v>
      </c>
      <c r="D4108" s="370">
        <v>22125.479002499997</v>
      </c>
      <c r="E4108" s="370">
        <v>98746.533540659992</v>
      </c>
      <c r="F4108" s="371">
        <v>120872.01254316</v>
      </c>
      <c r="G4108" s="221"/>
    </row>
    <row r="4109" spans="1:7" s="58" customFormat="1" ht="13.5" customHeight="1" x14ac:dyDescent="0.25">
      <c r="A4109" s="349">
        <v>2023</v>
      </c>
      <c r="B4109" s="350" t="s">
        <v>52</v>
      </c>
      <c r="C4109" s="350" t="s">
        <v>117</v>
      </c>
      <c r="D4109" s="351">
        <v>23552.5480038147</v>
      </c>
      <c r="E4109" s="351">
        <v>111443.8900434036</v>
      </c>
      <c r="F4109" s="352">
        <v>134996.43804721834</v>
      </c>
      <c r="G4109" s="221"/>
    </row>
    <row r="4110" spans="1:7" s="58" customFormat="1" ht="13.5" customHeight="1" x14ac:dyDescent="0.25">
      <c r="A4110" s="244">
        <v>2023</v>
      </c>
      <c r="B4110" s="165" t="s">
        <v>40</v>
      </c>
      <c r="C4110" s="165" t="s">
        <v>117</v>
      </c>
      <c r="D4110" s="370">
        <v>22123.818999389649</v>
      </c>
      <c r="E4110" s="370">
        <v>96829.459095016486</v>
      </c>
      <c r="F4110" s="371">
        <v>118953.27809440611</v>
      </c>
      <c r="G4110" s="221"/>
    </row>
    <row r="4111" spans="1:7" s="58" customFormat="1" ht="13.5" customHeight="1" x14ac:dyDescent="0.25">
      <c r="A4111" s="349">
        <v>2023</v>
      </c>
      <c r="B4111" s="350" t="s">
        <v>42</v>
      </c>
      <c r="C4111" s="350" t="s">
        <v>117</v>
      </c>
      <c r="D4111" s="351">
        <v>23193.241041961668</v>
      </c>
      <c r="E4111" s="351">
        <v>107837.43954182434</v>
      </c>
      <c r="F4111" s="352">
        <v>131030.68058378602</v>
      </c>
      <c r="G4111" s="221"/>
    </row>
    <row r="4112" spans="1:7" s="58" customFormat="1" ht="13.5" customHeight="1" x14ac:dyDescent="0.25">
      <c r="A4112" s="244">
        <v>2023</v>
      </c>
      <c r="B4112" s="165" t="s">
        <v>43</v>
      </c>
      <c r="C4112" s="165" t="s">
        <v>117</v>
      </c>
      <c r="D4112" s="370">
        <v>20890.778999420003</v>
      </c>
      <c r="E4112" s="370">
        <v>91806.454042299985</v>
      </c>
      <c r="F4112" s="371">
        <v>112697.23304171998</v>
      </c>
      <c r="G4112" s="221"/>
    </row>
    <row r="4113" spans="1:7" s="58" customFormat="1" ht="13.5" customHeight="1" x14ac:dyDescent="0.25">
      <c r="A4113" s="349">
        <v>2023</v>
      </c>
      <c r="B4113" s="350" t="s">
        <v>44</v>
      </c>
      <c r="C4113" s="350" t="s">
        <v>117</v>
      </c>
      <c r="D4113" s="351">
        <v>21336.756999999998</v>
      </c>
      <c r="E4113" s="351">
        <v>98011.464499999973</v>
      </c>
      <c r="F4113" s="352">
        <v>119348.22149999997</v>
      </c>
      <c r="G4113" s="221"/>
    </row>
    <row r="4114" spans="1:7" s="58" customFormat="1" ht="13.5" customHeight="1" x14ac:dyDescent="0.25">
      <c r="A4114" s="244">
        <v>2023</v>
      </c>
      <c r="B4114" s="165" t="s">
        <v>45</v>
      </c>
      <c r="C4114" s="165" t="s">
        <v>117</v>
      </c>
      <c r="D4114" s="370">
        <v>22853.7459949646</v>
      </c>
      <c r="E4114" s="370">
        <v>102034.51440582275</v>
      </c>
      <c r="F4114" s="371">
        <v>124888.26040078733</v>
      </c>
      <c r="G4114" s="221"/>
    </row>
    <row r="4115" spans="1:7" s="58" customFormat="1" ht="13.5" customHeight="1" x14ac:dyDescent="0.25">
      <c r="A4115" s="349">
        <v>2023</v>
      </c>
      <c r="B4115" s="350" t="s">
        <v>46</v>
      </c>
      <c r="C4115" s="350" t="s">
        <v>117</v>
      </c>
      <c r="D4115" s="351">
        <v>26745.449000000001</v>
      </c>
      <c r="E4115" s="351">
        <v>105835.90949999999</v>
      </c>
      <c r="F4115" s="352">
        <v>132581.35850000003</v>
      </c>
      <c r="G4115" s="221"/>
    </row>
    <row r="4116" spans="1:7" s="58" customFormat="1" ht="13.5" customHeight="1" x14ac:dyDescent="0.25">
      <c r="A4116" s="244">
        <v>2023</v>
      </c>
      <c r="B4116" s="165" t="s">
        <v>47</v>
      </c>
      <c r="C4116" s="165" t="s">
        <v>117</v>
      </c>
      <c r="D4116" s="370">
        <v>23597.932000000001</v>
      </c>
      <c r="E4116" s="370">
        <v>110088.1505</v>
      </c>
      <c r="F4116" s="371">
        <v>133686.08249999999</v>
      </c>
      <c r="G4116" s="221"/>
    </row>
    <row r="4117" spans="1:7" s="58" customFormat="1" ht="13.5" customHeight="1" x14ac:dyDescent="0.25">
      <c r="A4117" s="349">
        <v>2023</v>
      </c>
      <c r="B4117" s="350" t="s">
        <v>48</v>
      </c>
      <c r="C4117" s="350" t="s">
        <v>117</v>
      </c>
      <c r="D4117" s="351">
        <v>24133.314000000002</v>
      </c>
      <c r="E4117" s="351">
        <v>107869.65549999998</v>
      </c>
      <c r="F4117" s="352">
        <v>132002.96949999998</v>
      </c>
      <c r="G4117" s="221"/>
    </row>
    <row r="4118" spans="1:7" s="58" customFormat="1" ht="13.5" customHeight="1" x14ac:dyDescent="0.25">
      <c r="A4118" s="244">
        <v>2023</v>
      </c>
      <c r="B4118" s="165" t="s">
        <v>49</v>
      </c>
      <c r="C4118" s="165" t="s">
        <v>117</v>
      </c>
      <c r="D4118" s="370">
        <v>23221.030999999999</v>
      </c>
      <c r="E4118" s="370">
        <v>115801.44549999999</v>
      </c>
      <c r="F4118" s="371">
        <v>139022.47649999999</v>
      </c>
      <c r="G4118" s="221"/>
    </row>
    <row r="4119" spans="1:7" s="58" customFormat="1" ht="13.5" customHeight="1" x14ac:dyDescent="0.25">
      <c r="A4119" s="349">
        <v>2024</v>
      </c>
      <c r="B4119" s="350" t="s">
        <v>50</v>
      </c>
      <c r="C4119" s="350" t="s">
        <v>117</v>
      </c>
      <c r="D4119" s="351">
        <v>19903.53</v>
      </c>
      <c r="E4119" s="351">
        <v>96387.577000000005</v>
      </c>
      <c r="F4119" s="352">
        <v>116291.10699999999</v>
      </c>
      <c r="G4119" s="221"/>
    </row>
    <row r="4120" spans="1:7" s="58" customFormat="1" ht="13.5" customHeight="1" x14ac:dyDescent="0.25">
      <c r="A4120" s="244">
        <v>2024</v>
      </c>
      <c r="B4120" s="165" t="s">
        <v>51</v>
      </c>
      <c r="C4120" s="165" t="s">
        <v>117</v>
      </c>
      <c r="D4120" s="370">
        <v>21186.643000000004</v>
      </c>
      <c r="E4120" s="370">
        <v>100643.10350000001</v>
      </c>
      <c r="F4120" s="371">
        <v>121829.74650000001</v>
      </c>
      <c r="G4120" s="221"/>
    </row>
    <row r="4121" spans="1:7" s="58" customFormat="1" ht="13.5" customHeight="1" x14ac:dyDescent="0.25">
      <c r="A4121" s="349">
        <v>2024</v>
      </c>
      <c r="B4121" s="350" t="s">
        <v>52</v>
      </c>
      <c r="C4121" s="350" t="s">
        <v>117</v>
      </c>
      <c r="D4121" s="351">
        <v>18337.038999999997</v>
      </c>
      <c r="E4121" s="351">
        <v>95633.46100000001</v>
      </c>
      <c r="F4121" s="352">
        <v>113970.5</v>
      </c>
      <c r="G4121" s="221"/>
    </row>
    <row r="4122" spans="1:7" s="58" customFormat="1" ht="13.5" customHeight="1" x14ac:dyDescent="0.25">
      <c r="A4122" s="244">
        <v>2024</v>
      </c>
      <c r="B4122" s="165" t="s">
        <v>40</v>
      </c>
      <c r="C4122" s="165" t="s">
        <v>117</v>
      </c>
      <c r="D4122" s="370">
        <v>19632.986000000001</v>
      </c>
      <c r="E4122" s="370">
        <v>111110.92249999999</v>
      </c>
      <c r="F4122" s="371">
        <v>130743.90849999998</v>
      </c>
      <c r="G4122" s="221"/>
    </row>
    <row r="4123" spans="1:7" s="58" customFormat="1" ht="13.5" customHeight="1" x14ac:dyDescent="0.25">
      <c r="A4123" s="349">
        <v>2024</v>
      </c>
      <c r="B4123" s="350" t="s">
        <v>42</v>
      </c>
      <c r="C4123" s="350" t="s">
        <v>117</v>
      </c>
      <c r="D4123" s="351">
        <v>16983.963</v>
      </c>
      <c r="E4123" s="351">
        <v>94410.912500000006</v>
      </c>
      <c r="F4123" s="352">
        <v>111394.87549999999</v>
      </c>
      <c r="G4123" s="221"/>
    </row>
    <row r="4124" spans="1:7" s="58" customFormat="1" ht="13.5" customHeight="1" x14ac:dyDescent="0.25">
      <c r="A4124" s="244">
        <v>2024</v>
      </c>
      <c r="B4124" s="165" t="s">
        <v>43</v>
      </c>
      <c r="C4124" s="165" t="s">
        <v>117</v>
      </c>
      <c r="D4124" s="370">
        <v>16546.212999999996</v>
      </c>
      <c r="E4124" s="370">
        <v>90967.626499999984</v>
      </c>
      <c r="F4124" s="371">
        <v>107513.83949999999</v>
      </c>
      <c r="G4124" s="221"/>
    </row>
    <row r="4125" spans="1:7" s="58" customFormat="1" ht="13.5" customHeight="1" x14ac:dyDescent="0.25">
      <c r="A4125" s="349">
        <v>2024</v>
      </c>
      <c r="B4125" s="350" t="s">
        <v>44</v>
      </c>
      <c r="C4125" s="350" t="s">
        <v>117</v>
      </c>
      <c r="D4125" s="351">
        <v>17637.267999999996</v>
      </c>
      <c r="E4125" s="351">
        <v>100612.52299999999</v>
      </c>
      <c r="F4125" s="352">
        <v>118249.791</v>
      </c>
      <c r="G4125" s="221"/>
    </row>
    <row r="4126" spans="1:7" s="58" customFormat="1" ht="13.5" customHeight="1" x14ac:dyDescent="0.25">
      <c r="A4126" s="244">
        <v>2024</v>
      </c>
      <c r="B4126" s="165" t="s">
        <v>45</v>
      </c>
      <c r="C4126" s="165" t="s">
        <v>117</v>
      </c>
      <c r="D4126" s="370">
        <v>19013.183999999997</v>
      </c>
      <c r="E4126" s="370">
        <v>105744.25350000002</v>
      </c>
      <c r="F4126" s="371">
        <v>124757.4375</v>
      </c>
      <c r="G4126" s="221"/>
    </row>
    <row r="4127" spans="1:7" s="58" customFormat="1" ht="13.5" customHeight="1" x14ac:dyDescent="0.25">
      <c r="A4127" s="349">
        <v>2024</v>
      </c>
      <c r="B4127" s="350" t="s">
        <v>46</v>
      </c>
      <c r="C4127" s="350" t="s">
        <v>117</v>
      </c>
      <c r="D4127" s="351">
        <v>16945.560000000001</v>
      </c>
      <c r="E4127" s="351">
        <v>97518.250999999989</v>
      </c>
      <c r="F4127" s="352">
        <v>114463.811</v>
      </c>
      <c r="G4127" s="221"/>
    </row>
    <row r="4128" spans="1:7" s="58" customFormat="1" ht="13.5" customHeight="1" x14ac:dyDescent="0.25">
      <c r="A4128" s="244">
        <v>2024</v>
      </c>
      <c r="B4128" s="165" t="s">
        <v>47</v>
      </c>
      <c r="C4128" s="165" t="s">
        <v>117</v>
      </c>
      <c r="D4128" s="370">
        <v>18546.841999999997</v>
      </c>
      <c r="E4128" s="370">
        <v>107187.94400000002</v>
      </c>
      <c r="F4128" s="371">
        <v>125734.78600000001</v>
      </c>
      <c r="G4128" s="221"/>
    </row>
    <row r="4129" spans="1:7" s="58" customFormat="1" ht="13.5" customHeight="1" x14ac:dyDescent="0.25">
      <c r="A4129" s="349">
        <v>2024</v>
      </c>
      <c r="B4129" s="350" t="s">
        <v>48</v>
      </c>
      <c r="C4129" s="350" t="s">
        <v>117</v>
      </c>
      <c r="D4129" s="351">
        <v>16477.690000000002</v>
      </c>
      <c r="E4129" s="351">
        <v>104977.64650000002</v>
      </c>
      <c r="F4129" s="352">
        <v>121455.33649999999</v>
      </c>
      <c r="G4129" s="221"/>
    </row>
    <row r="4130" spans="1:7" s="58" customFormat="1" ht="13.5" customHeight="1" x14ac:dyDescent="0.2">
      <c r="A4130" s="244">
        <v>2024</v>
      </c>
      <c r="B4130" s="165" t="s">
        <v>49</v>
      </c>
      <c r="C4130" s="165" t="s">
        <v>116</v>
      </c>
      <c r="D4130" s="370">
        <v>16705.368999999999</v>
      </c>
      <c r="E4130" s="370">
        <v>110645.92200000001</v>
      </c>
      <c r="F4130" s="371">
        <v>127351.29100000001</v>
      </c>
      <c r="G4130" s="221"/>
    </row>
    <row r="4131" spans="1:7" s="58" customFormat="1" ht="13.5" customHeight="1" x14ac:dyDescent="0.25">
      <c r="A4131" s="349">
        <v>2025</v>
      </c>
      <c r="B4131" s="350" t="s">
        <v>50</v>
      </c>
      <c r="C4131" s="350" t="s">
        <v>117</v>
      </c>
      <c r="D4131" s="351">
        <v>12872.412</v>
      </c>
      <c r="E4131" s="351">
        <v>89595.545499999978</v>
      </c>
      <c r="F4131" s="352">
        <v>102467.9575</v>
      </c>
      <c r="G4131" s="221"/>
    </row>
    <row r="4132" spans="1:7" s="58" customFormat="1" ht="13.5" customHeight="1" x14ac:dyDescent="0.25">
      <c r="A4132" s="244">
        <v>2025</v>
      </c>
      <c r="B4132" s="165" t="s">
        <v>51</v>
      </c>
      <c r="C4132" s="165" t="s">
        <v>117</v>
      </c>
      <c r="D4132" s="370">
        <v>15852.463</v>
      </c>
      <c r="E4132" s="370">
        <v>97947.73550000001</v>
      </c>
      <c r="F4132" s="371">
        <v>113800.1985</v>
      </c>
      <c r="G4132" s="221"/>
    </row>
    <row r="4133" spans="1:7" s="58" customFormat="1" ht="13.5" customHeight="1" x14ac:dyDescent="0.25">
      <c r="A4133" s="349">
        <v>2025</v>
      </c>
      <c r="B4133" s="350" t="s">
        <v>52</v>
      </c>
      <c r="C4133" s="350" t="s">
        <v>117</v>
      </c>
      <c r="D4133" s="351">
        <v>16483.665000000001</v>
      </c>
      <c r="E4133" s="351">
        <v>110472.90399999999</v>
      </c>
      <c r="F4133" s="352">
        <v>126956.569</v>
      </c>
      <c r="G4133" s="221"/>
    </row>
    <row r="4134" spans="1:7" s="58" customFormat="1" ht="13.5" customHeight="1" x14ac:dyDescent="0.25">
      <c r="A4134" s="244">
        <v>2025</v>
      </c>
      <c r="B4134" s="165" t="s">
        <v>40</v>
      </c>
      <c r="C4134" s="165" t="s">
        <v>117</v>
      </c>
      <c r="D4134" s="370">
        <v>15974.949999999999</v>
      </c>
      <c r="E4134" s="370">
        <v>104908.208</v>
      </c>
      <c r="F4134" s="371">
        <v>120883.15800000001</v>
      </c>
      <c r="G4134" s="221"/>
    </row>
    <row r="4135" spans="1:7" s="58" customFormat="1" ht="13.5" customHeight="1" x14ac:dyDescent="0.25">
      <c r="A4135" s="349">
        <v>2025</v>
      </c>
      <c r="B4135" s="350" t="s">
        <v>42</v>
      </c>
      <c r="C4135" s="350" t="s">
        <v>117</v>
      </c>
      <c r="D4135" s="351">
        <v>19369.748999999996</v>
      </c>
      <c r="E4135" s="351">
        <v>109402.88500000001</v>
      </c>
      <c r="F4135" s="352">
        <v>128772.63399999999</v>
      </c>
      <c r="G4135" s="221"/>
    </row>
    <row r="4136" spans="1:7" s="58" customFormat="1" ht="13.5" customHeight="1" x14ac:dyDescent="0.25">
      <c r="A4136" s="244">
        <v>2025</v>
      </c>
      <c r="B4136" s="165" t="s">
        <v>43</v>
      </c>
      <c r="C4136" s="165" t="s">
        <v>117</v>
      </c>
      <c r="D4136" s="370">
        <v>17300.338</v>
      </c>
      <c r="E4136" s="370">
        <v>95576.894500000009</v>
      </c>
      <c r="F4136" s="371">
        <v>112877.23250000001</v>
      </c>
      <c r="G4136" s="221"/>
    </row>
    <row r="4137" spans="1:7" s="58" customFormat="1" ht="13.5" customHeight="1" x14ac:dyDescent="0.25">
      <c r="A4137" s="349">
        <v>2025</v>
      </c>
      <c r="B4137" s="350" t="s">
        <v>44</v>
      </c>
      <c r="C4137" s="350" t="s">
        <v>117</v>
      </c>
      <c r="D4137" s="351">
        <v>20716.498</v>
      </c>
      <c r="E4137" s="351">
        <v>124121.82199999999</v>
      </c>
      <c r="F4137" s="352">
        <v>144838.32</v>
      </c>
      <c r="G4137" s="221"/>
    </row>
    <row r="4138" spans="1:7" s="58" customFormat="1" ht="13.5" customHeight="1" x14ac:dyDescent="0.25">
      <c r="A4138" s="244">
        <v>2025</v>
      </c>
      <c r="B4138" s="165" t="s">
        <v>45</v>
      </c>
      <c r="C4138" s="165" t="s">
        <v>117</v>
      </c>
      <c r="D4138" s="370">
        <v>18025.413</v>
      </c>
      <c r="E4138" s="370">
        <v>115500.76799999997</v>
      </c>
      <c r="F4138" s="371">
        <v>133526.18099999998</v>
      </c>
      <c r="G4138" s="221"/>
    </row>
    <row r="4139" spans="1:7" s="58" customFormat="1" ht="13.5" customHeight="1" x14ac:dyDescent="0.25">
      <c r="A4139" s="349">
        <v>2025</v>
      </c>
      <c r="B4139" s="350" t="s">
        <v>46</v>
      </c>
      <c r="C4139" s="350" t="s">
        <v>117</v>
      </c>
      <c r="D4139" s="351">
        <v>19451.53</v>
      </c>
      <c r="E4139" s="351">
        <v>126586.99</v>
      </c>
      <c r="F4139" s="352">
        <v>146038.51999999996</v>
      </c>
      <c r="G4139" s="221"/>
    </row>
    <row r="4140" spans="1:7" s="58" customFormat="1" ht="13.5" customHeight="1" x14ac:dyDescent="0.25">
      <c r="A4140" s="244">
        <v>2025</v>
      </c>
      <c r="B4140" s="165" t="s">
        <v>47</v>
      </c>
      <c r="C4140" s="165" t="s">
        <v>117</v>
      </c>
      <c r="D4140" s="370">
        <v>19265.600000000002</v>
      </c>
      <c r="E4140" s="370">
        <v>132414.60999999999</v>
      </c>
      <c r="F4140" s="371">
        <v>151680.21</v>
      </c>
      <c r="G4140" s="221"/>
    </row>
    <row r="4141" spans="1:7" s="58" customFormat="1" ht="13.5" customHeight="1" x14ac:dyDescent="0.25">
      <c r="A4141" s="349">
        <v>2025</v>
      </c>
      <c r="B4141" s="350" t="s">
        <v>48</v>
      </c>
      <c r="C4141" s="350" t="s">
        <v>117</v>
      </c>
      <c r="D4141" s="351">
        <v>18685.21</v>
      </c>
      <c r="E4141" s="351">
        <v>120620.22</v>
      </c>
      <c r="F4141" s="352">
        <v>139305.43000000005</v>
      </c>
      <c r="G4141" s="221"/>
    </row>
    <row r="4142" spans="1:7" s="58" customFormat="1" ht="13.5" customHeight="1" x14ac:dyDescent="0.25">
      <c r="A4142" s="244">
        <v>2025</v>
      </c>
      <c r="B4142" s="165" t="s">
        <v>49</v>
      </c>
      <c r="C4142" s="165" t="s">
        <v>117</v>
      </c>
      <c r="D4142" s="370">
        <v>18542.730000000003</v>
      </c>
      <c r="E4142" s="370">
        <v>124881.59999999999</v>
      </c>
      <c r="F4142" s="371">
        <v>143424.32999999999</v>
      </c>
      <c r="G4142" s="221"/>
    </row>
    <row r="4143" spans="1:7" s="58" customFormat="1" ht="13.5" customHeight="1" x14ac:dyDescent="0.2">
      <c r="A4143" s="349">
        <v>2026</v>
      </c>
      <c r="B4143" s="350" t="s">
        <v>50</v>
      </c>
      <c r="C4143" s="350" t="s">
        <v>118</v>
      </c>
      <c r="D4143" s="351">
        <v>13748.51</v>
      </c>
      <c r="E4143" s="351">
        <v>113350.35</v>
      </c>
      <c r="F4143" s="352">
        <v>127098.86000000002</v>
      </c>
      <c r="G4143" s="221"/>
    </row>
    <row r="4144" spans="1:7" s="58" customFormat="1" ht="13.5" customHeight="1" x14ac:dyDescent="0.2">
      <c r="A4144" s="244">
        <v>2026</v>
      </c>
      <c r="B4144" s="165" t="s">
        <v>51</v>
      </c>
      <c r="C4144" s="165" t="s">
        <v>118</v>
      </c>
      <c r="D4144" s="370">
        <v>16931.740000000002</v>
      </c>
      <c r="E4144" s="370">
        <v>105543.26000000001</v>
      </c>
      <c r="F4144" s="371">
        <v>122475</v>
      </c>
      <c r="G4144" s="221"/>
    </row>
    <row r="4145" spans="1:48" s="58" customFormat="1" ht="13.5" customHeight="1" x14ac:dyDescent="0.2">
      <c r="A4145" s="349">
        <v>2026</v>
      </c>
      <c r="B4145" s="350" t="s">
        <v>52</v>
      </c>
      <c r="C4145" s="350" t="s">
        <v>118</v>
      </c>
      <c r="D4145" s="351">
        <v>20447.169999999998</v>
      </c>
      <c r="E4145" s="351">
        <v>124003.33000000002</v>
      </c>
      <c r="F4145" s="352">
        <v>144450.49999999997</v>
      </c>
      <c r="G4145" s="221"/>
    </row>
    <row r="4146" spans="1:48" s="58" customFormat="1" ht="13.5" customHeight="1" x14ac:dyDescent="0.2">
      <c r="A4146" s="244">
        <v>2026</v>
      </c>
      <c r="B4146" s="165" t="s">
        <v>40</v>
      </c>
      <c r="C4146" s="165" t="s">
        <v>118</v>
      </c>
      <c r="D4146" s="370">
        <v>18305.11</v>
      </c>
      <c r="E4146" s="370">
        <v>119642.76</v>
      </c>
      <c r="F4146" s="371">
        <v>137947.87</v>
      </c>
      <c r="G4146" s="221"/>
    </row>
    <row r="4147" spans="1:48" s="58" customFormat="1" ht="13.5" customHeight="1" x14ac:dyDescent="0.25">
      <c r="A4147" s="498">
        <v>2026</v>
      </c>
      <c r="B4147" s="350" t="s">
        <v>42</v>
      </c>
      <c r="C4147" s="350" t="s">
        <v>117</v>
      </c>
      <c r="D4147" s="351">
        <v>20244.190000000002</v>
      </c>
      <c r="E4147" s="351">
        <v>125540.94000000002</v>
      </c>
      <c r="F4147" s="352">
        <v>145785.13000000003</v>
      </c>
      <c r="G4147" s="221"/>
    </row>
    <row r="4148" spans="1:48" s="58" customFormat="1" ht="13.5" customHeight="1" x14ac:dyDescent="0.25">
      <c r="A4148" s="499">
        <v>2026</v>
      </c>
      <c r="B4148" s="168" t="s">
        <v>43</v>
      </c>
      <c r="C4148" s="168" t="s">
        <v>117</v>
      </c>
      <c r="D4148" s="500">
        <v>20335.649999999998</v>
      </c>
      <c r="E4148" s="500">
        <v>114330.18999999999</v>
      </c>
      <c r="F4148" s="501">
        <v>134665.84</v>
      </c>
      <c r="G4148" s="221"/>
    </row>
    <row r="4149" spans="1:48" s="58" customFormat="1" ht="13.5" customHeight="1" x14ac:dyDescent="0.2">
      <c r="A4149" s="247"/>
      <c r="B4149" s="165"/>
      <c r="C4149" s="165"/>
      <c r="D4149" s="245"/>
      <c r="E4149" s="245"/>
      <c r="F4149" s="245"/>
      <c r="G4149" s="221"/>
    </row>
    <row r="4150" spans="1:48" s="58" customFormat="1" ht="12.75" x14ac:dyDescent="0.2">
      <c r="A4150" s="247"/>
      <c r="B4150" s="165"/>
      <c r="C4150" s="165"/>
      <c r="D4150" s="245"/>
      <c r="E4150" s="245"/>
      <c r="F4150" s="245"/>
      <c r="G4150" s="251"/>
      <c r="H4150" s="251"/>
      <c r="I4150" s="251"/>
      <c r="J4150" s="251"/>
      <c r="K4150" s="251"/>
      <c r="L4150" s="251"/>
      <c r="M4150" s="251"/>
      <c r="N4150" s="251"/>
      <c r="O4150" s="251"/>
      <c r="P4150" s="251"/>
      <c r="Q4150"/>
      <c r="R4150"/>
      <c r="S4150"/>
      <c r="T4150"/>
      <c r="U4150"/>
      <c r="V4150"/>
      <c r="W4150"/>
      <c r="X4150"/>
      <c r="Y4150"/>
      <c r="Z4150"/>
      <c r="AA4150"/>
      <c r="AB4150"/>
      <c r="AC4150"/>
      <c r="AD4150"/>
      <c r="AE4150"/>
      <c r="AF4150"/>
      <c r="AG4150"/>
      <c r="AH4150"/>
      <c r="AI4150"/>
      <c r="AJ4150"/>
      <c r="AK4150"/>
      <c r="AL4150"/>
      <c r="AM4150"/>
      <c r="AN4150"/>
      <c r="AO4150"/>
      <c r="AP4150"/>
      <c r="AQ4150"/>
      <c r="AR4150"/>
      <c r="AS4150"/>
      <c r="AT4150"/>
      <c r="AU4150"/>
      <c r="AV4150"/>
    </row>
    <row r="4151" spans="1:48" s="58" customFormat="1" ht="12.75" x14ac:dyDescent="0.2">
      <c r="A4151" s="579" t="s">
        <v>53</v>
      </c>
      <c r="B4151" s="580"/>
      <c r="C4151" s="580"/>
      <c r="D4151" s="580"/>
      <c r="E4151" s="580"/>
      <c r="F4151" s="581"/>
      <c r="G4151" s="251"/>
      <c r="H4151" s="251"/>
      <c r="I4151" s="251"/>
      <c r="J4151" s="251"/>
      <c r="K4151" s="251"/>
      <c r="L4151" s="251"/>
      <c r="M4151" s="251"/>
      <c r="N4151" s="251"/>
      <c r="O4151" s="251"/>
      <c r="P4151" s="251"/>
      <c r="Q4151"/>
      <c r="R4151"/>
      <c r="S4151"/>
      <c r="T4151"/>
      <c r="U4151"/>
      <c r="V4151"/>
      <c r="W4151"/>
      <c r="X4151"/>
      <c r="Y4151"/>
      <c r="Z4151"/>
      <c r="AA4151"/>
      <c r="AB4151"/>
      <c r="AC4151"/>
      <c r="AD4151"/>
      <c r="AE4151"/>
      <c r="AF4151"/>
      <c r="AG4151"/>
      <c r="AH4151"/>
      <c r="AI4151"/>
      <c r="AJ4151"/>
      <c r="AK4151"/>
      <c r="AL4151"/>
      <c r="AM4151"/>
      <c r="AN4151"/>
      <c r="AO4151"/>
      <c r="AP4151"/>
      <c r="AQ4151"/>
      <c r="AR4151"/>
      <c r="AS4151"/>
      <c r="AT4151"/>
      <c r="AU4151"/>
      <c r="AV4151"/>
    </row>
    <row r="4152" spans="1:48" s="58" customFormat="1" ht="12.75" x14ac:dyDescent="0.2">
      <c r="A4152" s="308" t="s">
        <v>119</v>
      </c>
      <c r="F4152" s="248"/>
      <c r="G4152" s="251"/>
      <c r="H4152" s="251"/>
      <c r="I4152" s="251"/>
      <c r="J4152" s="251"/>
      <c r="K4152" s="251"/>
      <c r="L4152" s="251"/>
      <c r="M4152" s="251"/>
      <c r="N4152" s="251"/>
      <c r="O4152" s="251"/>
      <c r="P4152" s="251"/>
      <c r="Q4152"/>
      <c r="R4152"/>
      <c r="S4152"/>
      <c r="T4152"/>
      <c r="U4152"/>
      <c r="V4152"/>
      <c r="W4152"/>
      <c r="X4152"/>
      <c r="Y4152"/>
      <c r="Z4152"/>
      <c r="AA4152"/>
      <c r="AB4152"/>
      <c r="AC4152"/>
      <c r="AD4152"/>
      <c r="AE4152"/>
      <c r="AF4152"/>
      <c r="AG4152"/>
      <c r="AH4152"/>
      <c r="AI4152"/>
      <c r="AJ4152"/>
      <c r="AK4152"/>
      <c r="AL4152"/>
      <c r="AM4152"/>
      <c r="AN4152"/>
      <c r="AO4152"/>
      <c r="AP4152"/>
      <c r="AQ4152"/>
      <c r="AR4152"/>
      <c r="AS4152"/>
      <c r="AT4152"/>
      <c r="AU4152"/>
      <c r="AV4152"/>
    </row>
    <row r="4153" spans="1:48" s="58" customFormat="1" ht="30.75" customHeight="1" x14ac:dyDescent="0.2">
      <c r="A4153" s="543" t="s">
        <v>120</v>
      </c>
      <c r="B4153" s="582"/>
      <c r="C4153" s="582"/>
      <c r="D4153" s="582"/>
      <c r="E4153" s="582"/>
      <c r="F4153" s="583"/>
      <c r="G4153" s="251"/>
      <c r="H4153" s="251"/>
      <c r="I4153" s="251"/>
      <c r="J4153" s="251"/>
      <c r="K4153" s="251"/>
      <c r="L4153" s="251"/>
      <c r="M4153" s="251"/>
      <c r="N4153" s="251"/>
      <c r="O4153" s="251"/>
      <c r="P4153" s="251"/>
      <c r="Q4153"/>
      <c r="R4153"/>
      <c r="S4153"/>
      <c r="T4153"/>
      <c r="U4153"/>
      <c r="V4153"/>
      <c r="W4153"/>
      <c r="X4153"/>
      <c r="Y4153"/>
      <c r="Z4153"/>
      <c r="AA4153"/>
      <c r="AB4153"/>
      <c r="AC4153"/>
      <c r="AD4153"/>
      <c r="AE4153"/>
      <c r="AF4153"/>
      <c r="AG4153"/>
      <c r="AH4153"/>
      <c r="AI4153"/>
      <c r="AJ4153"/>
      <c r="AK4153"/>
      <c r="AL4153"/>
      <c r="AM4153"/>
      <c r="AN4153"/>
      <c r="AO4153"/>
      <c r="AP4153"/>
      <c r="AQ4153"/>
      <c r="AR4153"/>
      <c r="AS4153"/>
      <c r="AT4153"/>
      <c r="AU4153"/>
      <c r="AV4153"/>
    </row>
    <row r="4154" spans="1:48" s="58" customFormat="1" ht="18" customHeight="1" x14ac:dyDescent="0.2">
      <c r="A4154" s="440" t="s">
        <v>55</v>
      </c>
      <c r="B4154" s="241"/>
      <c r="C4154" s="241"/>
      <c r="D4154" s="241"/>
      <c r="E4154" s="241"/>
      <c r="F4154" s="248"/>
      <c r="G4154" s="251"/>
      <c r="H4154" s="251"/>
      <c r="I4154" s="251"/>
      <c r="J4154" s="251"/>
      <c r="K4154" s="251"/>
      <c r="L4154" s="251"/>
      <c r="M4154" s="251"/>
      <c r="N4154" s="251"/>
      <c r="O4154" s="251"/>
      <c r="P4154" s="251"/>
      <c r="Q4154"/>
      <c r="R4154"/>
      <c r="S4154"/>
      <c r="T4154"/>
      <c r="U4154"/>
      <c r="V4154"/>
      <c r="W4154"/>
      <c r="X4154"/>
      <c r="Y4154"/>
      <c r="Z4154"/>
      <c r="AA4154"/>
      <c r="AB4154"/>
      <c r="AC4154"/>
      <c r="AD4154"/>
      <c r="AE4154"/>
      <c r="AF4154"/>
      <c r="AG4154"/>
      <c r="AH4154"/>
      <c r="AI4154"/>
      <c r="AJ4154"/>
      <c r="AK4154"/>
      <c r="AL4154"/>
      <c r="AM4154"/>
      <c r="AN4154"/>
      <c r="AO4154"/>
      <c r="AP4154"/>
      <c r="AQ4154"/>
      <c r="AR4154"/>
      <c r="AS4154"/>
      <c r="AT4154"/>
      <c r="AU4154"/>
      <c r="AV4154"/>
    </row>
    <row r="4155" spans="1:48" s="58" customFormat="1" ht="12.75" customHeight="1" x14ac:dyDescent="0.2">
      <c r="A4155" s="543"/>
      <c r="B4155" s="544"/>
      <c r="C4155" s="544"/>
      <c r="D4155" s="544"/>
      <c r="E4155" s="544"/>
      <c r="F4155" s="545"/>
      <c r="G4155" s="251"/>
      <c r="H4155" s="251"/>
      <c r="I4155" s="251"/>
      <c r="J4155" s="251"/>
      <c r="K4155" s="251"/>
      <c r="L4155" s="251"/>
      <c r="M4155" s="251"/>
      <c r="N4155" s="251"/>
      <c r="O4155" s="251"/>
      <c r="P4155" s="251"/>
      <c r="Q4155"/>
      <c r="R4155"/>
      <c r="S4155"/>
      <c r="T4155"/>
      <c r="U4155"/>
      <c r="V4155"/>
      <c r="W4155"/>
      <c r="X4155"/>
      <c r="Y4155"/>
      <c r="Z4155"/>
      <c r="AA4155"/>
      <c r="AB4155"/>
      <c r="AC4155"/>
      <c r="AD4155"/>
      <c r="AE4155"/>
      <c r="AF4155"/>
      <c r="AG4155"/>
      <c r="AH4155"/>
      <c r="AI4155"/>
      <c r="AJ4155"/>
      <c r="AK4155"/>
      <c r="AL4155"/>
      <c r="AM4155"/>
      <c r="AN4155"/>
      <c r="AO4155"/>
      <c r="AP4155"/>
      <c r="AQ4155"/>
      <c r="AR4155"/>
      <c r="AS4155"/>
      <c r="AT4155"/>
      <c r="AU4155"/>
      <c r="AV4155"/>
    </row>
    <row r="4156" spans="1:48" s="58" customFormat="1" ht="21" customHeight="1" x14ac:dyDescent="0.2">
      <c r="A4156" s="81" t="str">
        <f>'Anexo 5'!A225</f>
        <v>Actualizado el  31 de julio de 2026</v>
      </c>
      <c r="B4156" s="241"/>
      <c r="C4156" s="241"/>
      <c r="D4156" s="241"/>
      <c r="E4156" s="241"/>
      <c r="F4156" s="639" t="s">
        <v>69</v>
      </c>
      <c r="G4156" s="251"/>
      <c r="H4156" s="251"/>
      <c r="I4156" s="251"/>
      <c r="J4156" s="251"/>
      <c r="K4156" s="251"/>
      <c r="L4156" s="251"/>
      <c r="M4156" s="251"/>
      <c r="N4156" s="251"/>
      <c r="O4156" s="251"/>
      <c r="P4156" s="251"/>
      <c r="Q4156"/>
      <c r="R4156"/>
      <c r="S4156"/>
      <c r="T4156"/>
      <c r="U4156"/>
      <c r="V4156"/>
      <c r="W4156"/>
      <c r="X4156"/>
      <c r="Y4156"/>
      <c r="Z4156"/>
      <c r="AA4156"/>
      <c r="AB4156"/>
      <c r="AC4156"/>
      <c r="AD4156"/>
      <c r="AE4156"/>
      <c r="AF4156"/>
      <c r="AG4156"/>
      <c r="AH4156"/>
      <c r="AI4156"/>
      <c r="AJ4156"/>
      <c r="AK4156"/>
      <c r="AL4156"/>
      <c r="AM4156"/>
      <c r="AN4156"/>
      <c r="AO4156"/>
      <c r="AP4156"/>
      <c r="AQ4156"/>
      <c r="AR4156"/>
      <c r="AS4156"/>
      <c r="AT4156"/>
      <c r="AU4156"/>
      <c r="AV4156"/>
    </row>
    <row r="4157" spans="1:48" s="58" customFormat="1" ht="6.75" customHeight="1" x14ac:dyDescent="0.2">
      <c r="A4157" s="142"/>
      <c r="B4157" s="249"/>
      <c r="C4157" s="249"/>
      <c r="D4157" s="249"/>
      <c r="E4157" s="249"/>
      <c r="F4157" s="250"/>
      <c r="G4157" s="251"/>
      <c r="H4157" s="251"/>
      <c r="I4157" s="251"/>
      <c r="J4157" s="251"/>
      <c r="K4157" s="251"/>
      <c r="L4157" s="251"/>
      <c r="M4157" s="251"/>
      <c r="N4157" s="251"/>
      <c r="O4157" s="251"/>
      <c r="P4157" s="251"/>
      <c r="Q4157"/>
      <c r="R4157"/>
      <c r="S4157"/>
      <c r="T4157"/>
      <c r="U4157"/>
      <c r="V4157"/>
      <c r="W4157"/>
      <c r="X4157"/>
      <c r="Y4157"/>
      <c r="Z4157"/>
      <c r="AA4157"/>
      <c r="AB4157"/>
      <c r="AC4157"/>
      <c r="AD4157"/>
      <c r="AE4157"/>
      <c r="AF4157"/>
      <c r="AG4157"/>
      <c r="AH4157"/>
      <c r="AI4157"/>
      <c r="AJ4157"/>
      <c r="AK4157"/>
      <c r="AL4157"/>
      <c r="AM4157"/>
      <c r="AN4157"/>
      <c r="AO4157"/>
      <c r="AP4157"/>
      <c r="AQ4157"/>
      <c r="AR4157"/>
      <c r="AS4157"/>
      <c r="AT4157"/>
      <c r="AU4157"/>
      <c r="AV4157"/>
    </row>
    <row r="4158" spans="1:48" s="58" customFormat="1" ht="12.75" x14ac:dyDescent="0.2">
      <c r="A4158" s="247"/>
      <c r="B4158" s="165"/>
      <c r="C4158" s="165"/>
      <c r="D4158" s="245"/>
      <c r="E4158" s="245"/>
      <c r="F4158" s="245"/>
      <c r="G4158" s="251"/>
      <c r="H4158" s="251"/>
      <c r="I4158" s="251"/>
      <c r="J4158" s="251"/>
      <c r="K4158" s="251"/>
      <c r="L4158" s="251"/>
      <c r="M4158" s="251"/>
      <c r="N4158" s="251"/>
      <c r="O4158" s="251"/>
      <c r="P4158" s="251"/>
      <c r="Q4158"/>
      <c r="R4158"/>
      <c r="S4158"/>
      <c r="T4158"/>
      <c r="U4158"/>
      <c r="V4158"/>
      <c r="W4158"/>
      <c r="X4158"/>
      <c r="Y4158"/>
      <c r="Z4158"/>
      <c r="AA4158"/>
      <c r="AB4158"/>
      <c r="AC4158"/>
      <c r="AD4158"/>
      <c r="AE4158"/>
      <c r="AF4158"/>
      <c r="AG4158"/>
      <c r="AH4158"/>
      <c r="AI4158"/>
      <c r="AJ4158"/>
      <c r="AK4158"/>
      <c r="AL4158"/>
      <c r="AM4158"/>
      <c r="AN4158"/>
      <c r="AO4158"/>
      <c r="AP4158"/>
      <c r="AQ4158"/>
      <c r="AR4158"/>
      <c r="AS4158"/>
      <c r="AT4158"/>
      <c r="AU4158"/>
      <c r="AV4158"/>
    </row>
    <row r="4159" spans="1:48" s="58" customFormat="1" ht="12.75" x14ac:dyDescent="0.2">
      <c r="A4159" s="247"/>
      <c r="B4159" s="165"/>
      <c r="C4159" s="165"/>
      <c r="D4159" s="245"/>
      <c r="E4159" s="245"/>
      <c r="F4159" s="245"/>
      <c r="G4159" s="251"/>
      <c r="H4159" s="251"/>
      <c r="I4159" s="251"/>
      <c r="J4159" s="251"/>
      <c r="K4159" s="251"/>
      <c r="L4159" s="251"/>
      <c r="M4159" s="251"/>
      <c r="N4159" s="251"/>
      <c r="O4159" s="251"/>
      <c r="P4159" s="251"/>
      <c r="Q4159"/>
      <c r="R4159"/>
      <c r="S4159"/>
      <c r="T4159"/>
      <c r="U4159"/>
      <c r="V4159"/>
      <c r="W4159"/>
      <c r="X4159"/>
      <c r="Y4159"/>
      <c r="Z4159"/>
      <c r="AA4159"/>
      <c r="AB4159"/>
      <c r="AC4159"/>
      <c r="AD4159"/>
      <c r="AE4159"/>
      <c r="AF4159"/>
      <c r="AG4159"/>
      <c r="AH4159"/>
      <c r="AI4159"/>
      <c r="AJ4159"/>
      <c r="AK4159"/>
      <c r="AL4159"/>
      <c r="AM4159"/>
      <c r="AN4159"/>
      <c r="AO4159"/>
      <c r="AP4159"/>
      <c r="AQ4159"/>
      <c r="AR4159"/>
      <c r="AS4159"/>
      <c r="AT4159"/>
      <c r="AU4159"/>
      <c r="AV4159"/>
    </row>
    <row r="4160" spans="1:48" s="58" customFormat="1" ht="12.75" x14ac:dyDescent="0.2">
      <c r="A4160" s="247"/>
      <c r="B4160" s="165"/>
      <c r="C4160" s="165"/>
      <c r="D4160" s="245"/>
      <c r="E4160" s="245"/>
      <c r="F4160" s="245"/>
      <c r="G4160" s="251"/>
      <c r="H4160" s="251"/>
      <c r="I4160" s="251"/>
      <c r="J4160" s="251"/>
      <c r="K4160" s="251"/>
      <c r="L4160" s="251"/>
      <c r="M4160" s="251"/>
      <c r="N4160" s="251"/>
      <c r="O4160" s="251"/>
      <c r="P4160" s="251"/>
      <c r="Q4160"/>
      <c r="R4160"/>
      <c r="S4160"/>
      <c r="T4160"/>
      <c r="U4160"/>
      <c r="V4160"/>
      <c r="W4160"/>
      <c r="X4160"/>
      <c r="Y4160"/>
      <c r="Z4160"/>
      <c r="AA4160"/>
      <c r="AB4160"/>
      <c r="AC4160"/>
      <c r="AD4160"/>
      <c r="AE4160"/>
      <c r="AF4160"/>
      <c r="AG4160"/>
      <c r="AH4160"/>
      <c r="AI4160"/>
      <c r="AJ4160"/>
      <c r="AK4160"/>
      <c r="AL4160"/>
      <c r="AM4160"/>
      <c r="AN4160"/>
      <c r="AO4160"/>
      <c r="AP4160"/>
      <c r="AQ4160"/>
      <c r="AR4160"/>
      <c r="AS4160"/>
      <c r="AT4160"/>
      <c r="AU4160"/>
      <c r="AV4160"/>
    </row>
    <row r="4161" spans="1:48" s="58" customFormat="1" ht="12.75" x14ac:dyDescent="0.2">
      <c r="A4161" s="247"/>
      <c r="B4161" s="165"/>
      <c r="C4161" s="165"/>
      <c r="D4161" s="245"/>
      <c r="E4161" s="245"/>
      <c r="F4161" s="245"/>
      <c r="G4161" s="251"/>
      <c r="H4161" s="251"/>
      <c r="I4161" s="251"/>
      <c r="J4161" s="251"/>
      <c r="K4161" s="251"/>
      <c r="L4161" s="251"/>
      <c r="M4161" s="251"/>
      <c r="N4161" s="251"/>
      <c r="O4161" s="251"/>
      <c r="P4161" s="251"/>
      <c r="Q4161"/>
      <c r="R4161"/>
      <c r="S4161"/>
      <c r="T4161"/>
      <c r="U4161"/>
      <c r="V4161"/>
      <c r="W4161"/>
      <c r="X4161"/>
      <c r="Y4161"/>
      <c r="Z4161"/>
      <c r="AA4161"/>
      <c r="AB4161"/>
      <c r="AC4161"/>
      <c r="AD4161"/>
      <c r="AE4161"/>
      <c r="AF4161"/>
      <c r="AG4161"/>
      <c r="AH4161"/>
      <c r="AI4161"/>
      <c r="AJ4161"/>
      <c r="AK4161"/>
      <c r="AL4161"/>
      <c r="AM4161"/>
      <c r="AN4161"/>
      <c r="AO4161"/>
      <c r="AP4161"/>
      <c r="AQ4161"/>
      <c r="AR4161"/>
      <c r="AS4161"/>
      <c r="AT4161"/>
      <c r="AU4161"/>
      <c r="AV4161"/>
    </row>
    <row r="4162" spans="1:48" s="58" customFormat="1" ht="12.75" x14ac:dyDescent="0.2">
      <c r="A4162" s="247"/>
      <c r="B4162" s="165"/>
      <c r="C4162" s="165"/>
      <c r="D4162" s="245"/>
      <c r="E4162" s="245"/>
      <c r="F4162" s="245"/>
      <c r="G4162" s="251"/>
      <c r="H4162" s="251"/>
      <c r="I4162" s="251"/>
      <c r="J4162" s="251"/>
      <c r="K4162" s="251"/>
      <c r="L4162" s="251"/>
      <c r="M4162" s="251"/>
      <c r="N4162" s="251"/>
      <c r="O4162" s="251"/>
      <c r="P4162" s="251"/>
      <c r="Q4162"/>
      <c r="R4162"/>
      <c r="S4162"/>
      <c r="T4162"/>
      <c r="U4162"/>
      <c r="V4162"/>
      <c r="W4162"/>
      <c r="X4162"/>
      <c r="Y4162"/>
      <c r="Z4162"/>
      <c r="AA4162"/>
      <c r="AB4162"/>
      <c r="AC4162"/>
      <c r="AD4162"/>
      <c r="AE4162"/>
      <c r="AF4162"/>
      <c r="AG4162"/>
      <c r="AH4162"/>
      <c r="AI4162"/>
      <c r="AJ4162"/>
      <c r="AK4162"/>
      <c r="AL4162"/>
      <c r="AM4162"/>
      <c r="AN4162"/>
      <c r="AO4162"/>
      <c r="AP4162"/>
      <c r="AQ4162"/>
      <c r="AR4162"/>
      <c r="AS4162"/>
      <c r="AT4162"/>
      <c r="AU4162"/>
      <c r="AV4162"/>
    </row>
    <row r="4163" spans="1:48" s="58" customFormat="1" ht="12.75" x14ac:dyDescent="0.2">
      <c r="A4163" s="247"/>
      <c r="B4163" s="165"/>
      <c r="C4163" s="165"/>
      <c r="D4163" s="245"/>
      <c r="E4163" s="245"/>
      <c r="F4163" s="245"/>
      <c r="G4163" s="251"/>
      <c r="H4163" s="251"/>
      <c r="I4163" s="251"/>
      <c r="J4163" s="251"/>
      <c r="K4163" s="251"/>
      <c r="L4163" s="251"/>
      <c r="M4163" s="251"/>
      <c r="N4163" s="251"/>
      <c r="O4163" s="251"/>
      <c r="P4163" s="251"/>
      <c r="Q4163"/>
      <c r="R4163"/>
      <c r="S4163"/>
      <c r="T4163"/>
      <c r="U4163"/>
      <c r="V4163"/>
      <c r="W4163"/>
      <c r="X4163"/>
      <c r="Y4163"/>
      <c r="Z4163"/>
      <c r="AA4163"/>
      <c r="AB4163"/>
      <c r="AC4163"/>
      <c r="AD4163"/>
      <c r="AE4163"/>
      <c r="AF4163"/>
      <c r="AG4163"/>
      <c r="AH4163"/>
      <c r="AI4163"/>
      <c r="AJ4163"/>
      <c r="AK4163"/>
      <c r="AL4163"/>
      <c r="AM4163"/>
      <c r="AN4163"/>
      <c r="AO4163"/>
      <c r="AP4163"/>
      <c r="AQ4163"/>
      <c r="AR4163"/>
      <c r="AS4163"/>
      <c r="AT4163"/>
      <c r="AU4163"/>
      <c r="AV4163"/>
    </row>
    <row r="4164" spans="1:48" s="58" customFormat="1" ht="12.75" x14ac:dyDescent="0.2">
      <c r="A4164" s="247"/>
      <c r="B4164" s="165"/>
      <c r="C4164" s="165"/>
      <c r="D4164" s="245"/>
      <c r="E4164" s="245"/>
      <c r="F4164" s="245"/>
      <c r="G4164" s="251"/>
      <c r="H4164" s="251"/>
      <c r="I4164" s="251"/>
      <c r="J4164" s="251"/>
      <c r="K4164" s="251"/>
      <c r="L4164" s="251"/>
      <c r="M4164" s="251"/>
      <c r="N4164" s="251"/>
      <c r="O4164" s="251"/>
      <c r="P4164" s="251"/>
      <c r="Q4164"/>
      <c r="R4164"/>
      <c r="S4164"/>
      <c r="T4164"/>
      <c r="U4164"/>
      <c r="V4164"/>
      <c r="W4164"/>
      <c r="X4164"/>
      <c r="Y4164"/>
      <c r="Z4164"/>
      <c r="AA4164"/>
      <c r="AB4164"/>
      <c r="AC4164"/>
      <c r="AD4164"/>
      <c r="AE4164"/>
      <c r="AF4164"/>
      <c r="AG4164"/>
      <c r="AH4164"/>
      <c r="AI4164"/>
      <c r="AJ4164"/>
      <c r="AK4164"/>
      <c r="AL4164"/>
      <c r="AM4164"/>
      <c r="AN4164"/>
      <c r="AO4164"/>
      <c r="AP4164"/>
      <c r="AQ4164"/>
      <c r="AR4164"/>
      <c r="AS4164"/>
      <c r="AT4164"/>
      <c r="AU4164"/>
      <c r="AV4164"/>
    </row>
    <row r="4165" spans="1:48" s="58" customFormat="1" ht="12.75" x14ac:dyDescent="0.2">
      <c r="A4165" s="247"/>
      <c r="B4165" s="165"/>
      <c r="C4165" s="165"/>
      <c r="D4165" s="245"/>
      <c r="E4165" s="245"/>
      <c r="F4165" s="245"/>
      <c r="G4165" s="251"/>
      <c r="H4165" s="251"/>
      <c r="I4165" s="251"/>
      <c r="J4165" s="251"/>
      <c r="K4165" s="251"/>
      <c r="L4165" s="251"/>
      <c r="M4165" s="251"/>
      <c r="N4165" s="251"/>
      <c r="O4165" s="251"/>
      <c r="P4165" s="251"/>
      <c r="Q4165"/>
      <c r="R4165"/>
      <c r="S4165"/>
      <c r="T4165"/>
      <c r="U4165"/>
      <c r="V4165"/>
      <c r="W4165"/>
      <c r="X4165"/>
      <c r="Y4165"/>
      <c r="Z4165"/>
      <c r="AA4165"/>
      <c r="AB4165"/>
      <c r="AC4165"/>
      <c r="AD4165"/>
      <c r="AE4165"/>
      <c r="AF4165"/>
      <c r="AG4165"/>
      <c r="AH4165"/>
      <c r="AI4165"/>
      <c r="AJ4165"/>
      <c r="AK4165"/>
      <c r="AL4165"/>
      <c r="AM4165"/>
      <c r="AN4165"/>
      <c r="AO4165"/>
      <c r="AP4165"/>
      <c r="AQ4165"/>
      <c r="AR4165"/>
      <c r="AS4165"/>
      <c r="AT4165"/>
      <c r="AU4165"/>
      <c r="AV4165"/>
    </row>
    <row r="4166" spans="1:48" s="58" customFormat="1" ht="12.75" x14ac:dyDescent="0.2">
      <c r="A4166" s="247"/>
      <c r="B4166" s="165"/>
      <c r="C4166" s="165"/>
      <c r="D4166" s="245"/>
      <c r="E4166" s="245"/>
      <c r="F4166" s="245"/>
      <c r="G4166" s="251"/>
      <c r="H4166" s="251"/>
      <c r="I4166" s="251"/>
      <c r="J4166" s="251"/>
      <c r="K4166" s="251"/>
      <c r="L4166" s="251"/>
      <c r="M4166" s="251"/>
      <c r="N4166" s="251"/>
      <c r="O4166" s="251"/>
      <c r="P4166" s="251"/>
      <c r="Q4166"/>
      <c r="R4166"/>
      <c r="S4166"/>
      <c r="T4166"/>
      <c r="U4166"/>
      <c r="V4166"/>
      <c r="W4166"/>
      <c r="X4166"/>
      <c r="Y4166"/>
      <c r="Z4166"/>
      <c r="AA4166"/>
      <c r="AB4166"/>
      <c r="AC4166"/>
      <c r="AD4166"/>
      <c r="AE4166"/>
      <c r="AF4166"/>
      <c r="AG4166"/>
      <c r="AH4166"/>
      <c r="AI4166"/>
      <c r="AJ4166"/>
      <c r="AK4166"/>
      <c r="AL4166"/>
      <c r="AM4166"/>
      <c r="AN4166"/>
      <c r="AO4166"/>
      <c r="AP4166"/>
      <c r="AQ4166"/>
      <c r="AR4166"/>
      <c r="AS4166"/>
      <c r="AT4166"/>
      <c r="AU4166"/>
      <c r="AV4166"/>
    </row>
    <row r="4167" spans="1:48" s="58" customFormat="1" ht="12.75" x14ac:dyDescent="0.2">
      <c r="A4167" s="247"/>
      <c r="B4167" s="165"/>
      <c r="C4167" s="165"/>
      <c r="D4167" s="245"/>
      <c r="E4167" s="245"/>
      <c r="F4167" s="245"/>
      <c r="G4167" s="251"/>
      <c r="H4167" s="251"/>
      <c r="I4167" s="251"/>
      <c r="J4167" s="251"/>
      <c r="K4167" s="251"/>
      <c r="L4167" s="251"/>
      <c r="M4167" s="251"/>
      <c r="N4167" s="251"/>
      <c r="O4167" s="251"/>
      <c r="P4167" s="251"/>
      <c r="Q4167"/>
      <c r="R4167"/>
      <c r="S4167"/>
      <c r="T4167"/>
      <c r="U4167"/>
      <c r="V4167"/>
      <c r="W4167"/>
      <c r="X4167"/>
      <c r="Y4167"/>
      <c r="Z4167"/>
      <c r="AA4167"/>
      <c r="AB4167"/>
      <c r="AC4167"/>
      <c r="AD4167"/>
      <c r="AE4167"/>
      <c r="AF4167"/>
      <c r="AG4167"/>
      <c r="AH4167"/>
      <c r="AI4167"/>
      <c r="AJ4167"/>
      <c r="AK4167"/>
      <c r="AL4167"/>
      <c r="AM4167"/>
      <c r="AN4167"/>
      <c r="AO4167"/>
      <c r="AP4167"/>
      <c r="AQ4167"/>
      <c r="AR4167"/>
      <c r="AS4167"/>
      <c r="AT4167"/>
      <c r="AU4167"/>
      <c r="AV4167"/>
    </row>
    <row r="4168" spans="1:48" s="58" customFormat="1" ht="12.75" x14ac:dyDescent="0.2">
      <c r="A4168" s="247"/>
      <c r="B4168" s="165"/>
      <c r="C4168" s="165"/>
      <c r="D4168" s="245"/>
      <c r="E4168" s="245"/>
      <c r="F4168" s="245"/>
      <c r="G4168" s="251"/>
      <c r="H4168" s="251"/>
      <c r="I4168" s="251"/>
      <c r="J4168" s="251"/>
      <c r="K4168" s="251"/>
      <c r="L4168" s="251"/>
      <c r="M4168" s="251"/>
      <c r="N4168" s="251"/>
      <c r="O4168" s="251"/>
      <c r="P4168" s="251"/>
      <c r="Q4168"/>
      <c r="R4168"/>
      <c r="S4168"/>
      <c r="T4168"/>
      <c r="U4168"/>
      <c r="V4168"/>
      <c r="W4168"/>
      <c r="X4168"/>
      <c r="Y4168"/>
      <c r="Z4168"/>
      <c r="AA4168"/>
      <c r="AB4168"/>
      <c r="AC4168"/>
      <c r="AD4168"/>
      <c r="AE4168"/>
      <c r="AF4168"/>
      <c r="AG4168"/>
      <c r="AH4168"/>
      <c r="AI4168"/>
      <c r="AJ4168"/>
      <c r="AK4168"/>
      <c r="AL4168"/>
      <c r="AM4168"/>
      <c r="AN4168"/>
      <c r="AO4168"/>
      <c r="AP4168"/>
      <c r="AQ4168"/>
      <c r="AR4168"/>
      <c r="AS4168"/>
      <c r="AT4168"/>
      <c r="AU4168"/>
      <c r="AV4168"/>
    </row>
    <row r="4169" spans="1:48" s="58" customFormat="1" ht="12.75" x14ac:dyDescent="0.2">
      <c r="A4169" s="247"/>
      <c r="B4169" s="165"/>
      <c r="C4169" s="165"/>
      <c r="D4169" s="245"/>
      <c r="E4169" s="245"/>
      <c r="F4169" s="245"/>
      <c r="G4169" s="251"/>
      <c r="H4169" s="251"/>
      <c r="I4169" s="251"/>
      <c r="J4169" s="251"/>
      <c r="K4169" s="251"/>
      <c r="L4169" s="251"/>
      <c r="M4169" s="251"/>
      <c r="N4169" s="251"/>
      <c r="O4169" s="251"/>
      <c r="P4169" s="251"/>
      <c r="Q4169"/>
      <c r="R4169"/>
      <c r="S4169"/>
      <c r="T4169"/>
      <c r="U4169"/>
      <c r="V4169"/>
      <c r="W4169"/>
      <c r="X4169"/>
      <c r="Y4169"/>
      <c r="Z4169"/>
      <c r="AA4169"/>
      <c r="AB4169"/>
      <c r="AC4169"/>
      <c r="AD4169"/>
      <c r="AE4169"/>
      <c r="AF4169"/>
      <c r="AG4169"/>
      <c r="AH4169"/>
      <c r="AI4169"/>
      <c r="AJ4169"/>
      <c r="AK4169"/>
      <c r="AL4169"/>
      <c r="AM4169"/>
      <c r="AN4169"/>
      <c r="AO4169"/>
      <c r="AP4169"/>
      <c r="AQ4169"/>
      <c r="AR4169"/>
      <c r="AS4169"/>
      <c r="AT4169"/>
      <c r="AU4169"/>
      <c r="AV4169"/>
    </row>
    <row r="4170" spans="1:48" s="58" customFormat="1" ht="12.75" x14ac:dyDescent="0.2">
      <c r="A4170" s="247"/>
      <c r="B4170" s="165"/>
      <c r="C4170" s="165"/>
      <c r="D4170" s="245"/>
      <c r="E4170" s="245"/>
      <c r="F4170" s="245"/>
      <c r="G4170" s="251"/>
      <c r="H4170" s="251"/>
      <c r="I4170" s="251"/>
      <c r="J4170" s="251"/>
      <c r="K4170" s="251"/>
      <c r="L4170" s="251"/>
      <c r="M4170" s="251"/>
      <c r="N4170" s="251"/>
      <c r="O4170" s="251"/>
      <c r="P4170" s="251"/>
      <c r="Q4170"/>
      <c r="R4170"/>
      <c r="S4170"/>
      <c r="T4170"/>
      <c r="U4170"/>
      <c r="V4170"/>
      <c r="W4170"/>
      <c r="X4170"/>
      <c r="Y4170"/>
      <c r="Z4170"/>
      <c r="AA4170"/>
      <c r="AB4170"/>
      <c r="AC4170"/>
      <c r="AD4170"/>
      <c r="AE4170"/>
      <c r="AF4170"/>
      <c r="AG4170"/>
      <c r="AH4170"/>
      <c r="AI4170"/>
      <c r="AJ4170"/>
      <c r="AK4170"/>
      <c r="AL4170"/>
      <c r="AM4170"/>
      <c r="AN4170"/>
      <c r="AO4170"/>
      <c r="AP4170"/>
      <c r="AQ4170"/>
      <c r="AR4170"/>
      <c r="AS4170"/>
      <c r="AT4170"/>
      <c r="AU4170"/>
      <c r="AV4170"/>
    </row>
    <row r="4171" spans="1:48" s="58" customFormat="1" ht="12.75" x14ac:dyDescent="0.2">
      <c r="A4171" s="247"/>
      <c r="B4171" s="165"/>
      <c r="C4171" s="165"/>
      <c r="D4171" s="245"/>
      <c r="E4171" s="245"/>
      <c r="F4171" s="245"/>
      <c r="G4171" s="251"/>
      <c r="H4171" s="251"/>
      <c r="I4171" s="251"/>
      <c r="J4171" s="251"/>
      <c r="K4171" s="251"/>
      <c r="L4171" s="251"/>
      <c r="M4171" s="251"/>
      <c r="N4171" s="251"/>
      <c r="O4171" s="251"/>
      <c r="P4171" s="251"/>
      <c r="Q4171"/>
      <c r="R4171"/>
      <c r="S4171"/>
      <c r="T4171"/>
      <c r="U4171"/>
      <c r="V4171"/>
      <c r="W4171"/>
      <c r="X4171"/>
      <c r="Y4171"/>
      <c r="Z4171"/>
      <c r="AA4171"/>
      <c r="AB4171"/>
      <c r="AC4171"/>
      <c r="AD4171"/>
      <c r="AE4171"/>
      <c r="AF4171"/>
      <c r="AG4171"/>
      <c r="AH4171"/>
      <c r="AI4171"/>
      <c r="AJ4171"/>
      <c r="AK4171"/>
      <c r="AL4171"/>
      <c r="AM4171"/>
      <c r="AN4171"/>
      <c r="AO4171"/>
      <c r="AP4171"/>
      <c r="AQ4171"/>
      <c r="AR4171"/>
      <c r="AS4171"/>
      <c r="AT4171"/>
      <c r="AU4171"/>
      <c r="AV4171"/>
    </row>
    <row r="4172" spans="1:48" s="58" customFormat="1" ht="12.75" x14ac:dyDescent="0.2">
      <c r="A4172" s="247"/>
      <c r="B4172" s="165"/>
      <c r="C4172" s="165"/>
      <c r="D4172" s="245"/>
      <c r="E4172" s="245"/>
      <c r="F4172" s="245"/>
      <c r="G4172" s="251"/>
      <c r="H4172" s="251"/>
      <c r="I4172" s="251"/>
      <c r="J4172" s="251"/>
      <c r="K4172" s="251"/>
      <c r="L4172" s="251"/>
      <c r="M4172" s="251"/>
      <c r="N4172" s="251"/>
      <c r="O4172" s="251"/>
      <c r="P4172" s="251"/>
      <c r="Q4172"/>
      <c r="R4172"/>
      <c r="S4172"/>
      <c r="T4172"/>
      <c r="U4172"/>
      <c r="V4172"/>
      <c r="W4172"/>
      <c r="X4172"/>
      <c r="Y4172"/>
      <c r="Z4172"/>
      <c r="AA4172"/>
      <c r="AB4172"/>
      <c r="AC4172"/>
      <c r="AD4172"/>
      <c r="AE4172"/>
      <c r="AF4172"/>
      <c r="AG4172"/>
      <c r="AH4172"/>
      <c r="AI4172"/>
      <c r="AJ4172"/>
      <c r="AK4172"/>
      <c r="AL4172"/>
      <c r="AM4172"/>
      <c r="AN4172"/>
      <c r="AO4172"/>
      <c r="AP4172"/>
      <c r="AQ4172"/>
      <c r="AR4172"/>
      <c r="AS4172"/>
      <c r="AT4172"/>
      <c r="AU4172"/>
      <c r="AV4172"/>
    </row>
    <row r="4173" spans="1:48" s="58" customFormat="1" ht="12.75" x14ac:dyDescent="0.2">
      <c r="A4173" s="247"/>
      <c r="B4173" s="165"/>
      <c r="C4173" s="165"/>
      <c r="D4173" s="245"/>
      <c r="E4173" s="245"/>
      <c r="F4173" s="245"/>
      <c r="G4173" s="251"/>
      <c r="H4173" s="251"/>
      <c r="I4173" s="251"/>
      <c r="J4173" s="251"/>
      <c r="K4173" s="251"/>
      <c r="L4173" s="251"/>
      <c r="M4173" s="251"/>
      <c r="N4173" s="251"/>
      <c r="O4173" s="251"/>
      <c r="P4173" s="251"/>
      <c r="Q4173"/>
      <c r="R4173"/>
      <c r="S4173"/>
      <c r="T4173"/>
      <c r="U4173"/>
      <c r="V4173"/>
      <c r="W4173"/>
      <c r="X4173"/>
      <c r="Y4173"/>
      <c r="Z4173"/>
      <c r="AA4173"/>
      <c r="AB4173"/>
      <c r="AC4173"/>
      <c r="AD4173"/>
      <c r="AE4173"/>
      <c r="AF4173"/>
      <c r="AG4173"/>
      <c r="AH4173"/>
      <c r="AI4173"/>
      <c r="AJ4173"/>
      <c r="AK4173"/>
      <c r="AL4173"/>
      <c r="AM4173"/>
      <c r="AN4173"/>
      <c r="AO4173"/>
      <c r="AP4173"/>
      <c r="AQ4173"/>
      <c r="AR4173"/>
      <c r="AS4173"/>
      <c r="AT4173"/>
      <c r="AU4173"/>
      <c r="AV4173"/>
    </row>
    <row r="4174" spans="1:48" s="58" customFormat="1" ht="12.75" x14ac:dyDescent="0.2">
      <c r="A4174" s="247"/>
      <c r="B4174" s="165"/>
      <c r="C4174" s="165"/>
      <c r="D4174" s="245"/>
      <c r="E4174" s="245"/>
      <c r="F4174" s="245"/>
      <c r="G4174" s="251"/>
      <c r="H4174" s="251"/>
      <c r="I4174" s="251"/>
      <c r="J4174" s="251"/>
      <c r="K4174" s="251"/>
      <c r="L4174" s="251"/>
      <c r="M4174" s="251"/>
      <c r="N4174" s="251"/>
      <c r="O4174" s="251"/>
      <c r="P4174" s="251"/>
      <c r="Q4174"/>
      <c r="R4174"/>
      <c r="S4174"/>
      <c r="T4174"/>
      <c r="U4174"/>
      <c r="V4174"/>
      <c r="W4174"/>
      <c r="X4174"/>
      <c r="Y4174"/>
      <c r="Z4174"/>
      <c r="AA4174"/>
      <c r="AB4174"/>
      <c r="AC4174"/>
      <c r="AD4174"/>
      <c r="AE4174"/>
      <c r="AF4174"/>
      <c r="AG4174"/>
      <c r="AH4174"/>
      <c r="AI4174"/>
      <c r="AJ4174"/>
      <c r="AK4174"/>
      <c r="AL4174"/>
      <c r="AM4174"/>
      <c r="AN4174"/>
      <c r="AO4174"/>
      <c r="AP4174"/>
      <c r="AQ4174"/>
      <c r="AR4174"/>
      <c r="AS4174"/>
      <c r="AT4174"/>
      <c r="AU4174"/>
      <c r="AV4174"/>
    </row>
    <row r="4175" spans="1:48" s="58" customFormat="1" ht="12.75" x14ac:dyDescent="0.2">
      <c r="A4175" s="247"/>
      <c r="B4175" s="165"/>
      <c r="C4175" s="165"/>
      <c r="D4175" s="245"/>
      <c r="E4175" s="245"/>
      <c r="F4175" s="245"/>
      <c r="G4175" s="251"/>
      <c r="H4175" s="251"/>
      <c r="I4175" s="251"/>
      <c r="J4175" s="251"/>
      <c r="K4175" s="251"/>
      <c r="L4175" s="251"/>
      <c r="M4175" s="251"/>
      <c r="N4175" s="251"/>
      <c r="O4175" s="251"/>
      <c r="P4175" s="251"/>
      <c r="Q4175"/>
      <c r="R4175"/>
      <c r="S4175"/>
      <c r="T4175"/>
      <c r="U4175"/>
      <c r="V4175"/>
      <c r="W4175"/>
      <c r="X4175"/>
      <c r="Y4175"/>
      <c r="Z4175"/>
      <c r="AA4175"/>
      <c r="AB4175"/>
      <c r="AC4175"/>
      <c r="AD4175"/>
      <c r="AE4175"/>
      <c r="AF4175"/>
      <c r="AG4175"/>
      <c r="AH4175"/>
      <c r="AI4175"/>
      <c r="AJ4175"/>
      <c r="AK4175"/>
      <c r="AL4175"/>
      <c r="AM4175"/>
      <c r="AN4175"/>
      <c r="AO4175"/>
      <c r="AP4175"/>
      <c r="AQ4175"/>
      <c r="AR4175"/>
      <c r="AS4175"/>
      <c r="AT4175"/>
      <c r="AU4175"/>
      <c r="AV4175"/>
    </row>
    <row r="4176" spans="1:48" s="58" customFormat="1" ht="12.75" x14ac:dyDescent="0.2">
      <c r="A4176" s="247"/>
      <c r="B4176" s="165"/>
      <c r="C4176" s="165"/>
      <c r="D4176" s="245"/>
      <c r="E4176" s="245"/>
      <c r="F4176" s="245"/>
      <c r="G4176" s="251"/>
      <c r="H4176" s="251"/>
      <c r="I4176" s="251"/>
      <c r="J4176" s="251"/>
      <c r="K4176" s="251"/>
      <c r="L4176" s="251"/>
      <c r="M4176" s="251"/>
      <c r="N4176" s="251"/>
      <c r="O4176" s="251"/>
      <c r="P4176" s="251"/>
      <c r="Q4176"/>
      <c r="R4176"/>
      <c r="S4176"/>
      <c r="T4176"/>
      <c r="U4176"/>
      <c r="V4176"/>
      <c r="W4176"/>
      <c r="X4176"/>
      <c r="Y4176"/>
      <c r="Z4176"/>
      <c r="AA4176"/>
      <c r="AB4176"/>
      <c r="AC4176"/>
      <c r="AD4176"/>
      <c r="AE4176"/>
      <c r="AF4176"/>
      <c r="AG4176"/>
      <c r="AH4176"/>
      <c r="AI4176"/>
      <c r="AJ4176"/>
      <c r="AK4176"/>
      <c r="AL4176"/>
      <c r="AM4176"/>
      <c r="AN4176"/>
      <c r="AO4176"/>
      <c r="AP4176"/>
      <c r="AQ4176"/>
      <c r="AR4176"/>
      <c r="AS4176"/>
      <c r="AT4176"/>
      <c r="AU4176"/>
      <c r="AV4176"/>
    </row>
    <row r="4177" spans="1:48" s="58" customFormat="1" ht="12.75" x14ac:dyDescent="0.2">
      <c r="A4177" s="247"/>
      <c r="B4177" s="165"/>
      <c r="C4177" s="165"/>
      <c r="D4177" s="245"/>
      <c r="E4177" s="245"/>
      <c r="F4177" s="245"/>
      <c r="G4177" s="251"/>
      <c r="H4177" s="251"/>
      <c r="I4177" s="251"/>
      <c r="J4177" s="251"/>
      <c r="K4177" s="251"/>
      <c r="L4177" s="251"/>
      <c r="M4177" s="251"/>
      <c r="N4177" s="251"/>
      <c r="O4177" s="251"/>
      <c r="P4177" s="251"/>
      <c r="Q4177"/>
      <c r="R4177"/>
      <c r="S4177"/>
      <c r="T4177"/>
      <c r="U4177"/>
      <c r="V4177"/>
      <c r="W4177"/>
      <c r="X4177"/>
      <c r="Y4177"/>
      <c r="Z4177"/>
      <c r="AA4177"/>
      <c r="AB4177"/>
      <c r="AC4177"/>
      <c r="AD4177"/>
      <c r="AE4177"/>
      <c r="AF4177"/>
      <c r="AG4177"/>
      <c r="AH4177"/>
      <c r="AI4177"/>
      <c r="AJ4177"/>
      <c r="AK4177"/>
      <c r="AL4177"/>
      <c r="AM4177"/>
      <c r="AN4177"/>
      <c r="AO4177"/>
      <c r="AP4177"/>
      <c r="AQ4177"/>
      <c r="AR4177"/>
      <c r="AS4177"/>
      <c r="AT4177"/>
      <c r="AU4177"/>
      <c r="AV4177"/>
    </row>
    <row r="4178" spans="1:48" s="58" customFormat="1" ht="12.75" x14ac:dyDescent="0.2">
      <c r="A4178" s="247"/>
      <c r="B4178" s="165"/>
      <c r="C4178" s="165"/>
      <c r="D4178" s="245"/>
      <c r="E4178" s="245"/>
      <c r="F4178" s="245"/>
      <c r="G4178" s="251"/>
      <c r="H4178" s="251"/>
      <c r="I4178" s="251"/>
      <c r="J4178" s="251"/>
      <c r="K4178" s="251"/>
      <c r="L4178" s="251"/>
      <c r="M4178" s="251"/>
      <c r="N4178" s="251"/>
      <c r="O4178" s="251"/>
      <c r="P4178" s="251"/>
      <c r="Q4178"/>
      <c r="R4178"/>
      <c r="S4178"/>
      <c r="T4178"/>
      <c r="U4178"/>
      <c r="V4178"/>
      <c r="W4178"/>
      <c r="X4178"/>
      <c r="Y4178"/>
      <c r="Z4178"/>
      <c r="AA4178"/>
      <c r="AB4178"/>
      <c r="AC4178"/>
      <c r="AD4178"/>
      <c r="AE4178"/>
      <c r="AF4178"/>
      <c r="AG4178"/>
      <c r="AH4178"/>
      <c r="AI4178"/>
      <c r="AJ4178"/>
      <c r="AK4178"/>
      <c r="AL4178"/>
      <c r="AM4178"/>
      <c r="AN4178"/>
      <c r="AO4178"/>
      <c r="AP4178"/>
      <c r="AQ4178"/>
      <c r="AR4178"/>
      <c r="AS4178"/>
      <c r="AT4178"/>
      <c r="AU4178"/>
      <c r="AV4178"/>
    </row>
    <row r="4179" spans="1:48" s="58" customFormat="1" ht="12.75" x14ac:dyDescent="0.2">
      <c r="A4179" s="247"/>
      <c r="B4179" s="165"/>
      <c r="C4179" s="165"/>
      <c r="D4179" s="245"/>
      <c r="E4179" s="245"/>
      <c r="F4179" s="245"/>
      <c r="G4179" s="251"/>
      <c r="H4179" s="251"/>
      <c r="I4179" s="251"/>
      <c r="J4179" s="251"/>
      <c r="K4179" s="251"/>
      <c r="L4179" s="251"/>
      <c r="M4179" s="251"/>
      <c r="N4179" s="251"/>
      <c r="O4179" s="251"/>
      <c r="P4179" s="251"/>
      <c r="Q4179"/>
      <c r="R4179"/>
      <c r="S4179"/>
      <c r="T4179"/>
      <c r="U4179"/>
      <c r="V4179"/>
      <c r="W4179"/>
      <c r="X4179"/>
      <c r="Y4179"/>
      <c r="Z4179"/>
      <c r="AA4179"/>
      <c r="AB4179"/>
      <c r="AC4179"/>
      <c r="AD4179"/>
      <c r="AE4179"/>
      <c r="AF4179"/>
      <c r="AG4179"/>
      <c r="AH4179"/>
      <c r="AI4179"/>
      <c r="AJ4179"/>
      <c r="AK4179"/>
      <c r="AL4179"/>
      <c r="AM4179"/>
      <c r="AN4179"/>
      <c r="AO4179"/>
      <c r="AP4179"/>
      <c r="AQ4179"/>
      <c r="AR4179"/>
      <c r="AS4179"/>
      <c r="AT4179"/>
      <c r="AU4179"/>
      <c r="AV4179"/>
    </row>
    <row r="4180" spans="1:48" s="58" customFormat="1" ht="12.75" x14ac:dyDescent="0.2">
      <c r="A4180" s="247"/>
      <c r="B4180" s="165"/>
      <c r="C4180" s="165"/>
      <c r="D4180" s="245"/>
      <c r="E4180" s="245"/>
      <c r="F4180" s="245"/>
      <c r="G4180" s="251"/>
      <c r="H4180" s="251"/>
      <c r="I4180" s="251"/>
      <c r="J4180" s="251"/>
      <c r="K4180" s="251"/>
      <c r="L4180" s="251"/>
      <c r="M4180" s="251"/>
      <c r="N4180" s="251"/>
      <c r="O4180" s="251"/>
      <c r="P4180" s="251"/>
      <c r="Q4180"/>
      <c r="R4180"/>
      <c r="S4180"/>
      <c r="T4180"/>
      <c r="U4180"/>
      <c r="V4180"/>
      <c r="W4180"/>
      <c r="X4180"/>
      <c r="Y4180"/>
      <c r="Z4180"/>
      <c r="AA4180"/>
      <c r="AB4180"/>
      <c r="AC4180"/>
      <c r="AD4180"/>
      <c r="AE4180"/>
      <c r="AF4180"/>
      <c r="AG4180"/>
      <c r="AH4180"/>
      <c r="AI4180"/>
      <c r="AJ4180"/>
      <c r="AK4180"/>
      <c r="AL4180"/>
      <c r="AM4180"/>
      <c r="AN4180"/>
      <c r="AO4180"/>
      <c r="AP4180"/>
      <c r="AQ4180"/>
      <c r="AR4180"/>
      <c r="AS4180"/>
      <c r="AT4180"/>
      <c r="AU4180"/>
      <c r="AV4180"/>
    </row>
    <row r="4181" spans="1:48" s="58" customFormat="1" ht="12.75" x14ac:dyDescent="0.2">
      <c r="A4181" s="247"/>
      <c r="B4181" s="165"/>
      <c r="C4181" s="165"/>
      <c r="D4181" s="245"/>
      <c r="E4181" s="245"/>
      <c r="F4181" s="245"/>
      <c r="G4181" s="251"/>
      <c r="H4181" s="251"/>
      <c r="I4181" s="251"/>
      <c r="J4181" s="251"/>
      <c r="K4181" s="251"/>
      <c r="L4181" s="251"/>
      <c r="M4181" s="251"/>
      <c r="N4181" s="251"/>
      <c r="O4181" s="251"/>
      <c r="P4181" s="251"/>
      <c r="Q4181"/>
      <c r="R4181"/>
      <c r="S4181"/>
      <c r="T4181"/>
      <c r="U4181"/>
      <c r="V4181"/>
      <c r="W4181"/>
      <c r="X4181"/>
      <c r="Y4181"/>
      <c r="Z4181"/>
      <c r="AA4181"/>
      <c r="AB4181"/>
      <c r="AC4181"/>
      <c r="AD4181"/>
      <c r="AE4181"/>
      <c r="AF4181"/>
      <c r="AG4181"/>
      <c r="AH4181"/>
      <c r="AI4181"/>
      <c r="AJ4181"/>
      <c r="AK4181"/>
      <c r="AL4181"/>
      <c r="AM4181"/>
      <c r="AN4181"/>
      <c r="AO4181"/>
      <c r="AP4181"/>
      <c r="AQ4181"/>
      <c r="AR4181"/>
      <c r="AS4181"/>
      <c r="AT4181"/>
      <c r="AU4181"/>
      <c r="AV4181"/>
    </row>
    <row r="4182" spans="1:48" s="58" customFormat="1" ht="12.75" x14ac:dyDescent="0.2">
      <c r="A4182" s="247"/>
      <c r="B4182" s="165"/>
      <c r="C4182" s="165"/>
      <c r="D4182" s="245"/>
      <c r="E4182" s="245"/>
      <c r="F4182" s="245"/>
      <c r="G4182" s="251"/>
      <c r="H4182" s="251"/>
      <c r="I4182" s="251"/>
      <c r="J4182" s="251"/>
      <c r="K4182" s="251"/>
      <c r="L4182" s="251"/>
      <c r="M4182" s="251"/>
      <c r="N4182" s="251"/>
      <c r="O4182" s="251"/>
      <c r="P4182" s="251"/>
      <c r="Q4182"/>
      <c r="R4182"/>
      <c r="S4182"/>
      <c r="T4182"/>
      <c r="U4182"/>
      <c r="V4182"/>
      <c r="W4182"/>
      <c r="X4182"/>
      <c r="Y4182"/>
      <c r="Z4182"/>
      <c r="AA4182"/>
      <c r="AB4182"/>
      <c r="AC4182"/>
      <c r="AD4182"/>
      <c r="AE4182"/>
      <c r="AF4182"/>
      <c r="AG4182"/>
      <c r="AH4182"/>
      <c r="AI4182"/>
      <c r="AJ4182"/>
      <c r="AK4182"/>
      <c r="AL4182"/>
      <c r="AM4182"/>
      <c r="AN4182"/>
      <c r="AO4182"/>
      <c r="AP4182"/>
      <c r="AQ4182"/>
      <c r="AR4182"/>
      <c r="AS4182"/>
      <c r="AT4182"/>
      <c r="AU4182"/>
      <c r="AV4182"/>
    </row>
    <row r="4183" spans="1:48" s="58" customFormat="1" ht="12.75" x14ac:dyDescent="0.2">
      <c r="A4183" s="247"/>
      <c r="B4183" s="165"/>
      <c r="C4183" s="165"/>
      <c r="D4183" s="245"/>
      <c r="E4183" s="245"/>
      <c r="F4183" s="245"/>
      <c r="G4183" s="251"/>
      <c r="H4183" s="251"/>
      <c r="I4183" s="251"/>
      <c r="J4183" s="251"/>
      <c r="K4183" s="251"/>
      <c r="L4183" s="251"/>
      <c r="M4183" s="251"/>
      <c r="N4183" s="251"/>
      <c r="O4183" s="251"/>
      <c r="P4183" s="251"/>
      <c r="Q4183"/>
      <c r="R4183"/>
      <c r="S4183"/>
      <c r="T4183"/>
      <c r="U4183"/>
      <c r="V4183"/>
      <c r="W4183"/>
      <c r="X4183"/>
      <c r="Y4183"/>
      <c r="Z4183"/>
      <c r="AA4183"/>
      <c r="AB4183"/>
      <c r="AC4183"/>
      <c r="AD4183"/>
      <c r="AE4183"/>
      <c r="AF4183"/>
      <c r="AG4183"/>
      <c r="AH4183"/>
      <c r="AI4183"/>
      <c r="AJ4183"/>
      <c r="AK4183"/>
      <c r="AL4183"/>
      <c r="AM4183"/>
      <c r="AN4183"/>
      <c r="AO4183"/>
      <c r="AP4183"/>
      <c r="AQ4183"/>
      <c r="AR4183"/>
      <c r="AS4183"/>
      <c r="AT4183"/>
      <c r="AU4183"/>
      <c r="AV4183"/>
    </row>
    <row r="4184" spans="1:48" s="58" customFormat="1" ht="12.75" x14ac:dyDescent="0.2">
      <c r="A4184" s="247"/>
      <c r="B4184" s="165"/>
      <c r="C4184" s="165"/>
      <c r="D4184" s="245"/>
      <c r="E4184" s="245"/>
      <c r="F4184" s="245"/>
      <c r="G4184" s="251"/>
      <c r="H4184" s="251"/>
      <c r="I4184" s="251"/>
      <c r="J4184" s="251"/>
      <c r="K4184" s="251"/>
      <c r="L4184" s="251"/>
      <c r="M4184" s="251"/>
      <c r="N4184" s="251"/>
      <c r="O4184" s="251"/>
      <c r="P4184" s="251"/>
      <c r="Q4184"/>
      <c r="R4184"/>
      <c r="S4184"/>
      <c r="T4184"/>
      <c r="U4184"/>
      <c r="V4184"/>
      <c r="W4184"/>
      <c r="X4184"/>
      <c r="Y4184"/>
      <c r="Z4184"/>
      <c r="AA4184"/>
      <c r="AB4184"/>
      <c r="AC4184"/>
      <c r="AD4184"/>
      <c r="AE4184"/>
      <c r="AF4184"/>
      <c r="AG4184"/>
      <c r="AH4184"/>
      <c r="AI4184"/>
      <c r="AJ4184"/>
      <c r="AK4184"/>
      <c r="AL4184"/>
      <c r="AM4184"/>
      <c r="AN4184"/>
      <c r="AO4184"/>
      <c r="AP4184"/>
      <c r="AQ4184"/>
      <c r="AR4184"/>
      <c r="AS4184"/>
      <c r="AT4184"/>
      <c r="AU4184"/>
      <c r="AV4184"/>
    </row>
    <row r="4185" spans="1:48" s="58" customFormat="1" ht="12.75" x14ac:dyDescent="0.2">
      <c r="A4185" s="247"/>
      <c r="B4185" s="165"/>
      <c r="C4185" s="165"/>
      <c r="D4185" s="245"/>
      <c r="E4185" s="245"/>
      <c r="F4185" s="245"/>
      <c r="G4185" s="251"/>
      <c r="H4185" s="251"/>
      <c r="I4185" s="251"/>
      <c r="J4185" s="251"/>
      <c r="K4185" s="251"/>
      <c r="L4185" s="251"/>
      <c r="M4185" s="251"/>
      <c r="N4185" s="251"/>
      <c r="O4185" s="251"/>
      <c r="P4185" s="251"/>
      <c r="Q4185"/>
      <c r="R4185"/>
      <c r="S4185"/>
      <c r="T4185"/>
      <c r="U4185"/>
      <c r="V4185"/>
      <c r="W4185"/>
      <c r="X4185"/>
      <c r="Y4185"/>
      <c r="Z4185"/>
      <c r="AA4185"/>
      <c r="AB4185"/>
      <c r="AC4185"/>
      <c r="AD4185"/>
      <c r="AE4185"/>
      <c r="AF4185"/>
      <c r="AG4185"/>
      <c r="AH4185"/>
      <c r="AI4185"/>
      <c r="AJ4185"/>
      <c r="AK4185"/>
      <c r="AL4185"/>
      <c r="AM4185"/>
      <c r="AN4185"/>
      <c r="AO4185"/>
      <c r="AP4185"/>
      <c r="AQ4185"/>
      <c r="AR4185"/>
      <c r="AS4185"/>
      <c r="AT4185"/>
      <c r="AU4185"/>
      <c r="AV4185"/>
    </row>
    <row r="4186" spans="1:48" s="58" customFormat="1" ht="12.75" x14ac:dyDescent="0.2">
      <c r="A4186" s="247"/>
      <c r="B4186" s="165"/>
      <c r="C4186" s="165"/>
      <c r="D4186" s="245"/>
      <c r="E4186" s="245"/>
      <c r="F4186" s="245"/>
      <c r="G4186" s="251"/>
      <c r="H4186" s="251"/>
      <c r="I4186" s="251"/>
      <c r="J4186" s="251"/>
      <c r="K4186" s="251"/>
      <c r="L4186" s="251"/>
      <c r="M4186" s="251"/>
      <c r="N4186" s="251"/>
      <c r="O4186" s="251"/>
      <c r="P4186" s="251"/>
      <c r="Q4186"/>
      <c r="R4186"/>
      <c r="S4186"/>
      <c r="T4186"/>
      <c r="U4186"/>
      <c r="V4186"/>
      <c r="W4186"/>
      <c r="X4186"/>
      <c r="Y4186"/>
      <c r="Z4186"/>
      <c r="AA4186"/>
      <c r="AB4186"/>
      <c r="AC4186"/>
      <c r="AD4186"/>
      <c r="AE4186"/>
      <c r="AF4186"/>
      <c r="AG4186"/>
      <c r="AH4186"/>
      <c r="AI4186"/>
      <c r="AJ4186"/>
      <c r="AK4186"/>
      <c r="AL4186"/>
      <c r="AM4186"/>
      <c r="AN4186"/>
      <c r="AO4186"/>
      <c r="AP4186"/>
      <c r="AQ4186"/>
      <c r="AR4186"/>
      <c r="AS4186"/>
      <c r="AT4186"/>
      <c r="AU4186"/>
      <c r="AV4186"/>
    </row>
    <row r="4187" spans="1:48" s="58" customFormat="1" ht="12.75" x14ac:dyDescent="0.2">
      <c r="A4187" s="247"/>
      <c r="B4187" s="165"/>
      <c r="C4187" s="165"/>
      <c r="D4187" s="245"/>
      <c r="E4187" s="245"/>
      <c r="F4187" s="245"/>
      <c r="G4187" s="251"/>
      <c r="H4187" s="251"/>
      <c r="I4187" s="251"/>
      <c r="J4187" s="251"/>
      <c r="K4187" s="251"/>
      <c r="L4187" s="251"/>
      <c r="M4187" s="251"/>
      <c r="N4187" s="251"/>
      <c r="O4187" s="251"/>
      <c r="P4187" s="251"/>
      <c r="Q4187"/>
      <c r="R4187"/>
      <c r="S4187"/>
      <c r="T4187"/>
      <c r="U4187"/>
      <c r="V4187"/>
      <c r="W4187"/>
      <c r="X4187"/>
      <c r="Y4187"/>
      <c r="Z4187"/>
      <c r="AA4187"/>
      <c r="AB4187"/>
      <c r="AC4187"/>
      <c r="AD4187"/>
      <c r="AE4187"/>
      <c r="AF4187"/>
      <c r="AG4187"/>
      <c r="AH4187"/>
      <c r="AI4187"/>
      <c r="AJ4187"/>
      <c r="AK4187"/>
      <c r="AL4187"/>
      <c r="AM4187"/>
      <c r="AN4187"/>
      <c r="AO4187"/>
      <c r="AP4187"/>
      <c r="AQ4187"/>
      <c r="AR4187"/>
      <c r="AS4187"/>
      <c r="AT4187"/>
      <c r="AU4187"/>
      <c r="AV4187"/>
    </row>
    <row r="4188" spans="1:48" s="58" customFormat="1" ht="12.75" x14ac:dyDescent="0.2">
      <c r="A4188" s="247"/>
      <c r="B4188" s="165"/>
      <c r="C4188" s="165"/>
      <c r="D4188" s="245"/>
      <c r="E4188" s="245"/>
      <c r="F4188" s="245"/>
      <c r="G4188" s="251"/>
      <c r="H4188" s="251"/>
      <c r="I4188" s="251"/>
      <c r="J4188" s="251"/>
      <c r="K4188" s="251"/>
      <c r="L4188" s="251"/>
      <c r="M4188" s="251"/>
      <c r="N4188" s="251"/>
      <c r="O4188" s="251"/>
      <c r="P4188" s="251"/>
      <c r="Q4188"/>
      <c r="R4188"/>
      <c r="S4188"/>
      <c r="T4188"/>
      <c r="U4188"/>
      <c r="V4188"/>
      <c r="W4188"/>
      <c r="X4188"/>
      <c r="Y4188"/>
      <c r="Z4188"/>
      <c r="AA4188"/>
      <c r="AB4188"/>
      <c r="AC4188"/>
      <c r="AD4188"/>
      <c r="AE4188"/>
      <c r="AF4188"/>
      <c r="AG4188"/>
      <c r="AH4188"/>
      <c r="AI4188"/>
      <c r="AJ4188"/>
      <c r="AK4188"/>
      <c r="AL4188"/>
      <c r="AM4188"/>
      <c r="AN4188"/>
      <c r="AO4188"/>
      <c r="AP4188"/>
      <c r="AQ4188"/>
      <c r="AR4188"/>
      <c r="AS4188"/>
      <c r="AT4188"/>
      <c r="AU4188"/>
      <c r="AV4188"/>
    </row>
    <row r="4189" spans="1:48" s="58" customFormat="1" ht="12.75" x14ac:dyDescent="0.2">
      <c r="A4189" s="247"/>
      <c r="B4189" s="165"/>
      <c r="C4189" s="165"/>
      <c r="D4189" s="245"/>
      <c r="E4189" s="245"/>
      <c r="F4189" s="245"/>
      <c r="G4189" s="251"/>
      <c r="H4189" s="251"/>
      <c r="I4189" s="251"/>
      <c r="J4189" s="251"/>
      <c r="K4189" s="251"/>
      <c r="L4189" s="251"/>
      <c r="M4189" s="251"/>
      <c r="N4189" s="251"/>
      <c r="O4189" s="251"/>
      <c r="P4189" s="251"/>
      <c r="Q4189"/>
      <c r="R4189"/>
      <c r="S4189"/>
      <c r="T4189"/>
      <c r="U4189"/>
      <c r="V4189"/>
      <c r="W4189"/>
      <c r="X4189"/>
      <c r="Y4189"/>
      <c r="Z4189"/>
      <c r="AA4189"/>
      <c r="AB4189"/>
      <c r="AC4189"/>
      <c r="AD4189"/>
      <c r="AE4189"/>
      <c r="AF4189"/>
      <c r="AG4189"/>
      <c r="AH4189"/>
      <c r="AI4189"/>
      <c r="AJ4189"/>
      <c r="AK4189"/>
      <c r="AL4189"/>
      <c r="AM4189"/>
      <c r="AN4189"/>
      <c r="AO4189"/>
      <c r="AP4189"/>
      <c r="AQ4189"/>
      <c r="AR4189"/>
      <c r="AS4189"/>
      <c r="AT4189"/>
      <c r="AU4189"/>
      <c r="AV4189"/>
    </row>
    <row r="4190" spans="1:48" s="58" customFormat="1" ht="12.75" x14ac:dyDescent="0.2">
      <c r="A4190" s="247"/>
      <c r="B4190" s="165"/>
      <c r="C4190" s="165"/>
      <c r="D4190" s="245"/>
      <c r="E4190" s="245"/>
      <c r="F4190" s="245"/>
      <c r="G4190" s="251"/>
      <c r="H4190" s="251"/>
      <c r="I4190" s="251"/>
      <c r="J4190" s="251"/>
      <c r="K4190" s="251"/>
      <c r="L4190" s="251"/>
      <c r="M4190" s="251"/>
      <c r="N4190" s="251"/>
      <c r="O4190" s="251"/>
      <c r="P4190" s="251"/>
      <c r="Q4190"/>
      <c r="R4190"/>
      <c r="S4190"/>
      <c r="T4190"/>
      <c r="U4190"/>
      <c r="V4190"/>
      <c r="W4190"/>
      <c r="X4190"/>
      <c r="Y4190"/>
      <c r="Z4190"/>
      <c r="AA4190"/>
      <c r="AB4190"/>
      <c r="AC4190"/>
      <c r="AD4190"/>
      <c r="AE4190"/>
      <c r="AF4190"/>
      <c r="AG4190"/>
      <c r="AH4190"/>
      <c r="AI4190"/>
      <c r="AJ4190"/>
      <c r="AK4190"/>
      <c r="AL4190"/>
      <c r="AM4190"/>
      <c r="AN4190"/>
      <c r="AO4190"/>
      <c r="AP4190"/>
      <c r="AQ4190"/>
      <c r="AR4190"/>
      <c r="AS4190"/>
      <c r="AT4190"/>
      <c r="AU4190"/>
      <c r="AV4190"/>
    </row>
    <row r="4191" spans="1:48" s="58" customFormat="1" ht="12.75" x14ac:dyDescent="0.2">
      <c r="A4191" s="247"/>
      <c r="B4191" s="165"/>
      <c r="C4191" s="165"/>
      <c r="D4191" s="245"/>
      <c r="E4191" s="245"/>
      <c r="F4191" s="245"/>
      <c r="G4191" s="251"/>
      <c r="H4191" s="251"/>
      <c r="I4191" s="251"/>
      <c r="J4191" s="251"/>
      <c r="K4191" s="251"/>
      <c r="L4191" s="251"/>
      <c r="M4191" s="251"/>
      <c r="N4191" s="251"/>
      <c r="O4191" s="251"/>
      <c r="P4191" s="251"/>
      <c r="Q4191"/>
      <c r="R4191"/>
      <c r="S4191"/>
      <c r="T4191"/>
      <c r="U4191"/>
      <c r="V4191"/>
      <c r="W4191"/>
      <c r="X4191"/>
      <c r="Y4191"/>
      <c r="Z4191"/>
      <c r="AA4191"/>
      <c r="AB4191"/>
      <c r="AC4191"/>
      <c r="AD4191"/>
      <c r="AE4191"/>
      <c r="AF4191"/>
      <c r="AG4191"/>
      <c r="AH4191"/>
      <c r="AI4191"/>
      <c r="AJ4191"/>
      <c r="AK4191"/>
      <c r="AL4191"/>
      <c r="AM4191"/>
      <c r="AN4191"/>
      <c r="AO4191"/>
      <c r="AP4191"/>
      <c r="AQ4191"/>
      <c r="AR4191"/>
      <c r="AS4191"/>
      <c r="AT4191"/>
      <c r="AU4191"/>
      <c r="AV4191"/>
    </row>
    <row r="4192" spans="1:48" s="58" customFormat="1" ht="12.75" x14ac:dyDescent="0.2">
      <c r="A4192" s="247"/>
      <c r="B4192" s="165"/>
      <c r="C4192" s="165"/>
      <c r="D4192" s="245"/>
      <c r="E4192" s="245"/>
      <c r="F4192" s="245"/>
      <c r="G4192" s="251"/>
      <c r="H4192" s="251"/>
      <c r="I4192" s="251"/>
      <c r="J4192" s="251"/>
      <c r="K4192" s="251"/>
      <c r="L4192" s="251"/>
      <c r="M4192" s="251"/>
      <c r="N4192" s="251"/>
      <c r="O4192" s="251"/>
      <c r="P4192" s="251"/>
      <c r="Q4192"/>
      <c r="R4192"/>
      <c r="S4192"/>
      <c r="T4192"/>
      <c r="U4192"/>
      <c r="V4192"/>
      <c r="W4192"/>
      <c r="X4192"/>
      <c r="Y4192"/>
      <c r="Z4192"/>
      <c r="AA4192"/>
      <c r="AB4192"/>
      <c r="AC4192"/>
      <c r="AD4192"/>
      <c r="AE4192"/>
      <c r="AF4192"/>
      <c r="AG4192"/>
      <c r="AH4192"/>
      <c r="AI4192"/>
      <c r="AJ4192"/>
      <c r="AK4192"/>
      <c r="AL4192"/>
      <c r="AM4192"/>
      <c r="AN4192"/>
      <c r="AO4192"/>
      <c r="AP4192"/>
      <c r="AQ4192"/>
      <c r="AR4192"/>
      <c r="AS4192"/>
      <c r="AT4192"/>
      <c r="AU4192"/>
      <c r="AV4192"/>
    </row>
    <row r="4193" spans="1:48" s="58" customFormat="1" ht="12.75" x14ac:dyDescent="0.2">
      <c r="A4193" s="247"/>
      <c r="B4193" s="165"/>
      <c r="C4193" s="165"/>
      <c r="D4193" s="245"/>
      <c r="E4193" s="245"/>
      <c r="F4193" s="245"/>
      <c r="G4193" s="251"/>
      <c r="H4193" s="251"/>
      <c r="I4193" s="251"/>
      <c r="J4193" s="251"/>
      <c r="K4193" s="251"/>
      <c r="L4193" s="251"/>
      <c r="M4193" s="251"/>
      <c r="N4193" s="251"/>
      <c r="O4193" s="251"/>
      <c r="P4193" s="251"/>
      <c r="Q4193"/>
      <c r="R4193"/>
      <c r="S4193"/>
      <c r="T4193"/>
      <c r="U4193"/>
      <c r="V4193"/>
      <c r="W4193"/>
      <c r="X4193"/>
      <c r="Y4193"/>
      <c r="Z4193"/>
      <c r="AA4193"/>
      <c r="AB4193"/>
      <c r="AC4193"/>
      <c r="AD4193"/>
      <c r="AE4193"/>
      <c r="AF4193"/>
      <c r="AG4193"/>
      <c r="AH4193"/>
      <c r="AI4193"/>
      <c r="AJ4193"/>
      <c r="AK4193"/>
      <c r="AL4193"/>
      <c r="AM4193"/>
      <c r="AN4193"/>
      <c r="AO4193"/>
      <c r="AP4193"/>
      <c r="AQ4193"/>
      <c r="AR4193"/>
      <c r="AS4193"/>
      <c r="AT4193"/>
      <c r="AU4193"/>
      <c r="AV4193"/>
    </row>
    <row r="4194" spans="1:48" s="58" customFormat="1" ht="12.75" x14ac:dyDescent="0.2">
      <c r="A4194" s="247"/>
      <c r="B4194" s="165"/>
      <c r="C4194" s="165"/>
      <c r="D4194" s="245"/>
      <c r="E4194" s="245"/>
      <c r="F4194" s="245"/>
      <c r="G4194" s="251"/>
      <c r="H4194" s="251"/>
      <c r="I4194" s="251"/>
      <c r="J4194" s="251"/>
      <c r="K4194" s="251"/>
      <c r="L4194" s="251"/>
      <c r="M4194" s="251"/>
      <c r="N4194" s="251"/>
      <c r="O4194" s="251"/>
      <c r="P4194" s="251"/>
      <c r="Q4194"/>
      <c r="R4194"/>
      <c r="S4194"/>
      <c r="T4194"/>
      <c r="U4194"/>
      <c r="V4194"/>
      <c r="W4194"/>
      <c r="X4194"/>
      <c r="Y4194"/>
      <c r="Z4194"/>
      <c r="AA4194"/>
      <c r="AB4194"/>
      <c r="AC4194"/>
      <c r="AD4194"/>
      <c r="AE4194"/>
      <c r="AF4194"/>
      <c r="AG4194"/>
      <c r="AH4194"/>
      <c r="AI4194"/>
      <c r="AJ4194"/>
      <c r="AK4194"/>
      <c r="AL4194"/>
      <c r="AM4194"/>
      <c r="AN4194"/>
      <c r="AO4194"/>
      <c r="AP4194"/>
      <c r="AQ4194"/>
      <c r="AR4194"/>
      <c r="AS4194"/>
      <c r="AT4194"/>
      <c r="AU4194"/>
      <c r="AV4194"/>
    </row>
    <row r="4195" spans="1:48" s="58" customFormat="1" ht="12.75" x14ac:dyDescent="0.2">
      <c r="A4195" s="247"/>
      <c r="B4195" s="165"/>
      <c r="C4195" s="165"/>
      <c r="D4195" s="245"/>
      <c r="E4195" s="245"/>
      <c r="F4195" s="245"/>
      <c r="G4195" s="251"/>
      <c r="H4195" s="251"/>
      <c r="I4195" s="251"/>
      <c r="J4195" s="251"/>
      <c r="K4195" s="251"/>
      <c r="L4195" s="251"/>
      <c r="M4195" s="251"/>
      <c r="N4195" s="251"/>
      <c r="O4195" s="251"/>
      <c r="P4195" s="251"/>
      <c r="Q4195"/>
      <c r="R4195"/>
      <c r="S4195"/>
      <c r="T4195"/>
      <c r="U4195"/>
      <c r="V4195"/>
      <c r="W4195"/>
      <c r="X4195"/>
      <c r="Y4195"/>
      <c r="Z4195"/>
      <c r="AA4195"/>
      <c r="AB4195"/>
      <c r="AC4195"/>
      <c r="AD4195"/>
      <c r="AE4195"/>
      <c r="AF4195"/>
      <c r="AG4195"/>
      <c r="AH4195"/>
      <c r="AI4195"/>
      <c r="AJ4195"/>
      <c r="AK4195"/>
      <c r="AL4195"/>
      <c r="AM4195"/>
      <c r="AN4195"/>
      <c r="AO4195"/>
      <c r="AP4195"/>
      <c r="AQ4195"/>
      <c r="AR4195"/>
      <c r="AS4195"/>
      <c r="AT4195"/>
      <c r="AU4195"/>
      <c r="AV4195"/>
    </row>
    <row r="4196" spans="1:48" s="58" customFormat="1" ht="12.75" x14ac:dyDescent="0.2">
      <c r="A4196" s="247"/>
      <c r="B4196" s="165"/>
      <c r="C4196" s="165"/>
      <c r="D4196" s="245"/>
      <c r="E4196" s="245"/>
      <c r="F4196" s="245"/>
      <c r="G4196" s="251"/>
      <c r="H4196" s="251"/>
      <c r="I4196" s="251"/>
      <c r="J4196" s="251"/>
      <c r="K4196" s="251"/>
      <c r="L4196" s="251"/>
      <c r="M4196" s="251"/>
      <c r="N4196" s="251"/>
      <c r="O4196" s="251"/>
      <c r="P4196" s="251"/>
      <c r="Q4196"/>
      <c r="R4196"/>
      <c r="S4196"/>
      <c r="T4196"/>
      <c r="U4196"/>
      <c r="V4196"/>
      <c r="W4196"/>
      <c r="X4196"/>
      <c r="Y4196"/>
      <c r="Z4196"/>
      <c r="AA4196"/>
      <c r="AB4196"/>
      <c r="AC4196"/>
      <c r="AD4196"/>
      <c r="AE4196"/>
      <c r="AF4196"/>
      <c r="AG4196"/>
      <c r="AH4196"/>
      <c r="AI4196"/>
      <c r="AJ4196"/>
      <c r="AK4196"/>
      <c r="AL4196"/>
      <c r="AM4196"/>
      <c r="AN4196"/>
      <c r="AO4196"/>
      <c r="AP4196"/>
      <c r="AQ4196"/>
      <c r="AR4196"/>
      <c r="AS4196"/>
      <c r="AT4196"/>
      <c r="AU4196"/>
      <c r="AV4196"/>
    </row>
    <row r="4197" spans="1:48" s="58" customFormat="1" ht="12.75" x14ac:dyDescent="0.2">
      <c r="A4197" s="247"/>
      <c r="B4197" s="165"/>
      <c r="C4197" s="165"/>
      <c r="D4197" s="245"/>
      <c r="E4197" s="245"/>
      <c r="F4197" s="245"/>
      <c r="G4197" s="251"/>
      <c r="H4197" s="251"/>
      <c r="I4197" s="251"/>
      <c r="J4197" s="251"/>
      <c r="K4197" s="251"/>
      <c r="L4197" s="251"/>
      <c r="M4197" s="251"/>
      <c r="N4197" s="251"/>
      <c r="O4197" s="251"/>
      <c r="P4197" s="251"/>
      <c r="Q4197"/>
      <c r="R4197"/>
      <c r="S4197"/>
      <c r="T4197"/>
      <c r="U4197"/>
      <c r="V4197"/>
      <c r="W4197"/>
      <c r="X4197"/>
      <c r="Y4197"/>
      <c r="Z4197"/>
      <c r="AA4197"/>
      <c r="AB4197"/>
      <c r="AC4197"/>
      <c r="AD4197"/>
      <c r="AE4197"/>
      <c r="AF4197"/>
      <c r="AG4197"/>
      <c r="AH4197"/>
      <c r="AI4197"/>
      <c r="AJ4197"/>
      <c r="AK4197"/>
      <c r="AL4197"/>
      <c r="AM4197"/>
      <c r="AN4197"/>
      <c r="AO4197"/>
      <c r="AP4197"/>
      <c r="AQ4197"/>
      <c r="AR4197"/>
      <c r="AS4197"/>
      <c r="AT4197"/>
      <c r="AU4197"/>
      <c r="AV4197"/>
    </row>
    <row r="4198" spans="1:48" s="58" customFormat="1" ht="12.75" x14ac:dyDescent="0.2">
      <c r="A4198" s="247"/>
      <c r="B4198" s="165"/>
      <c r="C4198" s="165"/>
      <c r="D4198" s="245"/>
      <c r="E4198" s="245"/>
      <c r="F4198" s="245"/>
      <c r="G4198" s="251"/>
      <c r="H4198" s="251"/>
      <c r="I4198" s="251"/>
      <c r="J4198" s="251"/>
      <c r="K4198" s="251"/>
      <c r="L4198" s="251"/>
      <c r="M4198" s="251"/>
      <c r="N4198" s="251"/>
      <c r="O4198" s="251"/>
      <c r="P4198" s="251"/>
      <c r="Q4198"/>
      <c r="R4198"/>
      <c r="S4198"/>
      <c r="T4198"/>
      <c r="U4198"/>
      <c r="V4198"/>
      <c r="W4198"/>
      <c r="X4198"/>
      <c r="Y4198"/>
      <c r="Z4198"/>
      <c r="AA4198"/>
      <c r="AB4198"/>
      <c r="AC4198"/>
      <c r="AD4198"/>
      <c r="AE4198"/>
      <c r="AF4198"/>
      <c r="AG4198"/>
      <c r="AH4198"/>
      <c r="AI4198"/>
      <c r="AJ4198"/>
      <c r="AK4198"/>
      <c r="AL4198"/>
      <c r="AM4198"/>
      <c r="AN4198"/>
      <c r="AO4198"/>
      <c r="AP4198"/>
      <c r="AQ4198"/>
      <c r="AR4198"/>
      <c r="AS4198"/>
      <c r="AT4198"/>
      <c r="AU4198"/>
      <c r="AV4198"/>
    </row>
    <row r="4199" spans="1:48" s="58" customFormat="1" ht="12.75" x14ac:dyDescent="0.2">
      <c r="A4199" s="247"/>
      <c r="B4199" s="165"/>
      <c r="C4199" s="165"/>
      <c r="D4199" s="245"/>
      <c r="E4199" s="245"/>
      <c r="F4199" s="245"/>
      <c r="G4199" s="251"/>
      <c r="H4199" s="251"/>
      <c r="I4199" s="251"/>
      <c r="J4199" s="251"/>
      <c r="K4199" s="251"/>
      <c r="L4199" s="251"/>
      <c r="M4199" s="251"/>
      <c r="N4199" s="251"/>
      <c r="O4199" s="251"/>
      <c r="P4199" s="251"/>
      <c r="Q4199"/>
      <c r="R4199"/>
      <c r="S4199"/>
      <c r="T4199"/>
      <c r="U4199"/>
      <c r="V4199"/>
      <c r="W4199"/>
      <c r="X4199"/>
      <c r="Y4199"/>
      <c r="Z4199"/>
      <c r="AA4199"/>
      <c r="AB4199"/>
      <c r="AC4199"/>
      <c r="AD4199"/>
      <c r="AE4199"/>
      <c r="AF4199"/>
      <c r="AG4199"/>
      <c r="AH4199"/>
      <c r="AI4199"/>
      <c r="AJ4199"/>
      <c r="AK4199"/>
      <c r="AL4199"/>
      <c r="AM4199"/>
      <c r="AN4199"/>
      <c r="AO4199"/>
      <c r="AP4199"/>
      <c r="AQ4199"/>
      <c r="AR4199"/>
      <c r="AS4199"/>
      <c r="AT4199"/>
      <c r="AU4199"/>
      <c r="AV4199"/>
    </row>
    <row r="4200" spans="1:48" s="58" customFormat="1" ht="12.75" x14ac:dyDescent="0.2">
      <c r="A4200" s="247"/>
      <c r="B4200" s="165"/>
      <c r="C4200" s="165"/>
      <c r="D4200" s="245"/>
      <c r="E4200" s="245"/>
      <c r="F4200" s="245"/>
      <c r="G4200" s="251"/>
      <c r="H4200" s="251"/>
      <c r="I4200" s="251"/>
      <c r="J4200" s="251"/>
      <c r="K4200" s="251"/>
      <c r="L4200" s="251"/>
      <c r="M4200" s="251"/>
      <c r="N4200" s="251"/>
      <c r="O4200" s="251"/>
      <c r="P4200" s="251"/>
      <c r="Q4200"/>
      <c r="R4200"/>
      <c r="S4200"/>
      <c r="T4200"/>
      <c r="U4200"/>
      <c r="V4200"/>
      <c r="W4200"/>
      <c r="X4200"/>
      <c r="Y4200"/>
      <c r="Z4200"/>
      <c r="AA4200"/>
      <c r="AB4200"/>
      <c r="AC4200"/>
      <c r="AD4200"/>
      <c r="AE4200"/>
      <c r="AF4200"/>
      <c r="AG4200"/>
      <c r="AH4200"/>
      <c r="AI4200"/>
      <c r="AJ4200"/>
      <c r="AK4200"/>
      <c r="AL4200"/>
      <c r="AM4200"/>
      <c r="AN4200"/>
      <c r="AO4200"/>
      <c r="AP4200"/>
      <c r="AQ4200"/>
      <c r="AR4200"/>
      <c r="AS4200"/>
      <c r="AT4200"/>
      <c r="AU4200"/>
      <c r="AV4200"/>
    </row>
    <row r="4201" spans="1:48" s="58" customFormat="1" ht="12.75" x14ac:dyDescent="0.2">
      <c r="A4201" s="247"/>
      <c r="B4201" s="165"/>
      <c r="C4201" s="165"/>
      <c r="D4201" s="245"/>
      <c r="E4201" s="245"/>
      <c r="F4201" s="245"/>
      <c r="G4201" s="251"/>
      <c r="H4201" s="251"/>
      <c r="I4201" s="251"/>
      <c r="J4201" s="251"/>
      <c r="K4201" s="251"/>
      <c r="L4201" s="251"/>
      <c r="M4201" s="251"/>
      <c r="N4201" s="251"/>
      <c r="O4201" s="251"/>
      <c r="P4201" s="251"/>
      <c r="Q4201"/>
      <c r="R4201"/>
      <c r="S4201"/>
      <c r="T4201"/>
      <c r="U4201"/>
      <c r="V4201"/>
      <c r="W4201"/>
      <c r="X4201"/>
      <c r="Y4201"/>
      <c r="Z4201"/>
      <c r="AA4201"/>
      <c r="AB4201"/>
      <c r="AC4201"/>
      <c r="AD4201"/>
      <c r="AE4201"/>
      <c r="AF4201"/>
      <c r="AG4201"/>
      <c r="AH4201"/>
      <c r="AI4201"/>
      <c r="AJ4201"/>
      <c r="AK4201"/>
      <c r="AL4201"/>
      <c r="AM4201"/>
      <c r="AN4201"/>
      <c r="AO4201"/>
      <c r="AP4201"/>
      <c r="AQ4201"/>
      <c r="AR4201"/>
      <c r="AS4201"/>
      <c r="AT4201"/>
      <c r="AU4201"/>
      <c r="AV4201"/>
    </row>
    <row r="4202" spans="1:48" s="58" customFormat="1" ht="12.75" x14ac:dyDescent="0.2">
      <c r="A4202" s="247"/>
      <c r="B4202" s="165"/>
      <c r="C4202" s="165"/>
      <c r="D4202" s="245"/>
      <c r="E4202" s="245"/>
      <c r="F4202" s="245"/>
      <c r="G4202" s="251"/>
      <c r="H4202" s="251"/>
      <c r="I4202" s="251"/>
      <c r="J4202" s="251"/>
      <c r="K4202" s="251"/>
      <c r="L4202" s="251"/>
      <c r="M4202" s="251"/>
      <c r="N4202" s="251"/>
      <c r="O4202" s="251"/>
      <c r="P4202" s="251"/>
      <c r="Q4202"/>
      <c r="R4202"/>
      <c r="S4202"/>
      <c r="T4202"/>
      <c r="U4202"/>
      <c r="V4202"/>
      <c r="W4202"/>
      <c r="X4202"/>
      <c r="Y4202"/>
      <c r="Z4202"/>
      <c r="AA4202"/>
      <c r="AB4202"/>
      <c r="AC4202"/>
      <c r="AD4202"/>
      <c r="AE4202"/>
      <c r="AF4202"/>
      <c r="AG4202"/>
      <c r="AH4202"/>
      <c r="AI4202"/>
      <c r="AJ4202"/>
      <c r="AK4202"/>
      <c r="AL4202"/>
      <c r="AM4202"/>
      <c r="AN4202"/>
      <c r="AO4202"/>
      <c r="AP4202"/>
      <c r="AQ4202"/>
      <c r="AR4202"/>
      <c r="AS4202"/>
      <c r="AT4202"/>
      <c r="AU4202"/>
      <c r="AV4202"/>
    </row>
    <row r="4203" spans="1:48" s="58" customFormat="1" ht="12.75" x14ac:dyDescent="0.2">
      <c r="A4203" s="247"/>
      <c r="B4203" s="165"/>
      <c r="C4203" s="165"/>
      <c r="D4203" s="245"/>
      <c r="E4203" s="245"/>
      <c r="F4203" s="245"/>
      <c r="G4203" s="251"/>
      <c r="H4203" s="251"/>
      <c r="I4203" s="251"/>
      <c r="J4203" s="251"/>
      <c r="K4203" s="251"/>
      <c r="L4203" s="251"/>
      <c r="M4203" s="251"/>
      <c r="N4203" s="251"/>
      <c r="O4203" s="251"/>
      <c r="P4203" s="251"/>
      <c r="Q4203"/>
      <c r="R4203"/>
      <c r="S4203"/>
      <c r="T4203"/>
      <c r="U4203"/>
      <c r="V4203"/>
      <c r="W4203"/>
      <c r="X4203"/>
      <c r="Y4203"/>
      <c r="Z4203"/>
      <c r="AA4203"/>
      <c r="AB4203"/>
      <c r="AC4203"/>
      <c r="AD4203"/>
      <c r="AE4203"/>
      <c r="AF4203"/>
      <c r="AG4203"/>
      <c r="AH4203"/>
      <c r="AI4203"/>
      <c r="AJ4203"/>
      <c r="AK4203"/>
      <c r="AL4203"/>
      <c r="AM4203"/>
      <c r="AN4203"/>
      <c r="AO4203"/>
      <c r="AP4203"/>
      <c r="AQ4203"/>
      <c r="AR4203"/>
      <c r="AS4203"/>
      <c r="AT4203"/>
      <c r="AU4203"/>
      <c r="AV4203"/>
    </row>
    <row r="4204" spans="1:48" s="58" customFormat="1" ht="12.75" x14ac:dyDescent="0.2">
      <c r="A4204" s="247"/>
      <c r="B4204" s="165"/>
      <c r="C4204" s="165"/>
      <c r="D4204" s="245"/>
      <c r="E4204" s="245"/>
      <c r="F4204" s="245"/>
      <c r="G4204" s="251"/>
      <c r="H4204" s="251"/>
      <c r="I4204" s="251"/>
      <c r="J4204" s="251"/>
      <c r="K4204" s="251"/>
      <c r="L4204" s="251"/>
      <c r="M4204" s="251"/>
      <c r="N4204" s="251"/>
      <c r="O4204" s="251"/>
      <c r="P4204" s="251"/>
      <c r="Q4204"/>
      <c r="R4204"/>
      <c r="S4204"/>
      <c r="T4204"/>
      <c r="U4204"/>
      <c r="V4204"/>
      <c r="W4204"/>
      <c r="X4204"/>
      <c r="Y4204"/>
      <c r="Z4204"/>
      <c r="AA4204"/>
      <c r="AB4204"/>
      <c r="AC4204"/>
      <c r="AD4204"/>
      <c r="AE4204"/>
      <c r="AF4204"/>
      <c r="AG4204"/>
      <c r="AH4204"/>
      <c r="AI4204"/>
      <c r="AJ4204"/>
      <c r="AK4204"/>
      <c r="AL4204"/>
      <c r="AM4204"/>
      <c r="AN4204"/>
      <c r="AO4204"/>
      <c r="AP4204"/>
      <c r="AQ4204"/>
      <c r="AR4204"/>
      <c r="AS4204"/>
      <c r="AT4204"/>
      <c r="AU4204"/>
      <c r="AV4204"/>
    </row>
    <row r="4205" spans="1:48" s="58" customFormat="1" ht="12.75" x14ac:dyDescent="0.2">
      <c r="A4205" s="247"/>
      <c r="B4205" s="165"/>
      <c r="C4205" s="165"/>
      <c r="D4205" s="245"/>
      <c r="E4205" s="245"/>
      <c r="F4205" s="245"/>
      <c r="G4205" s="251"/>
      <c r="H4205" s="251"/>
      <c r="I4205" s="251"/>
      <c r="J4205" s="251"/>
      <c r="K4205" s="251"/>
      <c r="L4205" s="251"/>
      <c r="M4205" s="251"/>
      <c r="N4205" s="251"/>
      <c r="O4205" s="251"/>
      <c r="P4205" s="251"/>
      <c r="Q4205"/>
      <c r="R4205"/>
      <c r="S4205"/>
      <c r="T4205"/>
      <c r="U4205"/>
      <c r="V4205"/>
      <c r="W4205"/>
      <c r="X4205"/>
      <c r="Y4205"/>
      <c r="Z4205"/>
      <c r="AA4205"/>
      <c r="AB4205"/>
      <c r="AC4205"/>
      <c r="AD4205"/>
      <c r="AE4205"/>
      <c r="AF4205"/>
      <c r="AG4205"/>
      <c r="AH4205"/>
      <c r="AI4205"/>
      <c r="AJ4205"/>
      <c r="AK4205"/>
      <c r="AL4205"/>
      <c r="AM4205"/>
      <c r="AN4205"/>
      <c r="AO4205"/>
      <c r="AP4205"/>
      <c r="AQ4205"/>
      <c r="AR4205"/>
      <c r="AS4205"/>
      <c r="AT4205"/>
      <c r="AU4205"/>
      <c r="AV4205"/>
    </row>
    <row r="4206" spans="1:48" s="58" customFormat="1" ht="12.75" x14ac:dyDescent="0.2">
      <c r="A4206" s="247"/>
      <c r="B4206" s="165"/>
      <c r="C4206" s="165"/>
      <c r="D4206" s="245"/>
      <c r="E4206" s="245"/>
      <c r="F4206" s="245"/>
      <c r="G4206" s="251"/>
      <c r="H4206" s="251"/>
      <c r="I4206" s="251"/>
      <c r="J4206" s="251"/>
      <c r="K4206" s="251"/>
      <c r="L4206" s="251"/>
      <c r="M4206" s="251"/>
      <c r="N4206" s="251"/>
      <c r="O4206" s="251"/>
      <c r="P4206" s="251"/>
      <c r="Q4206"/>
      <c r="R4206"/>
      <c r="S4206"/>
      <c r="T4206"/>
      <c r="U4206"/>
      <c r="V4206"/>
      <c r="W4206"/>
      <c r="X4206"/>
      <c r="Y4206"/>
      <c r="Z4206"/>
      <c r="AA4206"/>
      <c r="AB4206"/>
      <c r="AC4206"/>
      <c r="AD4206"/>
      <c r="AE4206"/>
      <c r="AF4206"/>
      <c r="AG4206"/>
      <c r="AH4206"/>
      <c r="AI4206"/>
      <c r="AJ4206"/>
      <c r="AK4206"/>
      <c r="AL4206"/>
      <c r="AM4206"/>
      <c r="AN4206"/>
      <c r="AO4206"/>
      <c r="AP4206"/>
      <c r="AQ4206"/>
      <c r="AR4206"/>
      <c r="AS4206"/>
      <c r="AT4206"/>
      <c r="AU4206"/>
      <c r="AV4206"/>
    </row>
    <row r="4207" spans="1:48" s="58" customFormat="1" ht="12.75" x14ac:dyDescent="0.2">
      <c r="A4207" s="247"/>
      <c r="B4207" s="165"/>
      <c r="C4207" s="165"/>
      <c r="D4207" s="245"/>
      <c r="E4207" s="245"/>
      <c r="F4207" s="245"/>
      <c r="G4207" s="251"/>
      <c r="H4207" s="251"/>
      <c r="I4207" s="251"/>
      <c r="J4207" s="251"/>
      <c r="K4207" s="251"/>
      <c r="L4207" s="251"/>
      <c r="M4207" s="251"/>
      <c r="N4207" s="251"/>
      <c r="O4207" s="251"/>
      <c r="P4207" s="251"/>
      <c r="Q4207"/>
      <c r="R4207"/>
      <c r="S4207"/>
      <c r="T4207"/>
      <c r="U4207"/>
      <c r="V4207"/>
      <c r="W4207"/>
      <c r="X4207"/>
      <c r="Y4207"/>
      <c r="Z4207"/>
      <c r="AA4207"/>
      <c r="AB4207"/>
      <c r="AC4207"/>
      <c r="AD4207"/>
      <c r="AE4207"/>
      <c r="AF4207"/>
      <c r="AG4207"/>
      <c r="AH4207"/>
      <c r="AI4207"/>
      <c r="AJ4207"/>
      <c r="AK4207"/>
      <c r="AL4207"/>
      <c r="AM4207"/>
      <c r="AN4207"/>
      <c r="AO4207"/>
      <c r="AP4207"/>
      <c r="AQ4207"/>
      <c r="AR4207"/>
      <c r="AS4207"/>
      <c r="AT4207"/>
      <c r="AU4207"/>
      <c r="AV4207"/>
    </row>
    <row r="4208" spans="1:48" s="58" customFormat="1" ht="12.75" x14ac:dyDescent="0.2">
      <c r="A4208" s="247"/>
      <c r="B4208" s="165"/>
      <c r="C4208" s="165"/>
      <c r="D4208" s="245"/>
      <c r="E4208" s="245"/>
      <c r="F4208" s="245"/>
      <c r="G4208" s="251"/>
      <c r="H4208" s="251"/>
      <c r="I4208" s="251"/>
      <c r="J4208" s="251"/>
      <c r="K4208" s="251"/>
      <c r="L4208" s="251"/>
      <c r="M4208" s="251"/>
      <c r="N4208" s="251"/>
      <c r="O4208" s="251"/>
      <c r="P4208" s="251"/>
      <c r="Q4208"/>
      <c r="R4208"/>
      <c r="S4208"/>
      <c r="T4208"/>
      <c r="U4208"/>
      <c r="V4208"/>
      <c r="W4208"/>
      <c r="X4208"/>
      <c r="Y4208"/>
      <c r="Z4208"/>
      <c r="AA4208"/>
      <c r="AB4208"/>
      <c r="AC4208"/>
      <c r="AD4208"/>
      <c r="AE4208"/>
      <c r="AF4208"/>
      <c r="AG4208"/>
      <c r="AH4208"/>
      <c r="AI4208"/>
      <c r="AJ4208"/>
      <c r="AK4208"/>
      <c r="AL4208"/>
      <c r="AM4208"/>
      <c r="AN4208"/>
      <c r="AO4208"/>
      <c r="AP4208"/>
      <c r="AQ4208"/>
      <c r="AR4208"/>
      <c r="AS4208"/>
      <c r="AT4208"/>
      <c r="AU4208"/>
      <c r="AV4208"/>
    </row>
    <row r="4209" spans="1:48" s="58" customFormat="1" ht="12.75" x14ac:dyDescent="0.2">
      <c r="A4209" s="247"/>
      <c r="B4209" s="165"/>
      <c r="C4209" s="165"/>
      <c r="D4209" s="245"/>
      <c r="E4209" s="245"/>
      <c r="F4209" s="245"/>
      <c r="G4209" s="251"/>
      <c r="H4209" s="251"/>
      <c r="I4209" s="251"/>
      <c r="J4209" s="251"/>
      <c r="K4209" s="251"/>
      <c r="L4209" s="251"/>
      <c r="M4209" s="251"/>
      <c r="N4209" s="251"/>
      <c r="O4209" s="251"/>
      <c r="P4209" s="251"/>
      <c r="Q4209"/>
      <c r="R4209"/>
      <c r="S4209"/>
      <c r="T4209"/>
      <c r="U4209"/>
      <c r="V4209"/>
      <c r="W4209"/>
      <c r="X4209"/>
      <c r="Y4209"/>
      <c r="Z4209"/>
      <c r="AA4209"/>
      <c r="AB4209"/>
      <c r="AC4209"/>
      <c r="AD4209"/>
      <c r="AE4209"/>
      <c r="AF4209"/>
      <c r="AG4209"/>
      <c r="AH4209"/>
      <c r="AI4209"/>
      <c r="AJ4209"/>
      <c r="AK4209"/>
      <c r="AL4209"/>
      <c r="AM4209"/>
      <c r="AN4209"/>
      <c r="AO4209"/>
      <c r="AP4209"/>
      <c r="AQ4209"/>
      <c r="AR4209"/>
      <c r="AS4209"/>
      <c r="AT4209"/>
      <c r="AU4209"/>
      <c r="AV4209"/>
    </row>
    <row r="4210" spans="1:48" s="58" customFormat="1" ht="12.75" x14ac:dyDescent="0.2">
      <c r="A4210" s="247"/>
      <c r="B4210" s="165"/>
      <c r="C4210" s="165"/>
      <c r="D4210" s="245"/>
      <c r="E4210" s="245"/>
      <c r="F4210" s="245"/>
      <c r="G4210" s="251"/>
      <c r="H4210" s="251"/>
      <c r="I4210" s="251"/>
      <c r="J4210" s="251"/>
      <c r="K4210" s="251"/>
      <c r="L4210" s="251"/>
      <c r="M4210" s="251"/>
      <c r="N4210" s="251"/>
      <c r="O4210" s="251"/>
      <c r="P4210" s="251"/>
      <c r="Q4210"/>
      <c r="R4210"/>
      <c r="S4210"/>
      <c r="T4210"/>
      <c r="U4210"/>
      <c r="V4210"/>
      <c r="W4210"/>
      <c r="X4210"/>
      <c r="Y4210"/>
      <c r="Z4210"/>
      <c r="AA4210"/>
      <c r="AB4210"/>
      <c r="AC4210"/>
      <c r="AD4210"/>
      <c r="AE4210"/>
      <c r="AF4210"/>
      <c r="AG4210"/>
      <c r="AH4210"/>
      <c r="AI4210"/>
      <c r="AJ4210"/>
      <c r="AK4210"/>
      <c r="AL4210"/>
      <c r="AM4210"/>
      <c r="AN4210"/>
      <c r="AO4210"/>
      <c r="AP4210"/>
      <c r="AQ4210"/>
      <c r="AR4210"/>
      <c r="AS4210"/>
      <c r="AT4210"/>
      <c r="AU4210"/>
      <c r="AV4210"/>
    </row>
    <row r="4211" spans="1:48" s="58" customFormat="1" ht="12.75" x14ac:dyDescent="0.2">
      <c r="A4211" s="247"/>
      <c r="B4211" s="165"/>
      <c r="C4211" s="165"/>
      <c r="D4211" s="245"/>
      <c r="E4211" s="245"/>
      <c r="F4211" s="245"/>
      <c r="G4211" s="251"/>
      <c r="H4211" s="251"/>
      <c r="I4211" s="251"/>
      <c r="J4211" s="251"/>
      <c r="K4211" s="251"/>
      <c r="L4211" s="251"/>
      <c r="M4211" s="251"/>
      <c r="N4211" s="251"/>
      <c r="O4211" s="251"/>
      <c r="P4211" s="251"/>
      <c r="Q4211"/>
      <c r="R4211"/>
      <c r="S4211"/>
      <c r="T4211"/>
      <c r="U4211"/>
      <c r="V4211"/>
      <c r="W4211"/>
      <c r="X4211"/>
      <c r="Y4211"/>
      <c r="Z4211"/>
      <c r="AA4211"/>
      <c r="AB4211"/>
      <c r="AC4211"/>
      <c r="AD4211"/>
      <c r="AE4211"/>
      <c r="AF4211"/>
      <c r="AG4211"/>
      <c r="AH4211"/>
      <c r="AI4211"/>
      <c r="AJ4211"/>
      <c r="AK4211"/>
      <c r="AL4211"/>
      <c r="AM4211"/>
      <c r="AN4211"/>
      <c r="AO4211"/>
      <c r="AP4211"/>
      <c r="AQ4211"/>
      <c r="AR4211"/>
      <c r="AS4211"/>
      <c r="AT4211"/>
      <c r="AU4211"/>
      <c r="AV4211"/>
    </row>
    <row r="4212" spans="1:48" s="58" customFormat="1" ht="12.75" x14ac:dyDescent="0.2">
      <c r="A4212" s="247"/>
      <c r="B4212" s="165"/>
      <c r="C4212" s="165"/>
      <c r="D4212" s="245"/>
      <c r="E4212" s="245"/>
      <c r="F4212" s="245"/>
      <c r="G4212" s="251"/>
      <c r="H4212" s="251"/>
      <c r="I4212" s="251"/>
      <c r="J4212" s="251"/>
      <c r="K4212" s="251"/>
      <c r="L4212" s="251"/>
      <c r="M4212" s="251"/>
      <c r="N4212" s="251"/>
      <c r="O4212" s="251"/>
      <c r="P4212" s="251"/>
      <c r="Q4212"/>
      <c r="R4212"/>
      <c r="S4212"/>
      <c r="T4212"/>
      <c r="U4212"/>
      <c r="V4212"/>
      <c r="W4212"/>
      <c r="X4212"/>
      <c r="Y4212"/>
      <c r="Z4212"/>
      <c r="AA4212"/>
      <c r="AB4212"/>
      <c r="AC4212"/>
      <c r="AD4212"/>
      <c r="AE4212"/>
      <c r="AF4212"/>
      <c r="AG4212"/>
      <c r="AH4212"/>
      <c r="AI4212"/>
      <c r="AJ4212"/>
      <c r="AK4212"/>
      <c r="AL4212"/>
      <c r="AM4212"/>
      <c r="AN4212"/>
      <c r="AO4212"/>
      <c r="AP4212"/>
      <c r="AQ4212"/>
      <c r="AR4212"/>
      <c r="AS4212"/>
      <c r="AT4212"/>
      <c r="AU4212"/>
      <c r="AV4212"/>
    </row>
    <row r="4213" spans="1:48" s="58" customFormat="1" ht="12.75" x14ac:dyDescent="0.2">
      <c r="A4213" s="247"/>
      <c r="B4213" s="165"/>
      <c r="C4213" s="165"/>
      <c r="D4213" s="245"/>
      <c r="E4213" s="245"/>
      <c r="F4213" s="245"/>
      <c r="G4213" s="251"/>
      <c r="H4213" s="251"/>
      <c r="I4213" s="251"/>
      <c r="J4213" s="251"/>
      <c r="K4213" s="251"/>
      <c r="L4213" s="251"/>
      <c r="M4213" s="251"/>
      <c r="N4213" s="251"/>
      <c r="O4213" s="251"/>
      <c r="P4213" s="251"/>
      <c r="Q4213"/>
      <c r="R4213"/>
      <c r="S4213"/>
      <c r="T4213"/>
      <c r="U4213"/>
      <c r="V4213"/>
      <c r="W4213"/>
      <c r="X4213"/>
      <c r="Y4213"/>
      <c r="Z4213"/>
      <c r="AA4213"/>
      <c r="AB4213"/>
      <c r="AC4213"/>
      <c r="AD4213"/>
      <c r="AE4213"/>
      <c r="AF4213"/>
      <c r="AG4213"/>
      <c r="AH4213"/>
      <c r="AI4213"/>
      <c r="AJ4213"/>
      <c r="AK4213"/>
      <c r="AL4213"/>
      <c r="AM4213"/>
      <c r="AN4213"/>
      <c r="AO4213"/>
      <c r="AP4213"/>
      <c r="AQ4213"/>
      <c r="AR4213"/>
      <c r="AS4213"/>
      <c r="AT4213"/>
      <c r="AU4213"/>
      <c r="AV4213"/>
    </row>
    <row r="4214" spans="1:48" s="58" customFormat="1" ht="12.75" x14ac:dyDescent="0.2">
      <c r="A4214" s="247"/>
      <c r="B4214" s="165"/>
      <c r="C4214" s="165"/>
      <c r="D4214" s="245"/>
      <c r="E4214" s="245"/>
      <c r="F4214" s="245"/>
      <c r="G4214" s="251"/>
      <c r="H4214" s="251"/>
      <c r="I4214" s="251"/>
      <c r="J4214" s="251"/>
      <c r="K4214" s="251"/>
      <c r="L4214" s="251"/>
      <c r="M4214" s="251"/>
      <c r="N4214" s="251"/>
      <c r="O4214" s="251"/>
      <c r="P4214" s="251"/>
      <c r="Q4214"/>
      <c r="R4214"/>
      <c r="S4214"/>
      <c r="T4214"/>
      <c r="U4214"/>
      <c r="V4214"/>
      <c r="W4214"/>
      <c r="X4214"/>
      <c r="Y4214"/>
      <c r="Z4214"/>
      <c r="AA4214"/>
      <c r="AB4214"/>
      <c r="AC4214"/>
      <c r="AD4214"/>
      <c r="AE4214"/>
      <c r="AF4214"/>
      <c r="AG4214"/>
      <c r="AH4214"/>
      <c r="AI4214"/>
      <c r="AJ4214"/>
      <c r="AK4214"/>
      <c r="AL4214"/>
      <c r="AM4214"/>
      <c r="AN4214"/>
      <c r="AO4214"/>
      <c r="AP4214"/>
      <c r="AQ4214"/>
      <c r="AR4214"/>
      <c r="AS4214"/>
      <c r="AT4214"/>
      <c r="AU4214"/>
      <c r="AV4214"/>
    </row>
    <row r="4215" spans="1:48" s="58" customFormat="1" ht="12.75" x14ac:dyDescent="0.2">
      <c r="A4215" s="247"/>
      <c r="B4215" s="165"/>
      <c r="C4215" s="165"/>
      <c r="D4215" s="245"/>
      <c r="E4215" s="245"/>
      <c r="F4215" s="245"/>
      <c r="G4215" s="251"/>
      <c r="H4215" s="251"/>
      <c r="I4215" s="251"/>
      <c r="J4215" s="251"/>
      <c r="K4215" s="251"/>
      <c r="L4215" s="251"/>
      <c r="M4215" s="251"/>
      <c r="N4215" s="251"/>
      <c r="O4215" s="251"/>
      <c r="P4215" s="251"/>
      <c r="Q4215"/>
      <c r="R4215"/>
      <c r="S4215"/>
      <c r="T4215"/>
      <c r="U4215"/>
      <c r="V4215"/>
      <c r="W4215"/>
      <c r="X4215"/>
      <c r="Y4215"/>
      <c r="Z4215"/>
      <c r="AA4215"/>
      <c r="AB4215"/>
      <c r="AC4215"/>
      <c r="AD4215"/>
      <c r="AE4215"/>
      <c r="AF4215"/>
      <c r="AG4215"/>
      <c r="AH4215"/>
      <c r="AI4215"/>
      <c r="AJ4215"/>
      <c r="AK4215"/>
      <c r="AL4215"/>
      <c r="AM4215"/>
      <c r="AN4215"/>
      <c r="AO4215"/>
      <c r="AP4215"/>
      <c r="AQ4215"/>
      <c r="AR4215"/>
      <c r="AS4215"/>
      <c r="AT4215"/>
      <c r="AU4215"/>
      <c r="AV4215"/>
    </row>
    <row r="4216" spans="1:48" s="58" customFormat="1" ht="12.75" x14ac:dyDescent="0.2">
      <c r="A4216" s="247"/>
      <c r="B4216" s="165"/>
      <c r="C4216" s="165"/>
      <c r="D4216" s="245"/>
      <c r="E4216" s="245"/>
      <c r="F4216" s="245"/>
      <c r="G4216" s="251"/>
      <c r="H4216" s="251"/>
      <c r="I4216" s="251"/>
      <c r="J4216" s="251"/>
      <c r="K4216" s="251"/>
      <c r="L4216" s="251"/>
      <c r="M4216" s="251"/>
      <c r="N4216" s="251"/>
      <c r="O4216" s="251"/>
      <c r="P4216" s="251"/>
      <c r="Q4216"/>
      <c r="R4216"/>
      <c r="S4216"/>
      <c r="T4216"/>
      <c r="U4216"/>
      <c r="V4216"/>
      <c r="W4216"/>
      <c r="X4216"/>
      <c r="Y4216"/>
      <c r="Z4216"/>
      <c r="AA4216"/>
      <c r="AB4216"/>
      <c r="AC4216"/>
      <c r="AD4216"/>
      <c r="AE4216"/>
      <c r="AF4216"/>
      <c r="AG4216"/>
      <c r="AH4216"/>
      <c r="AI4216"/>
      <c r="AJ4216"/>
      <c r="AK4216"/>
      <c r="AL4216"/>
      <c r="AM4216"/>
      <c r="AN4216"/>
      <c r="AO4216"/>
      <c r="AP4216"/>
      <c r="AQ4216"/>
      <c r="AR4216"/>
      <c r="AS4216"/>
      <c r="AT4216"/>
      <c r="AU4216"/>
      <c r="AV4216"/>
    </row>
    <row r="4217" spans="1:48" s="58" customFormat="1" ht="12.75" x14ac:dyDescent="0.2">
      <c r="A4217" s="247"/>
      <c r="B4217" s="165"/>
      <c r="C4217" s="165"/>
      <c r="D4217" s="245"/>
      <c r="E4217" s="245"/>
      <c r="F4217" s="245"/>
      <c r="G4217" s="251"/>
      <c r="H4217" s="251"/>
      <c r="I4217" s="251"/>
      <c r="J4217" s="251"/>
      <c r="K4217" s="251"/>
      <c r="L4217" s="251"/>
      <c r="M4217" s="251"/>
      <c r="N4217" s="251"/>
      <c r="O4217" s="251"/>
      <c r="P4217" s="251"/>
      <c r="Q4217"/>
      <c r="R4217"/>
      <c r="S4217"/>
      <c r="T4217"/>
      <c r="U4217"/>
      <c r="V4217"/>
      <c r="W4217"/>
      <c r="X4217"/>
      <c r="Y4217"/>
      <c r="Z4217"/>
      <c r="AA4217"/>
      <c r="AB4217"/>
      <c r="AC4217"/>
      <c r="AD4217"/>
      <c r="AE4217"/>
      <c r="AF4217"/>
      <c r="AG4217"/>
      <c r="AH4217"/>
      <c r="AI4217"/>
      <c r="AJ4217"/>
      <c r="AK4217"/>
      <c r="AL4217"/>
      <c r="AM4217"/>
      <c r="AN4217"/>
      <c r="AO4217"/>
      <c r="AP4217"/>
      <c r="AQ4217"/>
      <c r="AR4217"/>
      <c r="AS4217"/>
      <c r="AT4217"/>
      <c r="AU4217"/>
      <c r="AV4217"/>
    </row>
    <row r="4218" spans="1:48" s="58" customFormat="1" ht="12.75" x14ac:dyDescent="0.2">
      <c r="A4218" s="247"/>
      <c r="B4218" s="165"/>
      <c r="C4218" s="165"/>
      <c r="D4218" s="245"/>
      <c r="E4218" s="245"/>
      <c r="F4218" s="245"/>
      <c r="G4218" s="251"/>
      <c r="H4218" s="251"/>
      <c r="I4218" s="251"/>
      <c r="J4218" s="251"/>
      <c r="K4218" s="251"/>
      <c r="L4218" s="251"/>
      <c r="M4218" s="251"/>
      <c r="N4218" s="251"/>
      <c r="O4218" s="251"/>
      <c r="P4218" s="251"/>
      <c r="Q4218"/>
      <c r="R4218"/>
      <c r="S4218"/>
      <c r="T4218"/>
      <c r="U4218"/>
      <c r="V4218"/>
      <c r="W4218"/>
      <c r="X4218"/>
      <c r="Y4218"/>
      <c r="Z4218"/>
      <c r="AA4218"/>
      <c r="AB4218"/>
      <c r="AC4218"/>
      <c r="AD4218"/>
      <c r="AE4218"/>
      <c r="AF4218"/>
      <c r="AG4218"/>
      <c r="AH4218"/>
      <c r="AI4218"/>
      <c r="AJ4218"/>
      <c r="AK4218"/>
      <c r="AL4218"/>
      <c r="AM4218"/>
      <c r="AN4218"/>
      <c r="AO4218"/>
      <c r="AP4218"/>
      <c r="AQ4218"/>
      <c r="AR4218"/>
      <c r="AS4218"/>
      <c r="AT4218"/>
      <c r="AU4218"/>
      <c r="AV4218"/>
    </row>
    <row r="4219" spans="1:48" s="58" customFormat="1" ht="12.75" x14ac:dyDescent="0.2">
      <c r="A4219" s="247"/>
      <c r="B4219" s="165"/>
      <c r="C4219" s="165"/>
      <c r="D4219" s="245"/>
      <c r="E4219" s="245"/>
      <c r="F4219" s="245"/>
      <c r="G4219" s="251"/>
      <c r="H4219" s="251"/>
      <c r="I4219" s="251"/>
      <c r="J4219" s="251"/>
      <c r="K4219" s="251"/>
      <c r="L4219" s="251"/>
      <c r="M4219" s="251"/>
      <c r="N4219" s="251"/>
      <c r="O4219" s="251"/>
      <c r="P4219" s="251"/>
      <c r="Q4219"/>
      <c r="R4219"/>
      <c r="S4219"/>
      <c r="T4219"/>
      <c r="U4219"/>
      <c r="V4219"/>
      <c r="W4219"/>
      <c r="X4219"/>
      <c r="Y4219"/>
      <c r="Z4219"/>
      <c r="AA4219"/>
      <c r="AB4219"/>
      <c r="AC4219"/>
      <c r="AD4219"/>
      <c r="AE4219"/>
      <c r="AF4219"/>
      <c r="AG4219"/>
      <c r="AH4219"/>
      <c r="AI4219"/>
      <c r="AJ4219"/>
      <c r="AK4219"/>
      <c r="AL4219"/>
      <c r="AM4219"/>
      <c r="AN4219"/>
      <c r="AO4219"/>
      <c r="AP4219"/>
      <c r="AQ4219"/>
      <c r="AR4219"/>
      <c r="AS4219"/>
      <c r="AT4219"/>
      <c r="AU4219"/>
      <c r="AV4219"/>
    </row>
    <row r="4220" spans="1:48" s="58" customFormat="1" ht="12.75" x14ac:dyDescent="0.2">
      <c r="A4220" s="247"/>
      <c r="B4220" s="165"/>
      <c r="C4220" s="165"/>
      <c r="D4220" s="245"/>
      <c r="E4220" s="245"/>
      <c r="F4220" s="245"/>
      <c r="G4220" s="251"/>
      <c r="H4220" s="251"/>
      <c r="I4220" s="251"/>
      <c r="J4220" s="251"/>
      <c r="K4220" s="251"/>
      <c r="L4220" s="251"/>
      <c r="M4220" s="251"/>
      <c r="N4220" s="251"/>
      <c r="O4220" s="251"/>
      <c r="P4220" s="251"/>
      <c r="Q4220"/>
      <c r="R4220"/>
      <c r="S4220"/>
      <c r="T4220"/>
      <c r="U4220"/>
      <c r="V4220"/>
      <c r="W4220"/>
      <c r="X4220"/>
      <c r="Y4220"/>
      <c r="Z4220"/>
      <c r="AA4220"/>
      <c r="AB4220"/>
      <c r="AC4220"/>
      <c r="AD4220"/>
      <c r="AE4220"/>
      <c r="AF4220"/>
      <c r="AG4220"/>
      <c r="AH4220"/>
      <c r="AI4220"/>
      <c r="AJ4220"/>
      <c r="AK4220"/>
      <c r="AL4220"/>
      <c r="AM4220"/>
      <c r="AN4220"/>
      <c r="AO4220"/>
      <c r="AP4220"/>
      <c r="AQ4220"/>
      <c r="AR4220"/>
      <c r="AS4220"/>
      <c r="AT4220"/>
      <c r="AU4220"/>
      <c r="AV4220"/>
    </row>
    <row r="4221" spans="1:48" s="58" customFormat="1" ht="12.75" x14ac:dyDescent="0.2">
      <c r="A4221" s="247"/>
      <c r="B4221" s="165"/>
      <c r="C4221" s="165"/>
      <c r="D4221" s="245"/>
      <c r="E4221" s="245"/>
      <c r="F4221" s="245"/>
      <c r="G4221" s="251"/>
      <c r="H4221" s="251"/>
      <c r="I4221" s="251"/>
      <c r="J4221" s="251"/>
      <c r="K4221" s="251"/>
      <c r="L4221" s="251"/>
      <c r="M4221" s="251"/>
      <c r="N4221" s="251"/>
      <c r="O4221" s="251"/>
      <c r="P4221" s="251"/>
      <c r="Q4221"/>
      <c r="R4221"/>
      <c r="S4221"/>
      <c r="T4221"/>
      <c r="U4221"/>
      <c r="V4221"/>
      <c r="W4221"/>
      <c r="X4221"/>
      <c r="Y4221"/>
      <c r="Z4221"/>
      <c r="AA4221"/>
      <c r="AB4221"/>
      <c r="AC4221"/>
      <c r="AD4221"/>
      <c r="AE4221"/>
      <c r="AF4221"/>
      <c r="AG4221"/>
      <c r="AH4221"/>
      <c r="AI4221"/>
      <c r="AJ4221"/>
      <c r="AK4221"/>
      <c r="AL4221"/>
      <c r="AM4221"/>
      <c r="AN4221"/>
      <c r="AO4221"/>
      <c r="AP4221"/>
      <c r="AQ4221"/>
      <c r="AR4221"/>
      <c r="AS4221"/>
      <c r="AT4221"/>
      <c r="AU4221"/>
      <c r="AV4221"/>
    </row>
    <row r="4222" spans="1:48" s="58" customFormat="1" ht="12.75" x14ac:dyDescent="0.2">
      <c r="A4222" s="247"/>
      <c r="B4222" s="165"/>
      <c r="C4222" s="165"/>
      <c r="D4222" s="245"/>
      <c r="E4222" s="245"/>
      <c r="F4222" s="245"/>
      <c r="G4222" s="251"/>
      <c r="H4222" s="251"/>
      <c r="I4222" s="251"/>
      <c r="J4222" s="251"/>
      <c r="K4222" s="251"/>
      <c r="L4222" s="251"/>
      <c r="M4222" s="251"/>
      <c r="N4222" s="251"/>
      <c r="O4222" s="251"/>
      <c r="P4222" s="251"/>
      <c r="Q4222"/>
      <c r="R4222"/>
      <c r="S4222"/>
      <c r="T4222"/>
      <c r="U4222"/>
      <c r="V4222"/>
      <c r="W4222"/>
      <c r="X4222"/>
      <c r="Y4222"/>
      <c r="Z4222"/>
      <c r="AA4222"/>
      <c r="AB4222"/>
      <c r="AC4222"/>
      <c r="AD4222"/>
      <c r="AE4222"/>
      <c r="AF4222"/>
      <c r="AG4222"/>
      <c r="AH4222"/>
      <c r="AI4222"/>
      <c r="AJ4222"/>
      <c r="AK4222"/>
      <c r="AL4222"/>
      <c r="AM4222"/>
      <c r="AN4222"/>
      <c r="AO4222"/>
      <c r="AP4222"/>
      <c r="AQ4222"/>
      <c r="AR4222"/>
      <c r="AS4222"/>
      <c r="AT4222"/>
      <c r="AU4222"/>
      <c r="AV4222"/>
    </row>
    <row r="4223" spans="1:48" s="58" customFormat="1" ht="12.75" x14ac:dyDescent="0.2">
      <c r="A4223" s="247"/>
      <c r="B4223" s="165"/>
      <c r="C4223" s="165"/>
      <c r="D4223" s="245"/>
      <c r="E4223" s="245"/>
      <c r="F4223" s="245"/>
      <c r="G4223" s="251"/>
      <c r="H4223" s="251"/>
      <c r="I4223" s="251"/>
      <c r="J4223" s="251"/>
      <c r="K4223" s="251"/>
      <c r="L4223" s="251"/>
      <c r="M4223" s="251"/>
      <c r="N4223" s="251"/>
      <c r="O4223" s="251"/>
      <c r="P4223" s="251"/>
      <c r="Q4223"/>
      <c r="R4223"/>
      <c r="S4223"/>
      <c r="T4223"/>
      <c r="U4223"/>
      <c r="V4223"/>
      <c r="W4223"/>
      <c r="X4223"/>
      <c r="Y4223"/>
      <c r="Z4223"/>
      <c r="AA4223"/>
      <c r="AB4223"/>
      <c r="AC4223"/>
      <c r="AD4223"/>
      <c r="AE4223"/>
      <c r="AF4223"/>
      <c r="AG4223"/>
      <c r="AH4223"/>
      <c r="AI4223"/>
      <c r="AJ4223"/>
      <c r="AK4223"/>
      <c r="AL4223"/>
      <c r="AM4223"/>
      <c r="AN4223"/>
      <c r="AO4223"/>
      <c r="AP4223"/>
      <c r="AQ4223"/>
      <c r="AR4223"/>
      <c r="AS4223"/>
      <c r="AT4223"/>
      <c r="AU4223"/>
      <c r="AV4223"/>
    </row>
    <row r="4224" spans="1:48" s="58" customFormat="1" ht="12.75" x14ac:dyDescent="0.2">
      <c r="A4224" s="247"/>
      <c r="B4224" s="165"/>
      <c r="C4224" s="165"/>
      <c r="D4224" s="245"/>
      <c r="E4224" s="245"/>
      <c r="F4224" s="245"/>
      <c r="G4224" s="251"/>
      <c r="H4224" s="251"/>
      <c r="I4224" s="251"/>
      <c r="J4224" s="251"/>
      <c r="K4224" s="251"/>
      <c r="L4224" s="251"/>
      <c r="M4224" s="251"/>
      <c r="N4224" s="251"/>
      <c r="O4224" s="251"/>
      <c r="P4224" s="251"/>
      <c r="Q4224"/>
      <c r="R4224"/>
      <c r="S4224"/>
      <c r="T4224"/>
      <c r="U4224"/>
      <c r="V4224"/>
      <c r="W4224"/>
      <c r="X4224"/>
      <c r="Y4224"/>
      <c r="Z4224"/>
      <c r="AA4224"/>
      <c r="AB4224"/>
      <c r="AC4224"/>
      <c r="AD4224"/>
      <c r="AE4224"/>
      <c r="AF4224"/>
      <c r="AG4224"/>
      <c r="AH4224"/>
      <c r="AI4224"/>
      <c r="AJ4224"/>
      <c r="AK4224"/>
      <c r="AL4224"/>
      <c r="AM4224"/>
      <c r="AN4224"/>
      <c r="AO4224"/>
      <c r="AP4224"/>
      <c r="AQ4224"/>
      <c r="AR4224"/>
      <c r="AS4224"/>
      <c r="AT4224"/>
      <c r="AU4224"/>
      <c r="AV4224"/>
    </row>
    <row r="4225" spans="1:48" s="58" customFormat="1" ht="12.75" x14ac:dyDescent="0.2">
      <c r="A4225" s="247"/>
      <c r="B4225" s="165"/>
      <c r="C4225" s="165"/>
      <c r="D4225" s="245"/>
      <c r="E4225" s="245"/>
      <c r="F4225" s="245"/>
      <c r="G4225" s="251"/>
      <c r="H4225" s="251"/>
      <c r="I4225" s="251"/>
      <c r="J4225" s="251"/>
      <c r="K4225" s="251"/>
      <c r="L4225" s="251"/>
      <c r="M4225" s="251"/>
      <c r="N4225" s="251"/>
      <c r="O4225" s="251"/>
      <c r="P4225" s="251"/>
      <c r="Q4225"/>
      <c r="R4225"/>
      <c r="S4225"/>
      <c r="T4225"/>
      <c r="U4225"/>
      <c r="V4225"/>
      <c r="W4225"/>
      <c r="X4225"/>
      <c r="Y4225"/>
      <c r="Z4225"/>
      <c r="AA4225"/>
      <c r="AB4225"/>
      <c r="AC4225"/>
      <c r="AD4225"/>
      <c r="AE4225"/>
      <c r="AF4225"/>
      <c r="AG4225"/>
      <c r="AH4225"/>
      <c r="AI4225"/>
      <c r="AJ4225"/>
      <c r="AK4225"/>
      <c r="AL4225"/>
      <c r="AM4225"/>
      <c r="AN4225"/>
      <c r="AO4225"/>
      <c r="AP4225"/>
      <c r="AQ4225"/>
      <c r="AR4225"/>
      <c r="AS4225"/>
      <c r="AT4225"/>
      <c r="AU4225"/>
      <c r="AV4225"/>
    </row>
    <row r="4226" spans="1:48" s="58" customFormat="1" ht="12.75" x14ac:dyDescent="0.2">
      <c r="A4226" s="247"/>
      <c r="B4226" s="165"/>
      <c r="C4226" s="165"/>
      <c r="D4226" s="245"/>
      <c r="E4226" s="245"/>
      <c r="F4226" s="245"/>
      <c r="G4226" s="251"/>
      <c r="H4226" s="251"/>
      <c r="I4226" s="251"/>
      <c r="J4226" s="251"/>
      <c r="K4226" s="251"/>
      <c r="L4226" s="251"/>
      <c r="M4226" s="251"/>
      <c r="N4226" s="251"/>
      <c r="O4226" s="251"/>
      <c r="P4226" s="251"/>
      <c r="Q4226"/>
      <c r="R4226"/>
      <c r="S4226"/>
      <c r="T4226"/>
      <c r="U4226"/>
      <c r="V4226"/>
      <c r="W4226"/>
      <c r="X4226"/>
      <c r="Y4226"/>
      <c r="Z4226"/>
      <c r="AA4226"/>
      <c r="AB4226"/>
      <c r="AC4226"/>
      <c r="AD4226"/>
      <c r="AE4226"/>
      <c r="AF4226"/>
      <c r="AG4226"/>
      <c r="AH4226"/>
      <c r="AI4226"/>
      <c r="AJ4226"/>
      <c r="AK4226"/>
      <c r="AL4226"/>
      <c r="AM4226"/>
      <c r="AN4226"/>
      <c r="AO4226"/>
      <c r="AP4226"/>
      <c r="AQ4226"/>
      <c r="AR4226"/>
      <c r="AS4226"/>
      <c r="AT4226"/>
      <c r="AU4226"/>
      <c r="AV4226"/>
    </row>
    <row r="4227" spans="1:48" s="58" customFormat="1" ht="12.75" x14ac:dyDescent="0.2">
      <c r="A4227" s="247"/>
      <c r="B4227" s="165"/>
      <c r="C4227" s="165"/>
      <c r="D4227" s="245"/>
      <c r="E4227" s="245"/>
      <c r="F4227" s="245"/>
      <c r="G4227" s="251"/>
      <c r="H4227" s="251"/>
      <c r="I4227" s="251"/>
      <c r="J4227" s="251"/>
      <c r="K4227" s="251"/>
      <c r="L4227" s="251"/>
      <c r="M4227" s="251"/>
      <c r="N4227" s="251"/>
      <c r="O4227" s="251"/>
      <c r="P4227" s="251"/>
      <c r="Q4227"/>
      <c r="R4227"/>
      <c r="S4227"/>
      <c r="T4227"/>
      <c r="U4227"/>
      <c r="V4227"/>
      <c r="W4227"/>
      <c r="X4227"/>
      <c r="Y4227"/>
      <c r="Z4227"/>
      <c r="AA4227"/>
      <c r="AB4227"/>
      <c r="AC4227"/>
      <c r="AD4227"/>
      <c r="AE4227"/>
      <c r="AF4227"/>
      <c r="AG4227"/>
      <c r="AH4227"/>
      <c r="AI4227"/>
      <c r="AJ4227"/>
      <c r="AK4227"/>
      <c r="AL4227"/>
      <c r="AM4227"/>
      <c r="AN4227"/>
      <c r="AO4227"/>
      <c r="AP4227"/>
      <c r="AQ4227"/>
      <c r="AR4227"/>
      <c r="AS4227"/>
      <c r="AT4227"/>
      <c r="AU4227"/>
      <c r="AV4227"/>
    </row>
    <row r="4228" spans="1:48" s="58" customFormat="1" ht="12.75" x14ac:dyDescent="0.2">
      <c r="A4228" s="247"/>
      <c r="B4228" s="165"/>
      <c r="C4228" s="165"/>
      <c r="D4228" s="245"/>
      <c r="E4228" s="245"/>
      <c r="F4228" s="245"/>
      <c r="G4228" s="251"/>
      <c r="H4228" s="251"/>
      <c r="I4228" s="251"/>
      <c r="J4228" s="251"/>
      <c r="K4228" s="251"/>
      <c r="L4228" s="251"/>
      <c r="M4228" s="251"/>
      <c r="N4228" s="251"/>
      <c r="O4228" s="251"/>
      <c r="P4228" s="251"/>
      <c r="Q4228"/>
      <c r="R4228"/>
      <c r="S4228"/>
      <c r="T4228"/>
      <c r="U4228"/>
      <c r="V4228"/>
      <c r="W4228"/>
      <c r="X4228"/>
      <c r="Y4228"/>
      <c r="Z4228"/>
      <c r="AA4228"/>
      <c r="AB4228"/>
      <c r="AC4228"/>
      <c r="AD4228"/>
      <c r="AE4228"/>
      <c r="AF4228"/>
      <c r="AG4228"/>
      <c r="AH4228"/>
      <c r="AI4228"/>
      <c r="AJ4228"/>
      <c r="AK4228"/>
      <c r="AL4228"/>
      <c r="AM4228"/>
      <c r="AN4228"/>
      <c r="AO4228"/>
      <c r="AP4228"/>
      <c r="AQ4228"/>
      <c r="AR4228"/>
      <c r="AS4228"/>
      <c r="AT4228"/>
      <c r="AU4228"/>
      <c r="AV4228"/>
    </row>
    <row r="4229" spans="1:48" s="58" customFormat="1" ht="12.75" x14ac:dyDescent="0.2">
      <c r="A4229" s="247"/>
      <c r="B4229" s="165"/>
      <c r="C4229" s="165"/>
      <c r="D4229" s="245"/>
      <c r="E4229" s="245"/>
      <c r="F4229" s="245"/>
      <c r="G4229" s="251"/>
      <c r="H4229" s="251"/>
      <c r="I4229" s="251"/>
      <c r="J4229" s="251"/>
      <c r="K4229" s="251"/>
      <c r="L4229" s="251"/>
      <c r="M4229" s="251"/>
      <c r="N4229" s="251"/>
      <c r="O4229" s="251"/>
      <c r="P4229" s="251"/>
      <c r="Q4229"/>
      <c r="R4229"/>
      <c r="S4229"/>
      <c r="T4229"/>
      <c r="U4229"/>
      <c r="V4229"/>
      <c r="W4229"/>
      <c r="X4229"/>
      <c r="Y4229"/>
      <c r="Z4229"/>
      <c r="AA4229"/>
      <c r="AB4229"/>
      <c r="AC4229"/>
      <c r="AD4229"/>
      <c r="AE4229"/>
      <c r="AF4229"/>
      <c r="AG4229"/>
      <c r="AH4229"/>
      <c r="AI4229"/>
      <c r="AJ4229"/>
      <c r="AK4229"/>
      <c r="AL4229"/>
      <c r="AM4229"/>
      <c r="AN4229"/>
      <c r="AO4229"/>
      <c r="AP4229"/>
      <c r="AQ4229"/>
      <c r="AR4229"/>
      <c r="AS4229"/>
      <c r="AT4229"/>
      <c r="AU4229"/>
      <c r="AV4229"/>
    </row>
    <row r="4230" spans="1:48" s="58" customFormat="1" ht="12.75" x14ac:dyDescent="0.2">
      <c r="A4230" s="247"/>
      <c r="B4230" s="165"/>
      <c r="C4230" s="165"/>
      <c r="D4230" s="245"/>
      <c r="E4230" s="245"/>
      <c r="F4230" s="245"/>
      <c r="G4230" s="251"/>
      <c r="H4230" s="251"/>
      <c r="I4230" s="251"/>
      <c r="J4230" s="251"/>
      <c r="K4230" s="251"/>
      <c r="L4230" s="251"/>
      <c r="M4230" s="251"/>
      <c r="N4230" s="251"/>
      <c r="O4230" s="251"/>
      <c r="P4230" s="251"/>
      <c r="Q4230"/>
      <c r="R4230"/>
      <c r="S4230"/>
      <c r="T4230"/>
      <c r="U4230"/>
      <c r="V4230"/>
      <c r="W4230"/>
      <c r="X4230"/>
      <c r="Y4230"/>
      <c r="Z4230"/>
      <c r="AA4230"/>
      <c r="AB4230"/>
      <c r="AC4230"/>
      <c r="AD4230"/>
      <c r="AE4230"/>
      <c r="AF4230"/>
      <c r="AG4230"/>
      <c r="AH4230"/>
      <c r="AI4230"/>
      <c r="AJ4230"/>
      <c r="AK4230"/>
      <c r="AL4230"/>
      <c r="AM4230"/>
      <c r="AN4230"/>
      <c r="AO4230"/>
      <c r="AP4230"/>
      <c r="AQ4230"/>
      <c r="AR4230"/>
      <c r="AS4230"/>
      <c r="AT4230"/>
      <c r="AU4230"/>
      <c r="AV4230"/>
    </row>
    <row r="4231" spans="1:48" s="58" customFormat="1" ht="12.75" x14ac:dyDescent="0.2">
      <c r="A4231" s="247"/>
      <c r="B4231" s="165"/>
      <c r="C4231" s="165"/>
      <c r="D4231" s="245"/>
      <c r="E4231" s="245"/>
      <c r="F4231" s="245"/>
      <c r="G4231" s="251"/>
      <c r="H4231" s="251"/>
      <c r="I4231" s="251"/>
      <c r="J4231" s="251"/>
      <c r="K4231" s="251"/>
      <c r="L4231" s="251"/>
      <c r="M4231" s="251"/>
      <c r="N4231" s="251"/>
      <c r="O4231" s="251"/>
      <c r="P4231" s="251"/>
      <c r="Q4231"/>
      <c r="R4231"/>
      <c r="S4231"/>
      <c r="T4231"/>
      <c r="U4231"/>
      <c r="V4231"/>
      <c r="W4231"/>
      <c r="X4231"/>
      <c r="Y4231"/>
      <c r="Z4231"/>
      <c r="AA4231"/>
      <c r="AB4231"/>
      <c r="AC4231"/>
      <c r="AD4231"/>
      <c r="AE4231"/>
      <c r="AF4231"/>
      <c r="AG4231"/>
      <c r="AH4231"/>
      <c r="AI4231"/>
      <c r="AJ4231"/>
      <c r="AK4231"/>
      <c r="AL4231"/>
      <c r="AM4231"/>
      <c r="AN4231"/>
      <c r="AO4231"/>
      <c r="AP4231"/>
      <c r="AQ4231"/>
      <c r="AR4231"/>
      <c r="AS4231"/>
      <c r="AT4231"/>
      <c r="AU4231"/>
      <c r="AV4231"/>
    </row>
    <row r="4232" spans="1:48" s="58" customFormat="1" ht="12.75" x14ac:dyDescent="0.2">
      <c r="A4232" s="247"/>
      <c r="B4232" s="165"/>
      <c r="C4232" s="165"/>
      <c r="D4232" s="245"/>
      <c r="E4232" s="245"/>
      <c r="F4232" s="245"/>
      <c r="G4232" s="251"/>
      <c r="H4232" s="251"/>
      <c r="I4232" s="251"/>
      <c r="J4232" s="251"/>
      <c r="K4232" s="251"/>
      <c r="L4232" s="251"/>
      <c r="M4232" s="251"/>
      <c r="N4232" s="251"/>
      <c r="O4232" s="251"/>
      <c r="P4232" s="251"/>
      <c r="Q4232"/>
      <c r="R4232"/>
      <c r="S4232"/>
      <c r="T4232"/>
      <c r="U4232"/>
      <c r="V4232"/>
      <c r="W4232"/>
      <c r="X4232"/>
      <c r="Y4232"/>
      <c r="Z4232"/>
      <c r="AA4232"/>
      <c r="AB4232"/>
      <c r="AC4232"/>
      <c r="AD4232"/>
      <c r="AE4232"/>
      <c r="AF4232"/>
      <c r="AG4232"/>
      <c r="AH4232"/>
      <c r="AI4232"/>
      <c r="AJ4232"/>
      <c r="AK4232"/>
      <c r="AL4232"/>
      <c r="AM4232"/>
      <c r="AN4232"/>
      <c r="AO4232"/>
      <c r="AP4232"/>
      <c r="AQ4232"/>
      <c r="AR4232"/>
      <c r="AS4232"/>
      <c r="AT4232"/>
      <c r="AU4232"/>
      <c r="AV4232"/>
    </row>
    <row r="4233" spans="1:48" s="58" customFormat="1" ht="12.75" x14ac:dyDescent="0.2">
      <c r="A4233" s="247"/>
      <c r="B4233" s="165"/>
      <c r="C4233" s="165"/>
      <c r="D4233" s="245"/>
      <c r="E4233" s="245"/>
      <c r="F4233" s="245"/>
      <c r="G4233" s="251"/>
      <c r="H4233" s="251"/>
      <c r="I4233" s="251"/>
      <c r="J4233" s="251"/>
      <c r="K4233" s="251"/>
      <c r="L4233" s="251"/>
      <c r="M4233" s="251"/>
      <c r="N4233" s="251"/>
      <c r="O4233" s="251"/>
      <c r="P4233" s="251"/>
      <c r="Q4233"/>
      <c r="R4233"/>
      <c r="S4233"/>
      <c r="T4233"/>
      <c r="U4233"/>
      <c r="V4233"/>
      <c r="W4233"/>
      <c r="X4233"/>
      <c r="Y4233"/>
      <c r="Z4233"/>
      <c r="AA4233"/>
      <c r="AB4233"/>
      <c r="AC4233"/>
      <c r="AD4233"/>
      <c r="AE4233"/>
      <c r="AF4233"/>
      <c r="AG4233"/>
      <c r="AH4233"/>
      <c r="AI4233"/>
      <c r="AJ4233"/>
      <c r="AK4233"/>
      <c r="AL4233"/>
      <c r="AM4233"/>
      <c r="AN4233"/>
      <c r="AO4233"/>
      <c r="AP4233"/>
      <c r="AQ4233"/>
      <c r="AR4233"/>
      <c r="AS4233"/>
      <c r="AT4233"/>
      <c r="AU4233"/>
      <c r="AV4233"/>
    </row>
    <row r="4234" spans="1:48" s="58" customFormat="1" ht="12.75" x14ac:dyDescent="0.2">
      <c r="A4234" s="247"/>
      <c r="B4234" s="165"/>
      <c r="C4234" s="165"/>
      <c r="D4234" s="245"/>
      <c r="E4234" s="245"/>
      <c r="F4234" s="245"/>
      <c r="G4234" s="251"/>
      <c r="H4234" s="251"/>
      <c r="I4234" s="251"/>
      <c r="J4234" s="251"/>
      <c r="K4234" s="251"/>
      <c r="L4234" s="251"/>
      <c r="M4234" s="251"/>
      <c r="N4234" s="251"/>
      <c r="O4234" s="251"/>
      <c r="P4234" s="251"/>
      <c r="Q4234"/>
      <c r="R4234"/>
      <c r="S4234"/>
      <c r="T4234"/>
      <c r="U4234"/>
      <c r="V4234"/>
      <c r="W4234"/>
      <c r="X4234"/>
      <c r="Y4234"/>
      <c r="Z4234"/>
      <c r="AA4234"/>
      <c r="AB4234"/>
      <c r="AC4234"/>
      <c r="AD4234"/>
      <c r="AE4234"/>
      <c r="AF4234"/>
      <c r="AG4234"/>
      <c r="AH4234"/>
      <c r="AI4234"/>
      <c r="AJ4234"/>
      <c r="AK4234"/>
      <c r="AL4234"/>
      <c r="AM4234"/>
      <c r="AN4234"/>
      <c r="AO4234"/>
      <c r="AP4234"/>
      <c r="AQ4234"/>
      <c r="AR4234"/>
      <c r="AS4234"/>
      <c r="AT4234"/>
      <c r="AU4234"/>
      <c r="AV4234"/>
    </row>
    <row r="4235" spans="1:48" s="58" customFormat="1" ht="12.75" x14ac:dyDescent="0.2">
      <c r="A4235" s="247"/>
      <c r="B4235" s="165"/>
      <c r="C4235" s="165"/>
      <c r="D4235" s="245"/>
      <c r="E4235" s="245"/>
      <c r="F4235" s="245"/>
      <c r="G4235" s="251"/>
      <c r="H4235" s="251"/>
      <c r="I4235" s="251"/>
      <c r="J4235" s="251"/>
      <c r="K4235" s="251"/>
      <c r="L4235" s="251"/>
      <c r="M4235" s="251"/>
      <c r="N4235" s="251"/>
      <c r="O4235" s="251"/>
      <c r="P4235" s="251"/>
      <c r="Q4235"/>
      <c r="R4235"/>
      <c r="S4235"/>
      <c r="T4235"/>
      <c r="U4235"/>
      <c r="V4235"/>
      <c r="W4235"/>
      <c r="X4235"/>
      <c r="Y4235"/>
      <c r="Z4235"/>
      <c r="AA4235"/>
      <c r="AB4235"/>
      <c r="AC4235"/>
      <c r="AD4235"/>
      <c r="AE4235"/>
      <c r="AF4235"/>
      <c r="AG4235"/>
      <c r="AH4235"/>
      <c r="AI4235"/>
      <c r="AJ4235"/>
      <c r="AK4235"/>
      <c r="AL4235"/>
      <c r="AM4235"/>
      <c r="AN4235"/>
      <c r="AO4235"/>
      <c r="AP4235"/>
      <c r="AQ4235"/>
      <c r="AR4235"/>
      <c r="AS4235"/>
      <c r="AT4235"/>
      <c r="AU4235"/>
      <c r="AV4235"/>
    </row>
    <row r="4236" spans="1:48" s="58" customFormat="1" ht="12.75" x14ac:dyDescent="0.2">
      <c r="A4236" s="247"/>
      <c r="B4236" s="165"/>
      <c r="C4236" s="165"/>
      <c r="D4236" s="245"/>
      <c r="E4236" s="245"/>
      <c r="F4236" s="245"/>
      <c r="G4236" s="251"/>
      <c r="H4236" s="251"/>
      <c r="I4236" s="251"/>
      <c r="J4236" s="251"/>
      <c r="K4236" s="251"/>
      <c r="L4236" s="251"/>
      <c r="M4236" s="251"/>
      <c r="N4236" s="251"/>
      <c r="O4236" s="251"/>
      <c r="P4236" s="251"/>
      <c r="Q4236"/>
      <c r="R4236"/>
      <c r="S4236"/>
      <c r="T4236"/>
      <c r="U4236"/>
      <c r="V4236"/>
      <c r="W4236"/>
      <c r="X4236"/>
      <c r="Y4236"/>
      <c r="Z4236"/>
      <c r="AA4236"/>
      <c r="AB4236"/>
      <c r="AC4236"/>
      <c r="AD4236"/>
      <c r="AE4236"/>
      <c r="AF4236"/>
      <c r="AG4236"/>
      <c r="AH4236"/>
      <c r="AI4236"/>
      <c r="AJ4236"/>
      <c r="AK4236"/>
      <c r="AL4236"/>
      <c r="AM4236"/>
      <c r="AN4236"/>
      <c r="AO4236"/>
      <c r="AP4236"/>
      <c r="AQ4236"/>
      <c r="AR4236"/>
      <c r="AS4236"/>
      <c r="AT4236"/>
      <c r="AU4236"/>
      <c r="AV4236"/>
    </row>
    <row r="4237" spans="1:48" s="58" customFormat="1" ht="12.75" x14ac:dyDescent="0.2">
      <c r="A4237" s="247"/>
      <c r="B4237" s="165"/>
      <c r="C4237" s="165"/>
      <c r="D4237" s="245"/>
      <c r="E4237" s="245"/>
      <c r="F4237" s="245"/>
      <c r="G4237" s="251"/>
      <c r="H4237" s="251"/>
      <c r="I4237" s="251"/>
      <c r="J4237" s="251"/>
      <c r="K4237" s="251"/>
      <c r="L4237" s="251"/>
      <c r="M4237" s="251"/>
      <c r="N4237" s="251"/>
      <c r="O4237" s="251"/>
      <c r="P4237" s="251"/>
      <c r="Q4237"/>
      <c r="R4237"/>
      <c r="S4237"/>
      <c r="T4237"/>
      <c r="U4237"/>
      <c r="V4237"/>
      <c r="W4237"/>
      <c r="X4237"/>
      <c r="Y4237"/>
      <c r="Z4237"/>
      <c r="AA4237"/>
      <c r="AB4237"/>
      <c r="AC4237"/>
      <c r="AD4237"/>
      <c r="AE4237"/>
      <c r="AF4237"/>
      <c r="AG4237"/>
      <c r="AH4237"/>
      <c r="AI4237"/>
      <c r="AJ4237"/>
      <c r="AK4237"/>
      <c r="AL4237"/>
      <c r="AM4237"/>
      <c r="AN4237"/>
      <c r="AO4237"/>
      <c r="AP4237"/>
      <c r="AQ4237"/>
      <c r="AR4237"/>
      <c r="AS4237"/>
      <c r="AT4237"/>
      <c r="AU4237"/>
      <c r="AV4237"/>
    </row>
    <row r="4238" spans="1:48" s="58" customFormat="1" ht="12.75" x14ac:dyDescent="0.2">
      <c r="A4238" s="247"/>
      <c r="B4238" s="165"/>
      <c r="C4238" s="165"/>
      <c r="D4238" s="245"/>
      <c r="E4238" s="245"/>
      <c r="F4238" s="245"/>
      <c r="G4238" s="251"/>
      <c r="H4238" s="251"/>
      <c r="I4238" s="251"/>
      <c r="J4238" s="251"/>
      <c r="K4238" s="251"/>
      <c r="L4238" s="251"/>
      <c r="M4238" s="251"/>
      <c r="N4238" s="251"/>
      <c r="O4238" s="251"/>
      <c r="P4238" s="251"/>
      <c r="Q4238"/>
      <c r="R4238"/>
      <c r="S4238"/>
      <c r="T4238"/>
      <c r="U4238"/>
      <c r="V4238"/>
      <c r="W4238"/>
      <c r="X4238"/>
      <c r="Y4238"/>
      <c r="Z4238"/>
      <c r="AA4238"/>
      <c r="AB4238"/>
      <c r="AC4238"/>
      <c r="AD4238"/>
      <c r="AE4238"/>
      <c r="AF4238"/>
      <c r="AG4238"/>
      <c r="AH4238"/>
      <c r="AI4238"/>
      <c r="AJ4238"/>
      <c r="AK4238"/>
      <c r="AL4238"/>
      <c r="AM4238"/>
      <c r="AN4238"/>
      <c r="AO4238"/>
      <c r="AP4238"/>
      <c r="AQ4238"/>
      <c r="AR4238"/>
      <c r="AS4238"/>
      <c r="AT4238"/>
      <c r="AU4238"/>
      <c r="AV4238"/>
    </row>
    <row r="4239" spans="1:48" s="58" customFormat="1" ht="12.75" x14ac:dyDescent="0.2">
      <c r="A4239" s="247"/>
      <c r="B4239" s="165"/>
      <c r="C4239" s="165"/>
      <c r="D4239" s="245"/>
      <c r="E4239" s="245"/>
      <c r="F4239" s="245"/>
      <c r="G4239" s="251"/>
      <c r="H4239" s="251"/>
      <c r="I4239" s="251"/>
      <c r="J4239" s="251"/>
      <c r="K4239" s="251"/>
      <c r="L4239" s="251"/>
      <c r="M4239" s="251"/>
      <c r="N4239" s="251"/>
      <c r="O4239" s="251"/>
      <c r="P4239" s="251"/>
      <c r="Q4239"/>
      <c r="R4239"/>
      <c r="S4239"/>
      <c r="T4239"/>
      <c r="U4239"/>
      <c r="V4239"/>
      <c r="W4239"/>
      <c r="X4239"/>
      <c r="Y4239"/>
      <c r="Z4239"/>
      <c r="AA4239"/>
      <c r="AB4239"/>
      <c r="AC4239"/>
      <c r="AD4239"/>
      <c r="AE4239"/>
      <c r="AF4239"/>
      <c r="AG4239"/>
      <c r="AH4239"/>
      <c r="AI4239"/>
      <c r="AJ4239"/>
      <c r="AK4239"/>
      <c r="AL4239"/>
      <c r="AM4239"/>
      <c r="AN4239"/>
      <c r="AO4239"/>
      <c r="AP4239"/>
      <c r="AQ4239"/>
      <c r="AR4239"/>
      <c r="AS4239"/>
      <c r="AT4239"/>
      <c r="AU4239"/>
      <c r="AV4239"/>
    </row>
    <row r="4240" spans="1:48" s="58" customFormat="1" ht="12.75" x14ac:dyDescent="0.2">
      <c r="A4240" s="247"/>
      <c r="B4240" s="165"/>
      <c r="C4240" s="165"/>
      <c r="D4240" s="245"/>
      <c r="E4240" s="245"/>
      <c r="F4240" s="245"/>
      <c r="G4240" s="251"/>
      <c r="H4240" s="251"/>
      <c r="I4240" s="251"/>
      <c r="J4240" s="251"/>
      <c r="K4240" s="251"/>
      <c r="L4240" s="251"/>
      <c r="M4240" s="251"/>
      <c r="N4240" s="251"/>
      <c r="O4240" s="251"/>
      <c r="P4240" s="251"/>
      <c r="Q4240"/>
      <c r="R4240"/>
      <c r="S4240"/>
      <c r="T4240"/>
      <c r="U4240"/>
      <c r="V4240"/>
      <c r="W4240"/>
      <c r="X4240"/>
      <c r="Y4240"/>
      <c r="Z4240"/>
      <c r="AA4240"/>
      <c r="AB4240"/>
      <c r="AC4240"/>
      <c r="AD4240"/>
      <c r="AE4240"/>
      <c r="AF4240"/>
      <c r="AG4240"/>
      <c r="AH4240"/>
      <c r="AI4240"/>
      <c r="AJ4240"/>
      <c r="AK4240"/>
      <c r="AL4240"/>
      <c r="AM4240"/>
      <c r="AN4240"/>
      <c r="AO4240"/>
      <c r="AP4240"/>
      <c r="AQ4240"/>
      <c r="AR4240"/>
      <c r="AS4240"/>
      <c r="AT4240"/>
      <c r="AU4240"/>
      <c r="AV4240"/>
    </row>
    <row r="4241" spans="1:48" s="58" customFormat="1" ht="12.75" x14ac:dyDescent="0.2">
      <c r="A4241" s="247"/>
      <c r="B4241" s="165"/>
      <c r="C4241" s="165"/>
      <c r="D4241" s="245"/>
      <c r="E4241" s="245"/>
      <c r="F4241" s="245"/>
      <c r="G4241" s="251"/>
      <c r="H4241" s="251"/>
      <c r="I4241" s="251"/>
      <c r="J4241" s="251"/>
      <c r="K4241" s="251"/>
      <c r="L4241" s="251"/>
      <c r="M4241" s="251"/>
      <c r="N4241" s="251"/>
      <c r="O4241" s="251"/>
      <c r="P4241" s="251"/>
      <c r="Q4241"/>
      <c r="R4241"/>
      <c r="S4241"/>
      <c r="T4241"/>
      <c r="U4241"/>
      <c r="V4241"/>
      <c r="W4241"/>
      <c r="X4241"/>
      <c r="Y4241"/>
      <c r="Z4241"/>
      <c r="AA4241"/>
      <c r="AB4241"/>
      <c r="AC4241"/>
      <c r="AD4241"/>
      <c r="AE4241"/>
      <c r="AF4241"/>
      <c r="AG4241"/>
      <c r="AH4241"/>
      <c r="AI4241"/>
      <c r="AJ4241"/>
      <c r="AK4241"/>
      <c r="AL4241"/>
      <c r="AM4241"/>
      <c r="AN4241"/>
      <c r="AO4241"/>
      <c r="AP4241"/>
      <c r="AQ4241"/>
      <c r="AR4241"/>
      <c r="AS4241"/>
      <c r="AT4241"/>
      <c r="AU4241"/>
      <c r="AV4241"/>
    </row>
    <row r="4242" spans="1:48" s="58" customFormat="1" ht="12.75" x14ac:dyDescent="0.2">
      <c r="A4242" s="247"/>
      <c r="B4242" s="165"/>
      <c r="C4242" s="165"/>
      <c r="D4242" s="245"/>
      <c r="E4242" s="245"/>
      <c r="F4242" s="245"/>
      <c r="G4242" s="251"/>
      <c r="H4242" s="251"/>
      <c r="I4242" s="251"/>
      <c r="J4242" s="251"/>
      <c r="K4242" s="251"/>
      <c r="L4242" s="251"/>
      <c r="M4242" s="251"/>
      <c r="N4242" s="251"/>
      <c r="O4242" s="251"/>
      <c r="P4242" s="251"/>
      <c r="Q4242"/>
      <c r="R4242"/>
      <c r="S4242"/>
      <c r="T4242"/>
      <c r="U4242"/>
      <c r="V4242"/>
      <c r="W4242"/>
      <c r="X4242"/>
      <c r="Y4242"/>
      <c r="Z4242"/>
      <c r="AA4242"/>
      <c r="AB4242"/>
      <c r="AC4242"/>
      <c r="AD4242"/>
      <c r="AE4242"/>
      <c r="AF4242"/>
      <c r="AG4242"/>
      <c r="AH4242"/>
      <c r="AI4242"/>
      <c r="AJ4242"/>
      <c r="AK4242"/>
      <c r="AL4242"/>
      <c r="AM4242"/>
      <c r="AN4242"/>
      <c r="AO4242"/>
      <c r="AP4242"/>
      <c r="AQ4242"/>
      <c r="AR4242"/>
      <c r="AS4242"/>
      <c r="AT4242"/>
      <c r="AU4242"/>
      <c r="AV4242"/>
    </row>
    <row r="4243" spans="1:48" s="58" customFormat="1" ht="12.75" x14ac:dyDescent="0.2">
      <c r="A4243" s="247"/>
      <c r="B4243" s="165"/>
      <c r="C4243" s="165"/>
      <c r="D4243" s="245"/>
      <c r="E4243" s="245"/>
      <c r="F4243" s="245"/>
      <c r="G4243" s="251"/>
      <c r="H4243" s="251"/>
      <c r="I4243" s="251"/>
      <c r="J4243" s="251"/>
      <c r="K4243" s="251"/>
      <c r="L4243" s="251"/>
      <c r="M4243" s="251"/>
      <c r="N4243" s="251"/>
      <c r="O4243" s="251"/>
      <c r="P4243" s="251"/>
      <c r="Q4243"/>
      <c r="R4243"/>
      <c r="S4243"/>
      <c r="T4243"/>
      <c r="U4243"/>
      <c r="V4243"/>
      <c r="W4243"/>
      <c r="X4243"/>
      <c r="Y4243"/>
      <c r="Z4243"/>
      <c r="AA4243"/>
      <c r="AB4243"/>
      <c r="AC4243"/>
      <c r="AD4243"/>
      <c r="AE4243"/>
      <c r="AF4243"/>
      <c r="AG4243"/>
      <c r="AH4243"/>
      <c r="AI4243"/>
      <c r="AJ4243"/>
      <c r="AK4243"/>
      <c r="AL4243"/>
      <c r="AM4243"/>
      <c r="AN4243"/>
      <c r="AO4243"/>
      <c r="AP4243"/>
      <c r="AQ4243"/>
      <c r="AR4243"/>
      <c r="AS4243"/>
      <c r="AT4243"/>
      <c r="AU4243"/>
      <c r="AV4243"/>
    </row>
    <row r="4244" spans="1:48" s="58" customFormat="1" ht="12.75" x14ac:dyDescent="0.2">
      <c r="A4244" s="247"/>
      <c r="B4244" s="165"/>
      <c r="C4244" s="165"/>
      <c r="D4244" s="245"/>
      <c r="E4244" s="245"/>
      <c r="F4244" s="245"/>
      <c r="G4244" s="251"/>
      <c r="H4244" s="251"/>
      <c r="I4244" s="251"/>
      <c r="J4244" s="251"/>
      <c r="K4244" s="251"/>
      <c r="L4244" s="251"/>
      <c r="M4244" s="251"/>
      <c r="N4244" s="251"/>
      <c r="O4244" s="251"/>
      <c r="P4244" s="251"/>
      <c r="Q4244"/>
      <c r="R4244"/>
      <c r="S4244"/>
      <c r="T4244"/>
      <c r="U4244"/>
      <c r="V4244"/>
      <c r="W4244"/>
      <c r="X4244"/>
      <c r="Y4244"/>
      <c r="Z4244"/>
      <c r="AA4244"/>
      <c r="AB4244"/>
      <c r="AC4244"/>
      <c r="AD4244"/>
      <c r="AE4244"/>
      <c r="AF4244"/>
      <c r="AG4244"/>
      <c r="AH4244"/>
      <c r="AI4244"/>
      <c r="AJ4244"/>
      <c r="AK4244"/>
      <c r="AL4244"/>
      <c r="AM4244"/>
      <c r="AN4244"/>
      <c r="AO4244"/>
      <c r="AP4244"/>
      <c r="AQ4244"/>
      <c r="AR4244"/>
      <c r="AS4244"/>
      <c r="AT4244"/>
      <c r="AU4244"/>
      <c r="AV4244"/>
    </row>
    <row r="4245" spans="1:48" s="58" customFormat="1" ht="12.75" x14ac:dyDescent="0.2">
      <c r="A4245" s="247"/>
      <c r="B4245" s="165"/>
      <c r="C4245" s="165"/>
      <c r="D4245" s="245"/>
      <c r="E4245" s="245"/>
      <c r="F4245" s="245"/>
      <c r="G4245" s="251"/>
      <c r="H4245" s="251"/>
      <c r="I4245" s="251"/>
      <c r="J4245" s="251"/>
      <c r="K4245" s="251"/>
      <c r="L4245" s="251"/>
      <c r="M4245" s="251"/>
      <c r="N4245" s="251"/>
      <c r="O4245" s="251"/>
      <c r="P4245" s="251"/>
      <c r="Q4245"/>
      <c r="R4245"/>
      <c r="S4245"/>
      <c r="T4245"/>
      <c r="U4245"/>
      <c r="V4245"/>
      <c r="W4245"/>
      <c r="X4245"/>
      <c r="Y4245"/>
      <c r="Z4245"/>
      <c r="AA4245"/>
      <c r="AB4245"/>
      <c r="AC4245"/>
      <c r="AD4245"/>
      <c r="AE4245"/>
      <c r="AF4245"/>
      <c r="AG4245"/>
      <c r="AH4245"/>
      <c r="AI4245"/>
      <c r="AJ4245"/>
      <c r="AK4245"/>
      <c r="AL4245"/>
      <c r="AM4245"/>
      <c r="AN4245"/>
      <c r="AO4245"/>
      <c r="AP4245"/>
      <c r="AQ4245"/>
      <c r="AR4245"/>
      <c r="AS4245"/>
      <c r="AT4245"/>
      <c r="AU4245"/>
      <c r="AV4245"/>
    </row>
    <row r="4246" spans="1:48" s="58" customFormat="1" ht="12.75" x14ac:dyDescent="0.2">
      <c r="A4246" s="247"/>
      <c r="B4246" s="165"/>
      <c r="C4246" s="165"/>
      <c r="D4246" s="245"/>
      <c r="E4246" s="245"/>
      <c r="F4246" s="245"/>
      <c r="G4246" s="251"/>
      <c r="H4246" s="251"/>
      <c r="I4246" s="251"/>
      <c r="J4246" s="251"/>
      <c r="K4246" s="251"/>
      <c r="L4246" s="251"/>
      <c r="M4246" s="251"/>
      <c r="N4246" s="251"/>
      <c r="O4246" s="251"/>
      <c r="P4246" s="251"/>
      <c r="Q4246"/>
      <c r="R4246"/>
      <c r="S4246"/>
      <c r="T4246"/>
      <c r="U4246"/>
      <c r="V4246"/>
      <c r="W4246"/>
      <c r="X4246"/>
      <c r="Y4246"/>
      <c r="Z4246"/>
      <c r="AA4246"/>
      <c r="AB4246"/>
      <c r="AC4246"/>
      <c r="AD4246"/>
      <c r="AE4246"/>
      <c r="AF4246"/>
      <c r="AG4246"/>
      <c r="AH4246"/>
      <c r="AI4246"/>
      <c r="AJ4246"/>
      <c r="AK4246"/>
      <c r="AL4246"/>
      <c r="AM4246"/>
      <c r="AN4246"/>
      <c r="AO4246"/>
      <c r="AP4246"/>
      <c r="AQ4246"/>
      <c r="AR4246"/>
      <c r="AS4246"/>
      <c r="AT4246"/>
      <c r="AU4246"/>
      <c r="AV4246"/>
    </row>
    <row r="4247" spans="1:48" s="58" customFormat="1" ht="12.75" x14ac:dyDescent="0.2">
      <c r="A4247" s="247"/>
      <c r="B4247" s="165"/>
      <c r="C4247" s="165"/>
      <c r="D4247" s="245"/>
      <c r="E4247" s="245"/>
      <c r="F4247" s="245"/>
      <c r="G4247" s="251"/>
      <c r="H4247" s="251"/>
      <c r="I4247" s="251"/>
      <c r="J4247" s="251"/>
      <c r="K4247" s="251"/>
      <c r="L4247" s="251"/>
      <c r="M4247" s="251"/>
      <c r="N4247" s="251"/>
      <c r="O4247" s="251"/>
      <c r="P4247" s="251"/>
      <c r="Q4247"/>
      <c r="R4247"/>
      <c r="S4247"/>
      <c r="T4247"/>
      <c r="U4247"/>
      <c r="V4247"/>
      <c r="W4247"/>
      <c r="X4247"/>
      <c r="Y4247"/>
      <c r="Z4247"/>
      <c r="AA4247"/>
      <c r="AB4247"/>
      <c r="AC4247"/>
      <c r="AD4247"/>
      <c r="AE4247"/>
      <c r="AF4247"/>
      <c r="AG4247"/>
      <c r="AH4247"/>
      <c r="AI4247"/>
      <c r="AJ4247"/>
      <c r="AK4247"/>
      <c r="AL4247"/>
      <c r="AM4247"/>
      <c r="AN4247"/>
      <c r="AO4247"/>
      <c r="AP4247"/>
      <c r="AQ4247"/>
      <c r="AR4247"/>
      <c r="AS4247"/>
      <c r="AT4247"/>
      <c r="AU4247"/>
      <c r="AV4247"/>
    </row>
    <row r="4248" spans="1:48" s="58" customFormat="1" ht="12.75" x14ac:dyDescent="0.2">
      <c r="A4248" s="247"/>
      <c r="B4248" s="165"/>
      <c r="C4248" s="165"/>
      <c r="D4248" s="245"/>
      <c r="E4248" s="245"/>
      <c r="F4248" s="245"/>
      <c r="G4248" s="251"/>
      <c r="H4248" s="251"/>
      <c r="I4248" s="251"/>
      <c r="J4248" s="251"/>
      <c r="K4248" s="251"/>
      <c r="L4248" s="251"/>
      <c r="M4248" s="251"/>
      <c r="N4248" s="251"/>
      <c r="O4248" s="251"/>
      <c r="P4248" s="251"/>
      <c r="Q4248"/>
      <c r="R4248"/>
      <c r="S4248"/>
      <c r="T4248"/>
      <c r="U4248"/>
      <c r="V4248"/>
      <c r="W4248"/>
      <c r="X4248"/>
      <c r="Y4248"/>
      <c r="Z4248"/>
      <c r="AA4248"/>
      <c r="AB4248"/>
      <c r="AC4248"/>
      <c r="AD4248"/>
      <c r="AE4248"/>
      <c r="AF4248"/>
      <c r="AG4248"/>
      <c r="AH4248"/>
      <c r="AI4248"/>
      <c r="AJ4248"/>
      <c r="AK4248"/>
      <c r="AL4248"/>
      <c r="AM4248"/>
      <c r="AN4248"/>
      <c r="AO4248"/>
      <c r="AP4248"/>
      <c r="AQ4248"/>
      <c r="AR4248"/>
      <c r="AS4248"/>
      <c r="AT4248"/>
      <c r="AU4248"/>
      <c r="AV4248"/>
    </row>
    <row r="4249" spans="1:48" s="58" customFormat="1" ht="12.75" x14ac:dyDescent="0.2">
      <c r="A4249" s="247"/>
      <c r="B4249" s="165"/>
      <c r="C4249" s="165"/>
      <c r="D4249" s="245"/>
      <c r="E4249" s="245"/>
      <c r="F4249" s="245"/>
      <c r="G4249" s="251"/>
      <c r="H4249" s="251"/>
      <c r="I4249" s="251"/>
      <c r="J4249" s="251"/>
      <c r="K4249" s="251"/>
      <c r="L4249" s="251"/>
      <c r="M4249" s="251"/>
      <c r="N4249" s="251"/>
      <c r="O4249" s="251"/>
      <c r="P4249" s="251"/>
      <c r="Q4249"/>
      <c r="R4249"/>
      <c r="S4249"/>
      <c r="T4249"/>
      <c r="U4249"/>
      <c r="V4249"/>
      <c r="W4249"/>
      <c r="X4249"/>
      <c r="Y4249"/>
      <c r="Z4249"/>
      <c r="AA4249"/>
      <c r="AB4249"/>
      <c r="AC4249"/>
      <c r="AD4249"/>
      <c r="AE4249"/>
      <c r="AF4249"/>
      <c r="AG4249"/>
      <c r="AH4249"/>
      <c r="AI4249"/>
      <c r="AJ4249"/>
      <c r="AK4249"/>
      <c r="AL4249"/>
      <c r="AM4249"/>
      <c r="AN4249"/>
      <c r="AO4249"/>
      <c r="AP4249"/>
      <c r="AQ4249"/>
      <c r="AR4249"/>
      <c r="AS4249"/>
      <c r="AT4249"/>
      <c r="AU4249"/>
      <c r="AV4249"/>
    </row>
    <row r="4250" spans="1:48" s="58" customFormat="1" ht="12.75" x14ac:dyDescent="0.2">
      <c r="A4250" s="247"/>
      <c r="B4250" s="165"/>
      <c r="C4250" s="165"/>
      <c r="D4250" s="245"/>
      <c r="E4250" s="245"/>
      <c r="F4250" s="245"/>
      <c r="G4250" s="251"/>
      <c r="H4250" s="251"/>
      <c r="I4250" s="251"/>
      <c r="J4250" s="251"/>
      <c r="K4250" s="251"/>
      <c r="L4250" s="251"/>
      <c r="M4250" s="251"/>
      <c r="N4250" s="251"/>
      <c r="O4250" s="251"/>
      <c r="P4250" s="251"/>
      <c r="Q4250"/>
      <c r="R4250"/>
      <c r="S4250"/>
      <c r="T4250"/>
      <c r="U4250"/>
      <c r="V4250"/>
      <c r="W4250"/>
      <c r="X4250"/>
      <c r="Y4250"/>
      <c r="Z4250"/>
      <c r="AA4250"/>
      <c r="AB4250"/>
      <c r="AC4250"/>
      <c r="AD4250"/>
      <c r="AE4250"/>
      <c r="AF4250"/>
      <c r="AG4250"/>
      <c r="AH4250"/>
      <c r="AI4250"/>
      <c r="AJ4250"/>
      <c r="AK4250"/>
      <c r="AL4250"/>
      <c r="AM4250"/>
      <c r="AN4250"/>
      <c r="AO4250"/>
      <c r="AP4250"/>
      <c r="AQ4250"/>
      <c r="AR4250"/>
      <c r="AS4250"/>
      <c r="AT4250"/>
      <c r="AU4250"/>
      <c r="AV4250"/>
    </row>
    <row r="4251" spans="1:48" s="58" customFormat="1" ht="12.75" x14ac:dyDescent="0.2">
      <c r="A4251" s="247"/>
      <c r="B4251" s="165"/>
      <c r="C4251" s="165"/>
      <c r="D4251" s="245"/>
      <c r="E4251" s="245"/>
      <c r="F4251" s="245"/>
      <c r="G4251" s="251"/>
      <c r="H4251" s="251"/>
      <c r="I4251" s="251"/>
      <c r="J4251" s="251"/>
      <c r="K4251" s="251"/>
      <c r="L4251" s="251"/>
      <c r="M4251" s="251"/>
      <c r="N4251" s="251"/>
      <c r="O4251" s="251"/>
      <c r="P4251" s="251"/>
      <c r="Q4251"/>
      <c r="R4251"/>
      <c r="S4251"/>
      <c r="T4251"/>
      <c r="U4251"/>
      <c r="V4251"/>
      <c r="W4251"/>
      <c r="X4251"/>
      <c r="Y4251"/>
      <c r="Z4251"/>
      <c r="AA4251"/>
      <c r="AB4251"/>
      <c r="AC4251"/>
      <c r="AD4251"/>
      <c r="AE4251"/>
      <c r="AF4251"/>
      <c r="AG4251"/>
      <c r="AH4251"/>
      <c r="AI4251"/>
      <c r="AJ4251"/>
      <c r="AK4251"/>
      <c r="AL4251"/>
      <c r="AM4251"/>
      <c r="AN4251"/>
      <c r="AO4251"/>
      <c r="AP4251"/>
      <c r="AQ4251"/>
      <c r="AR4251"/>
      <c r="AS4251"/>
      <c r="AT4251"/>
      <c r="AU4251"/>
      <c r="AV4251"/>
    </row>
    <row r="4252" spans="1:48" s="58" customFormat="1" ht="12.75" x14ac:dyDescent="0.2">
      <c r="A4252" s="247"/>
      <c r="B4252" s="165"/>
      <c r="C4252" s="165"/>
      <c r="D4252" s="245"/>
      <c r="E4252" s="245"/>
      <c r="F4252" s="245"/>
      <c r="G4252" s="251"/>
      <c r="H4252" s="251"/>
      <c r="I4252" s="251"/>
      <c r="J4252" s="251"/>
      <c r="K4252" s="251"/>
      <c r="L4252" s="251"/>
      <c r="M4252" s="251"/>
      <c r="N4252" s="251"/>
      <c r="O4252" s="251"/>
      <c r="P4252" s="251"/>
      <c r="Q4252"/>
      <c r="R4252"/>
      <c r="S4252"/>
      <c r="T4252"/>
      <c r="U4252"/>
      <c r="V4252"/>
      <c r="W4252"/>
      <c r="X4252"/>
      <c r="Y4252"/>
      <c r="Z4252"/>
      <c r="AA4252"/>
      <c r="AB4252"/>
      <c r="AC4252"/>
      <c r="AD4252"/>
      <c r="AE4252"/>
      <c r="AF4252"/>
      <c r="AG4252"/>
      <c r="AH4252"/>
      <c r="AI4252"/>
      <c r="AJ4252"/>
      <c r="AK4252"/>
      <c r="AL4252"/>
      <c r="AM4252"/>
      <c r="AN4252"/>
      <c r="AO4252"/>
      <c r="AP4252"/>
      <c r="AQ4252"/>
      <c r="AR4252"/>
      <c r="AS4252"/>
      <c r="AT4252"/>
      <c r="AU4252"/>
      <c r="AV4252"/>
    </row>
    <row r="4253" spans="1:48" s="58" customFormat="1" ht="12.75" x14ac:dyDescent="0.2">
      <c r="A4253" s="247"/>
      <c r="B4253" s="165"/>
      <c r="C4253" s="165"/>
      <c r="D4253" s="245"/>
      <c r="E4253" s="245"/>
      <c r="F4253" s="245"/>
      <c r="G4253" s="251"/>
      <c r="H4253" s="251"/>
      <c r="I4253" s="251"/>
      <c r="J4253" s="251"/>
      <c r="K4253" s="251"/>
      <c r="L4253" s="251"/>
      <c r="M4253" s="251"/>
      <c r="N4253" s="251"/>
      <c r="O4253" s="251"/>
      <c r="P4253" s="251"/>
      <c r="Q4253"/>
      <c r="R4253"/>
      <c r="S4253"/>
      <c r="T4253"/>
      <c r="U4253"/>
      <c r="V4253"/>
      <c r="W4253"/>
      <c r="X4253"/>
      <c r="Y4253"/>
      <c r="Z4253"/>
      <c r="AA4253"/>
      <c r="AB4253"/>
      <c r="AC4253"/>
      <c r="AD4253"/>
      <c r="AE4253"/>
      <c r="AF4253"/>
      <c r="AG4253"/>
      <c r="AH4253"/>
      <c r="AI4253"/>
      <c r="AJ4253"/>
      <c r="AK4253"/>
      <c r="AL4253"/>
      <c r="AM4253"/>
      <c r="AN4253"/>
      <c r="AO4253"/>
      <c r="AP4253"/>
      <c r="AQ4253"/>
      <c r="AR4253"/>
      <c r="AS4253"/>
      <c r="AT4253"/>
      <c r="AU4253"/>
      <c r="AV4253"/>
    </row>
    <row r="4254" spans="1:48" s="58" customFormat="1" ht="12.75" x14ac:dyDescent="0.2">
      <c r="A4254" s="247"/>
      <c r="B4254" s="165"/>
      <c r="C4254" s="165"/>
      <c r="D4254" s="245"/>
      <c r="E4254" s="245"/>
      <c r="F4254" s="245"/>
      <c r="G4254" s="251"/>
      <c r="H4254" s="251"/>
      <c r="I4254" s="251"/>
      <c r="J4254" s="251"/>
      <c r="K4254" s="251"/>
      <c r="L4254" s="251"/>
      <c r="M4254" s="251"/>
      <c r="N4254" s="251"/>
      <c r="O4254" s="251"/>
      <c r="P4254" s="251"/>
      <c r="Q4254"/>
      <c r="R4254"/>
      <c r="S4254"/>
      <c r="T4254"/>
      <c r="U4254"/>
      <c r="V4254"/>
      <c r="W4254"/>
      <c r="X4254"/>
      <c r="Y4254"/>
      <c r="Z4254"/>
      <c r="AA4254"/>
      <c r="AB4254"/>
      <c r="AC4254"/>
      <c r="AD4254"/>
      <c r="AE4254"/>
      <c r="AF4254"/>
      <c r="AG4254"/>
      <c r="AH4254"/>
      <c r="AI4254"/>
      <c r="AJ4254"/>
      <c r="AK4254"/>
      <c r="AL4254"/>
      <c r="AM4254"/>
      <c r="AN4254"/>
      <c r="AO4254"/>
      <c r="AP4254"/>
      <c r="AQ4254"/>
      <c r="AR4254"/>
      <c r="AS4254"/>
      <c r="AT4254"/>
      <c r="AU4254"/>
      <c r="AV4254"/>
    </row>
    <row r="4255" spans="1:48" s="58" customFormat="1" ht="12.75" x14ac:dyDescent="0.2">
      <c r="A4255" s="247"/>
      <c r="B4255" s="165"/>
      <c r="C4255" s="165"/>
      <c r="D4255" s="245"/>
      <c r="E4255" s="245"/>
      <c r="F4255" s="245"/>
      <c r="G4255" s="251"/>
      <c r="H4255" s="251"/>
      <c r="I4255" s="251"/>
      <c r="J4255" s="251"/>
      <c r="K4255" s="251"/>
      <c r="L4255" s="251"/>
      <c r="M4255" s="251"/>
      <c r="N4255" s="251"/>
      <c r="O4255" s="251"/>
      <c r="P4255" s="251"/>
      <c r="Q4255"/>
      <c r="R4255"/>
      <c r="S4255"/>
      <c r="T4255"/>
      <c r="U4255"/>
      <c r="V4255"/>
      <c r="W4255"/>
      <c r="X4255"/>
      <c r="Y4255"/>
      <c r="Z4255"/>
      <c r="AA4255"/>
      <c r="AB4255"/>
      <c r="AC4255"/>
      <c r="AD4255"/>
      <c r="AE4255"/>
      <c r="AF4255"/>
      <c r="AG4255"/>
      <c r="AH4255"/>
      <c r="AI4255"/>
      <c r="AJ4255"/>
      <c r="AK4255"/>
      <c r="AL4255"/>
      <c r="AM4255"/>
      <c r="AN4255"/>
      <c r="AO4255"/>
      <c r="AP4255"/>
      <c r="AQ4255"/>
      <c r="AR4255"/>
      <c r="AS4255"/>
      <c r="AT4255"/>
      <c r="AU4255"/>
      <c r="AV4255"/>
    </row>
    <row r="4256" spans="1:48" s="58" customFormat="1" ht="12.75" x14ac:dyDescent="0.2">
      <c r="A4256" s="247"/>
      <c r="B4256" s="165"/>
      <c r="C4256" s="165"/>
      <c r="D4256" s="245"/>
      <c r="E4256" s="245"/>
      <c r="F4256" s="245"/>
      <c r="G4256" s="251"/>
      <c r="H4256" s="251"/>
      <c r="I4256" s="251"/>
      <c r="J4256" s="251"/>
      <c r="K4256" s="251"/>
      <c r="L4256" s="251"/>
      <c r="M4256" s="251"/>
      <c r="N4256" s="251"/>
      <c r="O4256" s="251"/>
      <c r="P4256" s="251"/>
      <c r="Q4256"/>
      <c r="R4256"/>
      <c r="S4256"/>
      <c r="T4256"/>
      <c r="U4256"/>
      <c r="V4256"/>
      <c r="W4256"/>
      <c r="X4256"/>
      <c r="Y4256"/>
      <c r="Z4256"/>
      <c r="AA4256"/>
      <c r="AB4256"/>
      <c r="AC4256"/>
      <c r="AD4256"/>
      <c r="AE4256"/>
      <c r="AF4256"/>
      <c r="AG4256"/>
      <c r="AH4256"/>
      <c r="AI4256"/>
      <c r="AJ4256"/>
      <c r="AK4256"/>
      <c r="AL4256"/>
      <c r="AM4256"/>
      <c r="AN4256"/>
      <c r="AO4256"/>
      <c r="AP4256"/>
      <c r="AQ4256"/>
      <c r="AR4256"/>
      <c r="AS4256"/>
      <c r="AT4256"/>
      <c r="AU4256"/>
      <c r="AV4256"/>
    </row>
    <row r="4257" spans="1:48" s="58" customFormat="1" ht="12.75" x14ac:dyDescent="0.2">
      <c r="A4257" s="247"/>
      <c r="B4257" s="165"/>
      <c r="C4257" s="165"/>
      <c r="D4257" s="245"/>
      <c r="E4257" s="245"/>
      <c r="F4257" s="245"/>
      <c r="G4257" s="251"/>
      <c r="H4257" s="251"/>
      <c r="I4257" s="251"/>
      <c r="J4257" s="251"/>
      <c r="K4257" s="251"/>
      <c r="L4257" s="251"/>
      <c r="M4257" s="251"/>
      <c r="N4257" s="251"/>
      <c r="O4257" s="251"/>
      <c r="P4257" s="251"/>
      <c r="Q4257"/>
      <c r="R4257"/>
      <c r="S4257"/>
      <c r="T4257"/>
      <c r="U4257"/>
      <c r="V4257"/>
      <c r="W4257"/>
      <c r="X4257"/>
      <c r="Y4257"/>
      <c r="Z4257"/>
      <c r="AA4257"/>
      <c r="AB4257"/>
      <c r="AC4257"/>
      <c r="AD4257"/>
      <c r="AE4257"/>
      <c r="AF4257"/>
      <c r="AG4257"/>
      <c r="AH4257"/>
      <c r="AI4257"/>
      <c r="AJ4257"/>
      <c r="AK4257"/>
      <c r="AL4257"/>
      <c r="AM4257"/>
      <c r="AN4257"/>
      <c r="AO4257"/>
      <c r="AP4257"/>
      <c r="AQ4257"/>
      <c r="AR4257"/>
      <c r="AS4257"/>
      <c r="AT4257"/>
      <c r="AU4257"/>
      <c r="AV4257"/>
    </row>
    <row r="4258" spans="1:48" s="58" customFormat="1" ht="12.75" x14ac:dyDescent="0.2">
      <c r="A4258" s="247"/>
      <c r="B4258" s="165"/>
      <c r="C4258" s="165"/>
      <c r="D4258" s="245"/>
      <c r="E4258" s="245"/>
      <c r="F4258" s="245"/>
      <c r="G4258" s="251"/>
      <c r="H4258" s="251"/>
      <c r="I4258" s="251"/>
      <c r="J4258" s="251"/>
      <c r="K4258" s="251"/>
      <c r="L4258" s="251"/>
      <c r="M4258" s="251"/>
      <c r="N4258" s="251"/>
      <c r="O4258" s="251"/>
      <c r="P4258" s="251"/>
      <c r="Q4258"/>
      <c r="R4258"/>
      <c r="S4258"/>
      <c r="T4258"/>
      <c r="U4258"/>
      <c r="V4258"/>
      <c r="W4258"/>
      <c r="X4258"/>
      <c r="Y4258"/>
      <c r="Z4258"/>
      <c r="AA4258"/>
      <c r="AB4258"/>
      <c r="AC4258"/>
      <c r="AD4258"/>
      <c r="AE4258"/>
      <c r="AF4258"/>
      <c r="AG4258"/>
      <c r="AH4258"/>
      <c r="AI4258"/>
      <c r="AJ4258"/>
      <c r="AK4258"/>
      <c r="AL4258"/>
      <c r="AM4258"/>
      <c r="AN4258"/>
      <c r="AO4258"/>
      <c r="AP4258"/>
      <c r="AQ4258"/>
      <c r="AR4258"/>
      <c r="AS4258"/>
      <c r="AT4258"/>
      <c r="AU4258"/>
      <c r="AV4258"/>
    </row>
    <row r="4259" spans="1:48" s="58" customFormat="1" ht="12.75" x14ac:dyDescent="0.2">
      <c r="A4259" s="247"/>
      <c r="B4259" s="165"/>
      <c r="C4259" s="165"/>
      <c r="D4259" s="245"/>
      <c r="E4259" s="245"/>
      <c r="F4259" s="245"/>
      <c r="G4259" s="251"/>
      <c r="H4259" s="251"/>
      <c r="I4259" s="251"/>
      <c r="J4259" s="251"/>
      <c r="K4259" s="251"/>
      <c r="L4259" s="251"/>
      <c r="M4259" s="251"/>
      <c r="N4259" s="251"/>
      <c r="O4259" s="251"/>
      <c r="P4259" s="251"/>
      <c r="Q4259"/>
      <c r="R4259"/>
      <c r="S4259"/>
      <c r="T4259"/>
      <c r="U4259"/>
      <c r="V4259"/>
      <c r="W4259"/>
      <c r="X4259"/>
      <c r="Y4259"/>
      <c r="Z4259"/>
      <c r="AA4259"/>
      <c r="AB4259"/>
      <c r="AC4259"/>
      <c r="AD4259"/>
      <c r="AE4259"/>
      <c r="AF4259"/>
      <c r="AG4259"/>
      <c r="AH4259"/>
      <c r="AI4259"/>
      <c r="AJ4259"/>
      <c r="AK4259"/>
      <c r="AL4259"/>
      <c r="AM4259"/>
      <c r="AN4259"/>
      <c r="AO4259"/>
      <c r="AP4259"/>
      <c r="AQ4259"/>
      <c r="AR4259"/>
      <c r="AS4259"/>
      <c r="AT4259"/>
      <c r="AU4259"/>
      <c r="AV4259"/>
    </row>
    <row r="4260" spans="1:48" s="58" customFormat="1" ht="12.75" x14ac:dyDescent="0.2">
      <c r="A4260" s="247"/>
      <c r="B4260" s="165"/>
      <c r="C4260" s="165"/>
      <c r="D4260" s="245"/>
      <c r="E4260" s="245"/>
      <c r="F4260" s="245"/>
      <c r="G4260" s="251"/>
      <c r="H4260" s="251"/>
      <c r="I4260" s="251"/>
      <c r="J4260" s="251"/>
      <c r="K4260" s="251"/>
      <c r="L4260" s="251"/>
      <c r="M4260" s="251"/>
      <c r="N4260" s="251"/>
      <c r="O4260" s="251"/>
      <c r="P4260" s="251"/>
      <c r="Q4260"/>
      <c r="R4260"/>
      <c r="S4260"/>
      <c r="T4260"/>
      <c r="U4260"/>
      <c r="V4260"/>
      <c r="W4260"/>
      <c r="X4260"/>
      <c r="Y4260"/>
      <c r="Z4260"/>
      <c r="AA4260"/>
      <c r="AB4260"/>
      <c r="AC4260"/>
      <c r="AD4260"/>
      <c r="AE4260"/>
      <c r="AF4260"/>
      <c r="AG4260"/>
      <c r="AH4260"/>
      <c r="AI4260"/>
      <c r="AJ4260"/>
      <c r="AK4260"/>
      <c r="AL4260"/>
      <c r="AM4260"/>
      <c r="AN4260"/>
      <c r="AO4260"/>
      <c r="AP4260"/>
      <c r="AQ4260"/>
      <c r="AR4260"/>
      <c r="AS4260"/>
      <c r="AT4260"/>
      <c r="AU4260"/>
      <c r="AV4260"/>
    </row>
    <row r="4261" spans="1:48" s="58" customFormat="1" ht="12.75" x14ac:dyDescent="0.2">
      <c r="A4261" s="247"/>
      <c r="B4261" s="165"/>
      <c r="C4261" s="165"/>
      <c r="D4261" s="245"/>
      <c r="E4261" s="245"/>
      <c r="F4261" s="245"/>
      <c r="G4261" s="251"/>
      <c r="H4261" s="251"/>
      <c r="I4261" s="251"/>
      <c r="J4261" s="251"/>
      <c r="K4261" s="251"/>
      <c r="L4261" s="251"/>
      <c r="M4261" s="251"/>
      <c r="N4261" s="251"/>
      <c r="O4261" s="251"/>
      <c r="P4261" s="251"/>
      <c r="Q4261"/>
      <c r="R4261"/>
      <c r="S4261"/>
      <c r="T4261"/>
      <c r="U4261"/>
      <c r="V4261"/>
      <c r="W4261"/>
      <c r="X4261"/>
      <c r="Y4261"/>
      <c r="Z4261"/>
      <c r="AA4261"/>
      <c r="AB4261"/>
      <c r="AC4261"/>
      <c r="AD4261"/>
      <c r="AE4261"/>
      <c r="AF4261"/>
      <c r="AG4261"/>
      <c r="AH4261"/>
      <c r="AI4261"/>
      <c r="AJ4261"/>
      <c r="AK4261"/>
      <c r="AL4261"/>
      <c r="AM4261"/>
      <c r="AN4261"/>
      <c r="AO4261"/>
      <c r="AP4261"/>
      <c r="AQ4261"/>
      <c r="AR4261"/>
      <c r="AS4261"/>
      <c r="AT4261"/>
      <c r="AU4261"/>
      <c r="AV4261"/>
    </row>
    <row r="4262" spans="1:48" s="58" customFormat="1" ht="12.75" x14ac:dyDescent="0.2">
      <c r="A4262" s="247"/>
      <c r="B4262" s="165"/>
      <c r="C4262" s="165"/>
      <c r="D4262" s="245"/>
      <c r="E4262" s="245"/>
      <c r="F4262" s="245"/>
      <c r="G4262" s="251"/>
      <c r="H4262" s="251"/>
      <c r="I4262" s="251"/>
      <c r="J4262" s="251"/>
      <c r="K4262" s="251"/>
      <c r="L4262" s="251"/>
      <c r="M4262" s="251"/>
      <c r="N4262" s="251"/>
      <c r="O4262" s="251"/>
      <c r="P4262" s="251"/>
      <c r="Q4262"/>
      <c r="R4262"/>
      <c r="S4262"/>
      <c r="T4262"/>
      <c r="U4262"/>
      <c r="V4262"/>
      <c r="W4262"/>
      <c r="X4262"/>
      <c r="Y4262"/>
      <c r="Z4262"/>
      <c r="AA4262"/>
      <c r="AB4262"/>
      <c r="AC4262"/>
      <c r="AD4262"/>
      <c r="AE4262"/>
      <c r="AF4262"/>
      <c r="AG4262"/>
      <c r="AH4262"/>
      <c r="AI4262"/>
      <c r="AJ4262"/>
      <c r="AK4262"/>
      <c r="AL4262"/>
      <c r="AM4262"/>
      <c r="AN4262"/>
      <c r="AO4262"/>
      <c r="AP4262"/>
      <c r="AQ4262"/>
      <c r="AR4262"/>
      <c r="AS4262"/>
      <c r="AT4262"/>
      <c r="AU4262"/>
      <c r="AV4262"/>
    </row>
    <row r="4263" spans="1:48" s="58" customFormat="1" ht="12.75" x14ac:dyDescent="0.2">
      <c r="A4263" s="247"/>
      <c r="B4263" s="165"/>
      <c r="C4263" s="165"/>
      <c r="D4263" s="245"/>
      <c r="E4263" s="245"/>
      <c r="F4263" s="245"/>
      <c r="G4263" s="251"/>
      <c r="H4263" s="251"/>
      <c r="I4263" s="251"/>
      <c r="J4263" s="251"/>
      <c r="K4263" s="251"/>
      <c r="L4263" s="251"/>
      <c r="M4263" s="251"/>
      <c r="N4263" s="251"/>
      <c r="O4263" s="251"/>
      <c r="P4263" s="251"/>
      <c r="Q4263"/>
      <c r="R4263"/>
      <c r="S4263"/>
      <c r="T4263"/>
      <c r="U4263"/>
      <c r="V4263"/>
      <c r="W4263"/>
      <c r="X4263"/>
      <c r="Y4263"/>
      <c r="Z4263"/>
      <c r="AA4263"/>
      <c r="AB4263"/>
      <c r="AC4263"/>
      <c r="AD4263"/>
      <c r="AE4263"/>
      <c r="AF4263"/>
      <c r="AG4263"/>
      <c r="AH4263"/>
      <c r="AI4263"/>
      <c r="AJ4263"/>
      <c r="AK4263"/>
      <c r="AL4263"/>
      <c r="AM4263"/>
      <c r="AN4263"/>
      <c r="AO4263"/>
      <c r="AP4263"/>
      <c r="AQ4263"/>
      <c r="AR4263"/>
      <c r="AS4263"/>
      <c r="AT4263"/>
      <c r="AU4263"/>
      <c r="AV4263"/>
    </row>
    <row r="4264" spans="1:48" s="58" customFormat="1" ht="12.75" x14ac:dyDescent="0.2">
      <c r="A4264" s="247"/>
      <c r="B4264" s="165"/>
      <c r="C4264" s="165"/>
      <c r="D4264" s="245"/>
      <c r="E4264" s="245"/>
      <c r="F4264" s="245"/>
      <c r="G4264" s="251"/>
      <c r="H4264" s="251"/>
      <c r="I4264" s="251"/>
      <c r="J4264" s="251"/>
      <c r="K4264" s="251"/>
      <c r="L4264" s="251"/>
      <c r="M4264" s="251"/>
      <c r="N4264" s="251"/>
      <c r="O4264" s="251"/>
      <c r="P4264" s="251"/>
      <c r="Q4264"/>
      <c r="R4264"/>
      <c r="S4264"/>
      <c r="T4264"/>
      <c r="U4264"/>
      <c r="V4264"/>
      <c r="W4264"/>
      <c r="X4264"/>
      <c r="Y4264"/>
      <c r="Z4264"/>
      <c r="AA4264"/>
      <c r="AB4264"/>
      <c r="AC4264"/>
      <c r="AD4264"/>
      <c r="AE4264"/>
      <c r="AF4264"/>
      <c r="AG4264"/>
      <c r="AH4264"/>
      <c r="AI4264"/>
      <c r="AJ4264"/>
      <c r="AK4264"/>
      <c r="AL4264"/>
      <c r="AM4264"/>
      <c r="AN4264"/>
      <c r="AO4264"/>
      <c r="AP4264"/>
      <c r="AQ4264"/>
      <c r="AR4264"/>
      <c r="AS4264"/>
      <c r="AT4264"/>
      <c r="AU4264"/>
      <c r="AV4264"/>
    </row>
    <row r="4265" spans="1:48" s="58" customFormat="1" ht="12.75" x14ac:dyDescent="0.2">
      <c r="A4265" s="247"/>
      <c r="B4265" s="165"/>
      <c r="C4265" s="165"/>
      <c r="D4265" s="245"/>
      <c r="E4265" s="245"/>
      <c r="F4265" s="245"/>
      <c r="G4265" s="251"/>
      <c r="H4265" s="251"/>
      <c r="I4265" s="251"/>
      <c r="J4265" s="251"/>
      <c r="K4265" s="251"/>
      <c r="L4265" s="251"/>
      <c r="M4265" s="251"/>
      <c r="N4265" s="251"/>
      <c r="O4265" s="251"/>
      <c r="P4265" s="251"/>
      <c r="Q4265"/>
      <c r="R4265"/>
      <c r="S4265"/>
      <c r="T4265"/>
      <c r="U4265"/>
      <c r="V4265"/>
      <c r="W4265"/>
      <c r="X4265"/>
      <c r="Y4265"/>
      <c r="Z4265"/>
      <c r="AA4265"/>
      <c r="AB4265"/>
      <c r="AC4265"/>
      <c r="AD4265"/>
      <c r="AE4265"/>
      <c r="AF4265"/>
      <c r="AG4265"/>
      <c r="AH4265"/>
      <c r="AI4265"/>
      <c r="AJ4265"/>
      <c r="AK4265"/>
      <c r="AL4265"/>
      <c r="AM4265"/>
      <c r="AN4265"/>
      <c r="AO4265"/>
      <c r="AP4265"/>
      <c r="AQ4265"/>
      <c r="AR4265"/>
      <c r="AS4265"/>
      <c r="AT4265"/>
      <c r="AU4265"/>
      <c r="AV4265"/>
    </row>
    <row r="4266" spans="1:48" s="58" customFormat="1" ht="12.75" x14ac:dyDescent="0.2">
      <c r="A4266" s="247"/>
      <c r="B4266" s="165"/>
      <c r="C4266" s="165"/>
      <c r="D4266" s="245"/>
      <c r="E4266" s="245"/>
      <c r="F4266" s="245"/>
      <c r="G4266" s="251"/>
      <c r="H4266" s="251"/>
      <c r="I4266" s="251"/>
      <c r="J4266" s="251"/>
      <c r="K4266" s="251"/>
      <c r="L4266" s="251"/>
      <c r="M4266" s="251"/>
      <c r="N4266" s="251"/>
      <c r="O4266" s="251"/>
      <c r="P4266" s="251"/>
      <c r="Q4266"/>
      <c r="R4266"/>
      <c r="S4266"/>
      <c r="T4266"/>
      <c r="U4266"/>
      <c r="V4266"/>
      <c r="W4266"/>
      <c r="X4266"/>
      <c r="Y4266"/>
      <c r="Z4266"/>
      <c r="AA4266"/>
      <c r="AB4266"/>
      <c r="AC4266"/>
      <c r="AD4266"/>
      <c r="AE4266"/>
      <c r="AF4266"/>
      <c r="AG4266"/>
      <c r="AH4266"/>
      <c r="AI4266"/>
      <c r="AJ4266"/>
      <c r="AK4266"/>
      <c r="AL4266"/>
      <c r="AM4266"/>
      <c r="AN4266"/>
      <c r="AO4266"/>
      <c r="AP4266"/>
      <c r="AQ4266"/>
      <c r="AR4266"/>
      <c r="AS4266"/>
      <c r="AT4266"/>
      <c r="AU4266"/>
      <c r="AV4266"/>
    </row>
    <row r="4267" spans="1:48" s="58" customFormat="1" ht="12.75" x14ac:dyDescent="0.2">
      <c r="A4267" s="247"/>
      <c r="B4267" s="165"/>
      <c r="C4267" s="165"/>
      <c r="D4267" s="245"/>
      <c r="E4267" s="245"/>
      <c r="F4267" s="245"/>
      <c r="G4267" s="251"/>
      <c r="H4267" s="251"/>
      <c r="I4267" s="251"/>
      <c r="J4267" s="251"/>
      <c r="K4267" s="251"/>
      <c r="L4267" s="251"/>
      <c r="M4267" s="251"/>
      <c r="N4267" s="251"/>
      <c r="O4267" s="251"/>
      <c r="P4267" s="251"/>
      <c r="Q4267"/>
      <c r="R4267"/>
      <c r="S4267"/>
      <c r="T4267"/>
      <c r="U4267"/>
      <c r="V4267"/>
      <c r="W4267"/>
      <c r="X4267"/>
      <c r="Y4267"/>
      <c r="Z4267"/>
      <c r="AA4267"/>
      <c r="AB4267"/>
      <c r="AC4267"/>
      <c r="AD4267"/>
      <c r="AE4267"/>
      <c r="AF4267"/>
      <c r="AG4267"/>
      <c r="AH4267"/>
      <c r="AI4267"/>
      <c r="AJ4267"/>
      <c r="AK4267"/>
      <c r="AL4267"/>
      <c r="AM4267"/>
      <c r="AN4267"/>
      <c r="AO4267"/>
      <c r="AP4267"/>
      <c r="AQ4267"/>
      <c r="AR4267"/>
      <c r="AS4267"/>
      <c r="AT4267"/>
      <c r="AU4267"/>
      <c r="AV4267"/>
    </row>
    <row r="4268" spans="1:48" s="58" customFormat="1" ht="12.75" x14ac:dyDescent="0.2">
      <c r="A4268" s="247"/>
      <c r="B4268" s="165"/>
      <c r="C4268" s="165"/>
      <c r="D4268" s="245"/>
      <c r="E4268" s="245"/>
      <c r="F4268" s="245"/>
      <c r="G4268" s="251"/>
      <c r="H4268" s="251"/>
      <c r="I4268" s="251"/>
      <c r="J4268" s="251"/>
      <c r="K4268" s="251"/>
      <c r="L4268" s="251"/>
      <c r="M4268" s="251"/>
      <c r="N4268" s="251"/>
      <c r="O4268" s="251"/>
      <c r="P4268" s="251"/>
      <c r="Q4268"/>
      <c r="R4268"/>
      <c r="S4268"/>
      <c r="T4268"/>
      <c r="U4268"/>
      <c r="V4268"/>
      <c r="W4268"/>
      <c r="X4268"/>
      <c r="Y4268"/>
      <c r="Z4268"/>
      <c r="AA4268"/>
      <c r="AB4268"/>
      <c r="AC4268"/>
      <c r="AD4268"/>
      <c r="AE4268"/>
      <c r="AF4268"/>
      <c r="AG4268"/>
      <c r="AH4268"/>
      <c r="AI4268"/>
      <c r="AJ4268"/>
      <c r="AK4268"/>
      <c r="AL4268"/>
      <c r="AM4268"/>
      <c r="AN4268"/>
      <c r="AO4268"/>
      <c r="AP4268"/>
      <c r="AQ4268"/>
      <c r="AR4268"/>
      <c r="AS4268"/>
      <c r="AT4268"/>
      <c r="AU4268"/>
      <c r="AV4268"/>
    </row>
    <row r="4269" spans="1:48" s="58" customFormat="1" ht="12.75" x14ac:dyDescent="0.2">
      <c r="A4269" s="247"/>
      <c r="B4269" s="165"/>
      <c r="C4269" s="165"/>
      <c r="D4269" s="245"/>
      <c r="E4269" s="245"/>
      <c r="F4269" s="245"/>
      <c r="G4269" s="251"/>
      <c r="H4269" s="251"/>
      <c r="I4269" s="251"/>
      <c r="J4269" s="251"/>
      <c r="K4269" s="251"/>
      <c r="L4269" s="251"/>
      <c r="M4269" s="251"/>
      <c r="N4269" s="251"/>
      <c r="O4269" s="251"/>
      <c r="P4269" s="251"/>
      <c r="Q4269"/>
      <c r="R4269"/>
      <c r="S4269"/>
      <c r="T4269"/>
      <c r="U4269"/>
      <c r="V4269"/>
      <c r="W4269"/>
      <c r="X4269"/>
      <c r="Y4269"/>
      <c r="Z4269"/>
      <c r="AA4269"/>
      <c r="AB4269"/>
      <c r="AC4269"/>
      <c r="AD4269"/>
      <c r="AE4269"/>
      <c r="AF4269"/>
      <c r="AG4269"/>
      <c r="AH4269"/>
      <c r="AI4269"/>
      <c r="AJ4269"/>
      <c r="AK4269"/>
      <c r="AL4269"/>
      <c r="AM4269"/>
      <c r="AN4269"/>
      <c r="AO4269"/>
      <c r="AP4269"/>
      <c r="AQ4269"/>
      <c r="AR4269"/>
      <c r="AS4269"/>
      <c r="AT4269"/>
      <c r="AU4269"/>
      <c r="AV4269"/>
    </row>
    <row r="4270" spans="1:48" s="58" customFormat="1" ht="12.75" x14ac:dyDescent="0.2">
      <c r="A4270" s="247"/>
      <c r="B4270" s="165"/>
      <c r="C4270" s="165"/>
      <c r="D4270" s="245"/>
      <c r="E4270" s="245"/>
      <c r="F4270" s="245"/>
      <c r="G4270" s="251"/>
      <c r="H4270" s="251"/>
      <c r="I4270" s="251"/>
      <c r="J4270" s="251"/>
      <c r="K4270" s="251"/>
      <c r="L4270" s="251"/>
      <c r="M4270" s="251"/>
      <c r="N4270" s="251"/>
      <c r="O4270" s="251"/>
      <c r="P4270" s="251"/>
      <c r="Q4270"/>
      <c r="R4270"/>
      <c r="S4270"/>
      <c r="T4270"/>
      <c r="U4270"/>
      <c r="V4270"/>
      <c r="W4270"/>
      <c r="X4270"/>
      <c r="Y4270"/>
      <c r="Z4270"/>
      <c r="AA4270"/>
      <c r="AB4270"/>
      <c r="AC4270"/>
      <c r="AD4270"/>
      <c r="AE4270"/>
      <c r="AF4270"/>
      <c r="AG4270"/>
      <c r="AH4270"/>
      <c r="AI4270"/>
      <c r="AJ4270"/>
      <c r="AK4270"/>
      <c r="AL4270"/>
      <c r="AM4270"/>
      <c r="AN4270"/>
      <c r="AO4270"/>
      <c r="AP4270"/>
      <c r="AQ4270"/>
      <c r="AR4270"/>
      <c r="AS4270"/>
      <c r="AT4270"/>
      <c r="AU4270"/>
      <c r="AV4270"/>
    </row>
    <row r="4271" spans="1:48" s="58" customFormat="1" ht="12.75" x14ac:dyDescent="0.2">
      <c r="A4271" s="247"/>
      <c r="B4271" s="165"/>
      <c r="C4271" s="165"/>
      <c r="D4271" s="245"/>
      <c r="E4271" s="245"/>
      <c r="F4271" s="245"/>
      <c r="G4271" s="251"/>
      <c r="H4271" s="251"/>
      <c r="I4271" s="251"/>
      <c r="J4271" s="251"/>
      <c r="K4271" s="251"/>
      <c r="L4271" s="251"/>
      <c r="M4271" s="251"/>
      <c r="N4271" s="251"/>
      <c r="O4271" s="251"/>
      <c r="P4271" s="251"/>
      <c r="Q4271"/>
      <c r="R4271"/>
      <c r="S4271"/>
      <c r="T4271"/>
      <c r="U4271"/>
      <c r="V4271"/>
      <c r="W4271"/>
      <c r="X4271"/>
      <c r="Y4271"/>
      <c r="Z4271"/>
      <c r="AA4271"/>
      <c r="AB4271"/>
      <c r="AC4271"/>
      <c r="AD4271"/>
      <c r="AE4271"/>
      <c r="AF4271"/>
      <c r="AG4271"/>
      <c r="AH4271"/>
      <c r="AI4271"/>
      <c r="AJ4271"/>
      <c r="AK4271"/>
      <c r="AL4271"/>
      <c r="AM4271"/>
      <c r="AN4271"/>
      <c r="AO4271"/>
      <c r="AP4271"/>
      <c r="AQ4271"/>
      <c r="AR4271"/>
      <c r="AS4271"/>
      <c r="AT4271"/>
      <c r="AU4271"/>
      <c r="AV4271"/>
    </row>
    <row r="4272" spans="1:48" s="58" customFormat="1" ht="12.75" x14ac:dyDescent="0.2">
      <c r="A4272" s="247"/>
      <c r="B4272" s="165"/>
      <c r="C4272" s="165"/>
      <c r="D4272" s="245"/>
      <c r="E4272" s="245"/>
      <c r="F4272" s="245"/>
      <c r="G4272" s="251"/>
      <c r="H4272" s="251"/>
      <c r="I4272" s="251"/>
      <c r="J4272" s="251"/>
      <c r="K4272" s="251"/>
      <c r="L4272" s="251"/>
      <c r="M4272" s="251"/>
      <c r="N4272" s="251"/>
      <c r="O4272" s="251"/>
      <c r="P4272" s="251"/>
      <c r="Q4272"/>
      <c r="R4272"/>
      <c r="S4272"/>
      <c r="T4272"/>
      <c r="U4272"/>
      <c r="V4272"/>
      <c r="W4272"/>
      <c r="X4272"/>
      <c r="Y4272"/>
      <c r="Z4272"/>
      <c r="AA4272"/>
      <c r="AB4272"/>
      <c r="AC4272"/>
      <c r="AD4272"/>
      <c r="AE4272"/>
      <c r="AF4272"/>
      <c r="AG4272"/>
      <c r="AH4272"/>
      <c r="AI4272"/>
      <c r="AJ4272"/>
      <c r="AK4272"/>
      <c r="AL4272"/>
      <c r="AM4272"/>
      <c r="AN4272"/>
      <c r="AO4272"/>
      <c r="AP4272"/>
      <c r="AQ4272"/>
      <c r="AR4272"/>
      <c r="AS4272"/>
      <c r="AT4272"/>
      <c r="AU4272"/>
      <c r="AV4272"/>
    </row>
    <row r="4273" spans="1:48" s="58" customFormat="1" ht="12.75" x14ac:dyDescent="0.2">
      <c r="A4273" s="247"/>
      <c r="B4273" s="165"/>
      <c r="C4273" s="165"/>
      <c r="D4273" s="245"/>
      <c r="E4273" s="245"/>
      <c r="F4273" s="245"/>
      <c r="G4273" s="251"/>
      <c r="H4273" s="251"/>
      <c r="I4273" s="251"/>
      <c r="J4273" s="251"/>
      <c r="K4273" s="251"/>
      <c r="L4273" s="251"/>
      <c r="M4273" s="251"/>
      <c r="N4273" s="251"/>
      <c r="O4273" s="251"/>
      <c r="P4273" s="251"/>
      <c r="Q4273"/>
      <c r="R4273"/>
      <c r="S4273"/>
      <c r="T4273"/>
      <c r="U4273"/>
      <c r="V4273"/>
      <c r="W4273"/>
      <c r="X4273"/>
      <c r="Y4273"/>
      <c r="Z4273"/>
      <c r="AA4273"/>
      <c r="AB4273"/>
      <c r="AC4273"/>
      <c r="AD4273"/>
      <c r="AE4273"/>
      <c r="AF4273"/>
      <c r="AG4273"/>
      <c r="AH4273"/>
      <c r="AI4273"/>
      <c r="AJ4273"/>
      <c r="AK4273"/>
      <c r="AL4273"/>
      <c r="AM4273"/>
      <c r="AN4273"/>
      <c r="AO4273"/>
      <c r="AP4273"/>
      <c r="AQ4273"/>
      <c r="AR4273"/>
      <c r="AS4273"/>
      <c r="AT4273"/>
      <c r="AU4273"/>
      <c r="AV4273"/>
    </row>
    <row r="4274" spans="1:48" s="58" customFormat="1" ht="12.75" x14ac:dyDescent="0.2">
      <c r="A4274" s="247"/>
      <c r="B4274" s="165"/>
      <c r="C4274" s="165"/>
      <c r="D4274" s="245"/>
      <c r="E4274" s="245"/>
      <c r="F4274" s="245"/>
      <c r="G4274" s="251"/>
      <c r="H4274" s="251"/>
      <c r="I4274" s="251"/>
      <c r="J4274" s="251"/>
      <c r="K4274" s="251"/>
      <c r="L4274" s="251"/>
      <c r="M4274" s="251"/>
      <c r="N4274" s="251"/>
      <c r="O4274" s="251"/>
      <c r="P4274" s="251"/>
      <c r="Q4274"/>
      <c r="R4274"/>
      <c r="S4274"/>
      <c r="T4274"/>
      <c r="U4274"/>
      <c r="V4274"/>
      <c r="W4274"/>
      <c r="X4274"/>
      <c r="Y4274"/>
      <c r="Z4274"/>
      <c r="AA4274"/>
      <c r="AB4274"/>
      <c r="AC4274"/>
      <c r="AD4274"/>
      <c r="AE4274"/>
      <c r="AF4274"/>
      <c r="AG4274"/>
      <c r="AH4274"/>
      <c r="AI4274"/>
      <c r="AJ4274"/>
      <c r="AK4274"/>
      <c r="AL4274"/>
      <c r="AM4274"/>
      <c r="AN4274"/>
      <c r="AO4274"/>
      <c r="AP4274"/>
      <c r="AQ4274"/>
      <c r="AR4274"/>
      <c r="AS4274"/>
      <c r="AT4274"/>
      <c r="AU4274"/>
      <c r="AV4274"/>
    </row>
    <row r="4275" spans="1:48" s="58" customFormat="1" ht="12.75" x14ac:dyDescent="0.2">
      <c r="A4275" s="247"/>
      <c r="B4275" s="165"/>
      <c r="C4275" s="165"/>
      <c r="D4275" s="245"/>
      <c r="E4275" s="245"/>
      <c r="F4275" s="245"/>
      <c r="G4275" s="251"/>
      <c r="H4275" s="251"/>
      <c r="I4275" s="251"/>
      <c r="J4275" s="251"/>
      <c r="K4275" s="251"/>
      <c r="L4275" s="251"/>
      <c r="M4275" s="251"/>
      <c r="N4275" s="251"/>
      <c r="O4275" s="251"/>
      <c r="P4275" s="251"/>
      <c r="Q4275"/>
      <c r="R4275"/>
      <c r="S4275"/>
      <c r="T4275"/>
      <c r="U4275"/>
      <c r="V4275"/>
      <c r="W4275"/>
      <c r="X4275"/>
      <c r="Y4275"/>
      <c r="Z4275"/>
      <c r="AA4275"/>
      <c r="AB4275"/>
      <c r="AC4275"/>
      <c r="AD4275"/>
      <c r="AE4275"/>
      <c r="AF4275"/>
      <c r="AG4275"/>
      <c r="AH4275"/>
      <c r="AI4275"/>
      <c r="AJ4275"/>
      <c r="AK4275"/>
      <c r="AL4275"/>
      <c r="AM4275"/>
      <c r="AN4275"/>
      <c r="AO4275"/>
      <c r="AP4275"/>
      <c r="AQ4275"/>
      <c r="AR4275"/>
      <c r="AS4275"/>
      <c r="AT4275"/>
      <c r="AU4275"/>
      <c r="AV4275"/>
    </row>
    <row r="4276" spans="1:48" s="58" customFormat="1" ht="12.75" x14ac:dyDescent="0.2">
      <c r="A4276" s="247"/>
      <c r="B4276" s="165"/>
      <c r="C4276" s="165"/>
      <c r="D4276" s="245"/>
      <c r="E4276" s="245"/>
      <c r="F4276" s="245"/>
      <c r="G4276" s="251"/>
      <c r="H4276" s="251"/>
      <c r="I4276" s="251"/>
      <c r="J4276" s="251"/>
      <c r="K4276" s="251"/>
      <c r="L4276" s="251"/>
      <c r="M4276" s="251"/>
      <c r="N4276" s="251"/>
      <c r="O4276" s="251"/>
      <c r="P4276" s="251"/>
      <c r="Q4276"/>
      <c r="R4276"/>
      <c r="S4276"/>
      <c r="T4276"/>
      <c r="U4276"/>
      <c r="V4276"/>
      <c r="W4276"/>
      <c r="X4276"/>
      <c r="Y4276"/>
      <c r="Z4276"/>
      <c r="AA4276"/>
      <c r="AB4276"/>
      <c r="AC4276"/>
      <c r="AD4276"/>
      <c r="AE4276"/>
      <c r="AF4276"/>
      <c r="AG4276"/>
      <c r="AH4276"/>
      <c r="AI4276"/>
      <c r="AJ4276"/>
      <c r="AK4276"/>
      <c r="AL4276"/>
      <c r="AM4276"/>
      <c r="AN4276"/>
      <c r="AO4276"/>
      <c r="AP4276"/>
      <c r="AQ4276"/>
      <c r="AR4276"/>
      <c r="AS4276"/>
      <c r="AT4276"/>
      <c r="AU4276"/>
      <c r="AV4276"/>
    </row>
    <row r="4277" spans="1:48" s="58" customFormat="1" ht="12.75" x14ac:dyDescent="0.2">
      <c r="A4277" s="247"/>
      <c r="B4277" s="165"/>
      <c r="C4277" s="165"/>
      <c r="D4277" s="245"/>
      <c r="E4277" s="245"/>
      <c r="F4277" s="245"/>
      <c r="G4277" s="251"/>
      <c r="H4277" s="251"/>
      <c r="I4277" s="251"/>
      <c r="J4277" s="251"/>
      <c r="K4277" s="251"/>
      <c r="L4277" s="251"/>
      <c r="M4277" s="251"/>
      <c r="N4277" s="251"/>
      <c r="O4277" s="251"/>
      <c r="P4277" s="251"/>
      <c r="Q4277"/>
      <c r="R4277"/>
      <c r="S4277"/>
      <c r="T4277"/>
      <c r="U4277"/>
      <c r="V4277"/>
      <c r="W4277"/>
      <c r="X4277"/>
      <c r="Y4277"/>
      <c r="Z4277"/>
      <c r="AA4277"/>
      <c r="AB4277"/>
      <c r="AC4277"/>
      <c r="AD4277"/>
      <c r="AE4277"/>
      <c r="AF4277"/>
      <c r="AG4277"/>
      <c r="AH4277"/>
      <c r="AI4277"/>
      <c r="AJ4277"/>
      <c r="AK4277"/>
      <c r="AL4277"/>
      <c r="AM4277"/>
      <c r="AN4277"/>
      <c r="AO4277"/>
      <c r="AP4277"/>
      <c r="AQ4277"/>
      <c r="AR4277"/>
      <c r="AS4277"/>
      <c r="AT4277"/>
      <c r="AU4277"/>
      <c r="AV4277"/>
    </row>
    <row r="4278" spans="1:48" s="58" customFormat="1" ht="12.75" x14ac:dyDescent="0.2">
      <c r="A4278" s="247"/>
      <c r="B4278" s="165"/>
      <c r="C4278" s="165"/>
      <c r="D4278" s="245"/>
      <c r="E4278" s="245"/>
      <c r="F4278" s="245"/>
      <c r="G4278" s="251"/>
      <c r="H4278" s="251"/>
      <c r="I4278" s="251"/>
      <c r="J4278" s="251"/>
      <c r="K4278" s="251"/>
      <c r="L4278" s="251"/>
      <c r="M4278" s="251"/>
      <c r="N4278" s="251"/>
      <c r="O4278" s="251"/>
      <c r="P4278" s="251"/>
      <c r="Q4278"/>
      <c r="R4278"/>
      <c r="S4278"/>
      <c r="T4278"/>
      <c r="U4278"/>
      <c r="V4278"/>
      <c r="W4278"/>
      <c r="X4278"/>
      <c r="Y4278"/>
      <c r="Z4278"/>
      <c r="AA4278"/>
      <c r="AB4278"/>
      <c r="AC4278"/>
      <c r="AD4278"/>
      <c r="AE4278"/>
      <c r="AF4278"/>
      <c r="AG4278"/>
      <c r="AH4278"/>
      <c r="AI4278"/>
      <c r="AJ4278"/>
      <c r="AK4278"/>
      <c r="AL4278"/>
      <c r="AM4278"/>
      <c r="AN4278"/>
      <c r="AO4278"/>
      <c r="AP4278"/>
      <c r="AQ4278"/>
      <c r="AR4278"/>
      <c r="AS4278"/>
      <c r="AT4278"/>
      <c r="AU4278"/>
      <c r="AV4278"/>
    </row>
    <row r="4279" spans="1:48" s="58" customFormat="1" ht="12.75" x14ac:dyDescent="0.2">
      <c r="A4279" s="247"/>
      <c r="B4279" s="165"/>
      <c r="C4279" s="165"/>
      <c r="D4279" s="245"/>
      <c r="E4279" s="245"/>
      <c r="F4279" s="245"/>
      <c r="G4279" s="251"/>
      <c r="H4279" s="251"/>
      <c r="I4279" s="251"/>
      <c r="J4279" s="251"/>
      <c r="K4279" s="251"/>
      <c r="L4279" s="251"/>
      <c r="M4279" s="251"/>
      <c r="N4279" s="251"/>
      <c r="O4279" s="251"/>
      <c r="P4279" s="251"/>
      <c r="Q4279"/>
      <c r="R4279"/>
      <c r="S4279"/>
      <c r="T4279"/>
      <c r="U4279"/>
      <c r="V4279"/>
      <c r="W4279"/>
      <c r="X4279"/>
      <c r="Y4279"/>
      <c r="Z4279"/>
      <c r="AA4279"/>
      <c r="AB4279"/>
      <c r="AC4279"/>
      <c r="AD4279"/>
      <c r="AE4279"/>
      <c r="AF4279"/>
      <c r="AG4279"/>
      <c r="AH4279"/>
      <c r="AI4279"/>
      <c r="AJ4279"/>
      <c r="AK4279"/>
      <c r="AL4279"/>
      <c r="AM4279"/>
      <c r="AN4279"/>
      <c r="AO4279"/>
      <c r="AP4279"/>
      <c r="AQ4279"/>
      <c r="AR4279"/>
      <c r="AS4279"/>
      <c r="AT4279"/>
      <c r="AU4279"/>
      <c r="AV4279"/>
    </row>
    <row r="4280" spans="1:48" s="58" customFormat="1" ht="12.75" x14ac:dyDescent="0.2">
      <c r="A4280" s="247"/>
      <c r="B4280" s="165"/>
      <c r="C4280" s="165"/>
      <c r="D4280" s="245"/>
      <c r="E4280" s="245"/>
      <c r="F4280" s="245"/>
      <c r="G4280" s="251"/>
      <c r="H4280" s="251"/>
      <c r="I4280" s="251"/>
      <c r="J4280" s="251"/>
      <c r="K4280" s="251"/>
      <c r="L4280" s="251"/>
      <c r="M4280" s="251"/>
      <c r="N4280" s="251"/>
      <c r="O4280" s="251"/>
      <c r="P4280" s="251"/>
      <c r="Q4280"/>
      <c r="R4280"/>
      <c r="S4280"/>
      <c r="T4280"/>
      <c r="U4280"/>
      <c r="V4280"/>
      <c r="W4280"/>
      <c r="X4280"/>
      <c r="Y4280"/>
      <c r="Z4280"/>
      <c r="AA4280"/>
      <c r="AB4280"/>
      <c r="AC4280"/>
      <c r="AD4280"/>
      <c r="AE4280"/>
      <c r="AF4280"/>
      <c r="AG4280"/>
      <c r="AH4280"/>
      <c r="AI4280"/>
      <c r="AJ4280"/>
      <c r="AK4280"/>
      <c r="AL4280"/>
      <c r="AM4280"/>
      <c r="AN4280"/>
      <c r="AO4280"/>
      <c r="AP4280"/>
      <c r="AQ4280"/>
      <c r="AR4280"/>
      <c r="AS4280"/>
      <c r="AT4280"/>
      <c r="AU4280"/>
      <c r="AV4280"/>
    </row>
    <row r="4281" spans="1:48" s="58" customFormat="1" ht="12.75" x14ac:dyDescent="0.2">
      <c r="A4281" s="247"/>
      <c r="B4281" s="165"/>
      <c r="C4281" s="165"/>
      <c r="D4281" s="245"/>
      <c r="E4281" s="245"/>
      <c r="F4281" s="245"/>
      <c r="G4281" s="251"/>
      <c r="H4281" s="251"/>
      <c r="I4281" s="251"/>
      <c r="J4281" s="251"/>
      <c r="K4281" s="251"/>
      <c r="L4281" s="251"/>
      <c r="M4281" s="251"/>
      <c r="N4281" s="251"/>
      <c r="O4281" s="251"/>
      <c r="P4281" s="251"/>
      <c r="Q4281"/>
      <c r="R4281"/>
      <c r="S4281"/>
      <c r="T4281"/>
      <c r="U4281"/>
      <c r="V4281"/>
      <c r="W4281"/>
      <c r="X4281"/>
      <c r="Y4281"/>
      <c r="Z4281"/>
      <c r="AA4281"/>
      <c r="AB4281"/>
      <c r="AC4281"/>
      <c r="AD4281"/>
      <c r="AE4281"/>
      <c r="AF4281"/>
      <c r="AG4281"/>
      <c r="AH4281"/>
      <c r="AI4281"/>
      <c r="AJ4281"/>
      <c r="AK4281"/>
      <c r="AL4281"/>
      <c r="AM4281"/>
      <c r="AN4281"/>
      <c r="AO4281"/>
      <c r="AP4281"/>
      <c r="AQ4281"/>
      <c r="AR4281"/>
      <c r="AS4281"/>
      <c r="AT4281"/>
      <c r="AU4281"/>
      <c r="AV4281"/>
    </row>
    <row r="4282" spans="1:48" s="58" customFormat="1" ht="12.75" x14ac:dyDescent="0.2">
      <c r="A4282" s="247"/>
      <c r="B4282" s="165"/>
      <c r="C4282" s="165"/>
      <c r="D4282" s="245"/>
      <c r="E4282" s="245"/>
      <c r="F4282" s="245"/>
      <c r="G4282" s="251"/>
      <c r="H4282" s="251"/>
      <c r="I4282" s="251"/>
      <c r="J4282" s="251"/>
      <c r="K4282" s="251"/>
      <c r="L4282" s="251"/>
      <c r="M4282" s="251"/>
      <c r="N4282" s="251"/>
      <c r="O4282" s="251"/>
      <c r="P4282" s="251"/>
      <c r="Q4282"/>
      <c r="R4282"/>
      <c r="S4282"/>
      <c r="T4282"/>
      <c r="U4282"/>
      <c r="V4282"/>
      <c r="W4282"/>
      <c r="X4282"/>
      <c r="Y4282"/>
      <c r="Z4282"/>
      <c r="AA4282"/>
      <c r="AB4282"/>
      <c r="AC4282"/>
      <c r="AD4282"/>
      <c r="AE4282"/>
      <c r="AF4282"/>
      <c r="AG4282"/>
      <c r="AH4282"/>
      <c r="AI4282"/>
      <c r="AJ4282"/>
      <c r="AK4282"/>
      <c r="AL4282"/>
      <c r="AM4282"/>
      <c r="AN4282"/>
      <c r="AO4282"/>
      <c r="AP4282"/>
      <c r="AQ4282"/>
      <c r="AR4282"/>
      <c r="AS4282"/>
      <c r="AT4282"/>
      <c r="AU4282"/>
      <c r="AV4282"/>
    </row>
    <row r="4283" spans="1:48" s="58" customFormat="1" ht="12.75" x14ac:dyDescent="0.2">
      <c r="A4283" s="247"/>
      <c r="B4283" s="165"/>
      <c r="C4283" s="165"/>
      <c r="D4283" s="245"/>
      <c r="E4283" s="245"/>
      <c r="F4283" s="245"/>
      <c r="G4283" s="251"/>
      <c r="H4283" s="251"/>
      <c r="I4283" s="251"/>
      <c r="J4283" s="251"/>
      <c r="K4283" s="251"/>
      <c r="L4283" s="251"/>
      <c r="M4283" s="251"/>
      <c r="N4283" s="251"/>
      <c r="O4283" s="251"/>
      <c r="P4283" s="251"/>
      <c r="Q4283"/>
      <c r="R4283"/>
      <c r="S4283"/>
      <c r="T4283"/>
      <c r="U4283"/>
      <c r="V4283"/>
      <c r="W4283"/>
      <c r="X4283"/>
      <c r="Y4283"/>
      <c r="Z4283"/>
      <c r="AA4283"/>
      <c r="AB4283"/>
      <c r="AC4283"/>
      <c r="AD4283"/>
      <c r="AE4283"/>
      <c r="AF4283"/>
      <c r="AG4283"/>
      <c r="AH4283"/>
      <c r="AI4283"/>
      <c r="AJ4283"/>
      <c r="AK4283"/>
      <c r="AL4283"/>
      <c r="AM4283"/>
      <c r="AN4283"/>
      <c r="AO4283"/>
      <c r="AP4283"/>
      <c r="AQ4283"/>
      <c r="AR4283"/>
      <c r="AS4283"/>
      <c r="AT4283"/>
      <c r="AU4283"/>
      <c r="AV4283"/>
    </row>
    <row r="4284" spans="1:48" s="58" customFormat="1" ht="12.75" x14ac:dyDescent="0.2">
      <c r="A4284" s="247"/>
      <c r="B4284" s="165"/>
      <c r="C4284" s="165"/>
      <c r="D4284" s="245"/>
      <c r="E4284" s="245"/>
      <c r="F4284" s="245"/>
      <c r="G4284" s="251"/>
      <c r="H4284" s="251"/>
      <c r="I4284" s="251"/>
      <c r="J4284" s="251"/>
      <c r="K4284" s="251"/>
      <c r="L4284" s="251"/>
      <c r="M4284" s="251"/>
      <c r="N4284" s="251"/>
      <c r="O4284" s="251"/>
      <c r="P4284" s="251"/>
      <c r="Q4284"/>
      <c r="R4284"/>
      <c r="S4284"/>
      <c r="T4284"/>
      <c r="U4284"/>
      <c r="V4284"/>
      <c r="W4284"/>
      <c r="X4284"/>
      <c r="Y4284"/>
      <c r="Z4284"/>
      <c r="AA4284"/>
      <c r="AB4284"/>
      <c r="AC4284"/>
      <c r="AD4284"/>
      <c r="AE4284"/>
      <c r="AF4284"/>
      <c r="AG4284"/>
      <c r="AH4284"/>
      <c r="AI4284"/>
      <c r="AJ4284"/>
      <c r="AK4284"/>
      <c r="AL4284"/>
      <c r="AM4284"/>
      <c r="AN4284"/>
      <c r="AO4284"/>
      <c r="AP4284"/>
      <c r="AQ4284"/>
      <c r="AR4284"/>
      <c r="AS4284"/>
      <c r="AT4284"/>
      <c r="AU4284"/>
      <c r="AV4284"/>
    </row>
    <row r="4285" spans="1:48" s="58" customFormat="1" ht="12.75" x14ac:dyDescent="0.2">
      <c r="A4285" s="247"/>
      <c r="B4285" s="165"/>
      <c r="C4285" s="165"/>
      <c r="D4285" s="245"/>
      <c r="E4285" s="245"/>
      <c r="F4285" s="245"/>
      <c r="G4285" s="251"/>
      <c r="H4285" s="251"/>
      <c r="I4285" s="251"/>
      <c r="J4285" s="251"/>
      <c r="K4285" s="251"/>
      <c r="L4285" s="251"/>
      <c r="M4285" s="251"/>
      <c r="N4285" s="251"/>
      <c r="O4285" s="251"/>
      <c r="P4285" s="251"/>
      <c r="Q4285"/>
      <c r="R4285"/>
      <c r="S4285"/>
      <c r="T4285"/>
      <c r="U4285"/>
      <c r="V4285"/>
      <c r="W4285"/>
      <c r="X4285"/>
      <c r="Y4285"/>
      <c r="Z4285"/>
      <c r="AA4285"/>
      <c r="AB4285"/>
      <c r="AC4285"/>
      <c r="AD4285"/>
      <c r="AE4285"/>
      <c r="AF4285"/>
      <c r="AG4285"/>
      <c r="AH4285"/>
      <c r="AI4285"/>
      <c r="AJ4285"/>
      <c r="AK4285"/>
      <c r="AL4285"/>
      <c r="AM4285"/>
      <c r="AN4285"/>
      <c r="AO4285"/>
      <c r="AP4285"/>
      <c r="AQ4285"/>
      <c r="AR4285"/>
      <c r="AS4285"/>
      <c r="AT4285"/>
      <c r="AU4285"/>
      <c r="AV4285"/>
    </row>
    <row r="4286" spans="1:48" s="58" customFormat="1" ht="12.75" x14ac:dyDescent="0.2">
      <c r="A4286" s="247"/>
      <c r="B4286" s="165"/>
      <c r="C4286" s="165"/>
      <c r="D4286" s="245"/>
      <c r="E4286" s="245"/>
      <c r="F4286" s="245"/>
      <c r="G4286" s="251"/>
      <c r="H4286" s="251"/>
      <c r="I4286" s="251"/>
      <c r="J4286" s="251"/>
      <c r="K4286" s="251"/>
      <c r="L4286" s="251"/>
      <c r="M4286" s="251"/>
      <c r="N4286" s="251"/>
      <c r="O4286" s="251"/>
      <c r="P4286" s="251"/>
      <c r="Q4286"/>
      <c r="R4286"/>
      <c r="S4286"/>
      <c r="T4286"/>
      <c r="U4286"/>
      <c r="V4286"/>
      <c r="W4286"/>
      <c r="X4286"/>
      <c r="Y4286"/>
      <c r="Z4286"/>
      <c r="AA4286"/>
      <c r="AB4286"/>
      <c r="AC4286"/>
      <c r="AD4286"/>
      <c r="AE4286"/>
      <c r="AF4286"/>
      <c r="AG4286"/>
      <c r="AH4286"/>
      <c r="AI4286"/>
      <c r="AJ4286"/>
      <c r="AK4286"/>
      <c r="AL4286"/>
      <c r="AM4286"/>
      <c r="AN4286"/>
      <c r="AO4286"/>
      <c r="AP4286"/>
      <c r="AQ4286"/>
      <c r="AR4286"/>
      <c r="AS4286"/>
      <c r="AT4286"/>
      <c r="AU4286"/>
      <c r="AV4286"/>
    </row>
    <row r="4287" spans="1:48" s="58" customFormat="1" ht="12.75" x14ac:dyDescent="0.2">
      <c r="A4287" s="247"/>
      <c r="B4287" s="165"/>
      <c r="C4287" s="165"/>
      <c r="D4287" s="245"/>
      <c r="E4287" s="245"/>
      <c r="F4287" s="245"/>
      <c r="G4287" s="251"/>
      <c r="H4287" s="251"/>
      <c r="I4287" s="251"/>
      <c r="J4287" s="251"/>
      <c r="K4287" s="251"/>
      <c r="L4287" s="251"/>
      <c r="M4287" s="251"/>
      <c r="N4287" s="251"/>
      <c r="O4287" s="251"/>
      <c r="P4287" s="251"/>
      <c r="Q4287"/>
      <c r="R4287"/>
      <c r="S4287"/>
      <c r="T4287"/>
      <c r="U4287"/>
      <c r="V4287"/>
      <c r="W4287"/>
      <c r="X4287"/>
      <c r="Y4287"/>
      <c r="Z4287"/>
      <c r="AA4287"/>
      <c r="AB4287"/>
      <c r="AC4287"/>
      <c r="AD4287"/>
      <c r="AE4287"/>
      <c r="AF4287"/>
      <c r="AG4287"/>
      <c r="AH4287"/>
      <c r="AI4287"/>
      <c r="AJ4287"/>
      <c r="AK4287"/>
      <c r="AL4287"/>
      <c r="AM4287"/>
      <c r="AN4287"/>
      <c r="AO4287"/>
      <c r="AP4287"/>
      <c r="AQ4287"/>
      <c r="AR4287"/>
      <c r="AS4287"/>
      <c r="AT4287"/>
      <c r="AU4287"/>
      <c r="AV4287"/>
    </row>
    <row r="4288" spans="1:48" s="58" customFormat="1" ht="12.75" x14ac:dyDescent="0.2">
      <c r="A4288" s="247"/>
      <c r="B4288" s="165"/>
      <c r="C4288" s="165"/>
      <c r="D4288" s="245"/>
      <c r="E4288" s="245"/>
      <c r="F4288" s="245"/>
      <c r="G4288" s="251"/>
      <c r="H4288" s="251"/>
      <c r="I4288" s="251"/>
      <c r="J4288" s="251"/>
      <c r="K4288" s="251"/>
      <c r="L4288" s="251"/>
      <c r="M4288" s="251"/>
      <c r="N4288" s="251"/>
      <c r="O4288" s="251"/>
      <c r="P4288" s="251"/>
      <c r="Q4288"/>
      <c r="R4288"/>
      <c r="S4288"/>
      <c r="T4288"/>
      <c r="U4288"/>
      <c r="V4288"/>
      <c r="W4288"/>
      <c r="X4288"/>
      <c r="Y4288"/>
      <c r="Z4288"/>
      <c r="AA4288"/>
      <c r="AB4288"/>
      <c r="AC4288"/>
      <c r="AD4288"/>
      <c r="AE4288"/>
      <c r="AF4288"/>
      <c r="AG4288"/>
      <c r="AH4288"/>
      <c r="AI4288"/>
      <c r="AJ4288"/>
      <c r="AK4288"/>
      <c r="AL4288"/>
      <c r="AM4288"/>
      <c r="AN4288"/>
      <c r="AO4288"/>
      <c r="AP4288"/>
      <c r="AQ4288"/>
      <c r="AR4288"/>
      <c r="AS4288"/>
      <c r="AT4288"/>
      <c r="AU4288"/>
      <c r="AV4288"/>
    </row>
    <row r="4289" spans="1:48" s="58" customFormat="1" ht="12.75" x14ac:dyDescent="0.2">
      <c r="A4289" s="247"/>
      <c r="B4289" s="165"/>
      <c r="C4289" s="165"/>
      <c r="D4289" s="245"/>
      <c r="E4289" s="245"/>
      <c r="F4289" s="245"/>
      <c r="G4289" s="251"/>
      <c r="H4289" s="251"/>
      <c r="I4289" s="251"/>
      <c r="J4289" s="251"/>
      <c r="K4289" s="251"/>
      <c r="L4289" s="251"/>
      <c r="M4289" s="251"/>
      <c r="N4289" s="251"/>
      <c r="O4289" s="251"/>
      <c r="P4289" s="251"/>
      <c r="Q4289"/>
      <c r="R4289"/>
      <c r="S4289"/>
      <c r="T4289"/>
      <c r="U4289"/>
      <c r="V4289"/>
      <c r="W4289"/>
      <c r="X4289"/>
      <c r="Y4289"/>
      <c r="Z4289"/>
      <c r="AA4289"/>
      <c r="AB4289"/>
      <c r="AC4289"/>
      <c r="AD4289"/>
      <c r="AE4289"/>
      <c r="AF4289"/>
      <c r="AG4289"/>
      <c r="AH4289"/>
      <c r="AI4289"/>
      <c r="AJ4289"/>
      <c r="AK4289"/>
      <c r="AL4289"/>
      <c r="AM4289"/>
      <c r="AN4289"/>
      <c r="AO4289"/>
      <c r="AP4289"/>
      <c r="AQ4289"/>
      <c r="AR4289"/>
      <c r="AS4289"/>
      <c r="AT4289"/>
      <c r="AU4289"/>
      <c r="AV4289"/>
    </row>
    <row r="4290" spans="1:48" s="58" customFormat="1" ht="12.75" x14ac:dyDescent="0.2">
      <c r="A4290" s="247"/>
      <c r="B4290" s="165"/>
      <c r="C4290" s="165"/>
      <c r="D4290" s="245"/>
      <c r="E4290" s="245"/>
      <c r="F4290" s="245"/>
      <c r="G4290" s="251"/>
      <c r="H4290" s="251"/>
      <c r="I4290" s="251"/>
      <c r="J4290" s="251"/>
      <c r="K4290" s="251"/>
      <c r="L4290" s="251"/>
      <c r="M4290" s="251"/>
      <c r="N4290" s="251"/>
      <c r="O4290" s="251"/>
      <c r="P4290" s="251"/>
      <c r="Q4290"/>
      <c r="R4290"/>
      <c r="S4290"/>
      <c r="T4290"/>
      <c r="U4290"/>
      <c r="V4290"/>
      <c r="W4290"/>
      <c r="X4290"/>
      <c r="Y4290"/>
      <c r="Z4290"/>
      <c r="AA4290"/>
      <c r="AB4290"/>
      <c r="AC4290"/>
      <c r="AD4290"/>
      <c r="AE4290"/>
      <c r="AF4290"/>
      <c r="AG4290"/>
      <c r="AH4290"/>
      <c r="AI4290"/>
      <c r="AJ4290"/>
      <c r="AK4290"/>
      <c r="AL4290"/>
      <c r="AM4290"/>
      <c r="AN4290"/>
      <c r="AO4290"/>
      <c r="AP4290"/>
      <c r="AQ4290"/>
      <c r="AR4290"/>
      <c r="AS4290"/>
      <c r="AT4290"/>
      <c r="AU4290"/>
      <c r="AV4290"/>
    </row>
    <row r="4291" spans="1:48" s="58" customFormat="1" ht="12.75" x14ac:dyDescent="0.2">
      <c r="A4291" s="247"/>
      <c r="B4291" s="165"/>
      <c r="C4291" s="165"/>
      <c r="D4291" s="245"/>
      <c r="E4291" s="245"/>
      <c r="F4291" s="245"/>
      <c r="G4291" s="251"/>
      <c r="H4291" s="251"/>
      <c r="I4291" s="251"/>
      <c r="J4291" s="251"/>
      <c r="K4291" s="251"/>
      <c r="L4291" s="251"/>
      <c r="M4291" s="251"/>
      <c r="N4291" s="251"/>
      <c r="O4291" s="251"/>
      <c r="P4291" s="251"/>
      <c r="Q4291"/>
      <c r="R4291"/>
      <c r="S4291"/>
      <c r="T4291"/>
      <c r="U4291"/>
      <c r="V4291"/>
      <c r="W4291"/>
      <c r="X4291"/>
      <c r="Y4291"/>
      <c r="Z4291"/>
      <c r="AA4291"/>
      <c r="AB4291"/>
      <c r="AC4291"/>
      <c r="AD4291"/>
      <c r="AE4291"/>
      <c r="AF4291"/>
      <c r="AG4291"/>
      <c r="AH4291"/>
      <c r="AI4291"/>
      <c r="AJ4291"/>
      <c r="AK4291"/>
      <c r="AL4291"/>
      <c r="AM4291"/>
      <c r="AN4291"/>
      <c r="AO4291"/>
      <c r="AP4291"/>
      <c r="AQ4291"/>
      <c r="AR4291"/>
      <c r="AS4291"/>
      <c r="AT4291"/>
      <c r="AU4291"/>
      <c r="AV4291"/>
    </row>
    <row r="4292" spans="1:48" s="58" customFormat="1" ht="12.75" x14ac:dyDescent="0.2">
      <c r="A4292" s="247"/>
      <c r="B4292" s="165"/>
      <c r="C4292" s="165"/>
      <c r="D4292" s="245"/>
      <c r="E4292" s="245"/>
      <c r="F4292" s="245"/>
      <c r="G4292" s="251"/>
      <c r="H4292" s="251"/>
      <c r="I4292" s="251"/>
      <c r="J4292" s="251"/>
      <c r="K4292" s="251"/>
      <c r="L4292" s="251"/>
      <c r="M4292" s="251"/>
      <c r="N4292" s="251"/>
      <c r="O4292" s="251"/>
      <c r="P4292" s="251"/>
      <c r="Q4292"/>
      <c r="R4292"/>
      <c r="S4292"/>
      <c r="T4292"/>
      <c r="U4292"/>
      <c r="V4292"/>
      <c r="W4292"/>
      <c r="X4292"/>
      <c r="Y4292"/>
      <c r="Z4292"/>
      <c r="AA4292"/>
      <c r="AB4292"/>
      <c r="AC4292"/>
      <c r="AD4292"/>
      <c r="AE4292"/>
      <c r="AF4292"/>
      <c r="AG4292"/>
      <c r="AH4292"/>
      <c r="AI4292"/>
      <c r="AJ4292"/>
      <c r="AK4292"/>
      <c r="AL4292"/>
      <c r="AM4292"/>
      <c r="AN4292"/>
      <c r="AO4292"/>
      <c r="AP4292"/>
      <c r="AQ4292"/>
      <c r="AR4292"/>
      <c r="AS4292"/>
      <c r="AT4292"/>
      <c r="AU4292"/>
      <c r="AV4292"/>
    </row>
    <row r="4293" spans="1:48" s="58" customFormat="1" ht="12.75" x14ac:dyDescent="0.2">
      <c r="A4293" s="247"/>
      <c r="B4293" s="165"/>
      <c r="C4293" s="165"/>
      <c r="D4293" s="245"/>
      <c r="E4293" s="245"/>
      <c r="F4293" s="245"/>
      <c r="G4293" s="251"/>
      <c r="H4293" s="251"/>
      <c r="I4293" s="251"/>
      <c r="J4293" s="251"/>
      <c r="K4293" s="251"/>
      <c r="L4293" s="251"/>
      <c r="M4293" s="251"/>
      <c r="N4293" s="251"/>
      <c r="O4293" s="251"/>
      <c r="P4293" s="251"/>
      <c r="Q4293"/>
      <c r="R4293"/>
      <c r="S4293"/>
      <c r="T4293"/>
      <c r="U4293"/>
      <c r="V4293"/>
      <c r="W4293"/>
      <c r="X4293"/>
      <c r="Y4293"/>
      <c r="Z4293"/>
      <c r="AA4293"/>
      <c r="AB4293"/>
      <c r="AC4293"/>
      <c r="AD4293"/>
      <c r="AE4293"/>
      <c r="AF4293"/>
      <c r="AG4293"/>
      <c r="AH4293"/>
      <c r="AI4293"/>
      <c r="AJ4293"/>
      <c r="AK4293"/>
      <c r="AL4293"/>
      <c r="AM4293"/>
      <c r="AN4293"/>
      <c r="AO4293"/>
      <c r="AP4293"/>
      <c r="AQ4293"/>
      <c r="AR4293"/>
      <c r="AS4293"/>
      <c r="AT4293"/>
      <c r="AU4293"/>
      <c r="AV4293"/>
    </row>
    <row r="4294" spans="1:48" s="58" customFormat="1" ht="12.75" x14ac:dyDescent="0.2">
      <c r="A4294" s="247"/>
      <c r="B4294" s="165"/>
      <c r="C4294" s="165"/>
      <c r="D4294" s="245"/>
      <c r="E4294" s="245"/>
      <c r="F4294" s="245"/>
      <c r="G4294" s="251"/>
      <c r="H4294" s="251"/>
      <c r="I4294" s="251"/>
      <c r="J4294" s="251"/>
      <c r="K4294" s="251"/>
      <c r="L4294" s="251"/>
      <c r="M4294" s="251"/>
      <c r="N4294" s="251"/>
      <c r="O4294" s="251"/>
      <c r="P4294" s="251"/>
      <c r="Q4294"/>
      <c r="R4294"/>
      <c r="S4294"/>
      <c r="T4294"/>
      <c r="U4294"/>
      <c r="V4294"/>
      <c r="W4294"/>
      <c r="X4294"/>
      <c r="Y4294"/>
      <c r="Z4294"/>
      <c r="AA4294"/>
      <c r="AB4294"/>
      <c r="AC4294"/>
      <c r="AD4294"/>
      <c r="AE4294"/>
      <c r="AF4294"/>
      <c r="AG4294"/>
      <c r="AH4294"/>
      <c r="AI4294"/>
      <c r="AJ4294"/>
      <c r="AK4294"/>
      <c r="AL4294"/>
      <c r="AM4294"/>
      <c r="AN4294"/>
      <c r="AO4294"/>
      <c r="AP4294"/>
      <c r="AQ4294"/>
      <c r="AR4294"/>
      <c r="AS4294"/>
      <c r="AT4294"/>
      <c r="AU4294"/>
      <c r="AV4294"/>
    </row>
    <row r="4295" spans="1:48" s="58" customFormat="1" ht="12.75" x14ac:dyDescent="0.2">
      <c r="A4295" s="247"/>
      <c r="B4295" s="165"/>
      <c r="C4295" s="165"/>
      <c r="D4295" s="245"/>
      <c r="E4295" s="245"/>
      <c r="F4295" s="245"/>
      <c r="G4295" s="251"/>
      <c r="H4295" s="251"/>
      <c r="I4295" s="251"/>
      <c r="J4295" s="251"/>
      <c r="K4295" s="251"/>
      <c r="L4295" s="251"/>
      <c r="M4295" s="251"/>
      <c r="N4295" s="251"/>
      <c r="O4295" s="251"/>
      <c r="P4295" s="251"/>
      <c r="Q4295"/>
      <c r="R4295"/>
      <c r="S4295"/>
      <c r="T4295"/>
      <c r="U4295"/>
      <c r="V4295"/>
      <c r="W4295"/>
      <c r="X4295"/>
      <c r="Y4295"/>
      <c r="Z4295"/>
      <c r="AA4295"/>
      <c r="AB4295"/>
      <c r="AC4295"/>
      <c r="AD4295"/>
      <c r="AE4295"/>
      <c r="AF4295"/>
      <c r="AG4295"/>
      <c r="AH4295"/>
      <c r="AI4295"/>
      <c r="AJ4295"/>
      <c r="AK4295"/>
      <c r="AL4295"/>
      <c r="AM4295"/>
      <c r="AN4295"/>
      <c r="AO4295"/>
      <c r="AP4295"/>
      <c r="AQ4295"/>
      <c r="AR4295"/>
      <c r="AS4295"/>
      <c r="AT4295"/>
      <c r="AU4295"/>
      <c r="AV4295"/>
    </row>
    <row r="4296" spans="1:48" s="58" customFormat="1" ht="12.75" x14ac:dyDescent="0.2">
      <c r="A4296" s="247"/>
      <c r="B4296" s="165"/>
      <c r="C4296" s="165"/>
      <c r="D4296" s="245"/>
      <c r="E4296" s="245"/>
      <c r="F4296" s="245"/>
      <c r="G4296" s="251"/>
      <c r="H4296" s="251"/>
      <c r="I4296" s="251"/>
      <c r="J4296" s="251"/>
      <c r="K4296" s="251"/>
      <c r="L4296" s="251"/>
      <c r="M4296" s="251"/>
      <c r="N4296" s="251"/>
      <c r="O4296" s="251"/>
      <c r="P4296" s="251"/>
      <c r="Q4296"/>
      <c r="R4296"/>
      <c r="S4296"/>
      <c r="T4296"/>
      <c r="U4296"/>
      <c r="V4296"/>
      <c r="W4296"/>
      <c r="X4296"/>
      <c r="Y4296"/>
      <c r="Z4296"/>
      <c r="AA4296"/>
      <c r="AB4296"/>
      <c r="AC4296"/>
      <c r="AD4296"/>
      <c r="AE4296"/>
      <c r="AF4296"/>
      <c r="AG4296"/>
      <c r="AH4296"/>
      <c r="AI4296"/>
      <c r="AJ4296"/>
      <c r="AK4296"/>
      <c r="AL4296"/>
      <c r="AM4296"/>
      <c r="AN4296"/>
      <c r="AO4296"/>
      <c r="AP4296"/>
      <c r="AQ4296"/>
      <c r="AR4296"/>
      <c r="AS4296"/>
      <c r="AT4296"/>
      <c r="AU4296"/>
      <c r="AV4296"/>
    </row>
    <row r="4297" spans="1:48" s="58" customFormat="1" ht="12.75" x14ac:dyDescent="0.2">
      <c r="A4297" s="247"/>
      <c r="B4297" s="165"/>
      <c r="C4297" s="165"/>
      <c r="D4297" s="245"/>
      <c r="E4297" s="245"/>
      <c r="F4297" s="245"/>
      <c r="G4297" s="251"/>
      <c r="H4297" s="251"/>
      <c r="I4297" s="251"/>
      <c r="J4297" s="251"/>
      <c r="K4297" s="251"/>
      <c r="L4297" s="251"/>
      <c r="M4297" s="251"/>
      <c r="N4297" s="251"/>
      <c r="O4297" s="251"/>
      <c r="P4297" s="251"/>
      <c r="Q4297"/>
      <c r="R4297"/>
      <c r="S4297"/>
      <c r="T4297"/>
      <c r="U4297"/>
      <c r="V4297"/>
      <c r="W4297"/>
      <c r="X4297"/>
      <c r="Y4297"/>
      <c r="Z4297"/>
      <c r="AA4297"/>
      <c r="AB4297"/>
      <c r="AC4297"/>
      <c r="AD4297"/>
      <c r="AE4297"/>
      <c r="AF4297"/>
      <c r="AG4297"/>
      <c r="AH4297"/>
      <c r="AI4297"/>
      <c r="AJ4297"/>
      <c r="AK4297"/>
      <c r="AL4297"/>
      <c r="AM4297"/>
      <c r="AN4297"/>
      <c r="AO4297"/>
      <c r="AP4297"/>
      <c r="AQ4297"/>
      <c r="AR4297"/>
      <c r="AS4297"/>
      <c r="AT4297"/>
      <c r="AU4297"/>
      <c r="AV4297"/>
    </row>
    <row r="4298" spans="1:48" s="58" customFormat="1" ht="12.75" x14ac:dyDescent="0.2">
      <c r="A4298" s="247"/>
      <c r="B4298" s="165"/>
      <c r="C4298" s="165"/>
      <c r="D4298" s="245"/>
      <c r="E4298" s="245"/>
      <c r="F4298" s="245"/>
      <c r="G4298" s="251"/>
      <c r="H4298" s="251"/>
      <c r="I4298" s="251"/>
      <c r="J4298" s="251"/>
      <c r="K4298" s="251"/>
      <c r="L4298" s="251"/>
      <c r="M4298" s="251"/>
      <c r="N4298" s="251"/>
      <c r="O4298" s="251"/>
      <c r="P4298" s="251"/>
      <c r="Q4298"/>
      <c r="R4298"/>
      <c r="S4298"/>
      <c r="T4298"/>
      <c r="U4298"/>
      <c r="V4298"/>
      <c r="W4298"/>
      <c r="X4298"/>
      <c r="Y4298"/>
      <c r="Z4298"/>
      <c r="AA4298"/>
      <c r="AB4298"/>
      <c r="AC4298"/>
      <c r="AD4298"/>
      <c r="AE4298"/>
      <c r="AF4298"/>
      <c r="AG4298"/>
      <c r="AH4298"/>
      <c r="AI4298"/>
      <c r="AJ4298"/>
      <c r="AK4298"/>
      <c r="AL4298"/>
      <c r="AM4298"/>
      <c r="AN4298"/>
      <c r="AO4298"/>
      <c r="AP4298"/>
      <c r="AQ4298"/>
      <c r="AR4298"/>
      <c r="AS4298"/>
      <c r="AT4298"/>
      <c r="AU4298"/>
      <c r="AV4298"/>
    </row>
    <row r="4299" spans="1:48" s="58" customFormat="1" ht="12.75" x14ac:dyDescent="0.2">
      <c r="A4299" s="247"/>
      <c r="B4299" s="165"/>
      <c r="C4299" s="165"/>
      <c r="D4299" s="245"/>
      <c r="E4299" s="245"/>
      <c r="F4299" s="245"/>
      <c r="G4299" s="251"/>
      <c r="H4299" s="251"/>
      <c r="I4299" s="251"/>
      <c r="J4299" s="251"/>
      <c r="K4299" s="251"/>
      <c r="L4299" s="251"/>
      <c r="M4299" s="251"/>
      <c r="N4299" s="251"/>
      <c r="O4299" s="251"/>
      <c r="P4299" s="251"/>
      <c r="Q4299"/>
      <c r="R4299"/>
      <c r="S4299"/>
      <c r="T4299"/>
      <c r="U4299"/>
      <c r="V4299"/>
      <c r="W4299"/>
      <c r="X4299"/>
      <c r="Y4299"/>
      <c r="Z4299"/>
      <c r="AA4299"/>
      <c r="AB4299"/>
      <c r="AC4299"/>
      <c r="AD4299"/>
      <c r="AE4299"/>
      <c r="AF4299"/>
      <c r="AG4299"/>
      <c r="AH4299"/>
      <c r="AI4299"/>
      <c r="AJ4299"/>
      <c r="AK4299"/>
      <c r="AL4299"/>
      <c r="AM4299"/>
      <c r="AN4299"/>
      <c r="AO4299"/>
      <c r="AP4299"/>
      <c r="AQ4299"/>
      <c r="AR4299"/>
      <c r="AS4299"/>
      <c r="AT4299"/>
      <c r="AU4299"/>
      <c r="AV4299"/>
    </row>
    <row r="4300" spans="1:48" s="58" customFormat="1" ht="12.75" x14ac:dyDescent="0.2">
      <c r="A4300" s="247"/>
      <c r="B4300" s="165"/>
      <c r="C4300" s="165"/>
      <c r="D4300" s="245"/>
      <c r="E4300" s="245"/>
      <c r="F4300" s="245"/>
      <c r="G4300" s="251"/>
      <c r="H4300" s="251"/>
      <c r="I4300" s="251"/>
      <c r="J4300" s="251"/>
      <c r="K4300" s="251"/>
      <c r="L4300" s="251"/>
      <c r="M4300" s="251"/>
      <c r="N4300" s="251"/>
      <c r="O4300" s="251"/>
      <c r="P4300" s="251"/>
      <c r="Q4300"/>
      <c r="R4300"/>
      <c r="S4300"/>
      <c r="T4300"/>
      <c r="U4300"/>
      <c r="V4300"/>
      <c r="W4300"/>
      <c r="X4300"/>
      <c r="Y4300"/>
      <c r="Z4300"/>
      <c r="AA4300"/>
      <c r="AB4300"/>
      <c r="AC4300"/>
      <c r="AD4300"/>
      <c r="AE4300"/>
      <c r="AF4300"/>
      <c r="AG4300"/>
      <c r="AH4300"/>
      <c r="AI4300"/>
      <c r="AJ4300"/>
      <c r="AK4300"/>
      <c r="AL4300"/>
      <c r="AM4300"/>
      <c r="AN4300"/>
      <c r="AO4300"/>
      <c r="AP4300"/>
      <c r="AQ4300"/>
      <c r="AR4300"/>
      <c r="AS4300"/>
      <c r="AT4300"/>
      <c r="AU4300"/>
      <c r="AV4300"/>
    </row>
    <row r="4301" spans="1:48" s="58" customFormat="1" ht="12.75" x14ac:dyDescent="0.2">
      <c r="A4301" s="247"/>
      <c r="B4301" s="165"/>
      <c r="C4301" s="165"/>
      <c r="D4301" s="245"/>
      <c r="E4301" s="245"/>
      <c r="F4301" s="245"/>
      <c r="G4301" s="251"/>
      <c r="H4301" s="251"/>
      <c r="I4301" s="251"/>
      <c r="J4301" s="251"/>
      <c r="K4301" s="251"/>
      <c r="L4301" s="251"/>
      <c r="M4301" s="251"/>
      <c r="N4301" s="251"/>
      <c r="O4301" s="251"/>
      <c r="P4301" s="251"/>
      <c r="Q4301"/>
      <c r="R4301"/>
      <c r="S4301"/>
      <c r="T4301"/>
      <c r="U4301"/>
      <c r="V4301"/>
      <c r="W4301"/>
      <c r="X4301"/>
      <c r="Y4301"/>
      <c r="Z4301"/>
      <c r="AA4301"/>
      <c r="AB4301"/>
      <c r="AC4301"/>
      <c r="AD4301"/>
      <c r="AE4301"/>
      <c r="AF4301"/>
      <c r="AG4301"/>
      <c r="AH4301"/>
      <c r="AI4301"/>
      <c r="AJ4301"/>
      <c r="AK4301"/>
      <c r="AL4301"/>
      <c r="AM4301"/>
      <c r="AN4301"/>
      <c r="AO4301"/>
      <c r="AP4301"/>
      <c r="AQ4301"/>
      <c r="AR4301"/>
      <c r="AS4301"/>
      <c r="AT4301"/>
      <c r="AU4301"/>
      <c r="AV4301"/>
    </row>
    <row r="4302" spans="1:48" s="58" customFormat="1" ht="12.75" x14ac:dyDescent="0.2">
      <c r="A4302" s="247"/>
      <c r="B4302" s="165"/>
      <c r="C4302" s="165"/>
      <c r="D4302" s="245"/>
      <c r="E4302" s="245"/>
      <c r="F4302" s="245"/>
      <c r="G4302" s="251"/>
      <c r="H4302" s="251"/>
      <c r="I4302" s="251"/>
      <c r="J4302" s="251"/>
      <c r="K4302" s="251"/>
      <c r="L4302" s="251"/>
      <c r="M4302" s="251"/>
      <c r="N4302" s="251"/>
      <c r="O4302" s="251"/>
      <c r="P4302" s="251"/>
      <c r="Q4302"/>
      <c r="R4302"/>
      <c r="S4302"/>
      <c r="T4302"/>
      <c r="U4302"/>
      <c r="V4302"/>
      <c r="W4302"/>
      <c r="X4302"/>
      <c r="Y4302"/>
      <c r="Z4302"/>
      <c r="AA4302"/>
      <c r="AB4302"/>
      <c r="AC4302"/>
      <c r="AD4302"/>
      <c r="AE4302"/>
      <c r="AF4302"/>
      <c r="AG4302"/>
      <c r="AH4302"/>
      <c r="AI4302"/>
      <c r="AJ4302"/>
      <c r="AK4302"/>
      <c r="AL4302"/>
      <c r="AM4302"/>
      <c r="AN4302"/>
      <c r="AO4302"/>
      <c r="AP4302"/>
      <c r="AQ4302"/>
      <c r="AR4302"/>
      <c r="AS4302"/>
      <c r="AT4302"/>
      <c r="AU4302"/>
      <c r="AV4302"/>
    </row>
    <row r="4303" spans="1:48" s="58" customFormat="1" ht="12.75" x14ac:dyDescent="0.2">
      <c r="A4303" s="247"/>
      <c r="B4303" s="165"/>
      <c r="C4303" s="165"/>
      <c r="D4303" s="245"/>
      <c r="E4303" s="245"/>
      <c r="F4303" s="245"/>
      <c r="G4303" s="251"/>
      <c r="H4303" s="251"/>
      <c r="I4303" s="251"/>
      <c r="J4303" s="251"/>
      <c r="K4303" s="251"/>
      <c r="L4303" s="251"/>
      <c r="M4303" s="251"/>
      <c r="N4303" s="251"/>
      <c r="O4303" s="251"/>
      <c r="P4303" s="251"/>
      <c r="Q4303"/>
      <c r="R4303"/>
      <c r="S4303"/>
      <c r="T4303"/>
      <c r="U4303"/>
      <c r="V4303"/>
      <c r="W4303"/>
      <c r="X4303"/>
      <c r="Y4303"/>
      <c r="Z4303"/>
      <c r="AA4303"/>
      <c r="AB4303"/>
      <c r="AC4303"/>
      <c r="AD4303"/>
      <c r="AE4303"/>
      <c r="AF4303"/>
      <c r="AG4303"/>
      <c r="AH4303"/>
      <c r="AI4303"/>
      <c r="AJ4303"/>
      <c r="AK4303"/>
      <c r="AL4303"/>
      <c r="AM4303"/>
      <c r="AN4303"/>
      <c r="AO4303"/>
      <c r="AP4303"/>
      <c r="AQ4303"/>
      <c r="AR4303"/>
      <c r="AS4303"/>
      <c r="AT4303"/>
      <c r="AU4303"/>
      <c r="AV4303"/>
    </row>
    <row r="4304" spans="1:48" s="58" customFormat="1" ht="12.75" x14ac:dyDescent="0.2">
      <c r="A4304" s="247"/>
      <c r="B4304" s="165"/>
      <c r="C4304" s="165"/>
      <c r="D4304" s="245"/>
      <c r="E4304" s="245"/>
      <c r="F4304" s="245"/>
      <c r="G4304" s="251"/>
      <c r="H4304" s="251"/>
      <c r="I4304" s="251"/>
      <c r="J4304" s="251"/>
      <c r="K4304" s="251"/>
      <c r="L4304" s="251"/>
      <c r="M4304" s="251"/>
      <c r="N4304" s="251"/>
      <c r="O4304" s="251"/>
      <c r="P4304" s="251"/>
      <c r="Q4304"/>
      <c r="R4304"/>
      <c r="S4304"/>
      <c r="T4304"/>
      <c r="U4304"/>
      <c r="V4304"/>
      <c r="W4304"/>
      <c r="X4304"/>
      <c r="Y4304"/>
      <c r="Z4304"/>
      <c r="AA4304"/>
      <c r="AB4304"/>
      <c r="AC4304"/>
      <c r="AD4304"/>
      <c r="AE4304"/>
      <c r="AF4304"/>
      <c r="AG4304"/>
      <c r="AH4304"/>
      <c r="AI4304"/>
      <c r="AJ4304"/>
      <c r="AK4304"/>
      <c r="AL4304"/>
      <c r="AM4304"/>
      <c r="AN4304"/>
      <c r="AO4304"/>
      <c r="AP4304"/>
      <c r="AQ4304"/>
      <c r="AR4304"/>
      <c r="AS4304"/>
      <c r="AT4304"/>
      <c r="AU4304"/>
      <c r="AV4304"/>
    </row>
    <row r="4305" spans="1:48" s="58" customFormat="1" ht="12.75" x14ac:dyDescent="0.2">
      <c r="A4305" s="247"/>
      <c r="B4305" s="165"/>
      <c r="C4305" s="165"/>
      <c r="D4305" s="245"/>
      <c r="E4305" s="245"/>
      <c r="F4305" s="245"/>
      <c r="G4305" s="251"/>
      <c r="H4305" s="251"/>
      <c r="I4305" s="251"/>
      <c r="J4305" s="251"/>
      <c r="K4305" s="251"/>
      <c r="L4305" s="251"/>
      <c r="M4305" s="251"/>
      <c r="N4305" s="251"/>
      <c r="O4305" s="251"/>
      <c r="P4305" s="251"/>
      <c r="Q4305"/>
      <c r="R4305"/>
      <c r="S4305"/>
      <c r="T4305"/>
      <c r="U4305"/>
      <c r="V4305"/>
      <c r="W4305"/>
      <c r="X4305"/>
      <c r="Y4305"/>
      <c r="Z4305"/>
      <c r="AA4305"/>
      <c r="AB4305"/>
      <c r="AC4305"/>
      <c r="AD4305"/>
      <c r="AE4305"/>
      <c r="AF4305"/>
      <c r="AG4305"/>
      <c r="AH4305"/>
      <c r="AI4305"/>
      <c r="AJ4305"/>
      <c r="AK4305"/>
      <c r="AL4305"/>
      <c r="AM4305"/>
      <c r="AN4305"/>
      <c r="AO4305"/>
      <c r="AP4305"/>
      <c r="AQ4305"/>
      <c r="AR4305"/>
      <c r="AS4305"/>
      <c r="AT4305"/>
      <c r="AU4305"/>
      <c r="AV4305"/>
    </row>
    <row r="4306" spans="1:48" s="58" customFormat="1" ht="12.75" x14ac:dyDescent="0.2">
      <c r="A4306" s="247"/>
      <c r="B4306" s="165"/>
      <c r="C4306" s="165"/>
      <c r="D4306" s="245"/>
      <c r="E4306" s="245"/>
      <c r="F4306" s="245"/>
      <c r="G4306" s="251"/>
      <c r="H4306" s="251"/>
      <c r="I4306" s="251"/>
      <c r="J4306" s="251"/>
      <c r="K4306" s="251"/>
      <c r="L4306" s="251"/>
      <c r="M4306" s="251"/>
      <c r="N4306" s="251"/>
      <c r="O4306" s="251"/>
      <c r="P4306" s="251"/>
      <c r="Q4306"/>
      <c r="R4306"/>
      <c r="S4306"/>
      <c r="T4306"/>
      <c r="U4306"/>
      <c r="V4306"/>
      <c r="W4306"/>
      <c r="X4306"/>
      <c r="Y4306"/>
      <c r="Z4306"/>
      <c r="AA4306"/>
      <c r="AB4306"/>
      <c r="AC4306"/>
      <c r="AD4306"/>
      <c r="AE4306"/>
      <c r="AF4306"/>
      <c r="AG4306"/>
      <c r="AH4306"/>
      <c r="AI4306"/>
      <c r="AJ4306"/>
      <c r="AK4306"/>
      <c r="AL4306"/>
      <c r="AM4306"/>
      <c r="AN4306"/>
      <c r="AO4306"/>
      <c r="AP4306"/>
      <c r="AQ4306"/>
      <c r="AR4306"/>
      <c r="AS4306"/>
      <c r="AT4306"/>
      <c r="AU4306"/>
      <c r="AV4306"/>
    </row>
    <row r="4307" spans="1:48" s="58" customFormat="1" ht="12.75" x14ac:dyDescent="0.2">
      <c r="A4307" s="247"/>
      <c r="B4307" s="165"/>
      <c r="C4307" s="165"/>
      <c r="D4307" s="245"/>
      <c r="E4307" s="245"/>
      <c r="F4307" s="245"/>
      <c r="G4307" s="251"/>
      <c r="H4307" s="251"/>
      <c r="I4307" s="251"/>
      <c r="J4307" s="251"/>
      <c r="K4307" s="251"/>
      <c r="L4307" s="251"/>
      <c r="M4307" s="251"/>
      <c r="N4307" s="251"/>
      <c r="O4307" s="251"/>
      <c r="P4307" s="251"/>
      <c r="Q4307"/>
      <c r="R4307"/>
      <c r="S4307"/>
      <c r="T4307"/>
      <c r="U4307"/>
      <c r="V4307"/>
      <c r="W4307"/>
      <c r="X4307"/>
      <c r="Y4307"/>
      <c r="Z4307"/>
      <c r="AA4307"/>
      <c r="AB4307"/>
      <c r="AC4307"/>
      <c r="AD4307"/>
      <c r="AE4307"/>
      <c r="AF4307"/>
      <c r="AG4307"/>
      <c r="AH4307"/>
      <c r="AI4307"/>
      <c r="AJ4307"/>
      <c r="AK4307"/>
      <c r="AL4307"/>
      <c r="AM4307"/>
      <c r="AN4307"/>
      <c r="AO4307"/>
      <c r="AP4307"/>
      <c r="AQ4307"/>
      <c r="AR4307"/>
      <c r="AS4307"/>
      <c r="AT4307"/>
      <c r="AU4307"/>
      <c r="AV4307"/>
    </row>
    <row r="4308" spans="1:48" s="58" customFormat="1" ht="12.75" x14ac:dyDescent="0.2">
      <c r="A4308" s="247"/>
      <c r="B4308" s="165"/>
      <c r="C4308" s="165"/>
      <c r="D4308" s="245"/>
      <c r="E4308" s="245"/>
      <c r="F4308" s="245"/>
      <c r="G4308" s="251"/>
      <c r="H4308" s="251"/>
      <c r="I4308" s="251"/>
      <c r="J4308" s="251"/>
      <c r="K4308" s="251"/>
      <c r="L4308" s="251"/>
      <c r="M4308" s="251"/>
      <c r="N4308" s="251"/>
      <c r="O4308" s="251"/>
      <c r="P4308" s="251"/>
      <c r="Q4308"/>
      <c r="R4308"/>
      <c r="S4308"/>
      <c r="T4308"/>
      <c r="U4308"/>
      <c r="V4308"/>
      <c r="W4308"/>
      <c r="X4308"/>
      <c r="Y4308"/>
      <c r="Z4308"/>
      <c r="AA4308"/>
      <c r="AB4308"/>
      <c r="AC4308"/>
      <c r="AD4308"/>
      <c r="AE4308"/>
      <c r="AF4308"/>
      <c r="AG4308"/>
      <c r="AH4308"/>
      <c r="AI4308"/>
      <c r="AJ4308"/>
      <c r="AK4308"/>
      <c r="AL4308"/>
      <c r="AM4308"/>
      <c r="AN4308"/>
      <c r="AO4308"/>
      <c r="AP4308"/>
      <c r="AQ4308"/>
      <c r="AR4308"/>
      <c r="AS4308"/>
      <c r="AT4308"/>
      <c r="AU4308"/>
      <c r="AV4308"/>
    </row>
    <row r="4309" spans="1:48" s="58" customFormat="1" ht="12.75" x14ac:dyDescent="0.2">
      <c r="A4309" s="247"/>
      <c r="B4309" s="165"/>
      <c r="C4309" s="165"/>
      <c r="D4309" s="245"/>
      <c r="E4309" s="245"/>
      <c r="F4309" s="245"/>
      <c r="G4309" s="251"/>
      <c r="H4309" s="251"/>
      <c r="I4309" s="251"/>
      <c r="J4309" s="251"/>
      <c r="K4309" s="251"/>
      <c r="L4309" s="251"/>
      <c r="M4309" s="251"/>
      <c r="N4309" s="251"/>
      <c r="O4309" s="251"/>
      <c r="P4309" s="251"/>
      <c r="Q4309"/>
      <c r="R4309"/>
      <c r="S4309"/>
      <c r="T4309"/>
      <c r="U4309"/>
      <c r="V4309"/>
      <c r="W4309"/>
      <c r="X4309"/>
      <c r="Y4309"/>
      <c r="Z4309"/>
      <c r="AA4309"/>
      <c r="AB4309"/>
      <c r="AC4309"/>
      <c r="AD4309"/>
      <c r="AE4309"/>
      <c r="AF4309"/>
      <c r="AG4309"/>
      <c r="AH4309"/>
      <c r="AI4309"/>
      <c r="AJ4309"/>
      <c r="AK4309"/>
      <c r="AL4309"/>
      <c r="AM4309"/>
      <c r="AN4309"/>
      <c r="AO4309"/>
      <c r="AP4309"/>
      <c r="AQ4309"/>
      <c r="AR4309"/>
      <c r="AS4309"/>
      <c r="AT4309"/>
      <c r="AU4309"/>
      <c r="AV4309"/>
    </row>
    <row r="4310" spans="1:48" s="58" customFormat="1" ht="12.75" x14ac:dyDescent="0.2">
      <c r="A4310" s="247"/>
      <c r="B4310" s="165"/>
      <c r="C4310" s="165"/>
      <c r="D4310" s="245"/>
      <c r="E4310" s="245"/>
      <c r="F4310" s="245"/>
      <c r="G4310" s="251"/>
      <c r="H4310" s="251"/>
      <c r="I4310" s="251"/>
      <c r="J4310" s="251"/>
      <c r="K4310" s="251"/>
      <c r="L4310" s="251"/>
      <c r="M4310" s="251"/>
      <c r="N4310" s="251"/>
      <c r="O4310" s="251"/>
      <c r="P4310" s="251"/>
      <c r="Q4310"/>
      <c r="R4310"/>
      <c r="S4310"/>
      <c r="T4310"/>
      <c r="U4310"/>
      <c r="V4310"/>
      <c r="W4310"/>
      <c r="X4310"/>
      <c r="Y4310"/>
      <c r="Z4310"/>
      <c r="AA4310"/>
      <c r="AB4310"/>
      <c r="AC4310"/>
      <c r="AD4310"/>
      <c r="AE4310"/>
      <c r="AF4310"/>
      <c r="AG4310"/>
      <c r="AH4310"/>
      <c r="AI4310"/>
      <c r="AJ4310"/>
      <c r="AK4310"/>
      <c r="AL4310"/>
      <c r="AM4310"/>
      <c r="AN4310"/>
      <c r="AO4310"/>
      <c r="AP4310"/>
      <c r="AQ4310"/>
      <c r="AR4310"/>
      <c r="AS4310"/>
      <c r="AT4310"/>
      <c r="AU4310"/>
      <c r="AV4310"/>
    </row>
    <row r="4311" spans="1:48" s="58" customFormat="1" ht="12.75" x14ac:dyDescent="0.2">
      <c r="A4311" s="247"/>
      <c r="B4311" s="165"/>
      <c r="C4311" s="165"/>
      <c r="D4311" s="245"/>
      <c r="E4311" s="245"/>
      <c r="F4311" s="245"/>
      <c r="G4311" s="251"/>
      <c r="H4311" s="251"/>
      <c r="I4311" s="251"/>
      <c r="J4311" s="251"/>
      <c r="K4311" s="251"/>
      <c r="L4311" s="251"/>
      <c r="M4311" s="251"/>
      <c r="N4311" s="251"/>
      <c r="O4311" s="251"/>
      <c r="P4311" s="251"/>
      <c r="Q4311"/>
      <c r="R4311"/>
      <c r="S4311"/>
      <c r="T4311"/>
      <c r="U4311"/>
      <c r="V4311"/>
      <c r="W4311"/>
      <c r="X4311"/>
      <c r="Y4311"/>
      <c r="Z4311"/>
      <c r="AA4311"/>
      <c r="AB4311"/>
      <c r="AC4311"/>
      <c r="AD4311"/>
      <c r="AE4311"/>
      <c r="AF4311"/>
      <c r="AG4311"/>
      <c r="AH4311"/>
      <c r="AI4311"/>
      <c r="AJ4311"/>
      <c r="AK4311"/>
      <c r="AL4311"/>
      <c r="AM4311"/>
      <c r="AN4311"/>
      <c r="AO4311"/>
      <c r="AP4311"/>
      <c r="AQ4311"/>
      <c r="AR4311"/>
      <c r="AS4311"/>
      <c r="AT4311"/>
      <c r="AU4311"/>
      <c r="AV4311"/>
    </row>
    <row r="4312" spans="1:48" s="58" customFormat="1" ht="12.75" x14ac:dyDescent="0.2">
      <c r="A4312" s="247"/>
      <c r="B4312" s="165"/>
      <c r="C4312" s="165"/>
      <c r="D4312" s="245"/>
      <c r="E4312" s="245"/>
      <c r="F4312" s="245"/>
      <c r="G4312" s="251"/>
      <c r="H4312" s="251"/>
      <c r="I4312" s="251"/>
      <c r="J4312" s="251"/>
      <c r="K4312" s="251"/>
      <c r="L4312" s="251"/>
      <c r="M4312" s="251"/>
      <c r="N4312" s="251"/>
      <c r="O4312" s="251"/>
      <c r="P4312" s="251"/>
      <c r="Q4312"/>
      <c r="R4312"/>
      <c r="S4312"/>
      <c r="T4312"/>
      <c r="U4312"/>
      <c r="V4312"/>
      <c r="W4312"/>
      <c r="X4312"/>
      <c r="Y4312"/>
      <c r="Z4312"/>
      <c r="AA4312"/>
      <c r="AB4312"/>
      <c r="AC4312"/>
      <c r="AD4312"/>
      <c r="AE4312"/>
      <c r="AF4312"/>
      <c r="AG4312"/>
      <c r="AH4312"/>
      <c r="AI4312"/>
      <c r="AJ4312"/>
      <c r="AK4312"/>
      <c r="AL4312"/>
      <c r="AM4312"/>
      <c r="AN4312"/>
      <c r="AO4312"/>
      <c r="AP4312"/>
      <c r="AQ4312"/>
      <c r="AR4312"/>
      <c r="AS4312"/>
      <c r="AT4312"/>
      <c r="AU4312"/>
      <c r="AV4312"/>
    </row>
    <row r="4313" spans="1:48" s="58" customFormat="1" ht="12.75" x14ac:dyDescent="0.2">
      <c r="A4313" s="247"/>
      <c r="B4313" s="165"/>
      <c r="C4313" s="165"/>
      <c r="D4313" s="245"/>
      <c r="E4313" s="245"/>
      <c r="F4313" s="245"/>
      <c r="G4313" s="251"/>
      <c r="H4313" s="251"/>
      <c r="I4313" s="251"/>
      <c r="J4313" s="251"/>
      <c r="K4313" s="251"/>
      <c r="L4313" s="251"/>
      <c r="M4313" s="251"/>
      <c r="N4313" s="251"/>
      <c r="O4313" s="251"/>
      <c r="P4313" s="251"/>
      <c r="Q4313"/>
      <c r="R4313"/>
      <c r="S4313"/>
      <c r="T4313"/>
      <c r="U4313"/>
      <c r="V4313"/>
      <c r="W4313"/>
      <c r="X4313"/>
      <c r="Y4313"/>
      <c r="Z4313"/>
      <c r="AA4313"/>
      <c r="AB4313"/>
      <c r="AC4313"/>
      <c r="AD4313"/>
      <c r="AE4313"/>
      <c r="AF4313"/>
      <c r="AG4313"/>
      <c r="AH4313"/>
      <c r="AI4313"/>
      <c r="AJ4313"/>
      <c r="AK4313"/>
      <c r="AL4313"/>
      <c r="AM4313"/>
      <c r="AN4313"/>
      <c r="AO4313"/>
      <c r="AP4313"/>
      <c r="AQ4313"/>
      <c r="AR4313"/>
      <c r="AS4313"/>
      <c r="AT4313"/>
      <c r="AU4313"/>
      <c r="AV4313"/>
    </row>
    <row r="4314" spans="1:48" s="58" customFormat="1" ht="12.75" x14ac:dyDescent="0.2">
      <c r="A4314" s="247"/>
      <c r="B4314" s="165"/>
      <c r="C4314" s="165"/>
      <c r="D4314" s="245"/>
      <c r="E4314" s="245"/>
      <c r="F4314" s="245"/>
      <c r="G4314" s="251"/>
      <c r="H4314" s="251"/>
      <c r="I4314" s="251"/>
      <c r="J4314" s="251"/>
      <c r="K4314" s="251"/>
      <c r="L4314" s="251"/>
      <c r="M4314" s="251"/>
      <c r="N4314" s="251"/>
      <c r="O4314" s="251"/>
      <c r="P4314" s="251"/>
      <c r="Q4314"/>
      <c r="R4314"/>
      <c r="S4314"/>
      <c r="T4314"/>
      <c r="U4314"/>
      <c r="V4314"/>
      <c r="W4314"/>
      <c r="X4314"/>
      <c r="Y4314"/>
      <c r="Z4314"/>
      <c r="AA4314"/>
      <c r="AB4314"/>
      <c r="AC4314"/>
      <c r="AD4314"/>
      <c r="AE4314"/>
      <c r="AF4314"/>
      <c r="AG4314"/>
      <c r="AH4314"/>
      <c r="AI4314"/>
      <c r="AJ4314"/>
      <c r="AK4314"/>
      <c r="AL4314"/>
      <c r="AM4314"/>
      <c r="AN4314"/>
      <c r="AO4314"/>
      <c r="AP4314"/>
      <c r="AQ4314"/>
      <c r="AR4314"/>
      <c r="AS4314"/>
      <c r="AT4314"/>
      <c r="AU4314"/>
      <c r="AV4314"/>
    </row>
    <row r="4315" spans="1:48" s="58" customFormat="1" ht="12.75" x14ac:dyDescent="0.2">
      <c r="A4315" s="247"/>
      <c r="B4315" s="165"/>
      <c r="C4315" s="165"/>
      <c r="D4315" s="245"/>
      <c r="E4315" s="245"/>
      <c r="F4315" s="245"/>
      <c r="G4315" s="251"/>
      <c r="H4315" s="251"/>
      <c r="I4315" s="251"/>
      <c r="J4315" s="251"/>
      <c r="K4315" s="251"/>
      <c r="L4315" s="251"/>
      <c r="M4315" s="251"/>
      <c r="N4315" s="251"/>
      <c r="O4315" s="251"/>
      <c r="P4315" s="251"/>
      <c r="Q4315"/>
      <c r="R4315"/>
      <c r="S4315"/>
      <c r="T4315"/>
      <c r="U4315"/>
      <c r="V4315"/>
      <c r="W4315"/>
      <c r="X4315"/>
      <c r="Y4315"/>
      <c r="Z4315"/>
      <c r="AA4315"/>
      <c r="AB4315"/>
      <c r="AC4315"/>
      <c r="AD4315"/>
      <c r="AE4315"/>
      <c r="AF4315"/>
      <c r="AG4315"/>
      <c r="AH4315"/>
      <c r="AI4315"/>
      <c r="AJ4315"/>
      <c r="AK4315"/>
      <c r="AL4315"/>
      <c r="AM4315"/>
      <c r="AN4315"/>
      <c r="AO4315"/>
      <c r="AP4315"/>
      <c r="AQ4315"/>
      <c r="AR4315"/>
      <c r="AS4315"/>
      <c r="AT4315"/>
      <c r="AU4315"/>
      <c r="AV4315"/>
    </row>
    <row r="4316" spans="1:48" s="58" customFormat="1" ht="12.75" x14ac:dyDescent="0.2">
      <c r="A4316" s="247"/>
      <c r="B4316" s="165"/>
      <c r="C4316" s="165"/>
      <c r="D4316" s="245"/>
      <c r="E4316" s="245"/>
      <c r="F4316" s="245"/>
      <c r="G4316" s="251"/>
      <c r="H4316" s="251"/>
      <c r="I4316" s="251"/>
      <c r="J4316" s="251"/>
      <c r="K4316" s="251"/>
      <c r="L4316" s="251"/>
      <c r="M4316" s="251"/>
      <c r="N4316" s="251"/>
      <c r="O4316" s="251"/>
      <c r="P4316" s="251"/>
      <c r="Q4316"/>
      <c r="R4316"/>
      <c r="S4316"/>
      <c r="T4316"/>
      <c r="U4316"/>
      <c r="V4316"/>
      <c r="W4316"/>
      <c r="X4316"/>
      <c r="Y4316"/>
      <c r="Z4316"/>
      <c r="AA4316"/>
      <c r="AB4316"/>
      <c r="AC4316"/>
      <c r="AD4316"/>
      <c r="AE4316"/>
      <c r="AF4316"/>
      <c r="AG4316"/>
      <c r="AH4316"/>
      <c r="AI4316"/>
      <c r="AJ4316"/>
      <c r="AK4316"/>
      <c r="AL4316"/>
      <c r="AM4316"/>
      <c r="AN4316"/>
      <c r="AO4316"/>
      <c r="AP4316"/>
      <c r="AQ4316"/>
      <c r="AR4316"/>
      <c r="AS4316"/>
      <c r="AT4316"/>
      <c r="AU4316"/>
      <c r="AV4316"/>
    </row>
    <row r="4317" spans="1:48" s="58" customFormat="1" ht="12.75" x14ac:dyDescent="0.2">
      <c r="A4317" s="247"/>
      <c r="B4317" s="165"/>
      <c r="C4317" s="165"/>
      <c r="D4317" s="245"/>
      <c r="E4317" s="245"/>
      <c r="F4317" s="245"/>
      <c r="G4317" s="251"/>
      <c r="H4317" s="251"/>
      <c r="I4317" s="251"/>
      <c r="J4317" s="251"/>
      <c r="K4317" s="251"/>
      <c r="L4317" s="251"/>
      <c r="M4317" s="251"/>
      <c r="N4317" s="251"/>
      <c r="O4317" s="251"/>
      <c r="P4317" s="251"/>
      <c r="Q4317"/>
      <c r="R4317"/>
      <c r="S4317"/>
      <c r="T4317"/>
      <c r="U4317"/>
      <c r="V4317"/>
      <c r="W4317"/>
      <c r="X4317"/>
      <c r="Y4317"/>
      <c r="Z4317"/>
      <c r="AA4317"/>
      <c r="AB4317"/>
      <c r="AC4317"/>
      <c r="AD4317"/>
      <c r="AE4317"/>
      <c r="AF4317"/>
      <c r="AG4317"/>
      <c r="AH4317"/>
      <c r="AI4317"/>
      <c r="AJ4317"/>
      <c r="AK4317"/>
      <c r="AL4317"/>
      <c r="AM4317"/>
      <c r="AN4317"/>
      <c r="AO4317"/>
      <c r="AP4317"/>
      <c r="AQ4317"/>
      <c r="AR4317"/>
      <c r="AS4317"/>
      <c r="AT4317"/>
      <c r="AU4317"/>
      <c r="AV4317"/>
    </row>
    <row r="4318" spans="1:48" s="58" customFormat="1" ht="12.75" x14ac:dyDescent="0.2">
      <c r="A4318" s="247"/>
      <c r="B4318" s="165"/>
      <c r="C4318" s="165"/>
      <c r="D4318" s="245"/>
      <c r="E4318" s="245"/>
      <c r="F4318" s="245"/>
      <c r="G4318" s="251"/>
      <c r="H4318" s="251"/>
      <c r="I4318" s="251"/>
      <c r="J4318" s="251"/>
      <c r="K4318" s="251"/>
      <c r="L4318" s="251"/>
      <c r="M4318" s="251"/>
      <c r="N4318" s="251"/>
      <c r="O4318" s="251"/>
      <c r="P4318" s="251"/>
      <c r="Q4318"/>
      <c r="R4318"/>
      <c r="S4318"/>
      <c r="T4318"/>
      <c r="U4318"/>
      <c r="V4318"/>
      <c r="W4318"/>
      <c r="X4318"/>
      <c r="Y4318"/>
      <c r="Z4318"/>
      <c r="AA4318"/>
      <c r="AB4318"/>
      <c r="AC4318"/>
      <c r="AD4318"/>
      <c r="AE4318"/>
      <c r="AF4318"/>
      <c r="AG4318"/>
      <c r="AH4318"/>
      <c r="AI4318"/>
      <c r="AJ4318"/>
      <c r="AK4318"/>
      <c r="AL4318"/>
      <c r="AM4318"/>
      <c r="AN4318"/>
      <c r="AO4318"/>
      <c r="AP4318"/>
      <c r="AQ4318"/>
      <c r="AR4318"/>
      <c r="AS4318"/>
      <c r="AT4318"/>
      <c r="AU4318"/>
      <c r="AV4318"/>
    </row>
    <row r="4319" spans="1:48" s="58" customFormat="1" ht="12.75" x14ac:dyDescent="0.2">
      <c r="A4319" s="247"/>
      <c r="B4319" s="165"/>
      <c r="C4319" s="165"/>
      <c r="D4319" s="245"/>
      <c r="E4319" s="245"/>
      <c r="F4319" s="245"/>
      <c r="G4319" s="251"/>
      <c r="H4319" s="251"/>
      <c r="I4319" s="251"/>
      <c r="J4319" s="251"/>
      <c r="K4319" s="251"/>
      <c r="L4319" s="251"/>
      <c r="M4319" s="251"/>
      <c r="N4319" s="251"/>
      <c r="O4319" s="251"/>
      <c r="P4319" s="251"/>
      <c r="Q4319"/>
      <c r="R4319"/>
      <c r="S4319"/>
      <c r="T4319"/>
      <c r="U4319"/>
      <c r="V4319"/>
      <c r="W4319"/>
      <c r="X4319"/>
      <c r="Y4319"/>
      <c r="Z4319"/>
      <c r="AA4319"/>
      <c r="AB4319"/>
      <c r="AC4319"/>
      <c r="AD4319"/>
      <c r="AE4319"/>
      <c r="AF4319"/>
      <c r="AG4319"/>
      <c r="AH4319"/>
      <c r="AI4319"/>
      <c r="AJ4319"/>
      <c r="AK4319"/>
      <c r="AL4319"/>
      <c r="AM4319"/>
      <c r="AN4319"/>
      <c r="AO4319"/>
      <c r="AP4319"/>
      <c r="AQ4319"/>
      <c r="AR4319"/>
      <c r="AS4319"/>
      <c r="AT4319"/>
      <c r="AU4319"/>
      <c r="AV4319"/>
    </row>
    <row r="4320" spans="1:48" s="58" customFormat="1" ht="12.75" x14ac:dyDescent="0.2">
      <c r="A4320" s="247"/>
      <c r="B4320" s="165"/>
      <c r="C4320" s="165"/>
      <c r="D4320" s="245"/>
      <c r="E4320" s="245"/>
      <c r="F4320" s="245"/>
      <c r="G4320" s="251"/>
      <c r="H4320" s="251"/>
      <c r="I4320" s="251"/>
      <c r="J4320" s="251"/>
      <c r="K4320" s="251"/>
      <c r="L4320" s="251"/>
      <c r="M4320" s="251"/>
      <c r="N4320" s="251"/>
      <c r="O4320" s="251"/>
      <c r="P4320" s="251"/>
      <c r="Q4320"/>
      <c r="R4320"/>
      <c r="S4320"/>
      <c r="T4320"/>
      <c r="U4320"/>
      <c r="V4320"/>
      <c r="W4320"/>
      <c r="X4320"/>
      <c r="Y4320"/>
      <c r="Z4320"/>
      <c r="AA4320"/>
      <c r="AB4320"/>
      <c r="AC4320"/>
      <c r="AD4320"/>
      <c r="AE4320"/>
      <c r="AF4320"/>
      <c r="AG4320"/>
      <c r="AH4320"/>
      <c r="AI4320"/>
      <c r="AJ4320"/>
      <c r="AK4320"/>
      <c r="AL4320"/>
      <c r="AM4320"/>
      <c r="AN4320"/>
      <c r="AO4320"/>
      <c r="AP4320"/>
      <c r="AQ4320"/>
      <c r="AR4320"/>
      <c r="AS4320"/>
      <c r="AT4320"/>
      <c r="AU4320"/>
      <c r="AV4320"/>
    </row>
    <row r="4321" spans="1:48" s="58" customFormat="1" ht="12.75" x14ac:dyDescent="0.2">
      <c r="A4321" s="247"/>
      <c r="B4321" s="165"/>
      <c r="C4321" s="165"/>
      <c r="D4321" s="245"/>
      <c r="E4321" s="245"/>
      <c r="F4321" s="245"/>
      <c r="G4321" s="251"/>
      <c r="H4321" s="251"/>
      <c r="I4321" s="251"/>
      <c r="J4321" s="251"/>
      <c r="K4321" s="251"/>
      <c r="L4321" s="251"/>
      <c r="M4321" s="251"/>
      <c r="N4321" s="251"/>
      <c r="O4321" s="251"/>
      <c r="P4321" s="251"/>
      <c r="Q4321"/>
      <c r="R4321"/>
      <c r="S4321"/>
      <c r="T4321"/>
      <c r="U4321"/>
      <c r="V4321"/>
      <c r="W4321"/>
      <c r="X4321"/>
      <c r="Y4321"/>
      <c r="Z4321"/>
      <c r="AA4321"/>
      <c r="AB4321"/>
      <c r="AC4321"/>
      <c r="AD4321"/>
      <c r="AE4321"/>
      <c r="AF4321"/>
      <c r="AG4321"/>
      <c r="AH4321"/>
      <c r="AI4321"/>
      <c r="AJ4321"/>
      <c r="AK4321"/>
      <c r="AL4321"/>
      <c r="AM4321"/>
      <c r="AN4321"/>
      <c r="AO4321"/>
      <c r="AP4321"/>
      <c r="AQ4321"/>
      <c r="AR4321"/>
      <c r="AS4321"/>
      <c r="AT4321"/>
      <c r="AU4321"/>
      <c r="AV4321"/>
    </row>
    <row r="4322" spans="1:48" s="58" customFormat="1" ht="12.75" x14ac:dyDescent="0.2">
      <c r="A4322" s="247"/>
      <c r="B4322" s="165"/>
      <c r="C4322" s="165"/>
      <c r="D4322" s="245"/>
      <c r="E4322" s="245"/>
      <c r="F4322" s="245"/>
      <c r="G4322" s="251"/>
      <c r="H4322" s="251"/>
      <c r="I4322" s="251"/>
      <c r="J4322" s="251"/>
      <c r="K4322" s="251"/>
      <c r="L4322" s="251"/>
      <c r="M4322" s="251"/>
      <c r="N4322" s="251"/>
      <c r="O4322" s="251"/>
      <c r="P4322" s="251"/>
      <c r="Q4322"/>
      <c r="R4322"/>
      <c r="S4322"/>
      <c r="T4322"/>
      <c r="U4322"/>
      <c r="V4322"/>
      <c r="W4322"/>
      <c r="X4322"/>
      <c r="Y4322"/>
      <c r="Z4322"/>
      <c r="AA4322"/>
      <c r="AB4322"/>
      <c r="AC4322"/>
      <c r="AD4322"/>
      <c r="AE4322"/>
      <c r="AF4322"/>
      <c r="AG4322"/>
      <c r="AH4322"/>
      <c r="AI4322"/>
      <c r="AJ4322"/>
      <c r="AK4322"/>
      <c r="AL4322"/>
      <c r="AM4322"/>
      <c r="AN4322"/>
      <c r="AO4322"/>
      <c r="AP4322"/>
      <c r="AQ4322"/>
      <c r="AR4322"/>
      <c r="AS4322"/>
      <c r="AT4322"/>
      <c r="AU4322"/>
      <c r="AV4322"/>
    </row>
    <row r="4323" spans="1:48" s="58" customFormat="1" ht="12.75" x14ac:dyDescent="0.2">
      <c r="A4323" s="247"/>
      <c r="B4323" s="165"/>
      <c r="C4323" s="165"/>
      <c r="D4323" s="245"/>
      <c r="E4323" s="245"/>
      <c r="F4323" s="245"/>
      <c r="G4323" s="251"/>
      <c r="H4323" s="251"/>
      <c r="I4323" s="251"/>
      <c r="J4323" s="251"/>
      <c r="K4323" s="251"/>
      <c r="L4323" s="251"/>
      <c r="M4323" s="251"/>
      <c r="N4323" s="251"/>
      <c r="O4323" s="251"/>
      <c r="P4323" s="251"/>
      <c r="Q4323"/>
      <c r="R4323"/>
      <c r="S4323"/>
      <c r="T4323"/>
      <c r="U4323"/>
      <c r="V4323"/>
      <c r="W4323"/>
      <c r="X4323"/>
      <c r="Y4323"/>
      <c r="Z4323"/>
      <c r="AA4323"/>
      <c r="AB4323"/>
      <c r="AC4323"/>
      <c r="AD4323"/>
      <c r="AE4323"/>
      <c r="AF4323"/>
      <c r="AG4323"/>
      <c r="AH4323"/>
      <c r="AI4323"/>
      <c r="AJ4323"/>
      <c r="AK4323"/>
      <c r="AL4323"/>
      <c r="AM4323"/>
      <c r="AN4323"/>
      <c r="AO4323"/>
      <c r="AP4323"/>
      <c r="AQ4323"/>
      <c r="AR4323"/>
      <c r="AS4323"/>
      <c r="AT4323"/>
      <c r="AU4323"/>
      <c r="AV4323"/>
    </row>
    <row r="4324" spans="1:48" s="58" customFormat="1" ht="12.75" x14ac:dyDescent="0.2">
      <c r="A4324" s="247"/>
      <c r="B4324" s="165"/>
      <c r="C4324" s="165"/>
      <c r="D4324" s="245"/>
      <c r="E4324" s="245"/>
      <c r="F4324" s="245"/>
      <c r="G4324" s="251"/>
      <c r="H4324" s="251"/>
      <c r="I4324" s="251"/>
      <c r="J4324" s="251"/>
      <c r="K4324" s="251"/>
      <c r="L4324" s="251"/>
      <c r="M4324" s="251"/>
      <c r="N4324" s="251"/>
      <c r="O4324" s="251"/>
      <c r="P4324" s="251"/>
      <c r="Q4324"/>
      <c r="R4324"/>
      <c r="S4324"/>
      <c r="T4324"/>
      <c r="U4324"/>
      <c r="V4324"/>
      <c r="W4324"/>
      <c r="X4324"/>
      <c r="Y4324"/>
      <c r="Z4324"/>
      <c r="AA4324"/>
      <c r="AB4324"/>
      <c r="AC4324"/>
      <c r="AD4324"/>
      <c r="AE4324"/>
      <c r="AF4324"/>
      <c r="AG4324"/>
      <c r="AH4324"/>
      <c r="AI4324"/>
      <c r="AJ4324"/>
      <c r="AK4324"/>
      <c r="AL4324"/>
      <c r="AM4324"/>
      <c r="AN4324"/>
      <c r="AO4324"/>
      <c r="AP4324"/>
      <c r="AQ4324"/>
      <c r="AR4324"/>
      <c r="AS4324"/>
      <c r="AT4324"/>
      <c r="AU4324"/>
      <c r="AV4324"/>
    </row>
    <row r="4325" spans="1:48" s="58" customFormat="1" ht="12.75" x14ac:dyDescent="0.2">
      <c r="A4325" s="247"/>
      <c r="B4325" s="165"/>
      <c r="C4325" s="165"/>
      <c r="D4325" s="245"/>
      <c r="E4325" s="245"/>
      <c r="F4325" s="245"/>
      <c r="G4325" s="251"/>
      <c r="H4325" s="251"/>
      <c r="I4325" s="251"/>
      <c r="J4325" s="251"/>
      <c r="K4325" s="251"/>
      <c r="L4325" s="251"/>
      <c r="M4325" s="251"/>
      <c r="N4325" s="251"/>
      <c r="O4325" s="251"/>
      <c r="P4325" s="251"/>
      <c r="Q4325"/>
      <c r="R4325"/>
      <c r="S4325"/>
      <c r="T4325"/>
      <c r="U4325"/>
      <c r="V4325"/>
      <c r="W4325"/>
      <c r="X4325"/>
      <c r="Y4325"/>
      <c r="Z4325"/>
      <c r="AA4325"/>
      <c r="AB4325"/>
      <c r="AC4325"/>
      <c r="AD4325"/>
      <c r="AE4325"/>
      <c r="AF4325"/>
      <c r="AG4325"/>
      <c r="AH4325"/>
      <c r="AI4325"/>
      <c r="AJ4325"/>
      <c r="AK4325"/>
      <c r="AL4325"/>
      <c r="AM4325"/>
      <c r="AN4325"/>
      <c r="AO4325"/>
      <c r="AP4325"/>
      <c r="AQ4325"/>
      <c r="AR4325"/>
      <c r="AS4325"/>
      <c r="AT4325"/>
      <c r="AU4325"/>
      <c r="AV4325"/>
    </row>
    <row r="4326" spans="1:48" s="58" customFormat="1" ht="12.75" x14ac:dyDescent="0.2">
      <c r="A4326" s="247"/>
      <c r="B4326" s="165"/>
      <c r="C4326" s="165"/>
      <c r="D4326" s="245"/>
      <c r="E4326" s="245"/>
      <c r="F4326" s="245"/>
      <c r="G4326" s="251"/>
      <c r="H4326" s="251"/>
      <c r="I4326" s="251"/>
      <c r="J4326" s="251"/>
      <c r="K4326" s="251"/>
      <c r="L4326" s="251"/>
      <c r="M4326" s="251"/>
      <c r="N4326" s="251"/>
      <c r="O4326" s="251"/>
      <c r="P4326" s="251"/>
      <c r="Q4326"/>
      <c r="R4326"/>
      <c r="S4326"/>
      <c r="T4326"/>
      <c r="U4326"/>
      <c r="V4326"/>
      <c r="W4326"/>
      <c r="X4326"/>
      <c r="Y4326"/>
      <c r="Z4326"/>
      <c r="AA4326"/>
      <c r="AB4326"/>
      <c r="AC4326"/>
      <c r="AD4326"/>
      <c r="AE4326"/>
      <c r="AF4326"/>
      <c r="AG4326"/>
      <c r="AH4326"/>
      <c r="AI4326"/>
      <c r="AJ4326"/>
      <c r="AK4326"/>
      <c r="AL4326"/>
      <c r="AM4326"/>
      <c r="AN4326"/>
      <c r="AO4326"/>
      <c r="AP4326"/>
      <c r="AQ4326"/>
      <c r="AR4326"/>
      <c r="AS4326"/>
      <c r="AT4326"/>
      <c r="AU4326"/>
      <c r="AV4326"/>
    </row>
    <row r="4327" spans="1:48" s="58" customFormat="1" ht="12.75" x14ac:dyDescent="0.2">
      <c r="A4327" s="247"/>
      <c r="B4327" s="165"/>
      <c r="C4327" s="165"/>
      <c r="D4327" s="245"/>
      <c r="E4327" s="245"/>
      <c r="F4327" s="245"/>
      <c r="G4327" s="251"/>
      <c r="H4327" s="251"/>
      <c r="I4327" s="251"/>
      <c r="J4327" s="251"/>
      <c r="K4327" s="251"/>
      <c r="L4327" s="251"/>
      <c r="M4327" s="251"/>
      <c r="N4327" s="251"/>
      <c r="O4327" s="251"/>
      <c r="P4327" s="251"/>
      <c r="Q4327"/>
      <c r="R4327"/>
      <c r="S4327"/>
      <c r="T4327"/>
      <c r="U4327"/>
      <c r="V4327"/>
      <c r="W4327"/>
      <c r="X4327"/>
      <c r="Y4327"/>
      <c r="Z4327"/>
      <c r="AA4327"/>
      <c r="AB4327"/>
      <c r="AC4327"/>
      <c r="AD4327"/>
      <c r="AE4327"/>
      <c r="AF4327"/>
      <c r="AG4327"/>
      <c r="AH4327"/>
      <c r="AI4327"/>
      <c r="AJ4327"/>
      <c r="AK4327"/>
      <c r="AL4327"/>
      <c r="AM4327"/>
      <c r="AN4327"/>
      <c r="AO4327"/>
      <c r="AP4327"/>
      <c r="AQ4327"/>
      <c r="AR4327"/>
      <c r="AS4327"/>
      <c r="AT4327"/>
      <c r="AU4327"/>
      <c r="AV4327"/>
    </row>
    <row r="4328" spans="1:48" s="58" customFormat="1" ht="12.75" x14ac:dyDescent="0.2">
      <c r="A4328" s="247"/>
      <c r="B4328" s="165"/>
      <c r="C4328" s="165"/>
      <c r="D4328" s="245"/>
      <c r="E4328" s="245"/>
      <c r="F4328" s="245"/>
      <c r="G4328" s="251"/>
      <c r="H4328" s="251"/>
      <c r="I4328" s="251"/>
      <c r="J4328" s="251"/>
      <c r="K4328" s="251"/>
      <c r="L4328" s="251"/>
      <c r="M4328" s="251"/>
      <c r="N4328" s="251"/>
      <c r="O4328" s="251"/>
      <c r="P4328" s="251"/>
      <c r="Q4328"/>
      <c r="R4328"/>
      <c r="S4328"/>
      <c r="T4328"/>
      <c r="U4328"/>
      <c r="V4328"/>
      <c r="W4328"/>
      <c r="X4328"/>
      <c r="Y4328"/>
      <c r="Z4328"/>
      <c r="AA4328"/>
      <c r="AB4328"/>
      <c r="AC4328"/>
      <c r="AD4328"/>
      <c r="AE4328"/>
      <c r="AF4328"/>
      <c r="AG4328"/>
      <c r="AH4328"/>
      <c r="AI4328"/>
      <c r="AJ4328"/>
      <c r="AK4328"/>
      <c r="AL4328"/>
      <c r="AM4328"/>
      <c r="AN4328"/>
      <c r="AO4328"/>
      <c r="AP4328"/>
      <c r="AQ4328"/>
      <c r="AR4328"/>
      <c r="AS4328"/>
      <c r="AT4328"/>
      <c r="AU4328"/>
      <c r="AV4328"/>
    </row>
    <row r="4329" spans="1:48" s="58" customFormat="1" ht="12.75" x14ac:dyDescent="0.2">
      <c r="A4329" s="247"/>
      <c r="B4329" s="165"/>
      <c r="C4329" s="165"/>
      <c r="D4329" s="245"/>
      <c r="E4329" s="245"/>
      <c r="F4329" s="245"/>
      <c r="G4329" s="251"/>
      <c r="H4329" s="251"/>
      <c r="I4329" s="251"/>
      <c r="J4329" s="251"/>
      <c r="K4329" s="251"/>
      <c r="L4329" s="251"/>
      <c r="M4329" s="251"/>
      <c r="N4329" s="251"/>
      <c r="O4329" s="251"/>
      <c r="P4329" s="251"/>
      <c r="Q4329"/>
      <c r="R4329"/>
      <c r="S4329"/>
      <c r="T4329"/>
      <c r="U4329"/>
      <c r="V4329"/>
      <c r="W4329"/>
      <c r="X4329"/>
      <c r="Y4329"/>
      <c r="Z4329"/>
      <c r="AA4329"/>
      <c r="AB4329"/>
      <c r="AC4329"/>
      <c r="AD4329"/>
      <c r="AE4329"/>
      <c r="AF4329"/>
      <c r="AG4329"/>
      <c r="AH4329"/>
      <c r="AI4329"/>
      <c r="AJ4329"/>
      <c r="AK4329"/>
      <c r="AL4329"/>
      <c r="AM4329"/>
      <c r="AN4329"/>
      <c r="AO4329"/>
      <c r="AP4329"/>
      <c r="AQ4329"/>
      <c r="AR4329"/>
      <c r="AS4329"/>
      <c r="AT4329"/>
      <c r="AU4329"/>
      <c r="AV4329"/>
    </row>
    <row r="4330" spans="1:48" s="58" customFormat="1" ht="12.75" x14ac:dyDescent="0.2">
      <c r="A4330" s="247"/>
      <c r="B4330" s="165"/>
      <c r="C4330" s="165"/>
      <c r="D4330" s="245"/>
      <c r="E4330" s="245"/>
      <c r="F4330" s="245"/>
      <c r="G4330" s="251"/>
      <c r="H4330" s="251"/>
      <c r="I4330" s="251"/>
      <c r="J4330" s="251"/>
      <c r="K4330" s="251"/>
      <c r="L4330" s="251"/>
      <c r="M4330" s="251"/>
      <c r="N4330" s="251"/>
      <c r="O4330" s="251"/>
      <c r="P4330" s="251"/>
      <c r="Q4330"/>
      <c r="R4330"/>
      <c r="S4330"/>
      <c r="T4330"/>
      <c r="U4330"/>
      <c r="V4330"/>
      <c r="W4330"/>
      <c r="X4330"/>
      <c r="Y4330"/>
      <c r="Z4330"/>
      <c r="AA4330"/>
      <c r="AB4330"/>
      <c r="AC4330"/>
      <c r="AD4330"/>
      <c r="AE4330"/>
      <c r="AF4330"/>
      <c r="AG4330"/>
      <c r="AH4330"/>
      <c r="AI4330"/>
      <c r="AJ4330"/>
      <c r="AK4330"/>
      <c r="AL4330"/>
      <c r="AM4330"/>
      <c r="AN4330"/>
      <c r="AO4330"/>
      <c r="AP4330"/>
      <c r="AQ4330"/>
      <c r="AR4330"/>
      <c r="AS4330"/>
      <c r="AT4330"/>
      <c r="AU4330"/>
      <c r="AV4330"/>
    </row>
    <row r="4331" spans="1:48" s="58" customFormat="1" ht="12.75" x14ac:dyDescent="0.2">
      <c r="A4331" s="247"/>
      <c r="B4331" s="165"/>
      <c r="C4331" s="165"/>
      <c r="D4331" s="245"/>
      <c r="E4331" s="245"/>
      <c r="F4331" s="245"/>
      <c r="G4331" s="251"/>
      <c r="H4331" s="251"/>
      <c r="I4331" s="251"/>
      <c r="J4331" s="251"/>
      <c r="K4331" s="251"/>
      <c r="L4331" s="251"/>
      <c r="M4331" s="251"/>
      <c r="N4331" s="251"/>
      <c r="O4331" s="251"/>
      <c r="P4331" s="251"/>
      <c r="Q4331"/>
      <c r="R4331"/>
      <c r="S4331"/>
      <c r="T4331"/>
      <c r="U4331"/>
      <c r="V4331"/>
      <c r="W4331"/>
      <c r="X4331"/>
      <c r="Y4331"/>
      <c r="Z4331"/>
      <c r="AA4331"/>
      <c r="AB4331"/>
      <c r="AC4331"/>
      <c r="AD4331"/>
      <c r="AE4331"/>
      <c r="AF4331"/>
      <c r="AG4331"/>
      <c r="AH4331"/>
      <c r="AI4331"/>
      <c r="AJ4331"/>
      <c r="AK4331"/>
      <c r="AL4331"/>
      <c r="AM4331"/>
      <c r="AN4331"/>
      <c r="AO4331"/>
      <c r="AP4331"/>
      <c r="AQ4331"/>
      <c r="AR4331"/>
      <c r="AS4331"/>
      <c r="AT4331"/>
      <c r="AU4331"/>
      <c r="AV4331"/>
    </row>
    <row r="4332" spans="1:48" s="58" customFormat="1" ht="12.75" x14ac:dyDescent="0.2">
      <c r="A4332" s="247"/>
      <c r="B4332" s="165"/>
      <c r="C4332" s="165"/>
      <c r="D4332" s="245"/>
      <c r="E4332" s="245"/>
      <c r="F4332" s="245"/>
      <c r="G4332" s="251"/>
      <c r="H4332" s="251"/>
      <c r="I4332" s="251"/>
      <c r="J4332" s="251"/>
      <c r="K4332" s="251"/>
      <c r="L4332" s="251"/>
      <c r="M4332" s="251"/>
      <c r="N4332" s="251"/>
      <c r="O4332" s="251"/>
      <c r="P4332" s="251"/>
      <c r="Q4332"/>
      <c r="R4332"/>
      <c r="S4332"/>
      <c r="T4332"/>
      <c r="U4332"/>
      <c r="V4332"/>
      <c r="W4332"/>
      <c r="X4332"/>
      <c r="Y4332"/>
      <c r="Z4332"/>
      <c r="AA4332"/>
      <c r="AB4332"/>
      <c r="AC4332"/>
      <c r="AD4332"/>
      <c r="AE4332"/>
      <c r="AF4332"/>
      <c r="AG4332"/>
      <c r="AH4332"/>
      <c r="AI4332"/>
      <c r="AJ4332"/>
      <c r="AK4332"/>
      <c r="AL4332"/>
      <c r="AM4332"/>
      <c r="AN4332"/>
      <c r="AO4332"/>
      <c r="AP4332"/>
      <c r="AQ4332"/>
      <c r="AR4332"/>
      <c r="AS4332"/>
      <c r="AT4332"/>
      <c r="AU4332"/>
      <c r="AV4332"/>
    </row>
    <row r="4333" spans="1:48" s="58" customFormat="1" ht="12.75" x14ac:dyDescent="0.2">
      <c r="A4333" s="247"/>
      <c r="B4333" s="165"/>
      <c r="C4333" s="165"/>
      <c r="D4333" s="245"/>
      <c r="E4333" s="245"/>
      <c r="F4333" s="245"/>
      <c r="G4333" s="251"/>
      <c r="H4333" s="251"/>
      <c r="I4333" s="251"/>
      <c r="J4333" s="251"/>
      <c r="K4333" s="251"/>
      <c r="L4333" s="251"/>
      <c r="M4333" s="251"/>
      <c r="N4333" s="251"/>
      <c r="O4333" s="251"/>
      <c r="P4333" s="251"/>
      <c r="Q4333"/>
      <c r="R4333"/>
      <c r="S4333"/>
      <c r="T4333"/>
      <c r="U4333"/>
      <c r="V4333"/>
      <c r="W4333"/>
      <c r="X4333"/>
      <c r="Y4333"/>
      <c r="Z4333"/>
      <c r="AA4333"/>
      <c r="AB4333"/>
      <c r="AC4333"/>
      <c r="AD4333"/>
      <c r="AE4333"/>
      <c r="AF4333"/>
      <c r="AG4333"/>
      <c r="AH4333"/>
      <c r="AI4333"/>
      <c r="AJ4333"/>
      <c r="AK4333"/>
      <c r="AL4333"/>
      <c r="AM4333"/>
      <c r="AN4333"/>
      <c r="AO4333"/>
      <c r="AP4333"/>
      <c r="AQ4333"/>
      <c r="AR4333"/>
      <c r="AS4333"/>
      <c r="AT4333"/>
      <c r="AU4333"/>
      <c r="AV4333"/>
    </row>
    <row r="4334" spans="1:48" s="58" customFormat="1" ht="12.75" x14ac:dyDescent="0.2">
      <c r="A4334" s="247"/>
      <c r="B4334" s="165"/>
      <c r="C4334" s="165"/>
      <c r="D4334" s="245"/>
      <c r="E4334" s="245"/>
      <c r="F4334" s="245"/>
      <c r="G4334" s="251"/>
      <c r="H4334" s="251"/>
      <c r="I4334" s="251"/>
      <c r="J4334" s="251"/>
      <c r="K4334" s="251"/>
      <c r="L4334" s="251"/>
      <c r="M4334" s="251"/>
      <c r="N4334" s="251"/>
      <c r="O4334" s="251"/>
      <c r="P4334" s="251"/>
      <c r="Q4334"/>
      <c r="R4334"/>
      <c r="S4334"/>
      <c r="T4334"/>
      <c r="U4334"/>
      <c r="V4334"/>
      <c r="W4334"/>
      <c r="X4334"/>
      <c r="Y4334"/>
      <c r="Z4334"/>
      <c r="AA4334"/>
      <c r="AB4334"/>
      <c r="AC4334"/>
      <c r="AD4334"/>
      <c r="AE4334"/>
      <c r="AF4334"/>
      <c r="AG4334"/>
      <c r="AH4334"/>
      <c r="AI4334"/>
      <c r="AJ4334"/>
      <c r="AK4334"/>
      <c r="AL4334"/>
      <c r="AM4334"/>
      <c r="AN4334"/>
      <c r="AO4334"/>
      <c r="AP4334"/>
      <c r="AQ4334"/>
      <c r="AR4334"/>
      <c r="AS4334"/>
      <c r="AT4334"/>
      <c r="AU4334"/>
      <c r="AV4334"/>
    </row>
    <row r="4335" spans="1:48" s="58" customFormat="1" ht="12.75" x14ac:dyDescent="0.2">
      <c r="A4335" s="247"/>
      <c r="B4335" s="165"/>
      <c r="C4335" s="165"/>
      <c r="D4335" s="245"/>
      <c r="E4335" s="245"/>
      <c r="F4335" s="245"/>
      <c r="G4335" s="251"/>
      <c r="H4335" s="251"/>
      <c r="I4335" s="251"/>
      <c r="J4335" s="251"/>
      <c r="K4335" s="251"/>
      <c r="L4335" s="251"/>
      <c r="M4335" s="251"/>
      <c r="N4335" s="251"/>
      <c r="O4335" s="251"/>
      <c r="P4335" s="251"/>
      <c r="Q4335"/>
      <c r="R4335"/>
      <c r="S4335"/>
      <c r="T4335"/>
      <c r="U4335"/>
      <c r="V4335"/>
      <c r="W4335"/>
      <c r="X4335"/>
      <c r="Y4335"/>
      <c r="Z4335"/>
      <c r="AA4335"/>
      <c r="AB4335"/>
      <c r="AC4335"/>
      <c r="AD4335"/>
      <c r="AE4335"/>
      <c r="AF4335"/>
      <c r="AG4335"/>
      <c r="AH4335"/>
      <c r="AI4335"/>
      <c r="AJ4335"/>
      <c r="AK4335"/>
      <c r="AL4335"/>
      <c r="AM4335"/>
      <c r="AN4335"/>
      <c r="AO4335"/>
      <c r="AP4335"/>
      <c r="AQ4335"/>
      <c r="AR4335"/>
      <c r="AS4335"/>
      <c r="AT4335"/>
      <c r="AU4335"/>
      <c r="AV4335"/>
    </row>
    <row r="4336" spans="1:48" s="58" customFormat="1" ht="12.75" x14ac:dyDescent="0.2">
      <c r="A4336" s="247"/>
      <c r="B4336" s="165"/>
      <c r="C4336" s="165"/>
      <c r="D4336" s="245"/>
      <c r="E4336" s="245"/>
      <c r="F4336" s="245"/>
      <c r="G4336" s="251"/>
      <c r="H4336" s="251"/>
      <c r="I4336" s="251"/>
      <c r="J4336" s="251"/>
      <c r="K4336" s="251"/>
      <c r="L4336" s="251"/>
      <c r="M4336" s="251"/>
      <c r="N4336" s="251"/>
      <c r="O4336" s="251"/>
      <c r="P4336" s="251"/>
      <c r="Q4336"/>
      <c r="R4336"/>
      <c r="S4336"/>
      <c r="T4336"/>
      <c r="U4336"/>
      <c r="V4336"/>
      <c r="W4336"/>
      <c r="X4336"/>
      <c r="Y4336"/>
      <c r="Z4336"/>
      <c r="AA4336"/>
      <c r="AB4336"/>
      <c r="AC4336"/>
      <c r="AD4336"/>
      <c r="AE4336"/>
      <c r="AF4336"/>
      <c r="AG4336"/>
      <c r="AH4336"/>
      <c r="AI4336"/>
      <c r="AJ4336"/>
      <c r="AK4336"/>
      <c r="AL4336"/>
      <c r="AM4336"/>
      <c r="AN4336"/>
      <c r="AO4336"/>
      <c r="AP4336"/>
      <c r="AQ4336"/>
      <c r="AR4336"/>
      <c r="AS4336"/>
      <c r="AT4336"/>
      <c r="AU4336"/>
      <c r="AV4336"/>
    </row>
    <row r="4337" spans="1:48" s="58" customFormat="1" ht="12.75" x14ac:dyDescent="0.2">
      <c r="A4337" s="247"/>
      <c r="B4337" s="165"/>
      <c r="C4337" s="165"/>
      <c r="D4337" s="245"/>
      <c r="E4337" s="245"/>
      <c r="F4337" s="245"/>
      <c r="G4337" s="251"/>
      <c r="H4337" s="251"/>
      <c r="I4337" s="251"/>
      <c r="J4337" s="251"/>
      <c r="K4337" s="251"/>
      <c r="L4337" s="251"/>
      <c r="M4337" s="251"/>
      <c r="N4337" s="251"/>
      <c r="O4337" s="251"/>
      <c r="P4337" s="251"/>
      <c r="Q4337"/>
      <c r="R4337"/>
      <c r="S4337"/>
      <c r="T4337"/>
      <c r="U4337"/>
      <c r="V4337"/>
      <c r="W4337"/>
      <c r="X4337"/>
      <c r="Y4337"/>
      <c r="Z4337"/>
      <c r="AA4337"/>
      <c r="AB4337"/>
      <c r="AC4337"/>
      <c r="AD4337"/>
      <c r="AE4337"/>
      <c r="AF4337"/>
      <c r="AG4337"/>
      <c r="AH4337"/>
      <c r="AI4337"/>
      <c r="AJ4337"/>
      <c r="AK4337"/>
      <c r="AL4337"/>
      <c r="AM4337"/>
      <c r="AN4337"/>
      <c r="AO4337"/>
      <c r="AP4337"/>
      <c r="AQ4337"/>
      <c r="AR4337"/>
      <c r="AS4337"/>
      <c r="AT4337"/>
      <c r="AU4337"/>
      <c r="AV4337"/>
    </row>
    <row r="4338" spans="1:48" s="58" customFormat="1" ht="12.75" x14ac:dyDescent="0.2">
      <c r="A4338" s="247"/>
      <c r="B4338" s="165"/>
      <c r="C4338" s="165"/>
      <c r="D4338" s="245"/>
      <c r="E4338" s="245"/>
      <c r="F4338" s="245"/>
      <c r="G4338" s="251"/>
      <c r="H4338" s="251"/>
      <c r="I4338" s="251"/>
      <c r="J4338" s="251"/>
      <c r="K4338" s="251"/>
      <c r="L4338" s="251"/>
      <c r="M4338" s="251"/>
      <c r="N4338" s="251"/>
      <c r="O4338" s="251"/>
      <c r="P4338" s="251"/>
      <c r="Q4338"/>
      <c r="R4338"/>
      <c r="S4338"/>
      <c r="T4338"/>
      <c r="U4338"/>
      <c r="V4338"/>
      <c r="W4338"/>
      <c r="X4338"/>
      <c r="Y4338"/>
      <c r="Z4338"/>
      <c r="AA4338"/>
      <c r="AB4338"/>
      <c r="AC4338"/>
      <c r="AD4338"/>
      <c r="AE4338"/>
      <c r="AF4338"/>
      <c r="AG4338"/>
      <c r="AH4338"/>
      <c r="AI4338"/>
      <c r="AJ4338"/>
      <c r="AK4338"/>
      <c r="AL4338"/>
      <c r="AM4338"/>
      <c r="AN4338"/>
      <c r="AO4338"/>
      <c r="AP4338"/>
      <c r="AQ4338"/>
      <c r="AR4338"/>
      <c r="AS4338"/>
      <c r="AT4338"/>
      <c r="AU4338"/>
      <c r="AV4338"/>
    </row>
    <row r="4339" spans="1:48" s="58" customFormat="1" ht="12.75" x14ac:dyDescent="0.2">
      <c r="A4339" s="247"/>
      <c r="B4339" s="165"/>
      <c r="C4339" s="165"/>
      <c r="D4339" s="245"/>
      <c r="E4339" s="245"/>
      <c r="F4339" s="245"/>
      <c r="G4339" s="251"/>
      <c r="H4339" s="251"/>
      <c r="I4339" s="251"/>
      <c r="J4339" s="251"/>
      <c r="K4339" s="251"/>
      <c r="L4339" s="251"/>
      <c r="M4339" s="251"/>
      <c r="N4339" s="251"/>
      <c r="O4339" s="251"/>
      <c r="P4339" s="251"/>
      <c r="Q4339"/>
      <c r="R4339"/>
      <c r="S4339"/>
      <c r="T4339"/>
      <c r="U4339"/>
      <c r="V4339"/>
      <c r="W4339"/>
      <c r="X4339"/>
      <c r="Y4339"/>
      <c r="Z4339"/>
      <c r="AA4339"/>
      <c r="AB4339"/>
      <c r="AC4339"/>
      <c r="AD4339"/>
      <c r="AE4339"/>
      <c r="AF4339"/>
      <c r="AG4339"/>
      <c r="AH4339"/>
      <c r="AI4339"/>
      <c r="AJ4339"/>
      <c r="AK4339"/>
      <c r="AL4339"/>
      <c r="AM4339"/>
      <c r="AN4339"/>
      <c r="AO4339"/>
      <c r="AP4339"/>
      <c r="AQ4339"/>
      <c r="AR4339"/>
      <c r="AS4339"/>
      <c r="AT4339"/>
      <c r="AU4339"/>
      <c r="AV4339"/>
    </row>
    <row r="4340" spans="1:48" s="58" customFormat="1" ht="12.75" x14ac:dyDescent="0.2">
      <c r="A4340" s="247"/>
      <c r="B4340" s="165"/>
      <c r="C4340" s="165"/>
      <c r="D4340" s="245"/>
      <c r="E4340" s="245"/>
      <c r="F4340" s="245"/>
      <c r="G4340" s="251"/>
      <c r="H4340" s="251"/>
      <c r="I4340" s="251"/>
      <c r="J4340" s="251"/>
      <c r="K4340" s="251"/>
      <c r="L4340" s="251"/>
      <c r="M4340" s="251"/>
      <c r="N4340" s="251"/>
      <c r="O4340" s="251"/>
      <c r="P4340" s="251"/>
      <c r="Q4340"/>
      <c r="R4340"/>
      <c r="S4340"/>
      <c r="T4340"/>
      <c r="U4340"/>
      <c r="V4340"/>
      <c r="W4340"/>
      <c r="X4340"/>
      <c r="Y4340"/>
      <c r="Z4340"/>
      <c r="AA4340"/>
      <c r="AB4340"/>
      <c r="AC4340"/>
      <c r="AD4340"/>
      <c r="AE4340"/>
      <c r="AF4340"/>
      <c r="AG4340"/>
      <c r="AH4340"/>
      <c r="AI4340"/>
      <c r="AJ4340"/>
      <c r="AK4340"/>
      <c r="AL4340"/>
      <c r="AM4340"/>
      <c r="AN4340"/>
      <c r="AO4340"/>
      <c r="AP4340"/>
      <c r="AQ4340"/>
      <c r="AR4340"/>
      <c r="AS4340"/>
      <c r="AT4340"/>
      <c r="AU4340"/>
      <c r="AV4340"/>
    </row>
    <row r="4341" spans="1:48" s="58" customFormat="1" ht="12.75" x14ac:dyDescent="0.2">
      <c r="A4341" s="247"/>
      <c r="B4341" s="165"/>
      <c r="C4341" s="165"/>
      <c r="D4341" s="245"/>
      <c r="E4341" s="245"/>
      <c r="F4341" s="245"/>
      <c r="G4341" s="251"/>
      <c r="H4341" s="251"/>
      <c r="I4341" s="251"/>
      <c r="J4341" s="251"/>
      <c r="K4341" s="251"/>
      <c r="L4341" s="251"/>
      <c r="M4341" s="251"/>
      <c r="N4341" s="251"/>
      <c r="O4341" s="251"/>
      <c r="P4341" s="251"/>
      <c r="Q4341"/>
      <c r="R4341"/>
      <c r="S4341"/>
      <c r="T4341"/>
      <c r="U4341"/>
      <c r="V4341"/>
      <c r="W4341"/>
      <c r="X4341"/>
      <c r="Y4341"/>
      <c r="Z4341"/>
      <c r="AA4341"/>
      <c r="AB4341"/>
      <c r="AC4341"/>
      <c r="AD4341"/>
      <c r="AE4341"/>
      <c r="AF4341"/>
      <c r="AG4341"/>
      <c r="AH4341"/>
      <c r="AI4341"/>
      <c r="AJ4341"/>
      <c r="AK4341"/>
      <c r="AL4341"/>
      <c r="AM4341"/>
      <c r="AN4341"/>
      <c r="AO4341"/>
      <c r="AP4341"/>
      <c r="AQ4341"/>
      <c r="AR4341"/>
      <c r="AS4341"/>
      <c r="AT4341"/>
      <c r="AU4341"/>
      <c r="AV4341"/>
    </row>
    <row r="4342" spans="1:48" s="58" customFormat="1" ht="12.75" x14ac:dyDescent="0.2">
      <c r="A4342" s="247"/>
      <c r="B4342" s="165"/>
      <c r="C4342" s="165"/>
      <c r="D4342" s="245"/>
      <c r="E4342" s="245"/>
      <c r="F4342" s="245"/>
      <c r="G4342" s="251"/>
      <c r="H4342" s="251"/>
      <c r="I4342" s="251"/>
      <c r="J4342" s="251"/>
      <c r="K4342" s="251"/>
      <c r="L4342" s="251"/>
      <c r="M4342" s="251"/>
      <c r="N4342" s="251"/>
      <c r="O4342" s="251"/>
      <c r="P4342" s="251"/>
      <c r="Q4342"/>
      <c r="R4342"/>
      <c r="S4342"/>
      <c r="T4342"/>
      <c r="U4342"/>
      <c r="V4342"/>
      <c r="W4342"/>
      <c r="X4342"/>
      <c r="Y4342"/>
      <c r="Z4342"/>
      <c r="AA4342"/>
      <c r="AB4342"/>
      <c r="AC4342"/>
      <c r="AD4342"/>
      <c r="AE4342"/>
      <c r="AF4342"/>
      <c r="AG4342"/>
      <c r="AH4342"/>
      <c r="AI4342"/>
      <c r="AJ4342"/>
      <c r="AK4342"/>
      <c r="AL4342"/>
      <c r="AM4342"/>
      <c r="AN4342"/>
      <c r="AO4342"/>
      <c r="AP4342"/>
      <c r="AQ4342"/>
      <c r="AR4342"/>
      <c r="AS4342"/>
      <c r="AT4342"/>
      <c r="AU4342"/>
      <c r="AV4342"/>
    </row>
    <row r="4343" spans="1:48" s="58" customFormat="1" ht="12.75" x14ac:dyDescent="0.2">
      <c r="A4343" s="247"/>
      <c r="B4343" s="165"/>
      <c r="C4343" s="165"/>
      <c r="D4343" s="245"/>
      <c r="E4343" s="245"/>
      <c r="F4343" s="245"/>
      <c r="G4343" s="251"/>
      <c r="H4343" s="251"/>
      <c r="I4343" s="251"/>
      <c r="J4343" s="251"/>
      <c r="K4343" s="251"/>
      <c r="L4343" s="251"/>
      <c r="M4343" s="251"/>
      <c r="N4343" s="251"/>
      <c r="O4343" s="251"/>
      <c r="P4343" s="251"/>
      <c r="Q4343"/>
      <c r="R4343"/>
      <c r="S4343"/>
      <c r="T4343"/>
      <c r="U4343"/>
      <c r="V4343"/>
      <c r="W4343"/>
      <c r="X4343"/>
      <c r="Y4343"/>
      <c r="Z4343"/>
      <c r="AA4343"/>
      <c r="AB4343"/>
      <c r="AC4343"/>
      <c r="AD4343"/>
      <c r="AE4343"/>
      <c r="AF4343"/>
      <c r="AG4343"/>
      <c r="AH4343"/>
      <c r="AI4343"/>
      <c r="AJ4343"/>
      <c r="AK4343"/>
      <c r="AL4343"/>
      <c r="AM4343"/>
      <c r="AN4343"/>
      <c r="AO4343"/>
      <c r="AP4343"/>
      <c r="AQ4343"/>
      <c r="AR4343"/>
      <c r="AS4343"/>
      <c r="AT4343"/>
      <c r="AU4343"/>
      <c r="AV4343"/>
    </row>
    <row r="4344" spans="1:48" s="58" customFormat="1" ht="12.75" x14ac:dyDescent="0.2">
      <c r="A4344" s="247"/>
      <c r="B4344" s="165"/>
      <c r="C4344" s="165"/>
      <c r="D4344" s="245"/>
      <c r="E4344" s="245"/>
      <c r="F4344" s="245"/>
      <c r="G4344" s="251"/>
      <c r="H4344" s="251"/>
      <c r="I4344" s="251"/>
      <c r="J4344" s="251"/>
      <c r="K4344" s="251"/>
      <c r="L4344" s="251"/>
      <c r="M4344" s="251"/>
      <c r="N4344" s="251"/>
      <c r="O4344" s="251"/>
      <c r="P4344" s="251"/>
      <c r="Q4344"/>
      <c r="R4344"/>
      <c r="S4344"/>
      <c r="T4344"/>
      <c r="U4344"/>
      <c r="V4344"/>
      <c r="W4344"/>
      <c r="X4344"/>
      <c r="Y4344"/>
      <c r="Z4344"/>
      <c r="AA4344"/>
      <c r="AB4344"/>
      <c r="AC4344"/>
      <c r="AD4344"/>
      <c r="AE4344"/>
      <c r="AF4344"/>
      <c r="AG4344"/>
      <c r="AH4344"/>
      <c r="AI4344"/>
      <c r="AJ4344"/>
      <c r="AK4344"/>
      <c r="AL4344"/>
      <c r="AM4344"/>
      <c r="AN4344"/>
      <c r="AO4344"/>
      <c r="AP4344"/>
      <c r="AQ4344"/>
      <c r="AR4344"/>
      <c r="AS4344"/>
      <c r="AT4344"/>
      <c r="AU4344"/>
      <c r="AV4344"/>
    </row>
    <row r="4345" spans="1:48" s="58" customFormat="1" ht="12.75" x14ac:dyDescent="0.2">
      <c r="A4345" s="247"/>
      <c r="B4345" s="165"/>
      <c r="C4345" s="165"/>
      <c r="D4345" s="245"/>
      <c r="E4345" s="245"/>
      <c r="F4345" s="245"/>
      <c r="G4345" s="251"/>
      <c r="H4345" s="251"/>
      <c r="I4345" s="251"/>
      <c r="J4345" s="251"/>
      <c r="K4345" s="251"/>
      <c r="L4345" s="251"/>
      <c r="M4345" s="251"/>
      <c r="N4345" s="251"/>
      <c r="O4345" s="251"/>
      <c r="P4345" s="251"/>
      <c r="Q4345"/>
      <c r="R4345"/>
      <c r="S4345"/>
      <c r="T4345"/>
      <c r="U4345"/>
      <c r="V4345"/>
      <c r="W4345"/>
      <c r="X4345"/>
      <c r="Y4345"/>
      <c r="Z4345"/>
      <c r="AA4345"/>
      <c r="AB4345"/>
      <c r="AC4345"/>
      <c r="AD4345"/>
      <c r="AE4345"/>
      <c r="AF4345"/>
      <c r="AG4345"/>
      <c r="AH4345"/>
      <c r="AI4345"/>
      <c r="AJ4345"/>
      <c r="AK4345"/>
      <c r="AL4345"/>
      <c r="AM4345"/>
      <c r="AN4345"/>
      <c r="AO4345"/>
      <c r="AP4345"/>
      <c r="AQ4345"/>
      <c r="AR4345"/>
      <c r="AS4345"/>
      <c r="AT4345"/>
      <c r="AU4345"/>
      <c r="AV4345"/>
    </row>
    <row r="4346" spans="1:48" s="58" customFormat="1" ht="12.75" x14ac:dyDescent="0.2">
      <c r="A4346" s="247"/>
      <c r="B4346" s="165"/>
      <c r="C4346" s="165"/>
      <c r="D4346" s="245"/>
      <c r="E4346" s="245"/>
      <c r="F4346" s="245"/>
      <c r="G4346" s="251"/>
      <c r="H4346" s="251"/>
      <c r="I4346" s="251"/>
      <c r="J4346" s="251"/>
      <c r="K4346" s="251"/>
      <c r="L4346" s="251"/>
      <c r="M4346" s="251"/>
      <c r="N4346" s="251"/>
      <c r="O4346" s="251"/>
      <c r="P4346" s="251"/>
      <c r="Q4346"/>
      <c r="R4346"/>
      <c r="S4346"/>
      <c r="T4346"/>
      <c r="U4346"/>
      <c r="V4346"/>
      <c r="W4346"/>
      <c r="X4346"/>
      <c r="Y4346"/>
      <c r="Z4346"/>
      <c r="AA4346"/>
      <c r="AB4346"/>
      <c r="AC4346"/>
      <c r="AD4346"/>
      <c r="AE4346"/>
      <c r="AF4346"/>
      <c r="AG4346"/>
      <c r="AH4346"/>
      <c r="AI4346"/>
      <c r="AJ4346"/>
      <c r="AK4346"/>
      <c r="AL4346"/>
      <c r="AM4346"/>
      <c r="AN4346"/>
      <c r="AO4346"/>
      <c r="AP4346"/>
      <c r="AQ4346"/>
      <c r="AR4346"/>
      <c r="AS4346"/>
      <c r="AT4346"/>
      <c r="AU4346"/>
      <c r="AV4346"/>
    </row>
    <row r="4347" spans="1:48" s="58" customFormat="1" ht="12.75" x14ac:dyDescent="0.2">
      <c r="A4347" s="247"/>
      <c r="B4347" s="165"/>
      <c r="C4347" s="165"/>
      <c r="D4347" s="245"/>
      <c r="E4347" s="245"/>
      <c r="F4347" s="245"/>
      <c r="G4347" s="251"/>
      <c r="H4347" s="251"/>
      <c r="I4347" s="251"/>
      <c r="J4347" s="251"/>
      <c r="K4347" s="251"/>
      <c r="L4347" s="251"/>
      <c r="M4347" s="251"/>
      <c r="N4347" s="251"/>
      <c r="O4347" s="251"/>
      <c r="P4347" s="251"/>
      <c r="Q4347"/>
      <c r="R4347"/>
      <c r="S4347"/>
      <c r="T4347"/>
      <c r="U4347"/>
      <c r="V4347"/>
      <c r="W4347"/>
      <c r="X4347"/>
      <c r="Y4347"/>
      <c r="Z4347"/>
      <c r="AA4347"/>
      <c r="AB4347"/>
      <c r="AC4347"/>
      <c r="AD4347"/>
      <c r="AE4347"/>
      <c r="AF4347"/>
      <c r="AG4347"/>
      <c r="AH4347"/>
      <c r="AI4347"/>
      <c r="AJ4347"/>
      <c r="AK4347"/>
      <c r="AL4347"/>
      <c r="AM4347"/>
      <c r="AN4347"/>
      <c r="AO4347"/>
      <c r="AP4347"/>
      <c r="AQ4347"/>
      <c r="AR4347"/>
      <c r="AS4347"/>
      <c r="AT4347"/>
      <c r="AU4347"/>
      <c r="AV4347"/>
    </row>
    <row r="4348" spans="1:48" s="58" customFormat="1" ht="12.75" x14ac:dyDescent="0.2">
      <c r="A4348" s="247"/>
      <c r="B4348" s="165"/>
      <c r="C4348" s="165"/>
      <c r="D4348" s="245"/>
      <c r="E4348" s="245"/>
      <c r="F4348" s="245"/>
      <c r="G4348" s="251"/>
      <c r="H4348" s="251"/>
      <c r="I4348" s="251"/>
      <c r="J4348" s="251"/>
      <c r="K4348" s="251"/>
      <c r="L4348" s="251"/>
      <c r="M4348" s="251"/>
      <c r="N4348" s="251"/>
      <c r="O4348" s="251"/>
      <c r="P4348" s="251"/>
      <c r="Q4348"/>
      <c r="R4348"/>
      <c r="S4348"/>
      <c r="T4348"/>
      <c r="U4348"/>
      <c r="V4348"/>
      <c r="W4348"/>
      <c r="X4348"/>
      <c r="Y4348"/>
      <c r="Z4348"/>
      <c r="AA4348"/>
      <c r="AB4348"/>
      <c r="AC4348"/>
      <c r="AD4348"/>
      <c r="AE4348"/>
      <c r="AF4348"/>
      <c r="AG4348"/>
      <c r="AH4348"/>
      <c r="AI4348"/>
      <c r="AJ4348"/>
      <c r="AK4348"/>
      <c r="AL4348"/>
      <c r="AM4348"/>
      <c r="AN4348"/>
      <c r="AO4348"/>
      <c r="AP4348"/>
      <c r="AQ4348"/>
      <c r="AR4348"/>
      <c r="AS4348"/>
      <c r="AT4348"/>
      <c r="AU4348"/>
      <c r="AV4348"/>
    </row>
    <row r="4349" spans="1:48" s="58" customFormat="1" ht="12.75" x14ac:dyDescent="0.2">
      <c r="A4349" s="247"/>
      <c r="B4349" s="165"/>
      <c r="C4349" s="165"/>
      <c r="D4349" s="245"/>
      <c r="E4349" s="245"/>
      <c r="F4349" s="245"/>
      <c r="G4349" s="251"/>
      <c r="H4349" s="251"/>
      <c r="I4349" s="251"/>
      <c r="J4349" s="251"/>
      <c r="K4349" s="251"/>
      <c r="L4349" s="251"/>
      <c r="M4349" s="251"/>
      <c r="N4349" s="251"/>
      <c r="O4349" s="251"/>
      <c r="P4349" s="251"/>
      <c r="Q4349"/>
      <c r="R4349"/>
      <c r="S4349"/>
      <c r="T4349"/>
      <c r="U4349"/>
      <c r="V4349"/>
      <c r="W4349"/>
      <c r="X4349"/>
      <c r="Y4349"/>
      <c r="Z4349"/>
      <c r="AA4349"/>
      <c r="AB4349"/>
      <c r="AC4349"/>
      <c r="AD4349"/>
      <c r="AE4349"/>
      <c r="AF4349"/>
      <c r="AG4349"/>
      <c r="AH4349"/>
      <c r="AI4349"/>
      <c r="AJ4349"/>
      <c r="AK4349"/>
      <c r="AL4349"/>
      <c r="AM4349"/>
      <c r="AN4349"/>
      <c r="AO4349"/>
      <c r="AP4349"/>
      <c r="AQ4349"/>
      <c r="AR4349"/>
      <c r="AS4349"/>
      <c r="AT4349"/>
      <c r="AU4349"/>
      <c r="AV4349"/>
    </row>
    <row r="4350" spans="1:48" s="58" customFormat="1" ht="12.75" x14ac:dyDescent="0.2">
      <c r="A4350" s="247"/>
      <c r="B4350" s="165"/>
      <c r="C4350" s="165"/>
      <c r="D4350" s="245"/>
      <c r="E4350" s="245"/>
      <c r="F4350" s="245"/>
      <c r="G4350" s="251"/>
      <c r="H4350" s="251"/>
      <c r="I4350" s="251"/>
      <c r="J4350" s="251"/>
      <c r="K4350" s="251"/>
      <c r="L4350" s="251"/>
      <c r="M4350" s="251"/>
      <c r="N4350" s="251"/>
      <c r="O4350" s="251"/>
      <c r="P4350" s="251"/>
      <c r="Q4350"/>
      <c r="R4350"/>
      <c r="S4350"/>
      <c r="T4350"/>
      <c r="U4350"/>
      <c r="V4350"/>
      <c r="W4350"/>
      <c r="X4350"/>
      <c r="Y4350"/>
      <c r="Z4350"/>
      <c r="AA4350"/>
      <c r="AB4350"/>
      <c r="AC4350"/>
      <c r="AD4350"/>
      <c r="AE4350"/>
      <c r="AF4350"/>
      <c r="AG4350"/>
      <c r="AH4350"/>
      <c r="AI4350"/>
      <c r="AJ4350"/>
      <c r="AK4350"/>
      <c r="AL4350"/>
      <c r="AM4350"/>
      <c r="AN4350"/>
      <c r="AO4350"/>
      <c r="AP4350"/>
      <c r="AQ4350"/>
      <c r="AR4350"/>
      <c r="AS4350"/>
      <c r="AT4350"/>
      <c r="AU4350"/>
      <c r="AV4350"/>
    </row>
    <row r="4351" spans="1:48" s="58" customFormat="1" ht="12.75" x14ac:dyDescent="0.2">
      <c r="A4351" s="247"/>
      <c r="B4351" s="165"/>
      <c r="C4351" s="165"/>
      <c r="D4351" s="245"/>
      <c r="E4351" s="245"/>
      <c r="F4351" s="245"/>
      <c r="G4351" s="251"/>
      <c r="H4351" s="251"/>
      <c r="I4351" s="251"/>
      <c r="J4351" s="251"/>
      <c r="K4351" s="251"/>
      <c r="L4351" s="251"/>
      <c r="M4351" s="251"/>
      <c r="N4351" s="251"/>
      <c r="O4351" s="251"/>
      <c r="P4351" s="251"/>
      <c r="Q4351"/>
      <c r="R4351"/>
      <c r="S4351"/>
      <c r="T4351"/>
      <c r="U4351"/>
      <c r="V4351"/>
      <c r="W4351"/>
      <c r="X4351"/>
      <c r="Y4351"/>
      <c r="Z4351"/>
      <c r="AA4351"/>
      <c r="AB4351"/>
      <c r="AC4351"/>
      <c r="AD4351"/>
      <c r="AE4351"/>
      <c r="AF4351"/>
      <c r="AG4351"/>
      <c r="AH4351"/>
      <c r="AI4351"/>
      <c r="AJ4351"/>
      <c r="AK4351"/>
      <c r="AL4351"/>
      <c r="AM4351"/>
      <c r="AN4351"/>
      <c r="AO4351"/>
      <c r="AP4351"/>
      <c r="AQ4351"/>
      <c r="AR4351"/>
      <c r="AS4351"/>
      <c r="AT4351"/>
      <c r="AU4351"/>
      <c r="AV4351"/>
    </row>
    <row r="4352" spans="1:48" s="58" customFormat="1" ht="12.75" x14ac:dyDescent="0.2">
      <c r="A4352" s="247"/>
      <c r="B4352" s="165"/>
      <c r="C4352" s="165"/>
      <c r="D4352" s="245"/>
      <c r="E4352" s="245"/>
      <c r="F4352" s="245"/>
      <c r="G4352" s="251"/>
      <c r="H4352" s="251"/>
      <c r="I4352" s="251"/>
      <c r="J4352" s="251"/>
      <c r="K4352" s="251"/>
      <c r="L4352" s="251"/>
      <c r="M4352" s="251"/>
      <c r="N4352" s="251"/>
      <c r="O4352" s="251"/>
      <c r="P4352" s="251"/>
      <c r="Q4352"/>
      <c r="R4352"/>
      <c r="S4352"/>
      <c r="T4352"/>
      <c r="U4352"/>
      <c r="V4352"/>
      <c r="W4352"/>
      <c r="X4352"/>
      <c r="Y4352"/>
      <c r="Z4352"/>
      <c r="AA4352"/>
      <c r="AB4352"/>
      <c r="AC4352"/>
      <c r="AD4352"/>
      <c r="AE4352"/>
      <c r="AF4352"/>
      <c r="AG4352"/>
      <c r="AH4352"/>
      <c r="AI4352"/>
      <c r="AJ4352"/>
      <c r="AK4352"/>
      <c r="AL4352"/>
      <c r="AM4352"/>
      <c r="AN4352"/>
      <c r="AO4352"/>
      <c r="AP4352"/>
      <c r="AQ4352"/>
      <c r="AR4352"/>
      <c r="AS4352"/>
      <c r="AT4352"/>
      <c r="AU4352"/>
      <c r="AV4352"/>
    </row>
    <row r="4353" spans="1:48" s="58" customFormat="1" ht="12.75" x14ac:dyDescent="0.2">
      <c r="A4353" s="247"/>
      <c r="B4353" s="165"/>
      <c r="C4353" s="165"/>
      <c r="D4353" s="245"/>
      <c r="E4353" s="245"/>
      <c r="F4353" s="245"/>
      <c r="G4353" s="251"/>
      <c r="H4353" s="251"/>
      <c r="I4353" s="251"/>
      <c r="J4353" s="251"/>
      <c r="K4353" s="251"/>
      <c r="L4353" s="251"/>
      <c r="M4353" s="251"/>
      <c r="N4353" s="251"/>
      <c r="O4353" s="251"/>
      <c r="P4353" s="251"/>
      <c r="Q4353"/>
      <c r="R4353"/>
      <c r="S4353"/>
      <c r="T4353"/>
      <c r="U4353"/>
      <c r="V4353"/>
      <c r="W4353"/>
      <c r="X4353"/>
      <c r="Y4353"/>
      <c r="Z4353"/>
      <c r="AA4353"/>
      <c r="AB4353"/>
      <c r="AC4353"/>
      <c r="AD4353"/>
      <c r="AE4353"/>
      <c r="AF4353"/>
      <c r="AG4353"/>
      <c r="AH4353"/>
      <c r="AI4353"/>
      <c r="AJ4353"/>
      <c r="AK4353"/>
      <c r="AL4353"/>
      <c r="AM4353"/>
      <c r="AN4353"/>
      <c r="AO4353"/>
      <c r="AP4353"/>
      <c r="AQ4353"/>
      <c r="AR4353"/>
      <c r="AS4353"/>
      <c r="AT4353"/>
      <c r="AU4353"/>
      <c r="AV4353"/>
    </row>
    <row r="4354" spans="1:48" s="58" customFormat="1" ht="12.75" x14ac:dyDescent="0.2">
      <c r="A4354" s="247"/>
      <c r="B4354" s="165"/>
      <c r="C4354" s="165"/>
      <c r="D4354" s="245"/>
      <c r="E4354" s="245"/>
      <c r="F4354" s="245"/>
      <c r="G4354" s="251"/>
      <c r="H4354" s="251"/>
      <c r="I4354" s="251"/>
      <c r="J4354" s="251"/>
      <c r="K4354" s="251"/>
      <c r="L4354" s="251"/>
      <c r="M4354" s="251"/>
      <c r="N4354" s="251"/>
      <c r="O4354" s="251"/>
      <c r="P4354" s="251"/>
      <c r="Q4354"/>
      <c r="R4354"/>
      <c r="S4354"/>
      <c r="T4354"/>
      <c r="U4354"/>
      <c r="V4354"/>
      <c r="W4354"/>
      <c r="X4354"/>
      <c r="Y4354"/>
      <c r="Z4354"/>
      <c r="AA4354"/>
      <c r="AB4354"/>
      <c r="AC4354"/>
      <c r="AD4354"/>
      <c r="AE4354"/>
      <c r="AF4354"/>
      <c r="AG4354"/>
      <c r="AH4354"/>
      <c r="AI4354"/>
      <c r="AJ4354"/>
      <c r="AK4354"/>
      <c r="AL4354"/>
      <c r="AM4354"/>
      <c r="AN4354"/>
      <c r="AO4354"/>
      <c r="AP4354"/>
      <c r="AQ4354"/>
      <c r="AR4354"/>
      <c r="AS4354"/>
      <c r="AT4354"/>
      <c r="AU4354"/>
      <c r="AV4354"/>
    </row>
    <row r="4355" spans="1:48" s="58" customFormat="1" ht="12.75" x14ac:dyDescent="0.2">
      <c r="A4355" s="247"/>
      <c r="B4355" s="165"/>
      <c r="C4355" s="165"/>
      <c r="D4355" s="245"/>
      <c r="E4355" s="245"/>
      <c r="F4355" s="245"/>
      <c r="G4355" s="251"/>
      <c r="H4355" s="251"/>
      <c r="I4355" s="251"/>
      <c r="J4355" s="251"/>
      <c r="K4355" s="251"/>
      <c r="L4355" s="251"/>
      <c r="M4355" s="251"/>
      <c r="N4355" s="251"/>
      <c r="O4355" s="251"/>
      <c r="P4355" s="251"/>
      <c r="Q4355"/>
      <c r="R4355"/>
      <c r="S4355"/>
      <c r="T4355"/>
      <c r="U4355"/>
      <c r="V4355"/>
      <c r="W4355"/>
      <c r="X4355"/>
      <c r="Y4355"/>
      <c r="Z4355"/>
      <c r="AA4355"/>
      <c r="AB4355"/>
      <c r="AC4355"/>
      <c r="AD4355"/>
      <c r="AE4355"/>
      <c r="AF4355"/>
      <c r="AG4355"/>
      <c r="AH4355"/>
      <c r="AI4355"/>
      <c r="AJ4355"/>
      <c r="AK4355"/>
      <c r="AL4355"/>
      <c r="AM4355"/>
      <c r="AN4355"/>
      <c r="AO4355"/>
      <c r="AP4355"/>
      <c r="AQ4355"/>
      <c r="AR4355"/>
      <c r="AS4355"/>
      <c r="AT4355"/>
      <c r="AU4355"/>
      <c r="AV4355"/>
    </row>
    <row r="4356" spans="1:48" s="58" customFormat="1" ht="12.75" x14ac:dyDescent="0.2">
      <c r="A4356" s="247"/>
      <c r="B4356" s="165"/>
      <c r="C4356" s="165"/>
      <c r="D4356" s="245"/>
      <c r="E4356" s="245"/>
      <c r="F4356" s="245"/>
      <c r="G4356" s="251"/>
      <c r="H4356" s="251"/>
      <c r="I4356" s="251"/>
      <c r="J4356" s="251"/>
      <c r="K4356" s="251"/>
      <c r="L4356" s="251"/>
      <c r="M4356" s="251"/>
      <c r="N4356" s="251"/>
      <c r="O4356" s="251"/>
      <c r="P4356" s="251"/>
      <c r="Q4356"/>
      <c r="R4356"/>
      <c r="S4356"/>
      <c r="T4356"/>
      <c r="U4356"/>
      <c r="V4356"/>
      <c r="W4356"/>
      <c r="X4356"/>
      <c r="Y4356"/>
      <c r="Z4356"/>
      <c r="AA4356"/>
      <c r="AB4356"/>
      <c r="AC4356"/>
      <c r="AD4356"/>
      <c r="AE4356"/>
      <c r="AF4356"/>
      <c r="AG4356"/>
      <c r="AH4356"/>
      <c r="AI4356"/>
      <c r="AJ4356"/>
      <c r="AK4356"/>
      <c r="AL4356"/>
      <c r="AM4356"/>
      <c r="AN4356"/>
      <c r="AO4356"/>
      <c r="AP4356"/>
      <c r="AQ4356"/>
      <c r="AR4356"/>
      <c r="AS4356"/>
      <c r="AT4356"/>
      <c r="AU4356"/>
      <c r="AV4356"/>
    </row>
    <row r="4357" spans="1:48" s="58" customFormat="1" ht="12.75" x14ac:dyDescent="0.2">
      <c r="A4357" s="247"/>
      <c r="B4357" s="165"/>
      <c r="C4357" s="165"/>
      <c r="D4357" s="245"/>
      <c r="E4357" s="245"/>
      <c r="F4357" s="245"/>
      <c r="G4357" s="251"/>
      <c r="H4357" s="251"/>
      <c r="I4357" s="251"/>
      <c r="J4357" s="251"/>
      <c r="K4357" s="251"/>
      <c r="L4357" s="251"/>
      <c r="M4357" s="251"/>
      <c r="N4357" s="251"/>
      <c r="O4357" s="251"/>
      <c r="P4357" s="251"/>
      <c r="Q4357"/>
      <c r="R4357"/>
      <c r="S4357"/>
      <c r="T4357"/>
      <c r="U4357"/>
      <c r="V4357"/>
      <c r="W4357"/>
      <c r="X4357"/>
      <c r="Y4357"/>
      <c r="Z4357"/>
      <c r="AA4357"/>
      <c r="AB4357"/>
      <c r="AC4357"/>
      <c r="AD4357"/>
      <c r="AE4357"/>
      <c r="AF4357"/>
      <c r="AG4357"/>
      <c r="AH4357"/>
      <c r="AI4357"/>
      <c r="AJ4357"/>
      <c r="AK4357"/>
      <c r="AL4357"/>
      <c r="AM4357"/>
      <c r="AN4357"/>
      <c r="AO4357"/>
      <c r="AP4357"/>
      <c r="AQ4357"/>
      <c r="AR4357"/>
      <c r="AS4357"/>
      <c r="AT4357"/>
      <c r="AU4357"/>
      <c r="AV4357"/>
    </row>
    <row r="4358" spans="1:48" s="58" customFormat="1" ht="12.75" x14ac:dyDescent="0.2">
      <c r="A4358" s="247"/>
      <c r="B4358" s="165"/>
      <c r="C4358" s="165"/>
      <c r="D4358" s="245"/>
      <c r="E4358" s="245"/>
      <c r="F4358" s="245"/>
      <c r="G4358" s="251"/>
      <c r="H4358" s="251"/>
      <c r="I4358" s="251"/>
      <c r="J4358" s="251"/>
      <c r="K4358" s="251"/>
      <c r="L4358" s="251"/>
      <c r="M4358" s="251"/>
      <c r="N4358" s="251"/>
      <c r="O4358" s="251"/>
      <c r="P4358" s="251"/>
      <c r="Q4358"/>
      <c r="R4358"/>
      <c r="S4358"/>
      <c r="T4358"/>
      <c r="U4358"/>
      <c r="V4358"/>
      <c r="W4358"/>
      <c r="X4358"/>
      <c r="Y4358"/>
      <c r="Z4358"/>
      <c r="AA4358"/>
      <c r="AB4358"/>
      <c r="AC4358"/>
      <c r="AD4358"/>
      <c r="AE4358"/>
      <c r="AF4358"/>
      <c r="AG4358"/>
      <c r="AH4358"/>
      <c r="AI4358"/>
      <c r="AJ4358"/>
      <c r="AK4358"/>
      <c r="AL4358"/>
      <c r="AM4358"/>
      <c r="AN4358"/>
      <c r="AO4358"/>
      <c r="AP4358"/>
      <c r="AQ4358"/>
      <c r="AR4358"/>
      <c r="AS4358"/>
      <c r="AT4358"/>
      <c r="AU4358"/>
      <c r="AV4358"/>
    </row>
    <row r="4359" spans="1:48" s="58" customFormat="1" ht="12.75" x14ac:dyDescent="0.2">
      <c r="A4359" s="247"/>
      <c r="B4359" s="165"/>
      <c r="C4359" s="165"/>
      <c r="D4359" s="245"/>
      <c r="E4359" s="245"/>
      <c r="F4359" s="245"/>
      <c r="G4359" s="251"/>
      <c r="H4359" s="251"/>
      <c r="I4359" s="251"/>
      <c r="J4359" s="251"/>
      <c r="K4359" s="251"/>
      <c r="L4359" s="251"/>
      <c r="M4359" s="251"/>
      <c r="N4359" s="251"/>
      <c r="O4359" s="251"/>
      <c r="P4359" s="251"/>
      <c r="Q4359"/>
      <c r="R4359"/>
      <c r="S4359"/>
      <c r="T4359"/>
      <c r="U4359"/>
      <c r="V4359"/>
      <c r="W4359"/>
      <c r="X4359"/>
      <c r="Y4359"/>
      <c r="Z4359"/>
      <c r="AA4359"/>
      <c r="AB4359"/>
      <c r="AC4359"/>
      <c r="AD4359"/>
      <c r="AE4359"/>
      <c r="AF4359"/>
      <c r="AG4359"/>
      <c r="AH4359"/>
      <c r="AI4359"/>
      <c r="AJ4359"/>
      <c r="AK4359"/>
      <c r="AL4359"/>
      <c r="AM4359"/>
      <c r="AN4359"/>
      <c r="AO4359"/>
      <c r="AP4359"/>
      <c r="AQ4359"/>
      <c r="AR4359"/>
      <c r="AS4359"/>
      <c r="AT4359"/>
      <c r="AU4359"/>
      <c r="AV4359"/>
    </row>
    <row r="4360" spans="1:48" s="58" customFormat="1" ht="12.75" x14ac:dyDescent="0.2">
      <c r="A4360" s="247"/>
      <c r="B4360" s="165"/>
      <c r="C4360" s="165"/>
      <c r="D4360" s="245"/>
      <c r="E4360" s="245"/>
      <c r="F4360" s="245"/>
      <c r="G4360" s="251"/>
      <c r="H4360" s="251"/>
      <c r="I4360" s="251"/>
      <c r="J4360" s="251"/>
      <c r="K4360" s="251"/>
      <c r="L4360" s="251"/>
      <c r="M4360" s="251"/>
      <c r="N4360" s="251"/>
      <c r="O4360" s="251"/>
      <c r="P4360" s="251"/>
      <c r="Q4360"/>
      <c r="R4360"/>
      <c r="S4360"/>
      <c r="T4360"/>
      <c r="U4360"/>
      <c r="V4360"/>
      <c r="W4360"/>
      <c r="X4360"/>
      <c r="Y4360"/>
      <c r="Z4360"/>
      <c r="AA4360"/>
      <c r="AB4360"/>
      <c r="AC4360"/>
      <c r="AD4360"/>
      <c r="AE4360"/>
      <c r="AF4360"/>
      <c r="AG4360"/>
      <c r="AH4360"/>
      <c r="AI4360"/>
      <c r="AJ4360"/>
      <c r="AK4360"/>
      <c r="AL4360"/>
      <c r="AM4360"/>
      <c r="AN4360"/>
      <c r="AO4360"/>
      <c r="AP4360"/>
      <c r="AQ4360"/>
      <c r="AR4360"/>
      <c r="AS4360"/>
      <c r="AT4360"/>
      <c r="AU4360"/>
      <c r="AV4360"/>
    </row>
    <row r="4361" spans="1:48" s="58" customFormat="1" ht="12.75" x14ac:dyDescent="0.2">
      <c r="A4361" s="247"/>
      <c r="B4361" s="165"/>
      <c r="C4361" s="165"/>
      <c r="D4361" s="245"/>
      <c r="E4361" s="245"/>
      <c r="F4361" s="245"/>
      <c r="G4361" s="251"/>
      <c r="H4361" s="251"/>
      <c r="I4361" s="251"/>
      <c r="J4361" s="251"/>
      <c r="K4361" s="251"/>
      <c r="L4361" s="251"/>
      <c r="M4361" s="251"/>
      <c r="N4361" s="251"/>
      <c r="O4361" s="251"/>
      <c r="P4361" s="251"/>
      <c r="Q4361"/>
      <c r="R4361"/>
      <c r="S4361"/>
      <c r="T4361"/>
      <c r="U4361"/>
      <c r="V4361"/>
      <c r="W4361"/>
      <c r="X4361"/>
      <c r="Y4361"/>
      <c r="Z4361"/>
      <c r="AA4361"/>
      <c r="AB4361"/>
      <c r="AC4361"/>
      <c r="AD4361"/>
      <c r="AE4361"/>
      <c r="AF4361"/>
      <c r="AG4361"/>
      <c r="AH4361"/>
      <c r="AI4361"/>
      <c r="AJ4361"/>
      <c r="AK4361"/>
      <c r="AL4361"/>
      <c r="AM4361"/>
      <c r="AN4361"/>
      <c r="AO4361"/>
      <c r="AP4361"/>
      <c r="AQ4361"/>
      <c r="AR4361"/>
      <c r="AS4361"/>
      <c r="AT4361"/>
      <c r="AU4361"/>
      <c r="AV4361"/>
    </row>
    <row r="4362" spans="1:48" s="58" customFormat="1" ht="12.75" x14ac:dyDescent="0.2">
      <c r="A4362" s="247"/>
      <c r="B4362" s="165"/>
      <c r="C4362" s="165"/>
      <c r="D4362" s="245"/>
      <c r="E4362" s="245"/>
      <c r="F4362" s="245"/>
      <c r="G4362" s="251"/>
      <c r="H4362" s="251"/>
      <c r="I4362" s="251"/>
      <c r="J4362" s="251"/>
      <c r="K4362" s="251"/>
      <c r="L4362" s="251"/>
      <c r="M4362" s="251"/>
      <c r="N4362" s="251"/>
      <c r="O4362" s="251"/>
      <c r="P4362" s="251"/>
      <c r="Q4362"/>
      <c r="R4362"/>
      <c r="S4362"/>
      <c r="T4362"/>
      <c r="U4362"/>
      <c r="V4362"/>
      <c r="W4362"/>
      <c r="X4362"/>
      <c r="Y4362"/>
      <c r="Z4362"/>
      <c r="AA4362"/>
      <c r="AB4362"/>
      <c r="AC4362"/>
      <c r="AD4362"/>
      <c r="AE4362"/>
      <c r="AF4362"/>
      <c r="AG4362"/>
      <c r="AH4362"/>
      <c r="AI4362"/>
      <c r="AJ4362"/>
      <c r="AK4362"/>
      <c r="AL4362"/>
      <c r="AM4362"/>
      <c r="AN4362"/>
      <c r="AO4362"/>
      <c r="AP4362"/>
      <c r="AQ4362"/>
      <c r="AR4362"/>
      <c r="AS4362"/>
      <c r="AT4362"/>
      <c r="AU4362"/>
      <c r="AV4362"/>
    </row>
    <row r="4363" spans="1:48" s="58" customFormat="1" ht="12.75" x14ac:dyDescent="0.2">
      <c r="A4363" s="247"/>
      <c r="B4363" s="165"/>
      <c r="C4363" s="165"/>
      <c r="D4363" s="245"/>
      <c r="E4363" s="245"/>
      <c r="F4363" s="245"/>
      <c r="G4363" s="251"/>
      <c r="H4363" s="251"/>
      <c r="I4363" s="251"/>
      <c r="J4363" s="251"/>
      <c r="K4363" s="251"/>
      <c r="L4363" s="251"/>
      <c r="M4363" s="251"/>
      <c r="N4363" s="251"/>
      <c r="O4363" s="251"/>
      <c r="P4363" s="251"/>
      <c r="Q4363"/>
      <c r="R4363"/>
      <c r="S4363"/>
      <c r="T4363"/>
      <c r="U4363"/>
      <c r="V4363"/>
      <c r="W4363"/>
      <c r="X4363"/>
      <c r="Y4363"/>
      <c r="Z4363"/>
      <c r="AA4363"/>
      <c r="AB4363"/>
      <c r="AC4363"/>
      <c r="AD4363"/>
      <c r="AE4363"/>
      <c r="AF4363"/>
      <c r="AG4363"/>
      <c r="AH4363"/>
      <c r="AI4363"/>
      <c r="AJ4363"/>
      <c r="AK4363"/>
      <c r="AL4363"/>
      <c r="AM4363"/>
      <c r="AN4363"/>
      <c r="AO4363"/>
      <c r="AP4363"/>
      <c r="AQ4363"/>
      <c r="AR4363"/>
      <c r="AS4363"/>
      <c r="AT4363"/>
      <c r="AU4363"/>
      <c r="AV4363"/>
    </row>
    <row r="4364" spans="1:48" s="58" customFormat="1" ht="12.75" x14ac:dyDescent="0.2">
      <c r="A4364" s="247"/>
      <c r="B4364" s="165"/>
      <c r="C4364" s="165"/>
      <c r="D4364" s="245"/>
      <c r="E4364" s="245"/>
      <c r="F4364" s="245"/>
      <c r="G4364" s="251"/>
      <c r="H4364" s="251"/>
      <c r="I4364" s="251"/>
      <c r="J4364" s="251"/>
      <c r="K4364" s="251"/>
      <c r="L4364" s="251"/>
      <c r="M4364" s="251"/>
      <c r="N4364" s="251"/>
      <c r="O4364" s="251"/>
      <c r="P4364" s="251"/>
      <c r="Q4364"/>
      <c r="R4364"/>
      <c r="S4364"/>
      <c r="T4364"/>
      <c r="U4364"/>
      <c r="V4364"/>
      <c r="W4364"/>
      <c r="X4364"/>
      <c r="Y4364"/>
      <c r="Z4364"/>
      <c r="AA4364"/>
      <c r="AB4364"/>
      <c r="AC4364"/>
      <c r="AD4364"/>
      <c r="AE4364"/>
      <c r="AF4364"/>
      <c r="AG4364"/>
      <c r="AH4364"/>
      <c r="AI4364"/>
      <c r="AJ4364"/>
      <c r="AK4364"/>
      <c r="AL4364"/>
      <c r="AM4364"/>
      <c r="AN4364"/>
      <c r="AO4364"/>
      <c r="AP4364"/>
      <c r="AQ4364"/>
      <c r="AR4364"/>
      <c r="AS4364"/>
      <c r="AT4364"/>
      <c r="AU4364"/>
      <c r="AV4364"/>
    </row>
    <row r="4365" spans="1:48" s="58" customFormat="1" ht="12.75" x14ac:dyDescent="0.2">
      <c r="A4365" s="247"/>
      <c r="B4365" s="165"/>
      <c r="C4365" s="165"/>
      <c r="D4365" s="245"/>
      <c r="E4365" s="245"/>
      <c r="F4365" s="245"/>
      <c r="G4365" s="251"/>
      <c r="H4365" s="251"/>
      <c r="I4365" s="251"/>
      <c r="J4365" s="251"/>
      <c r="K4365" s="251"/>
      <c r="L4365" s="251"/>
      <c r="M4365" s="251"/>
      <c r="N4365" s="251"/>
      <c r="O4365" s="251"/>
      <c r="P4365" s="251"/>
      <c r="Q4365"/>
      <c r="R4365"/>
      <c r="S4365"/>
      <c r="T4365"/>
      <c r="U4365"/>
      <c r="V4365"/>
      <c r="W4365"/>
      <c r="X4365"/>
      <c r="Y4365"/>
      <c r="Z4365"/>
      <c r="AA4365"/>
      <c r="AB4365"/>
      <c r="AC4365"/>
      <c r="AD4365"/>
      <c r="AE4365"/>
      <c r="AF4365"/>
      <c r="AG4365"/>
      <c r="AH4365"/>
      <c r="AI4365"/>
      <c r="AJ4365"/>
      <c r="AK4365"/>
      <c r="AL4365"/>
      <c r="AM4365"/>
      <c r="AN4365"/>
      <c r="AO4365"/>
      <c r="AP4365"/>
      <c r="AQ4365"/>
      <c r="AR4365"/>
      <c r="AS4365"/>
      <c r="AT4365"/>
      <c r="AU4365"/>
      <c r="AV4365"/>
    </row>
    <row r="4366" spans="1:48" s="58" customFormat="1" ht="12.75" x14ac:dyDescent="0.2">
      <c r="A4366" s="247"/>
      <c r="B4366" s="165"/>
      <c r="C4366" s="165"/>
      <c r="D4366" s="245"/>
      <c r="E4366" s="245"/>
      <c r="F4366" s="245"/>
      <c r="G4366" s="251"/>
      <c r="H4366" s="251"/>
      <c r="I4366" s="251"/>
      <c r="J4366" s="251"/>
      <c r="K4366" s="251"/>
      <c r="L4366" s="251"/>
      <c r="M4366" s="251"/>
      <c r="N4366" s="251"/>
      <c r="O4366" s="251"/>
      <c r="P4366" s="251"/>
      <c r="Q4366"/>
      <c r="R4366"/>
      <c r="S4366"/>
      <c r="T4366"/>
      <c r="U4366"/>
      <c r="V4366"/>
      <c r="W4366"/>
      <c r="X4366"/>
      <c r="Y4366"/>
      <c r="Z4366"/>
      <c r="AA4366"/>
      <c r="AB4366"/>
      <c r="AC4366"/>
      <c r="AD4366"/>
      <c r="AE4366"/>
      <c r="AF4366"/>
      <c r="AG4366"/>
      <c r="AH4366"/>
      <c r="AI4366"/>
      <c r="AJ4366"/>
      <c r="AK4366"/>
      <c r="AL4366"/>
      <c r="AM4366"/>
      <c r="AN4366"/>
      <c r="AO4366"/>
      <c r="AP4366"/>
      <c r="AQ4366"/>
      <c r="AR4366"/>
      <c r="AS4366"/>
      <c r="AT4366"/>
      <c r="AU4366"/>
      <c r="AV4366"/>
    </row>
    <row r="4367" spans="1:48" s="58" customFormat="1" ht="12.75" x14ac:dyDescent="0.2">
      <c r="A4367" s="247"/>
      <c r="B4367" s="165"/>
      <c r="C4367" s="165"/>
      <c r="D4367" s="245"/>
      <c r="E4367" s="245"/>
      <c r="F4367" s="245"/>
      <c r="G4367" s="251"/>
      <c r="H4367" s="251"/>
      <c r="I4367" s="251"/>
      <c r="J4367" s="251"/>
      <c r="K4367" s="251"/>
      <c r="L4367" s="251"/>
      <c r="M4367" s="251"/>
      <c r="N4367" s="251"/>
      <c r="O4367" s="251"/>
      <c r="P4367" s="251"/>
      <c r="Q4367"/>
      <c r="R4367"/>
      <c r="S4367"/>
      <c r="T4367"/>
      <c r="U4367"/>
      <c r="V4367"/>
      <c r="W4367"/>
      <c r="X4367"/>
      <c r="Y4367"/>
      <c r="Z4367"/>
      <c r="AA4367"/>
      <c r="AB4367"/>
      <c r="AC4367"/>
      <c r="AD4367"/>
      <c r="AE4367"/>
      <c r="AF4367"/>
      <c r="AG4367"/>
      <c r="AH4367"/>
      <c r="AI4367"/>
      <c r="AJ4367"/>
      <c r="AK4367"/>
      <c r="AL4367"/>
      <c r="AM4367"/>
      <c r="AN4367"/>
      <c r="AO4367"/>
      <c r="AP4367"/>
      <c r="AQ4367"/>
      <c r="AR4367"/>
      <c r="AS4367"/>
      <c r="AT4367"/>
      <c r="AU4367"/>
      <c r="AV4367"/>
    </row>
    <row r="4368" spans="1:48" s="58" customFormat="1" ht="12.75" x14ac:dyDescent="0.2">
      <c r="A4368" s="247"/>
      <c r="B4368" s="165"/>
      <c r="C4368" s="165"/>
      <c r="D4368" s="245"/>
      <c r="E4368" s="245"/>
      <c r="F4368" s="245"/>
      <c r="G4368" s="251"/>
      <c r="H4368" s="251"/>
      <c r="I4368" s="251"/>
      <c r="J4368" s="251"/>
      <c r="K4368" s="251"/>
      <c r="L4368" s="251"/>
      <c r="M4368" s="251"/>
      <c r="N4368" s="251"/>
      <c r="O4368" s="251"/>
      <c r="P4368" s="251"/>
      <c r="Q4368"/>
      <c r="R4368"/>
      <c r="S4368"/>
      <c r="T4368"/>
      <c r="U4368"/>
      <c r="V4368"/>
      <c r="W4368"/>
      <c r="X4368"/>
      <c r="Y4368"/>
      <c r="Z4368"/>
      <c r="AA4368"/>
      <c r="AB4368"/>
      <c r="AC4368"/>
      <c r="AD4368"/>
      <c r="AE4368"/>
      <c r="AF4368"/>
      <c r="AG4368"/>
      <c r="AH4368"/>
      <c r="AI4368"/>
      <c r="AJ4368"/>
      <c r="AK4368"/>
      <c r="AL4368"/>
      <c r="AM4368"/>
      <c r="AN4368"/>
      <c r="AO4368"/>
      <c r="AP4368"/>
      <c r="AQ4368"/>
      <c r="AR4368"/>
      <c r="AS4368"/>
      <c r="AT4368"/>
      <c r="AU4368"/>
      <c r="AV4368"/>
    </row>
    <row r="4369" spans="1:48" s="58" customFormat="1" ht="12.75" x14ac:dyDescent="0.2">
      <c r="A4369" s="247"/>
      <c r="B4369" s="165"/>
      <c r="C4369" s="165"/>
      <c r="D4369" s="245"/>
      <c r="E4369" s="245"/>
      <c r="F4369" s="245"/>
      <c r="G4369" s="251"/>
      <c r="H4369" s="251"/>
      <c r="I4369" s="251"/>
      <c r="J4369" s="251"/>
      <c r="K4369" s="251"/>
      <c r="L4369" s="251"/>
      <c r="M4369" s="251"/>
      <c r="N4369" s="251"/>
      <c r="O4369" s="251"/>
      <c r="P4369" s="251"/>
      <c r="Q4369"/>
      <c r="R4369"/>
      <c r="S4369"/>
      <c r="T4369"/>
      <c r="U4369"/>
      <c r="V4369"/>
      <c r="W4369"/>
      <c r="X4369"/>
      <c r="Y4369"/>
      <c r="Z4369"/>
      <c r="AA4369"/>
      <c r="AB4369"/>
      <c r="AC4369"/>
      <c r="AD4369"/>
      <c r="AE4369"/>
      <c r="AF4369"/>
      <c r="AG4369"/>
      <c r="AH4369"/>
      <c r="AI4369"/>
      <c r="AJ4369"/>
      <c r="AK4369"/>
      <c r="AL4369"/>
      <c r="AM4369"/>
      <c r="AN4369"/>
      <c r="AO4369"/>
      <c r="AP4369"/>
      <c r="AQ4369"/>
      <c r="AR4369"/>
      <c r="AS4369"/>
      <c r="AT4369"/>
      <c r="AU4369"/>
      <c r="AV4369"/>
    </row>
    <row r="4370" spans="1:48" s="58" customFormat="1" ht="12.75" x14ac:dyDescent="0.2">
      <c r="A4370" s="247"/>
      <c r="B4370" s="165"/>
      <c r="C4370" s="165"/>
      <c r="D4370" s="245"/>
      <c r="E4370" s="245"/>
      <c r="F4370" s="245"/>
      <c r="G4370" s="251"/>
      <c r="H4370" s="251"/>
      <c r="I4370" s="251"/>
      <c r="J4370" s="251"/>
      <c r="K4370" s="251"/>
      <c r="L4370" s="251"/>
      <c r="M4370" s="251"/>
      <c r="N4370" s="251"/>
      <c r="O4370" s="251"/>
      <c r="P4370" s="251"/>
      <c r="Q4370"/>
      <c r="R4370"/>
      <c r="S4370"/>
      <c r="T4370"/>
      <c r="U4370"/>
      <c r="V4370"/>
      <c r="W4370"/>
      <c r="X4370"/>
      <c r="Y4370"/>
      <c r="Z4370"/>
      <c r="AA4370"/>
      <c r="AB4370"/>
      <c r="AC4370"/>
      <c r="AD4370"/>
      <c r="AE4370"/>
      <c r="AF4370"/>
      <c r="AG4370"/>
      <c r="AH4370"/>
      <c r="AI4370"/>
      <c r="AJ4370"/>
      <c r="AK4370"/>
      <c r="AL4370"/>
      <c r="AM4370"/>
      <c r="AN4370"/>
      <c r="AO4370"/>
      <c r="AP4370"/>
      <c r="AQ4370"/>
      <c r="AR4370"/>
      <c r="AS4370"/>
      <c r="AT4370"/>
      <c r="AU4370"/>
      <c r="AV4370"/>
    </row>
    <row r="4371" spans="1:48" s="58" customFormat="1" ht="12.75" x14ac:dyDescent="0.2">
      <c r="A4371" s="247"/>
      <c r="B4371" s="165"/>
      <c r="C4371" s="165"/>
      <c r="D4371" s="245"/>
      <c r="E4371" s="245"/>
      <c r="F4371" s="245"/>
      <c r="G4371" s="251"/>
      <c r="H4371" s="251"/>
      <c r="I4371" s="251"/>
      <c r="J4371" s="251"/>
      <c r="K4371" s="251"/>
      <c r="L4371" s="251"/>
      <c r="M4371" s="251"/>
      <c r="N4371" s="251"/>
      <c r="O4371" s="251"/>
      <c r="P4371" s="251"/>
      <c r="Q4371"/>
      <c r="R4371"/>
      <c r="S4371"/>
      <c r="T4371"/>
      <c r="U4371"/>
      <c r="V4371"/>
      <c r="W4371"/>
      <c r="X4371"/>
      <c r="Y4371"/>
      <c r="Z4371"/>
      <c r="AA4371"/>
      <c r="AB4371"/>
      <c r="AC4371"/>
      <c r="AD4371"/>
      <c r="AE4371"/>
      <c r="AF4371"/>
      <c r="AG4371"/>
      <c r="AH4371"/>
      <c r="AI4371"/>
      <c r="AJ4371"/>
      <c r="AK4371"/>
      <c r="AL4371"/>
      <c r="AM4371"/>
      <c r="AN4371"/>
      <c r="AO4371"/>
      <c r="AP4371"/>
      <c r="AQ4371"/>
      <c r="AR4371"/>
      <c r="AS4371"/>
      <c r="AT4371"/>
      <c r="AU4371"/>
      <c r="AV4371"/>
    </row>
    <row r="4372" spans="1:48" s="58" customFormat="1" ht="12.75" x14ac:dyDescent="0.2">
      <c r="A4372" s="247"/>
      <c r="B4372" s="165"/>
      <c r="C4372" s="165"/>
      <c r="D4372" s="245"/>
      <c r="E4372" s="245"/>
      <c r="F4372" s="245"/>
      <c r="G4372" s="251"/>
      <c r="H4372" s="251"/>
      <c r="I4372" s="251"/>
      <c r="J4372" s="251"/>
      <c r="K4372" s="251"/>
      <c r="L4372" s="251"/>
      <c r="M4372" s="251"/>
      <c r="N4372" s="251"/>
      <c r="O4372" s="251"/>
      <c r="P4372" s="251"/>
      <c r="Q4372"/>
      <c r="R4372"/>
      <c r="S4372"/>
      <c r="T4372"/>
      <c r="U4372"/>
      <c r="V4372"/>
      <c r="W4372"/>
      <c r="X4372"/>
      <c r="Y4372"/>
      <c r="Z4372"/>
      <c r="AA4372"/>
      <c r="AB4372"/>
      <c r="AC4372"/>
      <c r="AD4372"/>
      <c r="AE4372"/>
      <c r="AF4372"/>
      <c r="AG4372"/>
      <c r="AH4372"/>
      <c r="AI4372"/>
      <c r="AJ4372"/>
      <c r="AK4372"/>
      <c r="AL4372"/>
      <c r="AM4372"/>
      <c r="AN4372"/>
      <c r="AO4372"/>
      <c r="AP4372"/>
      <c r="AQ4372"/>
      <c r="AR4372"/>
      <c r="AS4372"/>
      <c r="AT4372"/>
      <c r="AU4372"/>
      <c r="AV4372"/>
    </row>
    <row r="4373" spans="1:48" s="58" customFormat="1" ht="12.75" x14ac:dyDescent="0.2">
      <c r="A4373" s="247"/>
      <c r="B4373" s="165"/>
      <c r="C4373" s="165"/>
      <c r="D4373" s="245"/>
      <c r="E4373" s="245"/>
      <c r="F4373" s="245"/>
      <c r="G4373" s="251"/>
      <c r="H4373" s="251"/>
      <c r="I4373" s="251"/>
      <c r="J4373" s="251"/>
      <c r="K4373" s="251"/>
      <c r="L4373" s="251"/>
      <c r="M4373" s="251"/>
      <c r="N4373" s="251"/>
      <c r="O4373" s="251"/>
      <c r="P4373" s="251"/>
      <c r="Q4373"/>
      <c r="R4373"/>
      <c r="S4373"/>
      <c r="T4373"/>
      <c r="U4373"/>
      <c r="V4373"/>
      <c r="W4373"/>
      <c r="X4373"/>
      <c r="Y4373"/>
      <c r="Z4373"/>
      <c r="AA4373"/>
      <c r="AB4373"/>
      <c r="AC4373"/>
      <c r="AD4373"/>
      <c r="AE4373"/>
      <c r="AF4373"/>
      <c r="AG4373"/>
      <c r="AH4373"/>
      <c r="AI4373"/>
      <c r="AJ4373"/>
      <c r="AK4373"/>
      <c r="AL4373"/>
      <c r="AM4373"/>
      <c r="AN4373"/>
      <c r="AO4373"/>
      <c r="AP4373"/>
      <c r="AQ4373"/>
      <c r="AR4373"/>
      <c r="AS4373"/>
      <c r="AT4373"/>
      <c r="AU4373"/>
      <c r="AV4373"/>
    </row>
    <row r="4374" spans="1:48" s="58" customFormat="1" ht="12.75" x14ac:dyDescent="0.2">
      <c r="A4374" s="247"/>
      <c r="B4374" s="165"/>
      <c r="C4374" s="165"/>
      <c r="D4374" s="245"/>
      <c r="E4374" s="245"/>
      <c r="F4374" s="245"/>
      <c r="G4374" s="251"/>
      <c r="H4374" s="251"/>
      <c r="I4374" s="251"/>
      <c r="J4374" s="251"/>
      <c r="K4374" s="251"/>
      <c r="L4374" s="251"/>
      <c r="M4374" s="251"/>
      <c r="N4374" s="251"/>
      <c r="O4374" s="251"/>
      <c r="P4374" s="251"/>
      <c r="Q4374"/>
      <c r="R4374"/>
      <c r="S4374"/>
      <c r="T4374"/>
      <c r="U4374"/>
      <c r="V4374"/>
      <c r="W4374"/>
      <c r="X4374"/>
      <c r="Y4374"/>
      <c r="Z4374"/>
      <c r="AA4374"/>
      <c r="AB4374"/>
      <c r="AC4374"/>
      <c r="AD4374"/>
      <c r="AE4374"/>
      <c r="AF4374"/>
      <c r="AG4374"/>
      <c r="AH4374"/>
      <c r="AI4374"/>
      <c r="AJ4374"/>
      <c r="AK4374"/>
      <c r="AL4374"/>
      <c r="AM4374"/>
      <c r="AN4374"/>
      <c r="AO4374"/>
      <c r="AP4374"/>
      <c r="AQ4374"/>
      <c r="AR4374"/>
      <c r="AS4374"/>
      <c r="AT4374"/>
      <c r="AU4374"/>
      <c r="AV4374"/>
    </row>
    <row r="4375" spans="1:48" s="58" customFormat="1" ht="12.75" x14ac:dyDescent="0.2">
      <c r="A4375" s="247"/>
      <c r="B4375" s="165"/>
      <c r="C4375" s="165"/>
      <c r="D4375" s="245"/>
      <c r="E4375" s="245"/>
      <c r="F4375" s="245"/>
      <c r="G4375" s="251"/>
      <c r="H4375" s="251"/>
      <c r="I4375" s="251"/>
      <c r="J4375" s="251"/>
      <c r="K4375" s="251"/>
      <c r="L4375" s="251"/>
      <c r="M4375" s="251"/>
      <c r="N4375" s="251"/>
      <c r="O4375" s="251"/>
      <c r="P4375" s="251"/>
      <c r="Q4375"/>
      <c r="R4375"/>
      <c r="S4375"/>
      <c r="T4375"/>
      <c r="U4375"/>
      <c r="V4375"/>
      <c r="W4375"/>
      <c r="X4375"/>
      <c r="Y4375"/>
      <c r="Z4375"/>
      <c r="AA4375"/>
      <c r="AB4375"/>
      <c r="AC4375"/>
      <c r="AD4375"/>
      <c r="AE4375"/>
      <c r="AF4375"/>
      <c r="AG4375"/>
      <c r="AH4375"/>
      <c r="AI4375"/>
      <c r="AJ4375"/>
      <c r="AK4375"/>
      <c r="AL4375"/>
      <c r="AM4375"/>
      <c r="AN4375"/>
      <c r="AO4375"/>
      <c r="AP4375"/>
      <c r="AQ4375"/>
      <c r="AR4375"/>
      <c r="AS4375"/>
      <c r="AT4375"/>
      <c r="AU4375"/>
      <c r="AV4375"/>
    </row>
    <row r="4376" spans="1:48" s="58" customFormat="1" ht="12.75" x14ac:dyDescent="0.2">
      <c r="A4376" s="247"/>
      <c r="B4376" s="165"/>
      <c r="C4376" s="165"/>
      <c r="D4376" s="245"/>
      <c r="E4376" s="245"/>
      <c r="F4376" s="245"/>
      <c r="G4376" s="251"/>
      <c r="H4376" s="251"/>
      <c r="I4376" s="251"/>
      <c r="J4376" s="251"/>
      <c r="K4376" s="251"/>
      <c r="L4376" s="251"/>
      <c r="M4376" s="251"/>
      <c r="N4376" s="251"/>
      <c r="O4376" s="251"/>
      <c r="P4376" s="251"/>
      <c r="Q4376"/>
      <c r="R4376"/>
      <c r="S4376"/>
      <c r="T4376"/>
      <c r="U4376"/>
      <c r="V4376"/>
      <c r="W4376"/>
      <c r="X4376"/>
      <c r="Y4376"/>
      <c r="Z4376"/>
      <c r="AA4376"/>
      <c r="AB4376"/>
      <c r="AC4376"/>
      <c r="AD4376"/>
      <c r="AE4376"/>
      <c r="AF4376"/>
      <c r="AG4376"/>
      <c r="AH4376"/>
      <c r="AI4376"/>
      <c r="AJ4376"/>
      <c r="AK4376"/>
      <c r="AL4376"/>
      <c r="AM4376"/>
      <c r="AN4376"/>
      <c r="AO4376"/>
      <c r="AP4376"/>
      <c r="AQ4376"/>
      <c r="AR4376"/>
      <c r="AS4376"/>
      <c r="AT4376"/>
      <c r="AU4376"/>
      <c r="AV4376"/>
    </row>
    <row r="4377" spans="1:48" s="58" customFormat="1" ht="12.75" x14ac:dyDescent="0.2">
      <c r="A4377" s="247"/>
      <c r="B4377" s="165"/>
      <c r="C4377" s="165"/>
      <c r="D4377" s="245"/>
      <c r="E4377" s="245"/>
      <c r="F4377" s="245"/>
      <c r="G4377" s="251"/>
      <c r="H4377" s="251"/>
      <c r="I4377" s="251"/>
      <c r="J4377" s="251"/>
      <c r="K4377" s="251"/>
      <c r="L4377" s="251"/>
      <c r="M4377" s="251"/>
      <c r="N4377" s="251"/>
      <c r="O4377" s="251"/>
      <c r="P4377" s="251"/>
      <c r="Q4377"/>
      <c r="R4377"/>
      <c r="S4377"/>
      <c r="T4377"/>
      <c r="U4377"/>
      <c r="V4377"/>
      <c r="W4377"/>
      <c r="X4377"/>
      <c r="Y4377"/>
      <c r="Z4377"/>
      <c r="AA4377"/>
      <c r="AB4377"/>
      <c r="AC4377"/>
      <c r="AD4377"/>
      <c r="AE4377"/>
      <c r="AF4377"/>
      <c r="AG4377"/>
      <c r="AH4377"/>
      <c r="AI4377"/>
      <c r="AJ4377"/>
      <c r="AK4377"/>
      <c r="AL4377"/>
      <c r="AM4377"/>
      <c r="AN4377"/>
      <c r="AO4377"/>
      <c r="AP4377"/>
      <c r="AQ4377"/>
      <c r="AR4377"/>
      <c r="AS4377"/>
      <c r="AT4377"/>
      <c r="AU4377"/>
      <c r="AV4377"/>
    </row>
    <row r="4378" spans="1:48" s="58" customFormat="1" ht="12.75" x14ac:dyDescent="0.2">
      <c r="A4378" s="247"/>
      <c r="B4378" s="165"/>
      <c r="C4378" s="165"/>
      <c r="D4378" s="245"/>
      <c r="E4378" s="245"/>
      <c r="F4378" s="245"/>
      <c r="G4378" s="251"/>
      <c r="H4378" s="251"/>
      <c r="I4378" s="251"/>
      <c r="J4378" s="251"/>
      <c r="K4378" s="251"/>
      <c r="L4378" s="251"/>
      <c r="M4378" s="251"/>
      <c r="N4378" s="251"/>
      <c r="O4378" s="251"/>
      <c r="P4378" s="251"/>
      <c r="Q4378"/>
      <c r="R4378"/>
      <c r="S4378"/>
      <c r="T4378"/>
      <c r="U4378"/>
      <c r="V4378"/>
      <c r="W4378"/>
      <c r="X4378"/>
      <c r="Y4378"/>
      <c r="Z4378"/>
      <c r="AA4378"/>
      <c r="AB4378"/>
      <c r="AC4378"/>
      <c r="AD4378"/>
      <c r="AE4378"/>
      <c r="AF4378"/>
      <c r="AG4378"/>
      <c r="AH4378"/>
      <c r="AI4378"/>
      <c r="AJ4378"/>
      <c r="AK4378"/>
      <c r="AL4378"/>
      <c r="AM4378"/>
      <c r="AN4378"/>
      <c r="AO4378"/>
      <c r="AP4378"/>
      <c r="AQ4378"/>
      <c r="AR4378"/>
      <c r="AS4378"/>
      <c r="AT4378"/>
      <c r="AU4378"/>
      <c r="AV4378"/>
    </row>
    <row r="4379" spans="1:48" s="58" customFormat="1" ht="12.75" x14ac:dyDescent="0.2">
      <c r="A4379" s="247"/>
      <c r="B4379" s="165"/>
      <c r="C4379" s="165"/>
      <c r="D4379" s="245"/>
      <c r="E4379" s="245"/>
      <c r="F4379" s="245"/>
      <c r="G4379" s="251"/>
      <c r="H4379" s="251"/>
      <c r="I4379" s="251"/>
      <c r="J4379" s="251"/>
      <c r="K4379" s="251"/>
      <c r="L4379" s="251"/>
      <c r="M4379" s="251"/>
      <c r="N4379" s="251"/>
      <c r="O4379" s="251"/>
      <c r="P4379" s="251"/>
      <c r="Q4379"/>
      <c r="R4379"/>
      <c r="S4379"/>
      <c r="T4379"/>
      <c r="U4379"/>
      <c r="V4379"/>
      <c r="W4379"/>
      <c r="X4379"/>
      <c r="Y4379"/>
      <c r="Z4379"/>
      <c r="AA4379"/>
      <c r="AB4379"/>
      <c r="AC4379"/>
      <c r="AD4379"/>
      <c r="AE4379"/>
      <c r="AF4379"/>
      <c r="AG4379"/>
      <c r="AH4379"/>
      <c r="AI4379"/>
      <c r="AJ4379"/>
      <c r="AK4379"/>
      <c r="AL4379"/>
      <c r="AM4379"/>
      <c r="AN4379"/>
      <c r="AO4379"/>
      <c r="AP4379"/>
      <c r="AQ4379"/>
      <c r="AR4379"/>
      <c r="AS4379"/>
      <c r="AT4379"/>
      <c r="AU4379"/>
      <c r="AV4379"/>
    </row>
    <row r="4380" spans="1:48" s="58" customFormat="1" ht="12.75" x14ac:dyDescent="0.2">
      <c r="A4380" s="247"/>
      <c r="B4380" s="165"/>
      <c r="C4380" s="165"/>
      <c r="D4380" s="245"/>
      <c r="E4380" s="245"/>
      <c r="F4380" s="245"/>
      <c r="G4380" s="251"/>
      <c r="H4380" s="251"/>
      <c r="I4380" s="251"/>
      <c r="J4380" s="251"/>
      <c r="K4380" s="251"/>
      <c r="L4380" s="251"/>
      <c r="M4380" s="251"/>
      <c r="N4380" s="251"/>
      <c r="O4380" s="251"/>
      <c r="P4380" s="251"/>
      <c r="Q4380"/>
      <c r="R4380"/>
      <c r="S4380"/>
      <c r="T4380"/>
      <c r="U4380"/>
      <c r="V4380"/>
      <c r="W4380"/>
      <c r="X4380"/>
      <c r="Y4380"/>
      <c r="Z4380"/>
      <c r="AA4380"/>
      <c r="AB4380"/>
      <c r="AC4380"/>
      <c r="AD4380"/>
      <c r="AE4380"/>
      <c r="AF4380"/>
      <c r="AG4380"/>
      <c r="AH4380"/>
      <c r="AI4380"/>
      <c r="AJ4380"/>
      <c r="AK4380"/>
      <c r="AL4380"/>
      <c r="AM4380"/>
      <c r="AN4380"/>
      <c r="AO4380"/>
      <c r="AP4380"/>
      <c r="AQ4380"/>
      <c r="AR4380"/>
      <c r="AS4380"/>
      <c r="AT4380"/>
      <c r="AU4380"/>
      <c r="AV4380"/>
    </row>
    <row r="4381" spans="1:48" s="58" customFormat="1" ht="12.75" x14ac:dyDescent="0.2">
      <c r="A4381" s="247"/>
      <c r="B4381" s="165"/>
      <c r="C4381" s="165"/>
      <c r="D4381" s="245"/>
      <c r="E4381" s="245"/>
      <c r="F4381" s="245"/>
      <c r="G4381" s="251"/>
      <c r="H4381" s="251"/>
      <c r="I4381" s="251"/>
      <c r="J4381" s="251"/>
      <c r="K4381" s="251"/>
      <c r="L4381" s="251"/>
      <c r="M4381" s="251"/>
      <c r="N4381" s="251"/>
      <c r="O4381" s="251"/>
      <c r="P4381" s="251"/>
      <c r="Q4381"/>
      <c r="R4381"/>
      <c r="S4381"/>
      <c r="T4381"/>
      <c r="U4381"/>
      <c r="V4381"/>
      <c r="W4381"/>
      <c r="X4381"/>
      <c r="Y4381"/>
      <c r="Z4381"/>
      <c r="AA4381"/>
      <c r="AB4381"/>
      <c r="AC4381"/>
      <c r="AD4381"/>
      <c r="AE4381"/>
      <c r="AF4381"/>
      <c r="AG4381"/>
      <c r="AH4381"/>
      <c r="AI4381"/>
      <c r="AJ4381"/>
      <c r="AK4381"/>
      <c r="AL4381"/>
      <c r="AM4381"/>
      <c r="AN4381"/>
      <c r="AO4381"/>
      <c r="AP4381"/>
      <c r="AQ4381"/>
      <c r="AR4381"/>
      <c r="AS4381"/>
      <c r="AT4381"/>
      <c r="AU4381"/>
      <c r="AV4381"/>
    </row>
    <row r="4382" spans="1:48" s="58" customFormat="1" ht="12.75" x14ac:dyDescent="0.2">
      <c r="A4382" s="247"/>
      <c r="B4382" s="165"/>
      <c r="C4382" s="165"/>
      <c r="D4382" s="245"/>
      <c r="E4382" s="245"/>
      <c r="F4382" s="245"/>
      <c r="G4382" s="251"/>
      <c r="H4382" s="251"/>
      <c r="I4382" s="251"/>
      <c r="J4382" s="251"/>
      <c r="K4382" s="251"/>
      <c r="L4382" s="251"/>
      <c r="M4382" s="251"/>
      <c r="N4382" s="251"/>
      <c r="O4382" s="251"/>
      <c r="P4382" s="251"/>
      <c r="Q4382"/>
      <c r="R4382"/>
      <c r="S4382"/>
      <c r="T4382"/>
      <c r="U4382"/>
      <c r="V4382"/>
      <c r="W4382"/>
      <c r="X4382"/>
      <c r="Y4382"/>
      <c r="Z4382"/>
      <c r="AA4382"/>
      <c r="AB4382"/>
      <c r="AC4382"/>
      <c r="AD4382"/>
      <c r="AE4382"/>
      <c r="AF4382"/>
      <c r="AG4382"/>
      <c r="AH4382"/>
      <c r="AI4382"/>
      <c r="AJ4382"/>
      <c r="AK4382"/>
      <c r="AL4382"/>
      <c r="AM4382"/>
      <c r="AN4382"/>
      <c r="AO4382"/>
      <c r="AP4382"/>
      <c r="AQ4382"/>
      <c r="AR4382"/>
      <c r="AS4382"/>
      <c r="AT4382"/>
      <c r="AU4382"/>
      <c r="AV4382"/>
    </row>
    <row r="4383" spans="1:48" s="58" customFormat="1" ht="12.75" x14ac:dyDescent="0.2">
      <c r="A4383" s="247"/>
      <c r="B4383" s="165"/>
      <c r="C4383" s="165"/>
      <c r="D4383" s="245"/>
      <c r="E4383" s="245"/>
      <c r="F4383" s="245"/>
      <c r="G4383" s="251"/>
      <c r="H4383" s="251"/>
      <c r="I4383" s="251"/>
      <c r="J4383" s="251"/>
      <c r="K4383" s="251"/>
      <c r="L4383" s="251"/>
      <c r="M4383" s="251"/>
      <c r="N4383" s="251"/>
      <c r="O4383" s="251"/>
      <c r="P4383" s="251"/>
      <c r="Q4383"/>
      <c r="R4383"/>
      <c r="S4383"/>
      <c r="T4383"/>
      <c r="U4383"/>
      <c r="V4383"/>
      <c r="W4383"/>
      <c r="X4383"/>
      <c r="Y4383"/>
      <c r="Z4383"/>
      <c r="AA4383"/>
      <c r="AB4383"/>
      <c r="AC4383"/>
      <c r="AD4383"/>
      <c r="AE4383"/>
      <c r="AF4383"/>
      <c r="AG4383"/>
      <c r="AH4383"/>
      <c r="AI4383"/>
      <c r="AJ4383"/>
      <c r="AK4383"/>
      <c r="AL4383"/>
      <c r="AM4383"/>
      <c r="AN4383"/>
      <c r="AO4383"/>
      <c r="AP4383"/>
      <c r="AQ4383"/>
      <c r="AR4383"/>
      <c r="AS4383"/>
      <c r="AT4383"/>
      <c r="AU4383"/>
      <c r="AV4383"/>
    </row>
    <row r="4384" spans="1:48" s="58" customFormat="1" ht="12.75" x14ac:dyDescent="0.2">
      <c r="A4384" s="247"/>
      <c r="B4384" s="165"/>
      <c r="C4384" s="165"/>
      <c r="D4384" s="245"/>
      <c r="E4384" s="245"/>
      <c r="F4384" s="245"/>
      <c r="G4384" s="251"/>
      <c r="H4384" s="251"/>
      <c r="I4384" s="251"/>
      <c r="J4384" s="251"/>
      <c r="K4384" s="251"/>
      <c r="L4384" s="251"/>
      <c r="M4384" s="251"/>
      <c r="N4384" s="251"/>
      <c r="O4384" s="251"/>
      <c r="P4384" s="251"/>
      <c r="Q4384"/>
      <c r="R4384"/>
      <c r="S4384"/>
      <c r="T4384"/>
      <c r="U4384"/>
      <c r="V4384"/>
      <c r="W4384"/>
      <c r="X4384"/>
      <c r="Y4384"/>
      <c r="Z4384"/>
      <c r="AA4384"/>
      <c r="AB4384"/>
      <c r="AC4384"/>
      <c r="AD4384"/>
      <c r="AE4384"/>
      <c r="AF4384"/>
      <c r="AG4384"/>
      <c r="AH4384"/>
      <c r="AI4384"/>
      <c r="AJ4384"/>
      <c r="AK4384"/>
      <c r="AL4384"/>
      <c r="AM4384"/>
      <c r="AN4384"/>
      <c r="AO4384"/>
      <c r="AP4384"/>
      <c r="AQ4384"/>
      <c r="AR4384"/>
      <c r="AS4384"/>
      <c r="AT4384"/>
      <c r="AU4384"/>
      <c r="AV4384"/>
    </row>
    <row r="4385" spans="1:48" s="58" customFormat="1" ht="12.75" x14ac:dyDescent="0.2">
      <c r="A4385" s="247"/>
      <c r="B4385" s="165"/>
      <c r="C4385" s="165"/>
      <c r="D4385" s="245"/>
      <c r="E4385" s="245"/>
      <c r="F4385" s="245"/>
      <c r="G4385" s="251"/>
      <c r="H4385" s="251"/>
      <c r="I4385" s="251"/>
      <c r="J4385" s="251"/>
      <c r="K4385" s="251"/>
      <c r="L4385" s="251"/>
      <c r="M4385" s="251"/>
      <c r="N4385" s="251"/>
      <c r="O4385" s="251"/>
      <c r="P4385" s="251"/>
      <c r="Q4385"/>
      <c r="R4385"/>
      <c r="S4385"/>
      <c r="T4385"/>
      <c r="U4385"/>
      <c r="V4385"/>
      <c r="W4385"/>
      <c r="X4385"/>
      <c r="Y4385"/>
      <c r="Z4385"/>
      <c r="AA4385"/>
      <c r="AB4385"/>
      <c r="AC4385"/>
      <c r="AD4385"/>
      <c r="AE4385"/>
      <c r="AF4385"/>
      <c r="AG4385"/>
      <c r="AH4385"/>
      <c r="AI4385"/>
      <c r="AJ4385"/>
      <c r="AK4385"/>
      <c r="AL4385"/>
      <c r="AM4385"/>
      <c r="AN4385"/>
      <c r="AO4385"/>
      <c r="AP4385"/>
      <c r="AQ4385"/>
      <c r="AR4385"/>
      <c r="AS4385"/>
      <c r="AT4385"/>
      <c r="AU4385"/>
      <c r="AV4385"/>
    </row>
    <row r="4386" spans="1:48" s="58" customFormat="1" ht="12.75" x14ac:dyDescent="0.2">
      <c r="A4386" s="247"/>
      <c r="B4386" s="165"/>
      <c r="C4386" s="165"/>
      <c r="D4386" s="245"/>
      <c r="E4386" s="245"/>
      <c r="F4386" s="245"/>
      <c r="G4386" s="251"/>
      <c r="H4386" s="251"/>
      <c r="I4386" s="251"/>
      <c r="J4386" s="251"/>
      <c r="K4386" s="251"/>
      <c r="L4386" s="251"/>
      <c r="M4386" s="251"/>
      <c r="N4386" s="251"/>
      <c r="O4386" s="251"/>
      <c r="P4386" s="251"/>
      <c r="Q4386"/>
      <c r="R4386"/>
      <c r="S4386"/>
      <c r="T4386"/>
      <c r="U4386"/>
      <c r="V4386"/>
      <c r="W4386"/>
      <c r="X4386"/>
      <c r="Y4386"/>
      <c r="Z4386"/>
      <c r="AA4386"/>
      <c r="AB4386"/>
      <c r="AC4386"/>
      <c r="AD4386"/>
      <c r="AE4386"/>
      <c r="AF4386"/>
      <c r="AG4386"/>
      <c r="AH4386"/>
      <c r="AI4386"/>
      <c r="AJ4386"/>
      <c r="AK4386"/>
      <c r="AL4386"/>
      <c r="AM4386"/>
      <c r="AN4386"/>
      <c r="AO4386"/>
      <c r="AP4386"/>
      <c r="AQ4386"/>
      <c r="AR4386"/>
      <c r="AS4386"/>
      <c r="AT4386"/>
      <c r="AU4386"/>
      <c r="AV4386"/>
    </row>
    <row r="4387" spans="1:48" s="58" customFormat="1" ht="12.75" x14ac:dyDescent="0.2">
      <c r="A4387" s="247"/>
      <c r="B4387" s="165"/>
      <c r="C4387" s="165"/>
      <c r="D4387" s="245"/>
      <c r="E4387" s="245"/>
      <c r="F4387" s="245"/>
      <c r="G4387" s="251"/>
      <c r="H4387" s="251"/>
      <c r="I4387" s="251"/>
      <c r="J4387" s="251"/>
      <c r="K4387" s="251"/>
      <c r="L4387" s="251"/>
      <c r="M4387" s="251"/>
      <c r="N4387" s="251"/>
      <c r="O4387" s="251"/>
      <c r="P4387" s="251"/>
      <c r="Q4387"/>
      <c r="R4387"/>
      <c r="S4387"/>
      <c r="T4387"/>
      <c r="U4387"/>
      <c r="V4387"/>
      <c r="W4387"/>
      <c r="X4387"/>
      <c r="Y4387"/>
      <c r="Z4387"/>
      <c r="AA4387"/>
      <c r="AB4387"/>
      <c r="AC4387"/>
      <c r="AD4387"/>
      <c r="AE4387"/>
      <c r="AF4387"/>
      <c r="AG4387"/>
      <c r="AH4387"/>
      <c r="AI4387"/>
      <c r="AJ4387"/>
      <c r="AK4387"/>
      <c r="AL4387"/>
      <c r="AM4387"/>
      <c r="AN4387"/>
      <c r="AO4387"/>
      <c r="AP4387"/>
      <c r="AQ4387"/>
      <c r="AR4387"/>
      <c r="AS4387"/>
      <c r="AT4387"/>
      <c r="AU4387"/>
      <c r="AV4387"/>
    </row>
    <row r="4388" spans="1:48" s="58" customFormat="1" ht="12.75" x14ac:dyDescent="0.2">
      <c r="A4388" s="247"/>
      <c r="B4388" s="165"/>
      <c r="C4388" s="165"/>
      <c r="D4388" s="245"/>
      <c r="E4388" s="245"/>
      <c r="F4388" s="245"/>
      <c r="G4388" s="251"/>
      <c r="H4388" s="251"/>
      <c r="I4388" s="251"/>
      <c r="J4388" s="251"/>
      <c r="K4388" s="251"/>
      <c r="L4388" s="251"/>
      <c r="M4388" s="251"/>
      <c r="N4388" s="251"/>
      <c r="O4388" s="251"/>
      <c r="P4388" s="251"/>
      <c r="Q4388"/>
      <c r="R4388"/>
      <c r="S4388"/>
      <c r="T4388"/>
      <c r="U4388"/>
      <c r="V4388"/>
      <c r="W4388"/>
      <c r="X4388"/>
      <c r="Y4388"/>
      <c r="Z4388"/>
      <c r="AA4388"/>
      <c r="AB4388"/>
      <c r="AC4388"/>
      <c r="AD4388"/>
      <c r="AE4388"/>
      <c r="AF4388"/>
      <c r="AG4388"/>
      <c r="AH4388"/>
      <c r="AI4388"/>
      <c r="AJ4388"/>
      <c r="AK4388"/>
      <c r="AL4388"/>
      <c r="AM4388"/>
      <c r="AN4388"/>
      <c r="AO4388"/>
      <c r="AP4388"/>
      <c r="AQ4388"/>
      <c r="AR4388"/>
      <c r="AS4388"/>
      <c r="AT4388"/>
      <c r="AU4388"/>
      <c r="AV4388"/>
    </row>
    <row r="4389" spans="1:48" s="58" customFormat="1" ht="12.75" x14ac:dyDescent="0.2">
      <c r="A4389" s="247"/>
      <c r="B4389" s="165"/>
      <c r="C4389" s="165"/>
      <c r="D4389" s="245"/>
      <c r="E4389" s="245"/>
      <c r="F4389" s="245"/>
      <c r="G4389" s="251"/>
      <c r="H4389" s="251"/>
      <c r="I4389" s="251"/>
      <c r="J4389" s="251"/>
      <c r="K4389" s="251"/>
      <c r="L4389" s="251"/>
      <c r="M4389" s="251"/>
      <c r="N4389" s="251"/>
      <c r="O4389" s="251"/>
      <c r="P4389" s="251"/>
      <c r="Q4389"/>
      <c r="R4389"/>
      <c r="S4389"/>
      <c r="T4389"/>
      <c r="U4389"/>
      <c r="V4389"/>
      <c r="W4389"/>
      <c r="X4389"/>
      <c r="Y4389"/>
      <c r="Z4389"/>
      <c r="AA4389"/>
      <c r="AB4389"/>
      <c r="AC4389"/>
      <c r="AD4389"/>
      <c r="AE4389"/>
      <c r="AF4389"/>
      <c r="AG4389"/>
      <c r="AH4389"/>
      <c r="AI4389"/>
      <c r="AJ4389"/>
      <c r="AK4389"/>
      <c r="AL4389"/>
      <c r="AM4389"/>
      <c r="AN4389"/>
      <c r="AO4389"/>
      <c r="AP4389"/>
      <c r="AQ4389"/>
      <c r="AR4389"/>
      <c r="AS4389"/>
      <c r="AT4389"/>
      <c r="AU4389"/>
      <c r="AV4389"/>
    </row>
    <row r="4390" spans="1:48" s="58" customFormat="1" ht="12.75" x14ac:dyDescent="0.2">
      <c r="A4390" s="247"/>
      <c r="B4390" s="165"/>
      <c r="C4390" s="165"/>
      <c r="D4390" s="245"/>
      <c r="E4390" s="245"/>
      <c r="F4390" s="245"/>
      <c r="G4390" s="251"/>
      <c r="H4390" s="251"/>
      <c r="I4390" s="251"/>
      <c r="J4390" s="251"/>
      <c r="K4390" s="251"/>
      <c r="L4390" s="251"/>
      <c r="M4390" s="251"/>
      <c r="N4390" s="251"/>
      <c r="O4390" s="251"/>
      <c r="P4390" s="251"/>
      <c r="Q4390"/>
      <c r="R4390"/>
      <c r="S4390"/>
      <c r="T4390"/>
      <c r="U4390"/>
      <c r="V4390"/>
      <c r="W4390"/>
      <c r="X4390"/>
      <c r="Y4390"/>
      <c r="Z4390"/>
      <c r="AA4390"/>
      <c r="AB4390"/>
      <c r="AC4390"/>
      <c r="AD4390"/>
      <c r="AE4390"/>
      <c r="AF4390"/>
      <c r="AG4390"/>
      <c r="AH4390"/>
      <c r="AI4390"/>
      <c r="AJ4390"/>
      <c r="AK4390"/>
      <c r="AL4390"/>
      <c r="AM4390"/>
      <c r="AN4390"/>
      <c r="AO4390"/>
      <c r="AP4390"/>
      <c r="AQ4390"/>
      <c r="AR4390"/>
      <c r="AS4390"/>
      <c r="AT4390"/>
      <c r="AU4390"/>
      <c r="AV4390"/>
    </row>
    <row r="4391" spans="1:48" s="58" customFormat="1" ht="12.75" x14ac:dyDescent="0.2">
      <c r="A4391" s="247"/>
      <c r="B4391" s="165"/>
      <c r="C4391" s="165"/>
      <c r="D4391" s="245"/>
      <c r="E4391" s="245"/>
      <c r="F4391" s="245"/>
      <c r="G4391" s="251"/>
      <c r="H4391" s="251"/>
      <c r="I4391" s="251"/>
      <c r="J4391" s="251"/>
      <c r="K4391" s="251"/>
      <c r="L4391" s="251"/>
      <c r="M4391" s="251"/>
      <c r="N4391" s="251"/>
      <c r="O4391" s="251"/>
      <c r="P4391" s="251"/>
      <c r="Q4391"/>
      <c r="R4391"/>
      <c r="S4391"/>
      <c r="T4391"/>
      <c r="U4391"/>
      <c r="V4391"/>
      <c r="W4391"/>
      <c r="X4391"/>
      <c r="Y4391"/>
      <c r="Z4391"/>
      <c r="AA4391"/>
      <c r="AB4391"/>
      <c r="AC4391"/>
      <c r="AD4391"/>
      <c r="AE4391"/>
      <c r="AF4391"/>
      <c r="AG4391"/>
      <c r="AH4391"/>
      <c r="AI4391"/>
      <c r="AJ4391"/>
      <c r="AK4391"/>
      <c r="AL4391"/>
      <c r="AM4391"/>
      <c r="AN4391"/>
      <c r="AO4391"/>
      <c r="AP4391"/>
      <c r="AQ4391"/>
      <c r="AR4391"/>
      <c r="AS4391"/>
      <c r="AT4391"/>
      <c r="AU4391"/>
      <c r="AV4391"/>
    </row>
    <row r="4392" spans="1:48" s="58" customFormat="1" ht="12.75" x14ac:dyDescent="0.2">
      <c r="A4392" s="247"/>
      <c r="B4392" s="165"/>
      <c r="C4392" s="165"/>
      <c r="D4392" s="245"/>
      <c r="E4392" s="245"/>
      <c r="F4392" s="245"/>
      <c r="G4392" s="251"/>
      <c r="H4392" s="251"/>
      <c r="I4392" s="251"/>
      <c r="J4392" s="251"/>
      <c r="K4392" s="251"/>
      <c r="L4392" s="251"/>
      <c r="M4392" s="251"/>
      <c r="N4392" s="251"/>
      <c r="O4392" s="251"/>
      <c r="P4392" s="251"/>
      <c r="Q4392"/>
      <c r="R4392"/>
      <c r="S4392"/>
      <c r="T4392"/>
      <c r="U4392"/>
      <c r="V4392"/>
      <c r="W4392"/>
      <c r="X4392"/>
      <c r="Y4392"/>
      <c r="Z4392"/>
      <c r="AA4392"/>
      <c r="AB4392"/>
      <c r="AC4392"/>
      <c r="AD4392"/>
      <c r="AE4392"/>
      <c r="AF4392"/>
      <c r="AG4392"/>
      <c r="AH4392"/>
      <c r="AI4392"/>
      <c r="AJ4392"/>
      <c r="AK4392"/>
      <c r="AL4392"/>
      <c r="AM4392"/>
      <c r="AN4392"/>
      <c r="AO4392"/>
      <c r="AP4392"/>
      <c r="AQ4392"/>
      <c r="AR4392"/>
      <c r="AS4392"/>
      <c r="AT4392"/>
      <c r="AU4392"/>
      <c r="AV4392"/>
    </row>
    <row r="4393" spans="1:48" s="58" customFormat="1" ht="12.75" x14ac:dyDescent="0.2">
      <c r="A4393" s="247"/>
      <c r="B4393" s="165"/>
      <c r="C4393" s="165"/>
      <c r="D4393" s="245"/>
      <c r="E4393" s="245"/>
      <c r="F4393" s="245"/>
      <c r="G4393" s="251"/>
      <c r="H4393" s="251"/>
      <c r="I4393" s="251"/>
      <c r="J4393" s="251"/>
      <c r="K4393" s="251"/>
      <c r="L4393" s="251"/>
      <c r="M4393" s="251"/>
      <c r="N4393" s="251"/>
      <c r="O4393" s="251"/>
      <c r="P4393" s="251"/>
      <c r="Q4393"/>
      <c r="R4393"/>
      <c r="S4393"/>
      <c r="T4393"/>
      <c r="U4393"/>
      <c r="V4393"/>
      <c r="W4393"/>
      <c r="X4393"/>
      <c r="Y4393"/>
      <c r="Z4393"/>
      <c r="AA4393"/>
      <c r="AB4393"/>
      <c r="AC4393"/>
      <c r="AD4393"/>
      <c r="AE4393"/>
      <c r="AF4393"/>
      <c r="AG4393"/>
      <c r="AH4393"/>
      <c r="AI4393"/>
      <c r="AJ4393"/>
      <c r="AK4393"/>
      <c r="AL4393"/>
      <c r="AM4393"/>
      <c r="AN4393"/>
      <c r="AO4393"/>
      <c r="AP4393"/>
      <c r="AQ4393"/>
      <c r="AR4393"/>
      <c r="AS4393"/>
      <c r="AT4393"/>
      <c r="AU4393"/>
      <c r="AV4393"/>
    </row>
    <row r="4394" spans="1:48" s="58" customFormat="1" ht="12.75" x14ac:dyDescent="0.2">
      <c r="A4394" s="247"/>
      <c r="B4394" s="165"/>
      <c r="C4394" s="165"/>
      <c r="D4394" s="245"/>
      <c r="E4394" s="245"/>
      <c r="F4394" s="245"/>
      <c r="G4394" s="251"/>
      <c r="H4394" s="251"/>
      <c r="I4394" s="251"/>
      <c r="J4394" s="251"/>
      <c r="K4394" s="251"/>
      <c r="L4394" s="251"/>
      <c r="M4394" s="251"/>
      <c r="N4394" s="251"/>
      <c r="O4394" s="251"/>
      <c r="P4394" s="251"/>
      <c r="Q4394"/>
      <c r="R4394"/>
      <c r="S4394"/>
      <c r="T4394"/>
      <c r="U4394"/>
      <c r="V4394"/>
      <c r="W4394"/>
      <c r="X4394"/>
      <c r="Y4394"/>
      <c r="Z4394"/>
      <c r="AA4394"/>
      <c r="AB4394"/>
      <c r="AC4394"/>
      <c r="AD4394"/>
      <c r="AE4394"/>
      <c r="AF4394"/>
      <c r="AG4394"/>
      <c r="AH4394"/>
      <c r="AI4394"/>
      <c r="AJ4394"/>
      <c r="AK4394"/>
      <c r="AL4394"/>
      <c r="AM4394"/>
      <c r="AN4394"/>
      <c r="AO4394"/>
      <c r="AP4394"/>
      <c r="AQ4394"/>
      <c r="AR4394"/>
      <c r="AS4394"/>
      <c r="AT4394"/>
      <c r="AU4394"/>
      <c r="AV4394"/>
    </row>
    <row r="4395" spans="1:48" s="58" customFormat="1" ht="12.75" x14ac:dyDescent="0.2">
      <c r="A4395" s="247"/>
      <c r="B4395" s="165"/>
      <c r="C4395" s="165"/>
      <c r="D4395" s="245"/>
      <c r="E4395" s="245"/>
      <c r="F4395" s="245"/>
      <c r="G4395" s="251"/>
      <c r="H4395" s="251"/>
      <c r="I4395" s="251"/>
      <c r="J4395" s="251"/>
      <c r="K4395" s="251"/>
      <c r="L4395" s="251"/>
      <c r="M4395" s="251"/>
      <c r="N4395" s="251"/>
      <c r="O4395" s="251"/>
      <c r="P4395" s="251"/>
      <c r="Q4395"/>
      <c r="R4395"/>
      <c r="S4395"/>
      <c r="T4395"/>
      <c r="U4395"/>
      <c r="V4395"/>
      <c r="W4395"/>
      <c r="X4395"/>
      <c r="Y4395"/>
      <c r="Z4395"/>
      <c r="AA4395"/>
      <c r="AB4395"/>
      <c r="AC4395"/>
      <c r="AD4395"/>
      <c r="AE4395"/>
      <c r="AF4395"/>
      <c r="AG4395"/>
      <c r="AH4395"/>
      <c r="AI4395"/>
      <c r="AJ4395"/>
      <c r="AK4395"/>
      <c r="AL4395"/>
      <c r="AM4395"/>
      <c r="AN4395"/>
      <c r="AO4395"/>
      <c r="AP4395"/>
      <c r="AQ4395"/>
      <c r="AR4395"/>
      <c r="AS4395"/>
      <c r="AT4395"/>
      <c r="AU4395"/>
      <c r="AV4395"/>
    </row>
    <row r="4396" spans="1:48" s="58" customFormat="1" ht="12.75" x14ac:dyDescent="0.2">
      <c r="A4396" s="247"/>
      <c r="B4396" s="165"/>
      <c r="C4396" s="165"/>
      <c r="D4396" s="245"/>
      <c r="E4396" s="245"/>
      <c r="F4396" s="245"/>
      <c r="G4396" s="251"/>
      <c r="H4396" s="251"/>
      <c r="I4396" s="251"/>
      <c r="J4396" s="251"/>
      <c r="K4396" s="251"/>
      <c r="L4396" s="251"/>
      <c r="M4396" s="251"/>
      <c r="N4396" s="251"/>
      <c r="O4396" s="251"/>
      <c r="P4396" s="251"/>
      <c r="Q4396"/>
      <c r="R4396"/>
      <c r="S4396"/>
      <c r="T4396"/>
      <c r="U4396"/>
      <c r="V4396"/>
      <c r="W4396"/>
      <c r="X4396"/>
      <c r="Y4396"/>
      <c r="Z4396"/>
      <c r="AA4396"/>
      <c r="AB4396"/>
      <c r="AC4396"/>
      <c r="AD4396"/>
      <c r="AE4396"/>
      <c r="AF4396"/>
      <c r="AG4396"/>
      <c r="AH4396"/>
      <c r="AI4396"/>
      <c r="AJ4396"/>
      <c r="AK4396"/>
      <c r="AL4396"/>
      <c r="AM4396"/>
      <c r="AN4396"/>
      <c r="AO4396"/>
      <c r="AP4396"/>
      <c r="AQ4396"/>
      <c r="AR4396"/>
      <c r="AS4396"/>
      <c r="AT4396"/>
      <c r="AU4396"/>
      <c r="AV4396"/>
    </row>
    <row r="4397" spans="1:48" s="58" customFormat="1" ht="12.75" x14ac:dyDescent="0.2">
      <c r="A4397" s="247"/>
      <c r="B4397" s="165"/>
      <c r="C4397" s="165"/>
      <c r="D4397" s="245"/>
      <c r="E4397" s="245"/>
      <c r="F4397" s="245"/>
      <c r="G4397" s="251"/>
      <c r="H4397" s="251"/>
      <c r="I4397" s="251"/>
      <c r="J4397" s="251"/>
      <c r="K4397" s="251"/>
      <c r="L4397" s="251"/>
      <c r="M4397" s="251"/>
      <c r="N4397" s="251"/>
      <c r="O4397" s="251"/>
      <c r="P4397" s="251"/>
      <c r="Q4397"/>
      <c r="R4397"/>
      <c r="S4397"/>
      <c r="T4397"/>
      <c r="U4397"/>
      <c r="V4397"/>
      <c r="W4397"/>
      <c r="X4397"/>
      <c r="Y4397"/>
      <c r="Z4397"/>
      <c r="AA4397"/>
      <c r="AB4397"/>
      <c r="AC4397"/>
      <c r="AD4397"/>
      <c r="AE4397"/>
      <c r="AF4397"/>
      <c r="AG4397"/>
      <c r="AH4397"/>
      <c r="AI4397"/>
      <c r="AJ4397"/>
      <c r="AK4397"/>
      <c r="AL4397"/>
      <c r="AM4397"/>
      <c r="AN4397"/>
      <c r="AO4397"/>
      <c r="AP4397"/>
      <c r="AQ4397"/>
      <c r="AR4397"/>
      <c r="AS4397"/>
      <c r="AT4397"/>
      <c r="AU4397"/>
      <c r="AV4397"/>
    </row>
    <row r="4398" spans="1:48" s="58" customFormat="1" ht="12.75" x14ac:dyDescent="0.2">
      <c r="A4398" s="247"/>
      <c r="B4398" s="165"/>
      <c r="C4398" s="165"/>
      <c r="D4398" s="245"/>
      <c r="E4398" s="245"/>
      <c r="F4398" s="245"/>
      <c r="G4398" s="251"/>
      <c r="H4398" s="251"/>
      <c r="I4398" s="251"/>
      <c r="J4398" s="251"/>
      <c r="K4398" s="251"/>
      <c r="L4398" s="251"/>
      <c r="M4398" s="251"/>
      <c r="N4398" s="251"/>
      <c r="O4398" s="251"/>
      <c r="P4398" s="251"/>
      <c r="Q4398"/>
      <c r="R4398"/>
      <c r="S4398"/>
      <c r="T4398"/>
      <c r="U4398"/>
      <c r="V4398"/>
      <c r="W4398"/>
      <c r="X4398"/>
      <c r="Y4398"/>
      <c r="Z4398"/>
      <c r="AA4398"/>
      <c r="AB4398"/>
      <c r="AC4398"/>
      <c r="AD4398"/>
      <c r="AE4398"/>
      <c r="AF4398"/>
      <c r="AG4398"/>
      <c r="AH4398"/>
      <c r="AI4398"/>
      <c r="AJ4398"/>
      <c r="AK4398"/>
      <c r="AL4398"/>
      <c r="AM4398"/>
      <c r="AN4398"/>
      <c r="AO4398"/>
      <c r="AP4398"/>
      <c r="AQ4398"/>
      <c r="AR4398"/>
      <c r="AS4398"/>
      <c r="AT4398"/>
      <c r="AU4398"/>
      <c r="AV4398"/>
    </row>
    <row r="4399" spans="1:48" s="58" customFormat="1" ht="12.75" x14ac:dyDescent="0.2">
      <c r="A4399" s="247"/>
      <c r="B4399" s="165"/>
      <c r="C4399" s="165"/>
      <c r="D4399" s="245"/>
      <c r="E4399" s="245"/>
      <c r="F4399" s="245"/>
      <c r="G4399" s="251"/>
      <c r="H4399" s="251"/>
      <c r="I4399" s="251"/>
      <c r="J4399" s="251"/>
      <c r="K4399" s="251"/>
      <c r="L4399" s="251"/>
      <c r="M4399" s="251"/>
      <c r="N4399" s="251"/>
      <c r="O4399" s="251"/>
      <c r="P4399" s="251"/>
      <c r="Q4399"/>
      <c r="R4399"/>
      <c r="S4399"/>
      <c r="T4399"/>
      <c r="U4399"/>
      <c r="V4399"/>
      <c r="W4399"/>
      <c r="X4399"/>
      <c r="Y4399"/>
      <c r="Z4399"/>
      <c r="AA4399"/>
      <c r="AB4399"/>
      <c r="AC4399"/>
      <c r="AD4399"/>
      <c r="AE4399"/>
      <c r="AF4399"/>
      <c r="AG4399"/>
      <c r="AH4399"/>
      <c r="AI4399"/>
      <c r="AJ4399"/>
      <c r="AK4399"/>
      <c r="AL4399"/>
      <c r="AM4399"/>
      <c r="AN4399"/>
      <c r="AO4399"/>
      <c r="AP4399"/>
      <c r="AQ4399"/>
      <c r="AR4399"/>
      <c r="AS4399"/>
      <c r="AT4399"/>
      <c r="AU4399"/>
      <c r="AV4399"/>
    </row>
    <row r="4400" spans="1:48" s="58" customFormat="1" ht="12.75" x14ac:dyDescent="0.2">
      <c r="A4400" s="247"/>
      <c r="B4400" s="165"/>
      <c r="C4400" s="165"/>
      <c r="D4400" s="245"/>
      <c r="E4400" s="245"/>
      <c r="F4400" s="245"/>
      <c r="G4400" s="251"/>
      <c r="H4400" s="251"/>
      <c r="I4400" s="251"/>
      <c r="J4400" s="251"/>
      <c r="K4400" s="251"/>
      <c r="L4400" s="251"/>
      <c r="M4400" s="251"/>
      <c r="N4400" s="251"/>
      <c r="O4400" s="251"/>
      <c r="P4400" s="251"/>
      <c r="Q4400"/>
      <c r="R4400"/>
      <c r="S4400"/>
      <c r="T4400"/>
      <c r="U4400"/>
      <c r="V4400"/>
      <c r="W4400"/>
      <c r="X4400"/>
      <c r="Y4400"/>
      <c r="Z4400"/>
      <c r="AA4400"/>
      <c r="AB4400"/>
      <c r="AC4400"/>
      <c r="AD4400"/>
      <c r="AE4400"/>
      <c r="AF4400"/>
      <c r="AG4400"/>
      <c r="AH4400"/>
      <c r="AI4400"/>
      <c r="AJ4400"/>
      <c r="AK4400"/>
      <c r="AL4400"/>
      <c r="AM4400"/>
      <c r="AN4400"/>
      <c r="AO4400"/>
      <c r="AP4400"/>
      <c r="AQ4400"/>
      <c r="AR4400"/>
      <c r="AS4400"/>
      <c r="AT4400"/>
      <c r="AU4400"/>
      <c r="AV4400"/>
    </row>
    <row r="4401" spans="1:48" s="58" customFormat="1" ht="12.75" x14ac:dyDescent="0.2">
      <c r="A4401" s="247"/>
      <c r="B4401" s="165"/>
      <c r="C4401" s="165"/>
      <c r="D4401" s="245"/>
      <c r="E4401" s="245"/>
      <c r="F4401" s="245"/>
      <c r="G4401" s="251"/>
      <c r="H4401" s="251"/>
      <c r="I4401" s="251"/>
      <c r="J4401" s="251"/>
      <c r="K4401" s="251"/>
      <c r="L4401" s="251"/>
      <c r="M4401" s="251"/>
      <c r="N4401" s="251"/>
      <c r="O4401" s="251"/>
      <c r="P4401" s="251"/>
      <c r="Q4401"/>
      <c r="R4401"/>
      <c r="S4401"/>
      <c r="T4401"/>
      <c r="U4401"/>
      <c r="V4401"/>
      <c r="W4401"/>
      <c r="X4401"/>
      <c r="Y4401"/>
      <c r="Z4401"/>
      <c r="AA4401"/>
      <c r="AB4401"/>
      <c r="AC4401"/>
      <c r="AD4401"/>
      <c r="AE4401"/>
      <c r="AF4401"/>
      <c r="AG4401"/>
      <c r="AH4401"/>
      <c r="AI4401"/>
      <c r="AJ4401"/>
      <c r="AK4401"/>
      <c r="AL4401"/>
      <c r="AM4401"/>
      <c r="AN4401"/>
      <c r="AO4401"/>
      <c r="AP4401"/>
      <c r="AQ4401"/>
      <c r="AR4401"/>
      <c r="AS4401"/>
      <c r="AT4401"/>
      <c r="AU4401"/>
      <c r="AV4401"/>
    </row>
    <row r="4402" spans="1:48" s="58" customFormat="1" ht="12.75" x14ac:dyDescent="0.2">
      <c r="A4402" s="247"/>
      <c r="B4402" s="165"/>
      <c r="C4402" s="165"/>
      <c r="D4402" s="245"/>
      <c r="E4402" s="245"/>
      <c r="F4402" s="245"/>
      <c r="G4402" s="251"/>
      <c r="H4402" s="251"/>
      <c r="I4402" s="251"/>
      <c r="J4402" s="251"/>
      <c r="K4402" s="251"/>
      <c r="L4402" s="251"/>
      <c r="M4402" s="251"/>
      <c r="N4402" s="251"/>
      <c r="O4402" s="251"/>
      <c r="P4402" s="251"/>
      <c r="Q4402"/>
      <c r="R4402"/>
      <c r="S4402"/>
      <c r="T4402"/>
      <c r="U4402"/>
      <c r="V4402"/>
      <c r="W4402"/>
      <c r="X4402"/>
      <c r="Y4402"/>
      <c r="Z4402"/>
      <c r="AA4402"/>
      <c r="AB4402"/>
      <c r="AC4402"/>
      <c r="AD4402"/>
      <c r="AE4402"/>
      <c r="AF4402"/>
      <c r="AG4402"/>
      <c r="AH4402"/>
      <c r="AI4402"/>
      <c r="AJ4402"/>
      <c r="AK4402"/>
      <c r="AL4402"/>
      <c r="AM4402"/>
      <c r="AN4402"/>
      <c r="AO4402"/>
      <c r="AP4402"/>
      <c r="AQ4402"/>
      <c r="AR4402"/>
      <c r="AS4402"/>
      <c r="AT4402"/>
      <c r="AU4402"/>
      <c r="AV4402"/>
    </row>
    <row r="4403" spans="1:48" s="58" customFormat="1" ht="12.75" x14ac:dyDescent="0.2">
      <c r="A4403" s="247"/>
      <c r="B4403" s="165"/>
      <c r="C4403" s="165"/>
      <c r="D4403" s="245"/>
      <c r="E4403" s="245"/>
      <c r="F4403" s="245"/>
      <c r="G4403" s="251"/>
      <c r="H4403" s="251"/>
      <c r="I4403" s="251"/>
      <c r="J4403" s="251"/>
      <c r="K4403" s="251"/>
      <c r="L4403" s="251"/>
      <c r="M4403" s="251"/>
      <c r="N4403" s="251"/>
      <c r="O4403" s="251"/>
      <c r="P4403" s="251"/>
      <c r="Q4403"/>
      <c r="R4403"/>
      <c r="S4403"/>
      <c r="T4403"/>
      <c r="U4403"/>
      <c r="V4403"/>
      <c r="W4403"/>
      <c r="X4403"/>
      <c r="Y4403"/>
      <c r="Z4403"/>
      <c r="AA4403"/>
      <c r="AB4403"/>
      <c r="AC4403"/>
      <c r="AD4403"/>
      <c r="AE4403"/>
      <c r="AF4403"/>
      <c r="AG4403"/>
      <c r="AH4403"/>
      <c r="AI4403"/>
      <c r="AJ4403"/>
      <c r="AK4403"/>
      <c r="AL4403"/>
      <c r="AM4403"/>
      <c r="AN4403"/>
      <c r="AO4403"/>
      <c r="AP4403"/>
      <c r="AQ4403"/>
      <c r="AR4403"/>
      <c r="AS4403"/>
      <c r="AT4403"/>
      <c r="AU4403"/>
      <c r="AV4403"/>
    </row>
    <row r="4404" spans="1:48" s="58" customFormat="1" ht="12.75" x14ac:dyDescent="0.2">
      <c r="A4404" s="247"/>
      <c r="B4404" s="165"/>
      <c r="C4404" s="165"/>
      <c r="D4404" s="245"/>
      <c r="E4404" s="245"/>
      <c r="F4404" s="245"/>
      <c r="G4404" s="251"/>
      <c r="H4404" s="251"/>
      <c r="I4404" s="251"/>
      <c r="J4404" s="251"/>
      <c r="K4404" s="251"/>
      <c r="L4404" s="251"/>
      <c r="M4404" s="251"/>
      <c r="N4404" s="251"/>
      <c r="O4404" s="251"/>
      <c r="P4404" s="251"/>
      <c r="Q4404"/>
      <c r="R4404"/>
      <c r="S4404"/>
      <c r="T4404"/>
      <c r="U4404"/>
      <c r="V4404"/>
      <c r="W4404"/>
      <c r="X4404"/>
      <c r="Y4404"/>
      <c r="Z4404"/>
      <c r="AA4404"/>
      <c r="AB4404"/>
      <c r="AC4404"/>
      <c r="AD4404"/>
      <c r="AE4404"/>
      <c r="AF4404"/>
      <c r="AG4404"/>
      <c r="AH4404"/>
      <c r="AI4404"/>
      <c r="AJ4404"/>
      <c r="AK4404"/>
      <c r="AL4404"/>
      <c r="AM4404"/>
      <c r="AN4404"/>
      <c r="AO4404"/>
      <c r="AP4404"/>
      <c r="AQ4404"/>
      <c r="AR4404"/>
      <c r="AS4404"/>
      <c r="AT4404"/>
      <c r="AU4404"/>
      <c r="AV4404"/>
    </row>
    <row r="4405" spans="1:48" s="58" customFormat="1" ht="12.75" x14ac:dyDescent="0.2">
      <c r="A4405" s="247"/>
      <c r="B4405" s="165"/>
      <c r="C4405" s="165"/>
      <c r="D4405" s="245"/>
      <c r="E4405" s="245"/>
      <c r="F4405" s="245"/>
      <c r="G4405" s="251"/>
      <c r="H4405" s="251"/>
      <c r="I4405" s="251"/>
      <c r="J4405" s="251"/>
      <c r="K4405" s="251"/>
      <c r="L4405" s="251"/>
      <c r="M4405" s="251"/>
      <c r="N4405" s="251"/>
      <c r="O4405" s="251"/>
      <c r="P4405" s="251"/>
      <c r="Q4405"/>
      <c r="R4405"/>
      <c r="S4405"/>
      <c r="T4405"/>
      <c r="U4405"/>
      <c r="V4405"/>
      <c r="W4405"/>
      <c r="X4405"/>
      <c r="Y4405"/>
      <c r="Z4405"/>
      <c r="AA4405"/>
      <c r="AB4405"/>
      <c r="AC4405"/>
      <c r="AD4405"/>
      <c r="AE4405"/>
      <c r="AF4405"/>
      <c r="AG4405"/>
      <c r="AH4405"/>
      <c r="AI4405"/>
      <c r="AJ4405"/>
      <c r="AK4405"/>
      <c r="AL4405"/>
      <c r="AM4405"/>
      <c r="AN4405"/>
      <c r="AO4405"/>
      <c r="AP4405"/>
      <c r="AQ4405"/>
      <c r="AR4405"/>
      <c r="AS4405"/>
      <c r="AT4405"/>
      <c r="AU4405"/>
      <c r="AV4405"/>
    </row>
    <row r="4406" spans="1:48" s="58" customFormat="1" ht="12.75" x14ac:dyDescent="0.2">
      <c r="A4406" s="247"/>
      <c r="B4406" s="165"/>
      <c r="C4406" s="165"/>
      <c r="D4406" s="245"/>
      <c r="E4406" s="245"/>
      <c r="F4406" s="245"/>
      <c r="G4406" s="251"/>
      <c r="H4406" s="251"/>
      <c r="I4406" s="251"/>
      <c r="J4406" s="251"/>
      <c r="K4406" s="251"/>
      <c r="L4406" s="251"/>
      <c r="M4406" s="251"/>
      <c r="N4406" s="251"/>
      <c r="O4406" s="251"/>
      <c r="P4406" s="251"/>
      <c r="Q4406"/>
      <c r="R4406"/>
      <c r="S4406"/>
      <c r="T4406"/>
      <c r="U4406"/>
      <c r="V4406"/>
      <c r="W4406"/>
      <c r="X4406"/>
      <c r="Y4406"/>
      <c r="Z4406"/>
      <c r="AA4406"/>
      <c r="AB4406"/>
      <c r="AC4406"/>
      <c r="AD4406"/>
      <c r="AE4406"/>
      <c r="AF4406"/>
      <c r="AG4406"/>
      <c r="AH4406"/>
      <c r="AI4406"/>
      <c r="AJ4406"/>
      <c r="AK4406"/>
      <c r="AL4406"/>
      <c r="AM4406"/>
      <c r="AN4406"/>
      <c r="AO4406"/>
      <c r="AP4406"/>
      <c r="AQ4406"/>
      <c r="AR4406"/>
      <c r="AS4406"/>
      <c r="AT4406"/>
      <c r="AU4406"/>
      <c r="AV4406"/>
    </row>
    <row r="4407" spans="1:48" s="58" customFormat="1" ht="12.75" x14ac:dyDescent="0.2">
      <c r="A4407" s="247"/>
      <c r="B4407" s="165"/>
      <c r="C4407" s="165"/>
      <c r="D4407" s="245"/>
      <c r="E4407" s="245"/>
      <c r="F4407" s="245"/>
      <c r="G4407" s="251"/>
      <c r="H4407" s="251"/>
      <c r="I4407" s="251"/>
      <c r="J4407" s="251"/>
      <c r="K4407" s="251"/>
      <c r="L4407" s="251"/>
      <c r="M4407" s="251"/>
      <c r="N4407" s="251"/>
      <c r="O4407" s="251"/>
      <c r="P4407" s="251"/>
      <c r="Q4407"/>
      <c r="R4407"/>
      <c r="S4407"/>
      <c r="T4407"/>
      <c r="U4407"/>
      <c r="V4407"/>
      <c r="W4407"/>
      <c r="X4407"/>
      <c r="Y4407"/>
      <c r="Z4407"/>
      <c r="AA4407"/>
      <c r="AB4407"/>
      <c r="AC4407"/>
      <c r="AD4407"/>
      <c r="AE4407"/>
      <c r="AF4407"/>
      <c r="AG4407"/>
      <c r="AH4407"/>
      <c r="AI4407"/>
      <c r="AJ4407"/>
      <c r="AK4407"/>
      <c r="AL4407"/>
      <c r="AM4407"/>
      <c r="AN4407"/>
      <c r="AO4407"/>
      <c r="AP4407"/>
      <c r="AQ4407"/>
      <c r="AR4407"/>
      <c r="AS4407"/>
      <c r="AT4407"/>
      <c r="AU4407"/>
      <c r="AV4407"/>
    </row>
    <row r="4408" spans="1:48" s="58" customFormat="1" ht="12.75" x14ac:dyDescent="0.2">
      <c r="A4408" s="247"/>
      <c r="B4408" s="165"/>
      <c r="C4408" s="165"/>
      <c r="D4408" s="245"/>
      <c r="E4408" s="245"/>
      <c r="F4408" s="245"/>
      <c r="G4408" s="251"/>
      <c r="H4408" s="251"/>
      <c r="I4408" s="251"/>
      <c r="J4408" s="251"/>
      <c r="K4408" s="251"/>
      <c r="L4408" s="251"/>
      <c r="M4408" s="251"/>
      <c r="N4408" s="251"/>
      <c r="O4408" s="251"/>
      <c r="P4408" s="251"/>
      <c r="Q4408"/>
      <c r="R4408"/>
      <c r="S4408"/>
      <c r="T4408"/>
      <c r="U4408"/>
      <c r="V4408"/>
      <c r="W4408"/>
      <c r="X4408"/>
      <c r="Y4408"/>
      <c r="Z4408"/>
      <c r="AA4408"/>
      <c r="AB4408"/>
      <c r="AC4408"/>
      <c r="AD4408"/>
      <c r="AE4408"/>
      <c r="AF4408"/>
      <c r="AG4408"/>
      <c r="AH4408"/>
      <c r="AI4408"/>
      <c r="AJ4408"/>
      <c r="AK4408"/>
      <c r="AL4408"/>
      <c r="AM4408"/>
      <c r="AN4408"/>
      <c r="AO4408"/>
      <c r="AP4408"/>
      <c r="AQ4408"/>
      <c r="AR4408"/>
      <c r="AS4408"/>
      <c r="AT4408"/>
      <c r="AU4408"/>
      <c r="AV4408"/>
    </row>
    <row r="4409" spans="1:48" s="58" customFormat="1" ht="12.75" x14ac:dyDescent="0.2">
      <c r="A4409" s="247"/>
      <c r="B4409" s="165"/>
      <c r="C4409" s="165"/>
      <c r="D4409" s="245"/>
      <c r="E4409" s="245"/>
      <c r="F4409" s="245"/>
      <c r="G4409" s="251"/>
      <c r="H4409" s="251"/>
      <c r="I4409" s="251"/>
      <c r="J4409" s="251"/>
      <c r="K4409" s="251"/>
      <c r="L4409" s="251"/>
      <c r="M4409" s="251"/>
      <c r="N4409" s="251"/>
      <c r="O4409" s="251"/>
      <c r="P4409" s="251"/>
      <c r="Q4409"/>
      <c r="R4409"/>
      <c r="S4409"/>
      <c r="T4409"/>
      <c r="U4409"/>
      <c r="V4409"/>
      <c r="W4409"/>
      <c r="X4409"/>
      <c r="Y4409"/>
      <c r="Z4409"/>
      <c r="AA4409"/>
      <c r="AB4409"/>
      <c r="AC4409"/>
      <c r="AD4409"/>
      <c r="AE4409"/>
      <c r="AF4409"/>
      <c r="AG4409"/>
      <c r="AH4409"/>
      <c r="AI4409"/>
      <c r="AJ4409"/>
      <c r="AK4409"/>
      <c r="AL4409"/>
      <c r="AM4409"/>
      <c r="AN4409"/>
      <c r="AO4409"/>
      <c r="AP4409"/>
      <c r="AQ4409"/>
      <c r="AR4409"/>
      <c r="AS4409"/>
      <c r="AT4409"/>
      <c r="AU4409"/>
      <c r="AV4409"/>
    </row>
    <row r="4410" spans="1:48" s="58" customFormat="1" ht="12.75" x14ac:dyDescent="0.2">
      <c r="A4410" s="247"/>
      <c r="B4410" s="165"/>
      <c r="C4410" s="165"/>
      <c r="D4410" s="245"/>
      <c r="E4410" s="245"/>
      <c r="F4410" s="245"/>
      <c r="G4410" s="251"/>
      <c r="H4410" s="251"/>
      <c r="I4410" s="251"/>
      <c r="J4410" s="251"/>
      <c r="K4410" s="251"/>
      <c r="L4410" s="251"/>
      <c r="M4410" s="251"/>
      <c r="N4410" s="251"/>
      <c r="O4410" s="251"/>
      <c r="P4410" s="251"/>
      <c r="Q4410"/>
      <c r="R4410"/>
      <c r="S4410"/>
      <c r="T4410"/>
      <c r="U4410"/>
      <c r="V4410"/>
      <c r="W4410"/>
      <c r="X4410"/>
      <c r="Y4410"/>
      <c r="Z4410"/>
      <c r="AA4410"/>
      <c r="AB4410"/>
      <c r="AC4410"/>
      <c r="AD4410"/>
      <c r="AE4410"/>
      <c r="AF4410"/>
      <c r="AG4410"/>
      <c r="AH4410"/>
      <c r="AI4410"/>
      <c r="AJ4410"/>
      <c r="AK4410"/>
      <c r="AL4410"/>
      <c r="AM4410"/>
      <c r="AN4410"/>
      <c r="AO4410"/>
      <c r="AP4410"/>
      <c r="AQ4410"/>
      <c r="AR4410"/>
      <c r="AS4410"/>
      <c r="AT4410"/>
      <c r="AU4410"/>
      <c r="AV4410"/>
    </row>
    <row r="4411" spans="1:48" s="58" customFormat="1" ht="12.75" x14ac:dyDescent="0.2">
      <c r="A4411" s="247"/>
      <c r="B4411" s="165"/>
      <c r="C4411" s="165"/>
      <c r="D4411" s="245"/>
      <c r="E4411" s="245"/>
      <c r="F4411" s="245"/>
      <c r="G4411" s="251"/>
      <c r="H4411" s="251"/>
      <c r="I4411" s="251"/>
      <c r="J4411" s="251"/>
      <c r="K4411" s="251"/>
      <c r="L4411" s="251"/>
      <c r="M4411" s="251"/>
      <c r="N4411" s="251"/>
      <c r="O4411" s="251"/>
      <c r="P4411" s="251"/>
      <c r="Q4411"/>
      <c r="R4411"/>
      <c r="S4411"/>
      <c r="T4411"/>
      <c r="U4411"/>
      <c r="V4411"/>
      <c r="W4411"/>
      <c r="X4411"/>
      <c r="Y4411"/>
      <c r="Z4411"/>
      <c r="AA4411"/>
      <c r="AB4411"/>
      <c r="AC4411"/>
      <c r="AD4411"/>
      <c r="AE4411"/>
      <c r="AF4411"/>
      <c r="AG4411"/>
      <c r="AH4411"/>
      <c r="AI4411"/>
      <c r="AJ4411"/>
      <c r="AK4411"/>
      <c r="AL4411"/>
      <c r="AM4411"/>
      <c r="AN4411"/>
      <c r="AO4411"/>
      <c r="AP4411"/>
      <c r="AQ4411"/>
      <c r="AR4411"/>
      <c r="AS4411"/>
      <c r="AT4411"/>
      <c r="AU4411"/>
      <c r="AV4411"/>
    </row>
    <row r="4412" spans="1:48" s="58" customFormat="1" ht="12.75" x14ac:dyDescent="0.2">
      <c r="A4412" s="247"/>
      <c r="B4412" s="165"/>
      <c r="C4412" s="165"/>
      <c r="D4412" s="245"/>
      <c r="E4412" s="245"/>
      <c r="F4412" s="245"/>
      <c r="G4412" s="251"/>
      <c r="H4412" s="251"/>
      <c r="I4412" s="251"/>
      <c r="J4412" s="251"/>
      <c r="K4412" s="251"/>
      <c r="L4412" s="251"/>
      <c r="M4412" s="251"/>
      <c r="N4412" s="251"/>
      <c r="O4412" s="251"/>
      <c r="P4412" s="251"/>
      <c r="Q4412"/>
      <c r="R4412"/>
      <c r="S4412"/>
      <c r="T4412"/>
      <c r="U4412"/>
      <c r="V4412"/>
      <c r="W4412"/>
      <c r="X4412"/>
      <c r="Y4412"/>
      <c r="Z4412"/>
      <c r="AA4412"/>
      <c r="AB4412"/>
      <c r="AC4412"/>
      <c r="AD4412"/>
      <c r="AE4412"/>
      <c r="AF4412"/>
      <c r="AG4412"/>
      <c r="AH4412"/>
      <c r="AI4412"/>
      <c r="AJ4412"/>
      <c r="AK4412"/>
      <c r="AL4412"/>
      <c r="AM4412"/>
      <c r="AN4412"/>
      <c r="AO4412"/>
      <c r="AP4412"/>
      <c r="AQ4412"/>
      <c r="AR4412"/>
      <c r="AS4412"/>
      <c r="AT4412"/>
      <c r="AU4412"/>
      <c r="AV4412"/>
    </row>
    <row r="4413" spans="1:48" s="58" customFormat="1" ht="12.75" x14ac:dyDescent="0.2">
      <c r="A4413" s="247"/>
      <c r="B4413" s="165"/>
      <c r="C4413" s="165"/>
      <c r="D4413" s="245"/>
      <c r="E4413" s="245"/>
      <c r="F4413" s="245"/>
      <c r="G4413" s="251"/>
      <c r="H4413" s="251"/>
      <c r="I4413" s="251"/>
      <c r="J4413" s="251"/>
      <c r="K4413" s="251"/>
      <c r="L4413" s="251"/>
      <c r="M4413" s="251"/>
      <c r="N4413" s="251"/>
      <c r="O4413" s="251"/>
      <c r="P4413" s="251"/>
      <c r="Q4413"/>
      <c r="R4413"/>
      <c r="S4413"/>
      <c r="T4413"/>
      <c r="U4413"/>
      <c r="V4413"/>
      <c r="W4413"/>
      <c r="X4413"/>
      <c r="Y4413"/>
      <c r="Z4413"/>
      <c r="AA4413"/>
      <c r="AB4413"/>
      <c r="AC4413"/>
      <c r="AD4413"/>
      <c r="AE4413"/>
      <c r="AF4413"/>
      <c r="AG4413"/>
      <c r="AH4413"/>
      <c r="AI4413"/>
      <c r="AJ4413"/>
      <c r="AK4413"/>
      <c r="AL4413"/>
      <c r="AM4413"/>
      <c r="AN4413"/>
      <c r="AO4413"/>
      <c r="AP4413"/>
      <c r="AQ4413"/>
      <c r="AR4413"/>
      <c r="AS4413"/>
      <c r="AT4413"/>
      <c r="AU4413"/>
      <c r="AV4413"/>
    </row>
    <row r="4414" spans="1:48" s="58" customFormat="1" ht="12.75" x14ac:dyDescent="0.2">
      <c r="A4414" s="247"/>
      <c r="B4414" s="165"/>
      <c r="C4414" s="165"/>
      <c r="D4414" s="245"/>
      <c r="E4414" s="245"/>
      <c r="F4414" s="245"/>
      <c r="G4414" s="251"/>
      <c r="H4414" s="251"/>
      <c r="I4414" s="251"/>
      <c r="J4414" s="251"/>
      <c r="K4414" s="251"/>
      <c r="L4414" s="251"/>
      <c r="M4414" s="251"/>
      <c r="N4414" s="251"/>
      <c r="O4414" s="251"/>
      <c r="P4414" s="251"/>
      <c r="Q4414"/>
      <c r="R4414"/>
      <c r="S4414"/>
      <c r="T4414"/>
      <c r="U4414"/>
      <c r="V4414"/>
      <c r="W4414"/>
      <c r="X4414"/>
      <c r="Y4414"/>
      <c r="Z4414"/>
      <c r="AA4414"/>
      <c r="AB4414"/>
      <c r="AC4414"/>
      <c r="AD4414"/>
      <c r="AE4414"/>
      <c r="AF4414"/>
      <c r="AG4414"/>
      <c r="AH4414"/>
      <c r="AI4414"/>
      <c r="AJ4414"/>
      <c r="AK4414"/>
      <c r="AL4414"/>
      <c r="AM4414"/>
      <c r="AN4414"/>
      <c r="AO4414"/>
      <c r="AP4414"/>
      <c r="AQ4414"/>
      <c r="AR4414"/>
      <c r="AS4414"/>
      <c r="AT4414"/>
      <c r="AU4414"/>
      <c r="AV4414"/>
    </row>
    <row r="4415" spans="1:48" s="58" customFormat="1" ht="12.75" x14ac:dyDescent="0.2">
      <c r="A4415" s="247"/>
      <c r="B4415" s="165"/>
      <c r="C4415" s="165"/>
      <c r="D4415" s="245"/>
      <c r="E4415" s="245"/>
      <c r="F4415" s="245"/>
      <c r="G4415" s="251"/>
      <c r="H4415" s="251"/>
      <c r="I4415" s="251"/>
      <c r="J4415" s="251"/>
      <c r="K4415" s="251"/>
      <c r="L4415" s="251"/>
      <c r="M4415" s="251"/>
      <c r="N4415" s="251"/>
      <c r="O4415" s="251"/>
      <c r="P4415" s="251"/>
      <c r="Q4415"/>
      <c r="R4415"/>
      <c r="S4415"/>
      <c r="T4415"/>
      <c r="U4415"/>
      <c r="V4415"/>
      <c r="W4415"/>
      <c r="X4415"/>
      <c r="Y4415"/>
      <c r="Z4415"/>
      <c r="AA4415"/>
      <c r="AB4415"/>
      <c r="AC4415"/>
      <c r="AD4415"/>
      <c r="AE4415"/>
      <c r="AF4415"/>
      <c r="AG4415"/>
      <c r="AH4415"/>
      <c r="AI4415"/>
      <c r="AJ4415"/>
      <c r="AK4415"/>
      <c r="AL4415"/>
      <c r="AM4415"/>
      <c r="AN4415"/>
      <c r="AO4415"/>
      <c r="AP4415"/>
      <c r="AQ4415"/>
      <c r="AR4415"/>
      <c r="AS4415"/>
      <c r="AT4415"/>
      <c r="AU4415"/>
      <c r="AV4415"/>
    </row>
    <row r="4416" spans="1:48" s="58" customFormat="1" ht="12.75" x14ac:dyDescent="0.2">
      <c r="A4416" s="247"/>
      <c r="B4416" s="165"/>
      <c r="C4416" s="165"/>
      <c r="D4416" s="245"/>
      <c r="E4416" s="245"/>
      <c r="F4416" s="245"/>
      <c r="G4416" s="251"/>
      <c r="H4416" s="251"/>
      <c r="I4416" s="251"/>
      <c r="J4416" s="251"/>
      <c r="K4416" s="251"/>
      <c r="L4416" s="251"/>
      <c r="M4416" s="251"/>
      <c r="N4416" s="251"/>
      <c r="O4416" s="251"/>
      <c r="P4416" s="251"/>
      <c r="Q4416"/>
      <c r="R4416"/>
      <c r="S4416"/>
      <c r="T4416"/>
      <c r="U4416"/>
      <c r="V4416"/>
      <c r="W4416"/>
      <c r="X4416"/>
      <c r="Y4416"/>
      <c r="Z4416"/>
      <c r="AA4416"/>
      <c r="AB4416"/>
      <c r="AC4416"/>
      <c r="AD4416"/>
      <c r="AE4416"/>
      <c r="AF4416"/>
      <c r="AG4416"/>
      <c r="AH4416"/>
      <c r="AI4416"/>
      <c r="AJ4416"/>
      <c r="AK4416"/>
      <c r="AL4416"/>
      <c r="AM4416"/>
      <c r="AN4416"/>
      <c r="AO4416"/>
      <c r="AP4416"/>
      <c r="AQ4416"/>
      <c r="AR4416"/>
      <c r="AS4416"/>
      <c r="AT4416"/>
      <c r="AU4416"/>
      <c r="AV4416"/>
    </row>
    <row r="4417" spans="1:48" s="58" customFormat="1" ht="12.75" x14ac:dyDescent="0.2">
      <c r="A4417" s="247"/>
      <c r="B4417" s="165"/>
      <c r="C4417" s="165"/>
      <c r="D4417" s="245"/>
      <c r="E4417" s="245"/>
      <c r="F4417" s="245"/>
      <c r="G4417" s="251"/>
      <c r="H4417" s="251"/>
      <c r="I4417" s="251"/>
      <c r="J4417" s="251"/>
      <c r="K4417" s="251"/>
      <c r="L4417" s="251"/>
      <c r="M4417" s="251"/>
      <c r="N4417" s="251"/>
      <c r="O4417" s="251"/>
      <c r="P4417" s="251"/>
      <c r="Q4417"/>
      <c r="R4417"/>
      <c r="S4417"/>
      <c r="T4417"/>
      <c r="U4417"/>
      <c r="V4417"/>
      <c r="W4417"/>
      <c r="X4417"/>
      <c r="Y4417"/>
      <c r="Z4417"/>
      <c r="AA4417"/>
      <c r="AB4417"/>
      <c r="AC4417"/>
      <c r="AD4417"/>
      <c r="AE4417"/>
      <c r="AF4417"/>
      <c r="AG4417"/>
      <c r="AH4417"/>
      <c r="AI4417"/>
      <c r="AJ4417"/>
      <c r="AK4417"/>
      <c r="AL4417"/>
      <c r="AM4417"/>
      <c r="AN4417"/>
      <c r="AO4417"/>
      <c r="AP4417"/>
      <c r="AQ4417"/>
      <c r="AR4417"/>
      <c r="AS4417"/>
      <c r="AT4417"/>
      <c r="AU4417"/>
      <c r="AV4417"/>
    </row>
    <row r="4418" spans="1:48" s="58" customFormat="1" ht="12.75" x14ac:dyDescent="0.2">
      <c r="A4418" s="247"/>
      <c r="B4418" s="165"/>
      <c r="C4418" s="165"/>
      <c r="D4418" s="245"/>
      <c r="E4418" s="245"/>
      <c r="F4418" s="245"/>
      <c r="G4418" s="251"/>
      <c r="H4418" s="251"/>
      <c r="I4418" s="251"/>
      <c r="J4418" s="251"/>
      <c r="K4418" s="251"/>
      <c r="L4418" s="251"/>
      <c r="M4418" s="251"/>
      <c r="N4418" s="251"/>
      <c r="O4418" s="251"/>
      <c r="P4418" s="251"/>
      <c r="Q4418"/>
      <c r="R4418"/>
      <c r="S4418"/>
      <c r="T4418"/>
      <c r="U4418"/>
      <c r="V4418"/>
      <c r="W4418"/>
      <c r="X4418"/>
      <c r="Y4418"/>
      <c r="Z4418"/>
      <c r="AA4418"/>
      <c r="AB4418"/>
      <c r="AC4418"/>
      <c r="AD4418"/>
      <c r="AE4418"/>
      <c r="AF4418"/>
      <c r="AG4418"/>
      <c r="AH4418"/>
      <c r="AI4418"/>
      <c r="AJ4418"/>
      <c r="AK4418"/>
      <c r="AL4418"/>
      <c r="AM4418"/>
      <c r="AN4418"/>
      <c r="AO4418"/>
      <c r="AP4418"/>
      <c r="AQ4418"/>
      <c r="AR4418"/>
      <c r="AS4418"/>
      <c r="AT4418"/>
      <c r="AU4418"/>
      <c r="AV4418"/>
    </row>
    <row r="4419" spans="1:48" s="58" customFormat="1" ht="12.75" x14ac:dyDescent="0.2">
      <c r="A4419" s="247"/>
      <c r="B4419" s="165"/>
      <c r="C4419" s="165"/>
      <c r="D4419" s="245"/>
      <c r="E4419" s="245"/>
      <c r="F4419" s="245"/>
      <c r="G4419" s="251"/>
      <c r="H4419" s="251"/>
      <c r="I4419" s="251"/>
      <c r="J4419" s="251"/>
      <c r="K4419" s="251"/>
      <c r="L4419" s="251"/>
      <c r="M4419" s="251"/>
      <c r="N4419" s="251"/>
      <c r="O4419" s="251"/>
      <c r="P4419" s="251"/>
      <c r="Q4419"/>
      <c r="R4419"/>
      <c r="S4419"/>
      <c r="T4419"/>
      <c r="U4419"/>
      <c r="V4419"/>
      <c r="W4419"/>
      <c r="X4419"/>
      <c r="Y4419"/>
      <c r="Z4419"/>
      <c r="AA4419"/>
      <c r="AB4419"/>
      <c r="AC4419"/>
      <c r="AD4419"/>
      <c r="AE4419"/>
      <c r="AF4419"/>
      <c r="AG4419"/>
      <c r="AH4419"/>
      <c r="AI4419"/>
      <c r="AJ4419"/>
      <c r="AK4419"/>
      <c r="AL4419"/>
      <c r="AM4419"/>
      <c r="AN4419"/>
      <c r="AO4419"/>
      <c r="AP4419"/>
      <c r="AQ4419"/>
      <c r="AR4419"/>
      <c r="AS4419"/>
      <c r="AT4419"/>
      <c r="AU4419"/>
      <c r="AV4419"/>
    </row>
    <row r="4420" spans="1:48" s="58" customFormat="1" ht="12.75" x14ac:dyDescent="0.2">
      <c r="A4420" s="247"/>
      <c r="B4420" s="165"/>
      <c r="C4420" s="165"/>
      <c r="D4420" s="245"/>
      <c r="E4420" s="245"/>
      <c r="F4420" s="245"/>
      <c r="G4420" s="251"/>
      <c r="H4420" s="251"/>
      <c r="I4420" s="251"/>
      <c r="J4420" s="251"/>
      <c r="K4420" s="251"/>
      <c r="L4420" s="251"/>
      <c r="M4420" s="251"/>
      <c r="N4420" s="251"/>
      <c r="O4420" s="251"/>
      <c r="P4420" s="251"/>
      <c r="Q4420"/>
      <c r="R4420"/>
      <c r="S4420"/>
      <c r="T4420"/>
      <c r="U4420"/>
      <c r="V4420"/>
      <c r="W4420"/>
      <c r="X4420"/>
      <c r="Y4420"/>
      <c r="Z4420"/>
      <c r="AA4420"/>
      <c r="AB4420"/>
      <c r="AC4420"/>
      <c r="AD4420"/>
      <c r="AE4420"/>
      <c r="AF4420"/>
      <c r="AG4420"/>
      <c r="AH4420"/>
      <c r="AI4420"/>
      <c r="AJ4420"/>
      <c r="AK4420"/>
      <c r="AL4420"/>
      <c r="AM4420"/>
      <c r="AN4420"/>
      <c r="AO4420"/>
      <c r="AP4420"/>
      <c r="AQ4420"/>
      <c r="AR4420"/>
      <c r="AS4420"/>
      <c r="AT4420"/>
      <c r="AU4420"/>
      <c r="AV4420"/>
    </row>
    <row r="4421" spans="1:48" s="58" customFormat="1" ht="12.75" x14ac:dyDescent="0.2">
      <c r="A4421" s="247"/>
      <c r="B4421" s="165"/>
      <c r="C4421" s="165"/>
      <c r="D4421" s="245"/>
      <c r="E4421" s="245"/>
      <c r="F4421" s="245"/>
      <c r="G4421" s="251"/>
      <c r="H4421" s="251"/>
      <c r="I4421" s="251"/>
      <c r="J4421" s="251"/>
      <c r="K4421" s="251"/>
      <c r="L4421" s="251"/>
      <c r="M4421" s="251"/>
      <c r="N4421" s="251"/>
      <c r="O4421" s="251"/>
      <c r="P4421" s="251"/>
      <c r="Q4421"/>
      <c r="R4421"/>
      <c r="S4421"/>
      <c r="T4421"/>
      <c r="U4421"/>
      <c r="V4421"/>
      <c r="W4421"/>
      <c r="X4421"/>
      <c r="Y4421"/>
      <c r="Z4421"/>
      <c r="AA4421"/>
      <c r="AB4421"/>
      <c r="AC4421"/>
      <c r="AD4421"/>
      <c r="AE4421"/>
      <c r="AF4421"/>
      <c r="AG4421"/>
      <c r="AH4421"/>
      <c r="AI4421"/>
      <c r="AJ4421"/>
      <c r="AK4421"/>
      <c r="AL4421"/>
      <c r="AM4421"/>
      <c r="AN4421"/>
      <c r="AO4421"/>
      <c r="AP4421"/>
      <c r="AQ4421"/>
      <c r="AR4421"/>
      <c r="AS4421"/>
      <c r="AT4421"/>
      <c r="AU4421"/>
      <c r="AV4421"/>
    </row>
    <row r="4422" spans="1:48" s="58" customFormat="1" ht="12.75" x14ac:dyDescent="0.2">
      <c r="A4422" s="247"/>
      <c r="B4422" s="165"/>
      <c r="C4422" s="165"/>
      <c r="D4422" s="245"/>
      <c r="E4422" s="245"/>
      <c r="F4422" s="245"/>
      <c r="G4422" s="251"/>
      <c r="H4422" s="251"/>
      <c r="I4422" s="251"/>
      <c r="J4422" s="251"/>
      <c r="K4422" s="251"/>
      <c r="L4422" s="251"/>
      <c r="M4422" s="251"/>
      <c r="N4422" s="251"/>
      <c r="O4422" s="251"/>
      <c r="P4422" s="251"/>
      <c r="Q4422"/>
      <c r="R4422"/>
      <c r="S4422"/>
      <c r="T4422"/>
      <c r="U4422"/>
      <c r="V4422"/>
      <c r="W4422"/>
      <c r="X4422"/>
      <c r="Y4422"/>
      <c r="Z4422"/>
      <c r="AA4422"/>
      <c r="AB4422"/>
      <c r="AC4422"/>
      <c r="AD4422"/>
      <c r="AE4422"/>
      <c r="AF4422"/>
      <c r="AG4422"/>
      <c r="AH4422"/>
      <c r="AI4422"/>
      <c r="AJ4422"/>
      <c r="AK4422"/>
      <c r="AL4422"/>
      <c r="AM4422"/>
      <c r="AN4422"/>
      <c r="AO4422"/>
      <c r="AP4422"/>
      <c r="AQ4422"/>
      <c r="AR4422"/>
      <c r="AS4422"/>
      <c r="AT4422"/>
      <c r="AU4422"/>
      <c r="AV4422"/>
    </row>
    <row r="4423" spans="1:48" s="58" customFormat="1" ht="12.75" x14ac:dyDescent="0.2">
      <c r="A4423" s="247"/>
      <c r="B4423" s="165"/>
      <c r="C4423" s="165"/>
      <c r="D4423" s="245"/>
      <c r="E4423" s="245"/>
      <c r="F4423" s="245"/>
      <c r="G4423" s="251"/>
      <c r="H4423" s="251"/>
      <c r="I4423" s="251"/>
      <c r="J4423" s="251"/>
      <c r="K4423" s="251"/>
      <c r="L4423" s="251"/>
      <c r="M4423" s="251"/>
      <c r="N4423" s="251"/>
      <c r="O4423" s="251"/>
      <c r="P4423" s="251"/>
      <c r="Q4423"/>
      <c r="R4423"/>
      <c r="S4423"/>
      <c r="T4423"/>
      <c r="U4423"/>
      <c r="V4423"/>
      <c r="W4423"/>
      <c r="X4423"/>
      <c r="Y4423"/>
      <c r="Z4423"/>
      <c r="AA4423"/>
      <c r="AB4423"/>
      <c r="AC4423"/>
      <c r="AD4423"/>
      <c r="AE4423"/>
      <c r="AF4423"/>
      <c r="AG4423"/>
      <c r="AH4423"/>
      <c r="AI4423"/>
      <c r="AJ4423"/>
      <c r="AK4423"/>
      <c r="AL4423"/>
      <c r="AM4423"/>
      <c r="AN4423"/>
      <c r="AO4423"/>
      <c r="AP4423"/>
      <c r="AQ4423"/>
      <c r="AR4423"/>
      <c r="AS4423"/>
      <c r="AT4423"/>
      <c r="AU4423"/>
      <c r="AV4423"/>
    </row>
    <row r="4424" spans="1:48" s="58" customFormat="1" ht="12.75" x14ac:dyDescent="0.2">
      <c r="A4424" s="247"/>
      <c r="B4424" s="165"/>
      <c r="C4424" s="165"/>
      <c r="D4424" s="245"/>
      <c r="E4424" s="245"/>
      <c r="F4424" s="245"/>
      <c r="G4424" s="251"/>
      <c r="H4424" s="251"/>
      <c r="I4424" s="251"/>
      <c r="J4424" s="251"/>
      <c r="K4424" s="251"/>
      <c r="L4424" s="251"/>
      <c r="M4424" s="251"/>
      <c r="N4424" s="251"/>
      <c r="O4424" s="251"/>
      <c r="P4424" s="251"/>
      <c r="Q4424"/>
      <c r="R4424"/>
      <c r="S4424"/>
      <c r="T4424"/>
      <c r="U4424"/>
      <c r="V4424"/>
      <c r="W4424"/>
      <c r="X4424"/>
      <c r="Y4424"/>
      <c r="Z4424"/>
      <c r="AA4424"/>
      <c r="AB4424"/>
      <c r="AC4424"/>
      <c r="AD4424"/>
      <c r="AE4424"/>
      <c r="AF4424"/>
      <c r="AG4424"/>
      <c r="AH4424"/>
      <c r="AI4424"/>
      <c r="AJ4424"/>
      <c r="AK4424"/>
      <c r="AL4424"/>
      <c r="AM4424"/>
      <c r="AN4424"/>
      <c r="AO4424"/>
      <c r="AP4424"/>
      <c r="AQ4424"/>
      <c r="AR4424"/>
      <c r="AS4424"/>
      <c r="AT4424"/>
      <c r="AU4424"/>
      <c r="AV4424"/>
    </row>
    <row r="4425" spans="1:48" s="58" customFormat="1" ht="12.75" x14ac:dyDescent="0.2">
      <c r="A4425" s="247"/>
      <c r="B4425" s="165"/>
      <c r="C4425" s="165"/>
      <c r="D4425" s="245"/>
      <c r="E4425" s="245"/>
      <c r="F4425" s="245"/>
      <c r="G4425" s="251"/>
      <c r="H4425" s="251"/>
      <c r="I4425" s="251"/>
      <c r="J4425" s="251"/>
      <c r="K4425" s="251"/>
      <c r="L4425" s="251"/>
      <c r="M4425" s="251"/>
      <c r="N4425" s="251"/>
      <c r="O4425" s="251"/>
      <c r="P4425" s="251"/>
      <c r="Q4425"/>
      <c r="R4425"/>
      <c r="S4425"/>
      <c r="T4425"/>
      <c r="U4425"/>
      <c r="V4425"/>
      <c r="W4425"/>
      <c r="X4425"/>
      <c r="Y4425"/>
      <c r="Z4425"/>
      <c r="AA4425"/>
      <c r="AB4425"/>
      <c r="AC4425"/>
      <c r="AD4425"/>
      <c r="AE4425"/>
      <c r="AF4425"/>
      <c r="AG4425"/>
      <c r="AH4425"/>
      <c r="AI4425"/>
      <c r="AJ4425"/>
      <c r="AK4425"/>
      <c r="AL4425"/>
      <c r="AM4425"/>
      <c r="AN4425"/>
      <c r="AO4425"/>
      <c r="AP4425"/>
      <c r="AQ4425"/>
      <c r="AR4425"/>
      <c r="AS4425"/>
      <c r="AT4425"/>
      <c r="AU4425"/>
      <c r="AV4425"/>
    </row>
    <row r="4426" spans="1:48" s="58" customFormat="1" ht="12.75" x14ac:dyDescent="0.2">
      <c r="A4426" s="247"/>
      <c r="B4426" s="165"/>
      <c r="C4426" s="165"/>
      <c r="D4426" s="245"/>
      <c r="E4426" s="245"/>
      <c r="F4426" s="245"/>
      <c r="G4426" s="251"/>
      <c r="H4426" s="251"/>
      <c r="I4426" s="251"/>
      <c r="J4426" s="251"/>
      <c r="K4426" s="251"/>
      <c r="L4426" s="251"/>
      <c r="M4426" s="251"/>
      <c r="N4426" s="251"/>
      <c r="O4426" s="251"/>
      <c r="P4426" s="251"/>
      <c r="Q4426"/>
      <c r="R4426"/>
      <c r="S4426"/>
      <c r="T4426"/>
      <c r="U4426"/>
      <c r="V4426"/>
      <c r="W4426"/>
      <c r="X4426"/>
      <c r="Y4426"/>
      <c r="Z4426"/>
      <c r="AA4426"/>
      <c r="AB4426"/>
      <c r="AC4426"/>
      <c r="AD4426"/>
      <c r="AE4426"/>
      <c r="AF4426"/>
      <c r="AG4426"/>
      <c r="AH4426"/>
      <c r="AI4426"/>
      <c r="AJ4426"/>
      <c r="AK4426"/>
      <c r="AL4426"/>
      <c r="AM4426"/>
      <c r="AN4426"/>
      <c r="AO4426"/>
      <c r="AP4426"/>
      <c r="AQ4426"/>
      <c r="AR4426"/>
      <c r="AS4426"/>
      <c r="AT4426"/>
      <c r="AU4426"/>
      <c r="AV4426"/>
    </row>
    <row r="4427" spans="1:48" s="58" customFormat="1" ht="12.75" x14ac:dyDescent="0.2">
      <c r="A4427" s="247"/>
      <c r="B4427" s="165"/>
      <c r="C4427" s="165"/>
      <c r="D4427" s="245"/>
      <c r="E4427" s="245"/>
      <c r="F4427" s="245"/>
      <c r="G4427" s="251"/>
      <c r="H4427" s="251"/>
      <c r="I4427" s="251"/>
      <c r="J4427" s="251"/>
      <c r="K4427" s="251"/>
      <c r="L4427" s="251"/>
      <c r="M4427" s="251"/>
      <c r="N4427" s="251"/>
      <c r="O4427" s="251"/>
      <c r="P4427" s="251"/>
      <c r="Q4427"/>
      <c r="R4427"/>
      <c r="S4427"/>
      <c r="T4427"/>
      <c r="U4427"/>
      <c r="V4427"/>
      <c r="W4427"/>
      <c r="X4427"/>
      <c r="Y4427"/>
      <c r="Z4427"/>
      <c r="AA4427"/>
      <c r="AB4427"/>
      <c r="AC4427"/>
      <c r="AD4427"/>
      <c r="AE4427"/>
      <c r="AF4427"/>
      <c r="AG4427"/>
      <c r="AH4427"/>
      <c r="AI4427"/>
      <c r="AJ4427"/>
      <c r="AK4427"/>
      <c r="AL4427"/>
      <c r="AM4427"/>
      <c r="AN4427"/>
      <c r="AO4427"/>
      <c r="AP4427"/>
      <c r="AQ4427"/>
      <c r="AR4427"/>
      <c r="AS4427"/>
      <c r="AT4427"/>
      <c r="AU4427"/>
      <c r="AV4427"/>
    </row>
    <row r="4428" spans="1:48" s="58" customFormat="1" ht="12.75" x14ac:dyDescent="0.2">
      <c r="A4428" s="247"/>
      <c r="B4428" s="165"/>
      <c r="C4428" s="165"/>
      <c r="D4428" s="245"/>
      <c r="E4428" s="245"/>
      <c r="F4428" s="245"/>
      <c r="G4428" s="251"/>
      <c r="H4428" s="251"/>
      <c r="I4428" s="251"/>
      <c r="J4428" s="251"/>
      <c r="K4428" s="251"/>
      <c r="L4428" s="251"/>
      <c r="M4428" s="251"/>
      <c r="N4428" s="251"/>
      <c r="O4428" s="251"/>
      <c r="P4428" s="251"/>
      <c r="Q4428"/>
      <c r="R4428"/>
      <c r="S4428"/>
      <c r="T4428"/>
      <c r="U4428"/>
      <c r="V4428"/>
      <c r="W4428"/>
      <c r="X4428"/>
      <c r="Y4428"/>
      <c r="Z4428"/>
      <c r="AA4428"/>
      <c r="AB4428"/>
      <c r="AC4428"/>
      <c r="AD4428"/>
      <c r="AE4428"/>
      <c r="AF4428"/>
      <c r="AG4428"/>
      <c r="AH4428"/>
      <c r="AI4428"/>
      <c r="AJ4428"/>
      <c r="AK4428"/>
      <c r="AL4428"/>
      <c r="AM4428"/>
      <c r="AN4428"/>
      <c r="AO4428"/>
      <c r="AP4428"/>
      <c r="AQ4428"/>
      <c r="AR4428"/>
      <c r="AS4428"/>
      <c r="AT4428"/>
      <c r="AU4428"/>
      <c r="AV4428"/>
    </row>
    <row r="4429" spans="1:48" s="58" customFormat="1" ht="12.75" x14ac:dyDescent="0.2">
      <c r="A4429" s="247"/>
      <c r="B4429" s="165"/>
      <c r="C4429" s="165"/>
      <c r="D4429" s="245"/>
      <c r="E4429" s="245"/>
      <c r="F4429" s="245"/>
      <c r="G4429" s="251"/>
      <c r="H4429" s="251"/>
      <c r="I4429" s="251"/>
      <c r="J4429" s="251"/>
      <c r="K4429" s="251"/>
      <c r="L4429" s="251"/>
      <c r="M4429" s="251"/>
      <c r="N4429" s="251"/>
      <c r="O4429" s="251"/>
      <c r="P4429" s="251"/>
      <c r="Q4429"/>
      <c r="R4429"/>
      <c r="S4429"/>
      <c r="T4429"/>
      <c r="U4429"/>
      <c r="V4429"/>
      <c r="W4429"/>
      <c r="X4429"/>
      <c r="Y4429"/>
      <c r="Z4429"/>
      <c r="AA4429"/>
      <c r="AB4429"/>
      <c r="AC4429"/>
      <c r="AD4429"/>
      <c r="AE4429"/>
      <c r="AF4429"/>
      <c r="AG4429"/>
      <c r="AH4429"/>
      <c r="AI4429"/>
      <c r="AJ4429"/>
      <c r="AK4429"/>
      <c r="AL4429"/>
      <c r="AM4429"/>
      <c r="AN4429"/>
      <c r="AO4429"/>
      <c r="AP4429"/>
      <c r="AQ4429"/>
      <c r="AR4429"/>
      <c r="AS4429"/>
      <c r="AT4429"/>
      <c r="AU4429"/>
      <c r="AV4429"/>
    </row>
    <row r="4430" spans="1:48" s="58" customFormat="1" ht="12.75" x14ac:dyDescent="0.2">
      <c r="A4430" s="247"/>
      <c r="B4430" s="165"/>
      <c r="C4430" s="165"/>
      <c r="D4430" s="245"/>
      <c r="E4430" s="245"/>
      <c r="F4430" s="245"/>
      <c r="G4430" s="251"/>
      <c r="H4430" s="251"/>
      <c r="I4430" s="251"/>
      <c r="J4430" s="251"/>
      <c r="K4430" s="251"/>
      <c r="L4430" s="251"/>
      <c r="M4430" s="251"/>
      <c r="N4430" s="251"/>
      <c r="O4430" s="251"/>
      <c r="P4430" s="251"/>
      <c r="Q4430"/>
      <c r="R4430"/>
      <c r="S4430"/>
      <c r="T4430"/>
      <c r="U4430"/>
      <c r="V4430"/>
      <c r="W4430"/>
      <c r="X4430"/>
      <c r="Y4430"/>
      <c r="Z4430"/>
      <c r="AA4430"/>
      <c r="AB4430"/>
      <c r="AC4430"/>
      <c r="AD4430"/>
      <c r="AE4430"/>
      <c r="AF4430"/>
      <c r="AG4430"/>
      <c r="AH4430"/>
      <c r="AI4430"/>
      <c r="AJ4430"/>
      <c r="AK4430"/>
      <c r="AL4430"/>
      <c r="AM4430"/>
      <c r="AN4430"/>
      <c r="AO4430"/>
      <c r="AP4430"/>
      <c r="AQ4430"/>
      <c r="AR4430"/>
      <c r="AS4430"/>
      <c r="AT4430"/>
      <c r="AU4430"/>
      <c r="AV4430"/>
    </row>
    <row r="4431" spans="1:48" s="58" customFormat="1" ht="12.75" x14ac:dyDescent="0.2">
      <c r="A4431" s="247"/>
      <c r="B4431" s="165"/>
      <c r="C4431" s="165"/>
      <c r="D4431" s="245"/>
      <c r="E4431" s="245"/>
      <c r="F4431" s="245"/>
      <c r="G4431" s="251"/>
      <c r="H4431" s="251"/>
      <c r="I4431" s="251"/>
      <c r="J4431" s="251"/>
      <c r="K4431" s="251"/>
      <c r="L4431" s="251"/>
      <c r="M4431" s="251"/>
      <c r="N4431" s="251"/>
      <c r="O4431" s="251"/>
      <c r="P4431" s="251"/>
      <c r="Q4431"/>
      <c r="R4431"/>
      <c r="S4431"/>
      <c r="T4431"/>
      <c r="U4431"/>
      <c r="V4431"/>
      <c r="W4431"/>
      <c r="X4431"/>
      <c r="Y4431"/>
      <c r="Z4431"/>
      <c r="AA4431"/>
      <c r="AB4431"/>
      <c r="AC4431"/>
      <c r="AD4431"/>
      <c r="AE4431"/>
      <c r="AF4431"/>
      <c r="AG4431"/>
      <c r="AH4431"/>
      <c r="AI4431"/>
      <c r="AJ4431"/>
      <c r="AK4431"/>
      <c r="AL4431"/>
      <c r="AM4431"/>
      <c r="AN4431"/>
      <c r="AO4431"/>
      <c r="AP4431"/>
      <c r="AQ4431"/>
      <c r="AR4431"/>
      <c r="AS4431"/>
      <c r="AT4431"/>
      <c r="AU4431"/>
      <c r="AV4431"/>
    </row>
    <row r="4432" spans="1:48" s="58" customFormat="1" ht="12.75" x14ac:dyDescent="0.2">
      <c r="A4432" s="247"/>
      <c r="B4432" s="165"/>
      <c r="C4432" s="165"/>
      <c r="D4432" s="245"/>
      <c r="E4432" s="245"/>
      <c r="F4432" s="245"/>
      <c r="G4432" s="251"/>
      <c r="H4432" s="251"/>
      <c r="I4432" s="251"/>
      <c r="J4432" s="251"/>
      <c r="K4432" s="251"/>
      <c r="L4432" s="251"/>
      <c r="M4432" s="251"/>
      <c r="N4432" s="251"/>
      <c r="O4432" s="251"/>
      <c r="P4432" s="251"/>
      <c r="Q4432"/>
      <c r="R4432"/>
      <c r="S4432"/>
      <c r="T4432"/>
      <c r="U4432"/>
      <c r="V4432"/>
      <c r="W4432"/>
      <c r="X4432"/>
      <c r="Y4432"/>
      <c r="Z4432"/>
      <c r="AA4432"/>
      <c r="AB4432"/>
      <c r="AC4432"/>
      <c r="AD4432"/>
      <c r="AE4432"/>
      <c r="AF4432"/>
      <c r="AG4432"/>
      <c r="AH4432"/>
      <c r="AI4432"/>
      <c r="AJ4432"/>
      <c r="AK4432"/>
      <c r="AL4432"/>
      <c r="AM4432"/>
      <c r="AN4432"/>
      <c r="AO4432"/>
      <c r="AP4432"/>
      <c r="AQ4432"/>
      <c r="AR4432"/>
      <c r="AS4432"/>
      <c r="AT4432"/>
      <c r="AU4432"/>
      <c r="AV4432"/>
    </row>
    <row r="4433" spans="1:48" s="58" customFormat="1" ht="12.75" x14ac:dyDescent="0.2">
      <c r="A4433" s="247"/>
      <c r="B4433" s="165"/>
      <c r="C4433" s="165"/>
      <c r="D4433" s="245"/>
      <c r="E4433" s="245"/>
      <c r="F4433" s="245"/>
      <c r="G4433" s="251"/>
      <c r="H4433" s="251"/>
      <c r="I4433" s="251"/>
      <c r="J4433" s="251"/>
      <c r="K4433" s="251"/>
      <c r="L4433" s="251"/>
      <c r="M4433" s="251"/>
      <c r="N4433" s="251"/>
      <c r="O4433" s="251"/>
      <c r="P4433" s="251"/>
      <c r="Q4433"/>
      <c r="R4433"/>
      <c r="S4433"/>
      <c r="T4433"/>
      <c r="U4433"/>
      <c r="V4433"/>
      <c r="W4433"/>
      <c r="X4433"/>
      <c r="Y4433"/>
      <c r="Z4433"/>
      <c r="AA4433"/>
      <c r="AB4433"/>
      <c r="AC4433"/>
      <c r="AD4433"/>
      <c r="AE4433"/>
      <c r="AF4433"/>
      <c r="AG4433"/>
      <c r="AH4433"/>
      <c r="AI4433"/>
      <c r="AJ4433"/>
      <c r="AK4433"/>
      <c r="AL4433"/>
      <c r="AM4433"/>
      <c r="AN4433"/>
      <c r="AO4433"/>
      <c r="AP4433"/>
      <c r="AQ4433"/>
      <c r="AR4433"/>
      <c r="AS4433"/>
      <c r="AT4433"/>
      <c r="AU4433"/>
      <c r="AV4433"/>
    </row>
    <row r="4434" spans="1:48" s="58" customFormat="1" ht="12.75" x14ac:dyDescent="0.2">
      <c r="A4434" s="247"/>
      <c r="B4434" s="165"/>
      <c r="C4434" s="165"/>
      <c r="D4434" s="245"/>
      <c r="E4434" s="245"/>
      <c r="F4434" s="245"/>
      <c r="G4434" s="251"/>
      <c r="H4434" s="251"/>
      <c r="I4434" s="251"/>
      <c r="J4434" s="251"/>
      <c r="K4434" s="251"/>
      <c r="L4434" s="251"/>
      <c r="M4434" s="251"/>
      <c r="N4434" s="251"/>
      <c r="O4434" s="251"/>
      <c r="P4434" s="251"/>
      <c r="Q4434"/>
      <c r="R4434"/>
      <c r="S4434"/>
      <c r="T4434"/>
      <c r="U4434"/>
      <c r="V4434"/>
      <c r="W4434"/>
      <c r="X4434"/>
      <c r="Y4434"/>
      <c r="Z4434"/>
      <c r="AA4434"/>
      <c r="AB4434"/>
      <c r="AC4434"/>
      <c r="AD4434"/>
      <c r="AE4434"/>
      <c r="AF4434"/>
      <c r="AG4434"/>
      <c r="AH4434"/>
      <c r="AI4434"/>
      <c r="AJ4434"/>
      <c r="AK4434"/>
      <c r="AL4434"/>
      <c r="AM4434"/>
      <c r="AN4434"/>
      <c r="AO4434"/>
      <c r="AP4434"/>
      <c r="AQ4434"/>
      <c r="AR4434"/>
      <c r="AS4434"/>
      <c r="AT4434"/>
      <c r="AU4434"/>
      <c r="AV4434"/>
    </row>
    <row r="4435" spans="1:48" s="58" customFormat="1" ht="12.75" x14ac:dyDescent="0.2">
      <c r="A4435" s="247"/>
      <c r="B4435" s="165"/>
      <c r="C4435" s="165"/>
      <c r="D4435" s="245"/>
      <c r="E4435" s="245"/>
      <c r="F4435" s="245"/>
      <c r="G4435" s="251"/>
      <c r="H4435" s="251"/>
      <c r="I4435" s="251"/>
      <c r="J4435" s="251"/>
      <c r="K4435" s="251"/>
      <c r="L4435" s="251"/>
      <c r="M4435" s="251"/>
      <c r="N4435" s="251"/>
      <c r="O4435" s="251"/>
      <c r="P4435" s="251"/>
      <c r="Q4435"/>
      <c r="R4435"/>
      <c r="S4435"/>
      <c r="T4435"/>
      <c r="U4435"/>
      <c r="V4435"/>
      <c r="W4435"/>
      <c r="X4435"/>
      <c r="Y4435"/>
      <c r="Z4435"/>
      <c r="AA4435"/>
      <c r="AB4435"/>
      <c r="AC4435"/>
      <c r="AD4435"/>
      <c r="AE4435"/>
      <c r="AF4435"/>
      <c r="AG4435"/>
      <c r="AH4435"/>
      <c r="AI4435"/>
      <c r="AJ4435"/>
      <c r="AK4435"/>
      <c r="AL4435"/>
      <c r="AM4435"/>
      <c r="AN4435"/>
      <c r="AO4435"/>
      <c r="AP4435"/>
      <c r="AQ4435"/>
      <c r="AR4435"/>
      <c r="AS4435"/>
      <c r="AT4435"/>
      <c r="AU4435"/>
      <c r="AV4435"/>
    </row>
    <row r="4436" spans="1:48" s="58" customFormat="1" ht="12.75" x14ac:dyDescent="0.2">
      <c r="A4436" s="247"/>
      <c r="B4436" s="165"/>
      <c r="C4436" s="165"/>
      <c r="D4436" s="245"/>
      <c r="E4436" s="245"/>
      <c r="F4436" s="245"/>
      <c r="G4436" s="251"/>
      <c r="H4436" s="251"/>
      <c r="I4436" s="251"/>
      <c r="J4436" s="251"/>
      <c r="K4436" s="251"/>
      <c r="L4436" s="251"/>
      <c r="M4436" s="251"/>
      <c r="N4436" s="251"/>
      <c r="O4436" s="251"/>
      <c r="P4436" s="251"/>
      <c r="Q4436"/>
      <c r="R4436"/>
      <c r="S4436"/>
      <c r="T4436"/>
      <c r="U4436"/>
      <c r="V4436"/>
      <c r="W4436"/>
      <c r="X4436"/>
      <c r="Y4436"/>
      <c r="Z4436"/>
      <c r="AA4436"/>
      <c r="AB4436"/>
      <c r="AC4436"/>
      <c r="AD4436"/>
      <c r="AE4436"/>
      <c r="AF4436"/>
      <c r="AG4436"/>
      <c r="AH4436"/>
      <c r="AI4436"/>
      <c r="AJ4436"/>
      <c r="AK4436"/>
      <c r="AL4436"/>
      <c r="AM4436"/>
      <c r="AN4436"/>
      <c r="AO4436"/>
      <c r="AP4436"/>
      <c r="AQ4436"/>
      <c r="AR4436"/>
      <c r="AS4436"/>
      <c r="AT4436"/>
      <c r="AU4436"/>
      <c r="AV4436"/>
    </row>
    <row r="4437" spans="1:48" s="58" customFormat="1" ht="12.75" x14ac:dyDescent="0.2">
      <c r="A4437" s="247"/>
      <c r="B4437" s="165"/>
      <c r="C4437" s="165"/>
      <c r="D4437" s="245"/>
      <c r="E4437" s="245"/>
      <c r="F4437" s="245"/>
      <c r="G4437" s="251"/>
      <c r="H4437" s="251"/>
      <c r="I4437" s="251"/>
      <c r="J4437" s="251"/>
      <c r="K4437" s="251"/>
      <c r="L4437" s="251"/>
      <c r="M4437" s="251"/>
      <c r="N4437" s="251"/>
      <c r="O4437" s="251"/>
      <c r="P4437" s="251"/>
      <c r="Q4437"/>
      <c r="R4437"/>
      <c r="S4437"/>
      <c r="T4437"/>
      <c r="U4437"/>
      <c r="V4437"/>
      <c r="W4437"/>
      <c r="X4437"/>
      <c r="Y4437"/>
      <c r="Z4437"/>
      <c r="AA4437"/>
      <c r="AB4437"/>
      <c r="AC4437"/>
      <c r="AD4437"/>
      <c r="AE4437"/>
      <c r="AF4437"/>
      <c r="AG4437"/>
      <c r="AH4437"/>
      <c r="AI4437"/>
      <c r="AJ4437"/>
      <c r="AK4437"/>
      <c r="AL4437"/>
      <c r="AM4437"/>
      <c r="AN4437"/>
      <c r="AO4437"/>
      <c r="AP4437"/>
      <c r="AQ4437"/>
      <c r="AR4437"/>
      <c r="AS4437"/>
      <c r="AT4437"/>
      <c r="AU4437"/>
      <c r="AV4437"/>
    </row>
    <row r="4438" spans="1:48" s="58" customFormat="1" ht="12.75" x14ac:dyDescent="0.2">
      <c r="A4438" s="247"/>
      <c r="B4438" s="165"/>
      <c r="C4438" s="165"/>
      <c r="D4438" s="245"/>
      <c r="E4438" s="245"/>
      <c r="F4438" s="245"/>
      <c r="G4438" s="251"/>
      <c r="H4438" s="251"/>
      <c r="I4438" s="251"/>
      <c r="J4438" s="251"/>
      <c r="K4438" s="251"/>
      <c r="L4438" s="251"/>
      <c r="M4438" s="251"/>
      <c r="N4438" s="251"/>
      <c r="O4438" s="251"/>
      <c r="P4438" s="251"/>
      <c r="Q4438"/>
      <c r="R4438"/>
      <c r="S4438"/>
      <c r="T4438"/>
      <c r="U4438"/>
      <c r="V4438"/>
      <c r="W4438"/>
      <c r="X4438"/>
      <c r="Y4438"/>
      <c r="Z4438"/>
      <c r="AA4438"/>
      <c r="AB4438"/>
      <c r="AC4438"/>
      <c r="AD4438"/>
      <c r="AE4438"/>
      <c r="AF4438"/>
      <c r="AG4438"/>
      <c r="AH4438"/>
      <c r="AI4438"/>
      <c r="AJ4438"/>
      <c r="AK4438"/>
      <c r="AL4438"/>
      <c r="AM4438"/>
      <c r="AN4438"/>
      <c r="AO4438"/>
      <c r="AP4438"/>
      <c r="AQ4438"/>
      <c r="AR4438"/>
      <c r="AS4438"/>
      <c r="AT4438"/>
      <c r="AU4438"/>
      <c r="AV4438"/>
    </row>
    <row r="4439" spans="1:48" s="58" customFormat="1" ht="12.75" x14ac:dyDescent="0.2">
      <c r="A4439" s="247"/>
      <c r="B4439" s="165"/>
      <c r="C4439" s="165"/>
      <c r="D4439" s="245"/>
      <c r="E4439" s="245"/>
      <c r="F4439" s="245"/>
      <c r="G4439" s="251"/>
      <c r="H4439" s="251"/>
      <c r="I4439" s="251"/>
      <c r="J4439" s="251"/>
      <c r="K4439" s="251"/>
      <c r="L4439" s="251"/>
      <c r="M4439" s="251"/>
      <c r="N4439" s="251"/>
      <c r="O4439" s="251"/>
      <c r="P4439" s="251"/>
      <c r="Q4439"/>
      <c r="R4439"/>
      <c r="S4439"/>
      <c r="T4439"/>
      <c r="U4439"/>
      <c r="V4439"/>
      <c r="W4439"/>
      <c r="X4439"/>
      <c r="Y4439"/>
      <c r="Z4439"/>
      <c r="AA4439"/>
      <c r="AB4439"/>
      <c r="AC4439"/>
      <c r="AD4439"/>
      <c r="AE4439"/>
      <c r="AF4439"/>
      <c r="AG4439"/>
      <c r="AH4439"/>
      <c r="AI4439"/>
      <c r="AJ4439"/>
      <c r="AK4439"/>
      <c r="AL4439"/>
      <c r="AM4439"/>
      <c r="AN4439"/>
      <c r="AO4439"/>
      <c r="AP4439"/>
      <c r="AQ4439"/>
      <c r="AR4439"/>
      <c r="AS4439"/>
      <c r="AT4439"/>
      <c r="AU4439"/>
      <c r="AV4439"/>
    </row>
    <row r="4440" spans="1:48" s="58" customFormat="1" ht="12.75" x14ac:dyDescent="0.2">
      <c r="A4440" s="247"/>
      <c r="B4440" s="165"/>
      <c r="C4440" s="165"/>
      <c r="D4440" s="245"/>
      <c r="E4440" s="245"/>
      <c r="F4440" s="245"/>
      <c r="G4440" s="251"/>
      <c r="H4440" s="251"/>
      <c r="I4440" s="251"/>
      <c r="J4440" s="251"/>
      <c r="K4440" s="251"/>
      <c r="L4440" s="251"/>
      <c r="M4440" s="251"/>
      <c r="N4440" s="251"/>
      <c r="O4440" s="251"/>
      <c r="P4440" s="251"/>
      <c r="Q4440"/>
      <c r="R4440"/>
      <c r="S4440"/>
      <c r="T4440"/>
      <c r="U4440"/>
      <c r="V4440"/>
      <c r="W4440"/>
      <c r="X4440"/>
      <c r="Y4440"/>
      <c r="Z4440"/>
      <c r="AA4440"/>
      <c r="AB4440"/>
      <c r="AC4440"/>
      <c r="AD4440"/>
      <c r="AE4440"/>
      <c r="AF4440"/>
      <c r="AG4440"/>
      <c r="AH4440"/>
      <c r="AI4440"/>
      <c r="AJ4440"/>
      <c r="AK4440"/>
      <c r="AL4440"/>
      <c r="AM4440"/>
      <c r="AN4440"/>
      <c r="AO4440"/>
      <c r="AP4440"/>
      <c r="AQ4440"/>
      <c r="AR4440"/>
      <c r="AS4440"/>
      <c r="AT4440"/>
      <c r="AU4440"/>
      <c r="AV4440"/>
    </row>
    <row r="4441" spans="1:48" s="58" customFormat="1" ht="12.75" x14ac:dyDescent="0.2">
      <c r="A4441" s="247"/>
      <c r="B4441" s="165"/>
      <c r="C4441" s="165"/>
      <c r="D4441" s="245"/>
      <c r="E4441" s="245"/>
      <c r="F4441" s="245"/>
      <c r="G4441" s="251"/>
      <c r="H4441" s="251"/>
      <c r="I4441" s="251"/>
      <c r="J4441" s="251"/>
      <c r="K4441" s="251"/>
      <c r="L4441" s="251"/>
      <c r="M4441" s="251"/>
      <c r="N4441" s="251"/>
      <c r="O4441" s="251"/>
      <c r="P4441" s="251"/>
      <c r="Q4441"/>
      <c r="R4441"/>
      <c r="S4441"/>
      <c r="T4441"/>
      <c r="U4441"/>
      <c r="V4441"/>
      <c r="W4441"/>
      <c r="X4441"/>
      <c r="Y4441"/>
      <c r="Z4441"/>
      <c r="AA4441"/>
      <c r="AB4441"/>
      <c r="AC4441"/>
      <c r="AD4441"/>
      <c r="AE4441"/>
      <c r="AF4441"/>
      <c r="AG4441"/>
      <c r="AH4441"/>
      <c r="AI4441"/>
      <c r="AJ4441"/>
      <c r="AK4441"/>
      <c r="AL4441"/>
      <c r="AM4441"/>
      <c r="AN4441"/>
      <c r="AO4441"/>
      <c r="AP4441"/>
      <c r="AQ4441"/>
      <c r="AR4441"/>
      <c r="AS4441"/>
      <c r="AT4441"/>
      <c r="AU4441"/>
      <c r="AV4441"/>
    </row>
    <row r="4442" spans="1:48" s="58" customFormat="1" ht="12.75" x14ac:dyDescent="0.2">
      <c r="A4442" s="247"/>
      <c r="B4442" s="165"/>
      <c r="C4442" s="165"/>
      <c r="D4442" s="245"/>
      <c r="E4442" s="245"/>
      <c r="F4442" s="245"/>
      <c r="G4442" s="251"/>
      <c r="H4442" s="251"/>
      <c r="I4442" s="251"/>
      <c r="J4442" s="251"/>
      <c r="K4442" s="251"/>
      <c r="L4442" s="251"/>
      <c r="M4442" s="251"/>
      <c r="N4442" s="251"/>
      <c r="O4442" s="251"/>
      <c r="P4442" s="251"/>
      <c r="Q4442"/>
      <c r="R4442"/>
      <c r="S4442"/>
      <c r="T4442"/>
      <c r="U4442"/>
      <c r="V4442"/>
      <c r="W4442"/>
      <c r="X4442"/>
      <c r="Y4442"/>
      <c r="Z4442"/>
      <c r="AA4442"/>
      <c r="AB4442"/>
      <c r="AC4442"/>
      <c r="AD4442"/>
      <c r="AE4442"/>
      <c r="AF4442"/>
      <c r="AG4442"/>
      <c r="AH4442"/>
      <c r="AI4442"/>
      <c r="AJ4442"/>
      <c r="AK4442"/>
      <c r="AL4442"/>
      <c r="AM4442"/>
      <c r="AN4442"/>
      <c r="AO4442"/>
      <c r="AP4442"/>
      <c r="AQ4442"/>
      <c r="AR4442"/>
      <c r="AS4442"/>
      <c r="AT4442"/>
      <c r="AU4442"/>
      <c r="AV4442"/>
    </row>
    <row r="4443" spans="1:48" s="58" customFormat="1" ht="12.75" x14ac:dyDescent="0.2">
      <c r="A4443" s="247"/>
      <c r="B4443" s="165"/>
      <c r="C4443" s="165"/>
      <c r="D4443" s="245"/>
      <c r="E4443" s="245"/>
      <c r="F4443" s="245"/>
      <c r="G4443" s="251"/>
      <c r="H4443" s="251"/>
      <c r="I4443" s="251"/>
      <c r="J4443" s="251"/>
      <c r="K4443" s="251"/>
      <c r="L4443" s="251"/>
      <c r="M4443" s="251"/>
      <c r="N4443" s="251"/>
      <c r="O4443" s="251"/>
      <c r="P4443" s="251"/>
      <c r="Q4443"/>
      <c r="R4443"/>
      <c r="S4443"/>
      <c r="T4443"/>
      <c r="U4443"/>
      <c r="V4443"/>
      <c r="W4443"/>
      <c r="X4443"/>
      <c r="Y4443"/>
      <c r="Z4443"/>
      <c r="AA4443"/>
      <c r="AB4443"/>
      <c r="AC4443"/>
      <c r="AD4443"/>
      <c r="AE4443"/>
      <c r="AF4443"/>
      <c r="AG4443"/>
      <c r="AH4443"/>
      <c r="AI4443"/>
      <c r="AJ4443"/>
      <c r="AK4443"/>
      <c r="AL4443"/>
      <c r="AM4443"/>
      <c r="AN4443"/>
      <c r="AO4443"/>
      <c r="AP4443"/>
      <c r="AQ4443"/>
      <c r="AR4443"/>
      <c r="AS4443"/>
      <c r="AT4443"/>
      <c r="AU4443"/>
      <c r="AV4443"/>
    </row>
    <row r="4444" spans="1:48" s="58" customFormat="1" ht="12.75" x14ac:dyDescent="0.2">
      <c r="A4444" s="247"/>
      <c r="B4444" s="165"/>
      <c r="C4444" s="165"/>
      <c r="D4444" s="245"/>
      <c r="E4444" s="245"/>
      <c r="F4444" s="245"/>
      <c r="G4444" s="251"/>
      <c r="H4444" s="251"/>
      <c r="I4444" s="251"/>
      <c r="J4444" s="251"/>
      <c r="K4444" s="251"/>
      <c r="L4444" s="251"/>
      <c r="M4444" s="251"/>
      <c r="N4444" s="251"/>
      <c r="O4444" s="251"/>
      <c r="P4444" s="251"/>
      <c r="Q4444"/>
      <c r="R4444"/>
      <c r="S4444"/>
      <c r="T4444"/>
      <c r="U4444"/>
      <c r="V4444"/>
      <c r="W4444"/>
      <c r="X4444"/>
      <c r="Y4444"/>
      <c r="Z4444"/>
      <c r="AA4444"/>
      <c r="AB4444"/>
      <c r="AC4444"/>
      <c r="AD4444"/>
      <c r="AE4444"/>
      <c r="AF4444"/>
      <c r="AG4444"/>
      <c r="AH4444"/>
      <c r="AI4444"/>
      <c r="AJ4444"/>
      <c r="AK4444"/>
      <c r="AL4444"/>
      <c r="AM4444"/>
      <c r="AN4444"/>
      <c r="AO4444"/>
      <c r="AP4444"/>
      <c r="AQ4444"/>
      <c r="AR4444"/>
      <c r="AS4444"/>
      <c r="AT4444"/>
      <c r="AU4444"/>
      <c r="AV4444"/>
    </row>
    <row r="4445" spans="1:48" s="58" customFormat="1" ht="12.75" x14ac:dyDescent="0.2">
      <c r="A4445" s="247"/>
      <c r="B4445" s="165"/>
      <c r="C4445" s="165"/>
      <c r="D4445" s="245"/>
      <c r="E4445" s="245"/>
      <c r="F4445" s="245"/>
      <c r="G4445" s="251"/>
      <c r="H4445" s="251"/>
      <c r="I4445" s="251"/>
      <c r="J4445" s="251"/>
      <c r="K4445" s="251"/>
      <c r="L4445" s="251"/>
      <c r="M4445" s="251"/>
      <c r="N4445" s="251"/>
      <c r="O4445" s="251"/>
      <c r="P4445" s="251"/>
      <c r="Q4445"/>
      <c r="R4445"/>
      <c r="S4445"/>
      <c r="T4445"/>
      <c r="U4445"/>
      <c r="V4445"/>
      <c r="W4445"/>
      <c r="X4445"/>
      <c r="Y4445"/>
      <c r="Z4445"/>
      <c r="AA4445"/>
      <c r="AB4445"/>
      <c r="AC4445"/>
      <c r="AD4445"/>
      <c r="AE4445"/>
      <c r="AF4445"/>
      <c r="AG4445"/>
      <c r="AH4445"/>
      <c r="AI4445"/>
      <c r="AJ4445"/>
      <c r="AK4445"/>
      <c r="AL4445"/>
      <c r="AM4445"/>
      <c r="AN4445"/>
      <c r="AO4445"/>
      <c r="AP4445"/>
      <c r="AQ4445"/>
      <c r="AR4445"/>
      <c r="AS4445"/>
      <c r="AT4445"/>
      <c r="AU4445"/>
      <c r="AV4445"/>
    </row>
    <row r="4446" spans="1:48" s="58" customFormat="1" ht="12.75" x14ac:dyDescent="0.2">
      <c r="A4446" s="247"/>
      <c r="B4446" s="165"/>
      <c r="C4446" s="165"/>
      <c r="D4446" s="245"/>
      <c r="E4446" s="245"/>
      <c r="F4446" s="245"/>
      <c r="G4446" s="251"/>
      <c r="H4446" s="251"/>
      <c r="I4446" s="251"/>
      <c r="J4446" s="251"/>
      <c r="K4446" s="251"/>
      <c r="L4446" s="251"/>
      <c r="M4446" s="251"/>
      <c r="N4446" s="251"/>
      <c r="O4446" s="251"/>
      <c r="P4446" s="251"/>
      <c r="Q4446"/>
      <c r="R4446"/>
      <c r="S4446"/>
      <c r="T4446"/>
      <c r="U4446"/>
      <c r="V4446"/>
      <c r="W4446"/>
      <c r="X4446"/>
      <c r="Y4446"/>
      <c r="Z4446"/>
      <c r="AA4446"/>
      <c r="AB4446"/>
      <c r="AC4446"/>
      <c r="AD4446"/>
      <c r="AE4446"/>
      <c r="AF4446"/>
      <c r="AG4446"/>
      <c r="AH4446"/>
      <c r="AI4446"/>
      <c r="AJ4446"/>
      <c r="AK4446"/>
      <c r="AL4446"/>
      <c r="AM4446"/>
      <c r="AN4446"/>
      <c r="AO4446"/>
      <c r="AP4446"/>
      <c r="AQ4446"/>
      <c r="AR4446"/>
      <c r="AS4446"/>
      <c r="AT4446"/>
      <c r="AU4446"/>
      <c r="AV4446"/>
    </row>
    <row r="4447" spans="1:48" s="58" customFormat="1" ht="12.75" x14ac:dyDescent="0.2">
      <c r="A4447" s="247"/>
      <c r="B4447" s="165"/>
      <c r="C4447" s="165"/>
      <c r="D4447" s="245"/>
      <c r="E4447" s="245"/>
      <c r="F4447" s="245"/>
      <c r="G4447" s="251"/>
      <c r="H4447" s="251"/>
      <c r="I4447" s="251"/>
      <c r="J4447" s="251"/>
      <c r="K4447" s="251"/>
      <c r="L4447" s="251"/>
      <c r="M4447" s="251"/>
      <c r="N4447" s="251"/>
      <c r="O4447" s="251"/>
      <c r="P4447" s="251"/>
      <c r="Q4447"/>
      <c r="R4447"/>
      <c r="S4447"/>
      <c r="T4447"/>
      <c r="U4447"/>
      <c r="V4447"/>
      <c r="W4447"/>
      <c r="X4447"/>
      <c r="Y4447"/>
      <c r="Z4447"/>
      <c r="AA4447"/>
      <c r="AB4447"/>
      <c r="AC4447"/>
      <c r="AD4447"/>
      <c r="AE4447"/>
      <c r="AF4447"/>
      <c r="AG4447"/>
      <c r="AH4447"/>
      <c r="AI4447"/>
      <c r="AJ4447"/>
      <c r="AK4447"/>
      <c r="AL4447"/>
      <c r="AM4447"/>
      <c r="AN4447"/>
      <c r="AO4447"/>
      <c r="AP4447"/>
      <c r="AQ4447"/>
      <c r="AR4447"/>
      <c r="AS4447"/>
      <c r="AT4447"/>
      <c r="AU4447"/>
      <c r="AV4447"/>
    </row>
    <row r="4448" spans="1:48" s="58" customFormat="1" ht="12.75" x14ac:dyDescent="0.2">
      <c r="A4448" s="247"/>
      <c r="B4448" s="165"/>
      <c r="C4448" s="165"/>
      <c r="D4448" s="245"/>
      <c r="E4448" s="245"/>
      <c r="F4448" s="245"/>
      <c r="G4448" s="251"/>
      <c r="H4448" s="251"/>
      <c r="I4448" s="251"/>
      <c r="J4448" s="251"/>
      <c r="K4448" s="251"/>
      <c r="L4448" s="251"/>
      <c r="M4448" s="251"/>
      <c r="N4448" s="251"/>
      <c r="O4448" s="251"/>
      <c r="P4448" s="251"/>
      <c r="Q4448"/>
      <c r="R4448"/>
      <c r="S4448"/>
      <c r="T4448"/>
      <c r="U4448"/>
      <c r="V4448"/>
      <c r="W4448"/>
      <c r="X4448"/>
      <c r="Y4448"/>
      <c r="Z4448"/>
      <c r="AA4448"/>
      <c r="AB4448"/>
      <c r="AC4448"/>
      <c r="AD4448"/>
      <c r="AE4448"/>
      <c r="AF4448"/>
      <c r="AG4448"/>
      <c r="AH4448"/>
      <c r="AI4448"/>
      <c r="AJ4448"/>
      <c r="AK4448"/>
      <c r="AL4448"/>
      <c r="AM4448"/>
      <c r="AN4448"/>
      <c r="AO4448"/>
      <c r="AP4448"/>
      <c r="AQ4448"/>
      <c r="AR4448"/>
      <c r="AS4448"/>
      <c r="AT4448"/>
      <c r="AU4448"/>
      <c r="AV4448"/>
    </row>
    <row r="4449" spans="1:48" s="58" customFormat="1" ht="12.75" x14ac:dyDescent="0.2">
      <c r="A4449" s="247"/>
      <c r="B4449" s="165"/>
      <c r="C4449" s="165"/>
      <c r="D4449" s="245"/>
      <c r="E4449" s="245"/>
      <c r="F4449" s="245"/>
      <c r="G4449" s="251"/>
      <c r="H4449" s="251"/>
      <c r="I4449" s="251"/>
      <c r="J4449" s="251"/>
      <c r="K4449" s="251"/>
      <c r="L4449" s="251"/>
      <c r="M4449" s="251"/>
      <c r="N4449" s="251"/>
      <c r="O4449" s="251"/>
      <c r="P4449" s="251"/>
      <c r="Q4449"/>
      <c r="R4449"/>
      <c r="S4449"/>
      <c r="T4449"/>
      <c r="U4449"/>
      <c r="V4449"/>
      <c r="W4449"/>
      <c r="X4449"/>
      <c r="Y4449"/>
      <c r="Z4449"/>
      <c r="AA4449"/>
      <c r="AB4449"/>
      <c r="AC4449"/>
      <c r="AD4449"/>
      <c r="AE4449"/>
      <c r="AF4449"/>
      <c r="AG4449"/>
      <c r="AH4449"/>
      <c r="AI4449"/>
      <c r="AJ4449"/>
      <c r="AK4449"/>
      <c r="AL4449"/>
      <c r="AM4449"/>
      <c r="AN4449"/>
      <c r="AO4449"/>
      <c r="AP4449"/>
      <c r="AQ4449"/>
      <c r="AR4449"/>
      <c r="AS4449"/>
      <c r="AT4449"/>
      <c r="AU4449"/>
      <c r="AV4449"/>
    </row>
    <row r="4450" spans="1:48" s="58" customFormat="1" ht="12.75" x14ac:dyDescent="0.2">
      <c r="A4450" s="247"/>
      <c r="B4450" s="165"/>
      <c r="C4450" s="165"/>
      <c r="D4450" s="245"/>
      <c r="E4450" s="245"/>
      <c r="F4450" s="245"/>
      <c r="G4450" s="251"/>
      <c r="H4450" s="251"/>
      <c r="I4450" s="251"/>
      <c r="J4450" s="251"/>
      <c r="K4450" s="251"/>
      <c r="L4450" s="251"/>
      <c r="M4450" s="251"/>
      <c r="N4450" s="251"/>
      <c r="O4450" s="251"/>
      <c r="P4450" s="251"/>
      <c r="Q4450"/>
      <c r="R4450"/>
      <c r="S4450"/>
      <c r="T4450"/>
      <c r="U4450"/>
      <c r="V4450"/>
      <c r="W4450"/>
      <c r="X4450"/>
      <c r="Y4450"/>
      <c r="Z4450"/>
      <c r="AA4450"/>
      <c r="AB4450"/>
      <c r="AC4450"/>
      <c r="AD4450"/>
      <c r="AE4450"/>
      <c r="AF4450"/>
      <c r="AG4450"/>
      <c r="AH4450"/>
      <c r="AI4450"/>
      <c r="AJ4450"/>
      <c r="AK4450"/>
      <c r="AL4450"/>
      <c r="AM4450"/>
      <c r="AN4450"/>
      <c r="AO4450"/>
      <c r="AP4450"/>
      <c r="AQ4450"/>
      <c r="AR4450"/>
      <c r="AS4450"/>
      <c r="AT4450"/>
      <c r="AU4450"/>
      <c r="AV4450"/>
    </row>
    <row r="4451" spans="1:48" s="58" customFormat="1" ht="12.75" x14ac:dyDescent="0.2">
      <c r="A4451" s="247"/>
      <c r="B4451" s="165"/>
      <c r="C4451" s="165"/>
      <c r="D4451" s="245"/>
      <c r="E4451" s="245"/>
      <c r="F4451" s="245"/>
      <c r="G4451" s="251"/>
      <c r="H4451" s="251"/>
      <c r="I4451" s="251"/>
      <c r="J4451" s="251"/>
      <c r="K4451" s="251"/>
      <c r="L4451" s="251"/>
      <c r="M4451" s="251"/>
      <c r="N4451" s="251"/>
      <c r="O4451" s="251"/>
      <c r="P4451" s="251"/>
      <c r="Q4451"/>
      <c r="R4451"/>
      <c r="S4451"/>
      <c r="T4451"/>
      <c r="U4451"/>
      <c r="V4451"/>
      <c r="W4451"/>
      <c r="X4451"/>
      <c r="Y4451"/>
      <c r="Z4451"/>
      <c r="AA4451"/>
      <c r="AB4451"/>
      <c r="AC4451"/>
      <c r="AD4451"/>
      <c r="AE4451"/>
      <c r="AF4451"/>
      <c r="AG4451"/>
      <c r="AH4451"/>
      <c r="AI4451"/>
      <c r="AJ4451"/>
      <c r="AK4451"/>
      <c r="AL4451"/>
      <c r="AM4451"/>
      <c r="AN4451"/>
      <c r="AO4451"/>
      <c r="AP4451"/>
      <c r="AQ4451"/>
      <c r="AR4451"/>
      <c r="AS4451"/>
      <c r="AT4451"/>
      <c r="AU4451"/>
      <c r="AV4451"/>
    </row>
    <row r="4452" spans="1:48" s="58" customFormat="1" ht="12.75" x14ac:dyDescent="0.2">
      <c r="A4452" s="247"/>
      <c r="B4452" s="165"/>
      <c r="C4452" s="165"/>
      <c r="D4452" s="245"/>
      <c r="E4452" s="245"/>
      <c r="F4452" s="245"/>
      <c r="G4452" s="251"/>
      <c r="H4452" s="251"/>
      <c r="I4452" s="251"/>
      <c r="J4452" s="251"/>
      <c r="K4452" s="251"/>
      <c r="L4452" s="251"/>
      <c r="M4452" s="251"/>
      <c r="N4452" s="251"/>
      <c r="O4452" s="251"/>
      <c r="P4452" s="251"/>
      <c r="Q4452"/>
      <c r="R4452"/>
      <c r="S4452"/>
      <c r="T4452"/>
      <c r="U4452"/>
      <c r="V4452"/>
      <c r="W4452"/>
      <c r="X4452"/>
      <c r="Y4452"/>
      <c r="Z4452"/>
      <c r="AA4452"/>
      <c r="AB4452"/>
      <c r="AC4452"/>
      <c r="AD4452"/>
      <c r="AE4452"/>
      <c r="AF4452"/>
      <c r="AG4452"/>
      <c r="AH4452"/>
      <c r="AI4452"/>
      <c r="AJ4452"/>
      <c r="AK4452"/>
      <c r="AL4452"/>
      <c r="AM4452"/>
      <c r="AN4452"/>
      <c r="AO4452"/>
      <c r="AP4452"/>
      <c r="AQ4452"/>
      <c r="AR4452"/>
      <c r="AS4452"/>
      <c r="AT4452"/>
      <c r="AU4452"/>
      <c r="AV4452"/>
    </row>
    <row r="4453" spans="1:48" s="58" customFormat="1" ht="12.75" x14ac:dyDescent="0.2">
      <c r="A4453" s="247"/>
      <c r="B4453" s="165"/>
      <c r="C4453" s="165"/>
      <c r="D4453" s="245"/>
      <c r="E4453" s="245"/>
      <c r="F4453" s="245"/>
      <c r="G4453" s="251"/>
      <c r="H4453" s="251"/>
      <c r="I4453" s="251"/>
      <c r="J4453" s="251"/>
      <c r="K4453" s="251"/>
      <c r="L4453" s="251"/>
      <c r="M4453" s="251"/>
      <c r="N4453" s="251"/>
      <c r="O4453" s="251"/>
      <c r="P4453" s="251"/>
      <c r="Q4453"/>
      <c r="R4453"/>
      <c r="S4453"/>
      <c r="T4453"/>
      <c r="U4453"/>
      <c r="V4453"/>
      <c r="W4453"/>
      <c r="X4453"/>
      <c r="Y4453"/>
      <c r="Z4453"/>
      <c r="AA4453"/>
      <c r="AB4453"/>
      <c r="AC4453"/>
      <c r="AD4453"/>
      <c r="AE4453"/>
      <c r="AF4453"/>
      <c r="AG4453"/>
      <c r="AH4453"/>
      <c r="AI4453"/>
      <c r="AJ4453"/>
      <c r="AK4453"/>
      <c r="AL4453"/>
      <c r="AM4453"/>
      <c r="AN4453"/>
      <c r="AO4453"/>
      <c r="AP4453"/>
      <c r="AQ4453"/>
      <c r="AR4453"/>
      <c r="AS4453"/>
      <c r="AT4453"/>
      <c r="AU4453"/>
      <c r="AV4453"/>
    </row>
    <row r="4454" spans="1:48" s="58" customFormat="1" ht="12.75" x14ac:dyDescent="0.2">
      <c r="A4454" s="247"/>
      <c r="B4454" s="165"/>
      <c r="C4454" s="165"/>
      <c r="D4454" s="245"/>
      <c r="E4454" s="245"/>
      <c r="F4454" s="245"/>
      <c r="G4454" s="251"/>
      <c r="H4454" s="251"/>
      <c r="I4454" s="251"/>
      <c r="J4454" s="251"/>
      <c r="K4454" s="251"/>
      <c r="L4454" s="251"/>
      <c r="M4454" s="251"/>
      <c r="N4454" s="251"/>
      <c r="O4454" s="251"/>
      <c r="P4454" s="251"/>
      <c r="Q4454"/>
      <c r="R4454"/>
      <c r="S4454"/>
      <c r="T4454"/>
      <c r="U4454"/>
      <c r="V4454"/>
      <c r="W4454"/>
      <c r="X4454"/>
      <c r="Y4454"/>
      <c r="Z4454"/>
      <c r="AA4454"/>
      <c r="AB4454"/>
      <c r="AC4454"/>
      <c r="AD4454"/>
      <c r="AE4454"/>
      <c r="AF4454"/>
      <c r="AG4454"/>
      <c r="AH4454"/>
      <c r="AI4454"/>
      <c r="AJ4454"/>
      <c r="AK4454"/>
      <c r="AL4454"/>
      <c r="AM4454"/>
      <c r="AN4454"/>
      <c r="AO4454"/>
      <c r="AP4454"/>
      <c r="AQ4454"/>
      <c r="AR4454"/>
      <c r="AS4454"/>
      <c r="AT4454"/>
      <c r="AU4454"/>
      <c r="AV4454"/>
    </row>
    <row r="4455" spans="1:48" s="58" customFormat="1" ht="12.75" x14ac:dyDescent="0.2">
      <c r="A4455" s="247"/>
      <c r="B4455" s="165"/>
      <c r="C4455" s="165"/>
      <c r="D4455" s="245"/>
      <c r="E4455" s="245"/>
      <c r="F4455" s="245"/>
      <c r="G4455" s="251"/>
      <c r="H4455" s="251"/>
      <c r="I4455" s="251"/>
      <c r="J4455" s="251"/>
      <c r="K4455" s="251"/>
      <c r="L4455" s="251"/>
      <c r="M4455" s="251"/>
      <c r="N4455" s="251"/>
      <c r="O4455" s="251"/>
      <c r="P4455" s="251"/>
      <c r="Q4455"/>
      <c r="R4455"/>
      <c r="S4455"/>
      <c r="T4455"/>
      <c r="U4455"/>
      <c r="V4455"/>
      <c r="W4455"/>
      <c r="X4455"/>
      <c r="Y4455"/>
      <c r="Z4455"/>
      <c r="AA4455"/>
      <c r="AB4455"/>
      <c r="AC4455"/>
      <c r="AD4455"/>
      <c r="AE4455"/>
      <c r="AF4455"/>
      <c r="AG4455"/>
      <c r="AH4455"/>
      <c r="AI4455"/>
      <c r="AJ4455"/>
      <c r="AK4455"/>
      <c r="AL4455"/>
      <c r="AM4455"/>
      <c r="AN4455"/>
      <c r="AO4455"/>
      <c r="AP4455"/>
      <c r="AQ4455"/>
      <c r="AR4455"/>
      <c r="AS4455"/>
      <c r="AT4455"/>
      <c r="AU4455"/>
      <c r="AV4455"/>
    </row>
    <row r="4456" spans="1:48" s="58" customFormat="1" ht="12.75" x14ac:dyDescent="0.2">
      <c r="A4456" s="247"/>
      <c r="B4456" s="165"/>
      <c r="C4456" s="165"/>
      <c r="D4456" s="245"/>
      <c r="E4456" s="245"/>
      <c r="F4456" s="245"/>
      <c r="G4456" s="251"/>
      <c r="H4456" s="251"/>
      <c r="I4456" s="251"/>
      <c r="J4456" s="251"/>
      <c r="K4456" s="251"/>
      <c r="L4456" s="251"/>
      <c r="M4456" s="251"/>
      <c r="N4456" s="251"/>
      <c r="O4456" s="251"/>
      <c r="P4456" s="251"/>
      <c r="Q4456"/>
      <c r="R4456"/>
      <c r="S4456"/>
      <c r="T4456"/>
      <c r="U4456"/>
      <c r="V4456"/>
      <c r="W4456"/>
      <c r="X4456"/>
      <c r="Y4456"/>
      <c r="Z4456"/>
      <c r="AA4456"/>
      <c r="AB4456"/>
      <c r="AC4456"/>
      <c r="AD4456"/>
      <c r="AE4456"/>
      <c r="AF4456"/>
      <c r="AG4456"/>
      <c r="AH4456"/>
      <c r="AI4456"/>
      <c r="AJ4456"/>
      <c r="AK4456"/>
      <c r="AL4456"/>
      <c r="AM4456"/>
      <c r="AN4456"/>
      <c r="AO4456"/>
      <c r="AP4456"/>
      <c r="AQ4456"/>
      <c r="AR4456"/>
      <c r="AS4456"/>
      <c r="AT4456"/>
      <c r="AU4456"/>
      <c r="AV4456"/>
    </row>
    <row r="4457" spans="1:48" s="58" customFormat="1" ht="12.75" x14ac:dyDescent="0.2">
      <c r="A4457" s="247"/>
      <c r="B4457" s="165"/>
      <c r="C4457" s="165"/>
      <c r="D4457" s="245"/>
      <c r="E4457" s="245"/>
      <c r="F4457" s="245"/>
      <c r="G4457" s="251"/>
      <c r="H4457" s="251"/>
      <c r="I4457" s="251"/>
      <c r="J4457" s="251"/>
      <c r="K4457" s="251"/>
      <c r="L4457" s="251"/>
      <c r="M4457" s="251"/>
      <c r="N4457" s="251"/>
      <c r="O4457" s="251"/>
      <c r="P4457" s="251"/>
      <c r="Q4457"/>
      <c r="R4457"/>
      <c r="S4457"/>
      <c r="T4457"/>
      <c r="U4457"/>
      <c r="V4457"/>
      <c r="W4457"/>
      <c r="X4457"/>
      <c r="Y4457"/>
      <c r="Z4457"/>
      <c r="AA4457"/>
      <c r="AB4457"/>
      <c r="AC4457"/>
      <c r="AD4457"/>
      <c r="AE4457"/>
      <c r="AF4457"/>
      <c r="AG4457"/>
      <c r="AH4457"/>
      <c r="AI4457"/>
      <c r="AJ4457"/>
      <c r="AK4457"/>
      <c r="AL4457"/>
      <c r="AM4457"/>
      <c r="AN4457"/>
      <c r="AO4457"/>
      <c r="AP4457"/>
      <c r="AQ4457"/>
      <c r="AR4457"/>
      <c r="AS4457"/>
      <c r="AT4457"/>
      <c r="AU4457"/>
      <c r="AV4457"/>
    </row>
    <row r="4458" spans="1:48" s="58" customFormat="1" ht="12.75" x14ac:dyDescent="0.2">
      <c r="A4458" s="247"/>
      <c r="B4458" s="165"/>
      <c r="C4458" s="165"/>
      <c r="D4458" s="245"/>
      <c r="E4458" s="245"/>
      <c r="F4458" s="245"/>
      <c r="G4458" s="251"/>
      <c r="H4458" s="251"/>
      <c r="I4458" s="251"/>
      <c r="J4458" s="251"/>
      <c r="K4458" s="251"/>
      <c r="L4458" s="251"/>
      <c r="M4458" s="251"/>
      <c r="N4458" s="251"/>
      <c r="O4458" s="251"/>
      <c r="P4458" s="251"/>
      <c r="Q4458"/>
      <c r="R4458"/>
      <c r="S4458"/>
      <c r="T4458"/>
      <c r="U4458"/>
      <c r="V4458"/>
      <c r="W4458"/>
      <c r="X4458"/>
      <c r="Y4458"/>
      <c r="Z4458"/>
      <c r="AA4458"/>
      <c r="AB4458"/>
      <c r="AC4458"/>
      <c r="AD4458"/>
      <c r="AE4458"/>
      <c r="AF4458"/>
      <c r="AG4458"/>
      <c r="AH4458"/>
      <c r="AI4458"/>
      <c r="AJ4458"/>
      <c r="AK4458"/>
      <c r="AL4458"/>
      <c r="AM4458"/>
      <c r="AN4458"/>
      <c r="AO4458"/>
      <c r="AP4458"/>
      <c r="AQ4458"/>
      <c r="AR4458"/>
      <c r="AS4458"/>
      <c r="AT4458"/>
      <c r="AU4458"/>
      <c r="AV4458"/>
    </row>
    <row r="4459" spans="1:48" s="58" customFormat="1" ht="12.75" x14ac:dyDescent="0.2">
      <c r="A4459" s="247"/>
      <c r="B4459" s="165"/>
      <c r="C4459" s="165"/>
      <c r="D4459" s="245"/>
      <c r="E4459" s="245"/>
      <c r="F4459" s="245"/>
      <c r="G4459" s="251"/>
      <c r="H4459" s="251"/>
      <c r="I4459" s="251"/>
      <c r="J4459" s="251"/>
      <c r="K4459" s="251"/>
      <c r="L4459" s="251"/>
      <c r="M4459" s="251"/>
      <c r="N4459" s="251"/>
      <c r="O4459" s="251"/>
      <c r="P4459" s="251"/>
      <c r="Q4459"/>
      <c r="R4459"/>
      <c r="S4459"/>
      <c r="T4459"/>
      <c r="U4459"/>
      <c r="V4459"/>
      <c r="W4459"/>
      <c r="X4459"/>
      <c r="Y4459"/>
      <c r="Z4459"/>
      <c r="AA4459"/>
      <c r="AB4459"/>
      <c r="AC4459"/>
      <c r="AD4459"/>
      <c r="AE4459"/>
      <c r="AF4459"/>
      <c r="AG4459"/>
      <c r="AH4459"/>
      <c r="AI4459"/>
      <c r="AJ4459"/>
      <c r="AK4459"/>
      <c r="AL4459"/>
      <c r="AM4459"/>
      <c r="AN4459"/>
      <c r="AO4459"/>
      <c r="AP4459"/>
      <c r="AQ4459"/>
      <c r="AR4459"/>
      <c r="AS4459"/>
      <c r="AT4459"/>
      <c r="AU4459"/>
      <c r="AV4459"/>
    </row>
    <row r="4460" spans="1:48" s="58" customFormat="1" ht="12.75" x14ac:dyDescent="0.2">
      <c r="A4460" s="247"/>
      <c r="B4460" s="165"/>
      <c r="C4460" s="165"/>
      <c r="D4460" s="245"/>
      <c r="E4460" s="245"/>
      <c r="F4460" s="245"/>
      <c r="G4460" s="251"/>
      <c r="H4460" s="251"/>
      <c r="I4460" s="251"/>
      <c r="J4460" s="251"/>
      <c r="K4460" s="251"/>
      <c r="L4460" s="251"/>
      <c r="M4460" s="251"/>
      <c r="N4460" s="251"/>
      <c r="O4460" s="251"/>
      <c r="P4460" s="251"/>
      <c r="Q4460"/>
      <c r="R4460"/>
      <c r="S4460"/>
      <c r="T4460"/>
      <c r="U4460"/>
      <c r="V4460"/>
      <c r="W4460"/>
      <c r="X4460"/>
      <c r="Y4460"/>
      <c r="Z4460"/>
      <c r="AA4460"/>
      <c r="AB4460"/>
      <c r="AC4460"/>
      <c r="AD4460"/>
      <c r="AE4460"/>
      <c r="AF4460"/>
      <c r="AG4460"/>
      <c r="AH4460"/>
      <c r="AI4460"/>
      <c r="AJ4460"/>
      <c r="AK4460"/>
      <c r="AL4460"/>
      <c r="AM4460"/>
      <c r="AN4460"/>
      <c r="AO4460"/>
      <c r="AP4460"/>
      <c r="AQ4460"/>
      <c r="AR4460"/>
      <c r="AS4460"/>
      <c r="AT4460"/>
      <c r="AU4460"/>
      <c r="AV4460"/>
    </row>
    <row r="4461" spans="1:48" s="58" customFormat="1" ht="12.75" x14ac:dyDescent="0.2">
      <c r="A4461" s="247"/>
      <c r="B4461" s="165"/>
      <c r="C4461" s="165"/>
      <c r="D4461" s="245"/>
      <c r="E4461" s="245"/>
      <c r="F4461" s="245"/>
      <c r="G4461" s="251"/>
      <c r="H4461" s="251"/>
      <c r="I4461" s="251"/>
      <c r="J4461" s="251"/>
      <c r="K4461" s="251"/>
      <c r="L4461" s="251"/>
      <c r="M4461" s="251"/>
      <c r="N4461" s="251"/>
      <c r="O4461" s="251"/>
      <c r="P4461" s="251"/>
      <c r="Q4461"/>
      <c r="R4461"/>
      <c r="S4461"/>
      <c r="T4461"/>
      <c r="U4461"/>
      <c r="V4461"/>
      <c r="W4461"/>
      <c r="X4461"/>
      <c r="Y4461"/>
      <c r="Z4461"/>
      <c r="AA4461"/>
      <c r="AB4461"/>
      <c r="AC4461"/>
      <c r="AD4461"/>
      <c r="AE4461"/>
      <c r="AF4461"/>
      <c r="AG4461"/>
      <c r="AH4461"/>
      <c r="AI4461"/>
      <c r="AJ4461"/>
      <c r="AK4461"/>
      <c r="AL4461"/>
      <c r="AM4461"/>
      <c r="AN4461"/>
      <c r="AO4461"/>
      <c r="AP4461"/>
      <c r="AQ4461"/>
      <c r="AR4461"/>
      <c r="AS4461"/>
      <c r="AT4461"/>
      <c r="AU4461"/>
      <c r="AV4461"/>
    </row>
    <row r="4462" spans="1:48" s="58" customFormat="1" ht="12.75" x14ac:dyDescent="0.2">
      <c r="A4462" s="247"/>
      <c r="B4462" s="165"/>
      <c r="C4462" s="165"/>
      <c r="D4462" s="245"/>
      <c r="E4462" s="245"/>
      <c r="F4462" s="245"/>
      <c r="G4462" s="251"/>
      <c r="H4462" s="251"/>
      <c r="I4462" s="251"/>
      <c r="J4462" s="251"/>
      <c r="K4462" s="251"/>
      <c r="L4462" s="251"/>
      <c r="M4462" s="251"/>
      <c r="N4462" s="251"/>
      <c r="O4462" s="251"/>
      <c r="P4462" s="251"/>
      <c r="Q4462"/>
      <c r="R4462"/>
      <c r="S4462"/>
      <c r="T4462"/>
      <c r="U4462"/>
      <c r="V4462"/>
      <c r="W4462"/>
      <c r="X4462"/>
      <c r="Y4462"/>
      <c r="Z4462"/>
      <c r="AA4462"/>
      <c r="AB4462"/>
      <c r="AC4462"/>
      <c r="AD4462"/>
      <c r="AE4462"/>
      <c r="AF4462"/>
      <c r="AG4462"/>
      <c r="AH4462"/>
      <c r="AI4462"/>
      <c r="AJ4462"/>
      <c r="AK4462"/>
      <c r="AL4462"/>
      <c r="AM4462"/>
      <c r="AN4462"/>
      <c r="AO4462"/>
      <c r="AP4462"/>
      <c r="AQ4462"/>
      <c r="AR4462"/>
      <c r="AS4462"/>
      <c r="AT4462"/>
      <c r="AU4462"/>
      <c r="AV4462"/>
    </row>
    <row r="4463" spans="1:48" s="58" customFormat="1" ht="12.75" x14ac:dyDescent="0.2">
      <c r="A4463" s="247"/>
      <c r="B4463" s="165"/>
      <c r="C4463" s="165"/>
      <c r="D4463" s="245"/>
      <c r="E4463" s="245"/>
      <c r="F4463" s="245"/>
      <c r="G4463" s="251"/>
      <c r="H4463" s="251"/>
      <c r="I4463" s="251"/>
      <c r="J4463" s="251"/>
      <c r="K4463" s="251"/>
      <c r="L4463" s="251"/>
      <c r="M4463" s="251"/>
      <c r="N4463" s="251"/>
      <c r="O4463" s="251"/>
      <c r="P4463" s="251"/>
      <c r="Q4463"/>
      <c r="R4463"/>
      <c r="S4463"/>
      <c r="T4463"/>
      <c r="U4463"/>
      <c r="V4463"/>
      <c r="W4463"/>
      <c r="X4463"/>
      <c r="Y4463"/>
      <c r="Z4463"/>
      <c r="AA4463"/>
      <c r="AB4463"/>
      <c r="AC4463"/>
      <c r="AD4463"/>
      <c r="AE4463"/>
      <c r="AF4463"/>
      <c r="AG4463"/>
      <c r="AH4463"/>
      <c r="AI4463"/>
      <c r="AJ4463"/>
      <c r="AK4463"/>
      <c r="AL4463"/>
      <c r="AM4463"/>
      <c r="AN4463"/>
      <c r="AO4463"/>
      <c r="AP4463"/>
      <c r="AQ4463"/>
      <c r="AR4463"/>
      <c r="AS4463"/>
      <c r="AT4463"/>
      <c r="AU4463"/>
      <c r="AV4463"/>
    </row>
    <row r="4464" spans="1:48" s="58" customFormat="1" ht="12.75" x14ac:dyDescent="0.2">
      <c r="A4464" s="247"/>
      <c r="B4464" s="165"/>
      <c r="C4464" s="165"/>
      <c r="D4464" s="245"/>
      <c r="E4464" s="245"/>
      <c r="F4464" s="245"/>
      <c r="G4464" s="251"/>
      <c r="H4464" s="251"/>
      <c r="I4464" s="251"/>
      <c r="J4464" s="251"/>
      <c r="K4464" s="251"/>
      <c r="L4464" s="251"/>
      <c r="M4464" s="251"/>
      <c r="N4464" s="251"/>
      <c r="O4464" s="251"/>
      <c r="P4464" s="251"/>
      <c r="Q4464"/>
      <c r="R4464"/>
      <c r="S4464"/>
      <c r="T4464"/>
      <c r="U4464"/>
      <c r="V4464"/>
      <c r="W4464"/>
      <c r="X4464"/>
      <c r="Y4464"/>
      <c r="Z4464"/>
      <c r="AA4464"/>
      <c r="AB4464"/>
      <c r="AC4464"/>
      <c r="AD4464"/>
      <c r="AE4464"/>
      <c r="AF4464"/>
      <c r="AG4464"/>
      <c r="AH4464"/>
      <c r="AI4464"/>
      <c r="AJ4464"/>
      <c r="AK4464"/>
      <c r="AL4464"/>
      <c r="AM4464"/>
      <c r="AN4464"/>
      <c r="AO4464"/>
      <c r="AP4464"/>
      <c r="AQ4464"/>
      <c r="AR4464"/>
      <c r="AS4464"/>
      <c r="AT4464"/>
      <c r="AU4464"/>
      <c r="AV4464"/>
    </row>
    <row r="4465" spans="1:48" s="58" customFormat="1" ht="12.75" x14ac:dyDescent="0.2">
      <c r="A4465" s="247"/>
      <c r="B4465" s="165"/>
      <c r="C4465" s="165"/>
      <c r="D4465" s="245"/>
      <c r="E4465" s="245"/>
      <c r="F4465" s="245"/>
      <c r="G4465" s="251"/>
      <c r="H4465" s="251"/>
      <c r="I4465" s="251"/>
      <c r="J4465" s="251"/>
      <c r="K4465" s="251"/>
      <c r="L4465" s="251"/>
      <c r="M4465" s="251"/>
      <c r="N4465" s="251"/>
      <c r="O4465" s="251"/>
      <c r="P4465" s="251"/>
      <c r="Q4465"/>
      <c r="R4465"/>
      <c r="S4465"/>
      <c r="T4465"/>
      <c r="U4465"/>
      <c r="V4465"/>
      <c r="W4465"/>
      <c r="X4465"/>
      <c r="Y4465"/>
      <c r="Z4465"/>
      <c r="AA4465"/>
      <c r="AB4465"/>
      <c r="AC4465"/>
      <c r="AD4465"/>
      <c r="AE4465"/>
      <c r="AF4465"/>
      <c r="AG4465"/>
      <c r="AH4465"/>
      <c r="AI4465"/>
      <c r="AJ4465"/>
      <c r="AK4465"/>
      <c r="AL4465"/>
      <c r="AM4465"/>
      <c r="AN4465"/>
      <c r="AO4465"/>
      <c r="AP4465"/>
      <c r="AQ4465"/>
      <c r="AR4465"/>
      <c r="AS4465"/>
      <c r="AT4465"/>
      <c r="AU4465"/>
      <c r="AV4465"/>
    </row>
    <row r="4466" spans="1:48" s="58" customFormat="1" ht="12.75" x14ac:dyDescent="0.2">
      <c r="A4466" s="247"/>
      <c r="B4466" s="165"/>
      <c r="C4466" s="165"/>
      <c r="D4466" s="245"/>
      <c r="E4466" s="245"/>
      <c r="F4466" s="245"/>
      <c r="G4466" s="251"/>
      <c r="H4466" s="251"/>
      <c r="I4466" s="251"/>
      <c r="J4466" s="251"/>
      <c r="K4466" s="251"/>
      <c r="L4466" s="251"/>
      <c r="M4466" s="251"/>
      <c r="N4466" s="251"/>
      <c r="O4466" s="251"/>
      <c r="P4466" s="251"/>
      <c r="Q4466"/>
      <c r="R4466"/>
      <c r="S4466"/>
      <c r="T4466"/>
      <c r="U4466"/>
      <c r="V4466"/>
      <c r="W4466"/>
      <c r="X4466"/>
      <c r="Y4466"/>
      <c r="Z4466"/>
      <c r="AA4466"/>
      <c r="AB4466"/>
      <c r="AC4466"/>
      <c r="AD4466"/>
      <c r="AE4466"/>
      <c r="AF4466"/>
      <c r="AG4466"/>
      <c r="AH4466"/>
      <c r="AI4466"/>
      <c r="AJ4466"/>
      <c r="AK4466"/>
      <c r="AL4466"/>
      <c r="AM4466"/>
      <c r="AN4466"/>
      <c r="AO4466"/>
      <c r="AP4466"/>
      <c r="AQ4466"/>
      <c r="AR4466"/>
      <c r="AS4466"/>
      <c r="AT4466"/>
      <c r="AU4466"/>
      <c r="AV4466"/>
    </row>
    <row r="4467" spans="1:48" s="58" customFormat="1" ht="12.75" x14ac:dyDescent="0.2">
      <c r="A4467" s="247"/>
      <c r="B4467" s="165"/>
      <c r="C4467" s="165"/>
      <c r="D4467" s="245"/>
      <c r="E4467" s="245"/>
      <c r="F4467" s="245"/>
      <c r="G4467" s="251"/>
      <c r="H4467" s="251"/>
      <c r="I4467" s="251"/>
      <c r="J4467" s="251"/>
      <c r="K4467" s="251"/>
      <c r="L4467" s="251"/>
      <c r="M4467" s="251"/>
      <c r="N4467" s="251"/>
      <c r="O4467" s="251"/>
      <c r="P4467" s="251"/>
      <c r="Q4467"/>
      <c r="R4467"/>
      <c r="S4467"/>
      <c r="T4467"/>
      <c r="U4467"/>
      <c r="V4467"/>
      <c r="W4467"/>
      <c r="X4467"/>
      <c r="Y4467"/>
      <c r="Z4467"/>
      <c r="AA4467"/>
      <c r="AB4467"/>
      <c r="AC4467"/>
      <c r="AD4467"/>
      <c r="AE4467"/>
      <c r="AF4467"/>
      <c r="AG4467"/>
      <c r="AH4467"/>
      <c r="AI4467"/>
      <c r="AJ4467"/>
      <c r="AK4467"/>
      <c r="AL4467"/>
      <c r="AM4467"/>
      <c r="AN4467"/>
      <c r="AO4467"/>
      <c r="AP4467"/>
      <c r="AQ4467"/>
      <c r="AR4467"/>
      <c r="AS4467"/>
      <c r="AT4467"/>
      <c r="AU4467"/>
      <c r="AV4467"/>
    </row>
    <row r="4468" spans="1:48" s="58" customFormat="1" ht="12.75" x14ac:dyDescent="0.2">
      <c r="A4468" s="247"/>
      <c r="B4468" s="165"/>
      <c r="C4468" s="165"/>
      <c r="D4468" s="245"/>
      <c r="E4468" s="245"/>
      <c r="F4468" s="245"/>
      <c r="G4468" s="251"/>
      <c r="H4468" s="251"/>
      <c r="I4468" s="251"/>
      <c r="J4468" s="251"/>
      <c r="K4468" s="251"/>
      <c r="L4468" s="251"/>
      <c r="M4468" s="251"/>
      <c r="N4468" s="251"/>
      <c r="O4468" s="251"/>
      <c r="P4468" s="251"/>
      <c r="Q4468"/>
      <c r="R4468"/>
      <c r="S4468"/>
      <c r="T4468"/>
      <c r="U4468"/>
      <c r="V4468"/>
      <c r="W4468"/>
      <c r="X4468"/>
      <c r="Y4468"/>
      <c r="Z4468"/>
      <c r="AA4468"/>
      <c r="AB4468"/>
      <c r="AC4468"/>
      <c r="AD4468"/>
      <c r="AE4468"/>
      <c r="AF4468"/>
      <c r="AG4468"/>
      <c r="AH4468"/>
      <c r="AI4468"/>
      <c r="AJ4468"/>
      <c r="AK4468"/>
      <c r="AL4468"/>
      <c r="AM4468"/>
      <c r="AN4468"/>
      <c r="AO4468"/>
      <c r="AP4468"/>
      <c r="AQ4468"/>
      <c r="AR4468"/>
      <c r="AS4468"/>
      <c r="AT4468"/>
      <c r="AU4468"/>
      <c r="AV4468"/>
    </row>
    <row r="4469" spans="1:48" s="58" customFormat="1" ht="12.75" x14ac:dyDescent="0.2">
      <c r="A4469" s="247"/>
      <c r="B4469" s="165"/>
      <c r="C4469" s="165"/>
      <c r="D4469" s="245"/>
      <c r="E4469" s="245"/>
      <c r="F4469" s="245"/>
      <c r="G4469" s="251"/>
      <c r="H4469" s="251"/>
      <c r="I4469" s="251"/>
      <c r="J4469" s="251"/>
      <c r="K4469" s="251"/>
      <c r="L4469" s="251"/>
      <c r="M4469" s="251"/>
      <c r="N4469" s="251"/>
      <c r="O4469" s="251"/>
      <c r="P4469" s="251"/>
      <c r="Q4469"/>
      <c r="R4469"/>
      <c r="S4469"/>
      <c r="T4469"/>
      <c r="U4469"/>
      <c r="V4469"/>
      <c r="W4469"/>
      <c r="X4469"/>
      <c r="Y4469"/>
      <c r="Z4469"/>
      <c r="AA4469"/>
      <c r="AB4469"/>
      <c r="AC4469"/>
      <c r="AD4469"/>
      <c r="AE4469"/>
      <c r="AF4469"/>
      <c r="AG4469"/>
      <c r="AH4469"/>
      <c r="AI4469"/>
      <c r="AJ4469"/>
      <c r="AK4469"/>
      <c r="AL4469"/>
      <c r="AM4469"/>
      <c r="AN4469"/>
      <c r="AO4469"/>
      <c r="AP4469"/>
      <c r="AQ4469"/>
      <c r="AR4469"/>
      <c r="AS4469"/>
      <c r="AT4469"/>
      <c r="AU4469"/>
      <c r="AV4469"/>
    </row>
    <row r="4470" spans="1:48" s="58" customFormat="1" ht="12.75" x14ac:dyDescent="0.2">
      <c r="A4470" s="247"/>
      <c r="B4470" s="165"/>
      <c r="C4470" s="165"/>
      <c r="D4470" s="245"/>
      <c r="E4470" s="245"/>
      <c r="F4470" s="245"/>
      <c r="G4470" s="251"/>
      <c r="H4470" s="251"/>
      <c r="I4470" s="251"/>
      <c r="J4470" s="251"/>
      <c r="K4470" s="251"/>
      <c r="L4470" s="251"/>
      <c r="M4470" s="251"/>
      <c r="N4470" s="251"/>
      <c r="O4470" s="251"/>
      <c r="P4470" s="251"/>
      <c r="Q4470"/>
      <c r="R4470"/>
      <c r="S4470"/>
      <c r="T4470"/>
      <c r="U4470"/>
      <c r="V4470"/>
      <c r="W4470"/>
      <c r="X4470"/>
      <c r="Y4470"/>
      <c r="Z4470"/>
      <c r="AA4470"/>
      <c r="AB4470"/>
      <c r="AC4470"/>
      <c r="AD4470"/>
      <c r="AE4470"/>
      <c r="AF4470"/>
      <c r="AG4470"/>
      <c r="AH4470"/>
      <c r="AI4470"/>
      <c r="AJ4470"/>
      <c r="AK4470"/>
      <c r="AL4470"/>
      <c r="AM4470"/>
      <c r="AN4470"/>
      <c r="AO4470"/>
      <c r="AP4470"/>
      <c r="AQ4470"/>
      <c r="AR4470"/>
      <c r="AS4470"/>
      <c r="AT4470"/>
      <c r="AU4470"/>
      <c r="AV4470"/>
    </row>
    <row r="4471" spans="1:48" s="58" customFormat="1" ht="12.75" x14ac:dyDescent="0.2">
      <c r="A4471" s="247"/>
      <c r="B4471" s="165"/>
      <c r="C4471" s="165"/>
      <c r="D4471" s="245"/>
      <c r="E4471" s="245"/>
      <c r="F4471" s="245"/>
      <c r="G4471" s="251"/>
      <c r="H4471" s="251"/>
      <c r="I4471" s="251"/>
      <c r="J4471" s="251"/>
      <c r="K4471" s="251"/>
      <c r="L4471" s="251"/>
      <c r="M4471" s="251"/>
      <c r="N4471" s="251"/>
      <c r="O4471" s="251"/>
      <c r="P4471" s="251"/>
      <c r="Q4471"/>
      <c r="R4471"/>
      <c r="S4471"/>
      <c r="T4471"/>
      <c r="U4471"/>
      <c r="V4471"/>
      <c r="W4471"/>
      <c r="X4471"/>
      <c r="Y4471"/>
      <c r="Z4471"/>
      <c r="AA4471"/>
      <c r="AB4471"/>
      <c r="AC4471"/>
      <c r="AD4471"/>
      <c r="AE4471"/>
      <c r="AF4471"/>
      <c r="AG4471"/>
      <c r="AH4471"/>
      <c r="AI4471"/>
      <c r="AJ4471"/>
      <c r="AK4471"/>
      <c r="AL4471"/>
      <c r="AM4471"/>
      <c r="AN4471"/>
      <c r="AO4471"/>
      <c r="AP4471"/>
      <c r="AQ4471"/>
      <c r="AR4471"/>
      <c r="AS4471"/>
      <c r="AT4471"/>
      <c r="AU4471"/>
      <c r="AV4471"/>
    </row>
    <row r="4472" spans="1:48" s="58" customFormat="1" ht="12.75" x14ac:dyDescent="0.2">
      <c r="A4472" s="247"/>
      <c r="B4472" s="165"/>
      <c r="C4472" s="165"/>
      <c r="D4472" s="245"/>
      <c r="E4472" s="245"/>
      <c r="F4472" s="245"/>
      <c r="G4472" s="251"/>
      <c r="H4472" s="251"/>
      <c r="I4472" s="251"/>
      <c r="J4472" s="251"/>
      <c r="K4472" s="251"/>
      <c r="L4472" s="251"/>
      <c r="M4472" s="251"/>
      <c r="N4472" s="251"/>
      <c r="O4472" s="251"/>
      <c r="P4472" s="251"/>
      <c r="Q4472"/>
      <c r="R4472"/>
      <c r="S4472"/>
      <c r="T4472"/>
      <c r="U4472"/>
      <c r="V4472"/>
      <c r="W4472"/>
      <c r="X4472"/>
      <c r="Y4472"/>
      <c r="Z4472"/>
      <c r="AA4472"/>
      <c r="AB4472"/>
      <c r="AC4472"/>
      <c r="AD4472"/>
      <c r="AE4472"/>
      <c r="AF4472"/>
      <c r="AG4472"/>
      <c r="AH4472"/>
      <c r="AI4472"/>
      <c r="AJ4472"/>
      <c r="AK4472"/>
      <c r="AL4472"/>
      <c r="AM4472"/>
      <c r="AN4472"/>
      <c r="AO4472"/>
      <c r="AP4472"/>
      <c r="AQ4472"/>
      <c r="AR4472"/>
      <c r="AS4472"/>
      <c r="AT4472"/>
      <c r="AU4472"/>
      <c r="AV4472"/>
    </row>
    <row r="4473" spans="1:48" s="58" customFormat="1" ht="12.75" x14ac:dyDescent="0.2">
      <c r="A4473" s="247"/>
      <c r="B4473" s="165"/>
      <c r="C4473" s="165"/>
      <c r="D4473" s="245"/>
      <c r="E4473" s="245"/>
      <c r="F4473" s="245"/>
      <c r="G4473" s="251"/>
      <c r="H4473" s="251"/>
      <c r="I4473" s="251"/>
      <c r="J4473" s="251"/>
      <c r="K4473" s="251"/>
      <c r="L4473" s="251"/>
      <c r="M4473" s="251"/>
      <c r="N4473" s="251"/>
      <c r="O4473" s="251"/>
      <c r="P4473" s="251"/>
      <c r="Q4473"/>
      <c r="R4473"/>
      <c r="S4473"/>
      <c r="T4473"/>
      <c r="U4473"/>
      <c r="V4473"/>
      <c r="W4473"/>
      <c r="X4473"/>
      <c r="Y4473"/>
      <c r="Z4473"/>
      <c r="AA4473"/>
      <c r="AB4473"/>
      <c r="AC4473"/>
      <c r="AD4473"/>
      <c r="AE4473"/>
      <c r="AF4473"/>
      <c r="AG4473"/>
      <c r="AH4473"/>
      <c r="AI4473"/>
      <c r="AJ4473"/>
      <c r="AK4473"/>
      <c r="AL4473"/>
      <c r="AM4473"/>
      <c r="AN4473"/>
      <c r="AO4473"/>
      <c r="AP4473"/>
      <c r="AQ4473"/>
      <c r="AR4473"/>
      <c r="AS4473"/>
      <c r="AT4473"/>
      <c r="AU4473"/>
      <c r="AV4473"/>
    </row>
    <row r="4474" spans="1:48" s="58" customFormat="1" ht="12.75" x14ac:dyDescent="0.2">
      <c r="A4474" s="247"/>
      <c r="B4474" s="165"/>
      <c r="C4474" s="165"/>
      <c r="D4474" s="245"/>
      <c r="E4474" s="245"/>
      <c r="F4474" s="245"/>
      <c r="G4474" s="251"/>
      <c r="H4474" s="251"/>
      <c r="I4474" s="251"/>
      <c r="J4474" s="251"/>
      <c r="K4474" s="251"/>
      <c r="L4474" s="251"/>
      <c r="M4474" s="251"/>
      <c r="N4474" s="251"/>
      <c r="O4474" s="251"/>
      <c r="P4474" s="251"/>
      <c r="Q4474"/>
      <c r="R4474"/>
      <c r="S4474"/>
      <c r="T4474"/>
      <c r="U4474"/>
      <c r="V4474"/>
      <c r="W4474"/>
      <c r="X4474"/>
      <c r="Y4474"/>
      <c r="Z4474"/>
      <c r="AA4474"/>
      <c r="AB4474"/>
      <c r="AC4474"/>
      <c r="AD4474"/>
      <c r="AE4474"/>
      <c r="AF4474"/>
      <c r="AG4474"/>
      <c r="AH4474"/>
      <c r="AI4474"/>
      <c r="AJ4474"/>
      <c r="AK4474"/>
      <c r="AL4474"/>
      <c r="AM4474"/>
      <c r="AN4474"/>
      <c r="AO4474"/>
      <c r="AP4474"/>
      <c r="AQ4474"/>
      <c r="AR4474"/>
      <c r="AS4474"/>
      <c r="AT4474"/>
      <c r="AU4474"/>
      <c r="AV4474"/>
    </row>
    <row r="4475" spans="1:48" s="58" customFormat="1" ht="12.75" x14ac:dyDescent="0.2">
      <c r="A4475" s="247"/>
      <c r="B4475" s="165"/>
      <c r="C4475" s="165"/>
      <c r="D4475" s="245"/>
      <c r="E4475" s="245"/>
      <c r="F4475" s="245"/>
      <c r="G4475" s="251"/>
      <c r="H4475" s="251"/>
      <c r="I4475" s="251"/>
      <c r="J4475" s="251"/>
      <c r="K4475" s="251"/>
      <c r="L4475" s="251"/>
      <c r="M4475" s="251"/>
      <c r="N4475" s="251"/>
      <c r="O4475" s="251"/>
      <c r="P4475" s="251"/>
      <c r="Q4475"/>
      <c r="R4475"/>
      <c r="S4475"/>
      <c r="T4475"/>
      <c r="U4475"/>
      <c r="V4475"/>
      <c r="W4475"/>
      <c r="X4475"/>
      <c r="Y4475"/>
      <c r="Z4475"/>
      <c r="AA4475"/>
      <c r="AB4475"/>
      <c r="AC4475"/>
      <c r="AD4475"/>
      <c r="AE4475"/>
      <c r="AF4475"/>
      <c r="AG4475"/>
      <c r="AH4475"/>
      <c r="AI4475"/>
      <c r="AJ4475"/>
      <c r="AK4475"/>
      <c r="AL4475"/>
      <c r="AM4475"/>
      <c r="AN4475"/>
      <c r="AO4475"/>
      <c r="AP4475"/>
      <c r="AQ4475"/>
      <c r="AR4475"/>
      <c r="AS4475"/>
      <c r="AT4475"/>
      <c r="AU4475"/>
      <c r="AV4475"/>
    </row>
    <row r="4476" spans="1:48" s="58" customFormat="1" ht="12.75" x14ac:dyDescent="0.2">
      <c r="A4476" s="247"/>
      <c r="B4476" s="165"/>
      <c r="C4476" s="165"/>
      <c r="D4476" s="245"/>
      <c r="E4476" s="245"/>
      <c r="F4476" s="245"/>
      <c r="G4476" s="251"/>
      <c r="H4476" s="251"/>
      <c r="I4476" s="251"/>
      <c r="J4476" s="251"/>
      <c r="K4476" s="251"/>
      <c r="L4476" s="251"/>
      <c r="M4476" s="251"/>
      <c r="N4476" s="251"/>
      <c r="O4476" s="251"/>
      <c r="P4476" s="251"/>
      <c r="Q4476"/>
      <c r="R4476"/>
      <c r="S4476"/>
      <c r="T4476"/>
      <c r="U4476"/>
      <c r="V4476"/>
      <c r="W4476"/>
      <c r="X4476"/>
      <c r="Y4476"/>
      <c r="Z4476"/>
      <c r="AA4476"/>
      <c r="AB4476"/>
      <c r="AC4476"/>
      <c r="AD4476"/>
      <c r="AE4476"/>
      <c r="AF4476"/>
      <c r="AG4476"/>
      <c r="AH4476"/>
      <c r="AI4476"/>
      <c r="AJ4476"/>
      <c r="AK4476"/>
      <c r="AL4476"/>
      <c r="AM4476"/>
      <c r="AN4476"/>
      <c r="AO4476"/>
      <c r="AP4476"/>
      <c r="AQ4476"/>
      <c r="AR4476"/>
      <c r="AS4476"/>
      <c r="AT4476"/>
      <c r="AU4476"/>
      <c r="AV4476"/>
    </row>
    <row r="4477" spans="1:48" s="58" customFormat="1" ht="12.75" x14ac:dyDescent="0.2">
      <c r="A4477" s="247"/>
      <c r="B4477" s="165"/>
      <c r="C4477" s="165"/>
      <c r="D4477" s="245"/>
      <c r="E4477" s="245"/>
      <c r="F4477" s="245"/>
      <c r="G4477" s="251"/>
      <c r="H4477" s="251"/>
      <c r="I4477" s="251"/>
      <c r="J4477" s="251"/>
      <c r="K4477" s="251"/>
      <c r="L4477" s="251"/>
      <c r="M4477" s="251"/>
      <c r="N4477" s="251"/>
      <c r="O4477" s="251"/>
      <c r="P4477" s="251"/>
      <c r="Q4477"/>
      <c r="R4477"/>
      <c r="S4477"/>
      <c r="T4477"/>
      <c r="U4477"/>
      <c r="V4477"/>
      <c r="W4477"/>
      <c r="X4477"/>
      <c r="Y4477"/>
      <c r="Z4477"/>
      <c r="AA4477"/>
      <c r="AB4477"/>
      <c r="AC4477"/>
      <c r="AD4477"/>
      <c r="AE4477"/>
      <c r="AF4477"/>
      <c r="AG4477"/>
      <c r="AH4477"/>
      <c r="AI4477"/>
      <c r="AJ4477"/>
      <c r="AK4477"/>
      <c r="AL4477"/>
      <c r="AM4477"/>
      <c r="AN4477"/>
      <c r="AO4477"/>
      <c r="AP4477"/>
      <c r="AQ4477"/>
      <c r="AR4477"/>
      <c r="AS4477"/>
      <c r="AT4477"/>
      <c r="AU4477"/>
      <c r="AV4477"/>
    </row>
    <row r="4478" spans="1:48" s="58" customFormat="1" ht="12.75" x14ac:dyDescent="0.2">
      <c r="A4478" s="247"/>
      <c r="B4478" s="165"/>
      <c r="C4478" s="165"/>
      <c r="D4478" s="245"/>
      <c r="E4478" s="245"/>
      <c r="F4478" s="245"/>
      <c r="G4478" s="251"/>
      <c r="H4478" s="251"/>
      <c r="I4478" s="251"/>
      <c r="J4478" s="251"/>
      <c r="K4478" s="251"/>
      <c r="L4478" s="251"/>
      <c r="M4478" s="251"/>
      <c r="N4478" s="251"/>
      <c r="O4478" s="251"/>
      <c r="P4478" s="251"/>
      <c r="Q4478"/>
      <c r="R4478"/>
      <c r="S4478"/>
      <c r="T4478"/>
      <c r="U4478"/>
      <c r="V4478"/>
      <c r="W4478"/>
      <c r="X4478"/>
      <c r="Y4478"/>
      <c r="Z4478"/>
      <c r="AA4478"/>
      <c r="AB4478"/>
      <c r="AC4478"/>
      <c r="AD4478"/>
      <c r="AE4478"/>
      <c r="AF4478"/>
      <c r="AG4478"/>
      <c r="AH4478"/>
      <c r="AI4478"/>
      <c r="AJ4478"/>
      <c r="AK4478"/>
      <c r="AL4478"/>
      <c r="AM4478"/>
      <c r="AN4478"/>
      <c r="AO4478"/>
      <c r="AP4478"/>
      <c r="AQ4478"/>
      <c r="AR4478"/>
      <c r="AS4478"/>
      <c r="AT4478"/>
      <c r="AU4478"/>
      <c r="AV4478"/>
    </row>
    <row r="4479" spans="1:48" s="58" customFormat="1" ht="12.75" x14ac:dyDescent="0.2">
      <c r="A4479" s="247"/>
      <c r="B4479" s="165"/>
      <c r="C4479" s="165"/>
      <c r="D4479" s="245"/>
      <c r="E4479" s="245"/>
      <c r="F4479" s="245"/>
      <c r="G4479" s="251"/>
      <c r="H4479" s="251"/>
      <c r="I4479" s="251"/>
      <c r="J4479" s="251"/>
      <c r="K4479" s="251"/>
      <c r="L4479" s="251"/>
      <c r="M4479" s="251"/>
      <c r="N4479" s="251"/>
      <c r="O4479" s="251"/>
      <c r="P4479" s="251"/>
      <c r="Q4479"/>
      <c r="R4479"/>
      <c r="S4479"/>
      <c r="T4479"/>
      <c r="U4479"/>
      <c r="V4479"/>
      <c r="W4479"/>
      <c r="X4479"/>
      <c r="Y4479"/>
      <c r="Z4479"/>
      <c r="AA4479"/>
      <c r="AB4479"/>
      <c r="AC4479"/>
      <c r="AD4479"/>
      <c r="AE4479"/>
      <c r="AF4479"/>
      <c r="AG4479"/>
      <c r="AH4479"/>
      <c r="AI4479"/>
      <c r="AJ4479"/>
      <c r="AK4479"/>
      <c r="AL4479"/>
      <c r="AM4479"/>
      <c r="AN4479"/>
      <c r="AO4479"/>
      <c r="AP4479"/>
      <c r="AQ4479"/>
      <c r="AR4479"/>
      <c r="AS4479"/>
      <c r="AT4479"/>
      <c r="AU4479"/>
      <c r="AV4479"/>
    </row>
    <row r="4480" spans="1:48" s="58" customFormat="1" ht="12.75" x14ac:dyDescent="0.2">
      <c r="A4480" s="247"/>
      <c r="B4480" s="165"/>
      <c r="C4480" s="165"/>
      <c r="D4480" s="245"/>
      <c r="E4480" s="245"/>
      <c r="F4480" s="245"/>
      <c r="G4480" s="251"/>
      <c r="H4480" s="251"/>
      <c r="I4480" s="251"/>
      <c r="J4480" s="251"/>
      <c r="K4480" s="251"/>
      <c r="L4480" s="251"/>
      <c r="M4480" s="251"/>
      <c r="N4480" s="251"/>
      <c r="O4480" s="251"/>
      <c r="P4480" s="251"/>
      <c r="Q4480"/>
      <c r="R4480"/>
      <c r="S4480"/>
      <c r="T4480"/>
      <c r="U4480"/>
      <c r="V4480"/>
      <c r="W4480"/>
      <c r="X4480"/>
      <c r="Y4480"/>
      <c r="Z4480"/>
      <c r="AA4480"/>
      <c r="AB4480"/>
      <c r="AC4480"/>
      <c r="AD4480"/>
      <c r="AE4480"/>
      <c r="AF4480"/>
      <c r="AG4480"/>
      <c r="AH4480"/>
      <c r="AI4480"/>
      <c r="AJ4480"/>
      <c r="AK4480"/>
      <c r="AL4480"/>
      <c r="AM4480"/>
      <c r="AN4480"/>
      <c r="AO4480"/>
      <c r="AP4480"/>
      <c r="AQ4480"/>
      <c r="AR4480"/>
      <c r="AS4480"/>
      <c r="AT4480"/>
      <c r="AU4480"/>
      <c r="AV4480"/>
    </row>
    <row r="4481" spans="1:48" s="58" customFormat="1" ht="12.75" x14ac:dyDescent="0.2">
      <c r="A4481" s="247"/>
      <c r="B4481" s="165"/>
      <c r="C4481" s="165"/>
      <c r="D4481" s="245"/>
      <c r="E4481" s="245"/>
      <c r="F4481" s="245"/>
      <c r="G4481" s="251"/>
      <c r="H4481" s="251"/>
      <c r="I4481" s="251"/>
      <c r="J4481" s="251"/>
      <c r="K4481" s="251"/>
      <c r="L4481" s="251"/>
      <c r="M4481" s="251"/>
      <c r="N4481" s="251"/>
      <c r="O4481" s="251"/>
      <c r="P4481" s="251"/>
      <c r="Q4481"/>
      <c r="R4481"/>
      <c r="S4481"/>
      <c r="T4481"/>
      <c r="U4481"/>
      <c r="V4481"/>
      <c r="W4481"/>
      <c r="X4481"/>
      <c r="Y4481"/>
      <c r="Z4481"/>
      <c r="AA4481"/>
      <c r="AB4481"/>
      <c r="AC4481"/>
      <c r="AD4481"/>
      <c r="AE4481"/>
      <c r="AF4481"/>
      <c r="AG4481"/>
      <c r="AH4481"/>
      <c r="AI4481"/>
      <c r="AJ4481"/>
      <c r="AK4481"/>
      <c r="AL4481"/>
      <c r="AM4481"/>
      <c r="AN4481"/>
      <c r="AO4481"/>
      <c r="AP4481"/>
      <c r="AQ4481"/>
      <c r="AR4481"/>
      <c r="AS4481"/>
      <c r="AT4481"/>
      <c r="AU4481"/>
      <c r="AV4481"/>
    </row>
    <row r="4482" spans="1:48" s="58" customFormat="1" ht="12.75" x14ac:dyDescent="0.2">
      <c r="A4482" s="247"/>
      <c r="B4482" s="165"/>
      <c r="C4482" s="165"/>
      <c r="D4482" s="245"/>
      <c r="E4482" s="245"/>
      <c r="F4482" s="245"/>
      <c r="G4482" s="251"/>
      <c r="H4482" s="251"/>
      <c r="I4482" s="251"/>
      <c r="J4482" s="251"/>
      <c r="K4482" s="251"/>
      <c r="L4482" s="251"/>
      <c r="M4482" s="251"/>
      <c r="N4482" s="251"/>
      <c r="O4482" s="251"/>
      <c r="P4482" s="251"/>
      <c r="Q4482"/>
      <c r="R4482"/>
      <c r="S4482"/>
      <c r="T4482"/>
      <c r="U4482"/>
      <c r="V4482"/>
      <c r="W4482"/>
      <c r="X4482"/>
      <c r="Y4482"/>
      <c r="Z4482"/>
      <c r="AA4482"/>
      <c r="AB4482"/>
      <c r="AC4482"/>
      <c r="AD4482"/>
      <c r="AE4482"/>
      <c r="AF4482"/>
      <c r="AG4482"/>
      <c r="AH4482"/>
      <c r="AI4482"/>
      <c r="AJ4482"/>
      <c r="AK4482"/>
      <c r="AL4482"/>
      <c r="AM4482"/>
      <c r="AN4482"/>
      <c r="AO4482"/>
      <c r="AP4482"/>
      <c r="AQ4482"/>
      <c r="AR4482"/>
      <c r="AS4482"/>
      <c r="AT4482"/>
      <c r="AU4482"/>
      <c r="AV4482"/>
    </row>
    <row r="4483" spans="1:48" s="58" customFormat="1" ht="12.75" x14ac:dyDescent="0.2">
      <c r="A4483" s="247"/>
      <c r="B4483" s="165"/>
      <c r="C4483" s="165"/>
      <c r="D4483" s="245"/>
      <c r="E4483" s="245"/>
      <c r="F4483" s="245"/>
      <c r="G4483" s="251"/>
      <c r="H4483" s="251"/>
      <c r="I4483" s="251"/>
      <c r="J4483" s="251"/>
      <c r="K4483" s="251"/>
      <c r="L4483" s="251"/>
      <c r="M4483" s="251"/>
      <c r="N4483" s="251"/>
      <c r="O4483" s="251"/>
      <c r="P4483" s="251"/>
      <c r="Q4483"/>
      <c r="R4483"/>
      <c r="S4483"/>
      <c r="T4483"/>
      <c r="U4483"/>
      <c r="V4483"/>
      <c r="W4483"/>
      <c r="X4483"/>
      <c r="Y4483"/>
      <c r="Z4483"/>
      <c r="AA4483"/>
      <c r="AB4483"/>
      <c r="AC4483"/>
      <c r="AD4483"/>
      <c r="AE4483"/>
      <c r="AF4483"/>
      <c r="AG4483"/>
      <c r="AH4483"/>
      <c r="AI4483"/>
      <c r="AJ4483"/>
      <c r="AK4483"/>
      <c r="AL4483"/>
      <c r="AM4483"/>
      <c r="AN4483"/>
      <c r="AO4483"/>
      <c r="AP4483"/>
      <c r="AQ4483"/>
      <c r="AR4483"/>
      <c r="AS4483"/>
      <c r="AT4483"/>
      <c r="AU4483"/>
      <c r="AV4483"/>
    </row>
    <row r="4484" spans="1:48" s="58" customFormat="1" ht="12.75" x14ac:dyDescent="0.2">
      <c r="A4484" s="247"/>
      <c r="B4484" s="165"/>
      <c r="C4484" s="165"/>
      <c r="D4484" s="245"/>
      <c r="E4484" s="245"/>
      <c r="F4484" s="245"/>
      <c r="G4484" s="251"/>
      <c r="H4484" s="251"/>
      <c r="I4484" s="251"/>
      <c r="J4484" s="251"/>
      <c r="K4484" s="251"/>
      <c r="L4484" s="251"/>
      <c r="M4484" s="251"/>
      <c r="N4484" s="251"/>
      <c r="O4484" s="251"/>
      <c r="P4484" s="251"/>
      <c r="Q4484"/>
      <c r="R4484"/>
      <c r="S4484"/>
      <c r="T4484"/>
      <c r="U4484"/>
      <c r="V4484"/>
      <c r="W4484"/>
      <c r="X4484"/>
      <c r="Y4484"/>
      <c r="Z4484"/>
      <c r="AA4484"/>
      <c r="AB4484"/>
      <c r="AC4484"/>
      <c r="AD4484"/>
      <c r="AE4484"/>
      <c r="AF4484"/>
      <c r="AG4484"/>
      <c r="AH4484"/>
      <c r="AI4484"/>
      <c r="AJ4484"/>
      <c r="AK4484"/>
      <c r="AL4484"/>
      <c r="AM4484"/>
      <c r="AN4484"/>
      <c r="AO4484"/>
      <c r="AP4484"/>
      <c r="AQ4484"/>
      <c r="AR4484"/>
      <c r="AS4484"/>
      <c r="AT4484"/>
      <c r="AU4484"/>
      <c r="AV4484"/>
    </row>
    <row r="4485" spans="1:48" s="58" customFormat="1" ht="12.75" x14ac:dyDescent="0.2">
      <c r="A4485" s="247"/>
      <c r="B4485" s="165"/>
      <c r="C4485" s="165"/>
      <c r="D4485" s="245"/>
      <c r="E4485" s="245"/>
      <c r="F4485" s="245"/>
      <c r="G4485" s="251"/>
      <c r="H4485" s="251"/>
      <c r="I4485" s="251"/>
      <c r="J4485" s="251"/>
      <c r="K4485" s="251"/>
      <c r="L4485" s="251"/>
      <c r="M4485" s="251"/>
      <c r="N4485" s="251"/>
      <c r="O4485" s="251"/>
      <c r="P4485" s="251"/>
      <c r="Q4485"/>
      <c r="R4485"/>
      <c r="S4485"/>
      <c r="T4485"/>
      <c r="U4485"/>
      <c r="V4485"/>
      <c r="W4485"/>
      <c r="X4485"/>
      <c r="Y4485"/>
      <c r="Z4485"/>
      <c r="AA4485"/>
      <c r="AB4485"/>
      <c r="AC4485"/>
      <c r="AD4485"/>
      <c r="AE4485"/>
      <c r="AF4485"/>
      <c r="AG4485"/>
      <c r="AH4485"/>
      <c r="AI4485"/>
      <c r="AJ4485"/>
      <c r="AK4485"/>
      <c r="AL4485"/>
      <c r="AM4485"/>
      <c r="AN4485"/>
      <c r="AO4485"/>
      <c r="AP4485"/>
      <c r="AQ4485"/>
      <c r="AR4485"/>
      <c r="AS4485"/>
      <c r="AT4485"/>
      <c r="AU4485"/>
      <c r="AV4485"/>
    </row>
    <row r="4486" spans="1:48" s="58" customFormat="1" ht="12.75" x14ac:dyDescent="0.2">
      <c r="A4486" s="247"/>
      <c r="B4486" s="165"/>
      <c r="C4486" s="165"/>
      <c r="D4486" s="245"/>
      <c r="E4486" s="245"/>
      <c r="F4486" s="245"/>
      <c r="G4486" s="251"/>
      <c r="H4486" s="251"/>
      <c r="I4486" s="251"/>
      <c r="J4486" s="251"/>
      <c r="K4486" s="251"/>
      <c r="L4486" s="251"/>
      <c r="M4486" s="251"/>
      <c r="N4486" s="251"/>
      <c r="O4486" s="251"/>
      <c r="P4486" s="251"/>
      <c r="Q4486"/>
      <c r="R4486"/>
      <c r="S4486"/>
      <c r="T4486"/>
      <c r="U4486"/>
      <c r="V4486"/>
      <c r="W4486"/>
      <c r="X4486"/>
      <c r="Y4486"/>
      <c r="Z4486"/>
      <c r="AA4486"/>
      <c r="AB4486"/>
      <c r="AC4486"/>
      <c r="AD4486"/>
      <c r="AE4486"/>
      <c r="AF4486"/>
      <c r="AG4486"/>
      <c r="AH4486"/>
      <c r="AI4486"/>
      <c r="AJ4486"/>
      <c r="AK4486"/>
      <c r="AL4486"/>
      <c r="AM4486"/>
      <c r="AN4486"/>
      <c r="AO4486"/>
      <c r="AP4486"/>
      <c r="AQ4486"/>
      <c r="AR4486"/>
      <c r="AS4486"/>
      <c r="AT4486"/>
      <c r="AU4486"/>
      <c r="AV4486"/>
    </row>
    <row r="4487" spans="1:48" s="58" customFormat="1" ht="12.75" x14ac:dyDescent="0.2">
      <c r="A4487" s="247"/>
      <c r="B4487" s="165"/>
      <c r="C4487" s="165"/>
      <c r="D4487" s="245"/>
      <c r="E4487" s="245"/>
      <c r="F4487" s="245"/>
      <c r="G4487" s="251"/>
      <c r="H4487" s="251"/>
      <c r="I4487" s="251"/>
      <c r="J4487" s="251"/>
      <c r="K4487" s="251"/>
      <c r="L4487" s="251"/>
      <c r="M4487" s="251"/>
      <c r="N4487" s="251"/>
      <c r="O4487" s="251"/>
      <c r="P4487" s="251"/>
      <c r="Q4487"/>
      <c r="R4487"/>
      <c r="S4487"/>
      <c r="T4487"/>
      <c r="U4487"/>
      <c r="V4487"/>
      <c r="W4487"/>
      <c r="X4487"/>
      <c r="Y4487"/>
      <c r="Z4487"/>
      <c r="AA4487"/>
      <c r="AB4487"/>
      <c r="AC4487"/>
      <c r="AD4487"/>
      <c r="AE4487"/>
      <c r="AF4487"/>
      <c r="AG4487"/>
      <c r="AH4487"/>
      <c r="AI4487"/>
      <c r="AJ4487"/>
      <c r="AK4487"/>
      <c r="AL4487"/>
      <c r="AM4487"/>
      <c r="AN4487"/>
      <c r="AO4487"/>
      <c r="AP4487"/>
      <c r="AQ4487"/>
      <c r="AR4487"/>
      <c r="AS4487"/>
      <c r="AT4487"/>
      <c r="AU4487"/>
      <c r="AV4487"/>
    </row>
    <row r="4488" spans="1:48" s="58" customFormat="1" ht="12.75" x14ac:dyDescent="0.2">
      <c r="A4488" s="247"/>
      <c r="B4488" s="165"/>
      <c r="C4488" s="165"/>
      <c r="D4488" s="245"/>
      <c r="E4488" s="245"/>
      <c r="F4488" s="245"/>
      <c r="G4488" s="251"/>
      <c r="H4488" s="251"/>
      <c r="I4488" s="251"/>
      <c r="J4488" s="251"/>
      <c r="K4488" s="251"/>
      <c r="L4488" s="251"/>
      <c r="M4488" s="251"/>
      <c r="N4488" s="251"/>
      <c r="O4488" s="251"/>
      <c r="P4488" s="251"/>
      <c r="Q4488"/>
      <c r="R4488"/>
      <c r="S4488"/>
      <c r="T4488"/>
      <c r="U4488"/>
      <c r="V4488"/>
      <c r="W4488"/>
      <c r="X4488"/>
      <c r="Y4488"/>
      <c r="Z4488"/>
      <c r="AA4488"/>
      <c r="AB4488"/>
      <c r="AC4488"/>
      <c r="AD4488"/>
      <c r="AE4488"/>
      <c r="AF4488"/>
      <c r="AG4488"/>
      <c r="AH4488"/>
      <c r="AI4488"/>
      <c r="AJ4488"/>
      <c r="AK4488"/>
      <c r="AL4488"/>
      <c r="AM4488"/>
      <c r="AN4488"/>
      <c r="AO4488"/>
      <c r="AP4488"/>
      <c r="AQ4488"/>
      <c r="AR4488"/>
      <c r="AS4488"/>
      <c r="AT4488"/>
      <c r="AU4488"/>
      <c r="AV4488"/>
    </row>
    <row r="4489" spans="1:48" s="58" customFormat="1" ht="12.75" x14ac:dyDescent="0.2">
      <c r="A4489" s="247"/>
      <c r="B4489" s="165"/>
      <c r="C4489" s="165"/>
      <c r="D4489" s="245"/>
      <c r="E4489" s="245"/>
      <c r="F4489" s="245"/>
      <c r="G4489" s="251"/>
      <c r="H4489" s="251"/>
      <c r="I4489" s="251"/>
      <c r="J4489" s="251"/>
      <c r="K4489" s="251"/>
      <c r="L4489" s="251"/>
      <c r="M4489" s="251"/>
      <c r="N4489" s="251"/>
      <c r="O4489" s="251"/>
      <c r="P4489" s="251"/>
      <c r="Q4489"/>
      <c r="R4489"/>
      <c r="S4489"/>
      <c r="T4489"/>
      <c r="U4489"/>
      <c r="V4489"/>
      <c r="W4489"/>
      <c r="X4489"/>
      <c r="Y4489"/>
      <c r="Z4489"/>
      <c r="AA4489"/>
      <c r="AB4489"/>
      <c r="AC4489"/>
      <c r="AD4489"/>
      <c r="AE4489"/>
      <c r="AF4489"/>
      <c r="AG4489"/>
      <c r="AH4489"/>
      <c r="AI4489"/>
      <c r="AJ4489"/>
      <c r="AK4489"/>
      <c r="AL4489"/>
      <c r="AM4489"/>
      <c r="AN4489"/>
      <c r="AO4489"/>
      <c r="AP4489"/>
      <c r="AQ4489"/>
      <c r="AR4489"/>
      <c r="AS4489"/>
      <c r="AT4489"/>
      <c r="AU4489"/>
      <c r="AV4489"/>
    </row>
    <row r="4490" spans="1:48" s="58" customFormat="1" ht="12.75" x14ac:dyDescent="0.2">
      <c r="A4490" s="247"/>
      <c r="B4490" s="165"/>
      <c r="C4490" s="165"/>
      <c r="D4490" s="245"/>
      <c r="E4490" s="245"/>
      <c r="F4490" s="245"/>
      <c r="G4490" s="251"/>
      <c r="H4490" s="251"/>
      <c r="I4490" s="251"/>
      <c r="J4490" s="251"/>
      <c r="K4490" s="251"/>
      <c r="L4490" s="251"/>
      <c r="M4490" s="251"/>
      <c r="N4490" s="251"/>
      <c r="O4490" s="251"/>
      <c r="P4490" s="251"/>
      <c r="Q4490"/>
      <c r="R4490"/>
      <c r="S4490"/>
      <c r="T4490"/>
      <c r="U4490"/>
      <c r="V4490"/>
      <c r="W4490"/>
      <c r="X4490"/>
      <c r="Y4490"/>
      <c r="Z4490"/>
      <c r="AA4490"/>
      <c r="AB4490"/>
      <c r="AC4490"/>
      <c r="AD4490"/>
      <c r="AE4490"/>
      <c r="AF4490"/>
      <c r="AG4490"/>
      <c r="AH4490"/>
      <c r="AI4490"/>
      <c r="AJ4490"/>
      <c r="AK4490"/>
      <c r="AL4490"/>
      <c r="AM4490"/>
      <c r="AN4490"/>
      <c r="AO4490"/>
      <c r="AP4490"/>
      <c r="AQ4490"/>
      <c r="AR4490"/>
      <c r="AS4490"/>
      <c r="AT4490"/>
      <c r="AU4490"/>
      <c r="AV4490"/>
    </row>
    <row r="4491" spans="1:48" s="58" customFormat="1" ht="12.75" x14ac:dyDescent="0.2">
      <c r="A4491" s="247"/>
      <c r="B4491" s="165"/>
      <c r="C4491" s="165"/>
      <c r="D4491" s="245"/>
      <c r="E4491" s="245"/>
      <c r="F4491" s="245"/>
      <c r="G4491" s="251"/>
      <c r="H4491" s="251"/>
      <c r="I4491" s="251"/>
      <c r="J4491" s="251"/>
      <c r="K4491" s="251"/>
      <c r="L4491" s="251"/>
      <c r="M4491" s="251"/>
      <c r="N4491" s="251"/>
      <c r="O4491" s="251"/>
      <c r="P4491" s="251"/>
      <c r="Q4491"/>
      <c r="R4491"/>
      <c r="S4491"/>
      <c r="T4491"/>
      <c r="U4491"/>
      <c r="V4491"/>
      <c r="W4491"/>
      <c r="X4491"/>
      <c r="Y4491"/>
      <c r="Z4491"/>
      <c r="AA4491"/>
      <c r="AB4491"/>
      <c r="AC4491"/>
      <c r="AD4491"/>
      <c r="AE4491"/>
      <c r="AF4491"/>
      <c r="AG4491"/>
      <c r="AH4491"/>
      <c r="AI4491"/>
      <c r="AJ4491"/>
      <c r="AK4491"/>
      <c r="AL4491"/>
      <c r="AM4491"/>
      <c r="AN4491"/>
      <c r="AO4491"/>
      <c r="AP4491"/>
      <c r="AQ4491"/>
      <c r="AR4491"/>
      <c r="AS4491"/>
      <c r="AT4491"/>
      <c r="AU4491"/>
      <c r="AV4491"/>
    </row>
    <row r="4492" spans="1:48" s="58" customFormat="1" ht="12.75" x14ac:dyDescent="0.2">
      <c r="A4492" s="247"/>
      <c r="B4492" s="165"/>
      <c r="C4492" s="165"/>
      <c r="D4492" s="245"/>
      <c r="E4492" s="245"/>
      <c r="F4492" s="245"/>
      <c r="G4492" s="251"/>
      <c r="H4492" s="251"/>
      <c r="I4492" s="251"/>
      <c r="J4492" s="251"/>
      <c r="K4492" s="251"/>
      <c r="L4492" s="251"/>
      <c r="M4492" s="251"/>
      <c r="N4492" s="251"/>
      <c r="O4492" s="251"/>
      <c r="P4492" s="251"/>
      <c r="Q4492"/>
      <c r="R4492"/>
      <c r="S4492"/>
      <c r="T4492"/>
      <c r="U4492"/>
      <c r="V4492"/>
      <c r="W4492"/>
      <c r="X4492"/>
      <c r="Y4492"/>
      <c r="Z4492"/>
      <c r="AA4492"/>
      <c r="AB4492"/>
      <c r="AC4492"/>
      <c r="AD4492"/>
      <c r="AE4492"/>
      <c r="AF4492"/>
      <c r="AG4492"/>
      <c r="AH4492"/>
      <c r="AI4492"/>
      <c r="AJ4492"/>
      <c r="AK4492"/>
      <c r="AL4492"/>
      <c r="AM4492"/>
      <c r="AN4492"/>
      <c r="AO4492"/>
      <c r="AP4492"/>
      <c r="AQ4492"/>
      <c r="AR4492"/>
      <c r="AS4492"/>
      <c r="AT4492"/>
      <c r="AU4492"/>
      <c r="AV4492"/>
    </row>
    <row r="4493" spans="1:48" s="58" customFormat="1" ht="12.75" x14ac:dyDescent="0.2">
      <c r="A4493" s="247"/>
      <c r="B4493" s="165"/>
      <c r="C4493" s="165"/>
      <c r="D4493" s="245"/>
      <c r="E4493" s="245"/>
      <c r="F4493" s="245"/>
      <c r="G4493" s="251"/>
      <c r="H4493" s="251"/>
      <c r="I4493" s="251"/>
      <c r="J4493" s="251"/>
      <c r="K4493" s="251"/>
      <c r="L4493" s="251"/>
      <c r="M4493" s="251"/>
      <c r="N4493" s="251"/>
      <c r="O4493" s="251"/>
      <c r="P4493" s="251"/>
      <c r="Q4493"/>
      <c r="R4493"/>
      <c r="S4493"/>
      <c r="T4493"/>
      <c r="U4493"/>
      <c r="V4493"/>
      <c r="W4493"/>
      <c r="X4493"/>
      <c r="Y4493"/>
      <c r="Z4493"/>
      <c r="AA4493"/>
      <c r="AB4493"/>
      <c r="AC4493"/>
      <c r="AD4493"/>
      <c r="AE4493"/>
      <c r="AF4493"/>
      <c r="AG4493"/>
      <c r="AH4493"/>
      <c r="AI4493"/>
      <c r="AJ4493"/>
      <c r="AK4493"/>
      <c r="AL4493"/>
      <c r="AM4493"/>
      <c r="AN4493"/>
      <c r="AO4493"/>
      <c r="AP4493"/>
      <c r="AQ4493"/>
      <c r="AR4493"/>
      <c r="AS4493"/>
      <c r="AT4493"/>
      <c r="AU4493"/>
      <c r="AV4493"/>
    </row>
    <row r="4494" spans="1:48" s="58" customFormat="1" ht="12.75" x14ac:dyDescent="0.2">
      <c r="A4494" s="247"/>
      <c r="B4494" s="165"/>
      <c r="C4494" s="165"/>
      <c r="D4494" s="245"/>
      <c r="E4494" s="245"/>
      <c r="F4494" s="245"/>
      <c r="G4494" s="251"/>
      <c r="H4494" s="251"/>
      <c r="I4494" s="251"/>
      <c r="J4494" s="251"/>
      <c r="K4494" s="251"/>
      <c r="L4494" s="251"/>
      <c r="M4494" s="251"/>
      <c r="N4494" s="251"/>
      <c r="O4494" s="251"/>
      <c r="P4494" s="251"/>
      <c r="Q4494"/>
      <c r="R4494"/>
      <c r="S4494"/>
      <c r="T4494"/>
      <c r="U4494"/>
      <c r="V4494"/>
      <c r="W4494"/>
      <c r="X4494"/>
      <c r="Y4494"/>
      <c r="Z4494"/>
      <c r="AA4494"/>
      <c r="AB4494"/>
      <c r="AC4494"/>
      <c r="AD4494"/>
      <c r="AE4494"/>
      <c r="AF4494"/>
      <c r="AG4494"/>
      <c r="AH4494"/>
      <c r="AI4494"/>
      <c r="AJ4494"/>
      <c r="AK4494"/>
      <c r="AL4494"/>
      <c r="AM4494"/>
      <c r="AN4494"/>
      <c r="AO4494"/>
      <c r="AP4494"/>
      <c r="AQ4494"/>
      <c r="AR4494"/>
      <c r="AS4494"/>
      <c r="AT4494"/>
      <c r="AU4494"/>
      <c r="AV4494"/>
    </row>
    <row r="4495" spans="1:48" s="58" customFormat="1" ht="12.75" x14ac:dyDescent="0.2">
      <c r="A4495" s="247"/>
      <c r="B4495" s="165"/>
      <c r="C4495" s="165"/>
      <c r="D4495" s="245"/>
      <c r="E4495" s="245"/>
      <c r="F4495" s="245"/>
      <c r="G4495" s="251"/>
      <c r="H4495" s="251"/>
      <c r="I4495" s="251"/>
      <c r="J4495" s="251"/>
      <c r="K4495" s="251"/>
      <c r="L4495" s="251"/>
      <c r="M4495" s="251"/>
      <c r="N4495" s="251"/>
      <c r="O4495" s="251"/>
      <c r="P4495" s="251"/>
      <c r="Q4495"/>
      <c r="R4495"/>
      <c r="S4495"/>
      <c r="T4495"/>
      <c r="U4495"/>
      <c r="V4495"/>
      <c r="W4495"/>
      <c r="X4495"/>
      <c r="Y4495"/>
      <c r="Z4495"/>
      <c r="AA4495"/>
      <c r="AB4495"/>
      <c r="AC4495"/>
      <c r="AD4495"/>
      <c r="AE4495"/>
      <c r="AF4495"/>
      <c r="AG4495"/>
      <c r="AH4495"/>
      <c r="AI4495"/>
      <c r="AJ4495"/>
      <c r="AK4495"/>
      <c r="AL4495"/>
      <c r="AM4495"/>
      <c r="AN4495"/>
      <c r="AO4495"/>
      <c r="AP4495"/>
      <c r="AQ4495"/>
      <c r="AR4495"/>
      <c r="AS4495"/>
      <c r="AT4495"/>
      <c r="AU4495"/>
      <c r="AV4495"/>
    </row>
    <row r="4496" spans="1:48" s="58" customFormat="1" ht="12.75" x14ac:dyDescent="0.2">
      <c r="A4496" s="247"/>
      <c r="B4496" s="165"/>
      <c r="C4496" s="165"/>
      <c r="D4496" s="245"/>
      <c r="E4496" s="245"/>
      <c r="F4496" s="245"/>
      <c r="G4496" s="251"/>
      <c r="H4496" s="251"/>
      <c r="I4496" s="251"/>
      <c r="J4496" s="251"/>
      <c r="K4496" s="251"/>
      <c r="L4496" s="251"/>
      <c r="M4496" s="251"/>
      <c r="N4496" s="251"/>
      <c r="O4496" s="251"/>
      <c r="P4496" s="251"/>
      <c r="Q4496"/>
      <c r="R4496"/>
      <c r="S4496"/>
      <c r="T4496"/>
      <c r="U4496"/>
      <c r="V4496"/>
      <c r="W4496"/>
      <c r="X4496"/>
      <c r="Y4496"/>
      <c r="Z4496"/>
      <c r="AA4496"/>
      <c r="AB4496"/>
      <c r="AC4496"/>
      <c r="AD4496"/>
      <c r="AE4496"/>
      <c r="AF4496"/>
      <c r="AG4496"/>
      <c r="AH4496"/>
      <c r="AI4496"/>
      <c r="AJ4496"/>
      <c r="AK4496"/>
      <c r="AL4496"/>
      <c r="AM4496"/>
      <c r="AN4496"/>
      <c r="AO4496"/>
      <c r="AP4496"/>
      <c r="AQ4496"/>
      <c r="AR4496"/>
      <c r="AS4496"/>
      <c r="AT4496"/>
      <c r="AU4496"/>
      <c r="AV4496"/>
    </row>
    <row r="4497" spans="1:48" s="58" customFormat="1" ht="12.75" x14ac:dyDescent="0.2">
      <c r="A4497" s="247"/>
      <c r="B4497" s="165"/>
      <c r="C4497" s="165"/>
      <c r="D4497" s="245"/>
      <c r="E4497" s="245"/>
      <c r="F4497" s="245"/>
      <c r="G4497" s="251"/>
      <c r="H4497" s="251"/>
      <c r="I4497" s="251"/>
      <c r="J4497" s="251"/>
      <c r="K4497" s="251"/>
      <c r="L4497" s="251"/>
      <c r="M4497" s="251"/>
      <c r="N4497" s="251"/>
      <c r="O4497" s="251"/>
      <c r="P4497" s="251"/>
      <c r="Q4497"/>
      <c r="R4497"/>
      <c r="S4497"/>
      <c r="T4497"/>
      <c r="U4497"/>
      <c r="V4497"/>
      <c r="W4497"/>
      <c r="X4497"/>
      <c r="Y4497"/>
      <c r="Z4497"/>
      <c r="AA4497"/>
      <c r="AB4497"/>
      <c r="AC4497"/>
      <c r="AD4497"/>
      <c r="AE4497"/>
      <c r="AF4497"/>
      <c r="AG4497"/>
      <c r="AH4497"/>
      <c r="AI4497"/>
      <c r="AJ4497"/>
      <c r="AK4497"/>
      <c r="AL4497"/>
      <c r="AM4497"/>
      <c r="AN4497"/>
      <c r="AO4497"/>
      <c r="AP4497"/>
      <c r="AQ4497"/>
      <c r="AR4497"/>
      <c r="AS4497"/>
      <c r="AT4497"/>
      <c r="AU4497"/>
      <c r="AV4497"/>
    </row>
    <row r="4498" spans="1:48" s="58" customFormat="1" ht="12.75" x14ac:dyDescent="0.2">
      <c r="A4498" s="247"/>
      <c r="B4498" s="165"/>
      <c r="C4498" s="165"/>
      <c r="D4498" s="245"/>
      <c r="E4498" s="245"/>
      <c r="F4498" s="245"/>
      <c r="G4498" s="251"/>
      <c r="H4498" s="251"/>
      <c r="I4498" s="251"/>
      <c r="J4498" s="251"/>
      <c r="K4498" s="251"/>
      <c r="L4498" s="251"/>
      <c r="M4498" s="251"/>
      <c r="N4498" s="251"/>
      <c r="O4498" s="251"/>
      <c r="P4498" s="251"/>
      <c r="Q4498"/>
      <c r="R4498"/>
      <c r="S4498"/>
      <c r="T4498"/>
      <c r="U4498"/>
      <c r="V4498"/>
      <c r="W4498"/>
      <c r="X4498"/>
      <c r="Y4498"/>
      <c r="Z4498"/>
      <c r="AA4498"/>
      <c r="AB4498"/>
      <c r="AC4498"/>
      <c r="AD4498"/>
      <c r="AE4498"/>
      <c r="AF4498"/>
      <c r="AG4498"/>
      <c r="AH4498"/>
      <c r="AI4498"/>
      <c r="AJ4498"/>
      <c r="AK4498"/>
      <c r="AL4498"/>
      <c r="AM4498"/>
      <c r="AN4498"/>
      <c r="AO4498"/>
      <c r="AP4498"/>
      <c r="AQ4498"/>
      <c r="AR4498"/>
      <c r="AS4498"/>
      <c r="AT4498"/>
      <c r="AU4498"/>
      <c r="AV4498"/>
    </row>
    <row r="4499" spans="1:48" s="58" customFormat="1" ht="12.75" x14ac:dyDescent="0.2">
      <c r="A4499" s="247"/>
      <c r="B4499" s="165"/>
      <c r="C4499" s="165"/>
      <c r="D4499" s="245"/>
      <c r="E4499" s="245"/>
      <c r="F4499" s="245"/>
      <c r="G4499" s="251"/>
      <c r="H4499" s="251"/>
      <c r="I4499" s="251"/>
      <c r="J4499" s="251"/>
      <c r="K4499" s="251"/>
      <c r="L4499" s="251"/>
      <c r="M4499" s="251"/>
      <c r="N4499" s="251"/>
      <c r="O4499" s="251"/>
      <c r="P4499" s="251"/>
      <c r="Q4499"/>
      <c r="R4499"/>
      <c r="S4499"/>
      <c r="T4499"/>
      <c r="U4499"/>
      <c r="V4499"/>
      <c r="W4499"/>
      <c r="X4499"/>
      <c r="Y4499"/>
      <c r="Z4499"/>
      <c r="AA4499"/>
      <c r="AB4499"/>
      <c r="AC4499"/>
      <c r="AD4499"/>
      <c r="AE4499"/>
      <c r="AF4499"/>
      <c r="AG4499"/>
      <c r="AH4499"/>
      <c r="AI4499"/>
      <c r="AJ4499"/>
      <c r="AK4499"/>
      <c r="AL4499"/>
      <c r="AM4499"/>
      <c r="AN4499"/>
      <c r="AO4499"/>
      <c r="AP4499"/>
      <c r="AQ4499"/>
      <c r="AR4499"/>
      <c r="AS4499"/>
      <c r="AT4499"/>
      <c r="AU4499"/>
      <c r="AV4499"/>
    </row>
    <row r="4500" spans="1:48" s="58" customFormat="1" ht="12.75" x14ac:dyDescent="0.2">
      <c r="A4500" s="247"/>
      <c r="B4500" s="165"/>
      <c r="C4500" s="165"/>
      <c r="D4500" s="245"/>
      <c r="E4500" s="245"/>
      <c r="F4500" s="245"/>
      <c r="G4500" s="251"/>
      <c r="H4500" s="251"/>
      <c r="I4500" s="251"/>
      <c r="J4500" s="251"/>
      <c r="K4500" s="251"/>
      <c r="L4500" s="251"/>
      <c r="M4500" s="251"/>
      <c r="N4500" s="251"/>
      <c r="O4500" s="251"/>
      <c r="P4500" s="251"/>
      <c r="Q4500"/>
      <c r="R4500"/>
      <c r="S4500"/>
      <c r="T4500"/>
      <c r="U4500"/>
      <c r="V4500"/>
      <c r="W4500"/>
      <c r="X4500"/>
      <c r="Y4500"/>
      <c r="Z4500"/>
      <c r="AA4500"/>
      <c r="AB4500"/>
      <c r="AC4500"/>
      <c r="AD4500"/>
      <c r="AE4500"/>
      <c r="AF4500"/>
      <c r="AG4500"/>
      <c r="AH4500"/>
      <c r="AI4500"/>
      <c r="AJ4500"/>
      <c r="AK4500"/>
      <c r="AL4500"/>
      <c r="AM4500"/>
      <c r="AN4500"/>
      <c r="AO4500"/>
      <c r="AP4500"/>
      <c r="AQ4500"/>
      <c r="AR4500"/>
      <c r="AS4500"/>
      <c r="AT4500"/>
      <c r="AU4500"/>
      <c r="AV4500"/>
    </row>
    <row r="4501" spans="1:48" s="58" customFormat="1" ht="12.75" x14ac:dyDescent="0.2">
      <c r="A4501" s="247"/>
      <c r="B4501" s="165"/>
      <c r="C4501" s="165"/>
      <c r="D4501" s="245"/>
      <c r="E4501" s="245"/>
      <c r="F4501" s="245"/>
      <c r="G4501" s="251"/>
      <c r="H4501" s="251"/>
      <c r="I4501" s="251"/>
      <c r="J4501" s="251"/>
      <c r="K4501" s="251"/>
      <c r="L4501" s="251"/>
      <c r="M4501" s="251"/>
      <c r="N4501" s="251"/>
      <c r="O4501" s="251"/>
      <c r="P4501" s="251"/>
      <c r="Q4501"/>
      <c r="R4501"/>
      <c r="S4501"/>
      <c r="T4501"/>
      <c r="U4501"/>
      <c r="V4501"/>
      <c r="W4501"/>
      <c r="X4501"/>
      <c r="Y4501"/>
      <c r="Z4501"/>
      <c r="AA4501"/>
      <c r="AB4501"/>
      <c r="AC4501"/>
      <c r="AD4501"/>
      <c r="AE4501"/>
      <c r="AF4501"/>
      <c r="AG4501"/>
      <c r="AH4501"/>
      <c r="AI4501"/>
      <c r="AJ4501"/>
      <c r="AK4501"/>
      <c r="AL4501"/>
      <c r="AM4501"/>
      <c r="AN4501"/>
      <c r="AO4501"/>
      <c r="AP4501"/>
      <c r="AQ4501"/>
      <c r="AR4501"/>
      <c r="AS4501"/>
      <c r="AT4501"/>
      <c r="AU4501"/>
      <c r="AV4501"/>
    </row>
    <row r="4502" spans="1:48" s="58" customFormat="1" ht="12.75" x14ac:dyDescent="0.2">
      <c r="A4502" s="247"/>
      <c r="B4502" s="165"/>
      <c r="C4502" s="165"/>
      <c r="D4502" s="245"/>
      <c r="E4502" s="245"/>
      <c r="F4502" s="245"/>
      <c r="G4502" s="251"/>
      <c r="H4502" s="251"/>
      <c r="I4502" s="251"/>
      <c r="J4502" s="251"/>
      <c r="K4502" s="251"/>
      <c r="L4502" s="251"/>
      <c r="M4502" s="251"/>
      <c r="N4502" s="251"/>
      <c r="O4502" s="251"/>
      <c r="P4502" s="251"/>
      <c r="Q4502"/>
      <c r="R4502"/>
      <c r="S4502"/>
      <c r="T4502"/>
      <c r="U4502"/>
      <c r="V4502"/>
      <c r="W4502"/>
      <c r="X4502"/>
      <c r="Y4502"/>
      <c r="Z4502"/>
      <c r="AA4502"/>
      <c r="AB4502"/>
      <c r="AC4502"/>
      <c r="AD4502"/>
      <c r="AE4502"/>
      <c r="AF4502"/>
      <c r="AG4502"/>
      <c r="AH4502"/>
      <c r="AI4502"/>
      <c r="AJ4502"/>
      <c r="AK4502"/>
      <c r="AL4502"/>
      <c r="AM4502"/>
      <c r="AN4502"/>
      <c r="AO4502"/>
      <c r="AP4502"/>
      <c r="AQ4502"/>
      <c r="AR4502"/>
      <c r="AS4502"/>
      <c r="AT4502"/>
      <c r="AU4502"/>
      <c r="AV4502"/>
    </row>
    <row r="4503" spans="1:48" s="58" customFormat="1" ht="12.75" x14ac:dyDescent="0.2">
      <c r="A4503" s="247"/>
      <c r="B4503" s="165"/>
      <c r="C4503" s="165"/>
      <c r="D4503" s="245"/>
      <c r="E4503" s="245"/>
      <c r="F4503" s="245"/>
      <c r="G4503" s="251"/>
      <c r="H4503" s="251"/>
      <c r="I4503" s="251"/>
      <c r="J4503" s="251"/>
      <c r="K4503" s="251"/>
      <c r="L4503" s="251"/>
      <c r="M4503" s="251"/>
      <c r="N4503" s="251"/>
      <c r="O4503" s="251"/>
      <c r="P4503" s="251"/>
      <c r="Q4503"/>
      <c r="R4503"/>
      <c r="S4503"/>
      <c r="T4503"/>
      <c r="U4503"/>
      <c r="V4503"/>
      <c r="W4503"/>
      <c r="X4503"/>
      <c r="Y4503"/>
      <c r="Z4503"/>
      <c r="AA4503"/>
      <c r="AB4503"/>
      <c r="AC4503"/>
      <c r="AD4503"/>
      <c r="AE4503"/>
      <c r="AF4503"/>
      <c r="AG4503"/>
      <c r="AH4503"/>
      <c r="AI4503"/>
      <c r="AJ4503"/>
      <c r="AK4503"/>
      <c r="AL4503"/>
      <c r="AM4503"/>
      <c r="AN4503"/>
      <c r="AO4503"/>
      <c r="AP4503"/>
      <c r="AQ4503"/>
      <c r="AR4503"/>
      <c r="AS4503"/>
      <c r="AT4503"/>
      <c r="AU4503"/>
      <c r="AV4503"/>
    </row>
    <row r="4504" spans="1:48" s="58" customFormat="1" ht="12.75" x14ac:dyDescent="0.2">
      <c r="A4504" s="247"/>
      <c r="B4504" s="165"/>
      <c r="C4504" s="165"/>
      <c r="D4504" s="245"/>
      <c r="E4504" s="245"/>
      <c r="F4504" s="245"/>
      <c r="G4504" s="251"/>
      <c r="H4504" s="251"/>
      <c r="I4504" s="251"/>
      <c r="J4504" s="251"/>
      <c r="K4504" s="251"/>
      <c r="L4504" s="251"/>
      <c r="M4504" s="251"/>
      <c r="N4504" s="251"/>
      <c r="O4504" s="251"/>
      <c r="P4504" s="251"/>
      <c r="Q4504"/>
      <c r="R4504"/>
      <c r="S4504"/>
      <c r="T4504"/>
      <c r="U4504"/>
      <c r="V4504"/>
      <c r="W4504"/>
      <c r="X4504"/>
      <c r="Y4504"/>
      <c r="Z4504"/>
      <c r="AA4504"/>
      <c r="AB4504"/>
      <c r="AC4504"/>
      <c r="AD4504"/>
      <c r="AE4504"/>
      <c r="AF4504"/>
      <c r="AG4504"/>
      <c r="AH4504"/>
      <c r="AI4504"/>
      <c r="AJ4504"/>
      <c r="AK4504"/>
      <c r="AL4504"/>
      <c r="AM4504"/>
      <c r="AN4504"/>
      <c r="AO4504"/>
      <c r="AP4504"/>
      <c r="AQ4504"/>
      <c r="AR4504"/>
      <c r="AS4504"/>
      <c r="AT4504"/>
      <c r="AU4504"/>
      <c r="AV4504"/>
    </row>
    <row r="4505" spans="1:48" s="58" customFormat="1" ht="12.75" x14ac:dyDescent="0.2">
      <c r="A4505" s="247"/>
      <c r="B4505" s="165"/>
      <c r="C4505" s="165"/>
      <c r="D4505" s="245"/>
      <c r="E4505" s="245"/>
      <c r="F4505" s="245"/>
      <c r="G4505" s="251"/>
      <c r="H4505" s="251"/>
      <c r="I4505" s="251"/>
      <c r="J4505" s="251"/>
      <c r="K4505" s="251"/>
      <c r="L4505" s="251"/>
      <c r="M4505" s="251"/>
      <c r="N4505" s="251"/>
      <c r="O4505" s="251"/>
      <c r="P4505" s="251"/>
      <c r="Q4505"/>
      <c r="R4505"/>
      <c r="S4505"/>
      <c r="T4505"/>
      <c r="U4505"/>
      <c r="V4505"/>
      <c r="W4505"/>
      <c r="X4505"/>
      <c r="Y4505"/>
      <c r="Z4505"/>
      <c r="AA4505"/>
      <c r="AB4505"/>
      <c r="AC4505"/>
      <c r="AD4505"/>
      <c r="AE4505"/>
      <c r="AF4505"/>
      <c r="AG4505"/>
      <c r="AH4505"/>
      <c r="AI4505"/>
      <c r="AJ4505"/>
      <c r="AK4505"/>
      <c r="AL4505"/>
      <c r="AM4505"/>
      <c r="AN4505"/>
      <c r="AO4505"/>
      <c r="AP4505"/>
      <c r="AQ4505"/>
      <c r="AR4505"/>
      <c r="AS4505"/>
      <c r="AT4505"/>
      <c r="AU4505"/>
      <c r="AV4505"/>
    </row>
    <row r="4506" spans="1:48" s="58" customFormat="1" ht="12.75" x14ac:dyDescent="0.2">
      <c r="A4506" s="247"/>
      <c r="B4506" s="165"/>
      <c r="C4506" s="165"/>
      <c r="D4506" s="245"/>
      <c r="E4506" s="245"/>
      <c r="F4506" s="245"/>
      <c r="G4506" s="251"/>
      <c r="H4506" s="251"/>
      <c r="I4506" s="251"/>
      <c r="J4506" s="251"/>
      <c r="K4506" s="251"/>
      <c r="L4506" s="251"/>
      <c r="M4506" s="251"/>
      <c r="N4506" s="251"/>
      <c r="O4506" s="251"/>
      <c r="P4506" s="251"/>
      <c r="Q4506"/>
      <c r="R4506"/>
      <c r="S4506"/>
      <c r="T4506"/>
      <c r="U4506"/>
      <c r="V4506"/>
      <c r="W4506"/>
      <c r="X4506"/>
      <c r="Y4506"/>
      <c r="Z4506"/>
      <c r="AA4506"/>
      <c r="AB4506"/>
      <c r="AC4506"/>
      <c r="AD4506"/>
      <c r="AE4506"/>
      <c r="AF4506"/>
      <c r="AG4506"/>
      <c r="AH4506"/>
      <c r="AI4506"/>
      <c r="AJ4506"/>
      <c r="AK4506"/>
      <c r="AL4506"/>
      <c r="AM4506"/>
      <c r="AN4506"/>
      <c r="AO4506"/>
      <c r="AP4506"/>
      <c r="AQ4506"/>
      <c r="AR4506"/>
      <c r="AS4506"/>
      <c r="AT4506"/>
      <c r="AU4506"/>
      <c r="AV4506"/>
    </row>
    <row r="4507" spans="1:48" s="58" customFormat="1" ht="12.75" x14ac:dyDescent="0.2">
      <c r="A4507" s="247"/>
      <c r="B4507" s="165"/>
      <c r="C4507" s="165"/>
      <c r="D4507" s="245"/>
      <c r="E4507" s="245"/>
      <c r="F4507" s="245"/>
      <c r="G4507" s="251"/>
      <c r="H4507" s="251"/>
      <c r="I4507" s="251"/>
      <c r="J4507" s="251"/>
      <c r="K4507" s="251"/>
      <c r="L4507" s="251"/>
      <c r="M4507" s="251"/>
      <c r="N4507" s="251"/>
      <c r="O4507" s="251"/>
      <c r="P4507" s="251"/>
      <c r="Q4507"/>
      <c r="R4507"/>
      <c r="S4507"/>
      <c r="T4507"/>
      <c r="U4507"/>
      <c r="V4507"/>
      <c r="W4507"/>
      <c r="X4507"/>
      <c r="Y4507"/>
      <c r="Z4507"/>
      <c r="AA4507"/>
      <c r="AB4507"/>
      <c r="AC4507"/>
      <c r="AD4507"/>
      <c r="AE4507"/>
      <c r="AF4507"/>
      <c r="AG4507"/>
      <c r="AH4507"/>
      <c r="AI4507"/>
      <c r="AJ4507"/>
      <c r="AK4507"/>
      <c r="AL4507"/>
      <c r="AM4507"/>
      <c r="AN4507"/>
      <c r="AO4507"/>
      <c r="AP4507"/>
      <c r="AQ4507"/>
      <c r="AR4507"/>
      <c r="AS4507"/>
      <c r="AT4507"/>
      <c r="AU4507"/>
      <c r="AV4507"/>
    </row>
    <row r="4508" spans="1:48" s="58" customFormat="1" ht="12.75" x14ac:dyDescent="0.2">
      <c r="A4508" s="247"/>
      <c r="B4508" s="165"/>
      <c r="C4508" s="165"/>
      <c r="D4508" s="245"/>
      <c r="E4508" s="245"/>
      <c r="F4508" s="245"/>
      <c r="G4508" s="251"/>
      <c r="H4508" s="251"/>
      <c r="I4508" s="251"/>
      <c r="J4508" s="251"/>
      <c r="K4508" s="251"/>
      <c r="L4508" s="251"/>
      <c r="M4508" s="251"/>
      <c r="N4508" s="251"/>
      <c r="O4508" s="251"/>
      <c r="P4508" s="251"/>
      <c r="Q4508"/>
      <c r="R4508"/>
      <c r="S4508"/>
      <c r="T4508"/>
      <c r="U4508"/>
      <c r="V4508"/>
      <c r="W4508"/>
      <c r="X4508"/>
      <c r="Y4508"/>
      <c r="Z4508"/>
      <c r="AA4508"/>
      <c r="AB4508"/>
      <c r="AC4508"/>
      <c r="AD4508"/>
      <c r="AE4508"/>
      <c r="AF4508"/>
      <c r="AG4508"/>
      <c r="AH4508"/>
      <c r="AI4508"/>
      <c r="AJ4508"/>
      <c r="AK4508"/>
      <c r="AL4508"/>
      <c r="AM4508"/>
      <c r="AN4508"/>
      <c r="AO4508"/>
      <c r="AP4508"/>
      <c r="AQ4508"/>
      <c r="AR4508"/>
      <c r="AS4508"/>
      <c r="AT4508"/>
      <c r="AU4508"/>
      <c r="AV4508"/>
    </row>
    <row r="4509" spans="1:48" s="58" customFormat="1" ht="12.75" x14ac:dyDescent="0.2">
      <c r="A4509" s="247"/>
      <c r="B4509" s="165"/>
      <c r="C4509" s="165"/>
      <c r="D4509" s="245"/>
      <c r="E4509" s="245"/>
      <c r="F4509" s="245"/>
      <c r="G4509" s="251"/>
      <c r="H4509" s="251"/>
      <c r="I4509" s="251"/>
      <c r="J4509" s="251"/>
      <c r="K4509" s="251"/>
      <c r="L4509" s="251"/>
      <c r="M4509" s="251"/>
      <c r="N4509" s="251"/>
      <c r="O4509" s="251"/>
      <c r="P4509" s="251"/>
      <c r="Q4509"/>
      <c r="R4509"/>
      <c r="S4509"/>
      <c r="T4509"/>
      <c r="U4509"/>
      <c r="V4509"/>
      <c r="W4509"/>
      <c r="X4509"/>
      <c r="Y4509"/>
      <c r="Z4509"/>
      <c r="AA4509"/>
      <c r="AB4509"/>
      <c r="AC4509"/>
      <c r="AD4509"/>
      <c r="AE4509"/>
      <c r="AF4509"/>
      <c r="AG4509"/>
      <c r="AH4509"/>
      <c r="AI4509"/>
      <c r="AJ4509"/>
      <c r="AK4509"/>
      <c r="AL4509"/>
      <c r="AM4509"/>
      <c r="AN4509"/>
      <c r="AO4509"/>
      <c r="AP4509"/>
      <c r="AQ4509"/>
      <c r="AR4509"/>
      <c r="AS4509"/>
      <c r="AT4509"/>
      <c r="AU4509"/>
      <c r="AV4509"/>
    </row>
    <row r="4510" spans="1:48" s="58" customFormat="1" ht="12.75" x14ac:dyDescent="0.2">
      <c r="A4510" s="247"/>
      <c r="B4510" s="165"/>
      <c r="C4510" s="165"/>
      <c r="D4510" s="245"/>
      <c r="E4510" s="245"/>
      <c r="F4510" s="245"/>
      <c r="G4510" s="251"/>
      <c r="H4510" s="251"/>
      <c r="I4510" s="251"/>
      <c r="J4510" s="251"/>
      <c r="K4510" s="251"/>
      <c r="L4510" s="251"/>
      <c r="M4510" s="251"/>
      <c r="N4510" s="251"/>
      <c r="O4510" s="251"/>
      <c r="P4510" s="251"/>
      <c r="Q4510"/>
      <c r="R4510"/>
      <c r="S4510"/>
      <c r="T4510"/>
      <c r="U4510"/>
      <c r="V4510"/>
      <c r="W4510"/>
      <c r="X4510"/>
      <c r="Y4510"/>
      <c r="Z4510"/>
      <c r="AA4510"/>
      <c r="AB4510"/>
      <c r="AC4510"/>
      <c r="AD4510"/>
      <c r="AE4510"/>
      <c r="AF4510"/>
      <c r="AG4510"/>
      <c r="AH4510"/>
      <c r="AI4510"/>
      <c r="AJ4510"/>
      <c r="AK4510"/>
      <c r="AL4510"/>
      <c r="AM4510"/>
      <c r="AN4510"/>
      <c r="AO4510"/>
      <c r="AP4510"/>
      <c r="AQ4510"/>
      <c r="AR4510"/>
      <c r="AS4510"/>
      <c r="AT4510"/>
      <c r="AU4510"/>
      <c r="AV4510"/>
    </row>
    <row r="4511" spans="1:48" s="58" customFormat="1" ht="12.75" x14ac:dyDescent="0.2">
      <c r="A4511" s="247"/>
      <c r="B4511" s="165"/>
      <c r="C4511" s="165"/>
      <c r="D4511" s="245"/>
      <c r="E4511" s="245"/>
      <c r="F4511" s="245"/>
      <c r="G4511" s="251"/>
      <c r="H4511" s="251"/>
      <c r="I4511" s="251"/>
      <c r="J4511" s="251"/>
      <c r="K4511" s="251"/>
      <c r="L4511" s="251"/>
      <c r="M4511" s="251"/>
      <c r="N4511" s="251"/>
      <c r="O4511" s="251"/>
      <c r="P4511" s="251"/>
      <c r="Q4511"/>
      <c r="R4511"/>
      <c r="S4511"/>
      <c r="T4511"/>
      <c r="U4511"/>
      <c r="V4511"/>
      <c r="W4511"/>
      <c r="X4511"/>
      <c r="Y4511"/>
      <c r="Z4511"/>
      <c r="AA4511"/>
      <c r="AB4511"/>
      <c r="AC4511"/>
      <c r="AD4511"/>
      <c r="AE4511"/>
      <c r="AF4511"/>
      <c r="AG4511"/>
      <c r="AH4511"/>
      <c r="AI4511"/>
      <c r="AJ4511"/>
      <c r="AK4511"/>
      <c r="AL4511"/>
      <c r="AM4511"/>
      <c r="AN4511"/>
      <c r="AO4511"/>
      <c r="AP4511"/>
      <c r="AQ4511"/>
      <c r="AR4511"/>
      <c r="AS4511"/>
      <c r="AT4511"/>
      <c r="AU4511"/>
      <c r="AV4511"/>
    </row>
    <row r="4512" spans="1:48" s="58" customFormat="1" ht="12.75" x14ac:dyDescent="0.2">
      <c r="A4512" s="247"/>
      <c r="B4512" s="165"/>
      <c r="C4512" s="165"/>
      <c r="D4512" s="245"/>
      <c r="E4512" s="245"/>
      <c r="F4512" s="245"/>
      <c r="G4512" s="251"/>
      <c r="H4512" s="251"/>
      <c r="I4512" s="251"/>
      <c r="J4512" s="251"/>
      <c r="K4512" s="251"/>
      <c r="L4512" s="251"/>
      <c r="M4512" s="251"/>
      <c r="N4512" s="251"/>
      <c r="O4512" s="251"/>
      <c r="P4512" s="251"/>
      <c r="Q4512"/>
      <c r="R4512"/>
      <c r="S4512"/>
      <c r="T4512"/>
      <c r="U4512"/>
      <c r="V4512"/>
      <c r="W4512"/>
      <c r="X4512"/>
      <c r="Y4512"/>
      <c r="Z4512"/>
      <c r="AA4512"/>
      <c r="AB4512"/>
      <c r="AC4512"/>
      <c r="AD4512"/>
      <c r="AE4512"/>
      <c r="AF4512"/>
      <c r="AG4512"/>
      <c r="AH4512"/>
      <c r="AI4512"/>
      <c r="AJ4512"/>
      <c r="AK4512"/>
      <c r="AL4512"/>
      <c r="AM4512"/>
      <c r="AN4512"/>
      <c r="AO4512"/>
      <c r="AP4512"/>
      <c r="AQ4512"/>
      <c r="AR4512"/>
      <c r="AS4512"/>
      <c r="AT4512"/>
      <c r="AU4512"/>
      <c r="AV4512"/>
    </row>
    <row r="4513" spans="1:48" s="58" customFormat="1" ht="12.75" x14ac:dyDescent="0.2">
      <c r="A4513" s="247"/>
      <c r="B4513" s="165"/>
      <c r="C4513" s="165"/>
      <c r="D4513" s="245"/>
      <c r="E4513" s="245"/>
      <c r="F4513" s="245"/>
      <c r="G4513" s="251"/>
      <c r="H4513" s="251"/>
      <c r="I4513" s="251"/>
      <c r="J4513" s="251"/>
      <c r="K4513" s="251"/>
      <c r="L4513" s="251"/>
      <c r="M4513" s="251"/>
      <c r="N4513" s="251"/>
      <c r="O4513" s="251"/>
      <c r="P4513" s="251"/>
      <c r="Q4513"/>
      <c r="R4513"/>
      <c r="S4513"/>
      <c r="T4513"/>
      <c r="U4513"/>
      <c r="V4513"/>
      <c r="W4513"/>
      <c r="X4513"/>
      <c r="Y4513"/>
      <c r="Z4513"/>
      <c r="AA4513"/>
      <c r="AB4513"/>
      <c r="AC4513"/>
      <c r="AD4513"/>
      <c r="AE4513"/>
      <c r="AF4513"/>
      <c r="AG4513"/>
      <c r="AH4513"/>
      <c r="AI4513"/>
      <c r="AJ4513"/>
      <c r="AK4513"/>
      <c r="AL4513"/>
      <c r="AM4513"/>
      <c r="AN4513"/>
      <c r="AO4513"/>
      <c r="AP4513"/>
      <c r="AQ4513"/>
      <c r="AR4513"/>
      <c r="AS4513"/>
      <c r="AT4513"/>
      <c r="AU4513"/>
      <c r="AV4513"/>
    </row>
    <row r="4514" spans="1:48" s="58" customFormat="1" ht="12.75" x14ac:dyDescent="0.2">
      <c r="A4514" s="247"/>
      <c r="B4514" s="165"/>
      <c r="C4514" s="165"/>
      <c r="D4514" s="245"/>
      <c r="E4514" s="245"/>
      <c r="F4514" s="245"/>
      <c r="G4514" s="251"/>
      <c r="H4514" s="251"/>
      <c r="I4514" s="251"/>
      <c r="J4514" s="251"/>
      <c r="K4514" s="251"/>
      <c r="L4514" s="251"/>
      <c r="M4514" s="251"/>
      <c r="N4514" s="251"/>
      <c r="O4514" s="251"/>
      <c r="P4514" s="251"/>
      <c r="Q4514"/>
      <c r="R4514"/>
      <c r="S4514"/>
      <c r="T4514"/>
      <c r="U4514"/>
      <c r="V4514"/>
      <c r="W4514"/>
      <c r="X4514"/>
      <c r="Y4514"/>
      <c r="Z4514"/>
      <c r="AA4514"/>
      <c r="AB4514"/>
      <c r="AC4514"/>
      <c r="AD4514"/>
      <c r="AE4514"/>
      <c r="AF4514"/>
      <c r="AG4514"/>
      <c r="AH4514"/>
      <c r="AI4514"/>
      <c r="AJ4514"/>
      <c r="AK4514"/>
      <c r="AL4514"/>
      <c r="AM4514"/>
      <c r="AN4514"/>
      <c r="AO4514"/>
      <c r="AP4514"/>
      <c r="AQ4514"/>
      <c r="AR4514"/>
      <c r="AS4514"/>
      <c r="AT4514"/>
      <c r="AU4514"/>
      <c r="AV4514"/>
    </row>
    <row r="4515" spans="1:48" s="58" customFormat="1" ht="12.75" x14ac:dyDescent="0.2">
      <c r="A4515" s="247"/>
      <c r="B4515" s="165"/>
      <c r="C4515" s="165"/>
      <c r="D4515" s="245"/>
      <c r="E4515" s="245"/>
      <c r="F4515" s="245"/>
      <c r="G4515" s="251"/>
      <c r="H4515" s="251"/>
      <c r="I4515" s="251"/>
      <c r="J4515" s="251"/>
      <c r="K4515" s="251"/>
      <c r="L4515" s="251"/>
      <c r="M4515" s="251"/>
      <c r="N4515" s="251"/>
      <c r="O4515" s="251"/>
      <c r="P4515" s="251"/>
      <c r="Q4515"/>
      <c r="R4515"/>
      <c r="S4515"/>
      <c r="T4515"/>
      <c r="U4515"/>
      <c r="V4515"/>
      <c r="W4515"/>
      <c r="X4515"/>
      <c r="Y4515"/>
      <c r="Z4515"/>
      <c r="AA4515"/>
      <c r="AB4515"/>
      <c r="AC4515"/>
      <c r="AD4515"/>
      <c r="AE4515"/>
      <c r="AF4515"/>
      <c r="AG4515"/>
      <c r="AH4515"/>
      <c r="AI4515"/>
      <c r="AJ4515"/>
      <c r="AK4515"/>
      <c r="AL4515"/>
      <c r="AM4515"/>
      <c r="AN4515"/>
      <c r="AO4515"/>
      <c r="AP4515"/>
      <c r="AQ4515"/>
      <c r="AR4515"/>
      <c r="AS4515"/>
      <c r="AT4515"/>
      <c r="AU4515"/>
      <c r="AV4515"/>
    </row>
    <row r="4516" spans="1:48" s="58" customFormat="1" ht="12.75" x14ac:dyDescent="0.2">
      <c r="A4516" s="247"/>
      <c r="B4516" s="165"/>
      <c r="C4516" s="165"/>
      <c r="D4516" s="245"/>
      <c r="E4516" s="245"/>
      <c r="F4516" s="245"/>
      <c r="G4516" s="251"/>
      <c r="H4516" s="251"/>
      <c r="I4516" s="251"/>
      <c r="J4516" s="251"/>
      <c r="K4516" s="251"/>
      <c r="L4516" s="251"/>
      <c r="M4516" s="251"/>
      <c r="N4516" s="251"/>
      <c r="O4516" s="251"/>
      <c r="P4516" s="251"/>
      <c r="Q4516"/>
      <c r="R4516"/>
      <c r="S4516"/>
      <c r="T4516"/>
      <c r="U4516"/>
      <c r="V4516"/>
      <c r="W4516"/>
      <c r="X4516"/>
      <c r="Y4516"/>
      <c r="Z4516"/>
      <c r="AA4516"/>
      <c r="AB4516"/>
      <c r="AC4516"/>
      <c r="AD4516"/>
      <c r="AE4516"/>
      <c r="AF4516"/>
      <c r="AG4516"/>
      <c r="AH4516"/>
      <c r="AI4516"/>
      <c r="AJ4516"/>
      <c r="AK4516"/>
      <c r="AL4516"/>
      <c r="AM4516"/>
      <c r="AN4516"/>
      <c r="AO4516"/>
      <c r="AP4516"/>
      <c r="AQ4516"/>
      <c r="AR4516"/>
      <c r="AS4516"/>
      <c r="AT4516"/>
      <c r="AU4516"/>
      <c r="AV4516"/>
    </row>
    <row r="4517" spans="1:48" s="58" customFormat="1" ht="12.75" x14ac:dyDescent="0.2">
      <c r="A4517" s="247"/>
      <c r="B4517" s="165"/>
      <c r="C4517" s="165"/>
      <c r="D4517" s="245"/>
      <c r="E4517" s="245"/>
      <c r="F4517" s="245"/>
      <c r="G4517" s="251"/>
      <c r="H4517" s="251"/>
      <c r="I4517" s="251"/>
      <c r="J4517" s="251"/>
      <c r="K4517" s="251"/>
      <c r="L4517" s="251"/>
      <c r="M4517" s="251"/>
      <c r="N4517" s="251"/>
      <c r="O4517" s="251"/>
      <c r="P4517" s="251"/>
      <c r="Q4517"/>
      <c r="R4517"/>
      <c r="S4517"/>
      <c r="T4517"/>
      <c r="U4517"/>
      <c r="V4517"/>
      <c r="W4517"/>
      <c r="X4517"/>
      <c r="Y4517"/>
      <c r="Z4517"/>
      <c r="AA4517"/>
      <c r="AB4517"/>
      <c r="AC4517"/>
      <c r="AD4517"/>
      <c r="AE4517"/>
      <c r="AF4517"/>
      <c r="AG4517"/>
      <c r="AH4517"/>
      <c r="AI4517"/>
      <c r="AJ4517"/>
      <c r="AK4517"/>
      <c r="AL4517"/>
      <c r="AM4517"/>
      <c r="AN4517"/>
      <c r="AO4517"/>
      <c r="AP4517"/>
      <c r="AQ4517"/>
      <c r="AR4517"/>
      <c r="AS4517"/>
      <c r="AT4517"/>
      <c r="AU4517"/>
      <c r="AV4517"/>
    </row>
    <row r="4518" spans="1:48" s="58" customFormat="1" ht="12.75" x14ac:dyDescent="0.2">
      <c r="A4518" s="247"/>
      <c r="B4518" s="165"/>
      <c r="C4518" s="165"/>
      <c r="D4518" s="245"/>
      <c r="E4518" s="245"/>
      <c r="F4518" s="245"/>
      <c r="G4518" s="251"/>
      <c r="H4518" s="251"/>
      <c r="I4518" s="251"/>
      <c r="J4518" s="251"/>
      <c r="K4518" s="251"/>
      <c r="L4518" s="251"/>
      <c r="M4518" s="251"/>
      <c r="N4518" s="251"/>
      <c r="O4518" s="251"/>
      <c r="P4518" s="251"/>
      <c r="Q4518"/>
      <c r="R4518"/>
      <c r="S4518"/>
      <c r="T4518"/>
      <c r="U4518"/>
      <c r="V4518"/>
      <c r="W4518"/>
      <c r="X4518"/>
      <c r="Y4518"/>
      <c r="Z4518"/>
      <c r="AA4518"/>
      <c r="AB4518"/>
      <c r="AC4518"/>
      <c r="AD4518"/>
      <c r="AE4518"/>
      <c r="AF4518"/>
      <c r="AG4518"/>
      <c r="AH4518"/>
      <c r="AI4518"/>
      <c r="AJ4518"/>
      <c r="AK4518"/>
      <c r="AL4518"/>
      <c r="AM4518"/>
      <c r="AN4518"/>
      <c r="AO4518"/>
      <c r="AP4518"/>
      <c r="AQ4518"/>
      <c r="AR4518"/>
      <c r="AS4518"/>
      <c r="AT4518"/>
      <c r="AU4518"/>
      <c r="AV4518"/>
    </row>
    <row r="4519" spans="1:48" s="58" customFormat="1" ht="12.75" x14ac:dyDescent="0.2">
      <c r="A4519" s="247"/>
      <c r="B4519" s="165"/>
      <c r="C4519" s="165"/>
      <c r="D4519" s="245"/>
      <c r="E4519" s="245"/>
      <c r="F4519" s="245"/>
      <c r="G4519" s="251"/>
      <c r="H4519" s="251"/>
      <c r="I4519" s="251"/>
      <c r="J4519" s="251"/>
      <c r="K4519" s="251"/>
      <c r="L4519" s="251"/>
      <c r="M4519" s="251"/>
      <c r="N4519" s="251"/>
      <c r="O4519" s="251"/>
      <c r="P4519" s="251"/>
      <c r="Q4519"/>
      <c r="R4519"/>
      <c r="S4519"/>
      <c r="T4519"/>
      <c r="U4519"/>
      <c r="V4519"/>
      <c r="W4519"/>
      <c r="X4519"/>
      <c r="Y4519"/>
      <c r="Z4519"/>
      <c r="AA4519"/>
      <c r="AB4519"/>
      <c r="AC4519"/>
      <c r="AD4519"/>
      <c r="AE4519"/>
      <c r="AF4519"/>
      <c r="AG4519"/>
      <c r="AH4519"/>
      <c r="AI4519"/>
      <c r="AJ4519"/>
      <c r="AK4519"/>
      <c r="AL4519"/>
      <c r="AM4519"/>
      <c r="AN4519"/>
      <c r="AO4519"/>
      <c r="AP4519"/>
      <c r="AQ4519"/>
      <c r="AR4519"/>
      <c r="AS4519"/>
      <c r="AT4519"/>
      <c r="AU4519"/>
      <c r="AV4519"/>
    </row>
    <row r="4520" spans="1:48" s="58" customFormat="1" ht="12.75" x14ac:dyDescent="0.2">
      <c r="A4520" s="247"/>
      <c r="B4520" s="165"/>
      <c r="C4520" s="165"/>
      <c r="D4520" s="245"/>
      <c r="E4520" s="245"/>
      <c r="F4520" s="245"/>
      <c r="G4520" s="251"/>
      <c r="H4520" s="251"/>
      <c r="I4520" s="251"/>
      <c r="J4520" s="251"/>
      <c r="K4520" s="251"/>
      <c r="L4520" s="251"/>
      <c r="M4520" s="251"/>
      <c r="N4520" s="251"/>
      <c r="O4520" s="251"/>
      <c r="P4520" s="251"/>
      <c r="Q4520"/>
      <c r="R4520"/>
      <c r="S4520"/>
      <c r="T4520"/>
      <c r="U4520"/>
      <c r="V4520"/>
      <c r="W4520"/>
      <c r="X4520"/>
      <c r="Y4520"/>
      <c r="Z4520"/>
      <c r="AA4520"/>
      <c r="AB4520"/>
      <c r="AC4520"/>
      <c r="AD4520"/>
      <c r="AE4520"/>
      <c r="AF4520"/>
      <c r="AG4520"/>
      <c r="AH4520"/>
      <c r="AI4520"/>
      <c r="AJ4520"/>
      <c r="AK4520"/>
      <c r="AL4520"/>
      <c r="AM4520"/>
      <c r="AN4520"/>
      <c r="AO4520"/>
      <c r="AP4520"/>
      <c r="AQ4520"/>
      <c r="AR4520"/>
      <c r="AS4520"/>
      <c r="AT4520"/>
      <c r="AU4520"/>
      <c r="AV4520"/>
    </row>
    <row r="4521" spans="1:48" s="58" customFormat="1" ht="12.75" x14ac:dyDescent="0.2">
      <c r="A4521" s="247"/>
      <c r="B4521" s="165"/>
      <c r="C4521" s="165"/>
      <c r="D4521" s="245"/>
      <c r="E4521" s="245"/>
      <c r="F4521" s="245"/>
      <c r="G4521" s="251"/>
      <c r="H4521" s="251"/>
      <c r="I4521" s="251"/>
      <c r="J4521" s="251"/>
      <c r="K4521" s="251"/>
      <c r="L4521" s="251"/>
      <c r="M4521" s="251"/>
      <c r="N4521" s="251"/>
      <c r="O4521" s="251"/>
      <c r="P4521" s="251"/>
      <c r="Q4521"/>
      <c r="R4521"/>
      <c r="S4521"/>
      <c r="T4521"/>
      <c r="U4521"/>
      <c r="V4521"/>
      <c r="W4521"/>
      <c r="X4521"/>
      <c r="Y4521"/>
      <c r="Z4521"/>
      <c r="AA4521"/>
      <c r="AB4521"/>
      <c r="AC4521"/>
      <c r="AD4521"/>
      <c r="AE4521"/>
      <c r="AF4521"/>
      <c r="AG4521"/>
      <c r="AH4521"/>
      <c r="AI4521"/>
      <c r="AJ4521"/>
      <c r="AK4521"/>
      <c r="AL4521"/>
      <c r="AM4521"/>
      <c r="AN4521"/>
      <c r="AO4521"/>
      <c r="AP4521"/>
      <c r="AQ4521"/>
      <c r="AR4521"/>
      <c r="AS4521"/>
      <c r="AT4521"/>
      <c r="AU4521"/>
      <c r="AV4521"/>
    </row>
    <row r="4522" spans="1:48" s="58" customFormat="1" ht="12.75" x14ac:dyDescent="0.2">
      <c r="A4522" s="247"/>
      <c r="B4522" s="165"/>
      <c r="C4522" s="165"/>
      <c r="D4522" s="245"/>
      <c r="E4522" s="245"/>
      <c r="F4522" s="245"/>
      <c r="G4522" s="251"/>
      <c r="H4522" s="251"/>
      <c r="I4522" s="251"/>
      <c r="J4522" s="251"/>
      <c r="K4522" s="251"/>
      <c r="L4522" s="251"/>
      <c r="M4522" s="251"/>
      <c r="N4522" s="251"/>
      <c r="O4522" s="251"/>
      <c r="P4522" s="251"/>
      <c r="Q4522"/>
      <c r="R4522"/>
      <c r="S4522"/>
      <c r="T4522"/>
      <c r="U4522"/>
      <c r="V4522"/>
      <c r="W4522"/>
      <c r="X4522"/>
      <c r="Y4522"/>
      <c r="Z4522"/>
      <c r="AA4522"/>
      <c r="AB4522"/>
      <c r="AC4522"/>
      <c r="AD4522"/>
      <c r="AE4522"/>
      <c r="AF4522"/>
      <c r="AG4522"/>
      <c r="AH4522"/>
      <c r="AI4522"/>
      <c r="AJ4522"/>
      <c r="AK4522"/>
      <c r="AL4522"/>
      <c r="AM4522"/>
      <c r="AN4522"/>
      <c r="AO4522"/>
      <c r="AP4522"/>
      <c r="AQ4522"/>
      <c r="AR4522"/>
      <c r="AS4522"/>
      <c r="AT4522"/>
      <c r="AU4522"/>
      <c r="AV4522"/>
    </row>
    <row r="4523" spans="1:48" s="58" customFormat="1" ht="12.75" x14ac:dyDescent="0.2">
      <c r="A4523" s="247"/>
      <c r="B4523" s="165"/>
      <c r="C4523" s="165"/>
      <c r="D4523" s="245"/>
      <c r="E4523" s="245"/>
      <c r="F4523" s="245"/>
      <c r="G4523" s="251"/>
      <c r="H4523" s="251"/>
      <c r="I4523" s="251"/>
      <c r="J4523" s="251"/>
      <c r="K4523" s="251"/>
      <c r="L4523" s="251"/>
      <c r="M4523" s="251"/>
      <c r="N4523" s="251"/>
      <c r="O4523" s="251"/>
      <c r="P4523" s="251"/>
      <c r="Q4523"/>
      <c r="R4523"/>
      <c r="S4523"/>
      <c r="T4523"/>
      <c r="U4523"/>
      <c r="V4523"/>
      <c r="W4523"/>
      <c r="X4523"/>
      <c r="Y4523"/>
      <c r="Z4523"/>
      <c r="AA4523"/>
      <c r="AB4523"/>
      <c r="AC4523"/>
      <c r="AD4523"/>
      <c r="AE4523"/>
      <c r="AF4523"/>
      <c r="AG4523"/>
      <c r="AH4523"/>
      <c r="AI4523"/>
      <c r="AJ4523"/>
      <c r="AK4523"/>
      <c r="AL4523"/>
      <c r="AM4523"/>
      <c r="AN4523"/>
      <c r="AO4523"/>
      <c r="AP4523"/>
      <c r="AQ4523"/>
      <c r="AR4523"/>
      <c r="AS4523"/>
      <c r="AT4523"/>
      <c r="AU4523"/>
      <c r="AV4523"/>
    </row>
    <row r="4524" spans="1:48" s="58" customFormat="1" ht="12.75" x14ac:dyDescent="0.2">
      <c r="A4524" s="247"/>
      <c r="B4524" s="165"/>
      <c r="C4524" s="165"/>
      <c r="D4524" s="245"/>
      <c r="E4524" s="245"/>
      <c r="F4524" s="245"/>
      <c r="G4524" s="251"/>
      <c r="H4524" s="251"/>
      <c r="I4524" s="251"/>
      <c r="J4524" s="251"/>
      <c r="K4524" s="251"/>
      <c r="L4524" s="251"/>
      <c r="M4524" s="251"/>
      <c r="N4524" s="251"/>
      <c r="O4524" s="251"/>
      <c r="P4524" s="251"/>
      <c r="Q4524"/>
      <c r="R4524"/>
      <c r="S4524"/>
      <c r="T4524"/>
      <c r="U4524"/>
      <c r="V4524"/>
      <c r="W4524"/>
      <c r="X4524"/>
      <c r="Y4524"/>
      <c r="Z4524"/>
      <c r="AA4524"/>
      <c r="AB4524"/>
      <c r="AC4524"/>
      <c r="AD4524"/>
      <c r="AE4524"/>
      <c r="AF4524"/>
      <c r="AG4524"/>
      <c r="AH4524"/>
      <c r="AI4524"/>
      <c r="AJ4524"/>
      <c r="AK4524"/>
      <c r="AL4524"/>
      <c r="AM4524"/>
      <c r="AN4524"/>
      <c r="AO4524"/>
      <c r="AP4524"/>
      <c r="AQ4524"/>
      <c r="AR4524"/>
      <c r="AS4524"/>
      <c r="AT4524"/>
      <c r="AU4524"/>
      <c r="AV4524"/>
    </row>
    <row r="4525" spans="1:48" s="58" customFormat="1" ht="12.75" x14ac:dyDescent="0.2">
      <c r="A4525" s="247"/>
      <c r="B4525" s="165"/>
      <c r="C4525" s="165"/>
      <c r="D4525" s="245"/>
      <c r="E4525" s="245"/>
      <c r="F4525" s="245"/>
      <c r="G4525" s="251"/>
      <c r="H4525" s="251"/>
      <c r="I4525" s="251"/>
      <c r="J4525" s="251"/>
      <c r="K4525" s="251"/>
      <c r="L4525" s="251"/>
      <c r="M4525" s="251"/>
      <c r="N4525" s="251"/>
      <c r="O4525" s="251"/>
      <c r="P4525" s="251"/>
      <c r="Q4525"/>
      <c r="R4525"/>
      <c r="S4525"/>
      <c r="T4525"/>
      <c r="U4525"/>
      <c r="V4525"/>
      <c r="W4525"/>
      <c r="X4525"/>
      <c r="Y4525"/>
      <c r="Z4525"/>
      <c r="AA4525"/>
      <c r="AB4525"/>
      <c r="AC4525"/>
      <c r="AD4525"/>
      <c r="AE4525"/>
      <c r="AF4525"/>
      <c r="AG4525"/>
      <c r="AH4525"/>
      <c r="AI4525"/>
      <c r="AJ4525"/>
      <c r="AK4525"/>
      <c r="AL4525"/>
      <c r="AM4525"/>
      <c r="AN4525"/>
      <c r="AO4525"/>
      <c r="AP4525"/>
      <c r="AQ4525"/>
      <c r="AR4525"/>
      <c r="AS4525"/>
      <c r="AT4525"/>
      <c r="AU4525"/>
      <c r="AV4525"/>
    </row>
    <row r="4526" spans="1:48" s="58" customFormat="1" ht="12.75" x14ac:dyDescent="0.2">
      <c r="A4526" s="247"/>
      <c r="B4526" s="165"/>
      <c r="C4526" s="165"/>
      <c r="D4526" s="245"/>
      <c r="E4526" s="245"/>
      <c r="F4526" s="245"/>
      <c r="G4526" s="251"/>
      <c r="H4526" s="251"/>
      <c r="I4526" s="251"/>
      <c r="J4526" s="251"/>
      <c r="K4526" s="251"/>
      <c r="L4526" s="251"/>
      <c r="M4526" s="251"/>
      <c r="N4526" s="251"/>
      <c r="O4526" s="251"/>
      <c r="P4526" s="251"/>
      <c r="Q4526"/>
      <c r="R4526"/>
      <c r="S4526"/>
      <c r="T4526"/>
      <c r="U4526"/>
      <c r="V4526"/>
      <c r="W4526"/>
      <c r="X4526"/>
      <c r="Y4526"/>
      <c r="Z4526"/>
      <c r="AA4526"/>
      <c r="AB4526"/>
      <c r="AC4526"/>
      <c r="AD4526"/>
      <c r="AE4526"/>
      <c r="AF4526"/>
      <c r="AG4526"/>
      <c r="AH4526"/>
      <c r="AI4526"/>
      <c r="AJ4526"/>
      <c r="AK4526"/>
      <c r="AL4526"/>
      <c r="AM4526"/>
      <c r="AN4526"/>
      <c r="AO4526"/>
      <c r="AP4526"/>
      <c r="AQ4526"/>
      <c r="AR4526"/>
      <c r="AS4526"/>
      <c r="AT4526"/>
      <c r="AU4526"/>
      <c r="AV4526"/>
    </row>
    <row r="4527" spans="1:48" s="58" customFormat="1" ht="12.75" x14ac:dyDescent="0.2">
      <c r="A4527" s="247"/>
      <c r="B4527" s="165"/>
      <c r="C4527" s="165"/>
      <c r="D4527" s="245"/>
      <c r="E4527" s="245"/>
      <c r="F4527" s="245"/>
      <c r="G4527" s="251"/>
      <c r="H4527" s="251"/>
      <c r="I4527" s="251"/>
      <c r="J4527" s="251"/>
      <c r="K4527" s="251"/>
      <c r="L4527" s="251"/>
      <c r="M4527" s="251"/>
      <c r="N4527" s="251"/>
      <c r="O4527" s="251"/>
      <c r="P4527" s="251"/>
      <c r="Q4527"/>
      <c r="R4527"/>
      <c r="S4527"/>
      <c r="T4527"/>
      <c r="U4527"/>
      <c r="V4527"/>
      <c r="W4527"/>
      <c r="X4527"/>
      <c r="Y4527"/>
      <c r="Z4527"/>
      <c r="AA4527"/>
      <c r="AB4527"/>
      <c r="AC4527"/>
      <c r="AD4527"/>
      <c r="AE4527"/>
      <c r="AF4527"/>
      <c r="AG4527"/>
      <c r="AH4527"/>
      <c r="AI4527"/>
      <c r="AJ4527"/>
      <c r="AK4527"/>
      <c r="AL4527"/>
      <c r="AM4527"/>
      <c r="AN4527"/>
      <c r="AO4527"/>
      <c r="AP4527"/>
      <c r="AQ4527"/>
      <c r="AR4527"/>
      <c r="AS4527"/>
      <c r="AT4527"/>
      <c r="AU4527"/>
      <c r="AV4527"/>
    </row>
    <row r="4528" spans="1:48" s="58" customFormat="1" ht="12.75" x14ac:dyDescent="0.2">
      <c r="A4528" s="247"/>
      <c r="B4528" s="165"/>
      <c r="C4528" s="165"/>
      <c r="D4528" s="245"/>
      <c r="E4528" s="245"/>
      <c r="F4528" s="245"/>
      <c r="G4528" s="251"/>
      <c r="H4528" s="251"/>
      <c r="I4528" s="251"/>
      <c r="J4528" s="251"/>
      <c r="K4528" s="251"/>
      <c r="L4528" s="251"/>
      <c r="M4528" s="251"/>
      <c r="N4528" s="251"/>
      <c r="O4528" s="251"/>
      <c r="P4528" s="251"/>
      <c r="Q4528"/>
      <c r="R4528"/>
      <c r="S4528"/>
      <c r="T4528"/>
      <c r="U4528"/>
      <c r="V4528"/>
      <c r="W4528"/>
      <c r="X4528"/>
      <c r="Y4528"/>
      <c r="Z4528"/>
      <c r="AA4528"/>
      <c r="AB4528"/>
      <c r="AC4528"/>
      <c r="AD4528"/>
      <c r="AE4528"/>
      <c r="AF4528"/>
      <c r="AG4528"/>
      <c r="AH4528"/>
      <c r="AI4528"/>
      <c r="AJ4528"/>
      <c r="AK4528"/>
      <c r="AL4528"/>
      <c r="AM4528"/>
      <c r="AN4528"/>
      <c r="AO4528"/>
      <c r="AP4528"/>
      <c r="AQ4528"/>
      <c r="AR4528"/>
      <c r="AS4528"/>
      <c r="AT4528"/>
      <c r="AU4528"/>
      <c r="AV4528"/>
    </row>
    <row r="4529" spans="1:48" s="58" customFormat="1" ht="12.75" x14ac:dyDescent="0.2">
      <c r="A4529" s="247"/>
      <c r="B4529" s="165"/>
      <c r="C4529" s="165"/>
      <c r="D4529" s="245"/>
      <c r="E4529" s="245"/>
      <c r="F4529" s="245"/>
      <c r="G4529" s="251"/>
      <c r="H4529" s="251"/>
      <c r="I4529" s="251"/>
      <c r="J4529" s="251"/>
      <c r="K4529" s="251"/>
      <c r="L4529" s="251"/>
      <c r="M4529" s="251"/>
      <c r="N4529" s="251"/>
      <c r="O4529" s="251"/>
      <c r="P4529" s="251"/>
      <c r="Q4529"/>
      <c r="R4529"/>
      <c r="S4529"/>
      <c r="T4529"/>
      <c r="U4529"/>
      <c r="V4529"/>
      <c r="W4529"/>
      <c r="X4529"/>
      <c r="Y4529"/>
      <c r="Z4529"/>
      <c r="AA4529"/>
      <c r="AB4529"/>
      <c r="AC4529"/>
      <c r="AD4529"/>
      <c r="AE4529"/>
      <c r="AF4529"/>
      <c r="AG4529"/>
      <c r="AH4529"/>
      <c r="AI4529"/>
      <c r="AJ4529"/>
      <c r="AK4529"/>
      <c r="AL4529"/>
      <c r="AM4529"/>
      <c r="AN4529"/>
      <c r="AO4529"/>
      <c r="AP4529"/>
      <c r="AQ4529"/>
      <c r="AR4529"/>
      <c r="AS4529"/>
      <c r="AT4529"/>
      <c r="AU4529"/>
      <c r="AV4529"/>
    </row>
    <row r="4530" spans="1:48" s="58" customFormat="1" ht="12.75" x14ac:dyDescent="0.2">
      <c r="A4530" s="247"/>
      <c r="B4530" s="165"/>
      <c r="C4530" s="165"/>
      <c r="D4530" s="245"/>
      <c r="E4530" s="245"/>
      <c r="F4530" s="245"/>
      <c r="G4530" s="251"/>
      <c r="H4530" s="251"/>
      <c r="I4530" s="251"/>
      <c r="J4530" s="251"/>
      <c r="K4530" s="251"/>
      <c r="L4530" s="251"/>
      <c r="M4530" s="251"/>
      <c r="N4530" s="251"/>
      <c r="O4530" s="251"/>
      <c r="P4530" s="251"/>
      <c r="Q4530"/>
      <c r="R4530"/>
      <c r="S4530"/>
      <c r="T4530"/>
      <c r="U4530"/>
      <c r="V4530"/>
      <c r="W4530"/>
      <c r="X4530"/>
      <c r="Y4530"/>
      <c r="Z4530"/>
      <c r="AA4530"/>
      <c r="AB4530"/>
      <c r="AC4530"/>
      <c r="AD4530"/>
      <c r="AE4530"/>
      <c r="AF4530"/>
      <c r="AG4530"/>
      <c r="AH4530"/>
      <c r="AI4530"/>
      <c r="AJ4530"/>
      <c r="AK4530"/>
      <c r="AL4530"/>
      <c r="AM4530"/>
      <c r="AN4530"/>
      <c r="AO4530"/>
      <c r="AP4530"/>
      <c r="AQ4530"/>
      <c r="AR4530"/>
      <c r="AS4530"/>
      <c r="AT4530"/>
      <c r="AU4530"/>
      <c r="AV4530"/>
    </row>
    <row r="4531" spans="1:48" s="58" customFormat="1" ht="12.75" x14ac:dyDescent="0.2">
      <c r="A4531" s="247"/>
      <c r="B4531" s="165"/>
      <c r="C4531" s="165"/>
      <c r="D4531" s="245"/>
      <c r="E4531" s="245"/>
      <c r="F4531" s="245"/>
      <c r="G4531" s="251"/>
      <c r="H4531" s="251"/>
      <c r="I4531" s="251"/>
      <c r="J4531" s="251"/>
      <c r="K4531" s="251"/>
      <c r="L4531" s="251"/>
      <c r="M4531" s="251"/>
      <c r="N4531" s="251"/>
      <c r="O4531" s="251"/>
      <c r="P4531" s="251"/>
      <c r="Q4531"/>
      <c r="R4531"/>
      <c r="S4531"/>
      <c r="T4531"/>
      <c r="U4531"/>
      <c r="V4531"/>
      <c r="W4531"/>
      <c r="X4531"/>
      <c r="Y4531"/>
      <c r="Z4531"/>
      <c r="AA4531"/>
      <c r="AB4531"/>
      <c r="AC4531"/>
      <c r="AD4531"/>
      <c r="AE4531"/>
      <c r="AF4531"/>
      <c r="AG4531"/>
      <c r="AH4531"/>
      <c r="AI4531"/>
      <c r="AJ4531"/>
      <c r="AK4531"/>
      <c r="AL4531"/>
      <c r="AM4531"/>
      <c r="AN4531"/>
      <c r="AO4531"/>
      <c r="AP4531"/>
      <c r="AQ4531"/>
      <c r="AR4531"/>
      <c r="AS4531"/>
      <c r="AT4531"/>
      <c r="AU4531"/>
      <c r="AV4531"/>
    </row>
    <row r="4532" spans="1:48" s="58" customFormat="1" ht="12.75" x14ac:dyDescent="0.2">
      <c r="A4532" s="247"/>
      <c r="B4532" s="165"/>
      <c r="C4532" s="165"/>
      <c r="D4532" s="245"/>
      <c r="E4532" s="245"/>
      <c r="F4532" s="245"/>
      <c r="G4532" s="251"/>
      <c r="H4532" s="251"/>
      <c r="I4532" s="251"/>
      <c r="J4532" s="251"/>
      <c r="K4532" s="251"/>
      <c r="L4532" s="251"/>
      <c r="M4532" s="251"/>
      <c r="N4532" s="251"/>
      <c r="O4532" s="251"/>
      <c r="P4532" s="251"/>
      <c r="Q4532"/>
      <c r="R4532"/>
      <c r="S4532"/>
      <c r="T4532"/>
      <c r="U4532"/>
      <c r="V4532"/>
      <c r="W4532"/>
      <c r="X4532"/>
      <c r="Y4532"/>
      <c r="Z4532"/>
      <c r="AA4532"/>
      <c r="AB4532"/>
      <c r="AC4532"/>
      <c r="AD4532"/>
      <c r="AE4532"/>
      <c r="AF4532"/>
      <c r="AG4532"/>
      <c r="AH4532"/>
      <c r="AI4532"/>
      <c r="AJ4532"/>
      <c r="AK4532"/>
      <c r="AL4532"/>
      <c r="AM4532"/>
      <c r="AN4532"/>
      <c r="AO4532"/>
      <c r="AP4532"/>
      <c r="AQ4532"/>
      <c r="AR4532"/>
      <c r="AS4532"/>
      <c r="AT4532"/>
      <c r="AU4532"/>
      <c r="AV4532"/>
    </row>
    <row r="4533" spans="1:48" s="58" customFormat="1" ht="12.75" x14ac:dyDescent="0.2">
      <c r="A4533" s="247"/>
      <c r="B4533" s="165"/>
      <c r="C4533" s="165"/>
      <c r="D4533" s="245"/>
      <c r="E4533" s="245"/>
      <c r="F4533" s="245"/>
      <c r="G4533" s="251"/>
      <c r="H4533" s="251"/>
      <c r="I4533" s="251"/>
      <c r="J4533" s="251"/>
      <c r="K4533" s="251"/>
      <c r="L4533" s="251"/>
      <c r="M4533" s="251"/>
      <c r="N4533" s="251"/>
      <c r="O4533" s="251"/>
      <c r="P4533" s="251"/>
      <c r="Q4533"/>
      <c r="R4533"/>
      <c r="S4533"/>
      <c r="T4533"/>
      <c r="U4533"/>
      <c r="V4533"/>
      <c r="W4533"/>
      <c r="X4533"/>
      <c r="Y4533"/>
      <c r="Z4533"/>
      <c r="AA4533"/>
      <c r="AB4533"/>
      <c r="AC4533"/>
      <c r="AD4533"/>
      <c r="AE4533"/>
      <c r="AF4533"/>
      <c r="AG4533"/>
      <c r="AH4533"/>
      <c r="AI4533"/>
      <c r="AJ4533"/>
      <c r="AK4533"/>
      <c r="AL4533"/>
      <c r="AM4533"/>
      <c r="AN4533"/>
      <c r="AO4533"/>
      <c r="AP4533"/>
      <c r="AQ4533"/>
      <c r="AR4533"/>
      <c r="AS4533"/>
      <c r="AT4533"/>
      <c r="AU4533"/>
      <c r="AV4533"/>
    </row>
    <row r="4534" spans="1:48" s="58" customFormat="1" ht="12.75" x14ac:dyDescent="0.2">
      <c r="A4534" s="247"/>
      <c r="B4534" s="165"/>
      <c r="C4534" s="165"/>
      <c r="D4534" s="245"/>
      <c r="E4534" s="245"/>
      <c r="F4534" s="245"/>
      <c r="G4534" s="251"/>
      <c r="H4534" s="251"/>
      <c r="I4534" s="251"/>
      <c r="J4534" s="251"/>
      <c r="K4534" s="251"/>
      <c r="L4534" s="251"/>
      <c r="M4534" s="251"/>
      <c r="N4534" s="251"/>
      <c r="O4534" s="251"/>
      <c r="P4534" s="251"/>
      <c r="Q4534"/>
      <c r="R4534"/>
      <c r="S4534"/>
      <c r="T4534"/>
      <c r="U4534"/>
      <c r="V4534"/>
      <c r="W4534"/>
      <c r="X4534"/>
      <c r="Y4534"/>
      <c r="Z4534"/>
      <c r="AA4534"/>
      <c r="AB4534"/>
      <c r="AC4534"/>
      <c r="AD4534"/>
      <c r="AE4534"/>
      <c r="AF4534"/>
      <c r="AG4534"/>
      <c r="AH4534"/>
      <c r="AI4534"/>
      <c r="AJ4534"/>
      <c r="AK4534"/>
      <c r="AL4534"/>
      <c r="AM4534"/>
      <c r="AN4534"/>
      <c r="AO4534"/>
      <c r="AP4534"/>
      <c r="AQ4534"/>
      <c r="AR4534"/>
      <c r="AS4534"/>
      <c r="AT4534"/>
      <c r="AU4534"/>
      <c r="AV4534"/>
    </row>
    <row r="4535" spans="1:48" s="58" customFormat="1" ht="12.75" x14ac:dyDescent="0.2">
      <c r="A4535" s="247"/>
      <c r="B4535" s="165"/>
      <c r="C4535" s="165"/>
      <c r="D4535" s="245"/>
      <c r="E4535" s="245"/>
      <c r="F4535" s="245"/>
      <c r="G4535" s="251"/>
      <c r="H4535" s="251"/>
      <c r="I4535" s="251"/>
      <c r="J4535" s="251"/>
      <c r="K4535" s="251"/>
      <c r="L4535" s="251"/>
      <c r="M4535" s="251"/>
      <c r="N4535" s="251"/>
      <c r="O4535" s="251"/>
      <c r="P4535" s="251"/>
      <c r="Q4535"/>
      <c r="R4535"/>
      <c r="S4535"/>
      <c r="T4535"/>
      <c r="U4535"/>
      <c r="V4535"/>
      <c r="W4535"/>
      <c r="X4535"/>
      <c r="Y4535"/>
      <c r="Z4535"/>
      <c r="AA4535"/>
      <c r="AB4535"/>
      <c r="AC4535"/>
      <c r="AD4535"/>
      <c r="AE4535"/>
      <c r="AF4535"/>
      <c r="AG4535"/>
      <c r="AH4535"/>
      <c r="AI4535"/>
      <c r="AJ4535"/>
      <c r="AK4535"/>
      <c r="AL4535"/>
      <c r="AM4535"/>
      <c r="AN4535"/>
      <c r="AO4535"/>
      <c r="AP4535"/>
      <c r="AQ4535"/>
      <c r="AR4535"/>
      <c r="AS4535"/>
      <c r="AT4535"/>
      <c r="AU4535"/>
      <c r="AV4535"/>
    </row>
    <row r="4536" spans="1:48" s="58" customFormat="1" ht="12.75" x14ac:dyDescent="0.2">
      <c r="A4536" s="247"/>
      <c r="B4536" s="165"/>
      <c r="C4536" s="165"/>
      <c r="D4536" s="245"/>
      <c r="E4536" s="245"/>
      <c r="F4536" s="245"/>
      <c r="G4536" s="251"/>
      <c r="H4536" s="251"/>
      <c r="I4536" s="251"/>
      <c r="J4536" s="251"/>
      <c r="K4536" s="251"/>
      <c r="L4536" s="251"/>
      <c r="M4536" s="251"/>
      <c r="N4536" s="251"/>
      <c r="O4536" s="251"/>
      <c r="P4536" s="251"/>
      <c r="Q4536"/>
      <c r="R4536"/>
      <c r="S4536"/>
      <c r="T4536"/>
      <c r="U4536"/>
      <c r="V4536"/>
      <c r="W4536"/>
      <c r="X4536"/>
      <c r="Y4536"/>
      <c r="Z4536"/>
      <c r="AA4536"/>
      <c r="AB4536"/>
      <c r="AC4536"/>
      <c r="AD4536"/>
      <c r="AE4536"/>
      <c r="AF4536"/>
      <c r="AG4536"/>
      <c r="AH4536"/>
      <c r="AI4536"/>
      <c r="AJ4536"/>
      <c r="AK4536"/>
      <c r="AL4536"/>
      <c r="AM4536"/>
      <c r="AN4536"/>
      <c r="AO4536"/>
      <c r="AP4536"/>
      <c r="AQ4536"/>
      <c r="AR4536"/>
      <c r="AS4536"/>
      <c r="AT4536"/>
      <c r="AU4536"/>
      <c r="AV4536"/>
    </row>
    <row r="4537" spans="1:48" s="58" customFormat="1" ht="12.75" x14ac:dyDescent="0.2">
      <c r="A4537" s="247"/>
      <c r="B4537" s="165"/>
      <c r="C4537" s="165"/>
      <c r="D4537" s="245"/>
      <c r="E4537" s="245"/>
      <c r="F4537" s="245"/>
      <c r="G4537" s="251"/>
      <c r="H4537" s="251"/>
      <c r="I4537" s="251"/>
      <c r="J4537" s="251"/>
      <c r="K4537" s="251"/>
      <c r="L4537" s="251"/>
      <c r="M4537" s="251"/>
      <c r="N4537" s="251"/>
      <c r="O4537" s="251"/>
      <c r="P4537" s="251"/>
      <c r="Q4537"/>
      <c r="R4537"/>
      <c r="S4537"/>
      <c r="T4537"/>
      <c r="U4537"/>
      <c r="V4537"/>
      <c r="W4537"/>
      <c r="X4537"/>
      <c r="Y4537"/>
      <c r="Z4537"/>
      <c r="AA4537"/>
      <c r="AB4537"/>
      <c r="AC4537"/>
      <c r="AD4537"/>
      <c r="AE4537"/>
      <c r="AF4537"/>
      <c r="AG4537"/>
      <c r="AH4537"/>
      <c r="AI4537"/>
      <c r="AJ4537"/>
      <c r="AK4537"/>
      <c r="AL4537"/>
      <c r="AM4537"/>
      <c r="AN4537"/>
      <c r="AO4537"/>
      <c r="AP4537"/>
      <c r="AQ4537"/>
      <c r="AR4537"/>
      <c r="AS4537"/>
      <c r="AT4537"/>
      <c r="AU4537"/>
      <c r="AV4537"/>
    </row>
    <row r="4538" spans="1:48" s="58" customFormat="1" ht="12.75" x14ac:dyDescent="0.2">
      <c r="A4538" s="247"/>
      <c r="B4538" s="165"/>
      <c r="C4538" s="165"/>
      <c r="D4538" s="245"/>
      <c r="E4538" s="245"/>
      <c r="F4538" s="245"/>
      <c r="G4538" s="251"/>
      <c r="H4538" s="251"/>
      <c r="I4538" s="251"/>
      <c r="J4538" s="251"/>
      <c r="K4538" s="251"/>
      <c r="L4538" s="251"/>
      <c r="M4538" s="251"/>
      <c r="N4538" s="251"/>
      <c r="O4538" s="251"/>
      <c r="P4538" s="251"/>
      <c r="Q4538"/>
      <c r="R4538"/>
      <c r="S4538"/>
      <c r="T4538"/>
      <c r="U4538"/>
      <c r="V4538"/>
      <c r="W4538"/>
      <c r="X4538"/>
      <c r="Y4538"/>
      <c r="Z4538"/>
      <c r="AA4538"/>
      <c r="AB4538"/>
      <c r="AC4538"/>
      <c r="AD4538"/>
      <c r="AE4538"/>
      <c r="AF4538"/>
      <c r="AG4538"/>
      <c r="AH4538"/>
      <c r="AI4538"/>
      <c r="AJ4538"/>
      <c r="AK4538"/>
      <c r="AL4538"/>
      <c r="AM4538"/>
      <c r="AN4538"/>
      <c r="AO4538"/>
      <c r="AP4538"/>
      <c r="AQ4538"/>
      <c r="AR4538"/>
      <c r="AS4538"/>
      <c r="AT4538"/>
      <c r="AU4538"/>
      <c r="AV4538"/>
    </row>
    <row r="4539" spans="1:48" s="58" customFormat="1" ht="12.75" x14ac:dyDescent="0.2">
      <c r="A4539" s="247"/>
      <c r="B4539" s="165"/>
      <c r="C4539" s="165"/>
      <c r="D4539" s="245"/>
      <c r="E4539" s="245"/>
      <c r="F4539" s="245"/>
      <c r="G4539" s="251"/>
      <c r="H4539" s="251"/>
      <c r="I4539" s="251"/>
      <c r="J4539" s="251"/>
      <c r="K4539" s="251"/>
      <c r="L4539" s="251"/>
      <c r="M4539" s="251"/>
      <c r="N4539" s="251"/>
      <c r="O4539" s="251"/>
      <c r="P4539" s="251"/>
      <c r="Q4539"/>
      <c r="R4539"/>
      <c r="S4539"/>
      <c r="T4539"/>
      <c r="U4539"/>
      <c r="V4539"/>
      <c r="W4539"/>
      <c r="X4539"/>
      <c r="Y4539"/>
      <c r="Z4539"/>
      <c r="AA4539"/>
      <c r="AB4539"/>
      <c r="AC4539"/>
      <c r="AD4539"/>
      <c r="AE4539"/>
      <c r="AF4539"/>
      <c r="AG4539"/>
      <c r="AH4539"/>
      <c r="AI4539"/>
      <c r="AJ4539"/>
      <c r="AK4539"/>
      <c r="AL4539"/>
      <c r="AM4539"/>
      <c r="AN4539"/>
      <c r="AO4539"/>
      <c r="AP4539"/>
      <c r="AQ4539"/>
      <c r="AR4539"/>
      <c r="AS4539"/>
      <c r="AT4539"/>
      <c r="AU4539"/>
      <c r="AV4539"/>
    </row>
    <row r="4540" spans="1:48" s="58" customFormat="1" ht="12.75" x14ac:dyDescent="0.2">
      <c r="A4540" s="247"/>
      <c r="B4540" s="165"/>
      <c r="C4540" s="165"/>
      <c r="D4540" s="245"/>
      <c r="E4540" s="245"/>
      <c r="F4540" s="245"/>
      <c r="G4540" s="251"/>
      <c r="H4540" s="251"/>
      <c r="I4540" s="251"/>
      <c r="J4540" s="251"/>
      <c r="K4540" s="251"/>
      <c r="L4540" s="251"/>
      <c r="M4540" s="251"/>
      <c r="N4540" s="251"/>
      <c r="O4540" s="251"/>
      <c r="P4540" s="251"/>
      <c r="Q4540"/>
      <c r="R4540"/>
      <c r="S4540"/>
      <c r="T4540"/>
      <c r="U4540"/>
      <c r="V4540"/>
      <c r="W4540"/>
      <c r="X4540"/>
      <c r="Y4540"/>
      <c r="Z4540"/>
      <c r="AA4540"/>
      <c r="AB4540"/>
      <c r="AC4540"/>
      <c r="AD4540"/>
      <c r="AE4540"/>
      <c r="AF4540"/>
      <c r="AG4540"/>
      <c r="AH4540"/>
      <c r="AI4540"/>
      <c r="AJ4540"/>
      <c r="AK4540"/>
      <c r="AL4540"/>
      <c r="AM4540"/>
      <c r="AN4540"/>
      <c r="AO4540"/>
      <c r="AP4540"/>
      <c r="AQ4540"/>
      <c r="AR4540"/>
      <c r="AS4540"/>
      <c r="AT4540"/>
      <c r="AU4540"/>
      <c r="AV4540"/>
    </row>
    <row r="4541" spans="1:48" s="58" customFormat="1" ht="12.75" x14ac:dyDescent="0.2">
      <c r="A4541" s="247"/>
      <c r="B4541" s="165"/>
      <c r="C4541" s="165"/>
      <c r="D4541" s="245"/>
      <c r="E4541" s="245"/>
      <c r="F4541" s="245"/>
      <c r="G4541" s="251"/>
      <c r="H4541" s="251"/>
      <c r="I4541" s="251"/>
      <c r="J4541" s="251"/>
      <c r="K4541" s="251"/>
      <c r="L4541" s="251"/>
      <c r="M4541" s="251"/>
      <c r="N4541" s="251"/>
      <c r="O4541" s="251"/>
      <c r="P4541" s="251"/>
      <c r="Q4541"/>
      <c r="R4541"/>
      <c r="S4541"/>
      <c r="T4541"/>
      <c r="U4541"/>
      <c r="V4541"/>
      <c r="W4541"/>
      <c r="X4541"/>
      <c r="Y4541"/>
      <c r="Z4541"/>
      <c r="AA4541"/>
      <c r="AB4541"/>
      <c r="AC4541"/>
      <c r="AD4541"/>
      <c r="AE4541"/>
      <c r="AF4541"/>
      <c r="AG4541"/>
      <c r="AH4541"/>
      <c r="AI4541"/>
      <c r="AJ4541"/>
      <c r="AK4541"/>
      <c r="AL4541"/>
      <c r="AM4541"/>
      <c r="AN4541"/>
      <c r="AO4541"/>
      <c r="AP4541"/>
      <c r="AQ4541"/>
      <c r="AR4541"/>
      <c r="AS4541"/>
      <c r="AT4541"/>
      <c r="AU4541"/>
      <c r="AV4541"/>
    </row>
    <row r="4542" spans="1:48" s="58" customFormat="1" ht="12.75" x14ac:dyDescent="0.2">
      <c r="A4542" s="247"/>
      <c r="B4542" s="165"/>
      <c r="C4542" s="165"/>
      <c r="D4542" s="245"/>
      <c r="E4542" s="245"/>
      <c r="F4542" s="245"/>
      <c r="G4542" s="251"/>
      <c r="H4542" s="251"/>
      <c r="I4542" s="251"/>
      <c r="J4542" s="251"/>
      <c r="K4542" s="251"/>
      <c r="L4542" s="251"/>
      <c r="M4542" s="251"/>
      <c r="N4542" s="251"/>
      <c r="O4542" s="251"/>
      <c r="P4542" s="251"/>
      <c r="Q4542"/>
      <c r="R4542"/>
      <c r="S4542"/>
      <c r="T4542"/>
      <c r="U4542"/>
      <c r="V4542"/>
      <c r="W4542"/>
      <c r="X4542"/>
      <c r="Y4542"/>
      <c r="Z4542"/>
      <c r="AA4542"/>
      <c r="AB4542"/>
      <c r="AC4542"/>
      <c r="AD4542"/>
      <c r="AE4542"/>
      <c r="AF4542"/>
      <c r="AG4542"/>
      <c r="AH4542"/>
      <c r="AI4542"/>
      <c r="AJ4542"/>
      <c r="AK4542"/>
      <c r="AL4542"/>
      <c r="AM4542"/>
      <c r="AN4542"/>
      <c r="AO4542"/>
      <c r="AP4542"/>
      <c r="AQ4542"/>
      <c r="AR4542"/>
      <c r="AS4542"/>
      <c r="AT4542"/>
      <c r="AU4542"/>
      <c r="AV4542"/>
    </row>
    <row r="4543" spans="1:48" s="58" customFormat="1" ht="12.75" x14ac:dyDescent="0.2">
      <c r="A4543" s="247"/>
      <c r="B4543" s="165"/>
      <c r="C4543" s="165"/>
      <c r="D4543" s="245"/>
      <c r="E4543" s="245"/>
      <c r="F4543" s="245"/>
      <c r="G4543" s="251"/>
      <c r="H4543" s="251"/>
      <c r="I4543" s="251"/>
      <c r="J4543" s="251"/>
      <c r="K4543" s="251"/>
      <c r="L4543" s="251"/>
      <c r="M4543" s="251"/>
      <c r="N4543" s="251"/>
      <c r="O4543" s="251"/>
      <c r="P4543" s="251"/>
      <c r="Q4543"/>
      <c r="R4543"/>
      <c r="S4543"/>
      <c r="T4543"/>
      <c r="U4543"/>
      <c r="V4543"/>
      <c r="W4543"/>
      <c r="X4543"/>
      <c r="Y4543"/>
      <c r="Z4543"/>
      <c r="AA4543"/>
      <c r="AB4543"/>
      <c r="AC4543"/>
      <c r="AD4543"/>
      <c r="AE4543"/>
      <c r="AF4543"/>
      <c r="AG4543"/>
      <c r="AH4543"/>
      <c r="AI4543"/>
      <c r="AJ4543"/>
      <c r="AK4543"/>
      <c r="AL4543"/>
      <c r="AM4543"/>
      <c r="AN4543"/>
      <c r="AO4543"/>
      <c r="AP4543"/>
      <c r="AQ4543"/>
      <c r="AR4543"/>
      <c r="AS4543"/>
      <c r="AT4543"/>
      <c r="AU4543"/>
      <c r="AV4543"/>
    </row>
    <row r="4544" spans="1:48" s="58" customFormat="1" ht="12.75" x14ac:dyDescent="0.2">
      <c r="A4544" s="247"/>
      <c r="B4544" s="165"/>
      <c r="C4544" s="165"/>
      <c r="D4544" s="245"/>
      <c r="E4544" s="245"/>
      <c r="F4544" s="245"/>
      <c r="G4544" s="251"/>
      <c r="H4544" s="251"/>
      <c r="I4544" s="251"/>
      <c r="J4544" s="251"/>
      <c r="K4544" s="251"/>
      <c r="L4544" s="251"/>
      <c r="M4544" s="251"/>
      <c r="N4544" s="251"/>
      <c r="O4544" s="251"/>
      <c r="P4544" s="251"/>
      <c r="Q4544"/>
      <c r="R4544"/>
      <c r="S4544"/>
      <c r="T4544"/>
      <c r="U4544"/>
      <c r="V4544"/>
      <c r="W4544"/>
      <c r="X4544"/>
      <c r="Y4544"/>
      <c r="Z4544"/>
      <c r="AA4544"/>
      <c r="AB4544"/>
      <c r="AC4544"/>
      <c r="AD4544"/>
      <c r="AE4544"/>
      <c r="AF4544"/>
      <c r="AG4544"/>
      <c r="AH4544"/>
      <c r="AI4544"/>
      <c r="AJ4544"/>
      <c r="AK4544"/>
      <c r="AL4544"/>
      <c r="AM4544"/>
      <c r="AN4544"/>
      <c r="AO4544"/>
      <c r="AP4544"/>
      <c r="AQ4544"/>
      <c r="AR4544"/>
      <c r="AS4544"/>
      <c r="AT4544"/>
      <c r="AU4544"/>
      <c r="AV4544"/>
    </row>
    <row r="4545" spans="1:48" s="58" customFormat="1" ht="12.75" x14ac:dyDescent="0.2">
      <c r="A4545" s="247"/>
      <c r="B4545" s="165"/>
      <c r="C4545" s="165"/>
      <c r="D4545" s="245"/>
      <c r="E4545" s="245"/>
      <c r="F4545" s="245"/>
      <c r="G4545" s="251"/>
      <c r="H4545" s="251"/>
      <c r="I4545" s="251"/>
      <c r="J4545" s="251"/>
      <c r="K4545" s="251"/>
      <c r="L4545" s="251"/>
      <c r="M4545" s="251"/>
      <c r="N4545" s="251"/>
      <c r="O4545" s="251"/>
      <c r="P4545" s="251"/>
      <c r="Q4545"/>
      <c r="R4545"/>
      <c r="S4545"/>
      <c r="T4545"/>
      <c r="U4545"/>
      <c r="V4545"/>
      <c r="W4545"/>
      <c r="X4545"/>
      <c r="Y4545"/>
      <c r="Z4545"/>
      <c r="AA4545"/>
      <c r="AB4545"/>
      <c r="AC4545"/>
      <c r="AD4545"/>
      <c r="AE4545"/>
      <c r="AF4545"/>
      <c r="AG4545"/>
      <c r="AH4545"/>
      <c r="AI4545"/>
      <c r="AJ4545"/>
      <c r="AK4545"/>
      <c r="AL4545"/>
      <c r="AM4545"/>
      <c r="AN4545"/>
      <c r="AO4545"/>
      <c r="AP4545"/>
      <c r="AQ4545"/>
      <c r="AR4545"/>
      <c r="AS4545"/>
      <c r="AT4545"/>
      <c r="AU4545"/>
      <c r="AV4545"/>
    </row>
    <row r="4546" spans="1:48" s="58" customFormat="1" ht="12.75" x14ac:dyDescent="0.2">
      <c r="A4546" s="247"/>
      <c r="B4546" s="165"/>
      <c r="C4546" s="165"/>
      <c r="D4546" s="245"/>
      <c r="E4546" s="245"/>
      <c r="F4546" s="245"/>
      <c r="G4546" s="251"/>
      <c r="H4546" s="251"/>
      <c r="I4546" s="251"/>
      <c r="J4546" s="251"/>
      <c r="K4546" s="251"/>
      <c r="L4546" s="251"/>
      <c r="M4546" s="251"/>
      <c r="N4546" s="251"/>
      <c r="O4546" s="251"/>
      <c r="P4546" s="251"/>
      <c r="Q4546"/>
      <c r="R4546"/>
      <c r="S4546"/>
      <c r="T4546"/>
      <c r="U4546"/>
      <c r="V4546"/>
      <c r="W4546"/>
      <c r="X4546"/>
      <c r="Y4546"/>
      <c r="Z4546"/>
      <c r="AA4546"/>
      <c r="AB4546"/>
      <c r="AC4546"/>
      <c r="AD4546"/>
      <c r="AE4546"/>
      <c r="AF4546"/>
      <c r="AG4546"/>
      <c r="AH4546"/>
      <c r="AI4546"/>
      <c r="AJ4546"/>
      <c r="AK4546"/>
      <c r="AL4546"/>
      <c r="AM4546"/>
      <c r="AN4546"/>
      <c r="AO4546"/>
      <c r="AP4546"/>
      <c r="AQ4546"/>
      <c r="AR4546"/>
      <c r="AS4546"/>
      <c r="AT4546"/>
      <c r="AU4546"/>
      <c r="AV4546"/>
    </row>
    <row r="4547" spans="1:48" s="58" customFormat="1" ht="12.75" x14ac:dyDescent="0.2">
      <c r="A4547" s="247"/>
      <c r="B4547" s="165"/>
      <c r="C4547" s="165"/>
      <c r="D4547" s="245"/>
      <c r="E4547" s="245"/>
      <c r="F4547" s="245"/>
      <c r="G4547" s="251"/>
      <c r="H4547" s="251"/>
      <c r="I4547" s="251"/>
      <c r="J4547" s="251"/>
      <c r="K4547" s="251"/>
      <c r="L4547" s="251"/>
      <c r="M4547" s="251"/>
      <c r="N4547" s="251"/>
      <c r="O4547" s="251"/>
      <c r="P4547" s="251"/>
      <c r="Q4547"/>
      <c r="R4547"/>
      <c r="S4547"/>
      <c r="T4547"/>
      <c r="U4547"/>
      <c r="V4547"/>
      <c r="W4547"/>
      <c r="X4547"/>
      <c r="Y4547"/>
      <c r="Z4547"/>
      <c r="AA4547"/>
      <c r="AB4547"/>
      <c r="AC4547"/>
      <c r="AD4547"/>
      <c r="AE4547"/>
      <c r="AF4547"/>
      <c r="AG4547"/>
      <c r="AH4547"/>
      <c r="AI4547"/>
      <c r="AJ4547"/>
      <c r="AK4547"/>
      <c r="AL4547"/>
      <c r="AM4547"/>
      <c r="AN4547"/>
      <c r="AO4547"/>
      <c r="AP4547"/>
      <c r="AQ4547"/>
      <c r="AR4547"/>
      <c r="AS4547"/>
      <c r="AT4547"/>
      <c r="AU4547"/>
      <c r="AV4547"/>
    </row>
    <row r="4548" spans="1:48" s="58" customFormat="1" ht="12.75" x14ac:dyDescent="0.2">
      <c r="A4548" s="247"/>
      <c r="B4548" s="165"/>
      <c r="C4548" s="165"/>
      <c r="D4548" s="245"/>
      <c r="E4548" s="245"/>
      <c r="F4548" s="245"/>
      <c r="G4548" s="251"/>
      <c r="H4548" s="251"/>
      <c r="I4548" s="251"/>
      <c r="J4548" s="251"/>
      <c r="K4548" s="251"/>
      <c r="L4548" s="251"/>
      <c r="M4548" s="251"/>
      <c r="N4548" s="251"/>
      <c r="O4548" s="251"/>
      <c r="P4548" s="251"/>
      <c r="Q4548"/>
      <c r="R4548"/>
      <c r="S4548"/>
      <c r="T4548"/>
      <c r="U4548"/>
      <c r="V4548"/>
      <c r="W4548"/>
      <c r="X4548"/>
      <c r="Y4548"/>
      <c r="Z4548"/>
      <c r="AA4548"/>
      <c r="AB4548"/>
      <c r="AC4548"/>
      <c r="AD4548"/>
      <c r="AE4548"/>
      <c r="AF4548"/>
      <c r="AG4548"/>
      <c r="AH4548"/>
      <c r="AI4548"/>
      <c r="AJ4548"/>
      <c r="AK4548"/>
      <c r="AL4548"/>
      <c r="AM4548"/>
      <c r="AN4548"/>
      <c r="AO4548"/>
      <c r="AP4548"/>
      <c r="AQ4548"/>
      <c r="AR4548"/>
      <c r="AS4548"/>
      <c r="AT4548"/>
      <c r="AU4548"/>
      <c r="AV4548"/>
    </row>
    <row r="4549" spans="1:48" s="58" customFormat="1" ht="12.75" x14ac:dyDescent="0.2">
      <c r="A4549" s="247"/>
      <c r="B4549" s="165"/>
      <c r="C4549" s="165"/>
      <c r="D4549" s="245"/>
      <c r="E4549" s="245"/>
      <c r="F4549" s="245"/>
      <c r="G4549" s="251"/>
      <c r="H4549" s="251"/>
      <c r="I4549" s="251"/>
      <c r="J4549" s="251"/>
      <c r="K4549" s="251"/>
      <c r="L4549" s="251"/>
      <c r="M4549" s="251"/>
      <c r="N4549" s="251"/>
      <c r="O4549" s="251"/>
      <c r="P4549" s="251"/>
      <c r="Q4549"/>
      <c r="R4549"/>
      <c r="S4549"/>
      <c r="T4549"/>
      <c r="U4549"/>
      <c r="V4549"/>
      <c r="W4549"/>
      <c r="X4549"/>
      <c r="Y4549"/>
      <c r="Z4549"/>
      <c r="AA4549"/>
      <c r="AB4549"/>
      <c r="AC4549"/>
      <c r="AD4549"/>
      <c r="AE4549"/>
      <c r="AF4549"/>
      <c r="AG4549"/>
      <c r="AH4549"/>
      <c r="AI4549"/>
      <c r="AJ4549"/>
      <c r="AK4549"/>
      <c r="AL4549"/>
      <c r="AM4549"/>
      <c r="AN4549"/>
      <c r="AO4549"/>
      <c r="AP4549"/>
      <c r="AQ4549"/>
      <c r="AR4549"/>
      <c r="AS4549"/>
      <c r="AT4549"/>
      <c r="AU4549"/>
      <c r="AV4549"/>
    </row>
    <row r="4550" spans="1:48" s="58" customFormat="1" ht="12.75" x14ac:dyDescent="0.2">
      <c r="A4550" s="247"/>
      <c r="B4550" s="165"/>
      <c r="C4550" s="165"/>
      <c r="D4550" s="245"/>
      <c r="E4550" s="245"/>
      <c r="F4550" s="245"/>
      <c r="G4550" s="251"/>
      <c r="H4550" s="251"/>
      <c r="I4550" s="251"/>
      <c r="J4550" s="251"/>
      <c r="K4550" s="251"/>
      <c r="L4550" s="251"/>
      <c r="M4550" s="251"/>
      <c r="N4550" s="251"/>
      <c r="O4550" s="251"/>
      <c r="P4550" s="251"/>
      <c r="Q4550"/>
      <c r="R4550"/>
      <c r="S4550"/>
      <c r="T4550"/>
      <c r="U4550"/>
      <c r="V4550"/>
      <c r="W4550"/>
      <c r="X4550"/>
      <c r="Y4550"/>
      <c r="Z4550"/>
      <c r="AA4550"/>
      <c r="AB4550"/>
      <c r="AC4550"/>
      <c r="AD4550"/>
      <c r="AE4550"/>
      <c r="AF4550"/>
      <c r="AG4550"/>
      <c r="AH4550"/>
      <c r="AI4550"/>
      <c r="AJ4550"/>
      <c r="AK4550"/>
      <c r="AL4550"/>
      <c r="AM4550"/>
      <c r="AN4550"/>
      <c r="AO4550"/>
      <c r="AP4550"/>
      <c r="AQ4550"/>
      <c r="AR4550"/>
      <c r="AS4550"/>
      <c r="AT4550"/>
      <c r="AU4550"/>
      <c r="AV4550"/>
    </row>
    <row r="4551" spans="1:48" s="58" customFormat="1" ht="12.75" x14ac:dyDescent="0.2">
      <c r="A4551" s="247"/>
      <c r="B4551" s="165"/>
      <c r="C4551" s="165"/>
      <c r="D4551" s="245"/>
      <c r="E4551" s="245"/>
      <c r="F4551" s="245"/>
      <c r="G4551" s="251"/>
      <c r="H4551" s="251"/>
      <c r="I4551" s="251"/>
      <c r="J4551" s="251"/>
      <c r="K4551" s="251"/>
      <c r="L4551" s="251"/>
      <c r="M4551" s="251"/>
      <c r="N4551" s="251"/>
      <c r="O4551" s="251"/>
      <c r="P4551" s="251"/>
      <c r="Q4551"/>
      <c r="R4551"/>
      <c r="S4551"/>
      <c r="T4551"/>
      <c r="U4551"/>
      <c r="V4551"/>
      <c r="W4551"/>
      <c r="X4551"/>
      <c r="Y4551"/>
      <c r="Z4551"/>
      <c r="AA4551"/>
      <c r="AB4551"/>
      <c r="AC4551"/>
      <c r="AD4551"/>
      <c r="AE4551"/>
      <c r="AF4551"/>
      <c r="AG4551"/>
      <c r="AH4551"/>
      <c r="AI4551"/>
      <c r="AJ4551"/>
      <c r="AK4551"/>
      <c r="AL4551"/>
      <c r="AM4551"/>
      <c r="AN4551"/>
      <c r="AO4551"/>
      <c r="AP4551"/>
      <c r="AQ4551"/>
      <c r="AR4551"/>
      <c r="AS4551"/>
      <c r="AT4551"/>
      <c r="AU4551"/>
      <c r="AV4551"/>
    </row>
    <row r="4552" spans="1:48" s="58" customFormat="1" ht="12.75" x14ac:dyDescent="0.2">
      <c r="A4552" s="247"/>
      <c r="B4552" s="165"/>
      <c r="C4552" s="165"/>
      <c r="D4552" s="245"/>
      <c r="E4552" s="245"/>
      <c r="F4552" s="245"/>
      <c r="G4552" s="251"/>
      <c r="H4552" s="251"/>
      <c r="I4552" s="251"/>
      <c r="J4552" s="251"/>
      <c r="K4552" s="251"/>
      <c r="L4552" s="251"/>
      <c r="M4552" s="251"/>
      <c r="N4552" s="251"/>
      <c r="O4552" s="251"/>
      <c r="P4552" s="251"/>
      <c r="Q4552"/>
      <c r="R4552"/>
      <c r="S4552"/>
      <c r="T4552"/>
      <c r="U4552"/>
      <c r="V4552"/>
      <c r="W4552"/>
      <c r="X4552"/>
      <c r="Y4552"/>
      <c r="Z4552"/>
      <c r="AA4552"/>
      <c r="AB4552"/>
      <c r="AC4552"/>
      <c r="AD4552"/>
      <c r="AE4552"/>
      <c r="AF4552"/>
      <c r="AG4552"/>
      <c r="AH4552"/>
      <c r="AI4552"/>
      <c r="AJ4552"/>
      <c r="AK4552"/>
      <c r="AL4552"/>
      <c r="AM4552"/>
      <c r="AN4552"/>
      <c r="AO4552"/>
      <c r="AP4552"/>
      <c r="AQ4552"/>
      <c r="AR4552"/>
      <c r="AS4552"/>
      <c r="AT4552"/>
      <c r="AU4552"/>
      <c r="AV4552"/>
    </row>
    <row r="4553" spans="1:48" s="58" customFormat="1" ht="12.75" x14ac:dyDescent="0.2">
      <c r="A4553" s="247"/>
      <c r="B4553" s="165"/>
      <c r="C4553" s="165"/>
      <c r="D4553" s="245"/>
      <c r="E4553" s="245"/>
      <c r="F4553" s="245"/>
      <c r="G4553" s="251"/>
      <c r="H4553" s="251"/>
      <c r="I4553" s="251"/>
      <c r="J4553" s="251"/>
      <c r="K4553" s="251"/>
      <c r="L4553" s="251"/>
      <c r="M4553" s="251"/>
      <c r="N4553" s="251"/>
      <c r="O4553" s="251"/>
      <c r="P4553" s="251"/>
      <c r="Q4553"/>
      <c r="R4553"/>
      <c r="S4553"/>
      <c r="T4553"/>
      <c r="U4553"/>
      <c r="V4553"/>
      <c r="W4553"/>
      <c r="X4553"/>
      <c r="Y4553"/>
      <c r="Z4553"/>
      <c r="AA4553"/>
      <c r="AB4553"/>
      <c r="AC4553"/>
      <c r="AD4553"/>
      <c r="AE4553"/>
      <c r="AF4553"/>
      <c r="AG4553"/>
      <c r="AH4553"/>
      <c r="AI4553"/>
      <c r="AJ4553"/>
      <c r="AK4553"/>
      <c r="AL4553"/>
      <c r="AM4553"/>
      <c r="AN4553"/>
      <c r="AO4553"/>
      <c r="AP4553"/>
      <c r="AQ4553"/>
      <c r="AR4553"/>
      <c r="AS4553"/>
      <c r="AT4553"/>
      <c r="AU4553"/>
      <c r="AV4553"/>
    </row>
    <row r="4554" spans="1:48" s="58" customFormat="1" ht="12.75" x14ac:dyDescent="0.2">
      <c r="A4554" s="247"/>
      <c r="B4554" s="165"/>
      <c r="C4554" s="165"/>
      <c r="D4554" s="245"/>
      <c r="E4554" s="245"/>
      <c r="F4554" s="245"/>
      <c r="G4554" s="251"/>
      <c r="H4554" s="251"/>
      <c r="I4554" s="251"/>
      <c r="J4554" s="251"/>
      <c r="K4554" s="251"/>
      <c r="L4554" s="251"/>
      <c r="M4554" s="251"/>
      <c r="N4554" s="251"/>
      <c r="O4554" s="251"/>
      <c r="P4554" s="251"/>
      <c r="Q4554"/>
      <c r="R4554"/>
      <c r="S4554"/>
      <c r="T4554"/>
      <c r="U4554"/>
      <c r="V4554"/>
      <c r="W4554"/>
      <c r="X4554"/>
      <c r="Y4554"/>
      <c r="Z4554"/>
      <c r="AA4554"/>
      <c r="AB4554"/>
      <c r="AC4554"/>
      <c r="AD4554"/>
      <c r="AE4554"/>
      <c r="AF4554"/>
      <c r="AG4554"/>
      <c r="AH4554"/>
      <c r="AI4554"/>
      <c r="AJ4554"/>
      <c r="AK4554"/>
      <c r="AL4554"/>
      <c r="AM4554"/>
      <c r="AN4554"/>
      <c r="AO4554"/>
      <c r="AP4554"/>
      <c r="AQ4554"/>
      <c r="AR4554"/>
      <c r="AS4554"/>
      <c r="AT4554"/>
      <c r="AU4554"/>
      <c r="AV4554"/>
    </row>
    <row r="4555" spans="1:48" s="58" customFormat="1" ht="12.75" x14ac:dyDescent="0.2">
      <c r="A4555" s="247"/>
      <c r="B4555" s="165"/>
      <c r="C4555" s="165"/>
      <c r="D4555" s="245"/>
      <c r="E4555" s="245"/>
      <c r="F4555" s="245"/>
      <c r="G4555" s="251"/>
      <c r="H4555" s="251"/>
      <c r="I4555" s="251"/>
      <c r="J4555" s="251"/>
      <c r="K4555" s="251"/>
      <c r="L4555" s="251"/>
      <c r="M4555" s="251"/>
      <c r="N4555" s="251"/>
      <c r="O4555" s="251"/>
      <c r="P4555" s="251"/>
      <c r="Q4555"/>
      <c r="R4555"/>
      <c r="S4555"/>
      <c r="T4555"/>
      <c r="U4555"/>
      <c r="V4555"/>
      <c r="W4555"/>
      <c r="X4555"/>
      <c r="Y4555"/>
      <c r="Z4555"/>
      <c r="AA4555"/>
      <c r="AB4555"/>
      <c r="AC4555"/>
      <c r="AD4555"/>
      <c r="AE4555"/>
      <c r="AF4555"/>
      <c r="AG4555"/>
      <c r="AH4555"/>
      <c r="AI4555"/>
      <c r="AJ4555"/>
      <c r="AK4555"/>
      <c r="AL4555"/>
      <c r="AM4555"/>
      <c r="AN4555"/>
      <c r="AO4555"/>
      <c r="AP4555"/>
      <c r="AQ4555"/>
      <c r="AR4555"/>
      <c r="AS4555"/>
      <c r="AT4555"/>
      <c r="AU4555"/>
      <c r="AV4555"/>
    </row>
    <row r="4556" spans="1:48" s="58" customFormat="1" ht="12.75" x14ac:dyDescent="0.2">
      <c r="A4556" s="247"/>
      <c r="B4556" s="165"/>
      <c r="C4556" s="165"/>
      <c r="D4556" s="245"/>
      <c r="E4556" s="245"/>
      <c r="F4556" s="245"/>
      <c r="G4556" s="251"/>
      <c r="H4556" s="251"/>
      <c r="I4556" s="251"/>
      <c r="J4556" s="251"/>
      <c r="K4556" s="251"/>
      <c r="L4556" s="251"/>
      <c r="M4556" s="251"/>
      <c r="N4556" s="251"/>
      <c r="O4556" s="251"/>
      <c r="P4556" s="251"/>
      <c r="Q4556"/>
      <c r="R4556"/>
      <c r="S4556"/>
      <c r="T4556"/>
      <c r="U4556"/>
      <c r="V4556"/>
      <c r="W4556"/>
      <c r="X4556"/>
      <c r="Y4556"/>
      <c r="Z4556"/>
      <c r="AA4556"/>
      <c r="AB4556"/>
      <c r="AC4556"/>
      <c r="AD4556"/>
      <c r="AE4556"/>
      <c r="AF4556"/>
      <c r="AG4556"/>
      <c r="AH4556"/>
      <c r="AI4556"/>
      <c r="AJ4556"/>
      <c r="AK4556"/>
      <c r="AL4556"/>
      <c r="AM4556"/>
      <c r="AN4556"/>
      <c r="AO4556"/>
      <c r="AP4556"/>
      <c r="AQ4556"/>
      <c r="AR4556"/>
      <c r="AS4556"/>
      <c r="AT4556"/>
      <c r="AU4556"/>
      <c r="AV4556"/>
    </row>
    <row r="4557" spans="1:48" s="58" customFormat="1" ht="12.75" x14ac:dyDescent="0.2">
      <c r="A4557" s="247"/>
      <c r="B4557" s="165"/>
      <c r="C4557" s="165"/>
      <c r="D4557" s="245"/>
      <c r="E4557" s="245"/>
      <c r="F4557" s="245"/>
      <c r="G4557" s="251"/>
      <c r="H4557" s="251"/>
      <c r="I4557" s="251"/>
      <c r="J4557" s="251"/>
      <c r="K4557" s="251"/>
      <c r="L4557" s="251"/>
      <c r="M4557" s="251"/>
      <c r="N4557" s="251"/>
      <c r="O4557" s="251"/>
      <c r="P4557" s="251"/>
      <c r="Q4557"/>
      <c r="R4557"/>
      <c r="S4557"/>
      <c r="T4557"/>
      <c r="U4557"/>
      <c r="V4557"/>
      <c r="W4557"/>
      <c r="X4557"/>
      <c r="Y4557"/>
      <c r="Z4557"/>
      <c r="AA4557"/>
      <c r="AB4557"/>
      <c r="AC4557"/>
      <c r="AD4557"/>
      <c r="AE4557"/>
      <c r="AF4557"/>
      <c r="AG4557"/>
      <c r="AH4557"/>
      <c r="AI4557"/>
      <c r="AJ4557"/>
      <c r="AK4557"/>
      <c r="AL4557"/>
      <c r="AM4557"/>
      <c r="AN4557"/>
      <c r="AO4557"/>
      <c r="AP4557"/>
      <c r="AQ4557"/>
      <c r="AR4557"/>
      <c r="AS4557"/>
      <c r="AT4557"/>
      <c r="AU4557"/>
      <c r="AV4557"/>
    </row>
    <row r="4558" spans="1:48" s="58" customFormat="1" ht="12.75" x14ac:dyDescent="0.2">
      <c r="A4558" s="247"/>
      <c r="B4558" s="165"/>
      <c r="C4558" s="165"/>
      <c r="D4558" s="245"/>
      <c r="E4558" s="245"/>
      <c r="F4558" s="245"/>
      <c r="G4558" s="251"/>
      <c r="H4558" s="251"/>
      <c r="I4558" s="251"/>
      <c r="J4558" s="251"/>
      <c r="K4558" s="251"/>
      <c r="L4558" s="251"/>
      <c r="M4558" s="251"/>
      <c r="N4558" s="251"/>
      <c r="O4558" s="251"/>
      <c r="P4558" s="251"/>
      <c r="Q4558"/>
      <c r="R4558"/>
      <c r="S4558"/>
      <c r="T4558"/>
      <c r="U4558"/>
      <c r="V4558"/>
      <c r="W4558"/>
      <c r="X4558"/>
      <c r="Y4558"/>
      <c r="Z4558"/>
      <c r="AA4558"/>
      <c r="AB4558"/>
      <c r="AC4558"/>
      <c r="AD4558"/>
      <c r="AE4558"/>
      <c r="AF4558"/>
      <c r="AG4558"/>
      <c r="AH4558"/>
      <c r="AI4558"/>
      <c r="AJ4558"/>
      <c r="AK4558"/>
      <c r="AL4558"/>
      <c r="AM4558"/>
      <c r="AN4558"/>
      <c r="AO4558"/>
      <c r="AP4558"/>
      <c r="AQ4558"/>
      <c r="AR4558"/>
      <c r="AS4558"/>
      <c r="AT4558"/>
      <c r="AU4558"/>
      <c r="AV4558"/>
    </row>
    <row r="4559" spans="1:48" s="58" customFormat="1" ht="12.75" x14ac:dyDescent="0.2">
      <c r="A4559" s="247"/>
      <c r="B4559" s="165"/>
      <c r="C4559" s="165"/>
      <c r="D4559" s="245"/>
      <c r="E4559" s="245"/>
      <c r="F4559" s="245"/>
      <c r="G4559" s="251"/>
      <c r="H4559" s="251"/>
      <c r="I4559" s="251"/>
      <c r="J4559" s="251"/>
      <c r="K4559" s="251"/>
      <c r="L4559" s="251"/>
      <c r="M4559" s="251"/>
      <c r="N4559" s="251"/>
      <c r="O4559" s="251"/>
      <c r="P4559" s="251"/>
      <c r="Q4559"/>
      <c r="R4559"/>
      <c r="S4559"/>
      <c r="T4559"/>
      <c r="U4559"/>
      <c r="V4559"/>
      <c r="W4559"/>
      <c r="X4559"/>
      <c r="Y4559"/>
      <c r="Z4559"/>
      <c r="AA4559"/>
      <c r="AB4559"/>
      <c r="AC4559"/>
      <c r="AD4559"/>
      <c r="AE4559"/>
      <c r="AF4559"/>
      <c r="AG4559"/>
      <c r="AH4559"/>
      <c r="AI4559"/>
      <c r="AJ4559"/>
      <c r="AK4559"/>
      <c r="AL4559"/>
      <c r="AM4559"/>
      <c r="AN4559"/>
      <c r="AO4559"/>
      <c r="AP4559"/>
      <c r="AQ4559"/>
      <c r="AR4559"/>
      <c r="AS4559"/>
      <c r="AT4559"/>
      <c r="AU4559"/>
      <c r="AV4559"/>
    </row>
    <row r="4560" spans="1:48" s="58" customFormat="1" ht="12.75" x14ac:dyDescent="0.2">
      <c r="A4560" s="247"/>
      <c r="B4560" s="165"/>
      <c r="C4560" s="165"/>
      <c r="D4560" s="245"/>
      <c r="E4560" s="245"/>
      <c r="F4560" s="245"/>
      <c r="G4560" s="251"/>
      <c r="H4560" s="251"/>
      <c r="I4560" s="251"/>
      <c r="J4560" s="251"/>
      <c r="K4560" s="251"/>
      <c r="L4560" s="251"/>
      <c r="M4560" s="251"/>
      <c r="N4560" s="251"/>
      <c r="O4560" s="251"/>
      <c r="P4560" s="251"/>
      <c r="Q4560"/>
      <c r="R4560"/>
      <c r="S4560"/>
      <c r="T4560"/>
      <c r="U4560"/>
      <c r="V4560"/>
      <c r="W4560"/>
      <c r="X4560"/>
      <c r="Y4560"/>
      <c r="Z4560"/>
      <c r="AA4560"/>
      <c r="AB4560"/>
      <c r="AC4560"/>
      <c r="AD4560"/>
      <c r="AE4560"/>
      <c r="AF4560"/>
      <c r="AG4560"/>
      <c r="AH4560"/>
      <c r="AI4560"/>
      <c r="AJ4560"/>
      <c r="AK4560"/>
      <c r="AL4560"/>
      <c r="AM4560"/>
      <c r="AN4560"/>
      <c r="AO4560"/>
      <c r="AP4560"/>
      <c r="AQ4560"/>
      <c r="AR4560"/>
      <c r="AS4560"/>
      <c r="AT4560"/>
      <c r="AU4560"/>
      <c r="AV4560"/>
    </row>
    <row r="4561" spans="1:48" s="58" customFormat="1" ht="12.75" x14ac:dyDescent="0.2">
      <c r="A4561" s="247"/>
      <c r="B4561" s="165"/>
      <c r="C4561" s="165"/>
      <c r="D4561" s="245"/>
      <c r="E4561" s="245"/>
      <c r="F4561" s="245"/>
      <c r="G4561" s="251"/>
      <c r="H4561" s="251"/>
      <c r="I4561" s="251"/>
      <c r="J4561" s="251"/>
      <c r="K4561" s="251"/>
      <c r="L4561" s="251"/>
      <c r="M4561" s="251"/>
      <c r="N4561" s="251"/>
      <c r="O4561" s="251"/>
      <c r="P4561" s="251"/>
      <c r="Q4561"/>
      <c r="R4561"/>
      <c r="S4561"/>
      <c r="T4561"/>
      <c r="U4561"/>
      <c r="V4561"/>
      <c r="W4561"/>
      <c r="X4561"/>
      <c r="Y4561"/>
      <c r="Z4561"/>
      <c r="AA4561"/>
      <c r="AB4561"/>
      <c r="AC4561"/>
      <c r="AD4561"/>
      <c r="AE4561"/>
      <c r="AF4561"/>
      <c r="AG4561"/>
      <c r="AH4561"/>
      <c r="AI4561"/>
      <c r="AJ4561"/>
      <c r="AK4561"/>
      <c r="AL4561"/>
      <c r="AM4561"/>
      <c r="AN4561"/>
      <c r="AO4561"/>
      <c r="AP4561"/>
      <c r="AQ4561"/>
      <c r="AR4561"/>
      <c r="AS4561"/>
      <c r="AT4561"/>
      <c r="AU4561"/>
      <c r="AV4561"/>
    </row>
    <row r="4562" spans="1:48" s="58" customFormat="1" ht="12.75" x14ac:dyDescent="0.2">
      <c r="A4562" s="247"/>
      <c r="B4562" s="165"/>
      <c r="C4562" s="165"/>
      <c r="D4562" s="245"/>
      <c r="E4562" s="245"/>
      <c r="F4562" s="245"/>
      <c r="G4562" s="251"/>
      <c r="H4562" s="251"/>
      <c r="I4562" s="251"/>
      <c r="J4562" s="251"/>
      <c r="K4562" s="251"/>
      <c r="L4562" s="251"/>
      <c r="M4562" s="251"/>
      <c r="N4562" s="251"/>
      <c r="O4562" s="251"/>
      <c r="P4562" s="251"/>
      <c r="Q4562"/>
      <c r="R4562"/>
      <c r="S4562"/>
      <c r="T4562"/>
      <c r="U4562"/>
      <c r="V4562"/>
      <c r="W4562"/>
      <c r="X4562"/>
      <c r="Y4562"/>
      <c r="Z4562"/>
      <c r="AA4562"/>
      <c r="AB4562"/>
      <c r="AC4562"/>
      <c r="AD4562"/>
      <c r="AE4562"/>
      <c r="AF4562"/>
      <c r="AG4562"/>
      <c r="AH4562"/>
      <c r="AI4562"/>
      <c r="AJ4562"/>
      <c r="AK4562"/>
      <c r="AL4562"/>
      <c r="AM4562"/>
      <c r="AN4562"/>
      <c r="AO4562"/>
      <c r="AP4562"/>
      <c r="AQ4562"/>
      <c r="AR4562"/>
      <c r="AS4562"/>
      <c r="AT4562"/>
      <c r="AU4562"/>
      <c r="AV4562"/>
    </row>
    <row r="4563" spans="1:48" s="58" customFormat="1" ht="12.75" x14ac:dyDescent="0.2">
      <c r="A4563" s="247"/>
      <c r="B4563" s="165"/>
      <c r="C4563" s="165"/>
      <c r="D4563" s="245"/>
      <c r="E4563" s="245"/>
      <c r="F4563" s="245"/>
      <c r="G4563" s="251"/>
      <c r="H4563" s="251"/>
      <c r="I4563" s="251"/>
      <c r="J4563" s="251"/>
      <c r="K4563" s="251"/>
      <c r="L4563" s="251"/>
      <c r="M4563" s="251"/>
      <c r="N4563" s="251"/>
      <c r="O4563" s="251"/>
      <c r="P4563" s="251"/>
      <c r="Q4563"/>
      <c r="R4563"/>
      <c r="S4563"/>
      <c r="T4563"/>
      <c r="U4563"/>
      <c r="V4563"/>
      <c r="W4563"/>
      <c r="X4563"/>
      <c r="Y4563"/>
      <c r="Z4563"/>
      <c r="AA4563"/>
      <c r="AB4563"/>
      <c r="AC4563"/>
      <c r="AD4563"/>
      <c r="AE4563"/>
      <c r="AF4563"/>
      <c r="AG4563"/>
      <c r="AH4563"/>
      <c r="AI4563"/>
      <c r="AJ4563"/>
      <c r="AK4563"/>
      <c r="AL4563"/>
      <c r="AM4563"/>
      <c r="AN4563"/>
      <c r="AO4563"/>
      <c r="AP4563"/>
      <c r="AQ4563"/>
      <c r="AR4563"/>
      <c r="AS4563"/>
      <c r="AT4563"/>
      <c r="AU4563"/>
      <c r="AV4563"/>
    </row>
    <row r="4564" spans="1:48" s="58" customFormat="1" ht="12.75" x14ac:dyDescent="0.2">
      <c r="A4564" s="247"/>
      <c r="B4564" s="165"/>
      <c r="C4564" s="165"/>
      <c r="D4564" s="245"/>
      <c r="E4564" s="245"/>
      <c r="F4564" s="245"/>
      <c r="G4564" s="251"/>
      <c r="H4564" s="251"/>
      <c r="I4564" s="251"/>
      <c r="J4564" s="251"/>
      <c r="K4564" s="251"/>
      <c r="L4564" s="251"/>
      <c r="M4564" s="251"/>
      <c r="N4564" s="251"/>
      <c r="O4564" s="251"/>
      <c r="P4564" s="251"/>
      <c r="Q4564"/>
      <c r="R4564"/>
      <c r="S4564"/>
      <c r="T4564"/>
      <c r="U4564"/>
      <c r="V4564"/>
      <c r="W4564"/>
      <c r="X4564"/>
      <c r="Y4564"/>
      <c r="Z4564"/>
      <c r="AA4564"/>
      <c r="AB4564"/>
      <c r="AC4564"/>
      <c r="AD4564"/>
      <c r="AE4564"/>
      <c r="AF4564"/>
      <c r="AG4564"/>
      <c r="AH4564"/>
      <c r="AI4564"/>
      <c r="AJ4564"/>
      <c r="AK4564"/>
      <c r="AL4564"/>
      <c r="AM4564"/>
      <c r="AN4564"/>
      <c r="AO4564"/>
      <c r="AP4564"/>
      <c r="AQ4564"/>
      <c r="AR4564"/>
      <c r="AS4564"/>
      <c r="AT4564"/>
      <c r="AU4564"/>
      <c r="AV4564"/>
    </row>
    <row r="4565" spans="1:48" s="58" customFormat="1" ht="12.75" x14ac:dyDescent="0.2">
      <c r="A4565" s="247"/>
      <c r="B4565" s="165"/>
      <c r="C4565" s="165"/>
      <c r="D4565" s="245"/>
      <c r="E4565" s="245"/>
      <c r="F4565" s="245"/>
      <c r="G4565" s="251"/>
      <c r="H4565" s="251"/>
      <c r="I4565" s="251"/>
      <c r="J4565" s="251"/>
      <c r="K4565" s="251"/>
      <c r="L4565" s="251"/>
      <c r="M4565" s="251"/>
      <c r="N4565" s="251"/>
      <c r="O4565" s="251"/>
      <c r="P4565" s="251"/>
      <c r="Q4565"/>
      <c r="R4565"/>
      <c r="S4565"/>
      <c r="T4565"/>
      <c r="U4565"/>
      <c r="V4565"/>
      <c r="W4565"/>
      <c r="X4565"/>
      <c r="Y4565"/>
      <c r="Z4565"/>
      <c r="AA4565"/>
      <c r="AB4565"/>
      <c r="AC4565"/>
      <c r="AD4565"/>
      <c r="AE4565"/>
      <c r="AF4565"/>
      <c r="AG4565"/>
      <c r="AH4565"/>
      <c r="AI4565"/>
      <c r="AJ4565"/>
      <c r="AK4565"/>
      <c r="AL4565"/>
      <c r="AM4565"/>
      <c r="AN4565"/>
      <c r="AO4565"/>
      <c r="AP4565"/>
      <c r="AQ4565"/>
      <c r="AR4565"/>
      <c r="AS4565"/>
      <c r="AT4565"/>
      <c r="AU4565"/>
      <c r="AV4565"/>
    </row>
    <row r="4566" spans="1:48" s="58" customFormat="1" ht="12.75" x14ac:dyDescent="0.2">
      <c r="A4566" s="247"/>
      <c r="B4566" s="165"/>
      <c r="C4566" s="165"/>
      <c r="D4566" s="245"/>
      <c r="E4566" s="245"/>
      <c r="F4566" s="245"/>
      <c r="G4566" s="251"/>
      <c r="H4566" s="251"/>
      <c r="I4566" s="251"/>
      <c r="J4566" s="251"/>
      <c r="K4566" s="251"/>
      <c r="L4566" s="251"/>
      <c r="M4566" s="251"/>
      <c r="N4566" s="251"/>
      <c r="O4566" s="251"/>
      <c r="P4566" s="251"/>
      <c r="Q4566"/>
      <c r="R4566"/>
      <c r="S4566"/>
      <c r="T4566"/>
      <c r="U4566"/>
      <c r="V4566"/>
      <c r="W4566"/>
      <c r="X4566"/>
      <c r="Y4566"/>
      <c r="Z4566"/>
      <c r="AA4566"/>
      <c r="AB4566"/>
      <c r="AC4566"/>
      <c r="AD4566"/>
      <c r="AE4566"/>
      <c r="AF4566"/>
      <c r="AG4566"/>
      <c r="AH4566"/>
      <c r="AI4566"/>
      <c r="AJ4566"/>
      <c r="AK4566"/>
      <c r="AL4566"/>
      <c r="AM4566"/>
      <c r="AN4566"/>
      <c r="AO4566"/>
      <c r="AP4566"/>
      <c r="AQ4566"/>
      <c r="AR4566"/>
      <c r="AS4566"/>
      <c r="AT4566"/>
      <c r="AU4566"/>
      <c r="AV4566"/>
    </row>
    <row r="4567" spans="1:48" s="58" customFormat="1" ht="12.75" x14ac:dyDescent="0.2">
      <c r="A4567" s="247"/>
      <c r="B4567" s="165"/>
      <c r="C4567" s="165"/>
      <c r="D4567" s="245"/>
      <c r="E4567" s="245"/>
      <c r="F4567" s="245"/>
      <c r="G4567" s="251"/>
      <c r="H4567" s="251"/>
      <c r="I4567" s="251"/>
      <c r="J4567" s="251"/>
      <c r="K4567" s="251"/>
      <c r="L4567" s="251"/>
      <c r="M4567" s="251"/>
      <c r="N4567" s="251"/>
      <c r="O4567" s="251"/>
      <c r="P4567" s="251"/>
      <c r="Q4567"/>
      <c r="R4567"/>
      <c r="S4567"/>
      <c r="T4567"/>
      <c r="U4567"/>
      <c r="V4567"/>
      <c r="W4567"/>
      <c r="X4567"/>
      <c r="Y4567"/>
      <c r="Z4567"/>
      <c r="AA4567"/>
      <c r="AB4567"/>
      <c r="AC4567"/>
      <c r="AD4567"/>
      <c r="AE4567"/>
      <c r="AF4567"/>
      <c r="AG4567"/>
      <c r="AH4567"/>
      <c r="AI4567"/>
      <c r="AJ4567"/>
      <c r="AK4567"/>
      <c r="AL4567"/>
      <c r="AM4567"/>
      <c r="AN4567"/>
      <c r="AO4567"/>
      <c r="AP4567"/>
      <c r="AQ4567"/>
      <c r="AR4567"/>
      <c r="AS4567"/>
      <c r="AT4567"/>
      <c r="AU4567"/>
      <c r="AV4567"/>
    </row>
    <row r="4568" spans="1:48" s="58" customFormat="1" ht="12.75" x14ac:dyDescent="0.2">
      <c r="A4568" s="247"/>
      <c r="B4568" s="165"/>
      <c r="C4568" s="165"/>
      <c r="D4568" s="245"/>
      <c r="E4568" s="245"/>
      <c r="F4568" s="245"/>
      <c r="G4568" s="251"/>
      <c r="H4568" s="251"/>
      <c r="I4568" s="251"/>
      <c r="J4568" s="251"/>
      <c r="K4568" s="251"/>
      <c r="L4568" s="251"/>
      <c r="M4568" s="251"/>
      <c r="N4568" s="251"/>
      <c r="O4568" s="251"/>
      <c r="P4568" s="251"/>
      <c r="Q4568"/>
      <c r="R4568"/>
      <c r="S4568"/>
      <c r="T4568"/>
      <c r="U4568"/>
      <c r="V4568"/>
      <c r="W4568"/>
      <c r="X4568"/>
      <c r="Y4568"/>
      <c r="Z4568"/>
      <c r="AA4568"/>
      <c r="AB4568"/>
      <c r="AC4568"/>
      <c r="AD4568"/>
      <c r="AE4568"/>
      <c r="AF4568"/>
      <c r="AG4568"/>
      <c r="AH4568"/>
      <c r="AI4568"/>
      <c r="AJ4568"/>
      <c r="AK4568"/>
      <c r="AL4568"/>
      <c r="AM4568"/>
      <c r="AN4568"/>
      <c r="AO4568"/>
      <c r="AP4568"/>
      <c r="AQ4568"/>
      <c r="AR4568"/>
      <c r="AS4568"/>
      <c r="AT4568"/>
      <c r="AU4568"/>
      <c r="AV4568"/>
    </row>
    <row r="4569" spans="1:48" s="58" customFormat="1" ht="12.75" x14ac:dyDescent="0.2">
      <c r="A4569" s="247"/>
      <c r="B4569" s="165"/>
      <c r="C4569" s="165"/>
      <c r="D4569" s="245"/>
      <c r="E4569" s="245"/>
      <c r="F4569" s="245"/>
      <c r="G4569" s="251"/>
      <c r="H4569" s="251"/>
      <c r="I4569" s="251"/>
      <c r="J4569" s="251"/>
      <c r="K4569" s="251"/>
      <c r="L4569" s="251"/>
      <c r="M4569" s="251"/>
      <c r="N4569" s="251"/>
      <c r="O4569" s="251"/>
      <c r="P4569" s="251"/>
      <c r="Q4569"/>
      <c r="R4569"/>
      <c r="S4569"/>
      <c r="T4569"/>
      <c r="U4569"/>
      <c r="V4569"/>
      <c r="W4569"/>
      <c r="X4569"/>
      <c r="Y4569"/>
      <c r="Z4569"/>
      <c r="AA4569"/>
      <c r="AB4569"/>
      <c r="AC4569"/>
      <c r="AD4569"/>
      <c r="AE4569"/>
      <c r="AF4569"/>
      <c r="AG4569"/>
      <c r="AH4569"/>
      <c r="AI4569"/>
      <c r="AJ4569"/>
      <c r="AK4569"/>
      <c r="AL4569"/>
      <c r="AM4569"/>
      <c r="AN4569"/>
      <c r="AO4569"/>
      <c r="AP4569"/>
      <c r="AQ4569"/>
      <c r="AR4569"/>
      <c r="AS4569"/>
      <c r="AT4569"/>
      <c r="AU4569"/>
      <c r="AV4569"/>
    </row>
    <row r="4570" spans="1:48" s="58" customFormat="1" ht="12.75" x14ac:dyDescent="0.2">
      <c r="A4570" s="247"/>
      <c r="B4570" s="165"/>
      <c r="C4570" s="165"/>
      <c r="D4570" s="245"/>
      <c r="E4570" s="245"/>
      <c r="F4570" s="245"/>
      <c r="G4570" s="251"/>
      <c r="H4570" s="251"/>
      <c r="I4570" s="251"/>
      <c r="J4570" s="251"/>
      <c r="K4570" s="251"/>
      <c r="L4570" s="251"/>
      <c r="M4570" s="251"/>
      <c r="N4570" s="251"/>
      <c r="O4570" s="251"/>
      <c r="P4570" s="251"/>
      <c r="Q4570"/>
      <c r="R4570"/>
      <c r="S4570"/>
      <c r="T4570"/>
      <c r="U4570"/>
      <c r="V4570"/>
      <c r="W4570"/>
      <c r="X4570"/>
      <c r="Y4570"/>
      <c r="Z4570"/>
      <c r="AA4570"/>
      <c r="AB4570"/>
      <c r="AC4570"/>
      <c r="AD4570"/>
      <c r="AE4570"/>
      <c r="AF4570"/>
      <c r="AG4570"/>
      <c r="AH4570"/>
      <c r="AI4570"/>
      <c r="AJ4570"/>
      <c r="AK4570"/>
      <c r="AL4570"/>
      <c r="AM4570"/>
      <c r="AN4570"/>
      <c r="AO4570"/>
      <c r="AP4570"/>
      <c r="AQ4570"/>
      <c r="AR4570"/>
      <c r="AS4570"/>
      <c r="AT4570"/>
      <c r="AU4570"/>
      <c r="AV4570"/>
    </row>
    <row r="4571" spans="1:48" s="58" customFormat="1" ht="12.75" x14ac:dyDescent="0.2">
      <c r="A4571" s="247"/>
      <c r="B4571" s="165"/>
      <c r="C4571" s="165"/>
      <c r="D4571" s="245"/>
      <c r="E4571" s="245"/>
      <c r="F4571" s="245"/>
      <c r="G4571" s="251"/>
      <c r="H4571" s="251"/>
      <c r="I4571" s="251"/>
      <c r="J4571" s="251"/>
      <c r="K4571" s="251"/>
      <c r="L4571" s="251"/>
      <c r="M4571" s="251"/>
      <c r="N4571" s="251"/>
      <c r="O4571" s="251"/>
      <c r="P4571" s="251"/>
      <c r="Q4571"/>
      <c r="R4571"/>
      <c r="S4571"/>
      <c r="T4571"/>
      <c r="U4571"/>
      <c r="V4571"/>
      <c r="W4571"/>
      <c r="X4571"/>
      <c r="Y4571"/>
      <c r="Z4571"/>
      <c r="AA4571"/>
      <c r="AB4571"/>
      <c r="AC4571"/>
      <c r="AD4571"/>
      <c r="AE4571"/>
      <c r="AF4571"/>
      <c r="AG4571"/>
      <c r="AH4571"/>
      <c r="AI4571"/>
      <c r="AJ4571"/>
      <c r="AK4571"/>
      <c r="AL4571"/>
      <c r="AM4571"/>
      <c r="AN4571"/>
      <c r="AO4571"/>
      <c r="AP4571"/>
      <c r="AQ4571"/>
      <c r="AR4571"/>
      <c r="AS4571"/>
      <c r="AT4571"/>
      <c r="AU4571"/>
      <c r="AV4571"/>
    </row>
    <row r="4572" spans="1:48" s="58" customFormat="1" ht="12.75" x14ac:dyDescent="0.2">
      <c r="A4572" s="247"/>
      <c r="B4572" s="165"/>
      <c r="C4572" s="165"/>
      <c r="D4572" s="245"/>
      <c r="E4572" s="245"/>
      <c r="F4572" s="245"/>
      <c r="G4572" s="251"/>
      <c r="H4572" s="251"/>
      <c r="I4572" s="251"/>
      <c r="J4572" s="251"/>
      <c r="K4572" s="251"/>
      <c r="L4572" s="251"/>
      <c r="M4572" s="251"/>
      <c r="N4572" s="251"/>
      <c r="O4572" s="251"/>
      <c r="P4572" s="251"/>
      <c r="Q4572"/>
      <c r="R4572"/>
      <c r="S4572"/>
      <c r="T4572"/>
      <c r="U4572"/>
      <c r="V4572"/>
      <c r="W4572"/>
      <c r="X4572"/>
      <c r="Y4572"/>
      <c r="Z4572"/>
      <c r="AA4572"/>
      <c r="AB4572"/>
      <c r="AC4572"/>
      <c r="AD4572"/>
      <c r="AE4572"/>
      <c r="AF4572"/>
      <c r="AG4572"/>
      <c r="AH4572"/>
      <c r="AI4572"/>
      <c r="AJ4572"/>
      <c r="AK4572"/>
      <c r="AL4572"/>
      <c r="AM4572"/>
      <c r="AN4572"/>
      <c r="AO4572"/>
      <c r="AP4572"/>
      <c r="AQ4572"/>
      <c r="AR4572"/>
      <c r="AS4572"/>
      <c r="AT4572"/>
      <c r="AU4572"/>
      <c r="AV4572"/>
    </row>
    <row r="4573" spans="1:48" s="58" customFormat="1" ht="12.75" x14ac:dyDescent="0.2">
      <c r="A4573" s="247"/>
      <c r="B4573" s="165"/>
      <c r="C4573" s="165"/>
      <c r="D4573" s="245"/>
      <c r="E4573" s="245"/>
      <c r="F4573" s="245"/>
      <c r="G4573" s="251"/>
      <c r="H4573" s="251"/>
      <c r="I4573" s="251"/>
      <c r="J4573" s="251"/>
      <c r="K4573" s="251"/>
      <c r="L4573" s="251"/>
      <c r="M4573" s="251"/>
      <c r="N4573" s="251"/>
      <c r="O4573" s="251"/>
      <c r="P4573" s="251"/>
      <c r="Q4573"/>
      <c r="R4573"/>
      <c r="S4573"/>
      <c r="T4573"/>
      <c r="U4573"/>
      <c r="V4573"/>
      <c r="W4573"/>
      <c r="X4573"/>
      <c r="Y4573"/>
      <c r="Z4573"/>
      <c r="AA4573"/>
      <c r="AB4573"/>
      <c r="AC4573"/>
      <c r="AD4573"/>
      <c r="AE4573"/>
      <c r="AF4573"/>
      <c r="AG4573"/>
      <c r="AH4573"/>
      <c r="AI4573"/>
      <c r="AJ4573"/>
      <c r="AK4573"/>
      <c r="AL4573"/>
      <c r="AM4573"/>
      <c r="AN4573"/>
      <c r="AO4573"/>
      <c r="AP4573"/>
      <c r="AQ4573"/>
      <c r="AR4573"/>
      <c r="AS4573"/>
      <c r="AT4573"/>
      <c r="AU4573"/>
      <c r="AV4573"/>
    </row>
    <row r="4574" spans="1:48" s="58" customFormat="1" ht="12.75" x14ac:dyDescent="0.2">
      <c r="A4574" s="247"/>
      <c r="B4574" s="165"/>
      <c r="C4574" s="165"/>
      <c r="D4574" s="245"/>
      <c r="E4574" s="245"/>
      <c r="F4574" s="245"/>
      <c r="G4574" s="251"/>
      <c r="H4574" s="251"/>
      <c r="I4574" s="251"/>
      <c r="J4574" s="251"/>
      <c r="K4574" s="251"/>
      <c r="L4574" s="251"/>
      <c r="M4574" s="251"/>
      <c r="N4574" s="251"/>
      <c r="O4574" s="251"/>
      <c r="P4574" s="251"/>
      <c r="Q4574"/>
      <c r="R4574"/>
      <c r="S4574"/>
      <c r="T4574"/>
      <c r="U4574"/>
      <c r="V4574"/>
      <c r="W4574"/>
      <c r="X4574"/>
      <c r="Y4574"/>
      <c r="Z4574"/>
      <c r="AA4574"/>
      <c r="AB4574"/>
      <c r="AC4574"/>
      <c r="AD4574"/>
      <c r="AE4574"/>
      <c r="AF4574"/>
      <c r="AG4574"/>
      <c r="AH4574"/>
      <c r="AI4574"/>
      <c r="AJ4574"/>
      <c r="AK4574"/>
      <c r="AL4574"/>
      <c r="AM4574"/>
      <c r="AN4574"/>
      <c r="AO4574"/>
      <c r="AP4574"/>
      <c r="AQ4574"/>
      <c r="AR4574"/>
      <c r="AS4574"/>
      <c r="AT4574"/>
      <c r="AU4574"/>
      <c r="AV4574"/>
    </row>
    <row r="4575" spans="1:48" s="58" customFormat="1" ht="12.75" x14ac:dyDescent="0.2">
      <c r="A4575" s="247"/>
      <c r="B4575" s="165"/>
      <c r="C4575" s="165"/>
      <c r="D4575" s="245"/>
      <c r="E4575" s="245"/>
      <c r="F4575" s="245"/>
      <c r="G4575" s="251"/>
      <c r="H4575" s="251"/>
      <c r="I4575" s="251"/>
      <c r="J4575" s="251"/>
      <c r="K4575" s="251"/>
      <c r="L4575" s="251"/>
      <c r="M4575" s="251"/>
      <c r="N4575" s="251"/>
      <c r="O4575" s="251"/>
      <c r="P4575" s="251"/>
      <c r="Q4575"/>
      <c r="R4575"/>
      <c r="S4575"/>
      <c r="T4575"/>
      <c r="U4575"/>
      <c r="V4575"/>
      <c r="W4575"/>
      <c r="X4575"/>
      <c r="Y4575"/>
      <c r="Z4575"/>
      <c r="AA4575"/>
      <c r="AB4575"/>
      <c r="AC4575"/>
      <c r="AD4575"/>
      <c r="AE4575"/>
      <c r="AF4575"/>
      <c r="AG4575"/>
      <c r="AH4575"/>
      <c r="AI4575"/>
      <c r="AJ4575"/>
      <c r="AK4575"/>
      <c r="AL4575"/>
      <c r="AM4575"/>
      <c r="AN4575"/>
      <c r="AO4575"/>
      <c r="AP4575"/>
      <c r="AQ4575"/>
      <c r="AR4575"/>
      <c r="AS4575"/>
      <c r="AT4575"/>
      <c r="AU4575"/>
      <c r="AV4575"/>
    </row>
    <row r="4576" spans="1:48" s="58" customFormat="1" ht="12.75" x14ac:dyDescent="0.2">
      <c r="A4576" s="247"/>
      <c r="B4576" s="165"/>
      <c r="C4576" s="165"/>
      <c r="D4576" s="245"/>
      <c r="E4576" s="245"/>
      <c r="F4576" s="245"/>
      <c r="G4576" s="251"/>
      <c r="H4576" s="251"/>
      <c r="I4576" s="251"/>
      <c r="J4576" s="251"/>
      <c r="K4576" s="251"/>
      <c r="L4576" s="251"/>
      <c r="M4576" s="251"/>
      <c r="N4576" s="251"/>
      <c r="O4576" s="251"/>
      <c r="P4576" s="251"/>
      <c r="Q4576"/>
      <c r="R4576"/>
      <c r="S4576"/>
      <c r="T4576"/>
      <c r="U4576"/>
      <c r="V4576"/>
      <c r="W4576"/>
      <c r="X4576"/>
      <c r="Y4576"/>
      <c r="Z4576"/>
      <c r="AA4576"/>
      <c r="AB4576"/>
      <c r="AC4576"/>
      <c r="AD4576"/>
      <c r="AE4576"/>
      <c r="AF4576"/>
      <c r="AG4576"/>
      <c r="AH4576"/>
      <c r="AI4576"/>
      <c r="AJ4576"/>
      <c r="AK4576"/>
      <c r="AL4576"/>
      <c r="AM4576"/>
      <c r="AN4576"/>
      <c r="AO4576"/>
      <c r="AP4576"/>
      <c r="AQ4576"/>
      <c r="AR4576"/>
      <c r="AS4576"/>
      <c r="AT4576"/>
      <c r="AU4576"/>
      <c r="AV4576"/>
    </row>
    <row r="4577" spans="1:48" s="58" customFormat="1" ht="12.75" x14ac:dyDescent="0.2">
      <c r="A4577" s="247"/>
      <c r="B4577" s="165"/>
      <c r="C4577" s="165"/>
      <c r="D4577" s="245"/>
      <c r="E4577" s="245"/>
      <c r="F4577" s="245"/>
      <c r="G4577" s="251"/>
      <c r="H4577" s="251"/>
      <c r="I4577" s="251"/>
      <c r="J4577" s="251"/>
      <c r="K4577" s="251"/>
      <c r="L4577" s="251"/>
      <c r="M4577" s="251"/>
      <c r="N4577" s="251"/>
      <c r="O4577" s="251"/>
      <c r="P4577" s="251"/>
      <c r="Q4577"/>
      <c r="R4577"/>
      <c r="S4577"/>
      <c r="T4577"/>
      <c r="U4577"/>
      <c r="V4577"/>
      <c r="W4577"/>
      <c r="X4577"/>
      <c r="Y4577"/>
      <c r="Z4577"/>
      <c r="AA4577"/>
      <c r="AB4577"/>
      <c r="AC4577"/>
      <c r="AD4577"/>
      <c r="AE4577"/>
      <c r="AF4577"/>
      <c r="AG4577"/>
      <c r="AH4577"/>
      <c r="AI4577"/>
      <c r="AJ4577"/>
      <c r="AK4577"/>
      <c r="AL4577"/>
      <c r="AM4577"/>
      <c r="AN4577"/>
      <c r="AO4577"/>
      <c r="AP4577"/>
      <c r="AQ4577"/>
      <c r="AR4577"/>
      <c r="AS4577"/>
      <c r="AT4577"/>
      <c r="AU4577"/>
      <c r="AV4577"/>
    </row>
    <row r="4578" spans="1:48" s="58" customFormat="1" ht="12.75" x14ac:dyDescent="0.2">
      <c r="A4578" s="247"/>
      <c r="B4578" s="165"/>
      <c r="C4578" s="165"/>
      <c r="D4578" s="245"/>
      <c r="E4578" s="245"/>
      <c r="F4578" s="245"/>
      <c r="G4578" s="251"/>
      <c r="H4578" s="251"/>
      <c r="I4578" s="251"/>
      <c r="J4578" s="251"/>
      <c r="K4578" s="251"/>
      <c r="L4578" s="251"/>
      <c r="M4578" s="251"/>
      <c r="N4578" s="251"/>
      <c r="O4578" s="251"/>
      <c r="P4578" s="251"/>
      <c r="Q4578"/>
      <c r="R4578"/>
      <c r="S4578"/>
      <c r="T4578"/>
      <c r="U4578"/>
      <c r="V4578"/>
      <c r="W4578"/>
      <c r="X4578"/>
      <c r="Y4578"/>
      <c r="Z4578"/>
      <c r="AA4578"/>
      <c r="AB4578"/>
      <c r="AC4578"/>
      <c r="AD4578"/>
      <c r="AE4578"/>
      <c r="AF4578"/>
      <c r="AG4578"/>
      <c r="AH4578"/>
      <c r="AI4578"/>
      <c r="AJ4578"/>
      <c r="AK4578"/>
      <c r="AL4578"/>
      <c r="AM4578"/>
      <c r="AN4578"/>
      <c r="AO4578"/>
      <c r="AP4578"/>
      <c r="AQ4578"/>
      <c r="AR4578"/>
      <c r="AS4578"/>
      <c r="AT4578"/>
      <c r="AU4578"/>
      <c r="AV4578"/>
    </row>
    <row r="4579" spans="1:48" s="58" customFormat="1" ht="12.75" x14ac:dyDescent="0.2">
      <c r="A4579" s="247"/>
      <c r="B4579" s="165"/>
      <c r="C4579" s="165"/>
      <c r="D4579" s="245"/>
      <c r="E4579" s="245"/>
      <c r="F4579" s="245"/>
      <c r="G4579" s="251"/>
      <c r="H4579" s="251"/>
      <c r="I4579" s="251"/>
      <c r="J4579" s="251"/>
      <c r="K4579" s="251"/>
      <c r="L4579" s="251"/>
      <c r="M4579" s="251"/>
      <c r="N4579" s="251"/>
      <c r="O4579" s="251"/>
      <c r="P4579" s="251"/>
      <c r="Q4579"/>
      <c r="R4579"/>
      <c r="S4579"/>
      <c r="T4579"/>
      <c r="U4579"/>
      <c r="V4579"/>
      <c r="W4579"/>
      <c r="X4579"/>
      <c r="Y4579"/>
      <c r="Z4579"/>
      <c r="AA4579"/>
      <c r="AB4579"/>
      <c r="AC4579"/>
      <c r="AD4579"/>
      <c r="AE4579"/>
      <c r="AF4579"/>
      <c r="AG4579"/>
      <c r="AH4579"/>
      <c r="AI4579"/>
      <c r="AJ4579"/>
      <c r="AK4579"/>
      <c r="AL4579"/>
      <c r="AM4579"/>
      <c r="AN4579"/>
      <c r="AO4579"/>
      <c r="AP4579"/>
      <c r="AQ4579"/>
      <c r="AR4579"/>
      <c r="AS4579"/>
      <c r="AT4579"/>
      <c r="AU4579"/>
      <c r="AV4579"/>
    </row>
    <row r="4580" spans="1:48" s="58" customFormat="1" ht="12.75" x14ac:dyDescent="0.2">
      <c r="A4580" s="247"/>
      <c r="B4580" s="165"/>
      <c r="C4580" s="165"/>
      <c r="D4580" s="245"/>
      <c r="E4580" s="245"/>
      <c r="F4580" s="245"/>
      <c r="G4580" s="251"/>
      <c r="H4580" s="251"/>
      <c r="I4580" s="251"/>
      <c r="J4580" s="251"/>
      <c r="K4580" s="251"/>
      <c r="L4580" s="251"/>
      <c r="M4580" s="251"/>
      <c r="N4580" s="251"/>
      <c r="O4580" s="251"/>
      <c r="P4580" s="251"/>
      <c r="Q4580"/>
      <c r="R4580"/>
      <c r="S4580"/>
      <c r="T4580"/>
      <c r="U4580"/>
      <c r="V4580"/>
      <c r="W4580"/>
      <c r="X4580"/>
      <c r="Y4580"/>
      <c r="Z4580"/>
      <c r="AA4580"/>
      <c r="AB4580"/>
      <c r="AC4580"/>
      <c r="AD4580"/>
      <c r="AE4580"/>
      <c r="AF4580"/>
      <c r="AG4580"/>
      <c r="AH4580"/>
      <c r="AI4580"/>
      <c r="AJ4580"/>
      <c r="AK4580"/>
      <c r="AL4580"/>
      <c r="AM4580"/>
      <c r="AN4580"/>
      <c r="AO4580"/>
      <c r="AP4580"/>
      <c r="AQ4580"/>
      <c r="AR4580"/>
      <c r="AS4580"/>
      <c r="AT4580"/>
      <c r="AU4580"/>
      <c r="AV4580"/>
    </row>
    <row r="4581" spans="1:48" s="58" customFormat="1" ht="12.75" x14ac:dyDescent="0.2">
      <c r="A4581" s="247"/>
      <c r="B4581" s="165"/>
      <c r="C4581" s="165"/>
      <c r="D4581" s="245"/>
      <c r="E4581" s="245"/>
      <c r="F4581" s="245"/>
      <c r="G4581" s="251"/>
      <c r="H4581" s="251"/>
      <c r="I4581" s="251"/>
      <c r="J4581" s="251"/>
      <c r="K4581" s="251"/>
      <c r="L4581" s="251"/>
      <c r="M4581" s="251"/>
      <c r="N4581" s="251"/>
      <c r="O4581" s="251"/>
      <c r="P4581" s="251"/>
      <c r="Q4581"/>
      <c r="R4581"/>
      <c r="S4581"/>
      <c r="T4581"/>
      <c r="U4581"/>
      <c r="V4581"/>
      <c r="W4581"/>
      <c r="X4581"/>
      <c r="Y4581"/>
      <c r="Z4581"/>
      <c r="AA4581"/>
      <c r="AB4581"/>
      <c r="AC4581"/>
      <c r="AD4581"/>
      <c r="AE4581"/>
      <c r="AF4581"/>
      <c r="AG4581"/>
      <c r="AH4581"/>
      <c r="AI4581"/>
      <c r="AJ4581"/>
      <c r="AK4581"/>
      <c r="AL4581"/>
      <c r="AM4581"/>
      <c r="AN4581"/>
      <c r="AO4581"/>
      <c r="AP4581"/>
      <c r="AQ4581"/>
      <c r="AR4581"/>
      <c r="AS4581"/>
      <c r="AT4581"/>
      <c r="AU4581"/>
      <c r="AV4581"/>
    </row>
    <row r="4582" spans="1:48" s="58" customFormat="1" ht="12.75" x14ac:dyDescent="0.2">
      <c r="A4582" s="247"/>
      <c r="B4582" s="165"/>
      <c r="C4582" s="165"/>
      <c r="D4582" s="245"/>
      <c r="E4582" s="245"/>
      <c r="F4582" s="245"/>
      <c r="G4582" s="251"/>
      <c r="H4582" s="251"/>
      <c r="I4582" s="251"/>
      <c r="J4582" s="251"/>
      <c r="K4582" s="251"/>
      <c r="L4582" s="251"/>
      <c r="M4582" s="251"/>
      <c r="N4582" s="251"/>
      <c r="O4582" s="251"/>
      <c r="P4582" s="251"/>
      <c r="Q4582"/>
      <c r="R4582"/>
      <c r="S4582"/>
      <c r="T4582"/>
      <c r="U4582"/>
      <c r="V4582"/>
      <c r="W4582"/>
      <c r="X4582"/>
      <c r="Y4582"/>
      <c r="Z4582"/>
      <c r="AA4582"/>
      <c r="AB4582"/>
      <c r="AC4582"/>
      <c r="AD4582"/>
      <c r="AE4582"/>
      <c r="AF4582"/>
      <c r="AG4582"/>
      <c r="AH4582"/>
      <c r="AI4582"/>
      <c r="AJ4582"/>
      <c r="AK4582"/>
      <c r="AL4582"/>
      <c r="AM4582"/>
      <c r="AN4582"/>
      <c r="AO4582"/>
      <c r="AP4582"/>
      <c r="AQ4582"/>
      <c r="AR4582"/>
      <c r="AS4582"/>
      <c r="AT4582"/>
      <c r="AU4582"/>
      <c r="AV4582"/>
    </row>
    <row r="4583" spans="1:48" s="58" customFormat="1" ht="12.75" x14ac:dyDescent="0.2">
      <c r="A4583" s="247"/>
      <c r="B4583" s="165"/>
      <c r="C4583" s="165"/>
      <c r="D4583" s="245"/>
      <c r="E4583" s="245"/>
      <c r="F4583" s="245"/>
      <c r="G4583" s="251"/>
      <c r="H4583" s="251"/>
      <c r="I4583" s="251"/>
      <c r="J4583" s="251"/>
      <c r="K4583" s="251"/>
      <c r="L4583" s="251"/>
      <c r="M4583" s="251"/>
      <c r="N4583" s="251"/>
      <c r="O4583" s="251"/>
      <c r="P4583" s="251"/>
      <c r="Q4583"/>
      <c r="R4583"/>
      <c r="S4583"/>
      <c r="T4583"/>
      <c r="U4583"/>
      <c r="V4583"/>
      <c r="W4583"/>
      <c r="X4583"/>
      <c r="Y4583"/>
      <c r="Z4583"/>
      <c r="AA4583"/>
      <c r="AB4583"/>
      <c r="AC4583"/>
      <c r="AD4583"/>
      <c r="AE4583"/>
      <c r="AF4583"/>
      <c r="AG4583"/>
      <c r="AH4583"/>
      <c r="AI4583"/>
      <c r="AJ4583"/>
      <c r="AK4583"/>
      <c r="AL4583"/>
      <c r="AM4583"/>
      <c r="AN4583"/>
      <c r="AO4583"/>
      <c r="AP4583"/>
      <c r="AQ4583"/>
      <c r="AR4583"/>
      <c r="AS4583"/>
      <c r="AT4583"/>
      <c r="AU4583"/>
      <c r="AV4583"/>
    </row>
    <row r="4584" spans="1:48" s="58" customFormat="1" ht="12.75" x14ac:dyDescent="0.2">
      <c r="A4584" s="247"/>
      <c r="B4584" s="165"/>
      <c r="C4584" s="165"/>
      <c r="D4584" s="245"/>
      <c r="E4584" s="245"/>
      <c r="F4584" s="245"/>
      <c r="G4584" s="251"/>
      <c r="H4584" s="251"/>
      <c r="I4584" s="251"/>
      <c r="J4584" s="251"/>
      <c r="K4584" s="251"/>
      <c r="L4584" s="251"/>
      <c r="M4584" s="251"/>
      <c r="N4584" s="251"/>
      <c r="O4584" s="251"/>
      <c r="P4584" s="251"/>
      <c r="Q4584"/>
      <c r="R4584"/>
      <c r="S4584"/>
      <c r="T4584"/>
      <c r="U4584"/>
      <c r="V4584"/>
      <c r="W4584"/>
      <c r="X4584"/>
      <c r="Y4584"/>
      <c r="Z4584"/>
      <c r="AA4584"/>
      <c r="AB4584"/>
      <c r="AC4584"/>
      <c r="AD4584"/>
      <c r="AE4584"/>
      <c r="AF4584"/>
      <c r="AG4584"/>
      <c r="AH4584"/>
      <c r="AI4584"/>
      <c r="AJ4584"/>
      <c r="AK4584"/>
      <c r="AL4584"/>
      <c r="AM4584"/>
      <c r="AN4584"/>
      <c r="AO4584"/>
      <c r="AP4584"/>
      <c r="AQ4584"/>
      <c r="AR4584"/>
      <c r="AS4584"/>
      <c r="AT4584"/>
      <c r="AU4584"/>
      <c r="AV4584"/>
    </row>
    <row r="4585" spans="1:48" s="58" customFormat="1" ht="12.75" x14ac:dyDescent="0.2">
      <c r="A4585" s="247"/>
      <c r="B4585" s="165"/>
      <c r="C4585" s="165"/>
      <c r="D4585" s="245"/>
      <c r="E4585" s="245"/>
      <c r="F4585" s="245"/>
      <c r="G4585" s="251"/>
      <c r="H4585" s="251"/>
      <c r="I4585" s="251"/>
      <c r="J4585" s="251"/>
      <c r="K4585" s="251"/>
      <c r="L4585" s="251"/>
      <c r="M4585" s="251"/>
      <c r="N4585" s="251"/>
      <c r="O4585" s="251"/>
      <c r="P4585" s="251"/>
      <c r="Q4585"/>
      <c r="R4585"/>
      <c r="S4585"/>
      <c r="T4585"/>
      <c r="U4585"/>
      <c r="V4585"/>
      <c r="W4585"/>
      <c r="X4585"/>
      <c r="Y4585"/>
      <c r="Z4585"/>
      <c r="AA4585"/>
      <c r="AB4585"/>
      <c r="AC4585"/>
      <c r="AD4585"/>
      <c r="AE4585"/>
      <c r="AF4585"/>
      <c r="AG4585"/>
      <c r="AH4585"/>
      <c r="AI4585"/>
      <c r="AJ4585"/>
      <c r="AK4585"/>
      <c r="AL4585"/>
      <c r="AM4585"/>
      <c r="AN4585"/>
      <c r="AO4585"/>
      <c r="AP4585"/>
      <c r="AQ4585"/>
      <c r="AR4585"/>
      <c r="AS4585"/>
      <c r="AT4585"/>
      <c r="AU4585"/>
      <c r="AV4585"/>
    </row>
    <row r="4586" spans="1:48" s="58" customFormat="1" ht="12.75" x14ac:dyDescent="0.2">
      <c r="A4586" s="247"/>
      <c r="B4586" s="165"/>
      <c r="C4586" s="165"/>
      <c r="D4586" s="245"/>
      <c r="E4586" s="245"/>
      <c r="F4586" s="245"/>
      <c r="G4586" s="251"/>
      <c r="H4586" s="251"/>
      <c r="I4586" s="251"/>
      <c r="J4586" s="251"/>
      <c r="K4586" s="251"/>
      <c r="L4586" s="251"/>
      <c r="M4586" s="251"/>
      <c r="N4586" s="251"/>
      <c r="O4586" s="251"/>
      <c r="P4586" s="251"/>
      <c r="Q4586"/>
      <c r="R4586"/>
      <c r="S4586"/>
      <c r="T4586"/>
      <c r="U4586"/>
      <c r="V4586"/>
      <c r="W4586"/>
      <c r="X4586"/>
      <c r="Y4586"/>
      <c r="Z4586"/>
      <c r="AA4586"/>
      <c r="AB4586"/>
      <c r="AC4586"/>
      <c r="AD4586"/>
      <c r="AE4586"/>
      <c r="AF4586"/>
      <c r="AG4586"/>
      <c r="AH4586"/>
      <c r="AI4586"/>
      <c r="AJ4586"/>
      <c r="AK4586"/>
      <c r="AL4586"/>
      <c r="AM4586"/>
      <c r="AN4586"/>
      <c r="AO4586"/>
      <c r="AP4586"/>
      <c r="AQ4586"/>
      <c r="AR4586"/>
      <c r="AS4586"/>
      <c r="AT4586"/>
      <c r="AU4586"/>
      <c r="AV4586"/>
    </row>
    <row r="4587" spans="1:48" s="58" customFormat="1" ht="12.75" x14ac:dyDescent="0.2">
      <c r="A4587" s="247"/>
      <c r="B4587" s="165"/>
      <c r="C4587" s="165"/>
      <c r="D4587" s="245"/>
      <c r="E4587" s="245"/>
      <c r="F4587" s="245"/>
      <c r="G4587" s="251"/>
      <c r="H4587" s="251"/>
      <c r="I4587" s="251"/>
      <c r="J4587" s="251"/>
      <c r="K4587" s="251"/>
      <c r="L4587" s="251"/>
      <c r="M4587" s="251"/>
      <c r="N4587" s="251"/>
      <c r="O4587" s="251"/>
      <c r="P4587" s="251"/>
      <c r="Q4587"/>
      <c r="R4587"/>
      <c r="S4587"/>
      <c r="T4587"/>
      <c r="U4587"/>
      <c r="V4587"/>
      <c r="W4587"/>
      <c r="X4587"/>
      <c r="Y4587"/>
      <c r="Z4587"/>
      <c r="AA4587"/>
      <c r="AB4587"/>
      <c r="AC4587"/>
      <c r="AD4587"/>
      <c r="AE4587"/>
      <c r="AF4587"/>
      <c r="AG4587"/>
      <c r="AH4587"/>
      <c r="AI4587"/>
      <c r="AJ4587"/>
      <c r="AK4587"/>
      <c r="AL4587"/>
      <c r="AM4587"/>
      <c r="AN4587"/>
      <c r="AO4587"/>
      <c r="AP4587"/>
      <c r="AQ4587"/>
      <c r="AR4587"/>
      <c r="AS4587"/>
      <c r="AT4587"/>
      <c r="AU4587"/>
      <c r="AV4587"/>
    </row>
    <row r="4588" spans="1:48" s="58" customFormat="1" ht="12.75" x14ac:dyDescent="0.2">
      <c r="A4588" s="247"/>
      <c r="B4588" s="165"/>
      <c r="C4588" s="165"/>
      <c r="D4588" s="245"/>
      <c r="E4588" s="245"/>
      <c r="F4588" s="245"/>
      <c r="G4588" s="251"/>
      <c r="H4588" s="251"/>
      <c r="I4588" s="251"/>
      <c r="J4588" s="251"/>
      <c r="K4588" s="251"/>
      <c r="L4588" s="251"/>
      <c r="M4588" s="251"/>
      <c r="N4588" s="251"/>
      <c r="O4588" s="251"/>
      <c r="P4588" s="251"/>
      <c r="Q4588"/>
      <c r="R4588"/>
      <c r="S4588"/>
      <c r="T4588"/>
      <c r="U4588"/>
      <c r="V4588"/>
      <c r="W4588"/>
      <c r="X4588"/>
      <c r="Y4588"/>
      <c r="Z4588"/>
      <c r="AA4588"/>
      <c r="AB4588"/>
      <c r="AC4588"/>
      <c r="AD4588"/>
      <c r="AE4588"/>
      <c r="AF4588"/>
      <c r="AG4588"/>
      <c r="AH4588"/>
      <c r="AI4588"/>
      <c r="AJ4588"/>
      <c r="AK4588"/>
      <c r="AL4588"/>
      <c r="AM4588"/>
      <c r="AN4588"/>
      <c r="AO4588"/>
      <c r="AP4588"/>
      <c r="AQ4588"/>
      <c r="AR4588"/>
      <c r="AS4588"/>
      <c r="AT4588"/>
      <c r="AU4588"/>
      <c r="AV4588"/>
    </row>
    <row r="4589" spans="1:48" s="58" customFormat="1" ht="12.75" x14ac:dyDescent="0.2">
      <c r="A4589" s="247"/>
      <c r="B4589" s="165"/>
      <c r="C4589" s="165"/>
      <c r="D4589" s="245"/>
      <c r="E4589" s="245"/>
      <c r="F4589" s="245"/>
      <c r="G4589" s="251"/>
      <c r="H4589" s="251"/>
      <c r="I4589" s="251"/>
      <c r="J4589" s="251"/>
      <c r="K4589" s="251"/>
      <c r="L4589" s="251"/>
      <c r="M4589" s="251"/>
      <c r="N4589" s="251"/>
      <c r="O4589" s="251"/>
      <c r="P4589" s="251"/>
      <c r="Q4589"/>
      <c r="R4589"/>
      <c r="S4589"/>
      <c r="T4589"/>
      <c r="U4589"/>
      <c r="V4589"/>
      <c r="W4589"/>
      <c r="X4589"/>
      <c r="Y4589"/>
      <c r="Z4589"/>
      <c r="AA4589"/>
      <c r="AB4589"/>
      <c r="AC4589"/>
      <c r="AD4589"/>
      <c r="AE4589"/>
      <c r="AF4589"/>
      <c r="AG4589"/>
      <c r="AH4589"/>
      <c r="AI4589"/>
      <c r="AJ4589"/>
      <c r="AK4589"/>
      <c r="AL4589"/>
      <c r="AM4589"/>
      <c r="AN4589"/>
      <c r="AO4589"/>
      <c r="AP4589"/>
      <c r="AQ4589"/>
      <c r="AR4589"/>
      <c r="AS4589"/>
      <c r="AT4589"/>
      <c r="AU4589"/>
      <c r="AV4589"/>
    </row>
    <row r="4590" spans="1:48" s="58" customFormat="1" ht="12.75" x14ac:dyDescent="0.2">
      <c r="A4590" s="247"/>
      <c r="B4590" s="165"/>
      <c r="C4590" s="165"/>
      <c r="D4590" s="245"/>
      <c r="E4590" s="245"/>
      <c r="F4590" s="245"/>
      <c r="G4590" s="251"/>
      <c r="H4590" s="251"/>
      <c r="I4590" s="251"/>
      <c r="J4590" s="251"/>
      <c r="K4590" s="251"/>
      <c r="L4590" s="251"/>
      <c r="M4590" s="251"/>
      <c r="N4590" s="251"/>
      <c r="O4590" s="251"/>
      <c r="P4590" s="251"/>
      <c r="Q4590"/>
      <c r="R4590"/>
      <c r="S4590"/>
      <c r="T4590"/>
      <c r="U4590"/>
      <c r="V4590"/>
      <c r="W4590"/>
      <c r="X4590"/>
      <c r="Y4590"/>
      <c r="Z4590"/>
      <c r="AA4590"/>
      <c r="AB4590"/>
      <c r="AC4590"/>
      <c r="AD4590"/>
      <c r="AE4590"/>
      <c r="AF4590"/>
      <c r="AG4590"/>
      <c r="AH4590"/>
      <c r="AI4590"/>
      <c r="AJ4590"/>
      <c r="AK4590"/>
      <c r="AL4590"/>
      <c r="AM4590"/>
      <c r="AN4590"/>
      <c r="AO4590"/>
      <c r="AP4590"/>
      <c r="AQ4590"/>
      <c r="AR4590"/>
      <c r="AS4590"/>
      <c r="AT4590"/>
      <c r="AU4590"/>
      <c r="AV4590"/>
    </row>
    <row r="4591" spans="1:48" s="58" customFormat="1" ht="12.75" x14ac:dyDescent="0.2">
      <c r="A4591" s="247"/>
      <c r="B4591" s="165"/>
      <c r="C4591" s="165"/>
      <c r="D4591" s="245"/>
      <c r="E4591" s="245"/>
      <c r="F4591" s="245"/>
      <c r="G4591" s="251"/>
      <c r="H4591" s="251"/>
      <c r="I4591" s="251"/>
      <c r="J4591" s="251"/>
      <c r="K4591" s="251"/>
      <c r="L4591" s="251"/>
      <c r="M4591" s="251"/>
      <c r="N4591" s="251"/>
      <c r="O4591" s="251"/>
      <c r="P4591" s="251"/>
      <c r="Q4591"/>
      <c r="R4591"/>
      <c r="S4591"/>
      <c r="T4591"/>
      <c r="U4591"/>
      <c r="V4591"/>
      <c r="W4591"/>
      <c r="X4591"/>
      <c r="Y4591"/>
      <c r="Z4591"/>
      <c r="AA4591"/>
      <c r="AB4591"/>
      <c r="AC4591"/>
      <c r="AD4591"/>
      <c r="AE4591"/>
      <c r="AF4591"/>
      <c r="AG4591"/>
      <c r="AH4591"/>
      <c r="AI4591"/>
      <c r="AJ4591"/>
      <c r="AK4591"/>
      <c r="AL4591"/>
      <c r="AM4591"/>
      <c r="AN4591"/>
      <c r="AO4591"/>
      <c r="AP4591"/>
      <c r="AQ4591"/>
      <c r="AR4591"/>
      <c r="AS4591"/>
      <c r="AT4591"/>
      <c r="AU4591"/>
      <c r="AV4591"/>
    </row>
    <row r="4592" spans="1:48" s="58" customFormat="1" ht="12.75" x14ac:dyDescent="0.2">
      <c r="A4592" s="247"/>
      <c r="B4592" s="165"/>
      <c r="C4592" s="165"/>
      <c r="D4592" s="245"/>
      <c r="E4592" s="245"/>
      <c r="F4592" s="245"/>
      <c r="G4592" s="251"/>
      <c r="H4592" s="251"/>
      <c r="I4592" s="251"/>
      <c r="J4592" s="251"/>
      <c r="K4592" s="251"/>
      <c r="L4592" s="251"/>
      <c r="M4592" s="251"/>
      <c r="N4592" s="251"/>
      <c r="O4592" s="251"/>
      <c r="P4592" s="251"/>
      <c r="Q4592"/>
      <c r="R4592"/>
      <c r="S4592"/>
      <c r="T4592"/>
      <c r="U4592"/>
      <c r="V4592"/>
      <c r="W4592"/>
      <c r="X4592"/>
      <c r="Y4592"/>
      <c r="Z4592"/>
      <c r="AA4592"/>
      <c r="AB4592"/>
      <c r="AC4592"/>
      <c r="AD4592"/>
      <c r="AE4592"/>
      <c r="AF4592"/>
      <c r="AG4592"/>
      <c r="AH4592"/>
      <c r="AI4592"/>
      <c r="AJ4592"/>
      <c r="AK4592"/>
      <c r="AL4592"/>
      <c r="AM4592"/>
      <c r="AN4592"/>
      <c r="AO4592"/>
      <c r="AP4592"/>
      <c r="AQ4592"/>
      <c r="AR4592"/>
      <c r="AS4592"/>
      <c r="AT4592"/>
      <c r="AU4592"/>
      <c r="AV4592"/>
    </row>
    <row r="4593" spans="1:48" s="58" customFormat="1" ht="12.75" x14ac:dyDescent="0.2">
      <c r="A4593" s="247"/>
      <c r="B4593" s="165"/>
      <c r="C4593" s="165"/>
      <c r="D4593" s="245"/>
      <c r="E4593" s="245"/>
      <c r="F4593" s="245"/>
      <c r="G4593" s="251"/>
      <c r="H4593" s="251"/>
      <c r="I4593" s="251"/>
      <c r="J4593" s="251"/>
      <c r="K4593" s="251"/>
      <c r="L4593" s="251"/>
      <c r="M4593" s="251"/>
      <c r="N4593" s="251"/>
      <c r="O4593" s="251"/>
      <c r="P4593" s="251"/>
      <c r="Q4593"/>
      <c r="R4593"/>
      <c r="S4593"/>
      <c r="T4593"/>
      <c r="U4593"/>
      <c r="V4593"/>
      <c r="W4593"/>
      <c r="X4593"/>
      <c r="Y4593"/>
      <c r="Z4593"/>
      <c r="AA4593"/>
      <c r="AB4593"/>
      <c r="AC4593"/>
      <c r="AD4593"/>
      <c r="AE4593"/>
      <c r="AF4593"/>
      <c r="AG4593"/>
      <c r="AH4593"/>
      <c r="AI4593"/>
      <c r="AJ4593"/>
      <c r="AK4593"/>
      <c r="AL4593"/>
      <c r="AM4593"/>
      <c r="AN4593"/>
      <c r="AO4593"/>
      <c r="AP4593"/>
      <c r="AQ4593"/>
      <c r="AR4593"/>
      <c r="AS4593"/>
      <c r="AT4593"/>
      <c r="AU4593"/>
      <c r="AV4593"/>
    </row>
    <row r="4594" spans="1:48" s="58" customFormat="1" ht="12.75" x14ac:dyDescent="0.2">
      <c r="A4594" s="247"/>
      <c r="B4594" s="165"/>
      <c r="C4594" s="165"/>
      <c r="D4594" s="245"/>
      <c r="E4594" s="245"/>
      <c r="F4594" s="245"/>
      <c r="G4594" s="251"/>
      <c r="H4594" s="251"/>
      <c r="I4594" s="251"/>
      <c r="J4594" s="251"/>
      <c r="K4594" s="251"/>
      <c r="L4594" s="251"/>
      <c r="M4594" s="251"/>
      <c r="N4594" s="251"/>
      <c r="O4594" s="251"/>
      <c r="P4594" s="251"/>
      <c r="Q4594"/>
      <c r="R4594"/>
      <c r="S4594"/>
      <c r="T4594"/>
      <c r="U4594"/>
      <c r="V4594"/>
      <c r="W4594"/>
      <c r="X4594"/>
      <c r="Y4594"/>
      <c r="Z4594"/>
      <c r="AA4594"/>
      <c r="AB4594"/>
      <c r="AC4594"/>
      <c r="AD4594"/>
      <c r="AE4594"/>
      <c r="AF4594"/>
      <c r="AG4594"/>
      <c r="AH4594"/>
      <c r="AI4594"/>
      <c r="AJ4594"/>
      <c r="AK4594"/>
      <c r="AL4594"/>
      <c r="AM4594"/>
      <c r="AN4594"/>
      <c r="AO4594"/>
      <c r="AP4594"/>
      <c r="AQ4594"/>
      <c r="AR4594"/>
      <c r="AS4594"/>
      <c r="AT4594"/>
      <c r="AU4594"/>
      <c r="AV4594"/>
    </row>
    <row r="4595" spans="1:48" s="58" customFormat="1" ht="12.75" x14ac:dyDescent="0.2">
      <c r="A4595" s="247"/>
      <c r="B4595" s="165"/>
      <c r="C4595" s="165"/>
      <c r="D4595" s="245"/>
      <c r="E4595" s="245"/>
      <c r="F4595" s="245"/>
      <c r="G4595" s="251"/>
      <c r="H4595" s="251"/>
      <c r="I4595" s="251"/>
      <c r="J4595" s="251"/>
      <c r="K4595" s="251"/>
      <c r="L4595" s="251"/>
      <c r="M4595" s="251"/>
      <c r="N4595" s="251"/>
      <c r="O4595" s="251"/>
      <c r="P4595" s="251"/>
      <c r="Q4595"/>
      <c r="R4595"/>
      <c r="S4595"/>
      <c r="T4595"/>
      <c r="U4595"/>
      <c r="V4595"/>
      <c r="W4595"/>
      <c r="X4595"/>
      <c r="Y4595"/>
      <c r="Z4595"/>
      <c r="AA4595"/>
      <c r="AB4595"/>
      <c r="AC4595"/>
      <c r="AD4595"/>
      <c r="AE4595"/>
      <c r="AF4595"/>
      <c r="AG4595"/>
      <c r="AH4595"/>
      <c r="AI4595"/>
      <c r="AJ4595"/>
      <c r="AK4595"/>
      <c r="AL4595"/>
      <c r="AM4595"/>
      <c r="AN4595"/>
      <c r="AO4595"/>
      <c r="AP4595"/>
      <c r="AQ4595"/>
      <c r="AR4595"/>
      <c r="AS4595"/>
      <c r="AT4595"/>
      <c r="AU4595"/>
      <c r="AV4595"/>
    </row>
    <row r="4596" spans="1:48" s="58" customFormat="1" ht="12.75" x14ac:dyDescent="0.2">
      <c r="A4596" s="247"/>
      <c r="B4596" s="165"/>
      <c r="C4596" s="165"/>
      <c r="D4596" s="245"/>
      <c r="E4596" s="245"/>
      <c r="F4596" s="245"/>
      <c r="G4596" s="251"/>
      <c r="H4596" s="251"/>
      <c r="I4596" s="251"/>
      <c r="J4596" s="251"/>
      <c r="K4596" s="251"/>
      <c r="L4596" s="251"/>
      <c r="M4596" s="251"/>
      <c r="N4596" s="251"/>
      <c r="O4596" s="251"/>
      <c r="P4596" s="251"/>
      <c r="Q4596"/>
      <c r="R4596"/>
      <c r="S4596"/>
      <c r="T4596"/>
      <c r="U4596"/>
      <c r="V4596"/>
      <c r="W4596"/>
      <c r="X4596"/>
      <c r="Y4596"/>
      <c r="Z4596"/>
      <c r="AA4596"/>
      <c r="AB4596"/>
      <c r="AC4596"/>
      <c r="AD4596"/>
      <c r="AE4596"/>
      <c r="AF4596"/>
      <c r="AG4596"/>
      <c r="AH4596"/>
      <c r="AI4596"/>
      <c r="AJ4596"/>
      <c r="AK4596"/>
      <c r="AL4596"/>
      <c r="AM4596"/>
      <c r="AN4596"/>
      <c r="AO4596"/>
      <c r="AP4596"/>
      <c r="AQ4596"/>
      <c r="AR4596"/>
      <c r="AS4596"/>
      <c r="AT4596"/>
      <c r="AU4596"/>
      <c r="AV4596"/>
    </row>
    <row r="4597" spans="1:48" s="58" customFormat="1" ht="12.75" x14ac:dyDescent="0.2">
      <c r="A4597" s="247"/>
      <c r="B4597" s="165"/>
      <c r="C4597" s="165"/>
      <c r="D4597" s="245"/>
      <c r="E4597" s="245"/>
      <c r="F4597" s="245"/>
      <c r="G4597" s="251"/>
      <c r="H4597" s="251"/>
      <c r="I4597" s="251"/>
      <c r="J4597" s="251"/>
      <c r="K4597" s="251"/>
      <c r="L4597" s="251"/>
      <c r="M4597" s="251"/>
      <c r="N4597" s="251"/>
      <c r="O4597" s="251"/>
      <c r="P4597" s="251"/>
      <c r="Q4597"/>
      <c r="R4597"/>
      <c r="S4597"/>
      <c r="T4597"/>
      <c r="U4597"/>
      <c r="V4597"/>
      <c r="W4597"/>
      <c r="X4597"/>
      <c r="Y4597"/>
      <c r="Z4597"/>
      <c r="AA4597"/>
      <c r="AB4597"/>
      <c r="AC4597"/>
      <c r="AD4597"/>
      <c r="AE4597"/>
      <c r="AF4597"/>
      <c r="AG4597"/>
      <c r="AH4597"/>
      <c r="AI4597"/>
      <c r="AJ4597"/>
      <c r="AK4597"/>
      <c r="AL4597"/>
      <c r="AM4597"/>
      <c r="AN4597"/>
      <c r="AO4597"/>
      <c r="AP4597"/>
      <c r="AQ4597"/>
      <c r="AR4597"/>
      <c r="AS4597"/>
      <c r="AT4597"/>
      <c r="AU4597"/>
      <c r="AV4597"/>
    </row>
    <row r="4598" spans="1:48" s="58" customFormat="1" ht="12.75" x14ac:dyDescent="0.2">
      <c r="A4598" s="247"/>
      <c r="B4598" s="165"/>
      <c r="C4598" s="165"/>
      <c r="D4598" s="245"/>
      <c r="E4598" s="245"/>
      <c r="F4598" s="245"/>
      <c r="G4598" s="251"/>
      <c r="H4598" s="251"/>
      <c r="I4598" s="251"/>
      <c r="J4598" s="251"/>
      <c r="K4598" s="251"/>
      <c r="L4598" s="251"/>
      <c r="M4598" s="251"/>
      <c r="N4598" s="251"/>
      <c r="O4598" s="251"/>
      <c r="P4598" s="251"/>
      <c r="Q4598"/>
      <c r="R4598"/>
      <c r="S4598"/>
      <c r="T4598"/>
      <c r="U4598"/>
      <c r="V4598"/>
      <c r="W4598"/>
      <c r="X4598"/>
      <c r="Y4598"/>
      <c r="Z4598"/>
      <c r="AA4598"/>
      <c r="AB4598"/>
      <c r="AC4598"/>
      <c r="AD4598"/>
      <c r="AE4598"/>
      <c r="AF4598"/>
      <c r="AG4598"/>
      <c r="AH4598"/>
      <c r="AI4598"/>
      <c r="AJ4598"/>
      <c r="AK4598"/>
      <c r="AL4598"/>
      <c r="AM4598"/>
      <c r="AN4598"/>
      <c r="AO4598"/>
      <c r="AP4598"/>
      <c r="AQ4598"/>
      <c r="AR4598"/>
      <c r="AS4598"/>
      <c r="AT4598"/>
      <c r="AU4598"/>
      <c r="AV4598"/>
    </row>
    <row r="4599" spans="1:48" s="58" customFormat="1" ht="12.75" x14ac:dyDescent="0.2">
      <c r="A4599" s="247"/>
      <c r="B4599" s="165"/>
      <c r="C4599" s="165"/>
      <c r="D4599" s="245"/>
      <c r="E4599" s="245"/>
      <c r="F4599" s="245"/>
      <c r="G4599" s="251"/>
      <c r="H4599" s="251"/>
      <c r="I4599" s="251"/>
      <c r="J4599" s="251"/>
      <c r="K4599" s="251"/>
      <c r="L4599" s="251"/>
      <c r="M4599" s="251"/>
      <c r="N4599" s="251"/>
      <c r="O4599" s="251"/>
      <c r="P4599" s="251"/>
      <c r="Q4599"/>
      <c r="R4599"/>
      <c r="S4599"/>
      <c r="T4599"/>
      <c r="U4599"/>
      <c r="V4599"/>
      <c r="W4599"/>
      <c r="X4599"/>
      <c r="Y4599"/>
      <c r="Z4599"/>
      <c r="AA4599"/>
      <c r="AB4599"/>
      <c r="AC4599"/>
      <c r="AD4599"/>
      <c r="AE4599"/>
      <c r="AF4599"/>
      <c r="AG4599"/>
      <c r="AH4599"/>
      <c r="AI4599"/>
      <c r="AJ4599"/>
      <c r="AK4599"/>
      <c r="AL4599"/>
      <c r="AM4599"/>
      <c r="AN4599"/>
      <c r="AO4599"/>
      <c r="AP4599"/>
      <c r="AQ4599"/>
      <c r="AR4599"/>
      <c r="AS4599"/>
      <c r="AT4599"/>
      <c r="AU4599"/>
      <c r="AV4599"/>
    </row>
    <row r="4600" spans="1:48" s="58" customFormat="1" ht="12.75" x14ac:dyDescent="0.2">
      <c r="A4600" s="247"/>
      <c r="B4600" s="165"/>
      <c r="C4600" s="165"/>
      <c r="D4600" s="245"/>
      <c r="E4600" s="245"/>
      <c r="F4600" s="245"/>
      <c r="G4600" s="251"/>
      <c r="H4600" s="251"/>
      <c r="I4600" s="251"/>
      <c r="J4600" s="251"/>
      <c r="K4600" s="251"/>
      <c r="L4600" s="251"/>
      <c r="M4600" s="251"/>
      <c r="N4600" s="251"/>
      <c r="O4600" s="251"/>
      <c r="P4600" s="251"/>
      <c r="Q4600"/>
      <c r="R4600"/>
      <c r="S4600"/>
      <c r="T4600"/>
      <c r="U4600"/>
      <c r="V4600"/>
      <c r="W4600"/>
      <c r="X4600"/>
      <c r="Y4600"/>
      <c r="Z4600"/>
      <c r="AA4600"/>
      <c r="AB4600"/>
      <c r="AC4600"/>
      <c r="AD4600"/>
      <c r="AE4600"/>
      <c r="AF4600"/>
      <c r="AG4600"/>
      <c r="AH4600"/>
      <c r="AI4600"/>
      <c r="AJ4600"/>
      <c r="AK4600"/>
      <c r="AL4600"/>
      <c r="AM4600"/>
      <c r="AN4600"/>
      <c r="AO4600"/>
      <c r="AP4600"/>
      <c r="AQ4600"/>
      <c r="AR4600"/>
      <c r="AS4600"/>
      <c r="AT4600"/>
      <c r="AU4600"/>
      <c r="AV4600"/>
    </row>
    <row r="4601" spans="1:48" s="58" customFormat="1" ht="12.75" x14ac:dyDescent="0.2">
      <c r="A4601" s="247"/>
      <c r="B4601" s="165"/>
      <c r="C4601" s="165"/>
      <c r="D4601" s="245"/>
      <c r="E4601" s="245"/>
      <c r="F4601" s="245"/>
      <c r="G4601" s="251"/>
      <c r="H4601" s="251"/>
      <c r="I4601" s="251"/>
      <c r="J4601" s="251"/>
      <c r="K4601" s="251"/>
      <c r="L4601" s="251"/>
      <c r="M4601" s="251"/>
      <c r="N4601" s="251"/>
      <c r="O4601" s="251"/>
      <c r="P4601" s="251"/>
      <c r="Q4601"/>
      <c r="R4601"/>
      <c r="S4601"/>
      <c r="T4601"/>
      <c r="U4601"/>
      <c r="V4601"/>
      <c r="W4601"/>
      <c r="X4601"/>
      <c r="Y4601"/>
      <c r="Z4601"/>
      <c r="AA4601"/>
      <c r="AB4601"/>
      <c r="AC4601"/>
      <c r="AD4601"/>
      <c r="AE4601"/>
      <c r="AF4601"/>
      <c r="AG4601"/>
      <c r="AH4601"/>
      <c r="AI4601"/>
      <c r="AJ4601"/>
      <c r="AK4601"/>
      <c r="AL4601"/>
      <c r="AM4601"/>
      <c r="AN4601"/>
      <c r="AO4601"/>
      <c r="AP4601"/>
      <c r="AQ4601"/>
      <c r="AR4601"/>
      <c r="AS4601"/>
      <c r="AT4601"/>
      <c r="AU4601"/>
      <c r="AV4601"/>
    </row>
    <row r="4602" spans="1:48" s="58" customFormat="1" ht="12.75" x14ac:dyDescent="0.2">
      <c r="A4602" s="247"/>
      <c r="B4602" s="165"/>
      <c r="C4602" s="165"/>
      <c r="D4602" s="245"/>
      <c r="E4602" s="245"/>
      <c r="F4602" s="245"/>
      <c r="G4602" s="251"/>
      <c r="H4602" s="251"/>
      <c r="I4602" s="251"/>
      <c r="J4602" s="251"/>
      <c r="K4602" s="251"/>
      <c r="L4602" s="251"/>
      <c r="M4602" s="251"/>
      <c r="N4602" s="251"/>
      <c r="O4602" s="251"/>
      <c r="P4602" s="251"/>
      <c r="Q4602"/>
      <c r="R4602"/>
      <c r="S4602"/>
      <c r="T4602"/>
      <c r="U4602"/>
      <c r="V4602"/>
      <c r="W4602"/>
      <c r="X4602"/>
      <c r="Y4602"/>
      <c r="Z4602"/>
      <c r="AA4602"/>
      <c r="AB4602"/>
      <c r="AC4602"/>
      <c r="AD4602"/>
      <c r="AE4602"/>
      <c r="AF4602"/>
      <c r="AG4602"/>
      <c r="AH4602"/>
      <c r="AI4602"/>
      <c r="AJ4602"/>
      <c r="AK4602"/>
      <c r="AL4602"/>
      <c r="AM4602"/>
      <c r="AN4602"/>
      <c r="AO4602"/>
      <c r="AP4602"/>
      <c r="AQ4602"/>
      <c r="AR4602"/>
      <c r="AS4602"/>
      <c r="AT4602"/>
      <c r="AU4602"/>
      <c r="AV4602"/>
    </row>
    <row r="4603" spans="1:48" s="58" customFormat="1" ht="12.75" x14ac:dyDescent="0.2">
      <c r="A4603" s="247"/>
      <c r="B4603" s="165"/>
      <c r="C4603" s="165"/>
      <c r="D4603" s="245"/>
      <c r="E4603" s="245"/>
      <c r="F4603" s="245"/>
      <c r="G4603" s="251"/>
      <c r="H4603" s="251"/>
      <c r="I4603" s="251"/>
      <c r="J4603" s="251"/>
      <c r="K4603" s="251"/>
      <c r="L4603" s="251"/>
      <c r="M4603" s="251"/>
      <c r="N4603" s="251"/>
      <c r="O4603" s="251"/>
      <c r="P4603" s="251"/>
      <c r="Q4603"/>
      <c r="R4603"/>
      <c r="S4603"/>
      <c r="T4603"/>
      <c r="U4603"/>
      <c r="V4603"/>
      <c r="W4603"/>
      <c r="X4603"/>
      <c r="Y4603"/>
      <c r="Z4603"/>
      <c r="AA4603"/>
      <c r="AB4603"/>
      <c r="AC4603"/>
      <c r="AD4603"/>
      <c r="AE4603"/>
      <c r="AF4603"/>
      <c r="AG4603"/>
      <c r="AH4603"/>
      <c r="AI4603"/>
      <c r="AJ4603"/>
      <c r="AK4603"/>
      <c r="AL4603"/>
      <c r="AM4603"/>
      <c r="AN4603"/>
      <c r="AO4603"/>
      <c r="AP4603"/>
      <c r="AQ4603"/>
      <c r="AR4603"/>
      <c r="AS4603"/>
      <c r="AT4603"/>
      <c r="AU4603"/>
      <c r="AV4603"/>
    </row>
    <row r="4604" spans="1:48" s="58" customFormat="1" ht="12.75" x14ac:dyDescent="0.2">
      <c r="A4604" s="247"/>
      <c r="B4604" s="165"/>
      <c r="C4604" s="165"/>
      <c r="D4604" s="245"/>
      <c r="E4604" s="245"/>
      <c r="F4604" s="245"/>
      <c r="G4604" s="251"/>
      <c r="H4604" s="251"/>
      <c r="I4604" s="251"/>
      <c r="J4604" s="251"/>
      <c r="K4604" s="251"/>
      <c r="L4604" s="251"/>
      <c r="M4604" s="251"/>
      <c r="N4604" s="251"/>
      <c r="O4604" s="251"/>
      <c r="P4604" s="251"/>
      <c r="Q4604"/>
      <c r="R4604"/>
      <c r="S4604"/>
      <c r="T4604"/>
      <c r="U4604"/>
      <c r="V4604"/>
      <c r="W4604"/>
      <c r="X4604"/>
      <c r="Y4604"/>
      <c r="Z4604"/>
      <c r="AA4604"/>
      <c r="AB4604"/>
      <c r="AC4604"/>
      <c r="AD4604"/>
      <c r="AE4604"/>
      <c r="AF4604"/>
      <c r="AG4604"/>
      <c r="AH4604"/>
      <c r="AI4604"/>
      <c r="AJ4604"/>
      <c r="AK4604"/>
      <c r="AL4604"/>
      <c r="AM4604"/>
      <c r="AN4604"/>
      <c r="AO4604"/>
      <c r="AP4604"/>
      <c r="AQ4604"/>
      <c r="AR4604"/>
      <c r="AS4604"/>
      <c r="AT4604"/>
      <c r="AU4604"/>
      <c r="AV4604"/>
    </row>
    <row r="4605" spans="1:48" s="58" customFormat="1" ht="12.75" x14ac:dyDescent="0.2">
      <c r="A4605" s="247"/>
      <c r="B4605" s="165"/>
      <c r="C4605" s="165"/>
      <c r="D4605" s="245"/>
      <c r="E4605" s="245"/>
      <c r="F4605" s="245"/>
      <c r="G4605" s="251"/>
      <c r="H4605" s="251"/>
      <c r="I4605" s="251"/>
      <c r="J4605" s="251"/>
      <c r="K4605" s="251"/>
      <c r="L4605" s="251"/>
      <c r="M4605" s="251"/>
      <c r="N4605" s="251"/>
      <c r="O4605" s="251"/>
      <c r="P4605" s="251"/>
      <c r="Q4605"/>
      <c r="R4605"/>
      <c r="S4605"/>
      <c r="T4605"/>
      <c r="U4605"/>
      <c r="V4605"/>
      <c r="W4605"/>
      <c r="X4605"/>
      <c r="Y4605"/>
      <c r="Z4605"/>
      <c r="AA4605"/>
      <c r="AB4605"/>
      <c r="AC4605"/>
      <c r="AD4605"/>
      <c r="AE4605"/>
      <c r="AF4605"/>
      <c r="AG4605"/>
      <c r="AH4605"/>
      <c r="AI4605"/>
      <c r="AJ4605"/>
      <c r="AK4605"/>
      <c r="AL4605"/>
      <c r="AM4605"/>
      <c r="AN4605"/>
      <c r="AO4605"/>
      <c r="AP4605"/>
      <c r="AQ4605"/>
      <c r="AR4605"/>
      <c r="AS4605"/>
      <c r="AT4605"/>
      <c r="AU4605"/>
      <c r="AV4605"/>
    </row>
    <row r="4606" spans="1:48" s="58" customFormat="1" ht="12.75" x14ac:dyDescent="0.2">
      <c r="A4606" s="247"/>
      <c r="B4606" s="165"/>
      <c r="C4606" s="165"/>
      <c r="D4606" s="245"/>
      <c r="E4606" s="245"/>
      <c r="F4606" s="245"/>
      <c r="G4606" s="251"/>
      <c r="H4606" s="251"/>
      <c r="I4606" s="251"/>
      <c r="J4606" s="251"/>
      <c r="K4606" s="251"/>
      <c r="L4606" s="251"/>
      <c r="M4606" s="251"/>
      <c r="N4606" s="251"/>
      <c r="O4606" s="251"/>
      <c r="P4606" s="251"/>
      <c r="Q4606"/>
      <c r="R4606"/>
      <c r="S4606"/>
      <c r="T4606"/>
      <c r="U4606"/>
      <c r="V4606"/>
      <c r="W4606"/>
      <c r="X4606"/>
      <c r="Y4606"/>
      <c r="Z4606"/>
      <c r="AA4606"/>
      <c r="AB4606"/>
      <c r="AC4606"/>
      <c r="AD4606"/>
      <c r="AE4606"/>
      <c r="AF4606"/>
      <c r="AG4606"/>
      <c r="AH4606"/>
      <c r="AI4606"/>
      <c r="AJ4606"/>
      <c r="AK4606"/>
      <c r="AL4606"/>
      <c r="AM4606"/>
      <c r="AN4606"/>
      <c r="AO4606"/>
      <c r="AP4606"/>
      <c r="AQ4606"/>
      <c r="AR4606"/>
      <c r="AS4606"/>
      <c r="AT4606"/>
      <c r="AU4606"/>
      <c r="AV4606"/>
    </row>
    <row r="4607" spans="1:48" s="58" customFormat="1" ht="12.75" x14ac:dyDescent="0.2">
      <c r="A4607" s="247"/>
      <c r="B4607" s="165"/>
      <c r="C4607" s="165"/>
      <c r="D4607" s="245"/>
      <c r="E4607" s="245"/>
      <c r="F4607" s="245"/>
      <c r="G4607" s="251"/>
      <c r="H4607" s="251"/>
      <c r="I4607" s="251"/>
      <c r="J4607" s="251"/>
      <c r="K4607" s="251"/>
      <c r="L4607" s="251"/>
      <c r="M4607" s="251"/>
      <c r="N4607" s="251"/>
      <c r="O4607" s="251"/>
      <c r="P4607" s="251"/>
      <c r="Q4607"/>
      <c r="R4607"/>
      <c r="S4607"/>
      <c r="T4607"/>
      <c r="U4607"/>
      <c r="V4607"/>
      <c r="W4607"/>
      <c r="X4607"/>
      <c r="Y4607"/>
      <c r="Z4607"/>
      <c r="AA4607"/>
      <c r="AB4607"/>
      <c r="AC4607"/>
      <c r="AD4607"/>
      <c r="AE4607"/>
      <c r="AF4607"/>
      <c r="AG4607"/>
      <c r="AH4607"/>
      <c r="AI4607"/>
      <c r="AJ4607"/>
      <c r="AK4607"/>
      <c r="AL4607"/>
      <c r="AM4607"/>
      <c r="AN4607"/>
      <c r="AO4607"/>
      <c r="AP4607"/>
      <c r="AQ4607"/>
      <c r="AR4607"/>
      <c r="AS4607"/>
      <c r="AT4607"/>
      <c r="AU4607"/>
      <c r="AV4607"/>
    </row>
    <row r="4608" spans="1:48" s="58" customFormat="1" ht="12.75" x14ac:dyDescent="0.2">
      <c r="A4608" s="247"/>
      <c r="B4608" s="165"/>
      <c r="C4608" s="165"/>
      <c r="D4608" s="245"/>
      <c r="E4608" s="245"/>
      <c r="F4608" s="245"/>
      <c r="G4608" s="251"/>
      <c r="H4608" s="251"/>
      <c r="I4608" s="251"/>
      <c r="J4608" s="251"/>
      <c r="K4608" s="251"/>
      <c r="L4608" s="251"/>
      <c r="M4608" s="251"/>
      <c r="N4608" s="251"/>
      <c r="O4608" s="251"/>
      <c r="P4608" s="251"/>
      <c r="Q4608"/>
      <c r="R4608"/>
      <c r="S4608"/>
      <c r="T4608"/>
      <c r="U4608"/>
      <c r="V4608"/>
      <c r="W4608"/>
      <c r="X4608"/>
      <c r="Y4608"/>
      <c r="Z4608"/>
      <c r="AA4608"/>
      <c r="AB4608"/>
      <c r="AC4608"/>
      <c r="AD4608"/>
      <c r="AE4608"/>
      <c r="AF4608"/>
      <c r="AG4608"/>
      <c r="AH4608"/>
      <c r="AI4608"/>
      <c r="AJ4608"/>
      <c r="AK4608"/>
      <c r="AL4608"/>
      <c r="AM4608"/>
      <c r="AN4608"/>
      <c r="AO4608"/>
      <c r="AP4608"/>
      <c r="AQ4608"/>
      <c r="AR4608"/>
      <c r="AS4608"/>
      <c r="AT4608"/>
      <c r="AU4608"/>
      <c r="AV4608"/>
    </row>
    <row r="4609" spans="1:48" s="58" customFormat="1" ht="12.75" x14ac:dyDescent="0.2">
      <c r="A4609" s="247"/>
      <c r="B4609" s="165"/>
      <c r="C4609" s="165"/>
      <c r="D4609" s="245"/>
      <c r="E4609" s="245"/>
      <c r="F4609" s="245"/>
      <c r="G4609" s="251"/>
      <c r="H4609" s="251"/>
      <c r="I4609" s="251"/>
      <c r="J4609" s="251"/>
      <c r="K4609" s="251"/>
      <c r="L4609" s="251"/>
      <c r="M4609" s="251"/>
      <c r="N4609" s="251"/>
      <c r="O4609" s="251"/>
      <c r="P4609" s="251"/>
      <c r="Q4609"/>
      <c r="R4609"/>
      <c r="S4609"/>
      <c r="T4609"/>
      <c r="U4609"/>
      <c r="V4609"/>
      <c r="W4609"/>
      <c r="X4609"/>
      <c r="Y4609"/>
      <c r="Z4609"/>
      <c r="AA4609"/>
      <c r="AB4609"/>
      <c r="AC4609"/>
      <c r="AD4609"/>
      <c r="AE4609"/>
      <c r="AF4609"/>
      <c r="AG4609"/>
      <c r="AH4609"/>
      <c r="AI4609"/>
      <c r="AJ4609"/>
      <c r="AK4609"/>
      <c r="AL4609"/>
      <c r="AM4609"/>
      <c r="AN4609"/>
      <c r="AO4609"/>
      <c r="AP4609"/>
      <c r="AQ4609"/>
      <c r="AR4609"/>
      <c r="AS4609"/>
      <c r="AT4609"/>
      <c r="AU4609"/>
      <c r="AV4609"/>
    </row>
    <row r="4610" spans="1:48" s="58" customFormat="1" ht="12.75" x14ac:dyDescent="0.2">
      <c r="A4610" s="247"/>
      <c r="B4610" s="165"/>
      <c r="C4610" s="165"/>
      <c r="D4610" s="245"/>
      <c r="E4610" s="245"/>
      <c r="F4610" s="245"/>
      <c r="G4610" s="251"/>
      <c r="H4610" s="251"/>
      <c r="I4610" s="251"/>
      <c r="J4610" s="251"/>
      <c r="K4610" s="251"/>
      <c r="L4610" s="251"/>
      <c r="M4610" s="251"/>
      <c r="N4610" s="251"/>
      <c r="O4610" s="251"/>
      <c r="P4610" s="251"/>
      <c r="Q4610"/>
      <c r="R4610"/>
      <c r="S4610"/>
      <c r="T4610"/>
      <c r="U4610"/>
      <c r="V4610"/>
      <c r="W4610"/>
      <c r="X4610"/>
      <c r="Y4610"/>
      <c r="Z4610"/>
      <c r="AA4610"/>
      <c r="AB4610"/>
      <c r="AC4610"/>
      <c r="AD4610"/>
      <c r="AE4610"/>
      <c r="AF4610"/>
      <c r="AG4610"/>
      <c r="AH4610"/>
      <c r="AI4610"/>
      <c r="AJ4610"/>
      <c r="AK4610"/>
      <c r="AL4610"/>
      <c r="AM4610"/>
      <c r="AN4610"/>
      <c r="AO4610"/>
      <c r="AP4610"/>
      <c r="AQ4610"/>
      <c r="AR4610"/>
      <c r="AS4610"/>
      <c r="AT4610"/>
      <c r="AU4610"/>
      <c r="AV4610"/>
    </row>
    <row r="4611" spans="1:48" s="58" customFormat="1" ht="12.75" x14ac:dyDescent="0.2">
      <c r="A4611" s="247"/>
      <c r="B4611" s="165"/>
      <c r="C4611" s="165"/>
      <c r="D4611" s="245"/>
      <c r="E4611" s="245"/>
      <c r="F4611" s="245"/>
      <c r="G4611" s="251"/>
      <c r="H4611" s="251"/>
      <c r="I4611" s="251"/>
      <c r="J4611" s="251"/>
      <c r="K4611" s="251"/>
      <c r="L4611" s="251"/>
      <c r="M4611" s="251"/>
      <c r="N4611" s="251"/>
      <c r="O4611" s="251"/>
      <c r="P4611" s="251"/>
      <c r="Q4611"/>
      <c r="R4611"/>
      <c r="S4611"/>
      <c r="T4611"/>
      <c r="U4611"/>
      <c r="V4611"/>
      <c r="W4611"/>
      <c r="X4611"/>
      <c r="Y4611"/>
      <c r="Z4611"/>
      <c r="AA4611"/>
      <c r="AB4611"/>
      <c r="AC4611"/>
      <c r="AD4611"/>
      <c r="AE4611"/>
      <c r="AF4611"/>
      <c r="AG4611"/>
      <c r="AH4611"/>
      <c r="AI4611"/>
      <c r="AJ4611"/>
      <c r="AK4611"/>
      <c r="AL4611"/>
      <c r="AM4611"/>
      <c r="AN4611"/>
      <c r="AO4611"/>
      <c r="AP4611"/>
      <c r="AQ4611"/>
      <c r="AR4611"/>
      <c r="AS4611"/>
      <c r="AT4611"/>
      <c r="AU4611"/>
      <c r="AV4611"/>
    </row>
    <row r="4612" spans="1:48" s="58" customFormat="1" ht="12.75" x14ac:dyDescent="0.2">
      <c r="A4612" s="247"/>
      <c r="B4612" s="165"/>
      <c r="C4612" s="165"/>
      <c r="D4612" s="245"/>
      <c r="E4612" s="245"/>
      <c r="F4612" s="245"/>
      <c r="G4612" s="251"/>
      <c r="H4612" s="251"/>
      <c r="I4612" s="251"/>
      <c r="J4612" s="251"/>
      <c r="K4612" s="251"/>
      <c r="L4612" s="251"/>
      <c r="M4612" s="251"/>
      <c r="N4612" s="251"/>
      <c r="O4612" s="251"/>
      <c r="P4612" s="251"/>
      <c r="Q4612"/>
      <c r="R4612"/>
      <c r="S4612"/>
      <c r="T4612"/>
      <c r="U4612"/>
      <c r="V4612"/>
      <c r="W4612"/>
      <c r="X4612"/>
      <c r="Y4612"/>
      <c r="Z4612"/>
      <c r="AA4612"/>
      <c r="AB4612"/>
      <c r="AC4612"/>
      <c r="AD4612"/>
      <c r="AE4612"/>
      <c r="AF4612"/>
      <c r="AG4612"/>
      <c r="AH4612"/>
      <c r="AI4612"/>
      <c r="AJ4612"/>
      <c r="AK4612"/>
      <c r="AL4612"/>
      <c r="AM4612"/>
      <c r="AN4612"/>
      <c r="AO4612"/>
      <c r="AP4612"/>
      <c r="AQ4612"/>
      <c r="AR4612"/>
      <c r="AS4612"/>
      <c r="AT4612"/>
      <c r="AU4612"/>
      <c r="AV4612"/>
    </row>
    <row r="4613" spans="1:48" s="58" customFormat="1" ht="12.75" x14ac:dyDescent="0.2">
      <c r="A4613" s="247"/>
      <c r="B4613" s="165"/>
      <c r="C4613" s="165"/>
      <c r="D4613" s="245"/>
      <c r="E4613" s="245"/>
      <c r="F4613" s="245"/>
      <c r="G4613" s="251"/>
      <c r="H4613" s="251"/>
      <c r="I4613" s="251"/>
      <c r="J4613" s="251"/>
      <c r="K4613" s="251"/>
      <c r="L4613" s="251"/>
      <c r="M4613" s="251"/>
      <c r="N4613" s="251"/>
      <c r="O4613" s="251"/>
      <c r="P4613" s="251"/>
      <c r="Q4613"/>
      <c r="R4613"/>
      <c r="S4613"/>
      <c r="T4613"/>
      <c r="U4613"/>
      <c r="V4613"/>
      <c r="W4613"/>
      <c r="X4613"/>
      <c r="Y4613"/>
      <c r="Z4613"/>
      <c r="AA4613"/>
      <c r="AB4613"/>
      <c r="AC4613"/>
      <c r="AD4613"/>
      <c r="AE4613"/>
      <c r="AF4613"/>
      <c r="AG4613"/>
      <c r="AH4613"/>
      <c r="AI4613"/>
      <c r="AJ4613"/>
      <c r="AK4613"/>
      <c r="AL4613"/>
      <c r="AM4613"/>
      <c r="AN4613"/>
      <c r="AO4613"/>
      <c r="AP4613"/>
      <c r="AQ4613"/>
      <c r="AR4613"/>
      <c r="AS4613"/>
      <c r="AT4613"/>
      <c r="AU4613"/>
      <c r="AV4613"/>
    </row>
    <row r="4614" spans="1:48" s="58" customFormat="1" ht="12.75" x14ac:dyDescent="0.2">
      <c r="A4614" s="247"/>
      <c r="B4614" s="165"/>
      <c r="C4614" s="165"/>
      <c r="D4614" s="245"/>
      <c r="E4614" s="245"/>
      <c r="F4614" s="245"/>
      <c r="G4614" s="251"/>
      <c r="H4614" s="251"/>
      <c r="I4614" s="251"/>
      <c r="J4614" s="251"/>
      <c r="K4614" s="251"/>
      <c r="L4614" s="251"/>
      <c r="M4614" s="251"/>
      <c r="N4614" s="251"/>
      <c r="O4614" s="251"/>
      <c r="P4614" s="251"/>
      <c r="Q4614"/>
      <c r="R4614"/>
      <c r="S4614"/>
      <c r="T4614"/>
      <c r="U4614"/>
      <c r="V4614"/>
      <c r="W4614"/>
      <c r="X4614"/>
      <c r="Y4614"/>
      <c r="Z4614"/>
      <c r="AA4614"/>
      <c r="AB4614"/>
      <c r="AC4614"/>
      <c r="AD4614"/>
      <c r="AE4614"/>
      <c r="AF4614"/>
      <c r="AG4614"/>
      <c r="AH4614"/>
      <c r="AI4614"/>
      <c r="AJ4614"/>
      <c r="AK4614"/>
      <c r="AL4614"/>
      <c r="AM4614"/>
      <c r="AN4614"/>
      <c r="AO4614"/>
      <c r="AP4614"/>
      <c r="AQ4614"/>
      <c r="AR4614"/>
      <c r="AS4614"/>
      <c r="AT4614"/>
      <c r="AU4614"/>
      <c r="AV4614"/>
    </row>
    <row r="4615" spans="1:48" s="58" customFormat="1" ht="12.75" x14ac:dyDescent="0.2">
      <c r="A4615" s="247"/>
      <c r="B4615" s="165"/>
      <c r="C4615" s="165"/>
      <c r="D4615" s="245"/>
      <c r="E4615" s="245"/>
      <c r="F4615" s="245"/>
      <c r="G4615" s="251"/>
      <c r="H4615" s="251"/>
      <c r="I4615" s="251"/>
      <c r="J4615" s="251"/>
      <c r="K4615" s="251"/>
      <c r="L4615" s="251"/>
      <c r="M4615" s="251"/>
      <c r="N4615" s="251"/>
      <c r="O4615" s="251"/>
      <c r="P4615" s="251"/>
      <c r="Q4615"/>
      <c r="R4615"/>
      <c r="S4615"/>
      <c r="T4615"/>
      <c r="U4615"/>
      <c r="V4615"/>
      <c r="W4615"/>
      <c r="X4615"/>
      <c r="Y4615"/>
      <c r="Z4615"/>
      <c r="AA4615"/>
      <c r="AB4615"/>
      <c r="AC4615"/>
      <c r="AD4615"/>
      <c r="AE4615"/>
      <c r="AF4615"/>
      <c r="AG4615"/>
      <c r="AH4615"/>
      <c r="AI4615"/>
      <c r="AJ4615"/>
      <c r="AK4615"/>
      <c r="AL4615"/>
      <c r="AM4615"/>
      <c r="AN4615"/>
      <c r="AO4615"/>
      <c r="AP4615"/>
      <c r="AQ4615"/>
      <c r="AR4615"/>
      <c r="AS4615"/>
      <c r="AT4615"/>
      <c r="AU4615"/>
      <c r="AV4615"/>
    </row>
    <row r="4616" spans="1:48" s="58" customFormat="1" ht="12.75" x14ac:dyDescent="0.2">
      <c r="A4616" s="247"/>
      <c r="B4616" s="165"/>
      <c r="C4616" s="165"/>
      <c r="D4616" s="245"/>
      <c r="E4616" s="245"/>
      <c r="F4616" s="245"/>
      <c r="G4616" s="251"/>
      <c r="H4616" s="251"/>
      <c r="I4616" s="251"/>
      <c r="J4616" s="251"/>
      <c r="K4616" s="251"/>
      <c r="L4616" s="251"/>
      <c r="M4616" s="251"/>
      <c r="N4616" s="251"/>
      <c r="O4616" s="251"/>
      <c r="P4616" s="251"/>
      <c r="Q4616"/>
      <c r="R4616"/>
      <c r="S4616"/>
      <c r="T4616"/>
      <c r="U4616"/>
      <c r="V4616"/>
      <c r="W4616"/>
      <c r="X4616"/>
      <c r="Y4616"/>
      <c r="Z4616"/>
      <c r="AA4616"/>
      <c r="AB4616"/>
      <c r="AC4616"/>
      <c r="AD4616"/>
      <c r="AE4616"/>
      <c r="AF4616"/>
      <c r="AG4616"/>
      <c r="AH4616"/>
      <c r="AI4616"/>
      <c r="AJ4616"/>
      <c r="AK4616"/>
      <c r="AL4616"/>
      <c r="AM4616"/>
      <c r="AN4616"/>
      <c r="AO4616"/>
      <c r="AP4616"/>
      <c r="AQ4616"/>
      <c r="AR4616"/>
      <c r="AS4616"/>
      <c r="AT4616"/>
      <c r="AU4616"/>
      <c r="AV4616"/>
    </row>
    <row r="4617" spans="1:48" s="58" customFormat="1" ht="12.75" x14ac:dyDescent="0.2">
      <c r="A4617" s="247"/>
      <c r="B4617" s="165"/>
      <c r="C4617" s="165"/>
      <c r="D4617" s="245"/>
      <c r="E4617" s="245"/>
      <c r="F4617" s="245"/>
      <c r="G4617" s="251"/>
      <c r="H4617" s="251"/>
      <c r="I4617" s="251"/>
      <c r="J4617" s="251"/>
      <c r="K4617" s="251"/>
      <c r="L4617" s="251"/>
      <c r="M4617" s="251"/>
      <c r="N4617" s="251"/>
      <c r="O4617" s="251"/>
      <c r="P4617" s="251"/>
      <c r="Q4617"/>
      <c r="R4617"/>
      <c r="S4617"/>
      <c r="T4617"/>
      <c r="U4617"/>
      <c r="V4617"/>
      <c r="W4617"/>
      <c r="X4617"/>
      <c r="Y4617"/>
      <c r="Z4617"/>
      <c r="AA4617"/>
      <c r="AB4617"/>
      <c r="AC4617"/>
      <c r="AD4617"/>
      <c r="AE4617"/>
      <c r="AF4617"/>
      <c r="AG4617"/>
      <c r="AH4617"/>
      <c r="AI4617"/>
      <c r="AJ4617"/>
      <c r="AK4617"/>
      <c r="AL4617"/>
      <c r="AM4617"/>
      <c r="AN4617"/>
      <c r="AO4617"/>
      <c r="AP4617"/>
      <c r="AQ4617"/>
      <c r="AR4617"/>
      <c r="AS4617"/>
      <c r="AT4617"/>
      <c r="AU4617"/>
      <c r="AV4617"/>
    </row>
    <row r="4618" spans="1:48" s="58" customFormat="1" ht="12.75" x14ac:dyDescent="0.2">
      <c r="A4618" s="247"/>
      <c r="B4618" s="165"/>
      <c r="C4618" s="165"/>
      <c r="D4618" s="245"/>
      <c r="E4618" s="245"/>
      <c r="F4618" s="245"/>
      <c r="G4618" s="251"/>
      <c r="H4618" s="251"/>
      <c r="I4618" s="251"/>
      <c r="J4618" s="251"/>
      <c r="K4618" s="251"/>
      <c r="L4618" s="251"/>
      <c r="M4618" s="251"/>
      <c r="N4618" s="251"/>
      <c r="O4618" s="251"/>
      <c r="P4618" s="251"/>
      <c r="Q4618"/>
      <c r="R4618"/>
      <c r="S4618"/>
      <c r="T4618"/>
      <c r="U4618"/>
      <c r="V4618"/>
      <c r="W4618"/>
      <c r="X4618"/>
      <c r="Y4618"/>
      <c r="Z4618"/>
      <c r="AA4618"/>
      <c r="AB4618"/>
      <c r="AC4618"/>
      <c r="AD4618"/>
      <c r="AE4618"/>
      <c r="AF4618"/>
      <c r="AG4618"/>
      <c r="AH4618"/>
      <c r="AI4618"/>
      <c r="AJ4618"/>
      <c r="AK4618"/>
      <c r="AL4618"/>
      <c r="AM4618"/>
      <c r="AN4618"/>
      <c r="AO4618"/>
      <c r="AP4618"/>
      <c r="AQ4618"/>
      <c r="AR4618"/>
      <c r="AS4618"/>
      <c r="AT4618"/>
      <c r="AU4618"/>
      <c r="AV4618"/>
    </row>
    <row r="4619" spans="1:48" s="58" customFormat="1" ht="12.75" x14ac:dyDescent="0.2">
      <c r="A4619" s="247"/>
      <c r="B4619" s="165"/>
      <c r="C4619" s="165"/>
      <c r="D4619" s="245"/>
      <c r="E4619" s="245"/>
      <c r="F4619" s="245"/>
      <c r="G4619" s="251"/>
      <c r="H4619" s="251"/>
      <c r="I4619" s="251"/>
      <c r="J4619" s="251"/>
      <c r="K4619" s="251"/>
      <c r="L4619" s="251"/>
      <c r="M4619" s="251"/>
      <c r="N4619" s="251"/>
      <c r="O4619" s="251"/>
      <c r="P4619" s="251"/>
      <c r="Q4619"/>
      <c r="R4619"/>
      <c r="S4619"/>
      <c r="T4619"/>
      <c r="U4619"/>
      <c r="V4619"/>
      <c r="W4619"/>
      <c r="X4619"/>
      <c r="Y4619"/>
      <c r="Z4619"/>
      <c r="AA4619"/>
      <c r="AB4619"/>
      <c r="AC4619"/>
      <c r="AD4619"/>
      <c r="AE4619"/>
      <c r="AF4619"/>
      <c r="AG4619"/>
      <c r="AH4619"/>
      <c r="AI4619"/>
      <c r="AJ4619"/>
      <c r="AK4619"/>
      <c r="AL4619"/>
      <c r="AM4619"/>
      <c r="AN4619"/>
      <c r="AO4619"/>
      <c r="AP4619"/>
      <c r="AQ4619"/>
      <c r="AR4619"/>
      <c r="AS4619"/>
      <c r="AT4619"/>
      <c r="AU4619"/>
      <c r="AV4619"/>
    </row>
    <row r="4620" spans="1:48" s="58" customFormat="1" ht="12.75" x14ac:dyDescent="0.2">
      <c r="A4620" s="247"/>
      <c r="B4620" s="165"/>
      <c r="C4620" s="165"/>
      <c r="D4620" s="245"/>
      <c r="E4620" s="245"/>
      <c r="F4620" s="245"/>
      <c r="G4620" s="251"/>
      <c r="H4620" s="251"/>
      <c r="I4620" s="251"/>
      <c r="J4620" s="251"/>
      <c r="K4620" s="251"/>
      <c r="L4620" s="251"/>
      <c r="M4620" s="251"/>
      <c r="N4620" s="251"/>
      <c r="O4620" s="251"/>
      <c r="P4620" s="251"/>
      <c r="Q4620"/>
      <c r="R4620"/>
      <c r="S4620"/>
      <c r="T4620"/>
      <c r="U4620"/>
      <c r="V4620"/>
      <c r="W4620"/>
      <c r="X4620"/>
      <c r="Y4620"/>
      <c r="Z4620"/>
      <c r="AA4620"/>
      <c r="AB4620"/>
      <c r="AC4620"/>
      <c r="AD4620"/>
      <c r="AE4620"/>
      <c r="AF4620"/>
      <c r="AG4620"/>
      <c r="AH4620"/>
      <c r="AI4620"/>
      <c r="AJ4620"/>
      <c r="AK4620"/>
      <c r="AL4620"/>
      <c r="AM4620"/>
      <c r="AN4620"/>
      <c r="AO4620"/>
      <c r="AP4620"/>
      <c r="AQ4620"/>
      <c r="AR4620"/>
      <c r="AS4620"/>
      <c r="AT4620"/>
      <c r="AU4620"/>
      <c r="AV4620"/>
    </row>
    <row r="4621" spans="1:48" s="58" customFormat="1" ht="12.75" x14ac:dyDescent="0.2">
      <c r="A4621" s="247"/>
      <c r="B4621" s="165"/>
      <c r="C4621" s="165"/>
      <c r="D4621" s="245"/>
      <c r="E4621" s="245"/>
      <c r="F4621" s="245"/>
      <c r="G4621" s="251"/>
      <c r="H4621" s="251"/>
      <c r="I4621" s="251"/>
      <c r="J4621" s="251"/>
      <c r="K4621" s="251"/>
      <c r="L4621" s="251"/>
      <c r="M4621" s="251"/>
      <c r="N4621" s="251"/>
      <c r="O4621" s="251"/>
      <c r="P4621" s="251"/>
      <c r="Q4621"/>
      <c r="R4621"/>
      <c r="S4621"/>
      <c r="T4621"/>
      <c r="U4621"/>
      <c r="V4621"/>
      <c r="W4621"/>
      <c r="X4621"/>
      <c r="Y4621"/>
      <c r="Z4621"/>
      <c r="AA4621"/>
      <c r="AB4621"/>
      <c r="AC4621"/>
      <c r="AD4621"/>
      <c r="AE4621"/>
      <c r="AF4621"/>
      <c r="AG4621"/>
      <c r="AH4621"/>
      <c r="AI4621"/>
      <c r="AJ4621"/>
      <c r="AK4621"/>
      <c r="AL4621"/>
      <c r="AM4621"/>
      <c r="AN4621"/>
      <c r="AO4621"/>
      <c r="AP4621"/>
      <c r="AQ4621"/>
      <c r="AR4621"/>
      <c r="AS4621"/>
      <c r="AT4621"/>
      <c r="AU4621"/>
      <c r="AV4621"/>
    </row>
    <row r="4622" spans="1:48" s="58" customFormat="1" ht="12.75" x14ac:dyDescent="0.2">
      <c r="A4622" s="247"/>
      <c r="B4622" s="165"/>
      <c r="C4622" s="165"/>
      <c r="D4622" s="245"/>
      <c r="E4622" s="245"/>
      <c r="F4622" s="245"/>
      <c r="G4622" s="251"/>
      <c r="H4622" s="251"/>
      <c r="I4622" s="251"/>
      <c r="J4622" s="251"/>
      <c r="K4622" s="251"/>
      <c r="L4622" s="251"/>
      <c r="M4622" s="251"/>
      <c r="N4622" s="251"/>
      <c r="O4622" s="251"/>
      <c r="P4622" s="251"/>
      <c r="Q4622"/>
      <c r="R4622"/>
      <c r="S4622"/>
      <c r="T4622"/>
      <c r="U4622"/>
      <c r="V4622"/>
      <c r="W4622"/>
      <c r="X4622"/>
      <c r="Y4622"/>
      <c r="Z4622"/>
      <c r="AA4622"/>
      <c r="AB4622"/>
      <c r="AC4622"/>
      <c r="AD4622"/>
      <c r="AE4622"/>
      <c r="AF4622"/>
      <c r="AG4622"/>
      <c r="AH4622"/>
      <c r="AI4622"/>
      <c r="AJ4622"/>
      <c r="AK4622"/>
      <c r="AL4622"/>
      <c r="AM4622"/>
      <c r="AN4622"/>
      <c r="AO4622"/>
      <c r="AP4622"/>
      <c r="AQ4622"/>
      <c r="AR4622"/>
      <c r="AS4622"/>
      <c r="AT4622"/>
      <c r="AU4622"/>
      <c r="AV4622"/>
    </row>
    <row r="4623" spans="1:48" s="58" customFormat="1" ht="12.75" x14ac:dyDescent="0.2">
      <c r="A4623" s="247"/>
      <c r="B4623" s="165"/>
      <c r="C4623" s="165"/>
      <c r="D4623" s="245"/>
      <c r="E4623" s="245"/>
      <c r="F4623" s="245"/>
      <c r="G4623" s="251"/>
      <c r="H4623" s="251"/>
      <c r="I4623" s="251"/>
      <c r="J4623" s="251"/>
      <c r="K4623" s="251"/>
      <c r="L4623" s="251"/>
      <c r="M4623" s="251"/>
      <c r="N4623" s="251"/>
      <c r="O4623" s="251"/>
      <c r="P4623" s="251"/>
      <c r="Q4623"/>
      <c r="R4623"/>
      <c r="S4623"/>
      <c r="T4623"/>
      <c r="U4623"/>
      <c r="V4623"/>
      <c r="W4623"/>
      <c r="X4623"/>
      <c r="Y4623"/>
      <c r="Z4623"/>
      <c r="AA4623"/>
      <c r="AB4623"/>
      <c r="AC4623"/>
      <c r="AD4623"/>
      <c r="AE4623"/>
      <c r="AF4623"/>
      <c r="AG4623"/>
      <c r="AH4623"/>
      <c r="AI4623"/>
      <c r="AJ4623"/>
      <c r="AK4623"/>
      <c r="AL4623"/>
      <c r="AM4623"/>
      <c r="AN4623"/>
      <c r="AO4623"/>
      <c r="AP4623"/>
      <c r="AQ4623"/>
      <c r="AR4623"/>
      <c r="AS4623"/>
      <c r="AT4623"/>
      <c r="AU4623"/>
      <c r="AV4623"/>
    </row>
    <row r="4624" spans="1:48" s="58" customFormat="1" ht="12.75" x14ac:dyDescent="0.2">
      <c r="A4624" s="247"/>
      <c r="B4624" s="165"/>
      <c r="C4624" s="165"/>
      <c r="D4624" s="245"/>
      <c r="E4624" s="245"/>
      <c r="F4624" s="245"/>
      <c r="G4624" s="251"/>
      <c r="H4624" s="251"/>
      <c r="I4624" s="251"/>
      <c r="J4624" s="251"/>
      <c r="K4624" s="251"/>
      <c r="L4624" s="251"/>
      <c r="M4624" s="251"/>
      <c r="N4624" s="251"/>
      <c r="O4624" s="251"/>
      <c r="P4624" s="251"/>
      <c r="Q4624"/>
      <c r="R4624"/>
      <c r="S4624"/>
      <c r="T4624"/>
      <c r="U4624"/>
      <c r="V4624"/>
      <c r="W4624"/>
      <c r="X4624"/>
      <c r="Y4624"/>
      <c r="Z4624"/>
      <c r="AA4624"/>
      <c r="AB4624"/>
      <c r="AC4624"/>
      <c r="AD4624"/>
      <c r="AE4624"/>
      <c r="AF4624"/>
      <c r="AG4624"/>
      <c r="AH4624"/>
      <c r="AI4624"/>
      <c r="AJ4624"/>
      <c r="AK4624"/>
      <c r="AL4624"/>
      <c r="AM4624"/>
      <c r="AN4624"/>
      <c r="AO4624"/>
      <c r="AP4624"/>
      <c r="AQ4624"/>
      <c r="AR4624"/>
      <c r="AS4624"/>
      <c r="AT4624"/>
      <c r="AU4624"/>
      <c r="AV4624"/>
    </row>
    <row r="4625" spans="1:48" s="58" customFormat="1" ht="12.75" x14ac:dyDescent="0.2">
      <c r="A4625" s="247"/>
      <c r="B4625" s="165"/>
      <c r="C4625" s="165"/>
      <c r="D4625" s="245"/>
      <c r="E4625" s="245"/>
      <c r="F4625" s="245"/>
      <c r="G4625" s="251"/>
      <c r="H4625" s="251"/>
      <c r="I4625" s="251"/>
      <c r="J4625" s="251"/>
      <c r="K4625" s="251"/>
      <c r="L4625" s="251"/>
      <c r="M4625" s="251"/>
      <c r="N4625" s="251"/>
      <c r="O4625" s="251"/>
      <c r="P4625" s="251"/>
      <c r="Q4625"/>
      <c r="R4625"/>
      <c r="S4625"/>
      <c r="T4625"/>
      <c r="U4625"/>
      <c r="V4625"/>
      <c r="W4625"/>
      <c r="X4625"/>
      <c r="Y4625"/>
      <c r="Z4625"/>
      <c r="AA4625"/>
      <c r="AB4625"/>
      <c r="AC4625"/>
      <c r="AD4625"/>
      <c r="AE4625"/>
      <c r="AF4625"/>
      <c r="AG4625"/>
      <c r="AH4625"/>
      <c r="AI4625"/>
      <c r="AJ4625"/>
      <c r="AK4625"/>
      <c r="AL4625"/>
      <c r="AM4625"/>
      <c r="AN4625"/>
      <c r="AO4625"/>
      <c r="AP4625"/>
      <c r="AQ4625"/>
      <c r="AR4625"/>
      <c r="AS4625"/>
      <c r="AT4625"/>
      <c r="AU4625"/>
      <c r="AV4625"/>
    </row>
    <row r="4626" spans="1:48" s="58" customFormat="1" ht="12.75" x14ac:dyDescent="0.2">
      <c r="A4626" s="247"/>
      <c r="B4626" s="165"/>
      <c r="C4626" s="165"/>
      <c r="D4626" s="245"/>
      <c r="E4626" s="245"/>
      <c r="F4626" s="245"/>
      <c r="G4626" s="251"/>
      <c r="H4626" s="251"/>
      <c r="I4626" s="251"/>
      <c r="J4626" s="251"/>
      <c r="K4626" s="251"/>
      <c r="L4626" s="251"/>
      <c r="M4626" s="251"/>
      <c r="N4626" s="251"/>
      <c r="O4626" s="251"/>
      <c r="P4626" s="251"/>
      <c r="Q4626"/>
      <c r="R4626"/>
      <c r="S4626"/>
      <c r="T4626"/>
      <c r="U4626"/>
      <c r="V4626"/>
      <c r="W4626"/>
      <c r="X4626"/>
      <c r="Y4626"/>
      <c r="Z4626"/>
      <c r="AA4626"/>
      <c r="AB4626"/>
      <c r="AC4626"/>
      <c r="AD4626"/>
      <c r="AE4626"/>
      <c r="AF4626"/>
      <c r="AG4626"/>
      <c r="AH4626"/>
      <c r="AI4626"/>
      <c r="AJ4626"/>
      <c r="AK4626"/>
      <c r="AL4626"/>
      <c r="AM4626"/>
      <c r="AN4626"/>
      <c r="AO4626"/>
      <c r="AP4626"/>
      <c r="AQ4626"/>
      <c r="AR4626"/>
      <c r="AS4626"/>
      <c r="AT4626"/>
      <c r="AU4626"/>
      <c r="AV4626"/>
    </row>
    <row r="4627" spans="1:48" s="58" customFormat="1" ht="12.75" x14ac:dyDescent="0.2">
      <c r="A4627" s="247"/>
      <c r="B4627" s="165"/>
      <c r="C4627" s="165"/>
      <c r="D4627" s="245"/>
      <c r="E4627" s="245"/>
      <c r="F4627" s="245"/>
      <c r="G4627" s="251"/>
      <c r="H4627" s="251"/>
      <c r="I4627" s="251"/>
      <c r="J4627" s="251"/>
      <c r="K4627" s="251"/>
      <c r="L4627" s="251"/>
      <c r="M4627" s="251"/>
      <c r="N4627" s="251"/>
      <c r="O4627" s="251"/>
      <c r="P4627" s="251"/>
      <c r="Q4627"/>
      <c r="R4627"/>
      <c r="S4627"/>
      <c r="T4627"/>
      <c r="U4627"/>
      <c r="V4627"/>
      <c r="W4627"/>
      <c r="X4627"/>
      <c r="Y4627"/>
      <c r="Z4627"/>
      <c r="AA4627"/>
      <c r="AB4627"/>
      <c r="AC4627"/>
      <c r="AD4627"/>
      <c r="AE4627"/>
      <c r="AF4627"/>
      <c r="AG4627"/>
      <c r="AH4627"/>
      <c r="AI4627"/>
      <c r="AJ4627"/>
      <c r="AK4627"/>
      <c r="AL4627"/>
      <c r="AM4627"/>
      <c r="AN4627"/>
      <c r="AO4627"/>
      <c r="AP4627"/>
      <c r="AQ4627"/>
      <c r="AR4627"/>
      <c r="AS4627"/>
      <c r="AT4627"/>
      <c r="AU4627"/>
      <c r="AV4627"/>
    </row>
    <row r="4628" spans="1:48" s="58" customFormat="1" ht="12.75" x14ac:dyDescent="0.2">
      <c r="A4628" s="247"/>
      <c r="B4628" s="165"/>
      <c r="C4628" s="165"/>
      <c r="D4628" s="245"/>
      <c r="E4628" s="245"/>
      <c r="F4628" s="245"/>
      <c r="G4628" s="251"/>
      <c r="H4628" s="251"/>
      <c r="I4628" s="251"/>
      <c r="J4628" s="251"/>
      <c r="K4628" s="251"/>
      <c r="L4628" s="251"/>
      <c r="M4628" s="251"/>
      <c r="N4628" s="251"/>
      <c r="O4628" s="251"/>
      <c r="P4628" s="251"/>
      <c r="Q4628"/>
      <c r="R4628"/>
      <c r="S4628"/>
      <c r="T4628"/>
      <c r="U4628"/>
      <c r="V4628"/>
      <c r="W4628"/>
      <c r="X4628"/>
      <c r="Y4628"/>
      <c r="Z4628"/>
      <c r="AA4628"/>
      <c r="AB4628"/>
      <c r="AC4628"/>
      <c r="AD4628"/>
      <c r="AE4628"/>
      <c r="AF4628"/>
      <c r="AG4628"/>
      <c r="AH4628"/>
      <c r="AI4628"/>
      <c r="AJ4628"/>
      <c r="AK4628"/>
      <c r="AL4628"/>
      <c r="AM4628"/>
      <c r="AN4628"/>
      <c r="AO4628"/>
      <c r="AP4628"/>
      <c r="AQ4628"/>
      <c r="AR4628"/>
      <c r="AS4628"/>
      <c r="AT4628"/>
      <c r="AU4628"/>
      <c r="AV4628"/>
    </row>
    <row r="4629" spans="1:48" s="58" customFormat="1" ht="12.75" x14ac:dyDescent="0.2">
      <c r="A4629" s="247"/>
      <c r="B4629" s="165"/>
      <c r="C4629" s="165"/>
      <c r="D4629" s="245"/>
      <c r="E4629" s="245"/>
      <c r="F4629" s="245"/>
      <c r="G4629" s="251"/>
      <c r="H4629" s="251"/>
      <c r="I4629" s="251"/>
      <c r="J4629" s="251"/>
      <c r="K4629" s="251"/>
      <c r="L4629" s="251"/>
      <c r="M4629" s="251"/>
      <c r="N4629" s="251"/>
      <c r="O4629" s="251"/>
      <c r="P4629" s="251"/>
      <c r="Q4629"/>
      <c r="R4629"/>
      <c r="S4629"/>
      <c r="T4629"/>
      <c r="U4629"/>
      <c r="V4629"/>
      <c r="W4629"/>
      <c r="X4629"/>
      <c r="Y4629"/>
      <c r="Z4629"/>
      <c r="AA4629"/>
      <c r="AB4629"/>
      <c r="AC4629"/>
      <c r="AD4629"/>
      <c r="AE4629"/>
      <c r="AF4629"/>
      <c r="AG4629"/>
      <c r="AH4629"/>
      <c r="AI4629"/>
      <c r="AJ4629"/>
      <c r="AK4629"/>
      <c r="AL4629"/>
      <c r="AM4629"/>
      <c r="AN4629"/>
      <c r="AO4629"/>
      <c r="AP4629"/>
      <c r="AQ4629"/>
      <c r="AR4629"/>
      <c r="AS4629"/>
      <c r="AT4629"/>
      <c r="AU4629"/>
      <c r="AV4629"/>
    </row>
    <row r="4630" spans="1:48" s="58" customFormat="1" ht="12.75" x14ac:dyDescent="0.2">
      <c r="A4630" s="247"/>
      <c r="B4630" s="165"/>
      <c r="C4630" s="165"/>
      <c r="D4630" s="245"/>
      <c r="E4630" s="245"/>
      <c r="F4630" s="245"/>
      <c r="G4630" s="251"/>
      <c r="H4630" s="251"/>
      <c r="I4630" s="251"/>
      <c r="J4630" s="251"/>
      <c r="K4630" s="251"/>
      <c r="L4630" s="251"/>
      <c r="M4630" s="251"/>
      <c r="N4630" s="251"/>
      <c r="O4630" s="251"/>
      <c r="P4630" s="251"/>
      <c r="Q4630"/>
      <c r="R4630"/>
      <c r="S4630"/>
      <c r="T4630"/>
      <c r="U4630"/>
      <c r="V4630"/>
      <c r="W4630"/>
      <c r="X4630"/>
      <c r="Y4630"/>
      <c r="Z4630"/>
      <c r="AA4630"/>
      <c r="AB4630"/>
      <c r="AC4630"/>
      <c r="AD4630"/>
      <c r="AE4630"/>
      <c r="AF4630"/>
      <c r="AG4630"/>
      <c r="AH4630"/>
      <c r="AI4630"/>
      <c r="AJ4630"/>
      <c r="AK4630"/>
      <c r="AL4630"/>
      <c r="AM4630"/>
      <c r="AN4630"/>
      <c r="AO4630"/>
      <c r="AP4630"/>
      <c r="AQ4630"/>
      <c r="AR4630"/>
      <c r="AS4630"/>
      <c r="AT4630"/>
      <c r="AU4630"/>
      <c r="AV4630"/>
    </row>
    <row r="4631" spans="1:48" s="58" customFormat="1" ht="12.75" x14ac:dyDescent="0.2">
      <c r="A4631" s="247"/>
      <c r="B4631" s="165"/>
      <c r="C4631" s="165"/>
      <c r="D4631" s="245"/>
      <c r="E4631" s="245"/>
      <c r="F4631" s="245"/>
      <c r="G4631" s="251"/>
      <c r="H4631" s="251"/>
      <c r="I4631" s="251"/>
      <c r="J4631" s="251"/>
      <c r="K4631" s="251"/>
      <c r="L4631" s="251"/>
      <c r="M4631" s="251"/>
      <c r="N4631" s="251"/>
      <c r="O4631" s="251"/>
      <c r="P4631" s="251"/>
      <c r="Q4631"/>
      <c r="R4631"/>
      <c r="S4631"/>
      <c r="T4631"/>
      <c r="U4631"/>
      <c r="V4631"/>
      <c r="W4631"/>
      <c r="X4631"/>
      <c r="Y4631"/>
      <c r="Z4631"/>
      <c r="AA4631"/>
      <c r="AB4631"/>
      <c r="AC4631"/>
      <c r="AD4631"/>
      <c r="AE4631"/>
      <c r="AF4631"/>
      <c r="AG4631"/>
      <c r="AH4631"/>
      <c r="AI4631"/>
      <c r="AJ4631"/>
      <c r="AK4631"/>
      <c r="AL4631"/>
      <c r="AM4631"/>
      <c r="AN4631"/>
      <c r="AO4631"/>
      <c r="AP4631"/>
      <c r="AQ4631"/>
      <c r="AR4631"/>
      <c r="AS4631"/>
      <c r="AT4631"/>
      <c r="AU4631"/>
      <c r="AV4631"/>
    </row>
    <row r="4632" spans="1:48" s="58" customFormat="1" ht="12.75" x14ac:dyDescent="0.2">
      <c r="A4632" s="247"/>
      <c r="B4632" s="165"/>
      <c r="C4632" s="165"/>
      <c r="D4632" s="245"/>
      <c r="E4632" s="245"/>
      <c r="F4632" s="245"/>
      <c r="G4632" s="251"/>
      <c r="H4632" s="251"/>
      <c r="I4632" s="251"/>
      <c r="J4632" s="251"/>
      <c r="K4632" s="251"/>
      <c r="L4632" s="251"/>
      <c r="M4632" s="251"/>
      <c r="N4632" s="251"/>
      <c r="O4632" s="251"/>
      <c r="P4632" s="251"/>
      <c r="Q4632"/>
      <c r="R4632"/>
      <c r="S4632"/>
      <c r="T4632"/>
      <c r="U4632"/>
      <c r="V4632"/>
      <c r="W4632"/>
      <c r="X4632"/>
      <c r="Y4632"/>
      <c r="Z4632"/>
      <c r="AA4632"/>
      <c r="AB4632"/>
      <c r="AC4632"/>
      <c r="AD4632"/>
      <c r="AE4632"/>
      <c r="AF4632"/>
      <c r="AG4632"/>
      <c r="AH4632"/>
      <c r="AI4632"/>
      <c r="AJ4632"/>
      <c r="AK4632"/>
      <c r="AL4632"/>
      <c r="AM4632"/>
      <c r="AN4632"/>
      <c r="AO4632"/>
      <c r="AP4632"/>
      <c r="AQ4632"/>
      <c r="AR4632"/>
      <c r="AS4632"/>
      <c r="AT4632"/>
      <c r="AU4632"/>
      <c r="AV4632"/>
    </row>
    <row r="4633" spans="1:48" s="58" customFormat="1" ht="12.75" x14ac:dyDescent="0.2">
      <c r="A4633" s="247"/>
      <c r="B4633" s="165"/>
      <c r="C4633" s="165"/>
      <c r="D4633" s="245"/>
      <c r="E4633" s="245"/>
      <c r="F4633" s="245"/>
      <c r="G4633" s="251"/>
      <c r="H4633" s="251"/>
      <c r="I4633" s="251"/>
      <c r="J4633" s="251"/>
      <c r="K4633" s="251"/>
      <c r="L4633" s="251"/>
      <c r="M4633" s="251"/>
      <c r="N4633" s="251"/>
      <c r="O4633" s="251"/>
      <c r="P4633" s="251"/>
      <c r="Q4633"/>
      <c r="R4633"/>
      <c r="S4633"/>
      <c r="T4633"/>
      <c r="U4633"/>
      <c r="V4633"/>
      <c r="W4633"/>
      <c r="X4633"/>
      <c r="Y4633"/>
      <c r="Z4633"/>
      <c r="AA4633"/>
      <c r="AB4633"/>
      <c r="AC4633"/>
      <c r="AD4633"/>
      <c r="AE4633"/>
      <c r="AF4633"/>
      <c r="AG4633"/>
      <c r="AH4633"/>
      <c r="AI4633"/>
      <c r="AJ4633"/>
      <c r="AK4633"/>
      <c r="AL4633"/>
      <c r="AM4633"/>
      <c r="AN4633"/>
      <c r="AO4633"/>
      <c r="AP4633"/>
      <c r="AQ4633"/>
      <c r="AR4633"/>
      <c r="AS4633"/>
      <c r="AT4633"/>
      <c r="AU4633"/>
      <c r="AV4633"/>
    </row>
    <row r="4634" spans="1:48" s="58" customFormat="1" ht="12.75" x14ac:dyDescent="0.2">
      <c r="A4634" s="247"/>
      <c r="B4634" s="165"/>
      <c r="C4634" s="165"/>
      <c r="D4634" s="245"/>
      <c r="E4634" s="245"/>
      <c r="F4634" s="245"/>
      <c r="G4634" s="251"/>
      <c r="H4634" s="251"/>
      <c r="I4634" s="251"/>
      <c r="J4634" s="251"/>
      <c r="K4634" s="251"/>
      <c r="L4634" s="251"/>
      <c r="M4634" s="251"/>
      <c r="N4634" s="251"/>
      <c r="O4634" s="251"/>
      <c r="P4634" s="251"/>
      <c r="Q4634"/>
      <c r="R4634"/>
      <c r="S4634"/>
      <c r="T4634"/>
      <c r="U4634"/>
      <c r="V4634"/>
      <c r="W4634"/>
      <c r="X4634"/>
      <c r="Y4634"/>
      <c r="Z4634"/>
      <c r="AA4634"/>
      <c r="AB4634"/>
      <c r="AC4634"/>
      <c r="AD4634"/>
      <c r="AE4634"/>
      <c r="AF4634"/>
      <c r="AG4634"/>
      <c r="AH4634"/>
      <c r="AI4634"/>
      <c r="AJ4634"/>
      <c r="AK4634"/>
      <c r="AL4634"/>
      <c r="AM4634"/>
      <c r="AN4634"/>
      <c r="AO4634"/>
      <c r="AP4634"/>
      <c r="AQ4634"/>
      <c r="AR4634"/>
      <c r="AS4634"/>
      <c r="AT4634"/>
      <c r="AU4634"/>
      <c r="AV4634"/>
    </row>
    <row r="4635" spans="1:48" s="58" customFormat="1" ht="12.75" x14ac:dyDescent="0.2">
      <c r="A4635" s="247"/>
      <c r="B4635" s="165"/>
      <c r="C4635" s="165"/>
      <c r="D4635" s="245"/>
      <c r="E4635" s="245"/>
      <c r="F4635" s="245"/>
      <c r="G4635" s="251"/>
      <c r="H4635" s="251"/>
      <c r="I4635" s="251"/>
      <c r="J4635" s="251"/>
      <c r="K4635" s="251"/>
      <c r="L4635" s="251"/>
      <c r="M4635" s="251"/>
      <c r="N4635" s="251"/>
      <c r="O4635" s="251"/>
      <c r="P4635" s="251"/>
      <c r="Q4635"/>
      <c r="R4635"/>
      <c r="S4635"/>
      <c r="T4635"/>
      <c r="U4635"/>
      <c r="V4635"/>
      <c r="W4635"/>
      <c r="X4635"/>
      <c r="Y4635"/>
      <c r="Z4635"/>
      <c r="AA4635"/>
      <c r="AB4635"/>
      <c r="AC4635"/>
      <c r="AD4635"/>
      <c r="AE4635"/>
      <c r="AF4635"/>
      <c r="AG4635"/>
      <c r="AH4635"/>
      <c r="AI4635"/>
      <c r="AJ4635"/>
      <c r="AK4635"/>
      <c r="AL4635"/>
      <c r="AM4635"/>
      <c r="AN4635"/>
      <c r="AO4635"/>
      <c r="AP4635"/>
      <c r="AQ4635"/>
      <c r="AR4635"/>
      <c r="AS4635"/>
      <c r="AT4635"/>
      <c r="AU4635"/>
      <c r="AV4635"/>
    </row>
    <row r="4636" spans="1:48" s="58" customFormat="1" ht="12.75" x14ac:dyDescent="0.2">
      <c r="A4636" s="247"/>
      <c r="B4636" s="165"/>
      <c r="C4636" s="165"/>
      <c r="D4636" s="245"/>
      <c r="E4636" s="245"/>
      <c r="F4636" s="245"/>
      <c r="G4636" s="251"/>
      <c r="H4636" s="251"/>
      <c r="I4636" s="251"/>
      <c r="J4636" s="251"/>
      <c r="K4636" s="251"/>
      <c r="L4636" s="251"/>
      <c r="M4636" s="251"/>
      <c r="N4636" s="251"/>
      <c r="O4636" s="251"/>
      <c r="P4636" s="251"/>
      <c r="Q4636"/>
      <c r="R4636"/>
      <c r="S4636"/>
      <c r="T4636"/>
      <c r="U4636"/>
      <c r="V4636"/>
      <c r="W4636"/>
      <c r="X4636"/>
      <c r="Y4636"/>
      <c r="Z4636"/>
      <c r="AA4636"/>
      <c r="AB4636"/>
      <c r="AC4636"/>
      <c r="AD4636"/>
      <c r="AE4636"/>
      <c r="AF4636"/>
      <c r="AG4636"/>
      <c r="AH4636"/>
      <c r="AI4636"/>
      <c r="AJ4636"/>
      <c r="AK4636"/>
      <c r="AL4636"/>
      <c r="AM4636"/>
      <c r="AN4636"/>
      <c r="AO4636"/>
      <c r="AP4636"/>
      <c r="AQ4636"/>
      <c r="AR4636"/>
      <c r="AS4636"/>
      <c r="AT4636"/>
      <c r="AU4636"/>
      <c r="AV4636"/>
    </row>
    <row r="4637" spans="1:48" s="58" customFormat="1" ht="12.75" x14ac:dyDescent="0.2">
      <c r="A4637" s="247"/>
      <c r="B4637" s="165"/>
      <c r="C4637" s="165"/>
      <c r="D4637" s="245"/>
      <c r="E4637" s="245"/>
      <c r="F4637" s="245"/>
      <c r="G4637" s="251"/>
      <c r="H4637" s="251"/>
      <c r="I4637" s="251"/>
      <c r="J4637" s="251"/>
      <c r="K4637" s="251"/>
      <c r="L4637" s="251"/>
      <c r="M4637" s="251"/>
      <c r="N4637" s="251"/>
      <c r="O4637" s="251"/>
      <c r="P4637" s="251"/>
      <c r="Q4637"/>
      <c r="R4637"/>
      <c r="S4637"/>
      <c r="T4637"/>
      <c r="U4637"/>
      <c r="V4637"/>
      <c r="W4637"/>
      <c r="X4637"/>
      <c r="Y4637"/>
      <c r="Z4637"/>
      <c r="AA4637"/>
      <c r="AB4637"/>
      <c r="AC4637"/>
      <c r="AD4637"/>
      <c r="AE4637"/>
      <c r="AF4637"/>
      <c r="AG4637"/>
      <c r="AH4637"/>
      <c r="AI4637"/>
      <c r="AJ4637"/>
      <c r="AK4637"/>
      <c r="AL4637"/>
      <c r="AM4637"/>
      <c r="AN4637"/>
      <c r="AO4637"/>
      <c r="AP4637"/>
      <c r="AQ4637"/>
      <c r="AR4637"/>
      <c r="AS4637"/>
      <c r="AT4637"/>
      <c r="AU4637"/>
      <c r="AV4637"/>
    </row>
    <row r="4638" spans="1:48" s="58" customFormat="1" ht="12.75" x14ac:dyDescent="0.2">
      <c r="A4638" s="247"/>
      <c r="B4638" s="165"/>
      <c r="C4638" s="165"/>
      <c r="D4638" s="245"/>
      <c r="E4638" s="245"/>
      <c r="F4638" s="245"/>
      <c r="G4638" s="251"/>
      <c r="H4638" s="251"/>
      <c r="I4638" s="251"/>
      <c r="J4638" s="251"/>
      <c r="K4638" s="251"/>
      <c r="L4638" s="251"/>
      <c r="M4638" s="251"/>
      <c r="N4638" s="251"/>
      <c r="O4638" s="251"/>
      <c r="P4638" s="251"/>
      <c r="Q4638"/>
      <c r="R4638"/>
      <c r="S4638"/>
      <c r="T4638"/>
      <c r="U4638"/>
      <c r="V4638"/>
      <c r="W4638"/>
      <c r="X4638"/>
      <c r="Y4638"/>
      <c r="Z4638"/>
      <c r="AA4638"/>
      <c r="AB4638"/>
      <c r="AC4638"/>
      <c r="AD4638"/>
      <c r="AE4638"/>
      <c r="AF4638"/>
      <c r="AG4638"/>
      <c r="AH4638"/>
      <c r="AI4638"/>
      <c r="AJ4638"/>
      <c r="AK4638"/>
      <c r="AL4638"/>
      <c r="AM4638"/>
      <c r="AN4638"/>
      <c r="AO4638"/>
      <c r="AP4638"/>
      <c r="AQ4638"/>
      <c r="AR4638"/>
      <c r="AS4638"/>
      <c r="AT4638"/>
      <c r="AU4638"/>
      <c r="AV4638"/>
    </row>
    <row r="4639" spans="1:48" s="58" customFormat="1" ht="12.75" x14ac:dyDescent="0.2">
      <c r="A4639" s="247"/>
      <c r="B4639" s="165"/>
      <c r="C4639" s="165"/>
      <c r="D4639" s="245"/>
      <c r="E4639" s="245"/>
      <c r="F4639" s="245"/>
      <c r="G4639" s="251"/>
      <c r="H4639" s="251"/>
      <c r="I4639" s="251"/>
      <c r="J4639" s="251"/>
      <c r="K4639" s="251"/>
      <c r="L4639" s="251"/>
      <c r="M4639" s="251"/>
      <c r="N4639" s="251"/>
      <c r="O4639" s="251"/>
      <c r="P4639" s="251"/>
      <c r="Q4639"/>
      <c r="R4639"/>
      <c r="S4639"/>
      <c r="T4639"/>
      <c r="U4639"/>
      <c r="V4639"/>
      <c r="W4639"/>
      <c r="X4639"/>
      <c r="Y4639"/>
      <c r="Z4639"/>
      <c r="AA4639"/>
      <c r="AB4639"/>
      <c r="AC4639"/>
      <c r="AD4639"/>
      <c r="AE4639"/>
      <c r="AF4639"/>
      <c r="AG4639"/>
      <c r="AH4639"/>
      <c r="AI4639"/>
      <c r="AJ4639"/>
      <c r="AK4639"/>
      <c r="AL4639"/>
      <c r="AM4639"/>
      <c r="AN4639"/>
      <c r="AO4639"/>
      <c r="AP4639"/>
      <c r="AQ4639"/>
      <c r="AR4639"/>
      <c r="AS4639"/>
      <c r="AT4639"/>
      <c r="AU4639"/>
      <c r="AV4639"/>
    </row>
    <row r="4640" spans="1:48" s="58" customFormat="1" ht="12.75" x14ac:dyDescent="0.2">
      <c r="A4640" s="247"/>
      <c r="B4640" s="165"/>
      <c r="C4640" s="165"/>
      <c r="D4640" s="245"/>
      <c r="E4640" s="245"/>
      <c r="F4640" s="245"/>
      <c r="G4640" s="251"/>
      <c r="H4640" s="251"/>
      <c r="I4640" s="251"/>
      <c r="J4640" s="251"/>
      <c r="K4640" s="251"/>
      <c r="L4640" s="251"/>
      <c r="M4640" s="251"/>
      <c r="N4640" s="251"/>
      <c r="O4640" s="251"/>
      <c r="P4640" s="251"/>
      <c r="Q4640"/>
      <c r="R4640"/>
      <c r="S4640"/>
      <c r="T4640"/>
      <c r="U4640"/>
      <c r="V4640"/>
      <c r="W4640"/>
      <c r="X4640"/>
      <c r="Y4640"/>
      <c r="Z4640"/>
      <c r="AA4640"/>
      <c r="AB4640"/>
      <c r="AC4640"/>
      <c r="AD4640"/>
      <c r="AE4640"/>
      <c r="AF4640"/>
      <c r="AG4640"/>
      <c r="AH4640"/>
      <c r="AI4640"/>
      <c r="AJ4640"/>
      <c r="AK4640"/>
      <c r="AL4640"/>
      <c r="AM4640"/>
      <c r="AN4640"/>
      <c r="AO4640"/>
      <c r="AP4640"/>
      <c r="AQ4640"/>
      <c r="AR4640"/>
      <c r="AS4640"/>
      <c r="AT4640"/>
      <c r="AU4640"/>
      <c r="AV4640"/>
    </row>
    <row r="4641" spans="1:48" s="58" customFormat="1" ht="12.75" x14ac:dyDescent="0.2">
      <c r="A4641" s="247"/>
      <c r="B4641" s="165"/>
      <c r="C4641" s="165"/>
      <c r="D4641" s="245"/>
      <c r="E4641" s="245"/>
      <c r="F4641" s="245"/>
      <c r="G4641" s="251"/>
      <c r="H4641" s="251"/>
      <c r="I4641" s="251"/>
      <c r="J4641" s="251"/>
      <c r="K4641" s="251"/>
      <c r="L4641" s="251"/>
      <c r="M4641" s="251"/>
      <c r="N4641" s="251"/>
      <c r="O4641" s="251"/>
      <c r="P4641" s="251"/>
      <c r="Q4641"/>
      <c r="R4641"/>
      <c r="S4641"/>
      <c r="T4641"/>
      <c r="U4641"/>
      <c r="V4641"/>
      <c r="W4641"/>
      <c r="X4641"/>
      <c r="Y4641"/>
      <c r="Z4641"/>
      <c r="AA4641"/>
      <c r="AB4641"/>
      <c r="AC4641"/>
      <c r="AD4641"/>
      <c r="AE4641"/>
      <c r="AF4641"/>
      <c r="AG4641"/>
      <c r="AH4641"/>
      <c r="AI4641"/>
      <c r="AJ4641"/>
      <c r="AK4641"/>
      <c r="AL4641"/>
      <c r="AM4641"/>
      <c r="AN4641"/>
      <c r="AO4641"/>
      <c r="AP4641"/>
      <c r="AQ4641"/>
      <c r="AR4641"/>
      <c r="AS4641"/>
      <c r="AT4641"/>
      <c r="AU4641"/>
      <c r="AV4641"/>
    </row>
    <row r="4642" spans="1:48" s="58" customFormat="1" ht="12.75" x14ac:dyDescent="0.2">
      <c r="A4642" s="247"/>
      <c r="B4642" s="165"/>
      <c r="C4642" s="165"/>
      <c r="D4642" s="245"/>
      <c r="E4642" s="245"/>
      <c r="F4642" s="245"/>
      <c r="G4642" s="251"/>
      <c r="H4642" s="251"/>
      <c r="I4642" s="251"/>
      <c r="J4642" s="251"/>
      <c r="K4642" s="251"/>
      <c r="L4642" s="251"/>
      <c r="M4642" s="251"/>
      <c r="N4642" s="251"/>
      <c r="O4642" s="251"/>
      <c r="P4642" s="251"/>
      <c r="Q4642"/>
      <c r="R4642"/>
      <c r="S4642"/>
      <c r="T4642"/>
      <c r="U4642"/>
      <c r="V4642"/>
      <c r="W4642"/>
      <c r="X4642"/>
      <c r="Y4642"/>
      <c r="Z4642"/>
      <c r="AA4642"/>
      <c r="AB4642"/>
      <c r="AC4642"/>
      <c r="AD4642"/>
      <c r="AE4642"/>
      <c r="AF4642"/>
      <c r="AG4642"/>
      <c r="AH4642"/>
      <c r="AI4642"/>
      <c r="AJ4642"/>
      <c r="AK4642"/>
      <c r="AL4642"/>
      <c r="AM4642"/>
      <c r="AN4642"/>
      <c r="AO4642"/>
      <c r="AP4642"/>
      <c r="AQ4642"/>
      <c r="AR4642"/>
      <c r="AS4642"/>
      <c r="AT4642"/>
      <c r="AU4642"/>
      <c r="AV4642"/>
    </row>
    <row r="4643" spans="1:48" s="58" customFormat="1" ht="12.75" x14ac:dyDescent="0.2">
      <c r="A4643" s="247"/>
      <c r="B4643" s="165"/>
      <c r="C4643" s="165"/>
      <c r="D4643" s="245"/>
      <c r="E4643" s="245"/>
      <c r="F4643" s="245"/>
      <c r="G4643" s="251"/>
      <c r="H4643" s="251"/>
      <c r="I4643" s="251"/>
      <c r="J4643" s="251"/>
      <c r="K4643" s="251"/>
      <c r="L4643" s="251"/>
      <c r="M4643" s="251"/>
      <c r="N4643" s="251"/>
      <c r="O4643" s="251"/>
      <c r="P4643" s="251"/>
      <c r="Q4643"/>
      <c r="R4643"/>
      <c r="S4643"/>
      <c r="T4643"/>
      <c r="U4643"/>
      <c r="V4643"/>
      <c r="W4643"/>
      <c r="X4643"/>
      <c r="Y4643"/>
      <c r="Z4643"/>
      <c r="AA4643"/>
      <c r="AB4643"/>
      <c r="AC4643"/>
      <c r="AD4643"/>
      <c r="AE4643"/>
      <c r="AF4643"/>
      <c r="AG4643"/>
      <c r="AH4643"/>
      <c r="AI4643"/>
      <c r="AJ4643"/>
      <c r="AK4643"/>
      <c r="AL4643"/>
      <c r="AM4643"/>
      <c r="AN4643"/>
      <c r="AO4643"/>
      <c r="AP4643"/>
      <c r="AQ4643"/>
      <c r="AR4643"/>
      <c r="AS4643"/>
      <c r="AT4643"/>
      <c r="AU4643"/>
      <c r="AV4643"/>
    </row>
    <row r="4644" spans="1:48" s="58" customFormat="1" ht="12.75" x14ac:dyDescent="0.2">
      <c r="A4644" s="247"/>
      <c r="B4644" s="165"/>
      <c r="C4644" s="165"/>
      <c r="D4644" s="245"/>
      <c r="E4644" s="245"/>
      <c r="F4644" s="245"/>
      <c r="G4644" s="251"/>
      <c r="H4644" s="251"/>
      <c r="I4644" s="251"/>
      <c r="J4644" s="251"/>
      <c r="K4644" s="251"/>
      <c r="L4644" s="251"/>
      <c r="M4644" s="251"/>
      <c r="N4644" s="251"/>
      <c r="O4644" s="251"/>
      <c r="P4644" s="251"/>
      <c r="Q4644"/>
      <c r="R4644"/>
      <c r="S4644"/>
      <c r="T4644"/>
      <c r="U4644"/>
      <c r="V4644"/>
      <c r="W4644"/>
      <c r="X4644"/>
      <c r="Y4644"/>
      <c r="Z4644"/>
      <c r="AA4644"/>
      <c r="AB4644"/>
      <c r="AC4644"/>
      <c r="AD4644"/>
      <c r="AE4644"/>
      <c r="AF4644"/>
      <c r="AG4644"/>
      <c r="AH4644"/>
      <c r="AI4644"/>
      <c r="AJ4644"/>
      <c r="AK4644"/>
      <c r="AL4644"/>
      <c r="AM4644"/>
      <c r="AN4644"/>
      <c r="AO4644"/>
      <c r="AP4644"/>
      <c r="AQ4644"/>
      <c r="AR4644"/>
      <c r="AS4644"/>
      <c r="AT4644"/>
      <c r="AU4644"/>
      <c r="AV4644"/>
    </row>
    <row r="4645" spans="1:48" s="58" customFormat="1" ht="12.75" x14ac:dyDescent="0.2">
      <c r="A4645" s="247"/>
      <c r="B4645" s="165"/>
      <c r="C4645" s="165"/>
      <c r="D4645" s="245"/>
      <c r="E4645" s="245"/>
      <c r="F4645" s="245"/>
      <c r="G4645" s="251"/>
      <c r="H4645" s="251"/>
      <c r="I4645" s="251"/>
      <c r="J4645" s="251"/>
      <c r="K4645" s="251"/>
      <c r="L4645" s="251"/>
      <c r="M4645" s="251"/>
      <c r="N4645" s="251"/>
      <c r="O4645" s="251"/>
      <c r="P4645" s="251"/>
      <c r="Q4645"/>
      <c r="R4645"/>
      <c r="S4645"/>
      <c r="T4645"/>
      <c r="U4645"/>
      <c r="V4645"/>
      <c r="W4645"/>
      <c r="X4645"/>
      <c r="Y4645"/>
      <c r="Z4645"/>
      <c r="AA4645"/>
      <c r="AB4645"/>
      <c r="AC4645"/>
      <c r="AD4645"/>
      <c r="AE4645"/>
      <c r="AF4645"/>
      <c r="AG4645"/>
      <c r="AH4645"/>
      <c r="AI4645"/>
      <c r="AJ4645"/>
      <c r="AK4645"/>
      <c r="AL4645"/>
      <c r="AM4645"/>
      <c r="AN4645"/>
      <c r="AO4645"/>
      <c r="AP4645"/>
      <c r="AQ4645"/>
      <c r="AR4645"/>
      <c r="AS4645"/>
      <c r="AT4645"/>
      <c r="AU4645"/>
      <c r="AV4645"/>
    </row>
    <row r="4646" spans="1:48" s="58" customFormat="1" ht="12.75" x14ac:dyDescent="0.2">
      <c r="A4646" s="247"/>
      <c r="B4646" s="165"/>
      <c r="C4646" s="165"/>
      <c r="D4646" s="245"/>
      <c r="E4646" s="245"/>
      <c r="F4646" s="245"/>
      <c r="G4646" s="251"/>
      <c r="H4646" s="251"/>
      <c r="I4646" s="251"/>
      <c r="J4646" s="251"/>
      <c r="K4646" s="251"/>
      <c r="L4646" s="251"/>
      <c r="M4646" s="251"/>
      <c r="N4646" s="251"/>
      <c r="O4646" s="251"/>
      <c r="P4646" s="251"/>
      <c r="Q4646"/>
      <c r="R4646"/>
      <c r="S4646"/>
      <c r="T4646"/>
      <c r="U4646"/>
      <c r="V4646"/>
      <c r="W4646"/>
      <c r="X4646"/>
      <c r="Y4646"/>
      <c r="Z4646"/>
      <c r="AA4646"/>
      <c r="AB4646"/>
      <c r="AC4646"/>
      <c r="AD4646"/>
      <c r="AE4646"/>
      <c r="AF4646"/>
      <c r="AG4646"/>
      <c r="AH4646"/>
      <c r="AI4646"/>
      <c r="AJ4646"/>
      <c r="AK4646"/>
      <c r="AL4646"/>
      <c r="AM4646"/>
      <c r="AN4646"/>
      <c r="AO4646"/>
      <c r="AP4646"/>
      <c r="AQ4646"/>
      <c r="AR4646"/>
      <c r="AS4646"/>
      <c r="AT4646"/>
      <c r="AU4646"/>
      <c r="AV4646"/>
    </row>
    <row r="4647" spans="1:48" s="58" customFormat="1" ht="12.75" x14ac:dyDescent="0.2">
      <c r="A4647" s="247"/>
      <c r="B4647" s="165"/>
      <c r="C4647" s="165"/>
      <c r="D4647" s="245"/>
      <c r="E4647" s="245"/>
      <c r="F4647" s="245"/>
      <c r="G4647" s="251"/>
      <c r="H4647" s="251"/>
      <c r="I4647" s="251"/>
      <c r="J4647" s="251"/>
      <c r="K4647" s="251"/>
      <c r="L4647" s="251"/>
      <c r="M4647" s="251"/>
      <c r="N4647" s="251"/>
      <c r="O4647" s="251"/>
      <c r="P4647" s="251"/>
      <c r="Q4647"/>
      <c r="R4647"/>
      <c r="S4647"/>
      <c r="T4647"/>
      <c r="U4647"/>
      <c r="V4647"/>
      <c r="W4647"/>
      <c r="X4647"/>
      <c r="Y4647"/>
      <c r="Z4647"/>
      <c r="AA4647"/>
      <c r="AB4647"/>
      <c r="AC4647"/>
      <c r="AD4647"/>
      <c r="AE4647"/>
      <c r="AF4647"/>
      <c r="AG4647"/>
      <c r="AH4647"/>
      <c r="AI4647"/>
      <c r="AJ4647"/>
      <c r="AK4647"/>
      <c r="AL4647"/>
      <c r="AM4647"/>
      <c r="AN4647"/>
      <c r="AO4647"/>
      <c r="AP4647"/>
      <c r="AQ4647"/>
      <c r="AR4647"/>
      <c r="AS4647"/>
      <c r="AT4647"/>
      <c r="AU4647"/>
      <c r="AV4647"/>
    </row>
    <row r="4648" spans="1:48" s="58" customFormat="1" ht="12.75" x14ac:dyDescent="0.2">
      <c r="A4648" s="247"/>
      <c r="B4648" s="165"/>
      <c r="C4648" s="165"/>
      <c r="D4648" s="245"/>
      <c r="E4648" s="245"/>
      <c r="F4648" s="245"/>
      <c r="G4648" s="251"/>
      <c r="H4648" s="251"/>
      <c r="I4648" s="251"/>
      <c r="J4648" s="251"/>
      <c r="K4648" s="251"/>
      <c r="L4648" s="251"/>
      <c r="M4648" s="251"/>
      <c r="N4648" s="251"/>
      <c r="O4648" s="251"/>
      <c r="P4648" s="251"/>
      <c r="Q4648"/>
      <c r="R4648"/>
      <c r="S4648"/>
      <c r="T4648"/>
      <c r="U4648"/>
      <c r="V4648"/>
      <c r="W4648"/>
      <c r="X4648"/>
      <c r="Y4648"/>
      <c r="Z4648"/>
      <c r="AA4648"/>
      <c r="AB4648"/>
      <c r="AC4648"/>
      <c r="AD4648"/>
      <c r="AE4648"/>
      <c r="AF4648"/>
      <c r="AG4648"/>
      <c r="AH4648"/>
      <c r="AI4648"/>
      <c r="AJ4648"/>
      <c r="AK4648"/>
      <c r="AL4648"/>
      <c r="AM4648"/>
      <c r="AN4648"/>
      <c r="AO4648"/>
      <c r="AP4648"/>
      <c r="AQ4648"/>
      <c r="AR4648"/>
      <c r="AS4648"/>
      <c r="AT4648"/>
      <c r="AU4648"/>
      <c r="AV4648"/>
    </row>
    <row r="4649" spans="1:48" s="58" customFormat="1" ht="12.75" x14ac:dyDescent="0.2">
      <c r="A4649" s="247"/>
      <c r="B4649" s="165"/>
      <c r="C4649" s="165"/>
      <c r="D4649" s="245"/>
      <c r="E4649" s="245"/>
      <c r="F4649" s="245"/>
      <c r="G4649" s="251"/>
      <c r="H4649" s="251"/>
      <c r="I4649" s="251"/>
      <c r="J4649" s="251"/>
      <c r="K4649" s="251"/>
      <c r="L4649" s="251"/>
      <c r="M4649" s="251"/>
      <c r="N4649" s="251"/>
      <c r="O4649" s="251"/>
      <c r="P4649" s="251"/>
      <c r="Q4649"/>
      <c r="R4649"/>
      <c r="S4649"/>
      <c r="T4649"/>
      <c r="U4649"/>
      <c r="V4649"/>
      <c r="W4649"/>
      <c r="X4649"/>
      <c r="Y4649"/>
      <c r="Z4649"/>
      <c r="AA4649"/>
      <c r="AB4649"/>
      <c r="AC4649"/>
      <c r="AD4649"/>
      <c r="AE4649"/>
      <c r="AF4649"/>
      <c r="AG4649"/>
      <c r="AH4649"/>
      <c r="AI4649"/>
      <c r="AJ4649"/>
      <c r="AK4649"/>
      <c r="AL4649"/>
      <c r="AM4649"/>
      <c r="AN4649"/>
      <c r="AO4649"/>
      <c r="AP4649"/>
      <c r="AQ4649"/>
      <c r="AR4649"/>
      <c r="AS4649"/>
      <c r="AT4649"/>
      <c r="AU4649"/>
      <c r="AV4649"/>
    </row>
    <row r="4650" spans="1:48" s="58" customFormat="1" ht="12.75" x14ac:dyDescent="0.2">
      <c r="A4650" s="247"/>
      <c r="B4650" s="165"/>
      <c r="C4650" s="165"/>
      <c r="D4650" s="245"/>
      <c r="E4650" s="245"/>
      <c r="F4650" s="245"/>
      <c r="G4650" s="251"/>
      <c r="H4650" s="251"/>
      <c r="I4650" s="251"/>
      <c r="J4650" s="251"/>
      <c r="K4650" s="251"/>
      <c r="L4650" s="251"/>
      <c r="M4650" s="251"/>
      <c r="N4650" s="251"/>
      <c r="O4650" s="251"/>
      <c r="P4650" s="251"/>
      <c r="Q4650"/>
      <c r="R4650"/>
      <c r="S4650"/>
      <c r="T4650"/>
      <c r="U4650"/>
      <c r="V4650"/>
      <c r="W4650"/>
      <c r="X4650"/>
      <c r="Y4650"/>
      <c r="Z4650"/>
      <c r="AA4650"/>
      <c r="AB4650"/>
      <c r="AC4650"/>
      <c r="AD4650"/>
      <c r="AE4650"/>
      <c r="AF4650"/>
      <c r="AG4650"/>
      <c r="AH4650"/>
      <c r="AI4650"/>
      <c r="AJ4650"/>
      <c r="AK4650"/>
      <c r="AL4650"/>
      <c r="AM4650"/>
      <c r="AN4650"/>
      <c r="AO4650"/>
      <c r="AP4650"/>
      <c r="AQ4650"/>
      <c r="AR4650"/>
      <c r="AS4650"/>
      <c r="AT4650"/>
      <c r="AU4650"/>
      <c r="AV4650"/>
    </row>
    <row r="4651" spans="1:48" s="58" customFormat="1" ht="12.75" x14ac:dyDescent="0.2">
      <c r="A4651" s="247"/>
      <c r="B4651" s="165"/>
      <c r="C4651" s="165"/>
      <c r="D4651" s="245"/>
      <c r="E4651" s="245"/>
      <c r="F4651" s="245"/>
      <c r="G4651" s="251"/>
      <c r="H4651" s="251"/>
      <c r="I4651" s="251"/>
      <c r="J4651" s="251"/>
      <c r="K4651" s="251"/>
      <c r="L4651" s="251"/>
      <c r="M4651" s="251"/>
      <c r="N4651" s="251"/>
      <c r="O4651" s="251"/>
      <c r="P4651" s="251"/>
      <c r="Q4651"/>
      <c r="R4651"/>
      <c r="S4651"/>
      <c r="T4651"/>
      <c r="U4651"/>
      <c r="V4651"/>
      <c r="W4651"/>
      <c r="X4651"/>
      <c r="Y4651"/>
      <c r="Z4651"/>
      <c r="AA4651"/>
      <c r="AB4651"/>
      <c r="AC4651"/>
      <c r="AD4651"/>
      <c r="AE4651"/>
      <c r="AF4651"/>
      <c r="AG4651"/>
      <c r="AH4651"/>
      <c r="AI4651"/>
      <c r="AJ4651"/>
      <c r="AK4651"/>
      <c r="AL4651"/>
      <c r="AM4651"/>
      <c r="AN4651"/>
      <c r="AO4651"/>
      <c r="AP4651"/>
      <c r="AQ4651"/>
      <c r="AR4651"/>
      <c r="AS4651"/>
      <c r="AT4651"/>
      <c r="AU4651"/>
      <c r="AV4651"/>
    </row>
    <row r="4652" spans="1:48" s="58" customFormat="1" ht="12.75" x14ac:dyDescent="0.2">
      <c r="A4652" s="247"/>
      <c r="B4652" s="165"/>
      <c r="C4652" s="165"/>
      <c r="D4652" s="245"/>
      <c r="E4652" s="245"/>
      <c r="F4652" s="245"/>
      <c r="G4652" s="251"/>
      <c r="H4652" s="251"/>
      <c r="I4652" s="251"/>
      <c r="J4652" s="251"/>
      <c r="K4652" s="251"/>
      <c r="L4652" s="251"/>
      <c r="M4652" s="251"/>
      <c r="N4652" s="251"/>
      <c r="O4652" s="251"/>
      <c r="P4652" s="251"/>
      <c r="Q4652"/>
      <c r="R4652"/>
      <c r="S4652"/>
      <c r="T4652"/>
      <c r="U4652"/>
      <c r="V4652"/>
      <c r="W4652"/>
      <c r="X4652"/>
      <c r="Y4652"/>
      <c r="Z4652"/>
      <c r="AA4652"/>
      <c r="AB4652"/>
      <c r="AC4652"/>
      <c r="AD4652"/>
      <c r="AE4652"/>
      <c r="AF4652"/>
      <c r="AG4652"/>
      <c r="AH4652"/>
      <c r="AI4652"/>
      <c r="AJ4652"/>
      <c r="AK4652"/>
      <c r="AL4652"/>
      <c r="AM4652"/>
      <c r="AN4652"/>
      <c r="AO4652"/>
      <c r="AP4652"/>
      <c r="AQ4652"/>
      <c r="AR4652"/>
      <c r="AS4652"/>
      <c r="AT4652"/>
      <c r="AU4652"/>
      <c r="AV4652"/>
    </row>
    <row r="4653" spans="1:48" s="58" customFormat="1" ht="12.75" x14ac:dyDescent="0.2">
      <c r="A4653" s="247"/>
      <c r="B4653" s="165"/>
      <c r="C4653" s="165"/>
      <c r="D4653" s="245"/>
      <c r="E4653" s="245"/>
      <c r="F4653" s="245"/>
      <c r="G4653" s="251"/>
      <c r="H4653" s="251"/>
      <c r="I4653" s="251"/>
      <c r="J4653" s="251"/>
      <c r="K4653" s="251"/>
      <c r="L4653" s="251"/>
      <c r="M4653" s="251"/>
      <c r="N4653" s="251"/>
      <c r="O4653" s="251"/>
      <c r="P4653" s="251"/>
      <c r="Q4653"/>
      <c r="R4653"/>
      <c r="S4653"/>
      <c r="T4653"/>
      <c r="U4653"/>
      <c r="V4653"/>
      <c r="W4653"/>
      <c r="X4653"/>
      <c r="Y4653"/>
      <c r="Z4653"/>
      <c r="AA4653"/>
      <c r="AB4653"/>
      <c r="AC4653"/>
      <c r="AD4653"/>
      <c r="AE4653"/>
      <c r="AF4653"/>
      <c r="AG4653"/>
      <c r="AH4653"/>
      <c r="AI4653"/>
      <c r="AJ4653"/>
      <c r="AK4653"/>
      <c r="AL4653"/>
      <c r="AM4653"/>
      <c r="AN4653"/>
      <c r="AO4653"/>
      <c r="AP4653"/>
      <c r="AQ4653"/>
      <c r="AR4653"/>
      <c r="AS4653"/>
      <c r="AT4653"/>
      <c r="AU4653"/>
      <c r="AV4653"/>
    </row>
    <row r="4654" spans="1:48" s="58" customFormat="1" ht="12.75" x14ac:dyDescent="0.2">
      <c r="A4654" s="247"/>
      <c r="B4654" s="165"/>
      <c r="C4654" s="165"/>
      <c r="D4654" s="245"/>
      <c r="E4654" s="245"/>
      <c r="F4654" s="245"/>
      <c r="G4654" s="251"/>
      <c r="H4654" s="251"/>
      <c r="I4654" s="251"/>
      <c r="J4654" s="251"/>
      <c r="K4654" s="251"/>
      <c r="L4654" s="251"/>
      <c r="M4654" s="251"/>
      <c r="N4654" s="251"/>
      <c r="O4654" s="251"/>
      <c r="P4654" s="251"/>
      <c r="Q4654"/>
      <c r="R4654"/>
      <c r="S4654"/>
      <c r="T4654"/>
      <c r="U4654"/>
      <c r="V4654"/>
      <c r="W4654"/>
      <c r="X4654"/>
      <c r="Y4654"/>
      <c r="Z4654"/>
      <c r="AA4654"/>
      <c r="AB4654"/>
      <c r="AC4654"/>
      <c r="AD4654"/>
      <c r="AE4654"/>
      <c r="AF4654"/>
      <c r="AG4654"/>
      <c r="AH4654"/>
      <c r="AI4654"/>
      <c r="AJ4654"/>
      <c r="AK4654"/>
      <c r="AL4654"/>
      <c r="AM4654"/>
      <c r="AN4654"/>
      <c r="AO4654"/>
      <c r="AP4654"/>
      <c r="AQ4654"/>
      <c r="AR4654"/>
      <c r="AS4654"/>
      <c r="AT4654"/>
      <c r="AU4654"/>
      <c r="AV4654"/>
    </row>
    <row r="4655" spans="1:48" s="58" customFormat="1" ht="12.75" x14ac:dyDescent="0.2">
      <c r="A4655" s="247"/>
      <c r="B4655" s="165"/>
      <c r="C4655" s="165"/>
      <c r="D4655" s="245"/>
      <c r="E4655" s="245"/>
      <c r="F4655" s="245"/>
      <c r="G4655" s="251"/>
      <c r="H4655" s="251"/>
      <c r="I4655" s="251"/>
      <c r="J4655" s="251"/>
      <c r="K4655" s="251"/>
      <c r="L4655" s="251"/>
      <c r="M4655" s="251"/>
      <c r="N4655" s="251"/>
      <c r="O4655" s="251"/>
      <c r="P4655" s="251"/>
      <c r="Q4655"/>
      <c r="R4655"/>
      <c r="S4655"/>
      <c r="T4655"/>
      <c r="U4655"/>
      <c r="V4655"/>
      <c r="W4655"/>
      <c r="X4655"/>
      <c r="Y4655"/>
      <c r="Z4655"/>
      <c r="AA4655"/>
      <c r="AB4655"/>
      <c r="AC4655"/>
      <c r="AD4655"/>
      <c r="AE4655"/>
      <c r="AF4655"/>
      <c r="AG4655"/>
      <c r="AH4655"/>
      <c r="AI4655"/>
      <c r="AJ4655"/>
      <c r="AK4655"/>
      <c r="AL4655"/>
      <c r="AM4655"/>
      <c r="AN4655"/>
      <c r="AO4655"/>
      <c r="AP4655"/>
      <c r="AQ4655"/>
      <c r="AR4655"/>
      <c r="AS4655"/>
      <c r="AT4655"/>
      <c r="AU4655"/>
      <c r="AV4655"/>
    </row>
    <row r="4656" spans="1:48" s="58" customFormat="1" ht="12.75" x14ac:dyDescent="0.2">
      <c r="A4656" s="247"/>
      <c r="B4656" s="165"/>
      <c r="C4656" s="165"/>
      <c r="D4656" s="245"/>
      <c r="E4656" s="245"/>
      <c r="F4656" s="245"/>
      <c r="G4656" s="251"/>
      <c r="H4656" s="251"/>
      <c r="I4656" s="251"/>
      <c r="J4656" s="251"/>
      <c r="K4656" s="251"/>
      <c r="L4656" s="251"/>
      <c r="M4656" s="251"/>
      <c r="N4656" s="251"/>
      <c r="O4656" s="251"/>
      <c r="P4656" s="251"/>
      <c r="Q4656"/>
      <c r="R4656"/>
      <c r="S4656"/>
      <c r="T4656"/>
      <c r="U4656"/>
      <c r="V4656"/>
      <c r="W4656"/>
      <c r="X4656"/>
      <c r="Y4656"/>
      <c r="Z4656"/>
      <c r="AA4656"/>
      <c r="AB4656"/>
      <c r="AC4656"/>
      <c r="AD4656"/>
      <c r="AE4656"/>
      <c r="AF4656"/>
      <c r="AG4656"/>
      <c r="AH4656"/>
      <c r="AI4656"/>
      <c r="AJ4656"/>
      <c r="AK4656"/>
      <c r="AL4656"/>
      <c r="AM4656"/>
      <c r="AN4656"/>
      <c r="AO4656"/>
      <c r="AP4656"/>
      <c r="AQ4656"/>
      <c r="AR4656"/>
      <c r="AS4656"/>
      <c r="AT4656"/>
      <c r="AU4656"/>
      <c r="AV4656"/>
    </row>
    <row r="4657" spans="1:48" s="58" customFormat="1" ht="12.75" x14ac:dyDescent="0.2">
      <c r="A4657" s="247"/>
      <c r="B4657" s="165"/>
      <c r="C4657" s="165"/>
      <c r="D4657" s="245"/>
      <c r="E4657" s="245"/>
      <c r="F4657" s="245"/>
      <c r="G4657" s="251"/>
      <c r="H4657" s="251"/>
      <c r="I4657" s="251"/>
      <c r="J4657" s="251"/>
      <c r="K4657" s="251"/>
      <c r="L4657" s="251"/>
      <c r="M4657" s="251"/>
      <c r="N4657" s="251"/>
      <c r="O4657" s="251"/>
      <c r="P4657" s="251"/>
      <c r="Q4657"/>
      <c r="R4657"/>
      <c r="S4657"/>
      <c r="T4657"/>
      <c r="U4657"/>
      <c r="V4657"/>
      <c r="W4657"/>
      <c r="X4657"/>
      <c r="Y4657"/>
      <c r="Z4657"/>
      <c r="AA4657"/>
      <c r="AB4657"/>
      <c r="AC4657"/>
      <c r="AD4657"/>
      <c r="AE4657"/>
      <c r="AF4657"/>
      <c r="AG4657"/>
      <c r="AH4657"/>
      <c r="AI4657"/>
      <c r="AJ4657"/>
      <c r="AK4657"/>
      <c r="AL4657"/>
      <c r="AM4657"/>
      <c r="AN4657"/>
      <c r="AO4657"/>
      <c r="AP4657"/>
      <c r="AQ4657"/>
      <c r="AR4657"/>
      <c r="AS4657"/>
      <c r="AT4657"/>
      <c r="AU4657"/>
      <c r="AV4657"/>
    </row>
    <row r="4658" spans="1:48" s="58" customFormat="1" ht="12.75" x14ac:dyDescent="0.2">
      <c r="A4658" s="247"/>
      <c r="B4658" s="165"/>
      <c r="C4658" s="165"/>
      <c r="D4658" s="245"/>
      <c r="E4658" s="245"/>
      <c r="F4658" s="245"/>
      <c r="G4658" s="251"/>
      <c r="H4658" s="251"/>
      <c r="I4658" s="251"/>
      <c r="J4658" s="251"/>
      <c r="K4658" s="251"/>
      <c r="L4658" s="251"/>
      <c r="M4658" s="251"/>
      <c r="N4658" s="251"/>
      <c r="O4658" s="251"/>
      <c r="P4658" s="251"/>
      <c r="Q4658"/>
      <c r="R4658"/>
      <c r="S4658"/>
      <c r="T4658"/>
      <c r="U4658"/>
      <c r="V4658"/>
      <c r="W4658"/>
      <c r="X4658"/>
      <c r="Y4658"/>
      <c r="Z4658"/>
      <c r="AA4658"/>
      <c r="AB4658"/>
      <c r="AC4658"/>
      <c r="AD4658"/>
      <c r="AE4658"/>
      <c r="AF4658"/>
      <c r="AG4658"/>
      <c r="AH4658"/>
      <c r="AI4658"/>
      <c r="AJ4658"/>
      <c r="AK4658"/>
      <c r="AL4658"/>
      <c r="AM4658"/>
      <c r="AN4658"/>
      <c r="AO4658"/>
      <c r="AP4658"/>
      <c r="AQ4658"/>
      <c r="AR4658"/>
      <c r="AS4658"/>
      <c r="AT4658"/>
      <c r="AU4658"/>
      <c r="AV4658"/>
    </row>
    <row r="4659" spans="1:48" s="58" customFormat="1" ht="12.75" x14ac:dyDescent="0.2">
      <c r="A4659" s="247"/>
      <c r="B4659" s="165"/>
      <c r="C4659" s="165"/>
      <c r="D4659" s="245"/>
      <c r="E4659" s="245"/>
      <c r="F4659" s="245"/>
      <c r="G4659" s="251"/>
      <c r="H4659" s="251"/>
      <c r="I4659" s="251"/>
      <c r="J4659" s="251"/>
      <c r="K4659" s="251"/>
      <c r="L4659" s="251"/>
      <c r="M4659" s="251"/>
      <c r="N4659" s="251"/>
      <c r="O4659" s="251"/>
      <c r="P4659" s="251"/>
      <c r="Q4659"/>
      <c r="R4659"/>
      <c r="S4659"/>
      <c r="T4659"/>
      <c r="U4659"/>
      <c r="V4659"/>
      <c r="W4659"/>
      <c r="X4659"/>
      <c r="Y4659"/>
      <c r="Z4659"/>
      <c r="AA4659"/>
      <c r="AB4659"/>
      <c r="AC4659"/>
      <c r="AD4659"/>
      <c r="AE4659"/>
      <c r="AF4659"/>
      <c r="AG4659"/>
      <c r="AH4659"/>
      <c r="AI4659"/>
      <c r="AJ4659"/>
      <c r="AK4659"/>
      <c r="AL4659"/>
      <c r="AM4659"/>
      <c r="AN4659"/>
      <c r="AO4659"/>
      <c r="AP4659"/>
      <c r="AQ4659"/>
      <c r="AR4659"/>
      <c r="AS4659"/>
      <c r="AT4659"/>
      <c r="AU4659"/>
      <c r="AV4659"/>
    </row>
    <row r="4660" spans="1:48" s="58" customFormat="1" ht="12.75" x14ac:dyDescent="0.2">
      <c r="A4660" s="247"/>
      <c r="B4660" s="165"/>
      <c r="C4660" s="165"/>
      <c r="D4660" s="245"/>
      <c r="E4660" s="245"/>
      <c r="F4660" s="245"/>
      <c r="G4660" s="251"/>
      <c r="H4660" s="251"/>
      <c r="I4660" s="251"/>
      <c r="J4660" s="251"/>
      <c r="K4660" s="251"/>
      <c r="L4660" s="251"/>
      <c r="M4660" s="251"/>
      <c r="N4660" s="251"/>
      <c r="O4660" s="251"/>
      <c r="P4660" s="251"/>
      <c r="Q4660"/>
      <c r="R4660"/>
      <c r="S4660"/>
      <c r="T4660"/>
      <c r="U4660"/>
      <c r="V4660"/>
      <c r="W4660"/>
      <c r="X4660"/>
      <c r="Y4660"/>
      <c r="Z4660"/>
      <c r="AA4660"/>
      <c r="AB4660"/>
      <c r="AC4660"/>
      <c r="AD4660"/>
      <c r="AE4660"/>
      <c r="AF4660"/>
      <c r="AG4660"/>
      <c r="AH4660"/>
      <c r="AI4660"/>
      <c r="AJ4660"/>
      <c r="AK4660"/>
      <c r="AL4660"/>
      <c r="AM4660"/>
      <c r="AN4660"/>
      <c r="AO4660"/>
      <c r="AP4660"/>
      <c r="AQ4660"/>
      <c r="AR4660"/>
      <c r="AS4660"/>
      <c r="AT4660"/>
      <c r="AU4660"/>
      <c r="AV4660"/>
    </row>
    <row r="4661" spans="1:48" s="58" customFormat="1" ht="12.75" x14ac:dyDescent="0.2">
      <c r="A4661" s="247"/>
      <c r="B4661" s="165"/>
      <c r="C4661" s="165"/>
      <c r="D4661" s="245"/>
      <c r="E4661" s="245"/>
      <c r="F4661" s="245"/>
      <c r="G4661" s="251"/>
      <c r="H4661" s="251"/>
      <c r="I4661" s="251"/>
      <c r="J4661" s="251"/>
      <c r="K4661" s="251"/>
      <c r="L4661" s="251"/>
      <c r="M4661" s="251"/>
      <c r="N4661" s="251"/>
      <c r="O4661" s="251"/>
      <c r="P4661" s="251"/>
      <c r="Q4661"/>
      <c r="R4661"/>
      <c r="S4661"/>
      <c r="T4661"/>
      <c r="U4661"/>
      <c r="V4661"/>
      <c r="W4661"/>
      <c r="X4661"/>
      <c r="Y4661"/>
      <c r="Z4661"/>
      <c r="AA4661"/>
      <c r="AB4661"/>
      <c r="AC4661"/>
      <c r="AD4661"/>
      <c r="AE4661"/>
      <c r="AF4661"/>
      <c r="AG4661"/>
      <c r="AH4661"/>
      <c r="AI4661"/>
      <c r="AJ4661"/>
      <c r="AK4661"/>
      <c r="AL4661"/>
      <c r="AM4661"/>
      <c r="AN4661"/>
      <c r="AO4661"/>
      <c r="AP4661"/>
      <c r="AQ4661"/>
      <c r="AR4661"/>
      <c r="AS4661"/>
      <c r="AT4661"/>
      <c r="AU4661"/>
      <c r="AV4661"/>
    </row>
    <row r="4662" spans="1:48" s="58" customFormat="1" ht="12.75" x14ac:dyDescent="0.2">
      <c r="A4662" s="247"/>
      <c r="B4662" s="165"/>
      <c r="C4662" s="165"/>
      <c r="D4662" s="245"/>
      <c r="E4662" s="245"/>
      <c r="F4662" s="245"/>
      <c r="G4662" s="251"/>
      <c r="H4662" s="251"/>
      <c r="I4662" s="251"/>
      <c r="J4662" s="251"/>
      <c r="K4662" s="251"/>
      <c r="L4662" s="251"/>
      <c r="M4662" s="251"/>
      <c r="N4662" s="251"/>
      <c r="O4662" s="251"/>
      <c r="P4662" s="251"/>
      <c r="Q4662"/>
      <c r="R4662"/>
      <c r="S4662"/>
      <c r="T4662"/>
      <c r="U4662"/>
      <c r="V4662"/>
      <c r="W4662"/>
      <c r="X4662"/>
      <c r="Y4662"/>
      <c r="Z4662"/>
      <c r="AA4662"/>
      <c r="AB4662"/>
      <c r="AC4662"/>
      <c r="AD4662"/>
      <c r="AE4662"/>
      <c r="AF4662"/>
      <c r="AG4662"/>
      <c r="AH4662"/>
      <c r="AI4662"/>
      <c r="AJ4662"/>
      <c r="AK4662"/>
      <c r="AL4662"/>
      <c r="AM4662"/>
      <c r="AN4662"/>
      <c r="AO4662"/>
      <c r="AP4662"/>
      <c r="AQ4662"/>
      <c r="AR4662"/>
      <c r="AS4662"/>
      <c r="AT4662"/>
      <c r="AU4662"/>
      <c r="AV4662"/>
    </row>
    <row r="4663" spans="1:48" s="58" customFormat="1" ht="12.75" x14ac:dyDescent="0.2">
      <c r="A4663" s="247"/>
      <c r="B4663" s="165"/>
      <c r="C4663" s="165"/>
      <c r="D4663" s="245"/>
      <c r="E4663" s="245"/>
      <c r="F4663" s="245"/>
      <c r="G4663" s="251"/>
      <c r="H4663" s="251"/>
      <c r="I4663" s="251"/>
      <c r="J4663" s="251"/>
      <c r="K4663" s="251"/>
      <c r="L4663" s="251"/>
      <c r="M4663" s="251"/>
      <c r="N4663" s="251"/>
      <c r="O4663" s="251"/>
      <c r="P4663" s="251"/>
      <c r="Q4663"/>
      <c r="R4663"/>
      <c r="S4663"/>
      <c r="T4663"/>
      <c r="U4663"/>
      <c r="V4663"/>
      <c r="W4663"/>
      <c r="X4663"/>
      <c r="Y4663"/>
      <c r="Z4663"/>
      <c r="AA4663"/>
      <c r="AB4663"/>
      <c r="AC4663"/>
      <c r="AD4663"/>
      <c r="AE4663"/>
      <c r="AF4663"/>
      <c r="AG4663"/>
      <c r="AH4663"/>
      <c r="AI4663"/>
      <c r="AJ4663"/>
      <c r="AK4663"/>
      <c r="AL4663"/>
      <c r="AM4663"/>
      <c r="AN4663"/>
      <c r="AO4663"/>
      <c r="AP4663"/>
      <c r="AQ4663"/>
      <c r="AR4663"/>
      <c r="AS4663"/>
      <c r="AT4663"/>
      <c r="AU4663"/>
      <c r="AV4663"/>
    </row>
    <row r="4664" spans="1:48" s="58" customFormat="1" ht="12.75" x14ac:dyDescent="0.2">
      <c r="A4664" s="247"/>
      <c r="B4664" s="165"/>
      <c r="C4664" s="165"/>
      <c r="D4664" s="245"/>
      <c r="E4664" s="245"/>
      <c r="F4664" s="245"/>
      <c r="G4664" s="251"/>
      <c r="H4664" s="251"/>
      <c r="I4664" s="251"/>
      <c r="J4664" s="251"/>
      <c r="K4664" s="251"/>
      <c r="L4664" s="251"/>
      <c r="M4664" s="251"/>
      <c r="N4664" s="251"/>
      <c r="O4664" s="251"/>
      <c r="P4664" s="251"/>
      <c r="Q4664"/>
      <c r="R4664"/>
      <c r="S4664"/>
      <c r="T4664"/>
      <c r="U4664"/>
      <c r="V4664"/>
      <c r="W4664"/>
      <c r="X4664"/>
      <c r="Y4664"/>
      <c r="Z4664"/>
      <c r="AA4664"/>
      <c r="AB4664"/>
      <c r="AC4664"/>
      <c r="AD4664"/>
      <c r="AE4664"/>
      <c r="AF4664"/>
      <c r="AG4664"/>
      <c r="AH4664"/>
      <c r="AI4664"/>
      <c r="AJ4664"/>
      <c r="AK4664"/>
      <c r="AL4664"/>
      <c r="AM4664"/>
      <c r="AN4664"/>
      <c r="AO4664"/>
      <c r="AP4664"/>
      <c r="AQ4664"/>
      <c r="AR4664"/>
      <c r="AS4664"/>
      <c r="AT4664"/>
      <c r="AU4664"/>
      <c r="AV4664"/>
    </row>
    <row r="4665" spans="1:48" s="58" customFormat="1" ht="12.75" x14ac:dyDescent="0.2">
      <c r="A4665" s="247"/>
      <c r="B4665" s="165"/>
      <c r="C4665" s="165"/>
      <c r="D4665" s="245"/>
      <c r="E4665" s="245"/>
      <c r="F4665" s="245"/>
      <c r="G4665" s="251"/>
      <c r="H4665" s="251"/>
      <c r="I4665" s="251"/>
      <c r="J4665" s="251"/>
      <c r="K4665" s="251"/>
      <c r="L4665" s="251"/>
      <c r="M4665" s="251"/>
      <c r="N4665" s="251"/>
      <c r="O4665" s="251"/>
      <c r="P4665" s="251"/>
      <c r="Q4665"/>
      <c r="R4665"/>
      <c r="S4665"/>
      <c r="T4665"/>
      <c r="U4665"/>
      <c r="V4665"/>
      <c r="W4665"/>
      <c r="X4665"/>
      <c r="Y4665"/>
      <c r="Z4665"/>
      <c r="AA4665"/>
      <c r="AB4665"/>
      <c r="AC4665"/>
      <c r="AD4665"/>
      <c r="AE4665"/>
      <c r="AF4665"/>
      <c r="AG4665"/>
      <c r="AH4665"/>
      <c r="AI4665"/>
      <c r="AJ4665"/>
      <c r="AK4665"/>
      <c r="AL4665"/>
      <c r="AM4665"/>
      <c r="AN4665"/>
      <c r="AO4665"/>
      <c r="AP4665"/>
      <c r="AQ4665"/>
      <c r="AR4665"/>
      <c r="AS4665"/>
      <c r="AT4665"/>
      <c r="AU4665"/>
      <c r="AV4665"/>
    </row>
    <row r="4666" spans="1:48" s="58" customFormat="1" ht="12.75" x14ac:dyDescent="0.2">
      <c r="A4666" s="247"/>
      <c r="B4666" s="165"/>
      <c r="C4666" s="165"/>
      <c r="D4666" s="245"/>
      <c r="E4666" s="245"/>
      <c r="F4666" s="245"/>
      <c r="G4666" s="251"/>
      <c r="H4666" s="251"/>
      <c r="I4666" s="251"/>
      <c r="J4666" s="251"/>
      <c r="K4666" s="251"/>
      <c r="L4666" s="251"/>
      <c r="M4666" s="251"/>
      <c r="N4666" s="251"/>
      <c r="O4666" s="251"/>
      <c r="P4666" s="251"/>
      <c r="Q4666"/>
      <c r="R4666"/>
      <c r="S4666"/>
      <c r="T4666"/>
      <c r="U4666"/>
      <c r="V4666"/>
      <c r="W4666"/>
      <c r="X4666"/>
      <c r="Y4666"/>
      <c r="Z4666"/>
      <c r="AA4666"/>
      <c r="AB4666"/>
      <c r="AC4666"/>
      <c r="AD4666"/>
      <c r="AE4666"/>
      <c r="AF4666"/>
      <c r="AG4666"/>
      <c r="AH4666"/>
      <c r="AI4666"/>
      <c r="AJ4666"/>
      <c r="AK4666"/>
      <c r="AL4666"/>
      <c r="AM4666"/>
      <c r="AN4666"/>
      <c r="AO4666"/>
      <c r="AP4666"/>
      <c r="AQ4666"/>
      <c r="AR4666"/>
      <c r="AS4666"/>
      <c r="AT4666"/>
      <c r="AU4666"/>
      <c r="AV4666"/>
    </row>
    <row r="4667" spans="1:48" s="58" customFormat="1" ht="12.75" x14ac:dyDescent="0.2">
      <c r="A4667" s="247"/>
      <c r="B4667" s="165"/>
      <c r="C4667" s="165"/>
      <c r="D4667" s="245"/>
      <c r="E4667" s="245"/>
      <c r="F4667" s="245"/>
      <c r="G4667" s="251"/>
      <c r="H4667" s="251"/>
      <c r="I4667" s="251"/>
      <c r="J4667" s="251"/>
      <c r="K4667" s="251"/>
      <c r="L4667" s="251"/>
      <c r="M4667" s="251"/>
      <c r="N4667" s="251"/>
      <c r="O4667" s="251"/>
      <c r="P4667" s="251"/>
      <c r="Q4667"/>
      <c r="R4667"/>
      <c r="S4667"/>
      <c r="T4667"/>
      <c r="U4667"/>
      <c r="V4667"/>
      <c r="W4667"/>
      <c r="X4667"/>
      <c r="Y4667"/>
      <c r="Z4667"/>
      <c r="AA4667"/>
      <c r="AB4667"/>
      <c r="AC4667"/>
      <c r="AD4667"/>
      <c r="AE4667"/>
      <c r="AF4667"/>
      <c r="AG4667"/>
      <c r="AH4667"/>
      <c r="AI4667"/>
      <c r="AJ4667"/>
      <c r="AK4667"/>
      <c r="AL4667"/>
      <c r="AM4667"/>
      <c r="AN4667"/>
      <c r="AO4667"/>
      <c r="AP4667"/>
      <c r="AQ4667"/>
      <c r="AR4667"/>
      <c r="AS4667"/>
      <c r="AT4667"/>
      <c r="AU4667"/>
      <c r="AV4667"/>
    </row>
    <row r="4668" spans="1:48" s="58" customFormat="1" ht="12.75" x14ac:dyDescent="0.2">
      <c r="A4668" s="247"/>
      <c r="B4668" s="165"/>
      <c r="C4668" s="165"/>
      <c r="D4668" s="245"/>
      <c r="E4668" s="245"/>
      <c r="F4668" s="245"/>
      <c r="G4668" s="251"/>
      <c r="H4668" s="251"/>
      <c r="I4668" s="251"/>
      <c r="J4668" s="251"/>
      <c r="K4668" s="251"/>
      <c r="L4668" s="251"/>
      <c r="M4668" s="251"/>
      <c r="N4668" s="251"/>
      <c r="O4668" s="251"/>
      <c r="P4668" s="251"/>
      <c r="Q4668"/>
      <c r="R4668"/>
      <c r="S4668"/>
      <c r="T4668"/>
      <c r="U4668"/>
      <c r="V4668"/>
      <c r="W4668"/>
      <c r="X4668"/>
      <c r="Y4668"/>
      <c r="Z4668"/>
      <c r="AA4668"/>
      <c r="AB4668"/>
      <c r="AC4668"/>
      <c r="AD4668"/>
      <c r="AE4668"/>
      <c r="AF4668"/>
      <c r="AG4668"/>
      <c r="AH4668"/>
      <c r="AI4668"/>
      <c r="AJ4668"/>
      <c r="AK4668"/>
      <c r="AL4668"/>
      <c r="AM4668"/>
      <c r="AN4668"/>
      <c r="AO4668"/>
      <c r="AP4668"/>
      <c r="AQ4668"/>
      <c r="AR4668"/>
      <c r="AS4668"/>
      <c r="AT4668"/>
      <c r="AU4668"/>
      <c r="AV4668"/>
    </row>
    <row r="4669" spans="1:48" s="58" customFormat="1" ht="12.75" x14ac:dyDescent="0.2">
      <c r="A4669" s="247"/>
      <c r="B4669" s="165"/>
      <c r="C4669" s="165"/>
      <c r="D4669" s="245"/>
      <c r="E4669" s="245"/>
      <c r="F4669" s="245"/>
      <c r="G4669" s="251"/>
      <c r="H4669" s="251"/>
      <c r="I4669" s="251"/>
      <c r="J4669" s="251"/>
      <c r="K4669" s="251"/>
      <c r="L4669" s="251"/>
      <c r="M4669" s="251"/>
      <c r="N4669" s="251"/>
      <c r="O4669" s="251"/>
      <c r="P4669" s="251"/>
      <c r="Q4669"/>
      <c r="R4669"/>
      <c r="S4669"/>
      <c r="T4669"/>
      <c r="U4669"/>
      <c r="V4669"/>
      <c r="W4669"/>
      <c r="X4669"/>
      <c r="Y4669"/>
      <c r="Z4669"/>
      <c r="AA4669"/>
      <c r="AB4669"/>
      <c r="AC4669"/>
      <c r="AD4669"/>
      <c r="AE4669"/>
      <c r="AF4669"/>
      <c r="AG4669"/>
      <c r="AH4669"/>
      <c r="AI4669"/>
      <c r="AJ4669"/>
      <c r="AK4669"/>
      <c r="AL4669"/>
      <c r="AM4669"/>
      <c r="AN4669"/>
      <c r="AO4669"/>
      <c r="AP4669"/>
      <c r="AQ4669"/>
      <c r="AR4669"/>
      <c r="AS4669"/>
      <c r="AT4669"/>
      <c r="AU4669"/>
      <c r="AV4669"/>
    </row>
    <row r="4670" spans="1:48" s="58" customFormat="1" ht="12.75" x14ac:dyDescent="0.2">
      <c r="A4670" s="247"/>
      <c r="B4670" s="165"/>
      <c r="C4670" s="165"/>
      <c r="D4670" s="245"/>
      <c r="E4670" s="245"/>
      <c r="F4670" s="245"/>
      <c r="G4670" s="251"/>
      <c r="H4670" s="251"/>
      <c r="I4670" s="251"/>
      <c r="J4670" s="251"/>
      <c r="K4670" s="251"/>
      <c r="L4670" s="251"/>
      <c r="M4670" s="251"/>
      <c r="N4670" s="251"/>
      <c r="O4670" s="251"/>
      <c r="P4670" s="251"/>
      <c r="Q4670"/>
      <c r="R4670"/>
      <c r="S4670"/>
      <c r="T4670"/>
      <c r="U4670"/>
      <c r="V4670"/>
      <c r="W4670"/>
      <c r="X4670"/>
      <c r="Y4670"/>
      <c r="Z4670"/>
      <c r="AA4670"/>
      <c r="AB4670"/>
      <c r="AC4670"/>
      <c r="AD4670"/>
      <c r="AE4670"/>
      <c r="AF4670"/>
      <c r="AG4670"/>
      <c r="AH4670"/>
      <c r="AI4670"/>
      <c r="AJ4670"/>
      <c r="AK4670"/>
      <c r="AL4670"/>
      <c r="AM4670"/>
      <c r="AN4670"/>
      <c r="AO4670"/>
      <c r="AP4670"/>
      <c r="AQ4670"/>
      <c r="AR4670"/>
      <c r="AS4670"/>
      <c r="AT4670"/>
      <c r="AU4670"/>
      <c r="AV4670"/>
    </row>
    <row r="4671" spans="1:48" s="58" customFormat="1" ht="12.75" x14ac:dyDescent="0.2">
      <c r="A4671" s="247"/>
      <c r="B4671" s="165"/>
      <c r="C4671" s="165"/>
      <c r="D4671" s="245"/>
      <c r="E4671" s="245"/>
      <c r="F4671" s="245"/>
      <c r="G4671" s="251"/>
      <c r="H4671" s="251"/>
      <c r="I4671" s="251"/>
      <c r="J4671" s="251"/>
      <c r="K4671" s="251"/>
      <c r="L4671" s="251"/>
      <c r="M4671" s="251"/>
      <c r="N4671" s="251"/>
      <c r="O4671" s="251"/>
      <c r="P4671" s="251"/>
      <c r="Q4671"/>
      <c r="R4671"/>
      <c r="S4671"/>
      <c r="T4671"/>
      <c r="U4671"/>
      <c r="V4671"/>
      <c r="W4671"/>
      <c r="X4671"/>
      <c r="Y4671"/>
      <c r="Z4671"/>
      <c r="AA4671"/>
      <c r="AB4671"/>
      <c r="AC4671"/>
      <c r="AD4671"/>
      <c r="AE4671"/>
      <c r="AF4671"/>
      <c r="AG4671"/>
      <c r="AH4671"/>
      <c r="AI4671"/>
      <c r="AJ4671"/>
      <c r="AK4671"/>
      <c r="AL4671"/>
      <c r="AM4671"/>
      <c r="AN4671"/>
      <c r="AO4671"/>
      <c r="AP4671"/>
      <c r="AQ4671"/>
      <c r="AR4671"/>
      <c r="AS4671"/>
      <c r="AT4671"/>
      <c r="AU4671"/>
      <c r="AV4671"/>
    </row>
    <row r="4672" spans="1:48" s="58" customFormat="1" ht="12.75" x14ac:dyDescent="0.2">
      <c r="A4672" s="247"/>
      <c r="B4672" s="165"/>
      <c r="C4672" s="165"/>
      <c r="D4672" s="245"/>
      <c r="E4672" s="245"/>
      <c r="F4672" s="245"/>
      <c r="G4672" s="251"/>
      <c r="H4672" s="251"/>
      <c r="I4672" s="251"/>
      <c r="J4672" s="251"/>
      <c r="K4672" s="251"/>
      <c r="L4672" s="251"/>
      <c r="M4672" s="251"/>
      <c r="N4672" s="251"/>
      <c r="O4672" s="251"/>
      <c r="P4672" s="251"/>
      <c r="Q4672"/>
      <c r="R4672"/>
      <c r="S4672"/>
      <c r="T4672"/>
      <c r="U4672"/>
      <c r="V4672"/>
      <c r="W4672"/>
      <c r="X4672"/>
      <c r="Y4672"/>
      <c r="Z4672"/>
      <c r="AA4672"/>
      <c r="AB4672"/>
      <c r="AC4672"/>
      <c r="AD4672"/>
      <c r="AE4672"/>
      <c r="AF4672"/>
      <c r="AG4672"/>
      <c r="AH4672"/>
      <c r="AI4672"/>
      <c r="AJ4672"/>
      <c r="AK4672"/>
      <c r="AL4672"/>
      <c r="AM4672"/>
      <c r="AN4672"/>
      <c r="AO4672"/>
      <c r="AP4672"/>
      <c r="AQ4672"/>
      <c r="AR4672"/>
      <c r="AS4672"/>
      <c r="AT4672"/>
      <c r="AU4672"/>
      <c r="AV4672"/>
    </row>
    <row r="4673" spans="1:48" s="58" customFormat="1" ht="12.75" x14ac:dyDescent="0.2">
      <c r="A4673" s="247"/>
      <c r="B4673" s="165"/>
      <c r="C4673" s="165"/>
      <c r="D4673" s="245"/>
      <c r="E4673" s="245"/>
      <c r="F4673" s="245"/>
      <c r="G4673" s="251"/>
      <c r="H4673" s="251"/>
      <c r="I4673" s="251"/>
      <c r="J4673" s="251"/>
      <c r="K4673" s="251"/>
      <c r="L4673" s="251"/>
      <c r="M4673" s="251"/>
      <c r="N4673" s="251"/>
      <c r="O4673" s="251"/>
      <c r="P4673" s="251"/>
      <c r="Q4673"/>
      <c r="R4673"/>
      <c r="S4673"/>
      <c r="T4673"/>
      <c r="U4673"/>
      <c r="V4673"/>
      <c r="W4673"/>
      <c r="X4673"/>
      <c r="Y4673"/>
      <c r="Z4673"/>
      <c r="AA4673"/>
      <c r="AB4673"/>
      <c r="AC4673"/>
      <c r="AD4673"/>
      <c r="AE4673"/>
      <c r="AF4673"/>
      <c r="AG4673"/>
      <c r="AH4673"/>
      <c r="AI4673"/>
      <c r="AJ4673"/>
      <c r="AK4673"/>
      <c r="AL4673"/>
      <c r="AM4673"/>
      <c r="AN4673"/>
      <c r="AO4673"/>
      <c r="AP4673"/>
      <c r="AQ4673"/>
      <c r="AR4673"/>
      <c r="AS4673"/>
      <c r="AT4673"/>
      <c r="AU4673"/>
      <c r="AV4673"/>
    </row>
    <row r="4674" spans="1:48" s="58" customFormat="1" ht="12.75" x14ac:dyDescent="0.2">
      <c r="A4674" s="247"/>
      <c r="B4674" s="165"/>
      <c r="C4674" s="165"/>
      <c r="D4674" s="245"/>
      <c r="E4674" s="245"/>
      <c r="F4674" s="245"/>
      <c r="G4674" s="251"/>
      <c r="H4674" s="251"/>
      <c r="I4674" s="251"/>
      <c r="J4674" s="251"/>
      <c r="K4674" s="251"/>
      <c r="L4674" s="251"/>
      <c r="M4674" s="251"/>
      <c r="N4674" s="251"/>
      <c r="O4674" s="251"/>
      <c r="P4674" s="251"/>
      <c r="Q4674"/>
      <c r="R4674"/>
      <c r="S4674"/>
      <c r="T4674"/>
      <c r="U4674"/>
      <c r="V4674"/>
      <c r="W4674"/>
      <c r="X4674"/>
      <c r="Y4674"/>
      <c r="Z4674"/>
      <c r="AA4674"/>
      <c r="AB4674"/>
      <c r="AC4674"/>
      <c r="AD4674"/>
      <c r="AE4674"/>
      <c r="AF4674"/>
      <c r="AG4674"/>
      <c r="AH4674"/>
      <c r="AI4674"/>
      <c r="AJ4674"/>
      <c r="AK4674"/>
      <c r="AL4674"/>
      <c r="AM4674"/>
      <c r="AN4674"/>
      <c r="AO4674"/>
      <c r="AP4674"/>
      <c r="AQ4674"/>
      <c r="AR4674"/>
      <c r="AS4674"/>
      <c r="AT4674"/>
      <c r="AU4674"/>
      <c r="AV4674"/>
    </row>
    <row r="4675" spans="1:48" s="58" customFormat="1" ht="12.75" x14ac:dyDescent="0.2">
      <c r="A4675" s="247"/>
      <c r="B4675" s="165"/>
      <c r="C4675" s="165"/>
      <c r="D4675" s="245"/>
      <c r="E4675" s="245"/>
      <c r="F4675" s="245"/>
      <c r="G4675" s="251"/>
      <c r="H4675" s="251"/>
      <c r="I4675" s="251"/>
      <c r="J4675" s="251"/>
      <c r="K4675" s="251"/>
      <c r="L4675" s="251"/>
      <c r="M4675" s="251"/>
      <c r="N4675" s="251"/>
      <c r="O4675" s="251"/>
      <c r="P4675" s="251"/>
      <c r="Q4675"/>
      <c r="R4675"/>
      <c r="S4675"/>
      <c r="T4675"/>
      <c r="U4675"/>
      <c r="V4675"/>
      <c r="W4675"/>
      <c r="X4675"/>
      <c r="Y4675"/>
      <c r="Z4675"/>
      <c r="AA4675"/>
      <c r="AB4675"/>
      <c r="AC4675"/>
      <c r="AD4675"/>
      <c r="AE4675"/>
      <c r="AF4675"/>
      <c r="AG4675"/>
      <c r="AH4675"/>
      <c r="AI4675"/>
      <c r="AJ4675"/>
      <c r="AK4675"/>
      <c r="AL4675"/>
      <c r="AM4675"/>
      <c r="AN4675"/>
      <c r="AO4675"/>
      <c r="AP4675"/>
      <c r="AQ4675"/>
      <c r="AR4675"/>
      <c r="AS4675"/>
      <c r="AT4675"/>
      <c r="AU4675"/>
      <c r="AV4675"/>
    </row>
    <row r="4676" spans="1:48" s="58" customFormat="1" ht="12.75" x14ac:dyDescent="0.2">
      <c r="A4676" s="247"/>
      <c r="B4676" s="165"/>
      <c r="C4676" s="165"/>
      <c r="D4676" s="245"/>
      <c r="E4676" s="245"/>
      <c r="F4676" s="245"/>
      <c r="G4676" s="251"/>
      <c r="H4676" s="251"/>
      <c r="I4676" s="251"/>
      <c r="J4676" s="251"/>
      <c r="K4676" s="251"/>
      <c r="L4676" s="251"/>
      <c r="M4676" s="251"/>
      <c r="N4676" s="251"/>
      <c r="O4676" s="251"/>
      <c r="P4676" s="251"/>
      <c r="Q4676"/>
      <c r="R4676"/>
      <c r="S4676"/>
      <c r="T4676"/>
      <c r="U4676"/>
      <c r="V4676"/>
      <c r="W4676"/>
      <c r="X4676"/>
      <c r="Y4676"/>
      <c r="Z4676"/>
      <c r="AA4676"/>
      <c r="AB4676"/>
      <c r="AC4676"/>
      <c r="AD4676"/>
      <c r="AE4676"/>
      <c r="AF4676"/>
      <c r="AG4676"/>
      <c r="AH4676"/>
      <c r="AI4676"/>
      <c r="AJ4676"/>
      <c r="AK4676"/>
      <c r="AL4676"/>
      <c r="AM4676"/>
      <c r="AN4676"/>
      <c r="AO4676"/>
      <c r="AP4676"/>
      <c r="AQ4676"/>
      <c r="AR4676"/>
      <c r="AS4676"/>
      <c r="AT4676"/>
      <c r="AU4676"/>
      <c r="AV4676"/>
    </row>
    <row r="4677" spans="1:48" s="58" customFormat="1" ht="12.75" x14ac:dyDescent="0.2">
      <c r="A4677" s="247"/>
      <c r="B4677" s="165"/>
      <c r="C4677" s="165"/>
      <c r="D4677" s="245"/>
      <c r="E4677" s="245"/>
      <c r="F4677" s="245"/>
      <c r="G4677" s="251"/>
      <c r="H4677" s="251"/>
      <c r="I4677" s="251"/>
      <c r="J4677" s="251"/>
      <c r="K4677" s="251"/>
      <c r="L4677" s="251"/>
      <c r="M4677" s="251"/>
      <c r="N4677" s="251"/>
      <c r="O4677" s="251"/>
      <c r="P4677" s="251"/>
      <c r="Q4677"/>
      <c r="R4677"/>
      <c r="S4677"/>
      <c r="T4677"/>
      <c r="U4677"/>
      <c r="V4677"/>
      <c r="W4677"/>
      <c r="X4677"/>
      <c r="Y4677"/>
      <c r="Z4677"/>
      <c r="AA4677"/>
      <c r="AB4677"/>
      <c r="AC4677"/>
      <c r="AD4677"/>
      <c r="AE4677"/>
      <c r="AF4677"/>
      <c r="AG4677"/>
      <c r="AH4677"/>
      <c r="AI4677"/>
      <c r="AJ4677"/>
      <c r="AK4677"/>
      <c r="AL4677"/>
      <c r="AM4677"/>
      <c r="AN4677"/>
      <c r="AO4677"/>
      <c r="AP4677"/>
      <c r="AQ4677"/>
      <c r="AR4677"/>
      <c r="AS4677"/>
      <c r="AT4677"/>
      <c r="AU4677"/>
      <c r="AV4677"/>
    </row>
    <row r="4678" spans="1:48" s="58" customFormat="1" ht="12.75" x14ac:dyDescent="0.2">
      <c r="A4678" s="247"/>
      <c r="B4678" s="165"/>
      <c r="C4678" s="165"/>
      <c r="D4678" s="245"/>
      <c r="E4678" s="245"/>
      <c r="F4678" s="245"/>
      <c r="G4678" s="251"/>
      <c r="H4678" s="251"/>
      <c r="I4678" s="251"/>
      <c r="J4678" s="251"/>
      <c r="K4678" s="251"/>
      <c r="L4678" s="251"/>
      <c r="M4678" s="251"/>
      <c r="N4678" s="251"/>
      <c r="O4678" s="251"/>
      <c r="P4678" s="251"/>
      <c r="Q4678"/>
      <c r="R4678"/>
      <c r="S4678"/>
      <c r="T4678"/>
      <c r="U4678"/>
      <c r="V4678"/>
      <c r="W4678"/>
      <c r="X4678"/>
      <c r="Y4678"/>
      <c r="Z4678"/>
      <c r="AA4678"/>
      <c r="AB4678"/>
      <c r="AC4678"/>
      <c r="AD4678"/>
      <c r="AE4678"/>
      <c r="AF4678"/>
      <c r="AG4678"/>
      <c r="AH4678"/>
      <c r="AI4678"/>
      <c r="AJ4678"/>
      <c r="AK4678"/>
      <c r="AL4678"/>
      <c r="AM4678"/>
      <c r="AN4678"/>
      <c r="AO4678"/>
      <c r="AP4678"/>
      <c r="AQ4678"/>
      <c r="AR4678"/>
      <c r="AS4678"/>
      <c r="AT4678"/>
      <c r="AU4678"/>
      <c r="AV4678"/>
    </row>
    <row r="4679" spans="1:48" s="58" customFormat="1" ht="12.75" x14ac:dyDescent="0.2">
      <c r="A4679" s="247"/>
      <c r="B4679" s="165"/>
      <c r="C4679" s="165"/>
      <c r="D4679" s="245"/>
      <c r="E4679" s="245"/>
      <c r="F4679" s="245"/>
      <c r="G4679" s="251"/>
      <c r="H4679" s="251"/>
      <c r="I4679" s="251"/>
      <c r="J4679" s="251"/>
      <c r="K4679" s="251"/>
      <c r="L4679" s="251"/>
      <c r="M4679" s="251"/>
      <c r="N4679" s="251"/>
      <c r="O4679" s="251"/>
      <c r="P4679" s="251"/>
      <c r="Q4679"/>
      <c r="R4679"/>
      <c r="S4679"/>
      <c r="T4679"/>
      <c r="U4679"/>
      <c r="V4679"/>
      <c r="W4679"/>
      <c r="X4679"/>
      <c r="Y4679"/>
      <c r="Z4679"/>
      <c r="AA4679"/>
      <c r="AB4679"/>
      <c r="AC4679"/>
      <c r="AD4679"/>
      <c r="AE4679"/>
      <c r="AF4679"/>
      <c r="AG4679"/>
      <c r="AH4679"/>
      <c r="AI4679"/>
      <c r="AJ4679"/>
      <c r="AK4679"/>
      <c r="AL4679"/>
      <c r="AM4679"/>
      <c r="AN4679"/>
      <c r="AO4679"/>
      <c r="AP4679"/>
      <c r="AQ4679"/>
      <c r="AR4679"/>
      <c r="AS4679"/>
      <c r="AT4679"/>
      <c r="AU4679"/>
      <c r="AV4679"/>
    </row>
    <row r="4680" spans="1:48" s="58" customFormat="1" ht="12.75" x14ac:dyDescent="0.2">
      <c r="A4680" s="247"/>
      <c r="B4680" s="165"/>
      <c r="C4680" s="165"/>
      <c r="D4680" s="245"/>
      <c r="E4680" s="245"/>
      <c r="F4680" s="245"/>
      <c r="G4680" s="251"/>
      <c r="H4680" s="251"/>
      <c r="I4680" s="251"/>
      <c r="J4680" s="251"/>
      <c r="K4680" s="251"/>
      <c r="L4680" s="251"/>
      <c r="M4680" s="251"/>
      <c r="N4680" s="251"/>
      <c r="O4680" s="251"/>
      <c r="P4680" s="251"/>
      <c r="Q4680"/>
      <c r="R4680"/>
      <c r="S4680"/>
      <c r="T4680"/>
      <c r="U4680"/>
      <c r="V4680"/>
      <c r="W4680"/>
      <c r="X4680"/>
      <c r="Y4680"/>
      <c r="Z4680"/>
      <c r="AA4680"/>
      <c r="AB4680"/>
      <c r="AC4680"/>
      <c r="AD4680"/>
      <c r="AE4680"/>
      <c r="AF4680"/>
      <c r="AG4680"/>
      <c r="AH4680"/>
      <c r="AI4680"/>
      <c r="AJ4680"/>
      <c r="AK4680"/>
      <c r="AL4680"/>
      <c r="AM4680"/>
      <c r="AN4680"/>
      <c r="AO4680"/>
      <c r="AP4680"/>
      <c r="AQ4680"/>
      <c r="AR4680"/>
      <c r="AS4680"/>
      <c r="AT4680"/>
      <c r="AU4680"/>
      <c r="AV4680"/>
    </row>
    <row r="4681" spans="1:48" s="58" customFormat="1" ht="12.75" x14ac:dyDescent="0.2">
      <c r="A4681" s="247"/>
      <c r="B4681" s="165"/>
      <c r="C4681" s="165"/>
      <c r="D4681" s="245"/>
      <c r="E4681" s="245"/>
      <c r="F4681" s="245"/>
      <c r="G4681" s="251"/>
      <c r="H4681" s="251"/>
      <c r="I4681" s="251"/>
      <c r="J4681" s="251"/>
      <c r="K4681" s="251"/>
      <c r="L4681" s="251"/>
      <c r="M4681" s="251"/>
      <c r="N4681" s="251"/>
      <c r="O4681" s="251"/>
      <c r="P4681" s="251"/>
      <c r="Q4681"/>
      <c r="R4681"/>
      <c r="S4681"/>
      <c r="T4681"/>
      <c r="U4681"/>
      <c r="V4681"/>
      <c r="W4681"/>
      <c r="X4681"/>
      <c r="Y4681"/>
      <c r="Z4681"/>
      <c r="AA4681"/>
      <c r="AB4681"/>
      <c r="AC4681"/>
      <c r="AD4681"/>
      <c r="AE4681"/>
      <c r="AF4681"/>
      <c r="AG4681"/>
      <c r="AH4681"/>
      <c r="AI4681"/>
      <c r="AJ4681"/>
      <c r="AK4681"/>
      <c r="AL4681"/>
      <c r="AM4681"/>
      <c r="AN4681"/>
      <c r="AO4681"/>
      <c r="AP4681"/>
      <c r="AQ4681"/>
      <c r="AR4681"/>
      <c r="AS4681"/>
      <c r="AT4681"/>
      <c r="AU4681"/>
      <c r="AV4681"/>
    </row>
    <row r="4682" spans="1:48" s="58" customFormat="1" ht="12.75" x14ac:dyDescent="0.2">
      <c r="A4682" s="247"/>
      <c r="B4682" s="165"/>
      <c r="C4682" s="165"/>
      <c r="D4682" s="245"/>
      <c r="E4682" s="245"/>
      <c r="F4682" s="245"/>
      <c r="G4682" s="251"/>
      <c r="H4682" s="251"/>
      <c r="I4682" s="251"/>
      <c r="J4682" s="251"/>
      <c r="K4682" s="251"/>
      <c r="L4682" s="251"/>
      <c r="M4682" s="251"/>
      <c r="N4682" s="251"/>
      <c r="O4682" s="251"/>
      <c r="P4682" s="251"/>
      <c r="Q4682"/>
      <c r="R4682"/>
      <c r="S4682"/>
      <c r="T4682"/>
      <c r="U4682"/>
      <c r="V4682"/>
      <c r="W4682"/>
      <c r="X4682"/>
      <c r="Y4682"/>
      <c r="Z4682"/>
      <c r="AA4682"/>
      <c r="AB4682"/>
      <c r="AC4682"/>
      <c r="AD4682"/>
      <c r="AE4682"/>
      <c r="AF4682"/>
      <c r="AG4682"/>
      <c r="AH4682"/>
      <c r="AI4682"/>
      <c r="AJ4682"/>
      <c r="AK4682"/>
      <c r="AL4682"/>
      <c r="AM4682"/>
      <c r="AN4682"/>
      <c r="AO4682"/>
      <c r="AP4682"/>
      <c r="AQ4682"/>
      <c r="AR4682"/>
      <c r="AS4682"/>
      <c r="AT4682"/>
      <c r="AU4682"/>
      <c r="AV4682"/>
    </row>
    <row r="4683" spans="1:48" s="58" customFormat="1" ht="12.75" x14ac:dyDescent="0.2">
      <c r="A4683" s="247"/>
      <c r="B4683" s="165"/>
      <c r="C4683" s="165"/>
      <c r="D4683" s="245"/>
      <c r="E4683" s="245"/>
      <c r="F4683" s="245"/>
      <c r="G4683" s="251"/>
      <c r="H4683" s="251"/>
      <c r="I4683" s="251"/>
      <c r="J4683" s="251"/>
      <c r="K4683" s="251"/>
      <c r="L4683" s="251"/>
      <c r="M4683" s="251"/>
      <c r="N4683" s="251"/>
      <c r="O4683" s="251"/>
      <c r="P4683" s="251"/>
      <c r="Q4683"/>
      <c r="R4683"/>
      <c r="S4683"/>
      <c r="T4683"/>
      <c r="U4683"/>
      <c r="V4683"/>
      <c r="W4683"/>
      <c r="X4683"/>
      <c r="Y4683"/>
      <c r="Z4683"/>
      <c r="AA4683"/>
      <c r="AB4683"/>
      <c r="AC4683"/>
      <c r="AD4683"/>
      <c r="AE4683"/>
      <c r="AF4683"/>
      <c r="AG4683"/>
      <c r="AH4683"/>
      <c r="AI4683"/>
      <c r="AJ4683"/>
      <c r="AK4683"/>
      <c r="AL4683"/>
      <c r="AM4683"/>
      <c r="AN4683"/>
      <c r="AO4683"/>
      <c r="AP4683"/>
      <c r="AQ4683"/>
      <c r="AR4683"/>
      <c r="AS4683"/>
      <c r="AT4683"/>
      <c r="AU4683"/>
      <c r="AV4683"/>
    </row>
    <row r="4684" spans="1:48" s="58" customFormat="1" ht="12.75" x14ac:dyDescent="0.2">
      <c r="A4684" s="247"/>
      <c r="B4684" s="165"/>
      <c r="C4684" s="165"/>
      <c r="D4684" s="245"/>
      <c r="E4684" s="245"/>
      <c r="F4684" s="245"/>
      <c r="G4684" s="251"/>
      <c r="H4684" s="251"/>
      <c r="I4684" s="251"/>
      <c r="J4684" s="251"/>
      <c r="K4684" s="251"/>
      <c r="L4684" s="251"/>
      <c r="M4684" s="251"/>
      <c r="N4684" s="251"/>
      <c r="O4684" s="251"/>
      <c r="P4684" s="251"/>
      <c r="Q4684"/>
      <c r="R4684"/>
      <c r="S4684"/>
      <c r="T4684"/>
      <c r="U4684"/>
      <c r="V4684"/>
      <c r="W4684"/>
      <c r="X4684"/>
      <c r="Y4684"/>
      <c r="Z4684"/>
      <c r="AA4684"/>
      <c r="AB4684"/>
      <c r="AC4684"/>
      <c r="AD4684"/>
      <c r="AE4684"/>
      <c r="AF4684"/>
      <c r="AG4684"/>
      <c r="AH4684"/>
      <c r="AI4684"/>
      <c r="AJ4684"/>
      <c r="AK4684"/>
      <c r="AL4684"/>
      <c r="AM4684"/>
      <c r="AN4684"/>
      <c r="AO4684"/>
      <c r="AP4684"/>
      <c r="AQ4684"/>
      <c r="AR4684"/>
      <c r="AS4684"/>
      <c r="AT4684"/>
      <c r="AU4684"/>
      <c r="AV4684"/>
    </row>
    <row r="4685" spans="1:48" s="58" customFormat="1" ht="12.75" x14ac:dyDescent="0.2">
      <c r="A4685" s="247"/>
      <c r="B4685" s="165"/>
      <c r="C4685" s="165"/>
      <c r="D4685" s="245"/>
      <c r="E4685" s="245"/>
      <c r="F4685" s="245"/>
      <c r="G4685" s="251"/>
      <c r="H4685" s="251"/>
      <c r="I4685" s="251"/>
      <c r="J4685" s="251"/>
      <c r="K4685" s="251"/>
      <c r="L4685" s="251"/>
      <c r="M4685" s="251"/>
      <c r="N4685" s="251"/>
      <c r="O4685" s="251"/>
      <c r="P4685" s="251"/>
      <c r="Q4685"/>
      <c r="R4685"/>
      <c r="S4685"/>
      <c r="T4685"/>
      <c r="U4685"/>
      <c r="V4685"/>
      <c r="W4685"/>
      <c r="X4685"/>
      <c r="Y4685"/>
      <c r="Z4685"/>
      <c r="AA4685"/>
      <c r="AB4685"/>
      <c r="AC4685"/>
      <c r="AD4685"/>
      <c r="AE4685"/>
      <c r="AF4685"/>
      <c r="AG4685"/>
      <c r="AH4685"/>
      <c r="AI4685"/>
      <c r="AJ4685"/>
      <c r="AK4685"/>
      <c r="AL4685"/>
      <c r="AM4685"/>
      <c r="AN4685"/>
      <c r="AO4685"/>
      <c r="AP4685"/>
      <c r="AQ4685"/>
      <c r="AR4685"/>
      <c r="AS4685"/>
      <c r="AT4685"/>
      <c r="AU4685"/>
      <c r="AV4685"/>
    </row>
    <row r="4686" spans="1:48" s="58" customFormat="1" ht="12.75" x14ac:dyDescent="0.2">
      <c r="A4686" s="247"/>
      <c r="B4686" s="165"/>
      <c r="C4686" s="165"/>
      <c r="D4686" s="245"/>
      <c r="E4686" s="245"/>
      <c r="F4686" s="245"/>
      <c r="G4686" s="251"/>
      <c r="H4686" s="251"/>
      <c r="I4686" s="251"/>
      <c r="J4686" s="251"/>
      <c r="K4686" s="251"/>
      <c r="L4686" s="251"/>
      <c r="M4686" s="251"/>
      <c r="N4686" s="251"/>
      <c r="O4686" s="251"/>
      <c r="P4686" s="251"/>
      <c r="Q4686"/>
      <c r="R4686"/>
      <c r="S4686"/>
      <c r="T4686"/>
      <c r="U4686"/>
      <c r="V4686"/>
      <c r="W4686"/>
      <c r="X4686"/>
      <c r="Y4686"/>
      <c r="Z4686"/>
      <c r="AA4686"/>
      <c r="AB4686"/>
      <c r="AC4686"/>
      <c r="AD4686"/>
      <c r="AE4686"/>
      <c r="AF4686"/>
      <c r="AG4686"/>
      <c r="AH4686"/>
      <c r="AI4686"/>
      <c r="AJ4686"/>
      <c r="AK4686"/>
      <c r="AL4686"/>
      <c r="AM4686"/>
      <c r="AN4686"/>
      <c r="AO4686"/>
      <c r="AP4686"/>
      <c r="AQ4686"/>
      <c r="AR4686"/>
      <c r="AS4686"/>
      <c r="AT4686"/>
      <c r="AU4686"/>
      <c r="AV4686"/>
    </row>
    <row r="4687" spans="1:48" s="58" customFormat="1" ht="12.75" x14ac:dyDescent="0.2">
      <c r="A4687" s="247"/>
      <c r="B4687" s="165"/>
      <c r="C4687" s="165"/>
      <c r="D4687" s="245"/>
      <c r="E4687" s="245"/>
      <c r="F4687" s="245"/>
      <c r="G4687" s="251"/>
      <c r="H4687" s="251"/>
      <c r="I4687" s="251"/>
      <c r="J4687" s="251"/>
      <c r="K4687" s="251"/>
      <c r="L4687" s="251"/>
      <c r="M4687" s="251"/>
      <c r="N4687" s="251"/>
      <c r="O4687" s="251"/>
      <c r="P4687" s="251"/>
      <c r="Q4687"/>
      <c r="R4687"/>
      <c r="S4687"/>
      <c r="T4687"/>
      <c r="U4687"/>
      <c r="V4687"/>
      <c r="W4687"/>
      <c r="X4687"/>
      <c r="Y4687"/>
      <c r="Z4687"/>
      <c r="AA4687"/>
      <c r="AB4687"/>
      <c r="AC4687"/>
      <c r="AD4687"/>
      <c r="AE4687"/>
      <c r="AF4687"/>
      <c r="AG4687"/>
      <c r="AH4687"/>
      <c r="AI4687"/>
      <c r="AJ4687"/>
      <c r="AK4687"/>
      <c r="AL4687"/>
      <c r="AM4687"/>
      <c r="AN4687"/>
      <c r="AO4687"/>
      <c r="AP4687"/>
      <c r="AQ4687"/>
      <c r="AR4687"/>
      <c r="AS4687"/>
      <c r="AT4687"/>
      <c r="AU4687"/>
      <c r="AV4687"/>
    </row>
    <row r="4688" spans="1:48" s="58" customFormat="1" ht="12.75" x14ac:dyDescent="0.2">
      <c r="A4688" s="247"/>
      <c r="B4688" s="165"/>
      <c r="C4688" s="165"/>
      <c r="D4688" s="245"/>
      <c r="E4688" s="245"/>
      <c r="F4688" s="245"/>
      <c r="G4688" s="251"/>
      <c r="H4688" s="251"/>
      <c r="I4688" s="251"/>
      <c r="J4688" s="251"/>
      <c r="K4688" s="251"/>
      <c r="L4688" s="251"/>
      <c r="M4688" s="251"/>
      <c r="N4688" s="251"/>
      <c r="O4688" s="251"/>
      <c r="P4688" s="251"/>
      <c r="Q4688"/>
      <c r="R4688"/>
      <c r="S4688"/>
      <c r="T4688"/>
      <c r="U4688"/>
      <c r="V4688"/>
      <c r="W4688"/>
      <c r="X4688"/>
      <c r="Y4688"/>
      <c r="Z4688"/>
      <c r="AA4688"/>
      <c r="AB4688"/>
      <c r="AC4688"/>
      <c r="AD4688"/>
      <c r="AE4688"/>
      <c r="AF4688"/>
      <c r="AG4688"/>
      <c r="AH4688"/>
      <c r="AI4688"/>
      <c r="AJ4688"/>
      <c r="AK4688"/>
      <c r="AL4688"/>
      <c r="AM4688"/>
      <c r="AN4688"/>
      <c r="AO4688"/>
      <c r="AP4688"/>
      <c r="AQ4688"/>
      <c r="AR4688"/>
      <c r="AS4688"/>
      <c r="AT4688"/>
      <c r="AU4688"/>
      <c r="AV4688"/>
    </row>
    <row r="4689" spans="1:48" s="58" customFormat="1" ht="12.75" x14ac:dyDescent="0.2">
      <c r="A4689" s="247"/>
      <c r="B4689" s="165"/>
      <c r="C4689" s="165"/>
      <c r="D4689" s="245"/>
      <c r="E4689" s="245"/>
      <c r="F4689" s="245"/>
      <c r="G4689" s="251"/>
      <c r="H4689" s="251"/>
      <c r="I4689" s="251"/>
      <c r="J4689" s="251"/>
      <c r="K4689" s="251"/>
      <c r="L4689" s="251"/>
      <c r="M4689" s="251"/>
      <c r="N4689" s="251"/>
      <c r="O4689" s="251"/>
      <c r="P4689" s="251"/>
      <c r="Q4689"/>
      <c r="R4689"/>
      <c r="S4689"/>
      <c r="T4689"/>
      <c r="U4689"/>
      <c r="V4689"/>
      <c r="W4689"/>
      <c r="X4689"/>
      <c r="Y4689"/>
      <c r="Z4689"/>
      <c r="AA4689"/>
      <c r="AB4689"/>
      <c r="AC4689"/>
      <c r="AD4689"/>
      <c r="AE4689"/>
      <c r="AF4689"/>
      <c r="AG4689"/>
      <c r="AH4689"/>
      <c r="AI4689"/>
      <c r="AJ4689"/>
      <c r="AK4689"/>
      <c r="AL4689"/>
      <c r="AM4689"/>
      <c r="AN4689"/>
      <c r="AO4689"/>
      <c r="AP4689"/>
      <c r="AQ4689"/>
      <c r="AR4689"/>
      <c r="AS4689"/>
      <c r="AT4689"/>
      <c r="AU4689"/>
      <c r="AV4689"/>
    </row>
    <row r="4690" spans="1:48" s="58" customFormat="1" ht="12.75" x14ac:dyDescent="0.2">
      <c r="A4690" s="247"/>
      <c r="B4690" s="165"/>
      <c r="C4690" s="165"/>
      <c r="D4690" s="245"/>
      <c r="E4690" s="245"/>
      <c r="F4690" s="245"/>
      <c r="G4690" s="251"/>
      <c r="H4690" s="251"/>
      <c r="I4690" s="251"/>
      <c r="J4690" s="251"/>
      <c r="K4690" s="251"/>
      <c r="L4690" s="251"/>
      <c r="M4690" s="251"/>
      <c r="N4690" s="251"/>
      <c r="O4690" s="251"/>
      <c r="P4690" s="251"/>
      <c r="Q4690"/>
      <c r="R4690"/>
      <c r="S4690"/>
      <c r="T4690"/>
      <c r="U4690"/>
      <c r="V4690"/>
      <c r="W4690"/>
      <c r="X4690"/>
      <c r="Y4690"/>
      <c r="Z4690"/>
      <c r="AA4690"/>
      <c r="AB4690"/>
      <c r="AC4690"/>
      <c r="AD4690"/>
      <c r="AE4690"/>
      <c r="AF4690"/>
      <c r="AG4690"/>
      <c r="AH4690"/>
      <c r="AI4690"/>
      <c r="AJ4690"/>
      <c r="AK4690"/>
      <c r="AL4690"/>
      <c r="AM4690"/>
      <c r="AN4690"/>
      <c r="AO4690"/>
      <c r="AP4690"/>
      <c r="AQ4690"/>
      <c r="AR4690"/>
      <c r="AS4690"/>
      <c r="AT4690"/>
      <c r="AU4690"/>
      <c r="AV4690"/>
    </row>
    <row r="4691" spans="1:48" s="58" customFormat="1" ht="12.75" x14ac:dyDescent="0.2">
      <c r="A4691" s="247"/>
      <c r="B4691" s="165"/>
      <c r="C4691" s="165"/>
      <c r="D4691" s="245"/>
      <c r="E4691" s="245"/>
      <c r="F4691" s="245"/>
      <c r="G4691" s="251"/>
      <c r="H4691" s="251"/>
      <c r="I4691" s="251"/>
      <c r="J4691" s="251"/>
      <c r="K4691" s="251"/>
      <c r="L4691" s="251"/>
      <c r="M4691" s="251"/>
      <c r="N4691" s="251"/>
      <c r="O4691" s="251"/>
      <c r="P4691" s="251"/>
      <c r="Q4691"/>
      <c r="R4691"/>
      <c r="S4691"/>
      <c r="T4691"/>
      <c r="U4691"/>
      <c r="V4691"/>
      <c r="W4691"/>
      <c r="X4691"/>
      <c r="Y4691"/>
      <c r="Z4691"/>
      <c r="AA4691"/>
      <c r="AB4691"/>
      <c r="AC4691"/>
      <c r="AD4691"/>
      <c r="AE4691"/>
      <c r="AF4691"/>
      <c r="AG4691"/>
      <c r="AH4691"/>
      <c r="AI4691"/>
      <c r="AJ4691"/>
      <c r="AK4691"/>
      <c r="AL4691"/>
      <c r="AM4691"/>
      <c r="AN4691"/>
      <c r="AO4691"/>
      <c r="AP4691"/>
      <c r="AQ4691"/>
      <c r="AR4691"/>
      <c r="AS4691"/>
      <c r="AT4691"/>
      <c r="AU4691"/>
      <c r="AV4691"/>
    </row>
    <row r="4692" spans="1:48" s="58" customFormat="1" ht="12.75" x14ac:dyDescent="0.2">
      <c r="A4692" s="247"/>
      <c r="B4692" s="165"/>
      <c r="C4692" s="165"/>
      <c r="D4692" s="245"/>
      <c r="E4692" s="245"/>
      <c r="F4692" s="245"/>
      <c r="G4692" s="251"/>
      <c r="H4692" s="251"/>
      <c r="I4692" s="251"/>
      <c r="J4692" s="251"/>
      <c r="K4692" s="251"/>
      <c r="L4692" s="251"/>
      <c r="M4692" s="251"/>
      <c r="N4692" s="251"/>
      <c r="O4692" s="251"/>
      <c r="P4692" s="251"/>
      <c r="Q4692"/>
      <c r="R4692"/>
      <c r="S4692"/>
      <c r="T4692"/>
      <c r="U4692"/>
      <c r="V4692"/>
      <c r="W4692"/>
      <c r="X4692"/>
      <c r="Y4692"/>
      <c r="Z4692"/>
      <c r="AA4692"/>
      <c r="AB4692"/>
      <c r="AC4692"/>
      <c r="AD4692"/>
      <c r="AE4692"/>
      <c r="AF4692"/>
      <c r="AG4692"/>
      <c r="AH4692"/>
      <c r="AI4692"/>
      <c r="AJ4692"/>
      <c r="AK4692"/>
      <c r="AL4692"/>
      <c r="AM4692"/>
      <c r="AN4692"/>
      <c r="AO4692"/>
      <c r="AP4692"/>
      <c r="AQ4692"/>
      <c r="AR4692"/>
      <c r="AS4692"/>
      <c r="AT4692"/>
      <c r="AU4692"/>
      <c r="AV4692"/>
    </row>
    <row r="4693" spans="1:48" s="58" customFormat="1" ht="12.75" x14ac:dyDescent="0.2">
      <c r="A4693" s="247"/>
      <c r="B4693" s="165"/>
      <c r="C4693" s="165"/>
      <c r="D4693" s="245"/>
      <c r="E4693" s="245"/>
      <c r="F4693" s="245"/>
      <c r="G4693" s="251"/>
      <c r="H4693" s="251"/>
      <c r="I4693" s="251"/>
      <c r="J4693" s="251"/>
      <c r="K4693" s="251"/>
      <c r="L4693" s="251"/>
      <c r="M4693" s="251"/>
      <c r="N4693" s="251"/>
      <c r="O4693" s="251"/>
      <c r="P4693" s="251"/>
      <c r="Q4693"/>
      <c r="R4693"/>
      <c r="S4693"/>
      <c r="T4693"/>
      <c r="U4693"/>
      <c r="V4693"/>
      <c r="W4693"/>
      <c r="X4693"/>
      <c r="Y4693"/>
      <c r="Z4693"/>
      <c r="AA4693"/>
      <c r="AB4693"/>
      <c r="AC4693"/>
      <c r="AD4693"/>
      <c r="AE4693"/>
      <c r="AF4693"/>
      <c r="AG4693"/>
      <c r="AH4693"/>
      <c r="AI4693"/>
      <c r="AJ4693"/>
      <c r="AK4693"/>
      <c r="AL4693"/>
      <c r="AM4693"/>
      <c r="AN4693"/>
      <c r="AO4693"/>
      <c r="AP4693"/>
      <c r="AQ4693"/>
      <c r="AR4693"/>
      <c r="AS4693"/>
      <c r="AT4693"/>
      <c r="AU4693"/>
      <c r="AV4693"/>
    </row>
    <row r="4694" spans="1:48" s="58" customFormat="1" ht="12.75" x14ac:dyDescent="0.2">
      <c r="A4694" s="247"/>
      <c r="B4694" s="165"/>
      <c r="C4694" s="165"/>
      <c r="D4694" s="245"/>
      <c r="E4694" s="245"/>
      <c r="F4694" s="245"/>
      <c r="G4694" s="251"/>
      <c r="H4694" s="251"/>
      <c r="I4694" s="251"/>
      <c r="J4694" s="251"/>
      <c r="K4694" s="251"/>
      <c r="L4694" s="251"/>
      <c r="M4694" s="251"/>
      <c r="N4694" s="251"/>
      <c r="O4694" s="251"/>
      <c r="P4694" s="251"/>
      <c r="Q4694"/>
      <c r="R4694"/>
      <c r="S4694"/>
      <c r="T4694"/>
      <c r="U4694"/>
      <c r="V4694"/>
      <c r="W4694"/>
      <c r="X4694"/>
      <c r="Y4694"/>
      <c r="Z4694"/>
      <c r="AA4694"/>
      <c r="AB4694"/>
      <c r="AC4694"/>
      <c r="AD4694"/>
      <c r="AE4694"/>
      <c r="AF4694"/>
      <c r="AG4694"/>
      <c r="AH4694"/>
      <c r="AI4694"/>
      <c r="AJ4694"/>
      <c r="AK4694"/>
      <c r="AL4694"/>
      <c r="AM4694"/>
      <c r="AN4694"/>
      <c r="AO4694"/>
      <c r="AP4694"/>
      <c r="AQ4694"/>
      <c r="AR4694"/>
      <c r="AS4694"/>
      <c r="AT4694"/>
      <c r="AU4694"/>
      <c r="AV4694"/>
    </row>
    <row r="4695" spans="1:48" s="58" customFormat="1" ht="12.75" x14ac:dyDescent="0.2">
      <c r="A4695" s="247"/>
      <c r="B4695" s="165"/>
      <c r="C4695" s="165"/>
      <c r="D4695" s="245"/>
      <c r="E4695" s="245"/>
      <c r="F4695" s="245"/>
      <c r="G4695" s="251"/>
      <c r="H4695" s="251"/>
      <c r="I4695" s="251"/>
      <c r="J4695" s="251"/>
      <c r="K4695" s="251"/>
      <c r="L4695" s="251"/>
      <c r="M4695" s="251"/>
      <c r="N4695" s="251"/>
      <c r="O4695" s="251"/>
      <c r="P4695" s="251"/>
      <c r="Q4695"/>
      <c r="R4695"/>
      <c r="S4695"/>
      <c r="T4695"/>
      <c r="U4695"/>
      <c r="V4695"/>
      <c r="W4695"/>
      <c r="X4695"/>
      <c r="Y4695"/>
      <c r="Z4695"/>
      <c r="AA4695"/>
      <c r="AB4695"/>
      <c r="AC4695"/>
      <c r="AD4695"/>
      <c r="AE4695"/>
      <c r="AF4695"/>
      <c r="AG4695"/>
      <c r="AH4695"/>
      <c r="AI4695"/>
      <c r="AJ4695"/>
      <c r="AK4695"/>
      <c r="AL4695"/>
      <c r="AM4695"/>
      <c r="AN4695"/>
      <c r="AO4695"/>
      <c r="AP4695"/>
      <c r="AQ4695"/>
      <c r="AR4695"/>
      <c r="AS4695"/>
      <c r="AT4695"/>
      <c r="AU4695"/>
      <c r="AV4695"/>
    </row>
    <row r="4696" spans="1:48" s="58" customFormat="1" ht="12.75" x14ac:dyDescent="0.2">
      <c r="A4696" s="247"/>
      <c r="B4696" s="165"/>
      <c r="C4696" s="165"/>
      <c r="D4696" s="245"/>
      <c r="E4696" s="245"/>
      <c r="F4696" s="245"/>
      <c r="G4696" s="251"/>
      <c r="H4696" s="251"/>
      <c r="I4696" s="251"/>
      <c r="J4696" s="251"/>
      <c r="K4696" s="251"/>
      <c r="L4696" s="251"/>
      <c r="M4696" s="251"/>
      <c r="N4696" s="251"/>
      <c r="O4696" s="251"/>
      <c r="P4696" s="251"/>
      <c r="Q4696"/>
      <c r="R4696"/>
      <c r="S4696"/>
      <c r="T4696"/>
      <c r="U4696"/>
      <c r="V4696"/>
      <c r="W4696"/>
      <c r="X4696"/>
      <c r="Y4696"/>
      <c r="Z4696"/>
      <c r="AA4696"/>
      <c r="AB4696"/>
      <c r="AC4696"/>
      <c r="AD4696"/>
      <c r="AE4696"/>
      <c r="AF4696"/>
      <c r="AG4696"/>
      <c r="AH4696"/>
      <c r="AI4696"/>
      <c r="AJ4696"/>
      <c r="AK4696"/>
      <c r="AL4696"/>
      <c r="AM4696"/>
      <c r="AN4696"/>
      <c r="AO4696"/>
      <c r="AP4696"/>
      <c r="AQ4696"/>
      <c r="AR4696"/>
      <c r="AS4696"/>
      <c r="AT4696"/>
      <c r="AU4696"/>
      <c r="AV4696"/>
    </row>
    <row r="4697" spans="1:48" s="58" customFormat="1" ht="12.75" x14ac:dyDescent="0.2">
      <c r="A4697" s="247"/>
      <c r="B4697" s="165"/>
      <c r="C4697" s="165"/>
      <c r="D4697" s="245"/>
      <c r="E4697" s="245"/>
      <c r="F4697" s="245"/>
      <c r="G4697" s="251"/>
      <c r="H4697" s="251"/>
      <c r="I4697" s="251"/>
      <c r="J4697" s="251"/>
      <c r="K4697" s="251"/>
      <c r="L4697" s="251"/>
      <c r="M4697" s="251"/>
      <c r="N4697" s="251"/>
      <c r="O4697" s="251"/>
      <c r="P4697" s="251"/>
      <c r="Q4697"/>
      <c r="R4697"/>
      <c r="S4697"/>
      <c r="T4697"/>
      <c r="U4697"/>
      <c r="V4697"/>
      <c r="W4697"/>
      <c r="X4697"/>
      <c r="Y4697"/>
      <c r="Z4697"/>
      <c r="AA4697"/>
      <c r="AB4697"/>
      <c r="AC4697"/>
      <c r="AD4697"/>
      <c r="AE4697"/>
      <c r="AF4697"/>
      <c r="AG4697"/>
      <c r="AH4697"/>
      <c r="AI4697"/>
      <c r="AJ4697"/>
      <c r="AK4697"/>
      <c r="AL4697"/>
      <c r="AM4697"/>
      <c r="AN4697"/>
      <c r="AO4697"/>
      <c r="AP4697"/>
      <c r="AQ4697"/>
      <c r="AR4697"/>
      <c r="AS4697"/>
      <c r="AT4697"/>
      <c r="AU4697"/>
      <c r="AV4697"/>
    </row>
    <row r="4698" spans="1:48" s="58" customFormat="1" ht="12.75" x14ac:dyDescent="0.2">
      <c r="A4698" s="247"/>
      <c r="B4698" s="165"/>
      <c r="C4698" s="165"/>
      <c r="D4698" s="245"/>
      <c r="E4698" s="245"/>
      <c r="F4698" s="245"/>
      <c r="G4698" s="251"/>
      <c r="H4698" s="251"/>
      <c r="I4698" s="251"/>
      <c r="J4698" s="251"/>
      <c r="K4698" s="251"/>
      <c r="L4698" s="251"/>
      <c r="M4698" s="251"/>
      <c r="N4698" s="251"/>
      <c r="O4698" s="251"/>
      <c r="P4698" s="251"/>
      <c r="Q4698"/>
      <c r="R4698"/>
      <c r="S4698"/>
      <c r="T4698"/>
      <c r="U4698"/>
      <c r="V4698"/>
      <c r="W4698"/>
      <c r="X4698"/>
      <c r="Y4698"/>
      <c r="Z4698"/>
      <c r="AA4698"/>
      <c r="AB4698"/>
      <c r="AC4698"/>
      <c r="AD4698"/>
      <c r="AE4698"/>
      <c r="AF4698"/>
      <c r="AG4698"/>
      <c r="AH4698"/>
      <c r="AI4698"/>
      <c r="AJ4698"/>
      <c r="AK4698"/>
      <c r="AL4698"/>
      <c r="AM4698"/>
      <c r="AN4698"/>
      <c r="AO4698"/>
      <c r="AP4698"/>
      <c r="AQ4698"/>
      <c r="AR4698"/>
      <c r="AS4698"/>
      <c r="AT4698"/>
      <c r="AU4698"/>
      <c r="AV4698"/>
    </row>
    <row r="4699" spans="1:48" s="58" customFormat="1" ht="12.75" x14ac:dyDescent="0.2">
      <c r="A4699" s="247"/>
      <c r="B4699" s="165"/>
      <c r="C4699" s="165"/>
      <c r="D4699" s="245"/>
      <c r="E4699" s="245"/>
      <c r="F4699" s="245"/>
      <c r="G4699" s="251"/>
      <c r="H4699" s="251"/>
      <c r="I4699" s="251"/>
      <c r="J4699" s="251"/>
      <c r="K4699" s="251"/>
      <c r="L4699" s="251"/>
      <c r="M4699" s="251"/>
      <c r="N4699" s="251"/>
      <c r="O4699" s="251"/>
      <c r="P4699" s="251"/>
      <c r="Q4699"/>
      <c r="R4699"/>
      <c r="S4699"/>
      <c r="T4699"/>
      <c r="U4699"/>
      <c r="V4699"/>
      <c r="W4699"/>
      <c r="X4699"/>
      <c r="Y4699"/>
      <c r="Z4699"/>
      <c r="AA4699"/>
      <c r="AB4699"/>
      <c r="AC4699"/>
      <c r="AD4699"/>
      <c r="AE4699"/>
      <c r="AF4699"/>
      <c r="AG4699"/>
      <c r="AH4699"/>
      <c r="AI4699"/>
      <c r="AJ4699"/>
      <c r="AK4699"/>
      <c r="AL4699"/>
      <c r="AM4699"/>
      <c r="AN4699"/>
      <c r="AO4699"/>
      <c r="AP4699"/>
      <c r="AQ4699"/>
      <c r="AR4699"/>
      <c r="AS4699"/>
      <c r="AT4699"/>
      <c r="AU4699"/>
      <c r="AV4699"/>
    </row>
    <row r="4700" spans="1:48" s="58" customFormat="1" ht="12.75" x14ac:dyDescent="0.2">
      <c r="A4700" s="247"/>
      <c r="B4700" s="165"/>
      <c r="C4700" s="165"/>
      <c r="D4700" s="245"/>
      <c r="E4700" s="245"/>
      <c r="F4700" s="245"/>
      <c r="G4700" s="251"/>
      <c r="H4700" s="251"/>
      <c r="I4700" s="251"/>
      <c r="J4700" s="251"/>
      <c r="K4700" s="251"/>
      <c r="L4700" s="251"/>
      <c r="M4700" s="251"/>
      <c r="N4700" s="251"/>
      <c r="O4700" s="251"/>
      <c r="P4700" s="251"/>
      <c r="Q4700"/>
      <c r="R4700"/>
      <c r="S4700"/>
      <c r="T4700"/>
      <c r="U4700"/>
      <c r="V4700"/>
      <c r="W4700"/>
      <c r="X4700"/>
      <c r="Y4700"/>
      <c r="Z4700"/>
      <c r="AA4700"/>
      <c r="AB4700"/>
      <c r="AC4700"/>
      <c r="AD4700"/>
      <c r="AE4700"/>
      <c r="AF4700"/>
      <c r="AG4700"/>
      <c r="AH4700"/>
      <c r="AI4700"/>
      <c r="AJ4700"/>
      <c r="AK4700"/>
      <c r="AL4700"/>
      <c r="AM4700"/>
      <c r="AN4700"/>
      <c r="AO4700"/>
      <c r="AP4700"/>
      <c r="AQ4700"/>
      <c r="AR4700"/>
      <c r="AS4700"/>
      <c r="AT4700"/>
      <c r="AU4700"/>
      <c r="AV4700"/>
    </row>
    <row r="4701" spans="1:48" s="58" customFormat="1" ht="12.75" x14ac:dyDescent="0.2">
      <c r="A4701" s="247"/>
      <c r="B4701" s="165"/>
      <c r="C4701" s="165"/>
      <c r="D4701" s="245"/>
      <c r="E4701" s="245"/>
      <c r="F4701" s="245"/>
      <c r="G4701" s="251"/>
      <c r="H4701" s="251"/>
      <c r="I4701" s="251"/>
      <c r="J4701" s="251"/>
      <c r="K4701" s="251"/>
      <c r="L4701" s="251"/>
      <c r="M4701" s="251"/>
      <c r="N4701" s="251"/>
      <c r="O4701" s="251"/>
      <c r="P4701" s="251"/>
      <c r="Q4701"/>
      <c r="R4701"/>
      <c r="S4701"/>
      <c r="T4701"/>
      <c r="U4701"/>
      <c r="V4701"/>
      <c r="W4701"/>
      <c r="X4701"/>
      <c r="Y4701"/>
      <c r="Z4701"/>
      <c r="AA4701"/>
      <c r="AB4701"/>
      <c r="AC4701"/>
      <c r="AD4701"/>
      <c r="AE4701"/>
      <c r="AF4701"/>
      <c r="AG4701"/>
      <c r="AH4701"/>
      <c r="AI4701"/>
      <c r="AJ4701"/>
      <c r="AK4701"/>
      <c r="AL4701"/>
      <c r="AM4701"/>
      <c r="AN4701"/>
      <c r="AO4701"/>
      <c r="AP4701"/>
      <c r="AQ4701"/>
      <c r="AR4701"/>
      <c r="AS4701"/>
      <c r="AT4701"/>
      <c r="AU4701"/>
      <c r="AV4701"/>
    </row>
    <row r="4702" spans="1:48" s="58" customFormat="1" ht="12.75" x14ac:dyDescent="0.2">
      <c r="A4702" s="247"/>
      <c r="B4702" s="165"/>
      <c r="C4702" s="165"/>
      <c r="D4702" s="245"/>
      <c r="E4702" s="245"/>
      <c r="F4702" s="245"/>
      <c r="G4702" s="251"/>
      <c r="H4702" s="251"/>
      <c r="I4702" s="251"/>
      <c r="J4702" s="251"/>
      <c r="K4702" s="251"/>
      <c r="L4702" s="251"/>
      <c r="M4702" s="251"/>
      <c r="N4702" s="251"/>
      <c r="O4702" s="251"/>
      <c r="P4702" s="251"/>
      <c r="Q4702"/>
      <c r="R4702"/>
      <c r="S4702"/>
      <c r="T4702"/>
      <c r="U4702"/>
      <c r="V4702"/>
      <c r="W4702"/>
      <c r="X4702"/>
      <c r="Y4702"/>
      <c r="Z4702"/>
      <c r="AA4702"/>
      <c r="AB4702"/>
      <c r="AC4702"/>
      <c r="AD4702"/>
      <c r="AE4702"/>
      <c r="AF4702"/>
      <c r="AG4702"/>
      <c r="AH4702"/>
      <c r="AI4702"/>
      <c r="AJ4702"/>
      <c r="AK4702"/>
      <c r="AL4702"/>
      <c r="AM4702"/>
      <c r="AN4702"/>
      <c r="AO4702"/>
      <c r="AP4702"/>
      <c r="AQ4702"/>
      <c r="AR4702"/>
      <c r="AS4702"/>
      <c r="AT4702"/>
      <c r="AU4702"/>
      <c r="AV4702"/>
    </row>
    <row r="4703" spans="1:48" s="58" customFormat="1" ht="12.75" x14ac:dyDescent="0.2">
      <c r="A4703" s="247"/>
      <c r="B4703" s="165"/>
      <c r="C4703" s="165"/>
      <c r="D4703" s="245"/>
      <c r="E4703" s="245"/>
      <c r="F4703" s="245"/>
      <c r="G4703" s="251"/>
      <c r="H4703" s="251"/>
      <c r="I4703" s="251"/>
      <c r="J4703" s="251"/>
      <c r="K4703" s="251"/>
      <c r="L4703" s="251"/>
      <c r="M4703" s="251"/>
      <c r="N4703" s="251"/>
      <c r="O4703" s="251"/>
      <c r="P4703" s="251"/>
      <c r="Q4703"/>
      <c r="R4703"/>
      <c r="S4703"/>
      <c r="T4703"/>
      <c r="U4703"/>
      <c r="V4703"/>
      <c r="W4703"/>
      <c r="X4703"/>
      <c r="Y4703"/>
      <c r="Z4703"/>
      <c r="AA4703"/>
      <c r="AB4703"/>
      <c r="AC4703"/>
      <c r="AD4703"/>
      <c r="AE4703"/>
      <c r="AF4703"/>
      <c r="AG4703"/>
      <c r="AH4703"/>
      <c r="AI4703"/>
      <c r="AJ4703"/>
      <c r="AK4703"/>
      <c r="AL4703"/>
      <c r="AM4703"/>
      <c r="AN4703"/>
      <c r="AO4703"/>
      <c r="AP4703"/>
      <c r="AQ4703"/>
      <c r="AR4703"/>
      <c r="AS4703"/>
      <c r="AT4703"/>
      <c r="AU4703"/>
      <c r="AV4703"/>
    </row>
    <row r="4704" spans="1:48" s="58" customFormat="1" ht="12.75" x14ac:dyDescent="0.2">
      <c r="A4704" s="247"/>
      <c r="B4704" s="165"/>
      <c r="C4704" s="165"/>
      <c r="D4704" s="245"/>
      <c r="E4704" s="245"/>
      <c r="F4704" s="245"/>
      <c r="G4704" s="251"/>
      <c r="H4704" s="251"/>
      <c r="I4704" s="251"/>
      <c r="J4704" s="251"/>
      <c r="K4704" s="251"/>
      <c r="L4704" s="251"/>
      <c r="M4704" s="251"/>
      <c r="N4704" s="251"/>
      <c r="O4704" s="251"/>
      <c r="P4704" s="251"/>
      <c r="Q4704"/>
      <c r="R4704"/>
      <c r="S4704"/>
      <c r="T4704"/>
      <c r="U4704"/>
      <c r="V4704"/>
      <c r="W4704"/>
      <c r="X4704"/>
      <c r="Y4704"/>
      <c r="Z4704"/>
      <c r="AA4704"/>
      <c r="AB4704"/>
      <c r="AC4704"/>
      <c r="AD4704"/>
      <c r="AE4704"/>
      <c r="AF4704"/>
      <c r="AG4704"/>
      <c r="AH4704"/>
      <c r="AI4704"/>
      <c r="AJ4704"/>
      <c r="AK4704"/>
      <c r="AL4704"/>
      <c r="AM4704"/>
      <c r="AN4704"/>
      <c r="AO4704"/>
      <c r="AP4704"/>
      <c r="AQ4704"/>
      <c r="AR4704"/>
      <c r="AS4704"/>
      <c r="AT4704"/>
      <c r="AU4704"/>
      <c r="AV4704"/>
    </row>
    <row r="4705" spans="1:48" s="58" customFormat="1" ht="12.75" x14ac:dyDescent="0.2">
      <c r="A4705" s="247"/>
      <c r="B4705" s="165"/>
      <c r="C4705" s="165"/>
      <c r="D4705" s="245"/>
      <c r="E4705" s="245"/>
      <c r="F4705" s="245"/>
      <c r="G4705" s="251"/>
      <c r="H4705" s="251"/>
      <c r="I4705" s="251"/>
      <c r="J4705" s="251"/>
      <c r="K4705" s="251"/>
      <c r="L4705" s="251"/>
      <c r="M4705" s="251"/>
      <c r="N4705" s="251"/>
      <c r="O4705" s="251"/>
      <c r="P4705" s="251"/>
      <c r="Q4705"/>
      <c r="R4705"/>
      <c r="S4705"/>
      <c r="T4705"/>
      <c r="U4705"/>
      <c r="V4705"/>
      <c r="W4705"/>
      <c r="X4705"/>
      <c r="Y4705"/>
      <c r="Z4705"/>
      <c r="AA4705"/>
      <c r="AB4705"/>
      <c r="AC4705"/>
      <c r="AD4705"/>
      <c r="AE4705"/>
      <c r="AF4705"/>
      <c r="AG4705"/>
      <c r="AH4705"/>
      <c r="AI4705"/>
      <c r="AJ4705"/>
      <c r="AK4705"/>
      <c r="AL4705"/>
      <c r="AM4705"/>
      <c r="AN4705"/>
      <c r="AO4705"/>
      <c r="AP4705"/>
      <c r="AQ4705"/>
      <c r="AR4705"/>
      <c r="AS4705"/>
      <c r="AT4705"/>
      <c r="AU4705"/>
      <c r="AV4705"/>
    </row>
    <row r="4706" spans="1:48" s="58" customFormat="1" ht="12.75" x14ac:dyDescent="0.2">
      <c r="A4706" s="247"/>
      <c r="B4706" s="165"/>
      <c r="C4706" s="165"/>
      <c r="D4706" s="245"/>
      <c r="E4706" s="245"/>
      <c r="F4706" s="245"/>
      <c r="G4706" s="251"/>
      <c r="H4706" s="251"/>
      <c r="I4706" s="251"/>
      <c r="J4706" s="251"/>
      <c r="K4706" s="251"/>
      <c r="L4706" s="251"/>
      <c r="M4706" s="251"/>
      <c r="N4706" s="251"/>
      <c r="O4706" s="251"/>
      <c r="P4706" s="251"/>
      <c r="Q4706"/>
      <c r="R4706"/>
      <c r="S4706"/>
      <c r="T4706"/>
      <c r="U4706"/>
      <c r="V4706"/>
      <c r="W4706"/>
      <c r="X4706"/>
      <c r="Y4706"/>
      <c r="Z4706"/>
      <c r="AA4706"/>
      <c r="AB4706"/>
      <c r="AC4706"/>
      <c r="AD4706"/>
      <c r="AE4706"/>
      <c r="AF4706"/>
      <c r="AG4706"/>
      <c r="AH4706"/>
      <c r="AI4706"/>
      <c r="AJ4706"/>
      <c r="AK4706"/>
      <c r="AL4706"/>
      <c r="AM4706"/>
      <c r="AN4706"/>
      <c r="AO4706"/>
      <c r="AP4706"/>
      <c r="AQ4706"/>
      <c r="AR4706"/>
      <c r="AS4706"/>
      <c r="AT4706"/>
      <c r="AU4706"/>
      <c r="AV4706"/>
    </row>
    <row r="4707" spans="1:48" s="58" customFormat="1" ht="12.75" x14ac:dyDescent="0.2">
      <c r="A4707" s="247"/>
      <c r="B4707" s="165"/>
      <c r="C4707" s="165"/>
      <c r="D4707" s="245"/>
      <c r="E4707" s="245"/>
      <c r="F4707" s="245"/>
      <c r="G4707" s="251"/>
      <c r="H4707" s="251"/>
      <c r="I4707" s="251"/>
      <c r="J4707" s="251"/>
      <c r="K4707" s="251"/>
      <c r="L4707" s="251"/>
      <c r="M4707" s="251"/>
      <c r="N4707" s="251"/>
      <c r="O4707" s="251"/>
      <c r="P4707" s="251"/>
      <c r="Q4707"/>
      <c r="R4707"/>
      <c r="S4707"/>
      <c r="T4707"/>
      <c r="U4707"/>
      <c r="V4707"/>
      <c r="W4707"/>
      <c r="X4707"/>
      <c r="Y4707"/>
      <c r="Z4707"/>
      <c r="AA4707"/>
      <c r="AB4707"/>
      <c r="AC4707"/>
      <c r="AD4707"/>
      <c r="AE4707"/>
      <c r="AF4707"/>
      <c r="AG4707"/>
      <c r="AH4707"/>
      <c r="AI4707"/>
      <c r="AJ4707"/>
      <c r="AK4707"/>
      <c r="AL4707"/>
      <c r="AM4707"/>
      <c r="AN4707"/>
      <c r="AO4707"/>
      <c r="AP4707"/>
      <c r="AQ4707"/>
      <c r="AR4707"/>
      <c r="AS4707"/>
      <c r="AT4707"/>
      <c r="AU4707"/>
      <c r="AV4707"/>
    </row>
    <row r="4708" spans="1:48" s="58" customFormat="1" ht="12.75" x14ac:dyDescent="0.2">
      <c r="A4708" s="247"/>
      <c r="B4708" s="165"/>
      <c r="C4708" s="165"/>
      <c r="D4708" s="245"/>
      <c r="E4708" s="245"/>
      <c r="F4708" s="245"/>
      <c r="G4708" s="251"/>
      <c r="H4708" s="251"/>
      <c r="I4708" s="251"/>
      <c r="J4708" s="251"/>
      <c r="K4708" s="251"/>
      <c r="L4708" s="251"/>
      <c r="M4708" s="251"/>
      <c r="N4708" s="251"/>
      <c r="O4708" s="251"/>
      <c r="P4708" s="251"/>
      <c r="Q4708"/>
      <c r="R4708"/>
      <c r="S4708"/>
      <c r="T4708"/>
      <c r="U4708"/>
      <c r="V4708"/>
      <c r="W4708"/>
      <c r="X4708"/>
      <c r="Y4708"/>
      <c r="Z4708"/>
      <c r="AA4708"/>
      <c r="AB4708"/>
      <c r="AC4708"/>
      <c r="AD4708"/>
      <c r="AE4708"/>
      <c r="AF4708"/>
      <c r="AG4708"/>
      <c r="AH4708"/>
      <c r="AI4708"/>
      <c r="AJ4708"/>
      <c r="AK4708"/>
      <c r="AL4708"/>
      <c r="AM4708"/>
      <c r="AN4708"/>
      <c r="AO4708"/>
      <c r="AP4708"/>
      <c r="AQ4708"/>
      <c r="AR4708"/>
      <c r="AS4708"/>
      <c r="AT4708"/>
      <c r="AU4708"/>
      <c r="AV4708"/>
    </row>
    <row r="4709" spans="1:48" s="58" customFormat="1" ht="12.75" x14ac:dyDescent="0.2">
      <c r="A4709" s="247"/>
      <c r="B4709" s="165"/>
      <c r="C4709" s="165"/>
      <c r="D4709" s="245"/>
      <c r="E4709" s="245"/>
      <c r="F4709" s="245"/>
      <c r="G4709" s="251"/>
      <c r="H4709" s="251"/>
      <c r="I4709" s="251"/>
      <c r="J4709" s="251"/>
      <c r="K4709" s="251"/>
      <c r="L4709" s="251"/>
      <c r="M4709" s="251"/>
      <c r="N4709" s="251"/>
      <c r="O4709" s="251"/>
      <c r="P4709" s="251"/>
      <c r="Q4709"/>
      <c r="R4709"/>
      <c r="S4709"/>
      <c r="T4709"/>
      <c r="U4709"/>
      <c r="V4709"/>
      <c r="W4709"/>
      <c r="X4709"/>
      <c r="Y4709"/>
      <c r="Z4709"/>
      <c r="AA4709"/>
      <c r="AB4709"/>
      <c r="AC4709"/>
      <c r="AD4709"/>
      <c r="AE4709"/>
      <c r="AF4709"/>
      <c r="AG4709"/>
      <c r="AH4709"/>
      <c r="AI4709"/>
      <c r="AJ4709"/>
      <c r="AK4709"/>
      <c r="AL4709"/>
      <c r="AM4709"/>
      <c r="AN4709"/>
      <c r="AO4709"/>
      <c r="AP4709"/>
      <c r="AQ4709"/>
      <c r="AR4709"/>
      <c r="AS4709"/>
      <c r="AT4709"/>
      <c r="AU4709"/>
      <c r="AV4709"/>
    </row>
    <row r="4710" spans="1:48" s="58" customFormat="1" ht="12.75" x14ac:dyDescent="0.2">
      <c r="A4710" s="247"/>
      <c r="B4710" s="165"/>
      <c r="C4710" s="165"/>
      <c r="D4710" s="245"/>
      <c r="E4710" s="245"/>
      <c r="F4710" s="245"/>
      <c r="G4710" s="251"/>
      <c r="H4710" s="251"/>
      <c r="I4710" s="251"/>
      <c r="J4710" s="251"/>
      <c r="K4710" s="251"/>
      <c r="L4710" s="251"/>
      <c r="M4710" s="251"/>
      <c r="N4710" s="251"/>
      <c r="O4710" s="251"/>
      <c r="P4710" s="251"/>
      <c r="Q4710"/>
      <c r="R4710"/>
      <c r="S4710"/>
      <c r="T4710"/>
      <c r="U4710"/>
      <c r="V4710"/>
      <c r="W4710"/>
      <c r="X4710"/>
      <c r="Y4710"/>
      <c r="Z4710"/>
      <c r="AA4710"/>
      <c r="AB4710"/>
      <c r="AC4710"/>
      <c r="AD4710"/>
      <c r="AE4710"/>
      <c r="AF4710"/>
      <c r="AG4710"/>
      <c r="AH4710"/>
      <c r="AI4710"/>
      <c r="AJ4710"/>
      <c r="AK4710"/>
      <c r="AL4710"/>
      <c r="AM4710"/>
      <c r="AN4710"/>
      <c r="AO4710"/>
      <c r="AP4710"/>
      <c r="AQ4710"/>
      <c r="AR4710"/>
      <c r="AS4710"/>
      <c r="AT4710"/>
      <c r="AU4710"/>
      <c r="AV4710"/>
    </row>
    <row r="4711" spans="1:48" s="58" customFormat="1" ht="12.75" x14ac:dyDescent="0.2">
      <c r="A4711" s="247"/>
      <c r="B4711" s="165"/>
      <c r="C4711" s="165"/>
      <c r="D4711" s="245"/>
      <c r="E4711" s="245"/>
      <c r="F4711" s="245"/>
      <c r="G4711" s="251"/>
      <c r="H4711" s="251"/>
      <c r="I4711" s="251"/>
      <c r="J4711" s="251"/>
      <c r="K4711" s="251"/>
      <c r="L4711" s="251"/>
      <c r="M4711" s="251"/>
      <c r="N4711" s="251"/>
      <c r="O4711" s="251"/>
      <c r="P4711" s="251"/>
      <c r="Q4711"/>
      <c r="R4711"/>
      <c r="S4711"/>
      <c r="T4711"/>
      <c r="U4711"/>
      <c r="V4711"/>
      <c r="W4711"/>
      <c r="X4711"/>
      <c r="Y4711"/>
      <c r="Z4711"/>
      <c r="AA4711"/>
      <c r="AB4711"/>
      <c r="AC4711"/>
      <c r="AD4711"/>
      <c r="AE4711"/>
      <c r="AF4711"/>
      <c r="AG4711"/>
      <c r="AH4711"/>
      <c r="AI4711"/>
      <c r="AJ4711"/>
      <c r="AK4711"/>
      <c r="AL4711"/>
      <c r="AM4711"/>
      <c r="AN4711"/>
      <c r="AO4711"/>
      <c r="AP4711"/>
      <c r="AQ4711"/>
      <c r="AR4711"/>
      <c r="AS4711"/>
      <c r="AT4711"/>
      <c r="AU4711"/>
      <c r="AV4711"/>
    </row>
    <row r="4712" spans="1:48" s="58" customFormat="1" ht="12.75" x14ac:dyDescent="0.2">
      <c r="A4712" s="247"/>
      <c r="B4712" s="165"/>
      <c r="C4712" s="165"/>
      <c r="D4712" s="245"/>
      <c r="E4712" s="245"/>
      <c r="F4712" s="245"/>
      <c r="G4712" s="251"/>
      <c r="H4712" s="251"/>
      <c r="I4712" s="251"/>
      <c r="J4712" s="251"/>
      <c r="K4712" s="251"/>
      <c r="L4712" s="251"/>
      <c r="M4712" s="251"/>
      <c r="N4712" s="251"/>
      <c r="O4712" s="251"/>
      <c r="P4712" s="251"/>
      <c r="Q4712"/>
      <c r="R4712"/>
      <c r="S4712"/>
      <c r="T4712"/>
      <c r="U4712"/>
      <c r="V4712"/>
      <c r="W4712"/>
      <c r="X4712"/>
      <c r="Y4712"/>
      <c r="Z4712"/>
      <c r="AA4712"/>
      <c r="AB4712"/>
      <c r="AC4712"/>
      <c r="AD4712"/>
      <c r="AE4712"/>
      <c r="AF4712"/>
      <c r="AG4712"/>
      <c r="AH4712"/>
      <c r="AI4712"/>
      <c r="AJ4712"/>
      <c r="AK4712"/>
      <c r="AL4712"/>
      <c r="AM4712"/>
      <c r="AN4712"/>
      <c r="AO4712"/>
      <c r="AP4712"/>
      <c r="AQ4712"/>
      <c r="AR4712"/>
      <c r="AS4712"/>
      <c r="AT4712"/>
      <c r="AU4712"/>
      <c r="AV4712"/>
    </row>
    <row r="4713" spans="1:48" s="58" customFormat="1" ht="12.75" x14ac:dyDescent="0.2">
      <c r="A4713" s="247"/>
      <c r="B4713" s="165"/>
      <c r="C4713" s="165"/>
      <c r="D4713" s="245"/>
      <c r="E4713" s="245"/>
      <c r="F4713" s="245"/>
      <c r="G4713" s="251"/>
      <c r="H4713" s="251"/>
      <c r="I4713" s="251"/>
      <c r="J4713" s="251"/>
      <c r="K4713" s="251"/>
      <c r="L4713" s="251"/>
      <c r="M4713" s="251"/>
      <c r="N4713" s="251"/>
      <c r="O4713" s="251"/>
      <c r="P4713" s="251"/>
      <c r="Q4713"/>
      <c r="R4713"/>
      <c r="S4713"/>
      <c r="T4713"/>
      <c r="U4713"/>
      <c r="V4713"/>
      <c r="W4713"/>
      <c r="X4713"/>
      <c r="Y4713"/>
      <c r="Z4713"/>
      <c r="AA4713"/>
      <c r="AB4713"/>
      <c r="AC4713"/>
      <c r="AD4713"/>
      <c r="AE4713"/>
      <c r="AF4713"/>
      <c r="AG4713"/>
      <c r="AH4713"/>
      <c r="AI4713"/>
      <c r="AJ4713"/>
      <c r="AK4713"/>
      <c r="AL4713"/>
      <c r="AM4713"/>
      <c r="AN4713"/>
      <c r="AO4713"/>
      <c r="AP4713"/>
      <c r="AQ4713"/>
      <c r="AR4713"/>
      <c r="AS4713"/>
      <c r="AT4713"/>
      <c r="AU4713"/>
      <c r="AV4713"/>
    </row>
    <row r="4714" spans="1:48" s="58" customFormat="1" ht="12.75" x14ac:dyDescent="0.2">
      <c r="A4714" s="247"/>
      <c r="B4714" s="165"/>
      <c r="C4714" s="165"/>
      <c r="D4714" s="245"/>
      <c r="E4714" s="245"/>
      <c r="F4714" s="245"/>
      <c r="G4714" s="251"/>
      <c r="H4714" s="251"/>
      <c r="I4714" s="251"/>
      <c r="J4714" s="251"/>
      <c r="K4714" s="251"/>
      <c r="L4714" s="251"/>
      <c r="M4714" s="251"/>
      <c r="N4714" s="251"/>
      <c r="O4714" s="251"/>
      <c r="P4714" s="251"/>
      <c r="Q4714"/>
      <c r="R4714"/>
      <c r="S4714"/>
      <c r="T4714"/>
      <c r="U4714"/>
      <c r="V4714"/>
      <c r="W4714"/>
      <c r="X4714"/>
      <c r="Y4714"/>
      <c r="Z4714"/>
      <c r="AA4714"/>
      <c r="AB4714"/>
      <c r="AC4714"/>
      <c r="AD4714"/>
      <c r="AE4714"/>
      <c r="AF4714"/>
      <c r="AG4714"/>
      <c r="AH4714"/>
      <c r="AI4714"/>
      <c r="AJ4714"/>
      <c r="AK4714"/>
      <c r="AL4714"/>
      <c r="AM4714"/>
      <c r="AN4714"/>
      <c r="AO4714"/>
      <c r="AP4714"/>
      <c r="AQ4714"/>
      <c r="AR4714"/>
      <c r="AS4714"/>
      <c r="AT4714"/>
      <c r="AU4714"/>
      <c r="AV4714"/>
    </row>
    <row r="4715" spans="1:48" s="58" customFormat="1" ht="12.75" x14ac:dyDescent="0.2">
      <c r="A4715" s="247"/>
      <c r="B4715" s="165"/>
      <c r="C4715" s="165"/>
      <c r="D4715" s="245"/>
      <c r="E4715" s="245"/>
      <c r="F4715" s="245"/>
      <c r="G4715" s="251"/>
      <c r="H4715" s="251"/>
      <c r="I4715" s="251"/>
      <c r="J4715" s="251"/>
      <c r="K4715" s="251"/>
      <c r="L4715" s="251"/>
      <c r="M4715" s="251"/>
      <c r="N4715" s="251"/>
      <c r="O4715" s="251"/>
      <c r="P4715" s="251"/>
      <c r="Q4715"/>
      <c r="R4715"/>
      <c r="S4715"/>
      <c r="T4715"/>
      <c r="U4715"/>
      <c r="V4715"/>
      <c r="W4715"/>
      <c r="X4715"/>
      <c r="Y4715"/>
      <c r="Z4715"/>
      <c r="AA4715"/>
      <c r="AB4715"/>
      <c r="AC4715"/>
      <c r="AD4715"/>
      <c r="AE4715"/>
      <c r="AF4715"/>
      <c r="AG4715"/>
      <c r="AH4715"/>
      <c r="AI4715"/>
      <c r="AJ4715"/>
      <c r="AK4715"/>
      <c r="AL4715"/>
      <c r="AM4715"/>
      <c r="AN4715"/>
      <c r="AO4715"/>
      <c r="AP4715"/>
      <c r="AQ4715"/>
      <c r="AR4715"/>
      <c r="AS4715"/>
      <c r="AT4715"/>
      <c r="AU4715"/>
      <c r="AV4715"/>
    </row>
    <row r="4716" spans="1:48" s="58" customFormat="1" ht="12.75" x14ac:dyDescent="0.2">
      <c r="A4716" s="247"/>
      <c r="B4716" s="165"/>
      <c r="C4716" s="165"/>
      <c r="D4716" s="245"/>
      <c r="E4716" s="245"/>
      <c r="F4716" s="245"/>
      <c r="G4716" s="251"/>
      <c r="H4716" s="251"/>
      <c r="I4716" s="251"/>
      <c r="J4716" s="251"/>
      <c r="K4716" s="251"/>
      <c r="L4716" s="251"/>
      <c r="M4716" s="251"/>
      <c r="N4716" s="251"/>
      <c r="O4716" s="251"/>
      <c r="P4716" s="251"/>
      <c r="Q4716"/>
      <c r="R4716"/>
      <c r="S4716"/>
      <c r="T4716"/>
      <c r="U4716"/>
      <c r="V4716"/>
      <c r="W4716"/>
      <c r="X4716"/>
      <c r="Y4716"/>
      <c r="Z4716"/>
      <c r="AA4716"/>
      <c r="AB4716"/>
      <c r="AC4716"/>
      <c r="AD4716"/>
      <c r="AE4716"/>
      <c r="AF4716"/>
      <c r="AG4716"/>
      <c r="AH4716"/>
      <c r="AI4716"/>
      <c r="AJ4716"/>
      <c r="AK4716"/>
      <c r="AL4716"/>
      <c r="AM4716"/>
      <c r="AN4716"/>
      <c r="AO4716"/>
      <c r="AP4716"/>
      <c r="AQ4716"/>
      <c r="AR4716"/>
      <c r="AS4716"/>
      <c r="AT4716"/>
      <c r="AU4716"/>
      <c r="AV4716"/>
    </row>
    <row r="4717" spans="1:48" s="58" customFormat="1" ht="12.75" x14ac:dyDescent="0.2">
      <c r="A4717" s="247"/>
      <c r="B4717" s="165"/>
      <c r="C4717" s="165"/>
      <c r="D4717" s="245"/>
      <c r="E4717" s="245"/>
      <c r="F4717" s="245"/>
      <c r="G4717" s="251"/>
      <c r="H4717" s="251"/>
      <c r="I4717" s="251"/>
      <c r="J4717" s="251"/>
      <c r="K4717" s="251"/>
      <c r="L4717" s="251"/>
      <c r="M4717" s="251"/>
      <c r="N4717" s="251"/>
      <c r="O4717" s="251"/>
      <c r="P4717" s="251"/>
      <c r="Q4717"/>
      <c r="R4717"/>
      <c r="S4717"/>
      <c r="T4717"/>
      <c r="U4717"/>
      <c r="V4717"/>
      <c r="W4717"/>
      <c r="X4717"/>
      <c r="Y4717"/>
      <c r="Z4717"/>
      <c r="AA4717"/>
      <c r="AB4717"/>
      <c r="AC4717"/>
      <c r="AD4717"/>
      <c r="AE4717"/>
      <c r="AF4717"/>
      <c r="AG4717"/>
      <c r="AH4717"/>
      <c r="AI4717"/>
      <c r="AJ4717"/>
      <c r="AK4717"/>
      <c r="AL4717"/>
      <c r="AM4717"/>
      <c r="AN4717"/>
      <c r="AO4717"/>
      <c r="AP4717"/>
      <c r="AQ4717"/>
      <c r="AR4717"/>
      <c r="AS4717"/>
      <c r="AT4717"/>
      <c r="AU4717"/>
      <c r="AV4717"/>
    </row>
    <row r="4718" spans="1:48" s="58" customFormat="1" ht="12.75" x14ac:dyDescent="0.2">
      <c r="A4718" s="247"/>
      <c r="B4718" s="165"/>
      <c r="C4718" s="165"/>
      <c r="D4718" s="245"/>
      <c r="E4718" s="245"/>
      <c r="F4718" s="245"/>
      <c r="G4718" s="251"/>
      <c r="H4718" s="251"/>
      <c r="I4718" s="251"/>
      <c r="J4718" s="251"/>
      <c r="K4718" s="251"/>
      <c r="L4718" s="251"/>
      <c r="M4718" s="251"/>
      <c r="N4718" s="251"/>
      <c r="O4718" s="251"/>
      <c r="P4718" s="251"/>
      <c r="Q4718"/>
      <c r="R4718"/>
      <c r="S4718"/>
      <c r="T4718"/>
      <c r="U4718"/>
      <c r="V4718"/>
      <c r="W4718"/>
      <c r="X4718"/>
      <c r="Y4718"/>
      <c r="Z4718"/>
      <c r="AA4718"/>
      <c r="AB4718"/>
      <c r="AC4718"/>
      <c r="AD4718"/>
      <c r="AE4718"/>
      <c r="AF4718"/>
      <c r="AG4718"/>
      <c r="AH4718"/>
      <c r="AI4718"/>
      <c r="AJ4718"/>
      <c r="AK4718"/>
      <c r="AL4718"/>
      <c r="AM4718"/>
      <c r="AN4718"/>
      <c r="AO4718"/>
      <c r="AP4718"/>
      <c r="AQ4718"/>
      <c r="AR4718"/>
      <c r="AS4718"/>
      <c r="AT4718"/>
      <c r="AU4718"/>
      <c r="AV4718"/>
    </row>
    <row r="4719" spans="1:48" s="58" customFormat="1" ht="12.75" x14ac:dyDescent="0.2">
      <c r="A4719" s="247"/>
      <c r="B4719" s="165"/>
      <c r="C4719" s="165"/>
      <c r="D4719" s="245"/>
      <c r="E4719" s="245"/>
      <c r="F4719" s="245"/>
      <c r="G4719" s="251"/>
      <c r="H4719" s="251"/>
      <c r="I4719" s="251"/>
      <c r="J4719" s="251"/>
      <c r="K4719" s="251"/>
      <c r="L4719" s="251"/>
      <c r="M4719" s="251"/>
      <c r="N4719" s="251"/>
      <c r="O4719" s="251"/>
      <c r="P4719" s="251"/>
      <c r="Q4719"/>
      <c r="R4719"/>
      <c r="S4719"/>
      <c r="T4719"/>
      <c r="U4719"/>
      <c r="V4719"/>
      <c r="W4719"/>
      <c r="X4719"/>
      <c r="Y4719"/>
      <c r="Z4719"/>
      <c r="AA4719"/>
      <c r="AB4719"/>
      <c r="AC4719"/>
      <c r="AD4719"/>
      <c r="AE4719"/>
      <c r="AF4719"/>
      <c r="AG4719"/>
      <c r="AH4719"/>
      <c r="AI4719"/>
      <c r="AJ4719"/>
      <c r="AK4719"/>
      <c r="AL4719"/>
      <c r="AM4719"/>
      <c r="AN4719"/>
      <c r="AO4719"/>
      <c r="AP4719"/>
      <c r="AQ4719"/>
      <c r="AR4719"/>
      <c r="AS4719"/>
      <c r="AT4719"/>
      <c r="AU4719"/>
      <c r="AV4719"/>
    </row>
    <row r="4720" spans="1:48" s="58" customFormat="1" ht="12.75" x14ac:dyDescent="0.2">
      <c r="A4720" s="247"/>
      <c r="B4720" s="165"/>
      <c r="C4720" s="165"/>
      <c r="D4720" s="245"/>
      <c r="E4720" s="245"/>
      <c r="F4720" s="245"/>
      <c r="G4720" s="251"/>
      <c r="H4720" s="251"/>
      <c r="I4720" s="251"/>
      <c r="J4720" s="251"/>
      <c r="K4720" s="251"/>
      <c r="L4720" s="251"/>
      <c r="M4720" s="251"/>
      <c r="N4720" s="251"/>
      <c r="O4720" s="251"/>
      <c r="P4720" s="251"/>
      <c r="Q4720"/>
      <c r="R4720"/>
      <c r="S4720"/>
      <c r="T4720"/>
      <c r="U4720"/>
      <c r="V4720"/>
      <c r="W4720"/>
      <c r="X4720"/>
      <c r="Y4720"/>
      <c r="Z4720"/>
      <c r="AA4720"/>
      <c r="AB4720"/>
      <c r="AC4720"/>
      <c r="AD4720"/>
      <c r="AE4720"/>
      <c r="AF4720"/>
      <c r="AG4720"/>
      <c r="AH4720"/>
      <c r="AI4720"/>
      <c r="AJ4720"/>
      <c r="AK4720"/>
      <c r="AL4720"/>
      <c r="AM4720"/>
      <c r="AN4720"/>
      <c r="AO4720"/>
      <c r="AP4720"/>
      <c r="AQ4720"/>
      <c r="AR4720"/>
      <c r="AS4720"/>
      <c r="AT4720"/>
      <c r="AU4720"/>
      <c r="AV4720"/>
    </row>
    <row r="4721" spans="1:48" s="58" customFormat="1" ht="12.75" x14ac:dyDescent="0.2">
      <c r="A4721" s="247"/>
      <c r="B4721" s="165"/>
      <c r="C4721" s="165"/>
      <c r="D4721" s="245"/>
      <c r="E4721" s="245"/>
      <c r="F4721" s="245"/>
      <c r="G4721" s="251"/>
      <c r="H4721" s="251"/>
      <c r="I4721" s="251"/>
      <c r="J4721" s="251"/>
      <c r="K4721" s="251"/>
      <c r="L4721" s="251"/>
      <c r="M4721" s="251"/>
      <c r="N4721" s="251"/>
      <c r="O4721" s="251"/>
      <c r="P4721" s="251"/>
      <c r="Q4721"/>
      <c r="R4721"/>
      <c r="S4721"/>
      <c r="T4721"/>
      <c r="U4721"/>
      <c r="V4721"/>
      <c r="W4721"/>
      <c r="X4721"/>
      <c r="Y4721"/>
      <c r="Z4721"/>
      <c r="AA4721"/>
      <c r="AB4721"/>
      <c r="AC4721"/>
      <c r="AD4721"/>
      <c r="AE4721"/>
      <c r="AF4721"/>
      <c r="AG4721"/>
      <c r="AH4721"/>
      <c r="AI4721"/>
      <c r="AJ4721"/>
      <c r="AK4721"/>
      <c r="AL4721"/>
      <c r="AM4721"/>
      <c r="AN4721"/>
      <c r="AO4721"/>
      <c r="AP4721"/>
      <c r="AQ4721"/>
      <c r="AR4721"/>
      <c r="AS4721"/>
      <c r="AT4721"/>
      <c r="AU4721"/>
      <c r="AV4721"/>
    </row>
    <row r="4722" spans="1:48" s="58" customFormat="1" ht="12.75" x14ac:dyDescent="0.2">
      <c r="A4722" s="247"/>
      <c r="B4722" s="165"/>
      <c r="C4722" s="165"/>
      <c r="D4722" s="245"/>
      <c r="E4722" s="245"/>
      <c r="F4722" s="245"/>
      <c r="G4722" s="251"/>
      <c r="H4722" s="251"/>
      <c r="I4722" s="251"/>
      <c r="J4722" s="251"/>
      <c r="K4722" s="251"/>
      <c r="L4722" s="251"/>
      <c r="M4722" s="251"/>
      <c r="N4722" s="251"/>
      <c r="O4722" s="251"/>
      <c r="P4722" s="251"/>
      <c r="Q4722"/>
      <c r="R4722"/>
      <c r="S4722"/>
      <c r="T4722"/>
      <c r="U4722"/>
      <c r="V4722"/>
      <c r="W4722"/>
      <c r="X4722"/>
      <c r="Y4722"/>
      <c r="Z4722"/>
      <c r="AA4722"/>
      <c r="AB4722"/>
      <c r="AC4722"/>
      <c r="AD4722"/>
      <c r="AE4722"/>
      <c r="AF4722"/>
      <c r="AG4722"/>
      <c r="AH4722"/>
      <c r="AI4722"/>
      <c r="AJ4722"/>
      <c r="AK4722"/>
      <c r="AL4722"/>
      <c r="AM4722"/>
      <c r="AN4722"/>
      <c r="AO4722"/>
      <c r="AP4722"/>
      <c r="AQ4722"/>
      <c r="AR4722"/>
      <c r="AS4722"/>
      <c r="AT4722"/>
      <c r="AU4722"/>
      <c r="AV4722"/>
    </row>
    <row r="4723" spans="1:48" s="58" customFormat="1" ht="12.75" x14ac:dyDescent="0.2">
      <c r="A4723" s="247"/>
      <c r="B4723" s="165"/>
      <c r="C4723" s="165"/>
      <c r="D4723" s="245"/>
      <c r="E4723" s="245"/>
      <c r="F4723" s="245"/>
      <c r="G4723" s="251"/>
      <c r="H4723" s="251"/>
      <c r="I4723" s="251"/>
      <c r="J4723" s="251"/>
      <c r="K4723" s="251"/>
      <c r="L4723" s="251"/>
      <c r="M4723" s="251"/>
      <c r="N4723" s="251"/>
      <c r="O4723" s="251"/>
      <c r="P4723" s="251"/>
      <c r="Q4723"/>
      <c r="R4723"/>
      <c r="S4723"/>
      <c r="T4723"/>
      <c r="U4723"/>
      <c r="V4723"/>
      <c r="W4723"/>
      <c r="X4723"/>
      <c r="Y4723"/>
      <c r="Z4723"/>
      <c r="AA4723"/>
      <c r="AB4723"/>
      <c r="AC4723"/>
      <c r="AD4723"/>
      <c r="AE4723"/>
      <c r="AF4723"/>
      <c r="AG4723"/>
      <c r="AH4723"/>
      <c r="AI4723"/>
      <c r="AJ4723"/>
      <c r="AK4723"/>
      <c r="AL4723"/>
      <c r="AM4723"/>
      <c r="AN4723"/>
      <c r="AO4723"/>
      <c r="AP4723"/>
      <c r="AQ4723"/>
      <c r="AR4723"/>
      <c r="AS4723"/>
      <c r="AT4723"/>
      <c r="AU4723"/>
      <c r="AV4723"/>
    </row>
    <row r="4724" spans="1:48" s="58" customFormat="1" ht="12.75" x14ac:dyDescent="0.2">
      <c r="A4724" s="247"/>
      <c r="B4724" s="165"/>
      <c r="C4724" s="165"/>
      <c r="D4724" s="245"/>
      <c r="E4724" s="245"/>
      <c r="F4724" s="245"/>
      <c r="G4724" s="251"/>
      <c r="H4724" s="251"/>
      <c r="I4724" s="251"/>
      <c r="J4724" s="251"/>
      <c r="K4724" s="251"/>
      <c r="L4724" s="251"/>
      <c r="M4724" s="251"/>
      <c r="N4724" s="251"/>
      <c r="O4724" s="251"/>
      <c r="P4724" s="251"/>
      <c r="Q4724"/>
      <c r="R4724"/>
      <c r="S4724"/>
      <c r="T4724"/>
      <c r="U4724"/>
      <c r="V4724"/>
      <c r="W4724"/>
      <c r="X4724"/>
      <c r="Y4724"/>
      <c r="Z4724"/>
      <c r="AA4724"/>
      <c r="AB4724"/>
      <c r="AC4724"/>
      <c r="AD4724"/>
      <c r="AE4724"/>
      <c r="AF4724"/>
      <c r="AG4724"/>
      <c r="AH4724"/>
      <c r="AI4724"/>
      <c r="AJ4724"/>
      <c r="AK4724"/>
      <c r="AL4724"/>
      <c r="AM4724"/>
      <c r="AN4724"/>
      <c r="AO4724"/>
      <c r="AP4724"/>
      <c r="AQ4724"/>
      <c r="AR4724"/>
      <c r="AS4724"/>
      <c r="AT4724"/>
      <c r="AU4724"/>
      <c r="AV4724"/>
    </row>
    <row r="4725" spans="1:48" s="58" customFormat="1" ht="12.75" x14ac:dyDescent="0.2">
      <c r="A4725" s="247"/>
      <c r="B4725" s="165"/>
      <c r="C4725" s="165"/>
      <c r="D4725" s="245"/>
      <c r="E4725" s="245"/>
      <c r="F4725" s="245"/>
      <c r="G4725" s="251"/>
      <c r="H4725" s="251"/>
      <c r="I4725" s="251"/>
      <c r="J4725" s="251"/>
      <c r="K4725" s="251"/>
      <c r="L4725" s="251"/>
      <c r="M4725" s="251"/>
      <c r="N4725" s="251"/>
      <c r="O4725" s="251"/>
      <c r="P4725" s="251"/>
      <c r="Q4725"/>
      <c r="R4725"/>
      <c r="S4725"/>
      <c r="T4725"/>
      <c r="U4725"/>
      <c r="V4725"/>
      <c r="W4725"/>
      <c r="X4725"/>
      <c r="Y4725"/>
      <c r="Z4725"/>
      <c r="AA4725"/>
      <c r="AB4725"/>
      <c r="AC4725"/>
      <c r="AD4725"/>
      <c r="AE4725"/>
      <c r="AF4725"/>
      <c r="AG4725"/>
      <c r="AH4725"/>
      <c r="AI4725"/>
      <c r="AJ4725"/>
      <c r="AK4725"/>
      <c r="AL4725"/>
      <c r="AM4725"/>
      <c r="AN4725"/>
      <c r="AO4725"/>
      <c r="AP4725"/>
      <c r="AQ4725"/>
      <c r="AR4725"/>
      <c r="AS4725"/>
      <c r="AT4725"/>
      <c r="AU4725"/>
      <c r="AV4725"/>
    </row>
    <row r="4726" spans="1:48" s="58" customFormat="1" ht="12.75" x14ac:dyDescent="0.2">
      <c r="A4726" s="247"/>
      <c r="B4726" s="165"/>
      <c r="C4726" s="165"/>
      <c r="D4726" s="245"/>
      <c r="E4726" s="245"/>
      <c r="F4726" s="245"/>
      <c r="G4726" s="251"/>
      <c r="H4726" s="251"/>
      <c r="I4726" s="251"/>
      <c r="J4726" s="251"/>
      <c r="K4726" s="251"/>
      <c r="L4726" s="251"/>
      <c r="M4726" s="251"/>
      <c r="N4726" s="251"/>
      <c r="O4726" s="251"/>
      <c r="P4726" s="251"/>
      <c r="Q4726"/>
      <c r="R4726"/>
      <c r="S4726"/>
      <c r="T4726"/>
      <c r="U4726"/>
      <c r="V4726"/>
      <c r="W4726"/>
      <c r="X4726"/>
      <c r="Y4726"/>
      <c r="Z4726"/>
      <c r="AA4726"/>
      <c r="AB4726"/>
      <c r="AC4726"/>
      <c r="AD4726"/>
      <c r="AE4726"/>
      <c r="AF4726"/>
      <c r="AG4726"/>
      <c r="AH4726"/>
      <c r="AI4726"/>
      <c r="AJ4726"/>
      <c r="AK4726"/>
      <c r="AL4726"/>
      <c r="AM4726"/>
      <c r="AN4726"/>
      <c r="AO4726"/>
      <c r="AP4726"/>
      <c r="AQ4726"/>
      <c r="AR4726"/>
      <c r="AS4726"/>
      <c r="AT4726"/>
      <c r="AU4726"/>
      <c r="AV4726"/>
    </row>
    <row r="4727" spans="1:48" s="58" customFormat="1" ht="12.75" x14ac:dyDescent="0.2">
      <c r="A4727" s="247"/>
      <c r="B4727" s="165"/>
      <c r="C4727" s="165"/>
      <c r="D4727" s="245"/>
      <c r="E4727" s="245"/>
      <c r="F4727" s="245"/>
      <c r="G4727" s="251"/>
      <c r="H4727" s="251"/>
      <c r="I4727" s="251"/>
      <c r="J4727" s="251"/>
      <c r="K4727" s="251"/>
      <c r="L4727" s="251"/>
      <c r="M4727" s="251"/>
      <c r="N4727" s="251"/>
      <c r="O4727" s="251"/>
      <c r="P4727" s="251"/>
      <c r="Q4727"/>
      <c r="R4727"/>
      <c r="S4727"/>
      <c r="T4727"/>
      <c r="U4727"/>
      <c r="V4727"/>
      <c r="W4727"/>
      <c r="X4727"/>
      <c r="Y4727"/>
      <c r="Z4727"/>
      <c r="AA4727"/>
      <c r="AB4727"/>
      <c r="AC4727"/>
      <c r="AD4727"/>
      <c r="AE4727"/>
      <c r="AF4727"/>
      <c r="AG4727"/>
      <c r="AH4727"/>
      <c r="AI4727"/>
      <c r="AJ4727"/>
      <c r="AK4727"/>
      <c r="AL4727"/>
      <c r="AM4727"/>
      <c r="AN4727"/>
      <c r="AO4727"/>
      <c r="AP4727"/>
      <c r="AQ4727"/>
      <c r="AR4727"/>
      <c r="AS4727"/>
      <c r="AT4727"/>
      <c r="AU4727"/>
      <c r="AV4727"/>
    </row>
    <row r="4728" spans="1:48" s="58" customFormat="1" ht="12.75" x14ac:dyDescent="0.2">
      <c r="A4728" s="247"/>
      <c r="B4728" s="165"/>
      <c r="C4728" s="165"/>
      <c r="D4728" s="245"/>
      <c r="E4728" s="245"/>
      <c r="F4728" s="245"/>
      <c r="G4728" s="251"/>
      <c r="H4728" s="251"/>
      <c r="I4728" s="251"/>
      <c r="J4728" s="251"/>
      <c r="K4728" s="251"/>
      <c r="L4728" s="251"/>
      <c r="M4728" s="251"/>
      <c r="N4728" s="251"/>
      <c r="O4728" s="251"/>
      <c r="P4728" s="251"/>
      <c r="Q4728"/>
      <c r="R4728"/>
      <c r="S4728"/>
      <c r="T4728"/>
      <c r="U4728"/>
      <c r="V4728"/>
      <c r="W4728"/>
      <c r="X4728"/>
      <c r="Y4728"/>
      <c r="Z4728"/>
      <c r="AA4728"/>
      <c r="AB4728"/>
      <c r="AC4728"/>
      <c r="AD4728"/>
      <c r="AE4728"/>
      <c r="AF4728"/>
      <c r="AG4728"/>
      <c r="AH4728"/>
      <c r="AI4728"/>
      <c r="AJ4728"/>
      <c r="AK4728"/>
      <c r="AL4728"/>
      <c r="AM4728"/>
      <c r="AN4728"/>
      <c r="AO4728"/>
      <c r="AP4728"/>
      <c r="AQ4728"/>
      <c r="AR4728"/>
      <c r="AS4728"/>
      <c r="AT4728"/>
      <c r="AU4728"/>
      <c r="AV4728"/>
    </row>
    <row r="4729" spans="1:48" s="58" customFormat="1" ht="12.75" x14ac:dyDescent="0.2">
      <c r="A4729" s="247"/>
      <c r="B4729" s="165"/>
      <c r="C4729" s="165"/>
      <c r="D4729" s="245"/>
      <c r="E4729" s="245"/>
      <c r="F4729" s="245"/>
      <c r="G4729" s="251"/>
      <c r="H4729" s="251"/>
      <c r="I4729" s="251"/>
      <c r="J4729" s="251"/>
      <c r="K4729" s="251"/>
      <c r="L4729" s="251"/>
      <c r="M4729" s="251"/>
      <c r="N4729" s="251"/>
      <c r="O4729" s="251"/>
      <c r="P4729" s="251"/>
      <c r="Q4729"/>
      <c r="R4729"/>
      <c r="S4729"/>
      <c r="T4729"/>
      <c r="U4729"/>
      <c r="V4729"/>
      <c r="W4729"/>
      <c r="X4729"/>
      <c r="Y4729"/>
      <c r="Z4729"/>
      <c r="AA4729"/>
      <c r="AB4729"/>
      <c r="AC4729"/>
      <c r="AD4729"/>
      <c r="AE4729"/>
      <c r="AF4729"/>
      <c r="AG4729"/>
      <c r="AH4729"/>
      <c r="AI4729"/>
      <c r="AJ4729"/>
      <c r="AK4729"/>
      <c r="AL4729"/>
      <c r="AM4729"/>
      <c r="AN4729"/>
      <c r="AO4729"/>
      <c r="AP4729"/>
      <c r="AQ4729"/>
      <c r="AR4729"/>
      <c r="AS4729"/>
      <c r="AT4729"/>
      <c r="AU4729"/>
      <c r="AV4729"/>
    </row>
    <row r="4730" spans="1:48" s="58" customFormat="1" ht="12.75" x14ac:dyDescent="0.2">
      <c r="A4730" s="247"/>
      <c r="B4730" s="165"/>
      <c r="C4730" s="165"/>
      <c r="D4730" s="245"/>
      <c r="E4730" s="245"/>
      <c r="F4730" s="245"/>
      <c r="G4730" s="251"/>
      <c r="H4730" s="251"/>
      <c r="I4730" s="251"/>
      <c r="J4730" s="251"/>
      <c r="K4730" s="251"/>
      <c r="L4730" s="251"/>
      <c r="M4730" s="251"/>
      <c r="N4730" s="251"/>
      <c r="O4730" s="251"/>
      <c r="P4730" s="251"/>
      <c r="Q4730"/>
      <c r="R4730"/>
      <c r="S4730"/>
      <c r="T4730"/>
      <c r="U4730"/>
      <c r="V4730"/>
      <c r="W4730"/>
      <c r="X4730"/>
      <c r="Y4730"/>
      <c r="Z4730"/>
      <c r="AA4730"/>
      <c r="AB4730"/>
      <c r="AC4730"/>
      <c r="AD4730"/>
      <c r="AE4730"/>
      <c r="AF4730"/>
      <c r="AG4730"/>
      <c r="AH4730"/>
      <c r="AI4730"/>
      <c r="AJ4730"/>
      <c r="AK4730"/>
      <c r="AL4730"/>
      <c r="AM4730"/>
      <c r="AN4730"/>
      <c r="AO4730"/>
      <c r="AP4730"/>
      <c r="AQ4730"/>
      <c r="AR4730"/>
      <c r="AS4730"/>
      <c r="AT4730"/>
      <c r="AU4730"/>
      <c r="AV4730"/>
    </row>
    <row r="4731" spans="1:48" s="58" customFormat="1" ht="12.75" x14ac:dyDescent="0.2">
      <c r="A4731" s="247"/>
      <c r="B4731" s="165"/>
      <c r="C4731" s="165"/>
      <c r="D4731" s="245"/>
      <c r="E4731" s="245"/>
      <c r="F4731" s="245"/>
      <c r="G4731" s="251"/>
      <c r="H4731" s="251"/>
      <c r="I4731" s="251"/>
      <c r="J4731" s="251"/>
      <c r="K4731" s="251"/>
      <c r="L4731" s="251"/>
      <c r="M4731" s="251"/>
      <c r="N4731" s="251"/>
      <c r="O4731" s="251"/>
      <c r="P4731" s="251"/>
      <c r="Q4731"/>
      <c r="R4731"/>
      <c r="S4731"/>
      <c r="T4731"/>
      <c r="U4731"/>
      <c r="V4731"/>
      <c r="W4731"/>
      <c r="X4731"/>
      <c r="Y4731"/>
      <c r="Z4731"/>
      <c r="AA4731"/>
      <c r="AB4731"/>
      <c r="AC4731"/>
      <c r="AD4731"/>
      <c r="AE4731"/>
      <c r="AF4731"/>
      <c r="AG4731"/>
      <c r="AH4731"/>
      <c r="AI4731"/>
      <c r="AJ4731"/>
      <c r="AK4731"/>
      <c r="AL4731"/>
      <c r="AM4731"/>
      <c r="AN4731"/>
      <c r="AO4731"/>
      <c r="AP4731"/>
      <c r="AQ4731"/>
      <c r="AR4731"/>
      <c r="AS4731"/>
      <c r="AT4731"/>
      <c r="AU4731"/>
      <c r="AV4731"/>
    </row>
    <row r="4732" spans="1:48" s="58" customFormat="1" ht="12.75" x14ac:dyDescent="0.2">
      <c r="A4732" s="247"/>
      <c r="B4732" s="165"/>
      <c r="C4732" s="165"/>
      <c r="D4732" s="245"/>
      <c r="E4732" s="245"/>
      <c r="F4732" s="245"/>
      <c r="G4732" s="251"/>
      <c r="H4732" s="251"/>
      <c r="I4732" s="251"/>
      <c r="J4732" s="251"/>
      <c r="K4732" s="251"/>
      <c r="L4732" s="251"/>
      <c r="M4732" s="251"/>
      <c r="N4732" s="251"/>
      <c r="O4732" s="251"/>
      <c r="P4732" s="251"/>
      <c r="Q4732"/>
      <c r="R4732"/>
      <c r="S4732"/>
      <c r="T4732"/>
      <c r="U4732"/>
      <c r="V4732"/>
      <c r="W4732"/>
      <c r="X4732"/>
      <c r="Y4732"/>
      <c r="Z4732"/>
      <c r="AA4732"/>
      <c r="AB4732"/>
      <c r="AC4732"/>
      <c r="AD4732"/>
      <c r="AE4732"/>
      <c r="AF4732"/>
      <c r="AG4732"/>
      <c r="AH4732"/>
      <c r="AI4732"/>
      <c r="AJ4732"/>
      <c r="AK4732"/>
      <c r="AL4732"/>
      <c r="AM4732"/>
      <c r="AN4732"/>
      <c r="AO4732"/>
      <c r="AP4732"/>
      <c r="AQ4732"/>
      <c r="AR4732"/>
      <c r="AS4732"/>
      <c r="AT4732"/>
      <c r="AU4732"/>
      <c r="AV4732"/>
    </row>
    <row r="4733" spans="1:48" s="58" customFormat="1" ht="12.75" x14ac:dyDescent="0.2">
      <c r="A4733" s="247"/>
      <c r="B4733" s="165"/>
      <c r="C4733" s="165"/>
      <c r="D4733" s="245"/>
      <c r="E4733" s="245"/>
      <c r="F4733" s="245"/>
      <c r="G4733" s="251"/>
      <c r="H4733" s="251"/>
      <c r="I4733" s="251"/>
      <c r="J4733" s="251"/>
      <c r="K4733" s="251"/>
      <c r="L4733" s="251"/>
      <c r="M4733" s="251"/>
      <c r="N4733" s="251"/>
      <c r="O4733" s="251"/>
      <c r="P4733" s="251"/>
      <c r="Q4733"/>
      <c r="R4733"/>
      <c r="S4733"/>
      <c r="T4733"/>
      <c r="U4733"/>
      <c r="V4733"/>
      <c r="W4733"/>
      <c r="X4733"/>
      <c r="Y4733"/>
      <c r="Z4733"/>
      <c r="AA4733"/>
      <c r="AB4733"/>
      <c r="AC4733"/>
      <c r="AD4733"/>
      <c r="AE4733"/>
      <c r="AF4733"/>
      <c r="AG4733"/>
      <c r="AH4733"/>
      <c r="AI4733"/>
      <c r="AJ4733"/>
      <c r="AK4733"/>
      <c r="AL4733"/>
      <c r="AM4733"/>
      <c r="AN4733"/>
      <c r="AO4733"/>
      <c r="AP4733"/>
      <c r="AQ4733"/>
      <c r="AR4733"/>
      <c r="AS4733"/>
      <c r="AT4733"/>
      <c r="AU4733"/>
      <c r="AV4733"/>
    </row>
    <row r="4734" spans="1:48" s="58" customFormat="1" ht="12.75" x14ac:dyDescent="0.2">
      <c r="A4734" s="247"/>
      <c r="B4734" s="165"/>
      <c r="C4734" s="165"/>
      <c r="D4734" s="245"/>
      <c r="E4734" s="245"/>
      <c r="F4734" s="245"/>
      <c r="G4734" s="251"/>
      <c r="H4734" s="251"/>
      <c r="I4734" s="251"/>
      <c r="J4734" s="251"/>
      <c r="K4734" s="251"/>
      <c r="L4734" s="251"/>
      <c r="M4734" s="251"/>
      <c r="N4734" s="251"/>
      <c r="O4734" s="251"/>
      <c r="P4734" s="251"/>
      <c r="Q4734"/>
      <c r="R4734"/>
      <c r="S4734"/>
      <c r="T4734"/>
      <c r="U4734"/>
      <c r="V4734"/>
      <c r="W4734"/>
      <c r="X4734"/>
      <c r="Y4734"/>
      <c r="Z4734"/>
      <c r="AA4734"/>
      <c r="AB4734"/>
      <c r="AC4734"/>
      <c r="AD4734"/>
      <c r="AE4734"/>
      <c r="AF4734"/>
      <c r="AG4734"/>
      <c r="AH4734"/>
      <c r="AI4734"/>
      <c r="AJ4734"/>
      <c r="AK4734"/>
      <c r="AL4734"/>
      <c r="AM4734"/>
      <c r="AN4734"/>
      <c r="AO4734"/>
      <c r="AP4734"/>
      <c r="AQ4734"/>
      <c r="AR4734"/>
      <c r="AS4734"/>
      <c r="AT4734"/>
      <c r="AU4734"/>
      <c r="AV4734"/>
    </row>
    <row r="4735" spans="1:48" s="58" customFormat="1" ht="12.75" x14ac:dyDescent="0.2">
      <c r="A4735" s="247"/>
      <c r="B4735" s="165"/>
      <c r="C4735" s="165"/>
      <c r="D4735" s="245"/>
      <c r="E4735" s="245"/>
      <c r="F4735" s="245"/>
      <c r="G4735" s="251"/>
      <c r="H4735" s="251"/>
      <c r="I4735" s="251"/>
      <c r="J4735" s="251"/>
      <c r="K4735" s="251"/>
      <c r="L4735" s="251"/>
      <c r="M4735" s="251"/>
      <c r="N4735" s="251"/>
      <c r="O4735" s="251"/>
      <c r="P4735" s="251"/>
      <c r="Q4735"/>
      <c r="R4735"/>
      <c r="S4735"/>
      <c r="T4735"/>
      <c r="U4735"/>
      <c r="V4735"/>
      <c r="W4735"/>
      <c r="X4735"/>
      <c r="Y4735"/>
      <c r="Z4735"/>
      <c r="AA4735"/>
      <c r="AB4735"/>
      <c r="AC4735"/>
      <c r="AD4735"/>
      <c r="AE4735"/>
      <c r="AF4735"/>
      <c r="AG4735"/>
      <c r="AH4735"/>
      <c r="AI4735"/>
      <c r="AJ4735"/>
      <c r="AK4735"/>
      <c r="AL4735"/>
      <c r="AM4735"/>
      <c r="AN4735"/>
      <c r="AO4735"/>
      <c r="AP4735"/>
      <c r="AQ4735"/>
      <c r="AR4735"/>
      <c r="AS4735"/>
      <c r="AT4735"/>
      <c r="AU4735"/>
      <c r="AV4735"/>
    </row>
    <row r="4736" spans="1:48" s="58" customFormat="1" ht="12.75" x14ac:dyDescent="0.2">
      <c r="A4736" s="247"/>
      <c r="B4736" s="165"/>
      <c r="C4736" s="165"/>
      <c r="D4736" s="245"/>
      <c r="E4736" s="245"/>
      <c r="F4736" s="245"/>
      <c r="G4736" s="251"/>
      <c r="H4736" s="251"/>
      <c r="I4736" s="251"/>
      <c r="J4736" s="251"/>
      <c r="K4736" s="251"/>
      <c r="L4736" s="251"/>
      <c r="M4736" s="251"/>
      <c r="N4736" s="251"/>
      <c r="O4736" s="251"/>
      <c r="P4736" s="251"/>
      <c r="Q4736"/>
      <c r="R4736"/>
      <c r="S4736"/>
      <c r="T4736"/>
      <c r="U4736"/>
      <c r="V4736"/>
      <c r="W4736"/>
      <c r="X4736"/>
      <c r="Y4736"/>
      <c r="Z4736"/>
      <c r="AA4736"/>
      <c r="AB4736"/>
      <c r="AC4736"/>
      <c r="AD4736"/>
      <c r="AE4736"/>
      <c r="AF4736"/>
      <c r="AG4736"/>
      <c r="AH4736"/>
      <c r="AI4736"/>
      <c r="AJ4736"/>
      <c r="AK4736"/>
      <c r="AL4736"/>
      <c r="AM4736"/>
      <c r="AN4736"/>
      <c r="AO4736"/>
      <c r="AP4736"/>
      <c r="AQ4736"/>
      <c r="AR4736"/>
      <c r="AS4736"/>
      <c r="AT4736"/>
      <c r="AU4736"/>
      <c r="AV4736"/>
    </row>
    <row r="4737" spans="1:48" s="58" customFormat="1" ht="12.75" x14ac:dyDescent="0.2">
      <c r="A4737" s="247"/>
      <c r="B4737" s="165"/>
      <c r="C4737" s="165"/>
      <c r="D4737" s="245"/>
      <c r="E4737" s="245"/>
      <c r="F4737" s="245"/>
      <c r="G4737" s="251"/>
      <c r="H4737" s="251"/>
      <c r="I4737" s="251"/>
      <c r="J4737" s="251"/>
      <c r="K4737" s="251"/>
      <c r="L4737" s="251"/>
      <c r="M4737" s="251"/>
      <c r="N4737" s="251"/>
      <c r="O4737" s="251"/>
      <c r="P4737" s="251"/>
      <c r="Q4737"/>
      <c r="R4737"/>
      <c r="S4737"/>
      <c r="T4737"/>
      <c r="U4737"/>
      <c r="V4737"/>
      <c r="W4737"/>
      <c r="X4737"/>
      <c r="Y4737"/>
      <c r="Z4737"/>
      <c r="AA4737"/>
      <c r="AB4737"/>
      <c r="AC4737"/>
      <c r="AD4737"/>
      <c r="AE4737"/>
      <c r="AF4737"/>
      <c r="AG4737"/>
      <c r="AH4737"/>
      <c r="AI4737"/>
      <c r="AJ4737"/>
      <c r="AK4737"/>
      <c r="AL4737"/>
      <c r="AM4737"/>
      <c r="AN4737"/>
      <c r="AO4737"/>
      <c r="AP4737"/>
      <c r="AQ4737"/>
      <c r="AR4737"/>
      <c r="AS4737"/>
      <c r="AT4737"/>
      <c r="AU4737"/>
      <c r="AV4737"/>
    </row>
    <row r="4738" spans="1:48" s="58" customFormat="1" ht="12.75" x14ac:dyDescent="0.2">
      <c r="A4738" s="247"/>
      <c r="B4738" s="165"/>
      <c r="C4738" s="165"/>
      <c r="D4738" s="245"/>
      <c r="E4738" s="245"/>
      <c r="F4738" s="245"/>
      <c r="G4738" s="251"/>
      <c r="H4738" s="251"/>
      <c r="I4738" s="251"/>
      <c r="J4738" s="251"/>
      <c r="K4738" s="251"/>
      <c r="L4738" s="251"/>
      <c r="M4738" s="251"/>
      <c r="N4738" s="251"/>
      <c r="O4738" s="251"/>
      <c r="P4738" s="251"/>
      <c r="Q4738"/>
      <c r="R4738"/>
      <c r="S4738"/>
      <c r="T4738"/>
      <c r="U4738"/>
      <c r="V4738"/>
      <c r="W4738"/>
      <c r="X4738"/>
      <c r="Y4738"/>
      <c r="Z4738"/>
      <c r="AA4738"/>
      <c r="AB4738"/>
      <c r="AC4738"/>
      <c r="AD4738"/>
      <c r="AE4738"/>
      <c r="AF4738"/>
      <c r="AG4738"/>
      <c r="AH4738"/>
      <c r="AI4738"/>
      <c r="AJ4738"/>
      <c r="AK4738"/>
      <c r="AL4738"/>
      <c r="AM4738"/>
      <c r="AN4738"/>
      <c r="AO4738"/>
      <c r="AP4738"/>
      <c r="AQ4738"/>
      <c r="AR4738"/>
      <c r="AS4738"/>
      <c r="AT4738"/>
      <c r="AU4738"/>
      <c r="AV4738"/>
    </row>
    <row r="4739" spans="1:48" s="58" customFormat="1" ht="12.75" x14ac:dyDescent="0.2">
      <c r="A4739" s="247"/>
      <c r="B4739" s="165"/>
      <c r="C4739" s="165"/>
      <c r="D4739" s="245"/>
      <c r="E4739" s="245"/>
      <c r="F4739" s="245"/>
      <c r="G4739" s="251"/>
      <c r="H4739" s="251"/>
      <c r="I4739" s="251"/>
      <c r="J4739" s="251"/>
      <c r="K4739" s="251"/>
      <c r="L4739" s="251"/>
      <c r="M4739" s="251"/>
      <c r="N4739" s="251"/>
      <c r="O4739" s="251"/>
      <c r="P4739" s="251"/>
      <c r="Q4739"/>
      <c r="R4739"/>
      <c r="S4739"/>
      <c r="T4739"/>
      <c r="U4739"/>
      <c r="V4739"/>
      <c r="W4739"/>
      <c r="X4739"/>
      <c r="Y4739"/>
      <c r="Z4739"/>
      <c r="AA4739"/>
      <c r="AB4739"/>
      <c r="AC4739"/>
      <c r="AD4739"/>
      <c r="AE4739"/>
      <c r="AF4739"/>
      <c r="AG4739"/>
      <c r="AH4739"/>
      <c r="AI4739"/>
      <c r="AJ4739"/>
      <c r="AK4739"/>
      <c r="AL4739"/>
      <c r="AM4739"/>
      <c r="AN4739"/>
      <c r="AO4739"/>
      <c r="AP4739"/>
      <c r="AQ4739"/>
      <c r="AR4739"/>
      <c r="AS4739"/>
      <c r="AT4739"/>
      <c r="AU4739"/>
      <c r="AV4739"/>
    </row>
    <row r="4740" spans="1:48" s="58" customFormat="1" ht="12.75" x14ac:dyDescent="0.2">
      <c r="A4740" s="247"/>
      <c r="B4740" s="165"/>
      <c r="C4740" s="165"/>
      <c r="D4740" s="245"/>
      <c r="E4740" s="245"/>
      <c r="F4740" s="245"/>
      <c r="G4740" s="251"/>
      <c r="H4740" s="251"/>
      <c r="I4740" s="251"/>
      <c r="J4740" s="251"/>
      <c r="K4740" s="251"/>
      <c r="L4740" s="251"/>
      <c r="M4740" s="251"/>
      <c r="N4740" s="251"/>
      <c r="O4740" s="251"/>
      <c r="P4740" s="251"/>
      <c r="Q4740"/>
      <c r="R4740"/>
      <c r="S4740"/>
      <c r="T4740"/>
      <c r="U4740"/>
      <c r="V4740"/>
      <c r="W4740"/>
      <c r="X4740"/>
      <c r="Y4740"/>
      <c r="Z4740"/>
      <c r="AA4740"/>
      <c r="AB4740"/>
      <c r="AC4740"/>
      <c r="AD4740"/>
      <c r="AE4740"/>
      <c r="AF4740"/>
      <c r="AG4740"/>
      <c r="AH4740"/>
      <c r="AI4740"/>
      <c r="AJ4740"/>
      <c r="AK4740"/>
      <c r="AL4740"/>
      <c r="AM4740"/>
      <c r="AN4740"/>
      <c r="AO4740"/>
      <c r="AP4740"/>
      <c r="AQ4740"/>
      <c r="AR4740"/>
      <c r="AS4740"/>
      <c r="AT4740"/>
      <c r="AU4740"/>
      <c r="AV4740"/>
    </row>
    <row r="4741" spans="1:48" s="58" customFormat="1" ht="12.75" x14ac:dyDescent="0.2">
      <c r="A4741" s="247"/>
      <c r="B4741" s="165"/>
      <c r="C4741" s="165"/>
      <c r="D4741" s="245"/>
      <c r="E4741" s="245"/>
      <c r="F4741" s="245"/>
      <c r="G4741" s="251"/>
      <c r="H4741" s="251"/>
      <c r="I4741" s="251"/>
      <c r="J4741" s="251"/>
      <c r="K4741" s="251"/>
      <c r="L4741" s="251"/>
      <c r="M4741" s="251"/>
      <c r="N4741" s="251"/>
      <c r="O4741" s="251"/>
      <c r="P4741" s="251"/>
      <c r="Q4741"/>
      <c r="R4741"/>
      <c r="S4741"/>
      <c r="T4741"/>
      <c r="U4741"/>
      <c r="V4741"/>
      <c r="W4741"/>
      <c r="X4741"/>
      <c r="Y4741"/>
      <c r="Z4741"/>
      <c r="AA4741"/>
      <c r="AB4741"/>
      <c r="AC4741"/>
      <c r="AD4741"/>
      <c r="AE4741"/>
      <c r="AF4741"/>
      <c r="AG4741"/>
      <c r="AH4741"/>
      <c r="AI4741"/>
      <c r="AJ4741"/>
      <c r="AK4741"/>
      <c r="AL4741"/>
      <c r="AM4741"/>
      <c r="AN4741"/>
      <c r="AO4741"/>
      <c r="AP4741"/>
      <c r="AQ4741"/>
      <c r="AR4741"/>
      <c r="AS4741"/>
      <c r="AT4741"/>
      <c r="AU4741"/>
      <c r="AV4741"/>
    </row>
    <row r="4742" spans="1:48" s="58" customFormat="1" ht="12.75" x14ac:dyDescent="0.2">
      <c r="A4742" s="247"/>
      <c r="B4742" s="165"/>
      <c r="C4742" s="165"/>
      <c r="D4742" s="245"/>
      <c r="E4742" s="245"/>
      <c r="F4742" s="245"/>
      <c r="G4742" s="251"/>
      <c r="H4742" s="251"/>
      <c r="I4742" s="251"/>
      <c r="J4742" s="251"/>
      <c r="K4742" s="251"/>
      <c r="L4742" s="251"/>
      <c r="M4742" s="251"/>
      <c r="N4742" s="251"/>
      <c r="O4742" s="251"/>
      <c r="P4742" s="251"/>
      <c r="Q4742"/>
      <c r="R4742"/>
      <c r="S4742"/>
      <c r="T4742"/>
      <c r="U4742"/>
      <c r="V4742"/>
      <c r="W4742"/>
      <c r="X4742"/>
      <c r="Y4742"/>
      <c r="Z4742"/>
      <c r="AA4742"/>
      <c r="AB4742"/>
      <c r="AC4742"/>
      <c r="AD4742"/>
      <c r="AE4742"/>
      <c r="AF4742"/>
      <c r="AG4742"/>
      <c r="AH4742"/>
      <c r="AI4742"/>
      <c r="AJ4742"/>
      <c r="AK4742"/>
      <c r="AL4742"/>
      <c r="AM4742"/>
      <c r="AN4742"/>
      <c r="AO4742"/>
      <c r="AP4742"/>
      <c r="AQ4742"/>
      <c r="AR4742"/>
      <c r="AS4742"/>
      <c r="AT4742"/>
      <c r="AU4742"/>
      <c r="AV4742"/>
    </row>
    <row r="4743" spans="1:48" s="58" customFormat="1" ht="12.75" x14ac:dyDescent="0.2">
      <c r="A4743" s="247"/>
      <c r="B4743" s="165"/>
      <c r="C4743" s="165"/>
      <c r="D4743" s="245"/>
      <c r="E4743" s="245"/>
      <c r="F4743" s="245"/>
      <c r="G4743" s="251"/>
      <c r="H4743" s="251"/>
      <c r="I4743" s="251"/>
      <c r="J4743" s="251"/>
      <c r="K4743" s="251"/>
      <c r="L4743" s="251"/>
      <c r="M4743" s="251"/>
      <c r="N4743" s="251"/>
      <c r="O4743" s="251"/>
      <c r="P4743" s="251"/>
      <c r="Q4743"/>
      <c r="R4743"/>
      <c r="S4743"/>
      <c r="T4743"/>
      <c r="U4743"/>
      <c r="V4743"/>
      <c r="W4743"/>
      <c r="X4743"/>
      <c r="Y4743"/>
      <c r="Z4743"/>
      <c r="AA4743"/>
      <c r="AB4743"/>
      <c r="AC4743"/>
      <c r="AD4743"/>
      <c r="AE4743"/>
      <c r="AF4743"/>
      <c r="AG4743"/>
      <c r="AH4743"/>
      <c r="AI4743"/>
      <c r="AJ4743"/>
      <c r="AK4743"/>
      <c r="AL4743"/>
      <c r="AM4743"/>
      <c r="AN4743"/>
      <c r="AO4743"/>
      <c r="AP4743"/>
      <c r="AQ4743"/>
      <c r="AR4743"/>
      <c r="AS4743"/>
      <c r="AT4743"/>
      <c r="AU4743"/>
      <c r="AV4743"/>
    </row>
    <row r="4744" spans="1:48" s="58" customFormat="1" ht="12.75" x14ac:dyDescent="0.2">
      <c r="A4744" s="247"/>
      <c r="B4744" s="165"/>
      <c r="C4744" s="165"/>
      <c r="D4744" s="245"/>
      <c r="E4744" s="245"/>
      <c r="F4744" s="245"/>
      <c r="G4744" s="251"/>
      <c r="H4744" s="251"/>
      <c r="I4744" s="251"/>
      <c r="J4744" s="251"/>
      <c r="K4744" s="251"/>
      <c r="L4744" s="251"/>
      <c r="M4744" s="251"/>
      <c r="N4744" s="251"/>
      <c r="O4744" s="251"/>
      <c r="P4744" s="251"/>
      <c r="Q4744"/>
      <c r="R4744"/>
      <c r="S4744"/>
      <c r="T4744"/>
      <c r="U4744"/>
      <c r="V4744"/>
      <c r="W4744"/>
      <c r="X4744"/>
      <c r="Y4744"/>
      <c r="Z4744"/>
      <c r="AA4744"/>
      <c r="AB4744"/>
      <c r="AC4744"/>
      <c r="AD4744"/>
      <c r="AE4744"/>
      <c r="AF4744"/>
      <c r="AG4744"/>
      <c r="AH4744"/>
      <c r="AI4744"/>
      <c r="AJ4744"/>
      <c r="AK4744"/>
      <c r="AL4744"/>
      <c r="AM4744"/>
      <c r="AN4744"/>
      <c r="AO4744"/>
      <c r="AP4744"/>
      <c r="AQ4744"/>
      <c r="AR4744"/>
      <c r="AS4744"/>
      <c r="AT4744"/>
      <c r="AU4744"/>
      <c r="AV4744"/>
    </row>
    <row r="4745" spans="1:48" s="58" customFormat="1" ht="12.75" x14ac:dyDescent="0.2">
      <c r="A4745" s="247"/>
      <c r="B4745" s="165"/>
      <c r="C4745" s="165"/>
      <c r="D4745" s="245"/>
      <c r="E4745" s="245"/>
      <c r="F4745" s="245"/>
      <c r="G4745" s="251"/>
      <c r="H4745" s="251"/>
      <c r="I4745" s="251"/>
      <c r="J4745" s="251"/>
      <c r="K4745" s="251"/>
      <c r="L4745" s="251"/>
      <c r="M4745" s="251"/>
      <c r="N4745" s="251"/>
      <c r="O4745" s="251"/>
      <c r="P4745" s="251"/>
      <c r="Q4745"/>
      <c r="R4745"/>
      <c r="S4745"/>
      <c r="T4745"/>
      <c r="U4745"/>
      <c r="V4745"/>
      <c r="W4745"/>
      <c r="X4745"/>
      <c r="Y4745"/>
      <c r="Z4745"/>
      <c r="AA4745"/>
      <c r="AB4745"/>
      <c r="AC4745"/>
      <c r="AD4745"/>
      <c r="AE4745"/>
      <c r="AF4745"/>
      <c r="AG4745"/>
      <c r="AH4745"/>
      <c r="AI4745"/>
      <c r="AJ4745"/>
      <c r="AK4745"/>
      <c r="AL4745"/>
      <c r="AM4745"/>
      <c r="AN4745"/>
      <c r="AO4745"/>
      <c r="AP4745"/>
      <c r="AQ4745"/>
      <c r="AR4745"/>
      <c r="AS4745"/>
      <c r="AT4745"/>
      <c r="AU4745"/>
      <c r="AV4745"/>
    </row>
    <row r="4746" spans="1:48" s="58" customFormat="1" ht="12.75" x14ac:dyDescent="0.2">
      <c r="A4746" s="247"/>
      <c r="B4746" s="165"/>
      <c r="C4746" s="165"/>
      <c r="D4746" s="245"/>
      <c r="E4746" s="245"/>
      <c r="F4746" s="245"/>
      <c r="G4746" s="251"/>
      <c r="H4746" s="251"/>
      <c r="I4746" s="251"/>
      <c r="J4746" s="251"/>
      <c r="K4746" s="251"/>
      <c r="L4746" s="251"/>
      <c r="M4746" s="251"/>
      <c r="N4746" s="251"/>
      <c r="O4746" s="251"/>
      <c r="P4746" s="251"/>
      <c r="Q4746"/>
      <c r="R4746"/>
      <c r="S4746"/>
      <c r="T4746"/>
      <c r="U4746"/>
      <c r="V4746"/>
      <c r="W4746"/>
      <c r="X4746"/>
      <c r="Y4746"/>
      <c r="Z4746"/>
      <c r="AA4746"/>
      <c r="AB4746"/>
      <c r="AC4746"/>
      <c r="AD4746"/>
      <c r="AE4746"/>
      <c r="AF4746"/>
      <c r="AG4746"/>
      <c r="AH4746"/>
      <c r="AI4746"/>
      <c r="AJ4746"/>
      <c r="AK4746"/>
      <c r="AL4746"/>
      <c r="AM4746"/>
      <c r="AN4746"/>
      <c r="AO4746"/>
      <c r="AP4746"/>
      <c r="AQ4746"/>
      <c r="AR4746"/>
      <c r="AS4746"/>
      <c r="AT4746"/>
      <c r="AU4746"/>
      <c r="AV4746"/>
    </row>
    <row r="4747" spans="1:48" s="58" customFormat="1" ht="12.75" x14ac:dyDescent="0.2">
      <c r="A4747" s="247"/>
      <c r="B4747" s="165"/>
      <c r="C4747" s="165"/>
      <c r="D4747" s="245"/>
      <c r="E4747" s="245"/>
      <c r="F4747" s="245"/>
      <c r="G4747" s="251"/>
      <c r="H4747" s="251"/>
      <c r="I4747" s="251"/>
      <c r="J4747" s="251"/>
      <c r="K4747" s="251"/>
      <c r="L4747" s="251"/>
      <c r="M4747" s="251"/>
      <c r="N4747" s="251"/>
      <c r="O4747" s="251"/>
      <c r="P4747" s="251"/>
      <c r="Q4747"/>
      <c r="R4747"/>
      <c r="S4747"/>
      <c r="T4747"/>
      <c r="U4747"/>
      <c r="V4747"/>
      <c r="W4747"/>
      <c r="X4747"/>
      <c r="Y4747"/>
      <c r="Z4747"/>
      <c r="AA4747"/>
      <c r="AB4747"/>
      <c r="AC4747"/>
      <c r="AD4747"/>
      <c r="AE4747"/>
      <c r="AF4747"/>
      <c r="AG4747"/>
      <c r="AH4747"/>
      <c r="AI4747"/>
      <c r="AJ4747"/>
      <c r="AK4747"/>
      <c r="AL4747"/>
      <c r="AM4747"/>
      <c r="AN4747"/>
      <c r="AO4747"/>
      <c r="AP4747"/>
      <c r="AQ4747"/>
      <c r="AR4747"/>
      <c r="AS4747"/>
      <c r="AT4747"/>
      <c r="AU4747"/>
      <c r="AV4747"/>
    </row>
    <row r="4748" spans="1:48" s="58" customFormat="1" ht="12.75" x14ac:dyDescent="0.2">
      <c r="A4748" s="247"/>
      <c r="B4748" s="165"/>
      <c r="C4748" s="165"/>
      <c r="D4748" s="245"/>
      <c r="E4748" s="245"/>
      <c r="F4748" s="245"/>
      <c r="G4748" s="251"/>
      <c r="H4748" s="251"/>
      <c r="I4748" s="251"/>
      <c r="J4748" s="251"/>
      <c r="K4748" s="251"/>
      <c r="L4748" s="251"/>
      <c r="M4748" s="251"/>
      <c r="N4748" s="251"/>
      <c r="O4748" s="251"/>
      <c r="P4748" s="251"/>
      <c r="Q4748"/>
      <c r="R4748"/>
      <c r="S4748"/>
      <c r="T4748"/>
      <c r="U4748"/>
      <c r="V4748"/>
      <c r="W4748"/>
      <c r="X4748"/>
      <c r="Y4748"/>
      <c r="Z4748"/>
      <c r="AA4748"/>
      <c r="AB4748"/>
      <c r="AC4748"/>
      <c r="AD4748"/>
      <c r="AE4748"/>
      <c r="AF4748"/>
      <c r="AG4748"/>
      <c r="AH4748"/>
      <c r="AI4748"/>
      <c r="AJ4748"/>
      <c r="AK4748"/>
      <c r="AL4748"/>
      <c r="AM4748"/>
      <c r="AN4748"/>
      <c r="AO4748"/>
      <c r="AP4748"/>
      <c r="AQ4748"/>
      <c r="AR4748"/>
      <c r="AS4748"/>
      <c r="AT4748"/>
      <c r="AU4748"/>
      <c r="AV4748"/>
    </row>
    <row r="4749" spans="1:48" s="58" customFormat="1" ht="12.75" x14ac:dyDescent="0.2">
      <c r="A4749" s="247"/>
      <c r="B4749" s="165"/>
      <c r="C4749" s="165"/>
      <c r="D4749" s="245"/>
      <c r="E4749" s="245"/>
      <c r="F4749" s="245"/>
      <c r="G4749" s="251"/>
      <c r="H4749" s="251"/>
      <c r="I4749" s="251"/>
      <c r="J4749" s="251"/>
      <c r="K4749" s="251"/>
      <c r="L4749" s="251"/>
      <c r="M4749" s="251"/>
      <c r="N4749" s="251"/>
      <c r="O4749" s="251"/>
      <c r="P4749" s="251"/>
      <c r="Q4749"/>
      <c r="R4749"/>
      <c r="S4749"/>
      <c r="T4749"/>
      <c r="U4749"/>
      <c r="V4749"/>
      <c r="W4749"/>
      <c r="X4749"/>
      <c r="Y4749"/>
      <c r="Z4749"/>
      <c r="AA4749"/>
      <c r="AB4749"/>
      <c r="AC4749"/>
      <c r="AD4749"/>
      <c r="AE4749"/>
      <c r="AF4749"/>
      <c r="AG4749"/>
      <c r="AH4749"/>
      <c r="AI4749"/>
      <c r="AJ4749"/>
      <c r="AK4749"/>
      <c r="AL4749"/>
      <c r="AM4749"/>
      <c r="AN4749"/>
      <c r="AO4749"/>
      <c r="AP4749"/>
      <c r="AQ4749"/>
      <c r="AR4749"/>
      <c r="AS4749"/>
      <c r="AT4749"/>
      <c r="AU4749"/>
      <c r="AV4749"/>
    </row>
    <row r="4750" spans="1:48" s="58" customFormat="1" ht="12.75" x14ac:dyDescent="0.2">
      <c r="A4750" s="247"/>
      <c r="B4750" s="165"/>
      <c r="C4750" s="165"/>
      <c r="D4750" s="245"/>
      <c r="E4750" s="245"/>
      <c r="F4750" s="245"/>
      <c r="G4750" s="251"/>
      <c r="H4750" s="251"/>
      <c r="I4750" s="251"/>
      <c r="J4750" s="251"/>
      <c r="K4750" s="251"/>
      <c r="L4750" s="251"/>
      <c r="M4750" s="251"/>
      <c r="N4750" s="251"/>
      <c r="O4750" s="251"/>
      <c r="P4750" s="251"/>
      <c r="Q4750"/>
      <c r="R4750"/>
      <c r="S4750"/>
      <c r="T4750"/>
      <c r="U4750"/>
      <c r="V4750"/>
      <c r="W4750"/>
      <c r="X4750"/>
      <c r="Y4750"/>
      <c r="Z4750"/>
      <c r="AA4750"/>
      <c r="AB4750"/>
      <c r="AC4750"/>
      <c r="AD4750"/>
      <c r="AE4750"/>
      <c r="AF4750"/>
      <c r="AG4750"/>
      <c r="AH4750"/>
      <c r="AI4750"/>
      <c r="AJ4750"/>
      <c r="AK4750"/>
      <c r="AL4750"/>
      <c r="AM4750"/>
      <c r="AN4750"/>
      <c r="AO4750"/>
      <c r="AP4750"/>
      <c r="AQ4750"/>
      <c r="AR4750"/>
      <c r="AS4750"/>
      <c r="AT4750"/>
      <c r="AU4750"/>
      <c r="AV4750"/>
    </row>
    <row r="4751" spans="1:48" s="58" customFormat="1" ht="12.75" x14ac:dyDescent="0.2">
      <c r="A4751" s="247"/>
      <c r="B4751" s="165"/>
      <c r="C4751" s="165"/>
      <c r="D4751" s="245"/>
      <c r="E4751" s="245"/>
      <c r="F4751" s="245"/>
      <c r="G4751" s="251"/>
      <c r="H4751" s="251"/>
      <c r="I4751" s="251"/>
      <c r="J4751" s="251"/>
      <c r="K4751" s="251"/>
      <c r="L4751" s="251"/>
      <c r="M4751" s="251"/>
      <c r="N4751" s="251"/>
      <c r="O4751" s="251"/>
      <c r="P4751" s="251"/>
      <c r="Q4751"/>
      <c r="R4751"/>
      <c r="S4751"/>
      <c r="T4751"/>
      <c r="U4751"/>
      <c r="V4751"/>
      <c r="W4751"/>
      <c r="X4751"/>
      <c r="Y4751"/>
      <c r="Z4751"/>
      <c r="AA4751"/>
      <c r="AB4751"/>
      <c r="AC4751"/>
      <c r="AD4751"/>
      <c r="AE4751"/>
      <c r="AF4751"/>
      <c r="AG4751"/>
      <c r="AH4751"/>
      <c r="AI4751"/>
      <c r="AJ4751"/>
      <c r="AK4751"/>
      <c r="AL4751"/>
      <c r="AM4751"/>
      <c r="AN4751"/>
      <c r="AO4751"/>
      <c r="AP4751"/>
      <c r="AQ4751"/>
      <c r="AR4751"/>
      <c r="AS4751"/>
      <c r="AT4751"/>
      <c r="AU4751"/>
      <c r="AV4751"/>
    </row>
    <row r="4752" spans="1:48" s="58" customFormat="1" ht="12.75" x14ac:dyDescent="0.2">
      <c r="A4752" s="247"/>
      <c r="B4752" s="165"/>
      <c r="C4752" s="165"/>
      <c r="D4752" s="245"/>
      <c r="E4752" s="245"/>
      <c r="F4752" s="245"/>
      <c r="G4752" s="251"/>
      <c r="H4752" s="251"/>
      <c r="I4752" s="251"/>
      <c r="J4752" s="251"/>
      <c r="K4752" s="251"/>
      <c r="L4752" s="251"/>
      <c r="M4752" s="251"/>
      <c r="N4752" s="251"/>
      <c r="O4752" s="251"/>
      <c r="P4752" s="251"/>
      <c r="Q4752"/>
      <c r="R4752"/>
      <c r="S4752"/>
      <c r="T4752"/>
      <c r="U4752"/>
      <c r="V4752"/>
      <c r="W4752"/>
      <c r="X4752"/>
      <c r="Y4752"/>
      <c r="Z4752"/>
      <c r="AA4752"/>
      <c r="AB4752"/>
      <c r="AC4752"/>
      <c r="AD4752"/>
      <c r="AE4752"/>
      <c r="AF4752"/>
      <c r="AG4752"/>
      <c r="AH4752"/>
      <c r="AI4752"/>
      <c r="AJ4752"/>
      <c r="AK4752"/>
      <c r="AL4752"/>
      <c r="AM4752"/>
      <c r="AN4752"/>
      <c r="AO4752"/>
      <c r="AP4752"/>
      <c r="AQ4752"/>
      <c r="AR4752"/>
      <c r="AS4752"/>
      <c r="AT4752"/>
      <c r="AU4752"/>
      <c r="AV4752"/>
    </row>
    <row r="4753" spans="1:48" s="58" customFormat="1" ht="12.75" x14ac:dyDescent="0.2">
      <c r="A4753" s="247"/>
      <c r="B4753" s="165"/>
      <c r="C4753" s="165"/>
      <c r="D4753" s="245"/>
      <c r="E4753" s="245"/>
      <c r="F4753" s="245"/>
      <c r="G4753" s="251"/>
      <c r="H4753" s="251"/>
      <c r="I4753" s="251"/>
      <c r="J4753" s="251"/>
      <c r="K4753" s="251"/>
      <c r="L4753" s="251"/>
      <c r="M4753" s="251"/>
      <c r="N4753" s="251"/>
      <c r="O4753" s="251"/>
      <c r="P4753" s="251"/>
      <c r="Q4753"/>
      <c r="R4753"/>
      <c r="S4753"/>
      <c r="T4753"/>
      <c r="U4753"/>
      <c r="V4753"/>
      <c r="W4753"/>
      <c r="X4753"/>
      <c r="Y4753"/>
      <c r="Z4753"/>
      <c r="AA4753"/>
      <c r="AB4753"/>
      <c r="AC4753"/>
      <c r="AD4753"/>
      <c r="AE4753"/>
      <c r="AF4753"/>
      <c r="AG4753"/>
      <c r="AH4753"/>
      <c r="AI4753"/>
      <c r="AJ4753"/>
      <c r="AK4753"/>
      <c r="AL4753"/>
      <c r="AM4753"/>
      <c r="AN4753"/>
      <c r="AO4753"/>
      <c r="AP4753"/>
      <c r="AQ4753"/>
      <c r="AR4753"/>
      <c r="AS4753"/>
      <c r="AT4753"/>
      <c r="AU4753"/>
      <c r="AV4753"/>
    </row>
    <row r="4754" spans="1:48" s="58" customFormat="1" ht="12.75" x14ac:dyDescent="0.2">
      <c r="A4754" s="247"/>
      <c r="B4754" s="165"/>
      <c r="C4754" s="165"/>
      <c r="D4754" s="245"/>
      <c r="E4754" s="245"/>
      <c r="F4754" s="245"/>
      <c r="G4754" s="251"/>
      <c r="H4754" s="251"/>
      <c r="I4754" s="251"/>
      <c r="J4754" s="251"/>
      <c r="K4754" s="251"/>
      <c r="L4754" s="251"/>
      <c r="M4754" s="251"/>
      <c r="N4754" s="251"/>
      <c r="O4754" s="251"/>
      <c r="P4754" s="251"/>
      <c r="Q4754"/>
      <c r="R4754"/>
      <c r="S4754"/>
      <c r="T4754"/>
      <c r="U4754"/>
      <c r="V4754"/>
      <c r="W4754"/>
      <c r="X4754"/>
      <c r="Y4754"/>
      <c r="Z4754"/>
      <c r="AA4754"/>
      <c r="AB4754"/>
      <c r="AC4754"/>
      <c r="AD4754"/>
      <c r="AE4754"/>
      <c r="AF4754"/>
      <c r="AG4754"/>
      <c r="AH4754"/>
      <c r="AI4754"/>
      <c r="AJ4754"/>
      <c r="AK4754"/>
      <c r="AL4754"/>
      <c r="AM4754"/>
      <c r="AN4754"/>
      <c r="AO4754"/>
      <c r="AP4754"/>
      <c r="AQ4754"/>
      <c r="AR4754"/>
      <c r="AS4754"/>
      <c r="AT4754"/>
      <c r="AU4754"/>
      <c r="AV4754"/>
    </row>
    <row r="4755" spans="1:48" s="58" customFormat="1" ht="12.75" x14ac:dyDescent="0.2">
      <c r="A4755" s="247"/>
      <c r="B4755" s="165"/>
      <c r="C4755" s="165"/>
      <c r="D4755" s="245"/>
      <c r="E4755" s="245"/>
      <c r="F4755" s="245"/>
      <c r="G4755" s="251"/>
      <c r="H4755" s="251"/>
      <c r="I4755" s="251"/>
      <c r="J4755" s="251"/>
      <c r="K4755" s="251"/>
      <c r="L4755" s="251"/>
      <c r="M4755" s="251"/>
      <c r="N4755" s="251"/>
      <c r="O4755" s="251"/>
      <c r="P4755" s="251"/>
      <c r="Q4755"/>
      <c r="R4755"/>
      <c r="S4755"/>
      <c r="T4755"/>
      <c r="U4755"/>
      <c r="V4755"/>
      <c r="W4755"/>
      <c r="X4755"/>
      <c r="Y4755"/>
      <c r="Z4755"/>
      <c r="AA4755"/>
      <c r="AB4755"/>
      <c r="AC4755"/>
      <c r="AD4755"/>
      <c r="AE4755"/>
      <c r="AF4755"/>
      <c r="AG4755"/>
      <c r="AH4755"/>
      <c r="AI4755"/>
      <c r="AJ4755"/>
      <c r="AK4755"/>
      <c r="AL4755"/>
      <c r="AM4755"/>
      <c r="AN4755"/>
      <c r="AO4755"/>
      <c r="AP4755"/>
      <c r="AQ4755"/>
      <c r="AR4755"/>
      <c r="AS4755"/>
      <c r="AT4755"/>
      <c r="AU4755"/>
      <c r="AV4755"/>
    </row>
    <row r="4756" spans="1:48" s="58" customFormat="1" ht="12.75" x14ac:dyDescent="0.2">
      <c r="A4756" s="247"/>
      <c r="B4756" s="165"/>
      <c r="C4756" s="165"/>
      <c r="D4756" s="245"/>
      <c r="E4756" s="245"/>
      <c r="F4756" s="245"/>
      <c r="G4756" s="251"/>
      <c r="H4756" s="251"/>
      <c r="I4756" s="251"/>
      <c r="J4756" s="251"/>
      <c r="K4756" s="251"/>
      <c r="L4756" s="251"/>
      <c r="M4756" s="251"/>
      <c r="N4756" s="251"/>
      <c r="O4756" s="251"/>
      <c r="P4756" s="251"/>
      <c r="Q4756"/>
      <c r="R4756"/>
      <c r="S4756"/>
      <c r="T4756"/>
      <c r="U4756"/>
      <c r="V4756"/>
      <c r="W4756"/>
      <c r="X4756"/>
      <c r="Y4756"/>
      <c r="Z4756"/>
      <c r="AA4756"/>
      <c r="AB4756"/>
      <c r="AC4756"/>
      <c r="AD4756"/>
      <c r="AE4756"/>
      <c r="AF4756"/>
      <c r="AG4756"/>
      <c r="AH4756"/>
      <c r="AI4756"/>
      <c r="AJ4756"/>
      <c r="AK4756"/>
      <c r="AL4756"/>
      <c r="AM4756"/>
      <c r="AN4756"/>
      <c r="AO4756"/>
      <c r="AP4756"/>
      <c r="AQ4756"/>
      <c r="AR4756"/>
      <c r="AS4756"/>
      <c r="AT4756"/>
      <c r="AU4756"/>
      <c r="AV4756"/>
    </row>
    <row r="4757" spans="1:48" s="58" customFormat="1" ht="12.75" x14ac:dyDescent="0.2">
      <c r="A4757" s="247"/>
      <c r="B4757" s="165"/>
      <c r="C4757" s="165"/>
      <c r="D4757" s="245"/>
      <c r="E4757" s="245"/>
      <c r="F4757" s="245"/>
      <c r="G4757" s="251"/>
      <c r="H4757" s="251"/>
      <c r="I4757" s="251"/>
      <c r="J4757" s="251"/>
      <c r="K4757" s="251"/>
      <c r="L4757" s="251"/>
      <c r="M4757" s="251"/>
      <c r="N4757" s="251"/>
      <c r="O4757" s="251"/>
      <c r="P4757" s="251"/>
      <c r="Q4757"/>
      <c r="R4757"/>
      <c r="S4757"/>
      <c r="T4757"/>
      <c r="U4757"/>
      <c r="V4757"/>
      <c r="W4757"/>
      <c r="X4757"/>
      <c r="Y4757"/>
      <c r="Z4757"/>
      <c r="AA4757"/>
      <c r="AB4757"/>
      <c r="AC4757"/>
      <c r="AD4757"/>
      <c r="AE4757"/>
      <c r="AF4757"/>
      <c r="AG4757"/>
      <c r="AH4757"/>
      <c r="AI4757"/>
      <c r="AJ4757"/>
      <c r="AK4757"/>
      <c r="AL4757"/>
      <c r="AM4757"/>
      <c r="AN4757"/>
      <c r="AO4757"/>
      <c r="AP4757"/>
      <c r="AQ4757"/>
      <c r="AR4757"/>
      <c r="AS4757"/>
      <c r="AT4757"/>
      <c r="AU4757"/>
      <c r="AV4757"/>
    </row>
    <row r="4758" spans="1:48" s="58" customFormat="1" ht="12.75" x14ac:dyDescent="0.2">
      <c r="A4758" s="247"/>
      <c r="B4758" s="165"/>
      <c r="C4758" s="165"/>
      <c r="D4758" s="245"/>
      <c r="E4758" s="245"/>
      <c r="F4758" s="245"/>
      <c r="G4758" s="251"/>
      <c r="H4758" s="251"/>
      <c r="I4758" s="251"/>
      <c r="J4758" s="251"/>
      <c r="K4758" s="251"/>
      <c r="L4758" s="251"/>
      <c r="M4758" s="251"/>
      <c r="N4758" s="251"/>
      <c r="O4758" s="251"/>
      <c r="P4758" s="251"/>
      <c r="Q4758"/>
      <c r="R4758"/>
      <c r="S4758"/>
      <c r="T4758"/>
      <c r="U4758"/>
      <c r="V4758"/>
      <c r="W4758"/>
      <c r="X4758"/>
      <c r="Y4758"/>
      <c r="Z4758"/>
      <c r="AA4758"/>
      <c r="AB4758"/>
      <c r="AC4758"/>
      <c r="AD4758"/>
      <c r="AE4758"/>
      <c r="AF4758"/>
      <c r="AG4758"/>
      <c r="AH4758"/>
      <c r="AI4758"/>
      <c r="AJ4758"/>
      <c r="AK4758"/>
      <c r="AL4758"/>
      <c r="AM4758"/>
      <c r="AN4758"/>
      <c r="AO4758"/>
      <c r="AP4758"/>
      <c r="AQ4758"/>
      <c r="AR4758"/>
      <c r="AS4758"/>
      <c r="AT4758"/>
      <c r="AU4758"/>
      <c r="AV4758"/>
    </row>
    <row r="4759" spans="1:48" s="58" customFormat="1" ht="12.75" x14ac:dyDescent="0.2">
      <c r="A4759" s="247"/>
      <c r="B4759" s="165"/>
      <c r="C4759" s="165"/>
      <c r="D4759" s="245"/>
      <c r="E4759" s="245"/>
      <c r="F4759" s="245"/>
      <c r="G4759" s="251"/>
      <c r="H4759" s="251"/>
      <c r="I4759" s="251"/>
      <c r="J4759" s="251"/>
      <c r="K4759" s="251"/>
      <c r="L4759" s="251"/>
      <c r="M4759" s="251"/>
      <c r="N4759" s="251"/>
      <c r="O4759" s="251"/>
      <c r="P4759" s="251"/>
      <c r="Q4759"/>
      <c r="R4759"/>
      <c r="S4759"/>
      <c r="T4759"/>
      <c r="U4759"/>
      <c r="V4759"/>
      <c r="W4759"/>
      <c r="X4759"/>
      <c r="Y4759"/>
      <c r="Z4759"/>
      <c r="AA4759"/>
      <c r="AB4759"/>
      <c r="AC4759"/>
      <c r="AD4759"/>
      <c r="AE4759"/>
      <c r="AF4759"/>
      <c r="AG4759"/>
      <c r="AH4759"/>
      <c r="AI4759"/>
      <c r="AJ4759"/>
      <c r="AK4759"/>
      <c r="AL4759"/>
      <c r="AM4759"/>
      <c r="AN4759"/>
      <c r="AO4759"/>
      <c r="AP4759"/>
      <c r="AQ4759"/>
      <c r="AR4759"/>
      <c r="AS4759"/>
      <c r="AT4759"/>
      <c r="AU4759"/>
      <c r="AV4759"/>
    </row>
    <row r="4760" spans="1:48" s="58" customFormat="1" ht="12.75" x14ac:dyDescent="0.2">
      <c r="A4760" s="247"/>
      <c r="B4760" s="165"/>
      <c r="C4760" s="165"/>
      <c r="D4760" s="245"/>
      <c r="E4760" s="245"/>
      <c r="F4760" s="245"/>
      <c r="G4760" s="251"/>
      <c r="H4760" s="251"/>
      <c r="I4760" s="251"/>
      <c r="J4760" s="251"/>
      <c r="K4760" s="251"/>
      <c r="L4760" s="251"/>
      <c r="M4760" s="251"/>
      <c r="N4760" s="251"/>
      <c r="O4760" s="251"/>
      <c r="P4760" s="251"/>
      <c r="Q4760"/>
      <c r="R4760"/>
      <c r="S4760"/>
      <c r="T4760"/>
      <c r="U4760"/>
      <c r="V4760"/>
      <c r="W4760"/>
      <c r="X4760"/>
      <c r="Y4760"/>
      <c r="Z4760"/>
      <c r="AA4760"/>
      <c r="AB4760"/>
      <c r="AC4760"/>
      <c r="AD4760"/>
      <c r="AE4760"/>
      <c r="AF4760"/>
      <c r="AG4760"/>
      <c r="AH4760"/>
      <c r="AI4760"/>
      <c r="AJ4760"/>
      <c r="AK4760"/>
      <c r="AL4760"/>
      <c r="AM4760"/>
      <c r="AN4760"/>
      <c r="AO4760"/>
      <c r="AP4760"/>
      <c r="AQ4760"/>
      <c r="AR4760"/>
      <c r="AS4760"/>
      <c r="AT4760"/>
      <c r="AU4760"/>
      <c r="AV4760"/>
    </row>
    <row r="4761" spans="1:48" s="58" customFormat="1" ht="12.75" x14ac:dyDescent="0.2">
      <c r="A4761" s="247"/>
      <c r="B4761" s="165"/>
      <c r="C4761" s="165"/>
      <c r="D4761" s="245"/>
      <c r="E4761" s="245"/>
      <c r="F4761" s="245"/>
      <c r="G4761" s="251"/>
      <c r="H4761" s="251"/>
      <c r="I4761" s="251"/>
      <c r="J4761" s="251"/>
      <c r="K4761" s="251"/>
      <c r="L4761" s="251"/>
      <c r="M4761" s="251"/>
      <c r="N4761" s="251"/>
      <c r="O4761" s="251"/>
      <c r="P4761" s="251"/>
      <c r="Q4761"/>
      <c r="R4761"/>
      <c r="S4761"/>
      <c r="T4761"/>
      <c r="U4761"/>
      <c r="V4761"/>
      <c r="W4761"/>
      <c r="X4761"/>
      <c r="Y4761"/>
      <c r="Z4761"/>
      <c r="AA4761"/>
      <c r="AB4761"/>
      <c r="AC4761"/>
      <c r="AD4761"/>
      <c r="AE4761"/>
      <c r="AF4761"/>
      <c r="AG4761"/>
      <c r="AH4761"/>
      <c r="AI4761"/>
      <c r="AJ4761"/>
      <c r="AK4761"/>
      <c r="AL4761"/>
      <c r="AM4761"/>
      <c r="AN4761"/>
      <c r="AO4761"/>
      <c r="AP4761"/>
      <c r="AQ4761"/>
      <c r="AR4761"/>
      <c r="AS4761"/>
      <c r="AT4761"/>
      <c r="AU4761"/>
      <c r="AV4761"/>
    </row>
    <row r="4762" spans="1:48" s="58" customFormat="1" ht="12.75" x14ac:dyDescent="0.2">
      <c r="A4762" s="247"/>
      <c r="B4762" s="165"/>
      <c r="C4762" s="165"/>
      <c r="D4762" s="245"/>
      <c r="E4762" s="245"/>
      <c r="F4762" s="245"/>
      <c r="G4762" s="251"/>
      <c r="H4762" s="251"/>
      <c r="I4762" s="251"/>
      <c r="J4762" s="251"/>
      <c r="K4762" s="251"/>
      <c r="L4762" s="251"/>
      <c r="M4762" s="251"/>
      <c r="N4762" s="251"/>
      <c r="O4762" s="251"/>
      <c r="P4762" s="251"/>
      <c r="Q4762"/>
      <c r="R4762"/>
      <c r="S4762"/>
      <c r="T4762"/>
      <c r="U4762"/>
      <c r="V4762"/>
      <c r="W4762"/>
      <c r="X4762"/>
      <c r="Y4762"/>
      <c r="Z4762"/>
      <c r="AA4762"/>
      <c r="AB4762"/>
      <c r="AC4762"/>
      <c r="AD4762"/>
      <c r="AE4762"/>
      <c r="AF4762"/>
      <c r="AG4762"/>
      <c r="AH4762"/>
      <c r="AI4762"/>
      <c r="AJ4762"/>
      <c r="AK4762"/>
      <c r="AL4762"/>
      <c r="AM4762"/>
      <c r="AN4762"/>
      <c r="AO4762"/>
      <c r="AP4762"/>
      <c r="AQ4762"/>
      <c r="AR4762"/>
      <c r="AS4762"/>
      <c r="AT4762"/>
      <c r="AU4762"/>
      <c r="AV4762"/>
    </row>
    <row r="4763" spans="1:48" s="58" customFormat="1" ht="12.75" x14ac:dyDescent="0.2">
      <c r="A4763" s="247"/>
      <c r="B4763" s="165"/>
      <c r="C4763" s="165"/>
      <c r="D4763" s="245"/>
      <c r="E4763" s="245"/>
      <c r="F4763" s="245"/>
      <c r="G4763" s="251"/>
      <c r="H4763" s="251"/>
      <c r="I4763" s="251"/>
      <c r="J4763" s="251"/>
      <c r="K4763" s="251"/>
      <c r="L4763" s="251"/>
      <c r="M4763" s="251"/>
      <c r="N4763" s="251"/>
      <c r="O4763" s="251"/>
      <c r="P4763" s="251"/>
      <c r="Q4763"/>
      <c r="R4763"/>
      <c r="S4763"/>
      <c r="T4763"/>
      <c r="U4763"/>
      <c r="V4763"/>
      <c r="W4763"/>
      <c r="X4763"/>
      <c r="Y4763"/>
      <c r="Z4763"/>
      <c r="AA4763"/>
      <c r="AB4763"/>
      <c r="AC4763"/>
      <c r="AD4763"/>
      <c r="AE4763"/>
      <c r="AF4763"/>
      <c r="AG4763"/>
      <c r="AH4763"/>
      <c r="AI4763"/>
      <c r="AJ4763"/>
      <c r="AK4763"/>
      <c r="AL4763"/>
      <c r="AM4763"/>
      <c r="AN4763"/>
      <c r="AO4763"/>
      <c r="AP4763"/>
      <c r="AQ4763"/>
      <c r="AR4763"/>
      <c r="AS4763"/>
      <c r="AT4763"/>
      <c r="AU4763"/>
      <c r="AV4763"/>
    </row>
    <row r="4764" spans="1:48" s="58" customFormat="1" ht="12.75" x14ac:dyDescent="0.2">
      <c r="A4764" s="247"/>
      <c r="B4764" s="165"/>
      <c r="C4764" s="165"/>
      <c r="D4764" s="245"/>
      <c r="E4764" s="245"/>
      <c r="F4764" s="245"/>
      <c r="G4764" s="251"/>
      <c r="H4764" s="251"/>
      <c r="I4764" s="251"/>
      <c r="J4764" s="251"/>
      <c r="K4764" s="251"/>
      <c r="L4764" s="251"/>
      <c r="M4764" s="251"/>
      <c r="N4764" s="251"/>
      <c r="O4764" s="251"/>
      <c r="P4764" s="251"/>
      <c r="Q4764"/>
      <c r="R4764"/>
      <c r="S4764"/>
      <c r="T4764"/>
      <c r="U4764"/>
      <c r="V4764"/>
      <c r="W4764"/>
      <c r="X4764"/>
      <c r="Y4764"/>
      <c r="Z4764"/>
      <c r="AA4764"/>
      <c r="AB4764"/>
      <c r="AC4764"/>
      <c r="AD4764"/>
      <c r="AE4764"/>
      <c r="AF4764"/>
      <c r="AG4764"/>
      <c r="AH4764"/>
      <c r="AI4764"/>
      <c r="AJ4764"/>
      <c r="AK4764"/>
      <c r="AL4764"/>
      <c r="AM4764"/>
      <c r="AN4764"/>
      <c r="AO4764"/>
      <c r="AP4764"/>
      <c r="AQ4764"/>
      <c r="AR4764"/>
      <c r="AS4764"/>
      <c r="AT4764"/>
      <c r="AU4764"/>
      <c r="AV4764"/>
    </row>
    <row r="4765" spans="1:48" s="58" customFormat="1" ht="12.75" x14ac:dyDescent="0.2">
      <c r="A4765" s="247"/>
      <c r="B4765" s="165"/>
      <c r="C4765" s="165"/>
      <c r="D4765" s="245"/>
      <c r="E4765" s="245"/>
      <c r="F4765" s="245"/>
      <c r="G4765" s="251"/>
      <c r="H4765" s="251"/>
      <c r="I4765" s="251"/>
      <c r="J4765" s="251"/>
      <c r="K4765" s="251"/>
      <c r="L4765" s="251"/>
      <c r="M4765" s="251"/>
      <c r="N4765" s="251"/>
      <c r="O4765" s="251"/>
      <c r="P4765" s="251"/>
      <c r="Q4765"/>
      <c r="R4765"/>
      <c r="S4765"/>
      <c r="T4765"/>
      <c r="U4765"/>
      <c r="V4765"/>
      <c r="W4765"/>
      <c r="X4765"/>
      <c r="Y4765"/>
      <c r="Z4765"/>
      <c r="AA4765"/>
      <c r="AB4765"/>
      <c r="AC4765"/>
      <c r="AD4765"/>
      <c r="AE4765"/>
      <c r="AF4765"/>
      <c r="AG4765"/>
      <c r="AH4765"/>
      <c r="AI4765"/>
      <c r="AJ4765"/>
      <c r="AK4765"/>
      <c r="AL4765"/>
      <c r="AM4765"/>
      <c r="AN4765"/>
      <c r="AO4765"/>
      <c r="AP4765"/>
      <c r="AQ4765"/>
      <c r="AR4765"/>
      <c r="AS4765"/>
      <c r="AT4765"/>
      <c r="AU4765"/>
      <c r="AV4765"/>
    </row>
    <row r="4766" spans="1:48" s="58" customFormat="1" ht="12.75" x14ac:dyDescent="0.2">
      <c r="A4766" s="247"/>
      <c r="B4766" s="165"/>
      <c r="C4766" s="165"/>
      <c r="D4766" s="245"/>
      <c r="E4766" s="245"/>
      <c r="F4766" s="245"/>
      <c r="G4766" s="251"/>
      <c r="H4766" s="251"/>
      <c r="I4766" s="251"/>
      <c r="J4766" s="251"/>
      <c r="K4766" s="251"/>
      <c r="L4766" s="251"/>
      <c r="M4766" s="251"/>
      <c r="N4766" s="251"/>
      <c r="O4766" s="251"/>
      <c r="P4766" s="251"/>
      <c r="Q4766"/>
      <c r="R4766"/>
      <c r="S4766"/>
      <c r="T4766"/>
      <c r="U4766"/>
      <c r="V4766"/>
      <c r="W4766"/>
      <c r="X4766"/>
      <c r="Y4766"/>
      <c r="Z4766"/>
      <c r="AA4766"/>
      <c r="AB4766"/>
      <c r="AC4766"/>
      <c r="AD4766"/>
      <c r="AE4766"/>
      <c r="AF4766"/>
      <c r="AG4766"/>
      <c r="AH4766"/>
      <c r="AI4766"/>
      <c r="AJ4766"/>
      <c r="AK4766"/>
      <c r="AL4766"/>
      <c r="AM4766"/>
      <c r="AN4766"/>
      <c r="AO4766"/>
      <c r="AP4766"/>
      <c r="AQ4766"/>
      <c r="AR4766"/>
      <c r="AS4766"/>
      <c r="AT4766"/>
      <c r="AU4766"/>
      <c r="AV4766"/>
    </row>
    <row r="4767" spans="1:48" s="58" customFormat="1" ht="12.75" x14ac:dyDescent="0.2">
      <c r="A4767" s="247"/>
      <c r="B4767" s="165"/>
      <c r="C4767" s="165"/>
      <c r="D4767" s="245"/>
      <c r="E4767" s="245"/>
      <c r="F4767" s="245"/>
      <c r="G4767" s="251"/>
      <c r="H4767" s="251"/>
      <c r="I4767" s="251"/>
      <c r="J4767" s="251"/>
      <c r="K4767" s="251"/>
      <c r="L4767" s="251"/>
      <c r="M4767" s="251"/>
      <c r="N4767" s="251"/>
      <c r="O4767" s="251"/>
      <c r="P4767" s="251"/>
      <c r="Q4767"/>
      <c r="R4767"/>
      <c r="S4767"/>
      <c r="T4767"/>
      <c r="U4767"/>
      <c r="V4767"/>
      <c r="W4767"/>
      <c r="X4767"/>
      <c r="Y4767"/>
      <c r="Z4767"/>
      <c r="AA4767"/>
      <c r="AB4767"/>
      <c r="AC4767"/>
      <c r="AD4767"/>
      <c r="AE4767"/>
      <c r="AF4767"/>
      <c r="AG4767"/>
      <c r="AH4767"/>
      <c r="AI4767"/>
      <c r="AJ4767"/>
      <c r="AK4767"/>
      <c r="AL4767"/>
      <c r="AM4767"/>
      <c r="AN4767"/>
      <c r="AO4767"/>
      <c r="AP4767"/>
      <c r="AQ4767"/>
      <c r="AR4767"/>
      <c r="AS4767"/>
      <c r="AT4767"/>
      <c r="AU4767"/>
      <c r="AV4767"/>
    </row>
    <row r="4768" spans="1:48" s="58" customFormat="1" ht="12.75" x14ac:dyDescent="0.2">
      <c r="A4768" s="247"/>
      <c r="B4768" s="165"/>
      <c r="C4768" s="165"/>
      <c r="D4768" s="245"/>
      <c r="E4768" s="245"/>
      <c r="F4768" s="245"/>
      <c r="G4768" s="251"/>
      <c r="H4768" s="251"/>
      <c r="I4768" s="251"/>
      <c r="J4768" s="251"/>
      <c r="K4768" s="251"/>
      <c r="L4768" s="251"/>
      <c r="M4768" s="251"/>
      <c r="N4768" s="251"/>
      <c r="O4768" s="251"/>
      <c r="P4768" s="251"/>
      <c r="Q4768"/>
      <c r="R4768"/>
      <c r="S4768"/>
      <c r="T4768"/>
      <c r="U4768"/>
      <c r="V4768"/>
      <c r="W4768"/>
      <c r="X4768"/>
      <c r="Y4768"/>
      <c r="Z4768"/>
      <c r="AA4768"/>
      <c r="AB4768"/>
      <c r="AC4768"/>
      <c r="AD4768"/>
      <c r="AE4768"/>
      <c r="AF4768"/>
      <c r="AG4768"/>
      <c r="AH4768"/>
      <c r="AI4768"/>
      <c r="AJ4768"/>
      <c r="AK4768"/>
      <c r="AL4768"/>
      <c r="AM4768"/>
      <c r="AN4768"/>
      <c r="AO4768"/>
      <c r="AP4768"/>
      <c r="AQ4768"/>
      <c r="AR4768"/>
      <c r="AS4768"/>
      <c r="AT4768"/>
      <c r="AU4768"/>
      <c r="AV4768"/>
    </row>
    <row r="4769" spans="1:48" s="58" customFormat="1" ht="12.75" x14ac:dyDescent="0.2">
      <c r="A4769" s="247"/>
      <c r="B4769" s="165"/>
      <c r="C4769" s="165"/>
      <c r="D4769" s="245"/>
      <c r="E4769" s="245"/>
      <c r="F4769" s="245"/>
      <c r="G4769" s="251"/>
      <c r="H4769" s="251"/>
      <c r="I4769" s="251"/>
      <c r="J4769" s="251"/>
      <c r="K4769" s="251"/>
      <c r="L4769" s="251"/>
      <c r="M4769" s="251"/>
      <c r="N4769" s="251"/>
      <c r="O4769" s="251"/>
      <c r="P4769" s="251"/>
      <c r="Q4769"/>
      <c r="R4769"/>
      <c r="S4769"/>
      <c r="T4769"/>
      <c r="U4769"/>
      <c r="V4769"/>
      <c r="W4769"/>
      <c r="X4769"/>
      <c r="Y4769"/>
      <c r="Z4769"/>
      <c r="AA4769"/>
      <c r="AB4769"/>
      <c r="AC4769"/>
      <c r="AD4769"/>
      <c r="AE4769"/>
      <c r="AF4769"/>
      <c r="AG4769"/>
      <c r="AH4769"/>
      <c r="AI4769"/>
      <c r="AJ4769"/>
      <c r="AK4769"/>
      <c r="AL4769"/>
      <c r="AM4769"/>
      <c r="AN4769"/>
      <c r="AO4769"/>
      <c r="AP4769"/>
      <c r="AQ4769"/>
      <c r="AR4769"/>
      <c r="AS4769"/>
      <c r="AT4769"/>
      <c r="AU4769"/>
      <c r="AV4769"/>
    </row>
    <row r="4770" spans="1:48" s="58" customFormat="1" ht="12.75" x14ac:dyDescent="0.2">
      <c r="A4770" s="247"/>
      <c r="B4770" s="165"/>
      <c r="C4770" s="165"/>
      <c r="D4770" s="245"/>
      <c r="E4770" s="245"/>
      <c r="F4770" s="245"/>
      <c r="G4770" s="251"/>
      <c r="H4770" s="251"/>
      <c r="I4770" s="251"/>
      <c r="J4770" s="251"/>
      <c r="K4770" s="251"/>
      <c r="L4770" s="251"/>
      <c r="M4770" s="251"/>
      <c r="N4770" s="251"/>
      <c r="O4770" s="251"/>
      <c r="P4770" s="251"/>
      <c r="Q4770"/>
      <c r="R4770"/>
      <c r="S4770"/>
      <c r="T4770"/>
      <c r="U4770"/>
      <c r="V4770"/>
      <c r="W4770"/>
      <c r="X4770"/>
      <c r="Y4770"/>
      <c r="Z4770"/>
      <c r="AA4770"/>
      <c r="AB4770"/>
      <c r="AC4770"/>
      <c r="AD4770"/>
      <c r="AE4770"/>
      <c r="AF4770"/>
      <c r="AG4770"/>
      <c r="AH4770"/>
      <c r="AI4770"/>
      <c r="AJ4770"/>
      <c r="AK4770"/>
      <c r="AL4770"/>
      <c r="AM4770"/>
      <c r="AN4770"/>
      <c r="AO4770"/>
      <c r="AP4770"/>
      <c r="AQ4770"/>
      <c r="AR4770"/>
      <c r="AS4770"/>
      <c r="AT4770"/>
      <c r="AU4770"/>
      <c r="AV4770"/>
    </row>
    <row r="4771" spans="1:48" s="58" customFormat="1" ht="12.75" x14ac:dyDescent="0.2">
      <c r="A4771" s="247"/>
      <c r="B4771" s="165"/>
      <c r="C4771" s="165"/>
      <c r="D4771" s="245"/>
      <c r="E4771" s="245"/>
      <c r="F4771" s="245"/>
      <c r="G4771" s="251"/>
      <c r="H4771" s="251"/>
      <c r="I4771" s="251"/>
      <c r="J4771" s="251"/>
      <c r="K4771" s="251"/>
      <c r="L4771" s="251"/>
      <c r="M4771" s="251"/>
      <c r="N4771" s="251"/>
      <c r="O4771" s="251"/>
      <c r="P4771" s="251"/>
      <c r="Q4771"/>
      <c r="R4771"/>
      <c r="S4771"/>
      <c r="T4771"/>
      <c r="U4771"/>
      <c r="V4771"/>
      <c r="W4771"/>
      <c r="X4771"/>
      <c r="Y4771"/>
      <c r="Z4771"/>
      <c r="AA4771"/>
      <c r="AB4771"/>
      <c r="AC4771"/>
      <c r="AD4771"/>
      <c r="AE4771"/>
      <c r="AF4771"/>
      <c r="AG4771"/>
      <c r="AH4771"/>
      <c r="AI4771"/>
      <c r="AJ4771"/>
      <c r="AK4771"/>
      <c r="AL4771"/>
      <c r="AM4771"/>
      <c r="AN4771"/>
      <c r="AO4771"/>
      <c r="AP4771"/>
      <c r="AQ4771"/>
      <c r="AR4771"/>
      <c r="AS4771"/>
      <c r="AT4771"/>
      <c r="AU4771"/>
      <c r="AV4771"/>
    </row>
    <row r="4772" spans="1:48" s="58" customFormat="1" ht="12.75" x14ac:dyDescent="0.2">
      <c r="A4772" s="247"/>
      <c r="B4772" s="165"/>
      <c r="C4772" s="165"/>
      <c r="D4772" s="245"/>
      <c r="E4772" s="245"/>
      <c r="F4772" s="245"/>
      <c r="G4772" s="251"/>
      <c r="H4772" s="251"/>
      <c r="I4772" s="251"/>
      <c r="J4772" s="251"/>
      <c r="K4772" s="251"/>
      <c r="L4772" s="251"/>
      <c r="M4772" s="251"/>
      <c r="N4772" s="251"/>
      <c r="O4772" s="251"/>
      <c r="P4772" s="251"/>
      <c r="Q4772"/>
      <c r="R4772"/>
      <c r="S4772"/>
      <c r="T4772"/>
      <c r="U4772"/>
      <c r="V4772"/>
      <c r="W4772"/>
      <c r="X4772"/>
      <c r="Y4772"/>
      <c r="Z4772"/>
      <c r="AA4772"/>
      <c r="AB4772"/>
      <c r="AC4772"/>
      <c r="AD4772"/>
      <c r="AE4772"/>
      <c r="AF4772"/>
      <c r="AG4772"/>
      <c r="AH4772"/>
      <c r="AI4772"/>
      <c r="AJ4772"/>
      <c r="AK4772"/>
      <c r="AL4772"/>
      <c r="AM4772"/>
      <c r="AN4772"/>
      <c r="AO4772"/>
      <c r="AP4772"/>
      <c r="AQ4772"/>
      <c r="AR4772"/>
      <c r="AS4772"/>
      <c r="AT4772"/>
      <c r="AU4772"/>
      <c r="AV4772"/>
    </row>
    <row r="4773" spans="1:48" s="58" customFormat="1" ht="12.75" x14ac:dyDescent="0.2">
      <c r="A4773" s="247"/>
      <c r="B4773" s="165"/>
      <c r="C4773" s="165"/>
      <c r="D4773" s="245"/>
      <c r="E4773" s="245"/>
      <c r="F4773" s="245"/>
      <c r="G4773" s="251"/>
      <c r="H4773" s="251"/>
      <c r="I4773" s="251"/>
      <c r="J4773" s="251"/>
      <c r="K4773" s="251"/>
      <c r="L4773" s="251"/>
      <c r="M4773" s="251"/>
      <c r="N4773" s="251"/>
      <c r="O4773" s="251"/>
      <c r="P4773" s="251"/>
      <c r="Q4773"/>
      <c r="R4773"/>
      <c r="S4773"/>
      <c r="T4773"/>
      <c r="U4773"/>
      <c r="V4773"/>
      <c r="W4773"/>
      <c r="X4773"/>
      <c r="Y4773"/>
      <c r="Z4773"/>
      <c r="AA4773"/>
      <c r="AB4773"/>
      <c r="AC4773"/>
      <c r="AD4773"/>
      <c r="AE4773"/>
      <c r="AF4773"/>
      <c r="AG4773"/>
      <c r="AH4773"/>
      <c r="AI4773"/>
      <c r="AJ4773"/>
      <c r="AK4773"/>
      <c r="AL4773"/>
      <c r="AM4773"/>
      <c r="AN4773"/>
      <c r="AO4773"/>
      <c r="AP4773"/>
      <c r="AQ4773"/>
      <c r="AR4773"/>
      <c r="AS4773"/>
      <c r="AT4773"/>
      <c r="AU4773"/>
      <c r="AV4773"/>
    </row>
    <row r="4774" spans="1:48" s="58" customFormat="1" ht="12.75" x14ac:dyDescent="0.2">
      <c r="A4774" s="247"/>
      <c r="B4774" s="165"/>
      <c r="C4774" s="165"/>
      <c r="D4774" s="245"/>
      <c r="E4774" s="245"/>
      <c r="F4774" s="245"/>
      <c r="G4774" s="251"/>
      <c r="H4774" s="251"/>
      <c r="I4774" s="251"/>
      <c r="J4774" s="251"/>
      <c r="K4774" s="251"/>
      <c r="L4774" s="251"/>
      <c r="M4774" s="251"/>
      <c r="N4774" s="251"/>
      <c r="O4774" s="251"/>
      <c r="P4774" s="251"/>
      <c r="Q4774"/>
      <c r="R4774"/>
      <c r="S4774"/>
      <c r="T4774"/>
      <c r="U4774"/>
      <c r="V4774"/>
      <c r="W4774"/>
      <c r="X4774"/>
      <c r="Y4774"/>
      <c r="Z4774"/>
      <c r="AA4774"/>
      <c r="AB4774"/>
      <c r="AC4774"/>
      <c r="AD4774"/>
      <c r="AE4774"/>
      <c r="AF4774"/>
      <c r="AG4774"/>
      <c r="AH4774"/>
      <c r="AI4774"/>
      <c r="AJ4774"/>
      <c r="AK4774"/>
      <c r="AL4774"/>
      <c r="AM4774"/>
      <c r="AN4774"/>
      <c r="AO4774"/>
      <c r="AP4774"/>
      <c r="AQ4774"/>
      <c r="AR4774"/>
      <c r="AS4774"/>
      <c r="AT4774"/>
      <c r="AU4774"/>
      <c r="AV4774"/>
    </row>
    <row r="4775" spans="1:48" s="58" customFormat="1" ht="12.75" x14ac:dyDescent="0.2">
      <c r="A4775" s="247"/>
      <c r="B4775" s="165"/>
      <c r="C4775" s="165"/>
      <c r="D4775" s="245"/>
      <c r="E4775" s="245"/>
      <c r="F4775" s="245"/>
      <c r="G4775" s="251"/>
      <c r="H4775" s="251"/>
      <c r="I4775" s="251"/>
      <c r="J4775" s="251"/>
      <c r="K4775" s="251"/>
      <c r="L4775" s="251"/>
      <c r="M4775" s="251"/>
      <c r="N4775" s="251"/>
      <c r="O4775" s="251"/>
      <c r="P4775" s="251"/>
      <c r="Q4775"/>
      <c r="R4775"/>
      <c r="S4775"/>
      <c r="T4775"/>
      <c r="U4775"/>
      <c r="V4775"/>
      <c r="W4775"/>
      <c r="X4775"/>
      <c r="Y4775"/>
      <c r="Z4775"/>
      <c r="AA4775"/>
      <c r="AB4775"/>
      <c r="AC4775"/>
      <c r="AD4775"/>
      <c r="AE4775"/>
      <c r="AF4775"/>
      <c r="AG4775"/>
      <c r="AH4775"/>
      <c r="AI4775"/>
      <c r="AJ4775"/>
      <c r="AK4775"/>
      <c r="AL4775"/>
      <c r="AM4775"/>
      <c r="AN4775"/>
      <c r="AO4775"/>
      <c r="AP4775"/>
      <c r="AQ4775"/>
      <c r="AR4775"/>
      <c r="AS4775"/>
      <c r="AT4775"/>
      <c r="AU4775"/>
      <c r="AV4775"/>
    </row>
    <row r="4776" spans="1:48" s="58" customFormat="1" ht="12.75" x14ac:dyDescent="0.2">
      <c r="A4776" s="247"/>
      <c r="B4776" s="165"/>
      <c r="C4776" s="165"/>
      <c r="D4776" s="245"/>
      <c r="E4776" s="245"/>
      <c r="F4776" s="245"/>
      <c r="G4776" s="251"/>
      <c r="H4776" s="251"/>
      <c r="I4776" s="251"/>
      <c r="J4776" s="251"/>
      <c r="K4776" s="251"/>
      <c r="L4776" s="251"/>
      <c r="M4776" s="251"/>
      <c r="N4776" s="251"/>
      <c r="O4776" s="251"/>
      <c r="P4776" s="251"/>
      <c r="Q4776"/>
      <c r="R4776"/>
      <c r="S4776"/>
      <c r="T4776"/>
      <c r="U4776"/>
      <c r="V4776"/>
      <c r="W4776"/>
      <c r="X4776"/>
      <c r="Y4776"/>
      <c r="Z4776"/>
      <c r="AA4776"/>
      <c r="AB4776"/>
      <c r="AC4776"/>
      <c r="AD4776"/>
      <c r="AE4776"/>
      <c r="AF4776"/>
      <c r="AG4776"/>
      <c r="AH4776"/>
      <c r="AI4776"/>
      <c r="AJ4776"/>
      <c r="AK4776"/>
      <c r="AL4776"/>
      <c r="AM4776"/>
      <c r="AN4776"/>
      <c r="AO4776"/>
      <c r="AP4776"/>
      <c r="AQ4776"/>
      <c r="AR4776"/>
      <c r="AS4776"/>
      <c r="AT4776"/>
      <c r="AU4776"/>
      <c r="AV4776"/>
    </row>
    <row r="4777" spans="1:48" s="58" customFormat="1" ht="12.75" x14ac:dyDescent="0.2">
      <c r="A4777" s="247"/>
      <c r="B4777" s="165"/>
      <c r="C4777" s="165"/>
      <c r="D4777" s="245"/>
      <c r="E4777" s="245"/>
      <c r="F4777" s="245"/>
      <c r="G4777" s="251"/>
      <c r="H4777" s="251"/>
      <c r="I4777" s="251"/>
      <c r="J4777" s="251"/>
      <c r="K4777" s="251"/>
      <c r="L4777" s="251"/>
      <c r="M4777" s="251"/>
      <c r="N4777" s="251"/>
      <c r="O4777" s="251"/>
      <c r="P4777" s="251"/>
      <c r="Q4777"/>
      <c r="R4777"/>
      <c r="S4777"/>
      <c r="T4777"/>
      <c r="U4777"/>
      <c r="V4777"/>
      <c r="W4777"/>
      <c r="X4777"/>
      <c r="Y4777"/>
      <c r="Z4777"/>
      <c r="AA4777"/>
      <c r="AB4777"/>
      <c r="AC4777"/>
      <c r="AD4777"/>
      <c r="AE4777"/>
      <c r="AF4777"/>
      <c r="AG4777"/>
      <c r="AH4777"/>
      <c r="AI4777"/>
      <c r="AJ4777"/>
      <c r="AK4777"/>
      <c r="AL4777"/>
      <c r="AM4777"/>
      <c r="AN4777"/>
      <c r="AO4777"/>
      <c r="AP4777"/>
      <c r="AQ4777"/>
      <c r="AR4777"/>
      <c r="AS4777"/>
      <c r="AT4777"/>
      <c r="AU4777"/>
      <c r="AV4777"/>
    </row>
    <row r="4778" spans="1:48" s="58" customFormat="1" ht="12.75" x14ac:dyDescent="0.2">
      <c r="A4778" s="247"/>
      <c r="B4778" s="165"/>
      <c r="C4778" s="165"/>
      <c r="D4778" s="245"/>
      <c r="E4778" s="245"/>
      <c r="F4778" s="245"/>
      <c r="G4778" s="251"/>
      <c r="H4778" s="251"/>
      <c r="I4778" s="251"/>
      <c r="J4778" s="251"/>
      <c r="K4778" s="251"/>
      <c r="L4778" s="251"/>
      <c r="M4778" s="251"/>
      <c r="N4778" s="251"/>
      <c r="O4778" s="251"/>
      <c r="P4778" s="251"/>
      <c r="Q4778"/>
      <c r="R4778"/>
      <c r="S4778"/>
      <c r="T4778"/>
      <c r="U4778"/>
      <c r="V4778"/>
      <c r="W4778"/>
      <c r="X4778"/>
      <c r="Y4778"/>
      <c r="Z4778"/>
      <c r="AA4778"/>
      <c r="AB4778"/>
      <c r="AC4778"/>
      <c r="AD4778"/>
      <c r="AE4778"/>
      <c r="AF4778"/>
      <c r="AG4778"/>
      <c r="AH4778"/>
      <c r="AI4778"/>
      <c r="AJ4778"/>
      <c r="AK4778"/>
      <c r="AL4778"/>
      <c r="AM4778"/>
      <c r="AN4778"/>
      <c r="AO4778"/>
      <c r="AP4778"/>
      <c r="AQ4778"/>
      <c r="AR4778"/>
      <c r="AS4778"/>
      <c r="AT4778"/>
      <c r="AU4778"/>
      <c r="AV4778"/>
    </row>
    <row r="4779" spans="1:48" s="58" customFormat="1" ht="12.75" x14ac:dyDescent="0.2">
      <c r="A4779" s="247"/>
      <c r="B4779" s="165"/>
      <c r="C4779" s="165"/>
      <c r="D4779" s="245"/>
      <c r="E4779" s="245"/>
      <c r="F4779" s="245"/>
      <c r="G4779" s="251"/>
      <c r="H4779" s="251"/>
      <c r="I4779" s="251"/>
      <c r="J4779" s="251"/>
      <c r="K4779" s="251"/>
      <c r="L4779" s="251"/>
      <c r="M4779" s="251"/>
      <c r="N4779" s="251"/>
      <c r="O4779" s="251"/>
      <c r="P4779" s="251"/>
      <c r="Q4779"/>
      <c r="R4779"/>
      <c r="S4779"/>
      <c r="T4779"/>
      <c r="U4779"/>
      <c r="V4779"/>
      <c r="W4779"/>
      <c r="X4779"/>
      <c r="Y4779"/>
      <c r="Z4779"/>
      <c r="AA4779"/>
      <c r="AB4779"/>
      <c r="AC4779"/>
      <c r="AD4779"/>
      <c r="AE4779"/>
      <c r="AF4779"/>
      <c r="AG4779"/>
      <c r="AH4779"/>
      <c r="AI4779"/>
      <c r="AJ4779"/>
      <c r="AK4779"/>
      <c r="AL4779"/>
      <c r="AM4779"/>
      <c r="AN4779"/>
      <c r="AO4779"/>
      <c r="AP4779"/>
      <c r="AQ4779"/>
      <c r="AR4779"/>
      <c r="AS4779"/>
      <c r="AT4779"/>
      <c r="AU4779"/>
      <c r="AV4779"/>
    </row>
    <row r="4780" spans="1:48" s="58" customFormat="1" ht="12.75" x14ac:dyDescent="0.2">
      <c r="A4780" s="247"/>
      <c r="B4780" s="165"/>
      <c r="C4780" s="165"/>
      <c r="D4780" s="245"/>
      <c r="E4780" s="245"/>
      <c r="F4780" s="245"/>
      <c r="G4780" s="251"/>
      <c r="H4780" s="251"/>
      <c r="I4780" s="251"/>
      <c r="J4780" s="251"/>
      <c r="K4780" s="251"/>
      <c r="L4780" s="251"/>
      <c r="M4780" s="251"/>
      <c r="N4780" s="251"/>
      <c r="O4780" s="251"/>
      <c r="P4780" s="251"/>
      <c r="Q4780"/>
      <c r="R4780"/>
      <c r="S4780"/>
      <c r="T4780"/>
      <c r="U4780"/>
      <c r="V4780"/>
      <c r="W4780"/>
      <c r="X4780"/>
      <c r="Y4780"/>
      <c r="Z4780"/>
      <c r="AA4780"/>
      <c r="AB4780"/>
      <c r="AC4780"/>
      <c r="AD4780"/>
      <c r="AE4780"/>
      <c r="AF4780"/>
      <c r="AG4780"/>
      <c r="AH4780"/>
      <c r="AI4780"/>
      <c r="AJ4780"/>
      <c r="AK4780"/>
      <c r="AL4780"/>
      <c r="AM4780"/>
      <c r="AN4780"/>
      <c r="AO4780"/>
      <c r="AP4780"/>
      <c r="AQ4780"/>
      <c r="AR4780"/>
      <c r="AS4780"/>
      <c r="AT4780"/>
      <c r="AU4780"/>
      <c r="AV4780"/>
    </row>
    <row r="4781" spans="1:48" s="58" customFormat="1" ht="12.75" x14ac:dyDescent="0.2">
      <c r="A4781" s="247"/>
      <c r="B4781" s="165"/>
      <c r="C4781" s="165"/>
      <c r="D4781" s="245"/>
      <c r="E4781" s="245"/>
      <c r="F4781" s="245"/>
      <c r="G4781" s="251"/>
      <c r="H4781" s="251"/>
      <c r="I4781" s="251"/>
      <c r="J4781" s="251"/>
      <c r="K4781" s="251"/>
      <c r="L4781" s="251"/>
      <c r="M4781" s="251"/>
      <c r="N4781" s="251"/>
      <c r="O4781" s="251"/>
      <c r="P4781" s="251"/>
      <c r="Q4781"/>
      <c r="R4781"/>
      <c r="S4781"/>
      <c r="T4781"/>
      <c r="U4781"/>
      <c r="V4781"/>
      <c r="W4781"/>
      <c r="X4781"/>
      <c r="Y4781"/>
      <c r="Z4781"/>
      <c r="AA4781"/>
      <c r="AB4781"/>
      <c r="AC4781"/>
      <c r="AD4781"/>
      <c r="AE4781"/>
      <c r="AF4781"/>
      <c r="AG4781"/>
      <c r="AH4781"/>
      <c r="AI4781"/>
      <c r="AJ4781"/>
      <c r="AK4781"/>
      <c r="AL4781"/>
      <c r="AM4781"/>
      <c r="AN4781"/>
      <c r="AO4781"/>
      <c r="AP4781"/>
      <c r="AQ4781"/>
      <c r="AR4781"/>
      <c r="AS4781"/>
      <c r="AT4781"/>
      <c r="AU4781"/>
      <c r="AV4781"/>
    </row>
    <row r="4782" spans="1:48" s="58" customFormat="1" ht="12.75" x14ac:dyDescent="0.2">
      <c r="A4782" s="247"/>
      <c r="B4782" s="165"/>
      <c r="C4782" s="165"/>
      <c r="D4782" s="245"/>
      <c r="E4782" s="245"/>
      <c r="F4782" s="245"/>
      <c r="G4782" s="251"/>
      <c r="H4782" s="251"/>
      <c r="I4782" s="251"/>
      <c r="J4782" s="251"/>
      <c r="K4782" s="251"/>
      <c r="L4782" s="251"/>
      <c r="M4782" s="251"/>
      <c r="N4782" s="251"/>
      <c r="O4782" s="251"/>
      <c r="P4782" s="251"/>
      <c r="Q4782"/>
      <c r="R4782"/>
      <c r="S4782"/>
      <c r="T4782"/>
      <c r="U4782"/>
      <c r="V4782"/>
      <c r="W4782"/>
      <c r="X4782"/>
      <c r="Y4782"/>
      <c r="Z4782"/>
      <c r="AA4782"/>
      <c r="AB4782"/>
      <c r="AC4782"/>
      <c r="AD4782"/>
      <c r="AE4782"/>
      <c r="AF4782"/>
      <c r="AG4782"/>
      <c r="AH4782"/>
      <c r="AI4782"/>
      <c r="AJ4782"/>
      <c r="AK4782"/>
      <c r="AL4782"/>
      <c r="AM4782"/>
      <c r="AN4782"/>
      <c r="AO4782"/>
      <c r="AP4782"/>
      <c r="AQ4782"/>
      <c r="AR4782"/>
      <c r="AS4782"/>
      <c r="AT4782"/>
      <c r="AU4782"/>
      <c r="AV4782"/>
    </row>
    <row r="4783" spans="1:48" s="58" customFormat="1" ht="12.75" x14ac:dyDescent="0.2">
      <c r="A4783" s="247"/>
      <c r="B4783" s="165"/>
      <c r="C4783" s="165"/>
      <c r="D4783" s="245"/>
      <c r="E4783" s="245"/>
      <c r="F4783" s="245"/>
      <c r="G4783" s="251"/>
      <c r="H4783" s="251"/>
      <c r="I4783" s="251"/>
      <c r="J4783" s="251"/>
      <c r="K4783" s="251"/>
      <c r="L4783" s="251"/>
      <c r="M4783" s="251"/>
      <c r="N4783" s="251"/>
      <c r="O4783" s="251"/>
      <c r="P4783" s="251"/>
      <c r="Q4783"/>
      <c r="R4783"/>
      <c r="S4783"/>
      <c r="T4783"/>
      <c r="U4783"/>
      <c r="V4783"/>
      <c r="W4783"/>
      <c r="X4783"/>
      <c r="Y4783"/>
      <c r="Z4783"/>
      <c r="AA4783"/>
      <c r="AB4783"/>
      <c r="AC4783"/>
      <c r="AD4783"/>
      <c r="AE4783"/>
      <c r="AF4783"/>
      <c r="AG4783"/>
      <c r="AH4783"/>
      <c r="AI4783"/>
      <c r="AJ4783"/>
      <c r="AK4783"/>
      <c r="AL4783"/>
      <c r="AM4783"/>
      <c r="AN4783"/>
      <c r="AO4783"/>
      <c r="AP4783"/>
      <c r="AQ4783"/>
      <c r="AR4783"/>
      <c r="AS4783"/>
      <c r="AT4783"/>
      <c r="AU4783"/>
      <c r="AV4783"/>
    </row>
    <row r="4784" spans="1:48" s="58" customFormat="1" ht="12.75" x14ac:dyDescent="0.2">
      <c r="A4784" s="247"/>
      <c r="B4784" s="165"/>
      <c r="C4784" s="165"/>
      <c r="D4784" s="245"/>
      <c r="E4784" s="245"/>
      <c r="F4784" s="245"/>
      <c r="G4784" s="251"/>
      <c r="H4784" s="251"/>
      <c r="I4784" s="251"/>
      <c r="J4784" s="251"/>
      <c r="K4784" s="251"/>
      <c r="L4784" s="251"/>
      <c r="M4784" s="251"/>
      <c r="N4784" s="251"/>
      <c r="O4784" s="251"/>
      <c r="P4784" s="251"/>
      <c r="Q4784"/>
      <c r="R4784"/>
      <c r="S4784"/>
      <c r="T4784"/>
      <c r="U4784"/>
      <c r="V4784"/>
      <c r="W4784"/>
      <c r="X4784"/>
      <c r="Y4784"/>
      <c r="Z4784"/>
      <c r="AA4784"/>
      <c r="AB4784"/>
      <c r="AC4784"/>
      <c r="AD4784"/>
      <c r="AE4784"/>
      <c r="AF4784"/>
      <c r="AG4784"/>
      <c r="AH4784"/>
      <c r="AI4784"/>
      <c r="AJ4784"/>
      <c r="AK4784"/>
      <c r="AL4784"/>
      <c r="AM4784"/>
      <c r="AN4784"/>
      <c r="AO4784"/>
      <c r="AP4784"/>
      <c r="AQ4784"/>
      <c r="AR4784"/>
      <c r="AS4784"/>
      <c r="AT4784"/>
      <c r="AU4784"/>
      <c r="AV4784"/>
    </row>
    <row r="4785" spans="1:48" s="58" customFormat="1" ht="12.75" x14ac:dyDescent="0.2">
      <c r="A4785" s="247"/>
      <c r="B4785" s="165"/>
      <c r="C4785" s="165"/>
      <c r="D4785" s="245"/>
      <c r="E4785" s="245"/>
      <c r="F4785" s="245"/>
      <c r="G4785" s="251"/>
      <c r="H4785" s="251"/>
      <c r="I4785" s="251"/>
      <c r="J4785" s="251"/>
      <c r="K4785" s="251"/>
      <c r="L4785" s="251"/>
      <c r="M4785" s="251"/>
      <c r="N4785" s="251"/>
      <c r="O4785" s="251"/>
      <c r="P4785" s="251"/>
      <c r="Q4785"/>
      <c r="R4785"/>
      <c r="S4785"/>
      <c r="T4785"/>
      <c r="U4785"/>
      <c r="V4785"/>
      <c r="W4785"/>
      <c r="X4785"/>
      <c r="Y4785"/>
      <c r="Z4785"/>
      <c r="AA4785"/>
      <c r="AB4785"/>
      <c r="AC4785"/>
      <c r="AD4785"/>
      <c r="AE4785"/>
      <c r="AF4785"/>
      <c r="AG4785"/>
      <c r="AH4785"/>
      <c r="AI4785"/>
      <c r="AJ4785"/>
      <c r="AK4785"/>
      <c r="AL4785"/>
      <c r="AM4785"/>
      <c r="AN4785"/>
      <c r="AO4785"/>
      <c r="AP4785"/>
      <c r="AQ4785"/>
      <c r="AR4785"/>
      <c r="AS4785"/>
      <c r="AT4785"/>
      <c r="AU4785"/>
      <c r="AV4785"/>
    </row>
    <row r="4786" spans="1:48" s="58" customFormat="1" ht="12.75" x14ac:dyDescent="0.2">
      <c r="A4786" s="247"/>
      <c r="B4786" s="165"/>
      <c r="C4786" s="165"/>
      <c r="D4786" s="245"/>
      <c r="E4786" s="245"/>
      <c r="F4786" s="245"/>
      <c r="G4786" s="251"/>
      <c r="H4786" s="251"/>
      <c r="I4786" s="251"/>
      <c r="J4786" s="251"/>
      <c r="K4786" s="251"/>
      <c r="L4786" s="251"/>
      <c r="M4786" s="251"/>
      <c r="N4786" s="251"/>
      <c r="O4786" s="251"/>
      <c r="P4786" s="251"/>
      <c r="Q4786"/>
      <c r="R4786"/>
      <c r="S4786"/>
      <c r="T4786"/>
      <c r="U4786"/>
      <c r="V4786"/>
      <c r="W4786"/>
      <c r="X4786"/>
      <c r="Y4786"/>
      <c r="Z4786"/>
      <c r="AA4786"/>
      <c r="AB4786"/>
      <c r="AC4786"/>
      <c r="AD4786"/>
      <c r="AE4786"/>
      <c r="AF4786"/>
      <c r="AG4786"/>
      <c r="AH4786"/>
      <c r="AI4786"/>
      <c r="AJ4786"/>
      <c r="AK4786"/>
      <c r="AL4786"/>
      <c r="AM4786"/>
      <c r="AN4786"/>
      <c r="AO4786"/>
      <c r="AP4786"/>
      <c r="AQ4786"/>
      <c r="AR4786"/>
      <c r="AS4786"/>
      <c r="AT4786"/>
      <c r="AU4786"/>
      <c r="AV4786"/>
    </row>
    <row r="4787" spans="1:48" s="58" customFormat="1" ht="12.75" x14ac:dyDescent="0.2">
      <c r="A4787" s="247"/>
      <c r="B4787" s="165"/>
      <c r="C4787" s="165"/>
      <c r="D4787" s="245"/>
      <c r="E4787" s="245"/>
      <c r="F4787" s="245"/>
      <c r="G4787" s="251"/>
      <c r="H4787" s="251"/>
      <c r="I4787" s="251"/>
      <c r="J4787" s="251"/>
      <c r="K4787" s="251"/>
      <c r="L4787" s="251"/>
      <c r="M4787" s="251"/>
      <c r="N4787" s="251"/>
      <c r="O4787" s="251"/>
      <c r="P4787" s="251"/>
      <c r="Q4787"/>
      <c r="R4787"/>
      <c r="S4787"/>
      <c r="T4787"/>
      <c r="U4787"/>
      <c r="V4787"/>
      <c r="W4787"/>
      <c r="X4787"/>
      <c r="Y4787"/>
      <c r="Z4787"/>
      <c r="AA4787"/>
      <c r="AB4787"/>
      <c r="AC4787"/>
      <c r="AD4787"/>
      <c r="AE4787"/>
      <c r="AF4787"/>
      <c r="AG4787"/>
      <c r="AH4787"/>
      <c r="AI4787"/>
      <c r="AJ4787"/>
      <c r="AK4787"/>
      <c r="AL4787"/>
      <c r="AM4787"/>
      <c r="AN4787"/>
      <c r="AO4787"/>
      <c r="AP4787"/>
      <c r="AQ4787"/>
      <c r="AR4787"/>
      <c r="AS4787"/>
      <c r="AT4787"/>
      <c r="AU4787"/>
      <c r="AV4787"/>
    </row>
    <row r="4788" spans="1:48" s="58" customFormat="1" ht="12.75" x14ac:dyDescent="0.2">
      <c r="A4788" s="247"/>
      <c r="B4788" s="165"/>
      <c r="C4788" s="165"/>
      <c r="D4788" s="245"/>
      <c r="E4788" s="245"/>
      <c r="F4788" s="245"/>
      <c r="G4788" s="251"/>
      <c r="H4788" s="251"/>
      <c r="I4788" s="251"/>
      <c r="J4788" s="251"/>
      <c r="K4788" s="251"/>
      <c r="L4788" s="251"/>
      <c r="M4788" s="251"/>
      <c r="N4788" s="251"/>
      <c r="O4788" s="251"/>
      <c r="P4788" s="251"/>
      <c r="Q4788"/>
      <c r="R4788"/>
      <c r="S4788"/>
      <c r="T4788"/>
      <c r="U4788"/>
      <c r="V4788"/>
      <c r="W4788"/>
      <c r="X4788"/>
      <c r="Y4788"/>
      <c r="Z4788"/>
      <c r="AA4788"/>
      <c r="AB4788"/>
      <c r="AC4788"/>
      <c r="AD4788"/>
      <c r="AE4788"/>
      <c r="AF4788"/>
      <c r="AG4788"/>
      <c r="AH4788"/>
      <c r="AI4788"/>
      <c r="AJ4788"/>
      <c r="AK4788"/>
      <c r="AL4788"/>
      <c r="AM4788"/>
      <c r="AN4788"/>
      <c r="AO4788"/>
      <c r="AP4788"/>
      <c r="AQ4788"/>
      <c r="AR4788"/>
      <c r="AS4788"/>
      <c r="AT4788"/>
      <c r="AU4788"/>
      <c r="AV4788"/>
    </row>
    <row r="4789" spans="1:48" s="58" customFormat="1" ht="12.75" x14ac:dyDescent="0.2">
      <c r="A4789" s="247"/>
      <c r="B4789" s="165"/>
      <c r="C4789" s="165"/>
      <c r="D4789" s="245"/>
      <c r="E4789" s="245"/>
      <c r="F4789" s="245"/>
      <c r="G4789" s="251"/>
      <c r="H4789" s="251"/>
      <c r="I4789" s="251"/>
      <c r="J4789" s="251"/>
      <c r="K4789" s="251"/>
      <c r="L4789" s="251"/>
      <c r="M4789" s="251"/>
      <c r="N4789" s="251"/>
      <c r="O4789" s="251"/>
      <c r="P4789" s="251"/>
      <c r="Q4789"/>
      <c r="R4789"/>
      <c r="S4789"/>
      <c r="T4789"/>
      <c r="U4789"/>
      <c r="V4789"/>
      <c r="W4789"/>
      <c r="X4789"/>
      <c r="Y4789"/>
      <c r="Z4789"/>
      <c r="AA4789"/>
      <c r="AB4789"/>
      <c r="AC4789"/>
      <c r="AD4789"/>
      <c r="AE4789"/>
      <c r="AF4789"/>
      <c r="AG4789"/>
      <c r="AH4789"/>
      <c r="AI4789"/>
      <c r="AJ4789"/>
      <c r="AK4789"/>
      <c r="AL4789"/>
      <c r="AM4789"/>
      <c r="AN4789"/>
      <c r="AO4789"/>
      <c r="AP4789"/>
      <c r="AQ4789"/>
      <c r="AR4789"/>
      <c r="AS4789"/>
      <c r="AT4789"/>
      <c r="AU4789"/>
      <c r="AV4789"/>
    </row>
    <row r="4790" spans="1:48" s="58" customFormat="1" ht="12.75" x14ac:dyDescent="0.2">
      <c r="A4790" s="247"/>
      <c r="B4790" s="165"/>
      <c r="C4790" s="165"/>
      <c r="D4790" s="245"/>
      <c r="E4790" s="245"/>
      <c r="F4790" s="245"/>
      <c r="G4790" s="251"/>
      <c r="H4790" s="251"/>
      <c r="I4790" s="251"/>
      <c r="J4790" s="251"/>
      <c r="K4790" s="251"/>
      <c r="L4790" s="251"/>
      <c r="M4790" s="251"/>
      <c r="N4790" s="251"/>
      <c r="O4790" s="251"/>
      <c r="P4790" s="251"/>
      <c r="Q4790"/>
      <c r="R4790"/>
      <c r="S4790"/>
      <c r="T4790"/>
      <c r="U4790"/>
      <c r="V4790"/>
      <c r="W4790"/>
      <c r="X4790"/>
      <c r="Y4790"/>
      <c r="Z4790"/>
      <c r="AA4790"/>
      <c r="AB4790"/>
      <c r="AC4790"/>
      <c r="AD4790"/>
      <c r="AE4790"/>
      <c r="AF4790"/>
      <c r="AG4790"/>
      <c r="AH4790"/>
      <c r="AI4790"/>
      <c r="AJ4790"/>
      <c r="AK4790"/>
      <c r="AL4790"/>
      <c r="AM4790"/>
      <c r="AN4790"/>
      <c r="AO4790"/>
      <c r="AP4790"/>
      <c r="AQ4790"/>
      <c r="AR4790"/>
      <c r="AS4790"/>
      <c r="AT4790"/>
      <c r="AU4790"/>
      <c r="AV4790"/>
    </row>
    <row r="4791" spans="1:48" s="58" customFormat="1" ht="12.75" x14ac:dyDescent="0.2">
      <c r="A4791" s="247"/>
      <c r="B4791" s="165"/>
      <c r="C4791" s="165"/>
      <c r="D4791" s="245"/>
      <c r="E4791" s="245"/>
      <c r="F4791" s="245"/>
      <c r="G4791" s="251"/>
      <c r="H4791" s="251"/>
      <c r="I4791" s="251"/>
      <c r="J4791" s="251"/>
      <c r="K4791" s="251"/>
      <c r="L4791" s="251"/>
      <c r="M4791" s="251"/>
      <c r="N4791" s="251"/>
      <c r="O4791" s="251"/>
      <c r="P4791" s="251"/>
      <c r="Q4791"/>
      <c r="R4791"/>
      <c r="S4791"/>
      <c r="T4791"/>
      <c r="U4791"/>
      <c r="V4791"/>
      <c r="W4791"/>
      <c r="X4791"/>
      <c r="Y4791"/>
      <c r="Z4791"/>
      <c r="AA4791"/>
      <c r="AB4791"/>
      <c r="AC4791"/>
      <c r="AD4791"/>
      <c r="AE4791"/>
      <c r="AF4791"/>
      <c r="AG4791"/>
      <c r="AH4791"/>
      <c r="AI4791"/>
      <c r="AJ4791"/>
      <c r="AK4791"/>
      <c r="AL4791"/>
      <c r="AM4791"/>
      <c r="AN4791"/>
      <c r="AO4791"/>
      <c r="AP4791"/>
      <c r="AQ4791"/>
      <c r="AR4791"/>
      <c r="AS4791"/>
      <c r="AT4791"/>
      <c r="AU4791"/>
      <c r="AV4791"/>
    </row>
    <row r="4792" spans="1:48" s="58" customFormat="1" ht="12.75" x14ac:dyDescent="0.2">
      <c r="A4792" s="247"/>
      <c r="B4792" s="165"/>
      <c r="C4792" s="165"/>
      <c r="D4792" s="245"/>
      <c r="E4792" s="245"/>
      <c r="F4792" s="245"/>
      <c r="G4792" s="251"/>
      <c r="H4792" s="251"/>
      <c r="I4792" s="251"/>
      <c r="J4792" s="251"/>
      <c r="K4792" s="251"/>
      <c r="L4792" s="251"/>
      <c r="M4792" s="251"/>
      <c r="N4792" s="251"/>
      <c r="O4792" s="251"/>
      <c r="P4792" s="251"/>
      <c r="Q4792"/>
      <c r="R4792"/>
      <c r="S4792"/>
      <c r="T4792"/>
      <c r="U4792"/>
      <c r="V4792"/>
      <c r="W4792"/>
      <c r="X4792"/>
      <c r="Y4792"/>
      <c r="Z4792"/>
      <c r="AA4792"/>
      <c r="AB4792"/>
      <c r="AC4792"/>
      <c r="AD4792"/>
      <c r="AE4792"/>
      <c r="AF4792"/>
      <c r="AG4792"/>
      <c r="AH4792"/>
      <c r="AI4792"/>
      <c r="AJ4792"/>
      <c r="AK4792"/>
      <c r="AL4792"/>
      <c r="AM4792"/>
      <c r="AN4792"/>
      <c r="AO4792"/>
      <c r="AP4792"/>
      <c r="AQ4792"/>
      <c r="AR4792"/>
      <c r="AS4792"/>
      <c r="AT4792"/>
      <c r="AU4792"/>
      <c r="AV4792"/>
    </row>
    <row r="4793" spans="1:48" s="58" customFormat="1" ht="12.75" x14ac:dyDescent="0.2">
      <c r="A4793" s="247"/>
      <c r="B4793" s="165"/>
      <c r="C4793" s="165"/>
      <c r="D4793" s="245"/>
      <c r="E4793" s="245"/>
      <c r="F4793" s="245"/>
      <c r="G4793" s="251"/>
      <c r="H4793" s="251"/>
      <c r="I4793" s="251"/>
      <c r="J4793" s="251"/>
      <c r="K4793" s="251"/>
      <c r="L4793" s="251"/>
      <c r="M4793" s="251"/>
      <c r="N4793" s="251"/>
      <c r="O4793" s="251"/>
      <c r="P4793" s="251"/>
      <c r="Q4793"/>
      <c r="R4793"/>
      <c r="S4793"/>
      <c r="T4793"/>
      <c r="U4793"/>
      <c r="V4793"/>
      <c r="W4793"/>
      <c r="X4793"/>
      <c r="Y4793"/>
      <c r="Z4793"/>
      <c r="AA4793"/>
      <c r="AB4793"/>
      <c r="AC4793"/>
      <c r="AD4793"/>
      <c r="AE4793"/>
      <c r="AF4793"/>
      <c r="AG4793"/>
      <c r="AH4793"/>
      <c r="AI4793"/>
      <c r="AJ4793"/>
      <c r="AK4793"/>
      <c r="AL4793"/>
      <c r="AM4793"/>
      <c r="AN4793"/>
      <c r="AO4793"/>
      <c r="AP4793"/>
      <c r="AQ4793"/>
      <c r="AR4793"/>
      <c r="AS4793"/>
      <c r="AT4793"/>
      <c r="AU4793"/>
      <c r="AV4793"/>
    </row>
    <row r="4794" spans="1:48" s="58" customFormat="1" ht="12.75" x14ac:dyDescent="0.2">
      <c r="A4794" s="247"/>
      <c r="B4794" s="165"/>
      <c r="C4794" s="165"/>
      <c r="D4794" s="245"/>
      <c r="E4794" s="245"/>
      <c r="F4794" s="245"/>
      <c r="G4794" s="251"/>
      <c r="H4794" s="251"/>
      <c r="I4794" s="251"/>
      <c r="J4794" s="251"/>
      <c r="K4794" s="251"/>
      <c r="L4794" s="251"/>
      <c r="M4794" s="251"/>
      <c r="N4794" s="251"/>
      <c r="O4794" s="251"/>
      <c r="P4794" s="251"/>
      <c r="Q4794"/>
      <c r="R4794"/>
      <c r="S4794"/>
      <c r="T4794"/>
      <c r="U4794"/>
      <c r="V4794"/>
      <c r="W4794"/>
      <c r="X4794"/>
      <c r="Y4794"/>
      <c r="Z4794"/>
      <c r="AA4794"/>
      <c r="AB4794"/>
      <c r="AC4794"/>
      <c r="AD4794"/>
      <c r="AE4794"/>
      <c r="AF4794"/>
      <c r="AG4794"/>
      <c r="AH4794"/>
      <c r="AI4794"/>
      <c r="AJ4794"/>
      <c r="AK4794"/>
      <c r="AL4794"/>
      <c r="AM4794"/>
      <c r="AN4794"/>
      <c r="AO4794"/>
      <c r="AP4794"/>
      <c r="AQ4794"/>
      <c r="AR4794"/>
      <c r="AS4794"/>
      <c r="AT4794"/>
      <c r="AU4794"/>
      <c r="AV4794"/>
    </row>
    <row r="4795" spans="1:48" s="58" customFormat="1" ht="12.75" x14ac:dyDescent="0.2">
      <c r="A4795" s="247"/>
      <c r="B4795" s="165"/>
      <c r="C4795" s="165"/>
      <c r="D4795" s="245"/>
      <c r="E4795" s="245"/>
      <c r="F4795" s="245"/>
      <c r="G4795" s="251"/>
      <c r="H4795" s="251"/>
      <c r="I4795" s="251"/>
      <c r="J4795" s="251"/>
      <c r="K4795" s="251"/>
      <c r="L4795" s="251"/>
      <c r="M4795" s="251"/>
      <c r="N4795" s="251"/>
      <c r="O4795" s="251"/>
      <c r="P4795" s="251"/>
      <c r="Q4795"/>
      <c r="R4795"/>
      <c r="S4795"/>
      <c r="T4795"/>
      <c r="U4795"/>
      <c r="V4795"/>
      <c r="W4795"/>
      <c r="X4795"/>
      <c r="Y4795"/>
      <c r="Z4795"/>
      <c r="AA4795"/>
      <c r="AB4795"/>
      <c r="AC4795"/>
      <c r="AD4795"/>
      <c r="AE4795"/>
      <c r="AF4795"/>
      <c r="AG4795"/>
      <c r="AH4795"/>
      <c r="AI4795"/>
      <c r="AJ4795"/>
      <c r="AK4795"/>
      <c r="AL4795"/>
      <c r="AM4795"/>
      <c r="AN4795"/>
      <c r="AO4795"/>
      <c r="AP4795"/>
      <c r="AQ4795"/>
      <c r="AR4795"/>
      <c r="AS4795"/>
      <c r="AT4795"/>
      <c r="AU4795"/>
      <c r="AV4795"/>
    </row>
    <row r="4796" spans="1:48" s="58" customFormat="1" ht="12.75" x14ac:dyDescent="0.2">
      <c r="A4796" s="247"/>
      <c r="B4796" s="165"/>
      <c r="C4796" s="165"/>
      <c r="D4796" s="245"/>
      <c r="E4796" s="245"/>
      <c r="F4796" s="245"/>
      <c r="G4796" s="251"/>
      <c r="H4796" s="251"/>
      <c r="I4796" s="251"/>
      <c r="J4796" s="251"/>
      <c r="K4796" s="251"/>
      <c r="L4796" s="251"/>
      <c r="M4796" s="251"/>
      <c r="N4796" s="251"/>
      <c r="O4796" s="251"/>
      <c r="P4796" s="251"/>
      <c r="Q4796"/>
      <c r="R4796"/>
      <c r="S4796"/>
      <c r="T4796"/>
      <c r="U4796"/>
      <c r="V4796"/>
      <c r="W4796"/>
      <c r="X4796"/>
      <c r="Y4796"/>
      <c r="Z4796"/>
      <c r="AA4796"/>
      <c r="AB4796"/>
      <c r="AC4796"/>
      <c r="AD4796"/>
      <c r="AE4796"/>
      <c r="AF4796"/>
      <c r="AG4796"/>
      <c r="AH4796"/>
      <c r="AI4796"/>
      <c r="AJ4796"/>
      <c r="AK4796"/>
      <c r="AL4796"/>
      <c r="AM4796"/>
      <c r="AN4796"/>
      <c r="AO4796"/>
      <c r="AP4796"/>
      <c r="AQ4796"/>
      <c r="AR4796"/>
      <c r="AS4796"/>
      <c r="AT4796"/>
      <c r="AU4796"/>
      <c r="AV4796"/>
    </row>
    <row r="4797" spans="1:48" s="58" customFormat="1" ht="12.75" x14ac:dyDescent="0.2">
      <c r="A4797" s="247"/>
      <c r="B4797" s="165"/>
      <c r="C4797" s="165"/>
      <c r="D4797" s="245"/>
      <c r="E4797" s="245"/>
      <c r="F4797" s="245"/>
      <c r="G4797" s="251"/>
      <c r="H4797" s="251"/>
      <c r="I4797" s="251"/>
      <c r="J4797" s="251"/>
      <c r="K4797" s="251"/>
      <c r="L4797" s="251"/>
      <c r="M4797" s="251"/>
      <c r="N4797" s="251"/>
      <c r="O4797" s="251"/>
      <c r="P4797" s="251"/>
      <c r="Q4797"/>
      <c r="R4797"/>
      <c r="S4797"/>
      <c r="T4797"/>
      <c r="U4797"/>
      <c r="V4797"/>
      <c r="W4797"/>
      <c r="X4797"/>
      <c r="Y4797"/>
      <c r="Z4797"/>
      <c r="AA4797"/>
      <c r="AB4797"/>
      <c r="AC4797"/>
      <c r="AD4797"/>
      <c r="AE4797"/>
      <c r="AF4797"/>
      <c r="AG4797"/>
      <c r="AH4797"/>
      <c r="AI4797"/>
      <c r="AJ4797"/>
      <c r="AK4797"/>
      <c r="AL4797"/>
      <c r="AM4797"/>
      <c r="AN4797"/>
      <c r="AO4797"/>
      <c r="AP4797"/>
      <c r="AQ4797"/>
      <c r="AR4797"/>
      <c r="AS4797"/>
      <c r="AT4797"/>
      <c r="AU4797"/>
      <c r="AV4797"/>
    </row>
    <row r="4798" spans="1:48" s="58" customFormat="1" ht="12.75" x14ac:dyDescent="0.2">
      <c r="A4798" s="247"/>
      <c r="B4798" s="165"/>
      <c r="C4798" s="165"/>
      <c r="D4798" s="245"/>
      <c r="E4798" s="245"/>
      <c r="F4798" s="245"/>
      <c r="G4798" s="251"/>
      <c r="H4798" s="251"/>
      <c r="I4798" s="251"/>
      <c r="J4798" s="251"/>
      <c r="K4798" s="251"/>
      <c r="L4798" s="251"/>
      <c r="M4798" s="251"/>
      <c r="N4798" s="251"/>
      <c r="O4798" s="251"/>
      <c r="P4798" s="251"/>
      <c r="Q4798"/>
      <c r="R4798"/>
      <c r="S4798"/>
      <c r="T4798"/>
      <c r="U4798"/>
      <c r="V4798"/>
      <c r="W4798"/>
      <c r="X4798"/>
      <c r="Y4798"/>
      <c r="Z4798"/>
      <c r="AA4798"/>
      <c r="AB4798"/>
      <c r="AC4798"/>
      <c r="AD4798"/>
      <c r="AE4798"/>
      <c r="AF4798"/>
      <c r="AG4798"/>
      <c r="AH4798"/>
      <c r="AI4798"/>
      <c r="AJ4798"/>
      <c r="AK4798"/>
      <c r="AL4798"/>
      <c r="AM4798"/>
      <c r="AN4798"/>
      <c r="AO4798"/>
      <c r="AP4798"/>
      <c r="AQ4798"/>
      <c r="AR4798"/>
      <c r="AS4798"/>
      <c r="AT4798"/>
      <c r="AU4798"/>
      <c r="AV4798"/>
    </row>
    <row r="4799" spans="1:48" s="58" customFormat="1" ht="12.75" x14ac:dyDescent="0.2">
      <c r="A4799" s="247"/>
      <c r="B4799" s="165"/>
      <c r="C4799" s="165"/>
      <c r="D4799" s="245"/>
      <c r="E4799" s="245"/>
      <c r="F4799" s="245"/>
      <c r="G4799" s="251"/>
      <c r="H4799" s="251"/>
      <c r="I4799" s="251"/>
      <c r="J4799" s="251"/>
      <c r="K4799" s="251"/>
      <c r="L4799" s="251"/>
      <c r="M4799" s="251"/>
      <c r="N4799" s="251"/>
      <c r="O4799" s="251"/>
      <c r="P4799" s="251"/>
      <c r="Q4799"/>
      <c r="R4799"/>
      <c r="S4799"/>
      <c r="T4799"/>
      <c r="U4799"/>
      <c r="V4799"/>
      <c r="W4799"/>
      <c r="X4799"/>
      <c r="Y4799"/>
      <c r="Z4799"/>
      <c r="AA4799"/>
      <c r="AB4799"/>
      <c r="AC4799"/>
      <c r="AD4799"/>
      <c r="AE4799"/>
      <c r="AF4799"/>
      <c r="AG4799"/>
      <c r="AH4799"/>
      <c r="AI4799"/>
      <c r="AJ4799"/>
      <c r="AK4799"/>
      <c r="AL4799"/>
      <c r="AM4799"/>
      <c r="AN4799"/>
      <c r="AO4799"/>
      <c r="AP4799"/>
      <c r="AQ4799"/>
      <c r="AR4799"/>
      <c r="AS4799"/>
      <c r="AT4799"/>
      <c r="AU4799"/>
      <c r="AV4799"/>
    </row>
    <row r="4800" spans="1:48" s="58" customFormat="1" ht="12.75" x14ac:dyDescent="0.2">
      <c r="A4800" s="247"/>
      <c r="B4800" s="165"/>
      <c r="C4800" s="165"/>
      <c r="D4800" s="245"/>
      <c r="E4800" s="245"/>
      <c r="F4800" s="245"/>
      <c r="G4800" s="251"/>
      <c r="H4800" s="251"/>
      <c r="I4800" s="251"/>
      <c r="J4800" s="251"/>
      <c r="K4800" s="251"/>
      <c r="L4800" s="251"/>
      <c r="M4800" s="251"/>
      <c r="N4800" s="251"/>
      <c r="O4800" s="251"/>
      <c r="P4800" s="251"/>
      <c r="Q4800"/>
      <c r="R4800"/>
      <c r="S4800"/>
      <c r="T4800"/>
      <c r="U4800"/>
      <c r="V4800"/>
      <c r="W4800"/>
      <c r="X4800"/>
      <c r="Y4800"/>
      <c r="Z4800"/>
      <c r="AA4800"/>
      <c r="AB4800"/>
      <c r="AC4800"/>
      <c r="AD4800"/>
      <c r="AE4800"/>
      <c r="AF4800"/>
      <c r="AG4800"/>
      <c r="AH4800"/>
      <c r="AI4800"/>
      <c r="AJ4800"/>
      <c r="AK4800"/>
      <c r="AL4800"/>
      <c r="AM4800"/>
      <c r="AN4800"/>
      <c r="AO4800"/>
      <c r="AP4800"/>
      <c r="AQ4800"/>
      <c r="AR4800"/>
      <c r="AS4800"/>
      <c r="AT4800"/>
      <c r="AU4800"/>
      <c r="AV4800"/>
    </row>
    <row r="4801" spans="1:48" s="58" customFormat="1" ht="12.75" x14ac:dyDescent="0.2">
      <c r="A4801" s="247"/>
      <c r="B4801" s="165"/>
      <c r="C4801" s="165"/>
      <c r="D4801" s="245"/>
      <c r="E4801" s="245"/>
      <c r="F4801" s="245"/>
      <c r="G4801" s="251"/>
      <c r="H4801" s="251"/>
      <c r="I4801" s="251"/>
      <c r="J4801" s="251"/>
      <c r="K4801" s="251"/>
      <c r="L4801" s="251"/>
      <c r="M4801" s="251"/>
      <c r="N4801" s="251"/>
      <c r="O4801" s="251"/>
      <c r="P4801" s="251"/>
      <c r="Q4801"/>
      <c r="R4801"/>
      <c r="S4801"/>
      <c r="T4801"/>
      <c r="U4801"/>
      <c r="V4801"/>
      <c r="W4801"/>
      <c r="X4801"/>
      <c r="Y4801"/>
      <c r="Z4801"/>
      <c r="AA4801"/>
      <c r="AB4801"/>
      <c r="AC4801"/>
      <c r="AD4801"/>
      <c r="AE4801"/>
      <c r="AF4801"/>
      <c r="AG4801"/>
      <c r="AH4801"/>
      <c r="AI4801"/>
      <c r="AJ4801"/>
      <c r="AK4801"/>
      <c r="AL4801"/>
      <c r="AM4801"/>
      <c r="AN4801"/>
      <c r="AO4801"/>
      <c r="AP4801"/>
      <c r="AQ4801"/>
      <c r="AR4801"/>
      <c r="AS4801"/>
      <c r="AT4801"/>
      <c r="AU4801"/>
      <c r="AV4801"/>
    </row>
    <row r="4802" spans="1:48" s="58" customFormat="1" ht="12.75" x14ac:dyDescent="0.2">
      <c r="A4802" s="247"/>
      <c r="B4802" s="165"/>
      <c r="C4802" s="165"/>
      <c r="D4802" s="245"/>
      <c r="E4802" s="245"/>
      <c r="F4802" s="245"/>
      <c r="G4802" s="251"/>
      <c r="H4802" s="251"/>
      <c r="I4802" s="251"/>
      <c r="J4802" s="251"/>
      <c r="K4802" s="251"/>
      <c r="L4802" s="251"/>
      <c r="M4802" s="251"/>
      <c r="N4802" s="251"/>
      <c r="O4802" s="251"/>
      <c r="P4802" s="251"/>
      <c r="Q4802"/>
      <c r="R4802"/>
      <c r="S4802"/>
      <c r="T4802"/>
      <c r="U4802"/>
      <c r="V4802"/>
      <c r="W4802"/>
      <c r="X4802"/>
      <c r="Y4802"/>
      <c r="Z4802"/>
      <c r="AA4802"/>
      <c r="AB4802"/>
      <c r="AC4802"/>
      <c r="AD4802"/>
      <c r="AE4802"/>
      <c r="AF4802"/>
      <c r="AG4802"/>
      <c r="AH4802"/>
      <c r="AI4802"/>
      <c r="AJ4802"/>
      <c r="AK4802"/>
      <c r="AL4802"/>
      <c r="AM4802"/>
      <c r="AN4802"/>
      <c r="AO4802"/>
      <c r="AP4802"/>
      <c r="AQ4802"/>
      <c r="AR4802"/>
      <c r="AS4802"/>
      <c r="AT4802"/>
      <c r="AU4802"/>
      <c r="AV4802"/>
    </row>
    <row r="4803" spans="1:48" s="58" customFormat="1" ht="12.75" x14ac:dyDescent="0.2">
      <c r="A4803" s="247"/>
      <c r="B4803" s="165"/>
      <c r="C4803" s="165"/>
      <c r="D4803" s="245"/>
      <c r="E4803" s="245"/>
      <c r="F4803" s="245"/>
      <c r="G4803" s="251"/>
      <c r="H4803" s="251"/>
      <c r="I4803" s="251"/>
      <c r="J4803" s="251"/>
      <c r="K4803" s="251"/>
      <c r="L4803" s="251"/>
      <c r="M4803" s="251"/>
      <c r="N4803" s="251"/>
      <c r="O4803" s="251"/>
      <c r="P4803" s="251"/>
      <c r="Q4803"/>
      <c r="R4803"/>
      <c r="S4803"/>
      <c r="T4803"/>
      <c r="U4803"/>
      <c r="V4803"/>
      <c r="W4803"/>
      <c r="X4803"/>
      <c r="Y4803"/>
      <c r="Z4803"/>
      <c r="AA4803"/>
      <c r="AB4803"/>
      <c r="AC4803"/>
      <c r="AD4803"/>
      <c r="AE4803"/>
      <c r="AF4803"/>
      <c r="AG4803"/>
      <c r="AH4803"/>
      <c r="AI4803"/>
      <c r="AJ4803"/>
      <c r="AK4803"/>
      <c r="AL4803"/>
      <c r="AM4803"/>
      <c r="AN4803"/>
      <c r="AO4803"/>
      <c r="AP4803"/>
      <c r="AQ4803"/>
      <c r="AR4803"/>
      <c r="AS4803"/>
      <c r="AT4803"/>
      <c r="AU4803"/>
      <c r="AV4803"/>
    </row>
    <row r="4804" spans="1:48" s="58" customFormat="1" ht="12.75" x14ac:dyDescent="0.2">
      <c r="A4804" s="247"/>
      <c r="B4804" s="165"/>
      <c r="C4804" s="165"/>
      <c r="D4804" s="245"/>
      <c r="E4804" s="245"/>
      <c r="F4804" s="245"/>
      <c r="G4804" s="251"/>
      <c r="H4804" s="251"/>
      <c r="I4804" s="251"/>
      <c r="J4804" s="251"/>
      <c r="K4804" s="251"/>
      <c r="L4804" s="251"/>
      <c r="M4804" s="251"/>
      <c r="N4804" s="251"/>
      <c r="O4804" s="251"/>
      <c r="P4804" s="251"/>
      <c r="Q4804"/>
      <c r="R4804"/>
      <c r="S4804"/>
      <c r="T4804"/>
      <c r="U4804"/>
      <c r="V4804"/>
      <c r="W4804"/>
      <c r="X4804"/>
      <c r="Y4804"/>
      <c r="Z4804"/>
      <c r="AA4804"/>
      <c r="AB4804"/>
      <c r="AC4804"/>
      <c r="AD4804"/>
      <c r="AE4804"/>
      <c r="AF4804"/>
      <c r="AG4804"/>
      <c r="AH4804"/>
      <c r="AI4804"/>
      <c r="AJ4804"/>
      <c r="AK4804"/>
      <c r="AL4804"/>
      <c r="AM4804"/>
      <c r="AN4804"/>
      <c r="AO4804"/>
      <c r="AP4804"/>
      <c r="AQ4804"/>
      <c r="AR4804"/>
      <c r="AS4804"/>
      <c r="AT4804"/>
      <c r="AU4804"/>
      <c r="AV4804"/>
    </row>
    <row r="4805" spans="1:48" s="58" customFormat="1" ht="12.75" x14ac:dyDescent="0.2">
      <c r="A4805" s="247"/>
      <c r="B4805" s="165"/>
      <c r="C4805" s="165"/>
      <c r="D4805" s="245"/>
      <c r="E4805" s="245"/>
      <c r="F4805" s="245"/>
      <c r="G4805" s="251"/>
      <c r="H4805" s="251"/>
      <c r="I4805" s="251"/>
      <c r="J4805" s="251"/>
      <c r="K4805" s="251"/>
      <c r="L4805" s="251"/>
      <c r="M4805" s="251"/>
      <c r="N4805" s="251"/>
      <c r="O4805" s="251"/>
      <c r="P4805" s="251"/>
      <c r="Q4805"/>
      <c r="R4805"/>
      <c r="S4805"/>
      <c r="T4805"/>
      <c r="U4805"/>
      <c r="V4805"/>
      <c r="W4805"/>
      <c r="X4805"/>
      <c r="Y4805"/>
      <c r="Z4805"/>
      <c r="AA4805"/>
      <c r="AB4805"/>
      <c r="AC4805"/>
      <c r="AD4805"/>
      <c r="AE4805"/>
      <c r="AF4805"/>
      <c r="AG4805"/>
      <c r="AH4805"/>
      <c r="AI4805"/>
      <c r="AJ4805"/>
      <c r="AK4805"/>
      <c r="AL4805"/>
      <c r="AM4805"/>
      <c r="AN4805"/>
      <c r="AO4805"/>
      <c r="AP4805"/>
      <c r="AQ4805"/>
      <c r="AR4805"/>
      <c r="AS4805"/>
      <c r="AT4805"/>
      <c r="AU4805"/>
      <c r="AV4805"/>
    </row>
    <row r="4806" spans="1:48" s="58" customFormat="1" ht="12.75" x14ac:dyDescent="0.2">
      <c r="A4806" s="247"/>
      <c r="B4806" s="165"/>
      <c r="C4806" s="165"/>
      <c r="D4806" s="245"/>
      <c r="E4806" s="245"/>
      <c r="F4806" s="245"/>
      <c r="G4806" s="251"/>
      <c r="H4806" s="251"/>
      <c r="I4806" s="251"/>
      <c r="J4806" s="251"/>
      <c r="K4806" s="251"/>
      <c r="L4806" s="251"/>
      <c r="M4806" s="251"/>
      <c r="N4806" s="251"/>
      <c r="O4806" s="251"/>
      <c r="P4806" s="251"/>
      <c r="Q4806"/>
      <c r="R4806"/>
      <c r="S4806"/>
      <c r="T4806"/>
      <c r="U4806"/>
      <c r="V4806"/>
      <c r="W4806"/>
      <c r="X4806"/>
      <c r="Y4806"/>
      <c r="Z4806"/>
      <c r="AA4806"/>
      <c r="AB4806"/>
      <c r="AC4806"/>
      <c r="AD4806"/>
      <c r="AE4806"/>
      <c r="AF4806"/>
      <c r="AG4806"/>
      <c r="AH4806"/>
      <c r="AI4806"/>
      <c r="AJ4806"/>
      <c r="AK4806"/>
      <c r="AL4806"/>
      <c r="AM4806"/>
      <c r="AN4806"/>
      <c r="AO4806"/>
      <c r="AP4806"/>
      <c r="AQ4806"/>
      <c r="AR4806"/>
      <c r="AS4806"/>
      <c r="AT4806"/>
      <c r="AU4806"/>
      <c r="AV4806"/>
    </row>
    <row r="4807" spans="1:48" s="58" customFormat="1" ht="12.75" x14ac:dyDescent="0.2">
      <c r="A4807" s="247"/>
      <c r="B4807" s="165"/>
      <c r="C4807" s="165"/>
      <c r="D4807" s="245"/>
      <c r="E4807" s="245"/>
      <c r="F4807" s="245"/>
      <c r="G4807" s="251"/>
      <c r="H4807" s="251"/>
      <c r="I4807" s="251"/>
      <c r="J4807" s="251"/>
      <c r="K4807" s="251"/>
      <c r="L4807" s="251"/>
      <c r="M4807" s="251"/>
      <c r="N4807" s="251"/>
      <c r="O4807" s="251"/>
      <c r="P4807" s="251"/>
      <c r="Q4807"/>
      <c r="R4807"/>
      <c r="S4807"/>
      <c r="T4807"/>
      <c r="U4807"/>
      <c r="V4807"/>
      <c r="W4807"/>
      <c r="X4807"/>
      <c r="Y4807"/>
      <c r="Z4807"/>
      <c r="AA4807"/>
      <c r="AB4807"/>
      <c r="AC4807"/>
      <c r="AD4807"/>
      <c r="AE4807"/>
      <c r="AF4807"/>
      <c r="AG4807"/>
      <c r="AH4807"/>
      <c r="AI4807"/>
      <c r="AJ4807"/>
      <c r="AK4807"/>
      <c r="AL4807"/>
      <c r="AM4807"/>
      <c r="AN4807"/>
      <c r="AO4807"/>
      <c r="AP4807"/>
      <c r="AQ4807"/>
      <c r="AR4807"/>
      <c r="AS4807"/>
      <c r="AT4807"/>
      <c r="AU4807"/>
      <c r="AV4807"/>
    </row>
    <row r="4808" spans="1:48" s="58" customFormat="1" ht="12.75" x14ac:dyDescent="0.2">
      <c r="A4808" s="247"/>
      <c r="B4808" s="165"/>
      <c r="C4808" s="165"/>
      <c r="D4808" s="245"/>
      <c r="E4808" s="245"/>
      <c r="F4808" s="245"/>
      <c r="G4808" s="251"/>
      <c r="H4808" s="251"/>
      <c r="I4808" s="251"/>
      <c r="J4808" s="251"/>
      <c r="K4808" s="251"/>
      <c r="L4808" s="251"/>
      <c r="M4808" s="251"/>
      <c r="N4808" s="251"/>
      <c r="O4808" s="251"/>
      <c r="P4808" s="251"/>
      <c r="Q4808"/>
      <c r="R4808"/>
      <c r="S4808"/>
      <c r="T4808"/>
      <c r="U4808"/>
      <c r="V4808"/>
      <c r="W4808"/>
      <c r="X4808"/>
      <c r="Y4808"/>
      <c r="Z4808"/>
      <c r="AA4808"/>
      <c r="AB4808"/>
      <c r="AC4808"/>
      <c r="AD4808"/>
      <c r="AE4808"/>
      <c r="AF4808"/>
      <c r="AG4808"/>
      <c r="AH4808"/>
      <c r="AI4808"/>
      <c r="AJ4808"/>
      <c r="AK4808"/>
      <c r="AL4808"/>
      <c r="AM4808"/>
      <c r="AN4808"/>
      <c r="AO4808"/>
      <c r="AP4808"/>
      <c r="AQ4808"/>
      <c r="AR4808"/>
      <c r="AS4808"/>
      <c r="AT4808"/>
      <c r="AU4808"/>
      <c r="AV4808"/>
    </row>
    <row r="4809" spans="1:48" s="58" customFormat="1" ht="12.75" x14ac:dyDescent="0.2">
      <c r="A4809" s="247"/>
      <c r="B4809" s="165"/>
      <c r="C4809" s="165"/>
      <c r="D4809" s="245"/>
      <c r="E4809" s="245"/>
      <c r="F4809" s="245"/>
      <c r="G4809" s="251"/>
      <c r="H4809" s="251"/>
      <c r="I4809" s="251"/>
      <c r="J4809" s="251"/>
      <c r="K4809" s="251"/>
      <c r="L4809" s="251"/>
      <c r="M4809" s="251"/>
      <c r="N4809" s="251"/>
      <c r="O4809" s="251"/>
      <c r="P4809" s="251"/>
      <c r="Q4809"/>
      <c r="R4809"/>
      <c r="S4809"/>
      <c r="T4809"/>
      <c r="U4809"/>
      <c r="V4809"/>
      <c r="W4809"/>
      <c r="X4809"/>
      <c r="Y4809"/>
      <c r="Z4809"/>
      <c r="AA4809"/>
      <c r="AB4809"/>
      <c r="AC4809"/>
      <c r="AD4809"/>
      <c r="AE4809"/>
      <c r="AF4809"/>
      <c r="AG4809"/>
      <c r="AH4809"/>
      <c r="AI4809"/>
      <c r="AJ4809"/>
      <c r="AK4809"/>
      <c r="AL4809"/>
      <c r="AM4809"/>
      <c r="AN4809"/>
      <c r="AO4809"/>
      <c r="AP4809"/>
      <c r="AQ4809"/>
      <c r="AR4809"/>
      <c r="AS4809"/>
      <c r="AT4809"/>
      <c r="AU4809"/>
      <c r="AV4809"/>
    </row>
    <row r="4810" spans="1:48" s="58" customFormat="1" ht="12.75" x14ac:dyDescent="0.2">
      <c r="A4810" s="247"/>
      <c r="B4810" s="165"/>
      <c r="C4810" s="165"/>
      <c r="D4810" s="245"/>
      <c r="E4810" s="245"/>
      <c r="F4810" s="245"/>
      <c r="G4810" s="251"/>
      <c r="H4810" s="251"/>
      <c r="I4810" s="251"/>
      <c r="J4810" s="251"/>
      <c r="K4810" s="251"/>
      <c r="L4810" s="251"/>
      <c r="M4810" s="251"/>
      <c r="N4810" s="251"/>
      <c r="O4810" s="251"/>
      <c r="P4810" s="251"/>
      <c r="Q4810"/>
      <c r="R4810"/>
      <c r="S4810"/>
      <c r="T4810"/>
      <c r="U4810"/>
      <c r="V4810"/>
      <c r="W4810"/>
      <c r="X4810"/>
      <c r="Y4810"/>
      <c r="Z4810"/>
      <c r="AA4810"/>
      <c r="AB4810"/>
      <c r="AC4810"/>
      <c r="AD4810"/>
      <c r="AE4810"/>
      <c r="AF4810"/>
      <c r="AG4810"/>
      <c r="AH4810"/>
      <c r="AI4810"/>
      <c r="AJ4810"/>
      <c r="AK4810"/>
      <c r="AL4810"/>
      <c r="AM4810"/>
      <c r="AN4810"/>
      <c r="AO4810"/>
      <c r="AP4810"/>
      <c r="AQ4810"/>
      <c r="AR4810"/>
      <c r="AS4810"/>
      <c r="AT4810"/>
      <c r="AU4810"/>
      <c r="AV4810"/>
    </row>
    <row r="4811" spans="1:48" s="58" customFormat="1" ht="12.75" x14ac:dyDescent="0.2">
      <c r="A4811" s="247"/>
      <c r="B4811" s="165"/>
      <c r="C4811" s="165"/>
      <c r="D4811" s="245"/>
      <c r="E4811" s="245"/>
      <c r="F4811" s="245"/>
      <c r="G4811" s="251"/>
      <c r="H4811" s="251"/>
      <c r="I4811" s="251"/>
      <c r="J4811" s="251"/>
      <c r="K4811" s="251"/>
      <c r="L4811" s="251"/>
      <c r="M4811" s="251"/>
      <c r="N4811" s="251"/>
      <c r="O4811" s="251"/>
      <c r="P4811" s="251"/>
      <c r="Q4811"/>
      <c r="R4811"/>
      <c r="S4811"/>
      <c r="T4811"/>
      <c r="U4811"/>
      <c r="V4811"/>
      <c r="W4811"/>
      <c r="X4811"/>
      <c r="Y4811"/>
      <c r="Z4811"/>
      <c r="AA4811"/>
      <c r="AB4811"/>
      <c r="AC4811"/>
      <c r="AD4811"/>
      <c r="AE4811"/>
      <c r="AF4811"/>
      <c r="AG4811"/>
      <c r="AH4811"/>
      <c r="AI4811"/>
      <c r="AJ4811"/>
      <c r="AK4811"/>
      <c r="AL4811"/>
      <c r="AM4811"/>
      <c r="AN4811"/>
      <c r="AO4811"/>
      <c r="AP4811"/>
      <c r="AQ4811"/>
      <c r="AR4811"/>
      <c r="AS4811"/>
      <c r="AT4811"/>
      <c r="AU4811"/>
      <c r="AV4811"/>
    </row>
    <row r="4812" spans="1:48" s="58" customFormat="1" ht="12.75" x14ac:dyDescent="0.2">
      <c r="A4812" s="247"/>
      <c r="B4812" s="165"/>
      <c r="C4812" s="165"/>
      <c r="D4812" s="245"/>
      <c r="E4812" s="245"/>
      <c r="F4812" s="245"/>
      <c r="G4812" s="251"/>
      <c r="H4812" s="251"/>
      <c r="I4812" s="251"/>
      <c r="J4812" s="251"/>
      <c r="K4812" s="251"/>
      <c r="L4812" s="251"/>
      <c r="M4812" s="251"/>
      <c r="N4812" s="251"/>
      <c r="O4812" s="251"/>
      <c r="P4812" s="251"/>
      <c r="Q4812"/>
      <c r="R4812"/>
      <c r="S4812"/>
      <c r="T4812"/>
      <c r="U4812"/>
      <c r="V4812"/>
      <c r="W4812"/>
      <c r="X4812"/>
      <c r="Y4812"/>
      <c r="Z4812"/>
      <c r="AA4812"/>
      <c r="AB4812"/>
      <c r="AC4812"/>
      <c r="AD4812"/>
      <c r="AE4812"/>
      <c r="AF4812"/>
      <c r="AG4812"/>
      <c r="AH4812"/>
      <c r="AI4812"/>
      <c r="AJ4812"/>
      <c r="AK4812"/>
      <c r="AL4812"/>
      <c r="AM4812"/>
      <c r="AN4812"/>
      <c r="AO4812"/>
      <c r="AP4812"/>
      <c r="AQ4812"/>
      <c r="AR4812"/>
      <c r="AS4812"/>
      <c r="AT4812"/>
      <c r="AU4812"/>
      <c r="AV4812"/>
    </row>
    <row r="4813" spans="1:48" s="58" customFormat="1" ht="12.75" x14ac:dyDescent="0.2">
      <c r="A4813" s="247"/>
      <c r="B4813" s="165"/>
      <c r="C4813" s="165"/>
      <c r="D4813" s="245"/>
      <c r="E4813" s="245"/>
      <c r="F4813" s="245"/>
      <c r="G4813" s="251"/>
      <c r="H4813" s="251"/>
      <c r="I4813" s="251"/>
      <c r="J4813" s="251"/>
      <c r="K4813" s="251"/>
      <c r="L4813" s="251"/>
      <c r="M4813" s="251"/>
      <c r="N4813" s="251"/>
      <c r="O4813" s="251"/>
      <c r="P4813" s="251"/>
      <c r="Q4813"/>
      <c r="R4813"/>
      <c r="S4813"/>
      <c r="T4813"/>
      <c r="U4813"/>
      <c r="V4813"/>
      <c r="W4813"/>
      <c r="X4813"/>
      <c r="Y4813"/>
      <c r="Z4813"/>
      <c r="AA4813"/>
      <c r="AB4813"/>
      <c r="AC4813"/>
      <c r="AD4813"/>
      <c r="AE4813"/>
      <c r="AF4813"/>
      <c r="AG4813"/>
      <c r="AH4813"/>
      <c r="AI4813"/>
      <c r="AJ4813"/>
      <c r="AK4813"/>
      <c r="AL4813"/>
      <c r="AM4813"/>
      <c r="AN4813"/>
      <c r="AO4813"/>
      <c r="AP4813"/>
      <c r="AQ4813"/>
      <c r="AR4813"/>
      <c r="AS4813"/>
      <c r="AT4813"/>
      <c r="AU4813"/>
      <c r="AV4813"/>
    </row>
    <row r="4814" spans="1:48" s="58" customFormat="1" ht="12.75" x14ac:dyDescent="0.2">
      <c r="A4814" s="247"/>
      <c r="B4814" s="165"/>
      <c r="C4814" s="165"/>
      <c r="D4814" s="245"/>
      <c r="E4814" s="245"/>
      <c r="F4814" s="245"/>
      <c r="G4814" s="251"/>
      <c r="H4814" s="251"/>
      <c r="I4814" s="251"/>
      <c r="J4814" s="251"/>
      <c r="K4814" s="251"/>
      <c r="L4814" s="251"/>
      <c r="M4814" s="251"/>
      <c r="N4814" s="251"/>
      <c r="O4814" s="251"/>
      <c r="P4814" s="251"/>
      <c r="Q4814"/>
      <c r="R4814"/>
      <c r="S4814"/>
      <c r="T4814"/>
      <c r="U4814"/>
      <c r="V4814"/>
      <c r="W4814"/>
      <c r="X4814"/>
      <c r="Y4814"/>
      <c r="Z4814"/>
      <c r="AA4814"/>
      <c r="AB4814"/>
      <c r="AC4814"/>
      <c r="AD4814"/>
      <c r="AE4814"/>
      <c r="AF4814"/>
      <c r="AG4814"/>
      <c r="AH4814"/>
      <c r="AI4814"/>
      <c r="AJ4814"/>
      <c r="AK4814"/>
      <c r="AL4814"/>
      <c r="AM4814"/>
      <c r="AN4814"/>
      <c r="AO4814"/>
      <c r="AP4814"/>
      <c r="AQ4814"/>
      <c r="AR4814"/>
      <c r="AS4814"/>
      <c r="AT4814"/>
      <c r="AU4814"/>
      <c r="AV4814"/>
    </row>
    <row r="4815" spans="1:48" s="58" customFormat="1" ht="12.75" x14ac:dyDescent="0.2">
      <c r="A4815" s="247"/>
      <c r="B4815" s="165"/>
      <c r="C4815" s="165"/>
      <c r="D4815" s="245"/>
      <c r="E4815" s="245"/>
      <c r="F4815" s="245"/>
      <c r="G4815" s="251"/>
      <c r="H4815" s="251"/>
      <c r="I4815" s="251"/>
      <c r="J4815" s="251"/>
      <c r="K4815" s="251"/>
      <c r="L4815" s="251"/>
      <c r="M4815" s="251"/>
      <c r="N4815" s="251"/>
      <c r="O4815" s="251"/>
      <c r="P4815" s="251"/>
      <c r="Q4815"/>
      <c r="R4815"/>
      <c r="S4815"/>
      <c r="T4815"/>
      <c r="U4815"/>
      <c r="V4815"/>
      <c r="W4815"/>
      <c r="X4815"/>
      <c r="Y4815"/>
      <c r="Z4815"/>
      <c r="AA4815"/>
      <c r="AB4815"/>
      <c r="AC4815"/>
      <c r="AD4815"/>
      <c r="AE4815"/>
      <c r="AF4815"/>
      <c r="AG4815"/>
      <c r="AH4815"/>
      <c r="AI4815"/>
      <c r="AJ4815"/>
      <c r="AK4815"/>
      <c r="AL4815"/>
      <c r="AM4815"/>
      <c r="AN4815"/>
      <c r="AO4815"/>
      <c r="AP4815"/>
      <c r="AQ4815"/>
      <c r="AR4815"/>
      <c r="AS4815"/>
      <c r="AT4815"/>
      <c r="AU4815"/>
      <c r="AV4815"/>
    </row>
    <row r="4816" spans="1:48" s="58" customFormat="1" ht="12.75" x14ac:dyDescent="0.2">
      <c r="A4816" s="247"/>
      <c r="B4816" s="165"/>
      <c r="C4816" s="165"/>
      <c r="D4816" s="245"/>
      <c r="E4816" s="245"/>
      <c r="F4816" s="245"/>
      <c r="G4816" s="251"/>
      <c r="H4816" s="251"/>
      <c r="I4816" s="251"/>
      <c r="J4816" s="251"/>
      <c r="K4816" s="251"/>
      <c r="L4816" s="251"/>
      <c r="M4816" s="251"/>
      <c r="N4816" s="251"/>
      <c r="O4816" s="251"/>
      <c r="P4816" s="251"/>
      <c r="Q4816"/>
      <c r="R4816"/>
      <c r="S4816"/>
      <c r="T4816"/>
      <c r="U4816"/>
      <c r="V4816"/>
      <c r="W4816"/>
      <c r="X4816"/>
      <c r="Y4816"/>
      <c r="Z4816"/>
      <c r="AA4816"/>
      <c r="AB4816"/>
      <c r="AC4816"/>
      <c r="AD4816"/>
      <c r="AE4816"/>
      <c r="AF4816"/>
      <c r="AG4816"/>
      <c r="AH4816"/>
      <c r="AI4816"/>
      <c r="AJ4816"/>
      <c r="AK4816"/>
      <c r="AL4816"/>
      <c r="AM4816"/>
      <c r="AN4816"/>
      <c r="AO4816"/>
      <c r="AP4816"/>
      <c r="AQ4816"/>
      <c r="AR4816"/>
      <c r="AS4816"/>
      <c r="AT4816"/>
      <c r="AU4816"/>
      <c r="AV4816"/>
    </row>
    <row r="4817" spans="1:48" s="58" customFormat="1" ht="12.75" x14ac:dyDescent="0.2">
      <c r="A4817" s="247"/>
      <c r="B4817" s="165"/>
      <c r="C4817" s="165"/>
      <c r="D4817" s="245"/>
      <c r="E4817" s="245"/>
      <c r="F4817" s="245"/>
      <c r="G4817" s="251"/>
      <c r="H4817" s="251"/>
      <c r="I4817" s="251"/>
      <c r="J4817" s="251"/>
      <c r="K4817" s="251"/>
      <c r="L4817" s="251"/>
      <c r="M4817" s="251"/>
      <c r="N4817" s="251"/>
      <c r="O4817" s="251"/>
      <c r="P4817" s="251"/>
      <c r="Q4817"/>
      <c r="R4817"/>
      <c r="S4817"/>
      <c r="T4817"/>
      <c r="U4817"/>
      <c r="V4817"/>
      <c r="W4817"/>
      <c r="X4817"/>
      <c r="Y4817"/>
      <c r="Z4817"/>
      <c r="AA4817"/>
      <c r="AB4817"/>
      <c r="AC4817"/>
      <c r="AD4817"/>
      <c r="AE4817"/>
      <c r="AF4817"/>
      <c r="AG4817"/>
      <c r="AH4817"/>
      <c r="AI4817"/>
      <c r="AJ4817"/>
      <c r="AK4817"/>
      <c r="AL4817"/>
      <c r="AM4817"/>
      <c r="AN4817"/>
      <c r="AO4817"/>
      <c r="AP4817"/>
      <c r="AQ4817"/>
      <c r="AR4817"/>
      <c r="AS4817"/>
      <c r="AT4817"/>
      <c r="AU4817"/>
      <c r="AV4817"/>
    </row>
    <row r="4818" spans="1:48" s="58" customFormat="1" ht="12.75" x14ac:dyDescent="0.2">
      <c r="A4818" s="247"/>
      <c r="B4818" s="165"/>
      <c r="C4818" s="165"/>
      <c r="D4818" s="245"/>
      <c r="E4818" s="245"/>
      <c r="F4818" s="245"/>
      <c r="G4818" s="251"/>
      <c r="H4818" s="251"/>
      <c r="I4818" s="251"/>
      <c r="J4818" s="251"/>
      <c r="K4818" s="251"/>
      <c r="L4818" s="251"/>
      <c r="M4818" s="251"/>
      <c r="N4818" s="251"/>
      <c r="O4818" s="251"/>
      <c r="P4818" s="251"/>
      <c r="Q4818"/>
      <c r="R4818"/>
      <c r="S4818"/>
      <c r="T4818"/>
      <c r="U4818"/>
      <c r="V4818"/>
      <c r="W4818"/>
      <c r="X4818"/>
      <c r="Y4818"/>
      <c r="Z4818"/>
      <c r="AA4818"/>
      <c r="AB4818"/>
      <c r="AC4818"/>
      <c r="AD4818"/>
      <c r="AE4818"/>
      <c r="AF4818"/>
      <c r="AG4818"/>
      <c r="AH4818"/>
      <c r="AI4818"/>
      <c r="AJ4818"/>
      <c r="AK4818"/>
      <c r="AL4818"/>
      <c r="AM4818"/>
      <c r="AN4818"/>
      <c r="AO4818"/>
      <c r="AP4818"/>
      <c r="AQ4818"/>
      <c r="AR4818"/>
      <c r="AS4818"/>
      <c r="AT4818"/>
      <c r="AU4818"/>
      <c r="AV4818"/>
    </row>
    <row r="4819" spans="1:48" s="58" customFormat="1" ht="12.75" x14ac:dyDescent="0.2">
      <c r="A4819" s="247"/>
      <c r="B4819" s="165"/>
      <c r="C4819" s="165"/>
      <c r="D4819" s="245"/>
      <c r="E4819" s="245"/>
      <c r="F4819" s="245"/>
      <c r="G4819" s="251"/>
      <c r="H4819" s="251"/>
      <c r="I4819" s="251"/>
      <c r="J4819" s="251"/>
      <c r="K4819" s="251"/>
      <c r="L4819" s="251"/>
      <c r="M4819" s="251"/>
      <c r="N4819" s="251"/>
      <c r="O4819" s="251"/>
      <c r="P4819" s="251"/>
      <c r="Q4819"/>
      <c r="R4819"/>
      <c r="S4819"/>
      <c r="T4819"/>
      <c r="U4819"/>
      <c r="V4819"/>
      <c r="W4819"/>
      <c r="X4819"/>
      <c r="Y4819"/>
      <c r="Z4819"/>
      <c r="AA4819"/>
      <c r="AB4819"/>
      <c r="AC4819"/>
      <c r="AD4819"/>
      <c r="AE4819"/>
      <c r="AF4819"/>
      <c r="AG4819"/>
      <c r="AH4819"/>
      <c r="AI4819"/>
      <c r="AJ4819"/>
      <c r="AK4819"/>
      <c r="AL4819"/>
      <c r="AM4819"/>
      <c r="AN4819"/>
      <c r="AO4819"/>
      <c r="AP4819"/>
      <c r="AQ4819"/>
      <c r="AR4819"/>
      <c r="AS4819"/>
      <c r="AT4819"/>
      <c r="AU4819"/>
      <c r="AV4819"/>
    </row>
    <row r="4820" spans="1:48" s="58" customFormat="1" ht="12.75" x14ac:dyDescent="0.2">
      <c r="A4820" s="247"/>
      <c r="B4820" s="165"/>
      <c r="C4820" s="165"/>
      <c r="D4820" s="245"/>
      <c r="E4820" s="245"/>
      <c r="F4820" s="245"/>
      <c r="G4820" s="251"/>
      <c r="H4820" s="251"/>
      <c r="I4820" s="251"/>
      <c r="J4820" s="251"/>
      <c r="K4820" s="251"/>
      <c r="L4820" s="251"/>
      <c r="M4820" s="251"/>
      <c r="N4820" s="251"/>
      <c r="O4820" s="251"/>
      <c r="P4820" s="251"/>
      <c r="Q4820"/>
      <c r="R4820"/>
      <c r="S4820"/>
      <c r="T4820"/>
      <c r="U4820"/>
      <c r="V4820"/>
      <c r="W4820"/>
      <c r="X4820"/>
      <c r="Y4820"/>
      <c r="Z4820"/>
      <c r="AA4820"/>
      <c r="AB4820"/>
      <c r="AC4820"/>
      <c r="AD4820"/>
      <c r="AE4820"/>
      <c r="AF4820"/>
      <c r="AG4820"/>
      <c r="AH4820"/>
      <c r="AI4820"/>
      <c r="AJ4820"/>
      <c r="AK4820"/>
      <c r="AL4820"/>
      <c r="AM4820"/>
      <c r="AN4820"/>
      <c r="AO4820"/>
      <c r="AP4820"/>
      <c r="AQ4820"/>
      <c r="AR4820"/>
      <c r="AS4820"/>
      <c r="AT4820"/>
      <c r="AU4820"/>
      <c r="AV4820"/>
    </row>
    <row r="4821" spans="1:48" s="58" customFormat="1" ht="12.75" x14ac:dyDescent="0.2">
      <c r="A4821" s="247"/>
      <c r="B4821" s="165"/>
      <c r="C4821" s="165"/>
      <c r="D4821" s="245"/>
      <c r="E4821" s="245"/>
      <c r="F4821" s="245"/>
      <c r="G4821" s="251"/>
      <c r="H4821" s="251"/>
      <c r="I4821" s="251"/>
      <c r="J4821" s="251"/>
      <c r="K4821" s="251"/>
      <c r="L4821" s="251"/>
      <c r="M4821" s="251"/>
      <c r="N4821" s="251"/>
      <c r="O4821" s="251"/>
      <c r="P4821" s="251"/>
      <c r="Q4821"/>
      <c r="R4821"/>
      <c r="S4821"/>
      <c r="T4821"/>
      <c r="U4821"/>
      <c r="V4821"/>
      <c r="W4821"/>
      <c r="X4821"/>
      <c r="Y4821"/>
      <c r="Z4821"/>
      <c r="AA4821"/>
      <c r="AB4821"/>
      <c r="AC4821"/>
      <c r="AD4821"/>
      <c r="AE4821"/>
      <c r="AF4821"/>
      <c r="AG4821"/>
      <c r="AH4821"/>
      <c r="AI4821"/>
      <c r="AJ4821"/>
      <c r="AK4821"/>
      <c r="AL4821"/>
      <c r="AM4821"/>
      <c r="AN4821"/>
      <c r="AO4821"/>
      <c r="AP4821"/>
      <c r="AQ4821"/>
      <c r="AR4821"/>
      <c r="AS4821"/>
      <c r="AT4821"/>
      <c r="AU4821"/>
      <c r="AV4821"/>
    </row>
    <row r="4822" spans="1:48" s="58" customFormat="1" ht="12.75" x14ac:dyDescent="0.2">
      <c r="A4822" s="247"/>
      <c r="B4822" s="165"/>
      <c r="C4822" s="165"/>
      <c r="D4822" s="245"/>
      <c r="E4822" s="245"/>
      <c r="F4822" s="245"/>
      <c r="G4822" s="251"/>
      <c r="H4822" s="251"/>
      <c r="I4822" s="251"/>
      <c r="J4822" s="251"/>
      <c r="K4822" s="251"/>
      <c r="L4822" s="251"/>
      <c r="M4822" s="251"/>
      <c r="N4822" s="251"/>
      <c r="O4822" s="251"/>
      <c r="P4822" s="251"/>
      <c r="Q4822"/>
      <c r="R4822"/>
      <c r="S4822"/>
      <c r="T4822"/>
      <c r="U4822"/>
      <c r="V4822"/>
      <c r="W4822"/>
      <c r="X4822"/>
      <c r="Y4822"/>
      <c r="Z4822"/>
      <c r="AA4822"/>
      <c r="AB4822"/>
      <c r="AC4822"/>
      <c r="AD4822"/>
      <c r="AE4822"/>
      <c r="AF4822"/>
      <c r="AG4822"/>
      <c r="AH4822"/>
      <c r="AI4822"/>
      <c r="AJ4822"/>
      <c r="AK4822"/>
      <c r="AL4822"/>
      <c r="AM4822"/>
      <c r="AN4822"/>
      <c r="AO4822"/>
      <c r="AP4822"/>
      <c r="AQ4822"/>
      <c r="AR4822"/>
      <c r="AS4822"/>
      <c r="AT4822"/>
      <c r="AU4822"/>
      <c r="AV4822"/>
    </row>
    <row r="4823" spans="1:48" s="58" customFormat="1" ht="12.75" x14ac:dyDescent="0.2">
      <c r="A4823" s="247"/>
      <c r="B4823" s="165"/>
      <c r="C4823" s="165"/>
      <c r="D4823" s="245"/>
      <c r="E4823" s="245"/>
      <c r="F4823" s="245"/>
      <c r="G4823" s="251"/>
      <c r="H4823" s="251"/>
      <c r="I4823" s="251"/>
      <c r="J4823" s="251"/>
      <c r="K4823" s="251"/>
      <c r="L4823" s="251"/>
      <c r="M4823" s="251"/>
      <c r="N4823" s="251"/>
      <c r="O4823" s="251"/>
      <c r="P4823" s="251"/>
      <c r="Q4823"/>
      <c r="R4823"/>
      <c r="S4823"/>
      <c r="T4823"/>
      <c r="U4823"/>
      <c r="V4823"/>
      <c r="W4823"/>
      <c r="X4823"/>
      <c r="Y4823"/>
      <c r="Z4823"/>
      <c r="AA4823"/>
      <c r="AB4823"/>
      <c r="AC4823"/>
      <c r="AD4823"/>
      <c r="AE4823"/>
      <c r="AF4823"/>
      <c r="AG4823"/>
      <c r="AH4823"/>
      <c r="AI4823"/>
      <c r="AJ4823"/>
      <c r="AK4823"/>
      <c r="AL4823"/>
      <c r="AM4823"/>
      <c r="AN4823"/>
      <c r="AO4823"/>
      <c r="AP4823"/>
      <c r="AQ4823"/>
      <c r="AR4823"/>
      <c r="AS4823"/>
      <c r="AT4823"/>
      <c r="AU4823"/>
      <c r="AV4823"/>
    </row>
    <row r="4824" spans="1:48" s="58" customFormat="1" ht="12.75" x14ac:dyDescent="0.2">
      <c r="A4824" s="247"/>
      <c r="B4824" s="165"/>
      <c r="C4824" s="165"/>
      <c r="D4824" s="245"/>
      <c r="E4824" s="245"/>
      <c r="F4824" s="245"/>
      <c r="G4824" s="251"/>
      <c r="H4824" s="251"/>
      <c r="I4824" s="251"/>
      <c r="J4824" s="251"/>
      <c r="K4824" s="251"/>
      <c r="L4824" s="251"/>
      <c r="M4824" s="251"/>
      <c r="N4824" s="251"/>
      <c r="O4824" s="251"/>
      <c r="P4824" s="251"/>
      <c r="Q4824"/>
      <c r="R4824"/>
      <c r="S4824"/>
      <c r="T4824"/>
      <c r="U4824"/>
      <c r="V4824"/>
      <c r="W4824"/>
      <c r="X4824"/>
      <c r="Y4824"/>
      <c r="Z4824"/>
      <c r="AA4824"/>
      <c r="AB4824"/>
      <c r="AC4824"/>
      <c r="AD4824"/>
      <c r="AE4824"/>
      <c r="AF4824"/>
      <c r="AG4824"/>
      <c r="AH4824"/>
      <c r="AI4824"/>
      <c r="AJ4824"/>
      <c r="AK4824"/>
      <c r="AL4824"/>
      <c r="AM4824"/>
      <c r="AN4824"/>
      <c r="AO4824"/>
      <c r="AP4824"/>
      <c r="AQ4824"/>
      <c r="AR4824"/>
      <c r="AS4824"/>
      <c r="AT4824"/>
      <c r="AU4824"/>
      <c r="AV4824"/>
    </row>
    <row r="4825" spans="1:48" s="58" customFormat="1" ht="12.75" x14ac:dyDescent="0.2">
      <c r="A4825" s="247"/>
      <c r="B4825" s="165"/>
      <c r="C4825" s="165"/>
      <c r="D4825" s="245"/>
      <c r="E4825" s="245"/>
      <c r="F4825" s="245"/>
      <c r="G4825" s="251"/>
      <c r="H4825" s="251"/>
      <c r="I4825" s="251"/>
      <c r="J4825" s="251"/>
      <c r="K4825" s="251"/>
      <c r="L4825" s="251"/>
      <c r="M4825" s="251"/>
      <c r="N4825" s="251"/>
      <c r="O4825" s="251"/>
      <c r="P4825" s="251"/>
      <c r="Q4825"/>
      <c r="R4825"/>
      <c r="S4825"/>
      <c r="T4825"/>
      <c r="U4825"/>
      <c r="V4825"/>
      <c r="W4825"/>
      <c r="X4825"/>
      <c r="Y4825"/>
      <c r="Z4825"/>
      <c r="AA4825"/>
      <c r="AB4825"/>
      <c r="AC4825"/>
      <c r="AD4825"/>
      <c r="AE4825"/>
      <c r="AF4825"/>
      <c r="AG4825"/>
      <c r="AH4825"/>
      <c r="AI4825"/>
      <c r="AJ4825"/>
      <c r="AK4825"/>
      <c r="AL4825"/>
      <c r="AM4825"/>
      <c r="AN4825"/>
      <c r="AO4825"/>
      <c r="AP4825"/>
      <c r="AQ4825"/>
      <c r="AR4825"/>
      <c r="AS4825"/>
      <c r="AT4825"/>
      <c r="AU4825"/>
      <c r="AV4825"/>
    </row>
    <row r="4826" spans="1:48" s="58" customFormat="1" ht="12.75" x14ac:dyDescent="0.2">
      <c r="A4826" s="247"/>
      <c r="B4826" s="165"/>
      <c r="C4826" s="165"/>
      <c r="D4826" s="245"/>
      <c r="E4826" s="245"/>
      <c r="F4826" s="245"/>
      <c r="G4826" s="251"/>
      <c r="H4826" s="251"/>
      <c r="I4826" s="251"/>
      <c r="J4826" s="251"/>
      <c r="K4826" s="251"/>
      <c r="L4826" s="251"/>
      <c r="M4826" s="251"/>
      <c r="N4826" s="251"/>
      <c r="O4826" s="251"/>
      <c r="P4826" s="251"/>
      <c r="Q4826"/>
      <c r="R4826"/>
      <c r="S4826"/>
      <c r="T4826"/>
      <c r="U4826"/>
      <c r="V4826"/>
      <c r="W4826"/>
      <c r="X4826"/>
      <c r="Y4826"/>
      <c r="Z4826"/>
      <c r="AA4826"/>
      <c r="AB4826"/>
      <c r="AC4826"/>
      <c r="AD4826"/>
      <c r="AE4826"/>
      <c r="AF4826"/>
      <c r="AG4826"/>
      <c r="AH4826"/>
      <c r="AI4826"/>
      <c r="AJ4826"/>
      <c r="AK4826"/>
      <c r="AL4826"/>
      <c r="AM4826"/>
      <c r="AN4826"/>
      <c r="AO4826"/>
      <c r="AP4826"/>
      <c r="AQ4826"/>
      <c r="AR4826"/>
      <c r="AS4826"/>
      <c r="AT4826"/>
      <c r="AU4826"/>
      <c r="AV4826"/>
    </row>
    <row r="4827" spans="1:48" s="58" customFormat="1" ht="12.75" x14ac:dyDescent="0.2">
      <c r="A4827" s="247"/>
      <c r="B4827" s="165"/>
      <c r="C4827" s="165"/>
      <c r="D4827" s="245"/>
      <c r="E4827" s="245"/>
      <c r="F4827" s="245"/>
      <c r="G4827" s="251"/>
      <c r="H4827" s="251"/>
      <c r="I4827" s="251"/>
      <c r="J4827" s="251"/>
      <c r="K4827" s="251"/>
      <c r="L4827" s="251"/>
      <c r="M4827" s="251"/>
      <c r="N4827" s="251"/>
      <c r="O4827" s="251"/>
      <c r="P4827" s="251"/>
      <c r="Q4827"/>
      <c r="R4827"/>
      <c r="S4827"/>
      <c r="T4827"/>
      <c r="U4827"/>
      <c r="V4827"/>
      <c r="W4827"/>
      <c r="X4827"/>
      <c r="Y4827"/>
      <c r="Z4827"/>
      <c r="AA4827"/>
      <c r="AB4827"/>
      <c r="AC4827"/>
      <c r="AD4827"/>
      <c r="AE4827"/>
      <c r="AF4827"/>
      <c r="AG4827"/>
      <c r="AH4827"/>
      <c r="AI4827"/>
      <c r="AJ4827"/>
      <c r="AK4827"/>
      <c r="AL4827"/>
      <c r="AM4827"/>
      <c r="AN4827"/>
      <c r="AO4827"/>
      <c r="AP4827"/>
      <c r="AQ4827"/>
      <c r="AR4827"/>
      <c r="AS4827"/>
      <c r="AT4827"/>
      <c r="AU4827"/>
      <c r="AV4827"/>
    </row>
    <row r="4828" spans="1:48" s="58" customFormat="1" ht="12.75" x14ac:dyDescent="0.2">
      <c r="A4828" s="247"/>
      <c r="B4828" s="165"/>
      <c r="C4828" s="165"/>
      <c r="D4828" s="245"/>
      <c r="E4828" s="245"/>
      <c r="F4828" s="245"/>
      <c r="G4828" s="251"/>
      <c r="H4828" s="251"/>
      <c r="I4828" s="251"/>
      <c r="J4828" s="251"/>
      <c r="K4828" s="251"/>
      <c r="L4828" s="251"/>
      <c r="M4828" s="251"/>
      <c r="N4828" s="251"/>
      <c r="O4828" s="251"/>
      <c r="P4828" s="251"/>
      <c r="Q4828"/>
      <c r="R4828"/>
      <c r="S4828"/>
      <c r="T4828"/>
      <c r="U4828"/>
      <c r="V4828"/>
      <c r="W4828"/>
      <c r="X4828"/>
      <c r="Y4828"/>
      <c r="Z4828"/>
      <c r="AA4828"/>
      <c r="AB4828"/>
      <c r="AC4828"/>
      <c r="AD4828"/>
      <c r="AE4828"/>
      <c r="AF4828"/>
      <c r="AG4828"/>
      <c r="AH4828"/>
      <c r="AI4828"/>
      <c r="AJ4828"/>
      <c r="AK4828"/>
      <c r="AL4828"/>
      <c r="AM4828"/>
      <c r="AN4828"/>
      <c r="AO4828"/>
      <c r="AP4828"/>
      <c r="AQ4828"/>
      <c r="AR4828"/>
      <c r="AS4828"/>
      <c r="AT4828"/>
      <c r="AU4828"/>
      <c r="AV4828"/>
    </row>
    <row r="4829" spans="1:48" s="58" customFormat="1" ht="12.75" x14ac:dyDescent="0.2">
      <c r="A4829" s="247"/>
      <c r="B4829" s="165"/>
      <c r="C4829" s="165"/>
      <c r="D4829" s="245"/>
      <c r="E4829" s="245"/>
      <c r="F4829" s="245"/>
      <c r="G4829" s="251"/>
      <c r="H4829" s="251"/>
      <c r="I4829" s="251"/>
      <c r="J4829" s="251"/>
      <c r="K4829" s="251"/>
      <c r="L4829" s="251"/>
      <c r="M4829" s="251"/>
      <c r="N4829" s="251"/>
      <c r="O4829" s="251"/>
      <c r="P4829" s="251"/>
      <c r="Q4829"/>
      <c r="R4829"/>
      <c r="S4829"/>
      <c r="T4829"/>
      <c r="U4829"/>
      <c r="V4829"/>
      <c r="W4829"/>
      <c r="X4829"/>
      <c r="Y4829"/>
      <c r="Z4829"/>
      <c r="AA4829"/>
      <c r="AB4829"/>
      <c r="AC4829"/>
      <c r="AD4829"/>
      <c r="AE4829"/>
      <c r="AF4829"/>
      <c r="AG4829"/>
      <c r="AH4829"/>
      <c r="AI4829"/>
      <c r="AJ4829"/>
      <c r="AK4829"/>
      <c r="AL4829"/>
      <c r="AM4829"/>
      <c r="AN4829"/>
      <c r="AO4829"/>
      <c r="AP4829"/>
      <c r="AQ4829"/>
      <c r="AR4829"/>
      <c r="AS4829"/>
      <c r="AT4829"/>
      <c r="AU4829"/>
      <c r="AV4829"/>
    </row>
    <row r="4830" spans="1:48" s="58" customFormat="1" ht="12.75" x14ac:dyDescent="0.2">
      <c r="A4830" s="247"/>
      <c r="B4830" s="165"/>
      <c r="C4830" s="165"/>
      <c r="D4830" s="245"/>
      <c r="E4830" s="245"/>
      <c r="F4830" s="245"/>
      <c r="G4830" s="251"/>
      <c r="H4830" s="251"/>
      <c r="I4830" s="251"/>
      <c r="J4830" s="251"/>
      <c r="K4830" s="251"/>
      <c r="L4830" s="251"/>
      <c r="M4830" s="251"/>
      <c r="N4830" s="251"/>
      <c r="O4830" s="251"/>
      <c r="P4830" s="251"/>
      <c r="Q4830"/>
      <c r="R4830"/>
      <c r="S4830"/>
      <c r="T4830"/>
      <c r="U4830"/>
      <c r="V4830"/>
      <c r="W4830"/>
      <c r="X4830"/>
      <c r="Y4830"/>
      <c r="Z4830"/>
      <c r="AA4830"/>
      <c r="AB4830"/>
      <c r="AC4830"/>
      <c r="AD4830"/>
      <c r="AE4830"/>
      <c r="AF4830"/>
      <c r="AG4830"/>
      <c r="AH4830"/>
      <c r="AI4830"/>
      <c r="AJ4830"/>
      <c r="AK4830"/>
      <c r="AL4830"/>
      <c r="AM4830"/>
      <c r="AN4830"/>
      <c r="AO4830"/>
      <c r="AP4830"/>
      <c r="AQ4830"/>
      <c r="AR4830"/>
      <c r="AS4830"/>
      <c r="AT4830"/>
      <c r="AU4830"/>
      <c r="AV4830"/>
    </row>
    <row r="4831" spans="1:48" s="58" customFormat="1" ht="12.75" x14ac:dyDescent="0.2">
      <c r="A4831" s="247"/>
      <c r="B4831" s="165"/>
      <c r="C4831" s="165"/>
      <c r="D4831" s="245"/>
      <c r="E4831" s="245"/>
      <c r="F4831" s="245"/>
      <c r="G4831" s="251"/>
      <c r="H4831" s="251"/>
      <c r="I4831" s="251"/>
      <c r="J4831" s="251"/>
      <c r="K4831" s="251"/>
      <c r="L4831" s="251"/>
      <c r="M4831" s="251"/>
      <c r="N4831" s="251"/>
      <c r="O4831" s="251"/>
      <c r="P4831" s="251"/>
      <c r="Q4831"/>
      <c r="R4831"/>
      <c r="S4831"/>
      <c r="T4831"/>
      <c r="U4831"/>
      <c r="V4831"/>
      <c r="W4831"/>
      <c r="X4831"/>
      <c r="Y4831"/>
      <c r="Z4831"/>
      <c r="AA4831"/>
      <c r="AB4831"/>
      <c r="AC4831"/>
      <c r="AD4831"/>
      <c r="AE4831"/>
      <c r="AF4831"/>
      <c r="AG4831"/>
      <c r="AH4831"/>
      <c r="AI4831"/>
      <c r="AJ4831"/>
      <c r="AK4831"/>
      <c r="AL4831"/>
      <c r="AM4831"/>
      <c r="AN4831"/>
      <c r="AO4831"/>
      <c r="AP4831"/>
      <c r="AQ4831"/>
      <c r="AR4831"/>
      <c r="AS4831"/>
      <c r="AT4831"/>
      <c r="AU4831"/>
      <c r="AV4831"/>
    </row>
    <row r="4832" spans="1:48" s="58" customFormat="1" ht="12.75" x14ac:dyDescent="0.2">
      <c r="A4832" s="247"/>
      <c r="B4832" s="165"/>
      <c r="C4832" s="165"/>
      <c r="D4832" s="245"/>
      <c r="E4832" s="245"/>
      <c r="F4832" s="245"/>
      <c r="G4832" s="251"/>
      <c r="H4832" s="251"/>
      <c r="I4832" s="251"/>
      <c r="J4832" s="251"/>
      <c r="K4832" s="251"/>
      <c r="L4832" s="251"/>
      <c r="M4832" s="251"/>
      <c r="N4832" s="251"/>
      <c r="O4832" s="251"/>
      <c r="P4832" s="251"/>
      <c r="Q4832"/>
      <c r="R4832"/>
      <c r="S4832"/>
      <c r="T4832"/>
      <c r="U4832"/>
      <c r="V4832"/>
      <c r="W4832"/>
      <c r="X4832"/>
      <c r="Y4832"/>
      <c r="Z4832"/>
      <c r="AA4832"/>
      <c r="AB4832"/>
      <c r="AC4832"/>
      <c r="AD4832"/>
      <c r="AE4832"/>
      <c r="AF4832"/>
      <c r="AG4832"/>
      <c r="AH4832"/>
      <c r="AI4832"/>
      <c r="AJ4832"/>
      <c r="AK4832"/>
      <c r="AL4832"/>
      <c r="AM4832"/>
      <c r="AN4832"/>
      <c r="AO4832"/>
      <c r="AP4832"/>
      <c r="AQ4832"/>
      <c r="AR4832"/>
      <c r="AS4832"/>
      <c r="AT4832"/>
      <c r="AU4832"/>
      <c r="AV4832"/>
    </row>
    <row r="4833" spans="1:48" s="58" customFormat="1" ht="12.75" x14ac:dyDescent="0.2">
      <c r="A4833" s="247"/>
      <c r="B4833" s="165"/>
      <c r="C4833" s="165"/>
      <c r="D4833" s="245"/>
      <c r="E4833" s="245"/>
      <c r="F4833" s="245"/>
      <c r="G4833" s="251"/>
      <c r="H4833" s="251"/>
      <c r="I4833" s="251"/>
      <c r="J4833" s="251"/>
      <c r="K4833" s="251"/>
      <c r="L4833" s="251"/>
      <c r="M4833" s="251"/>
      <c r="N4833" s="251"/>
      <c r="O4833" s="251"/>
      <c r="P4833" s="251"/>
      <c r="Q4833"/>
      <c r="R4833"/>
      <c r="S4833"/>
      <c r="T4833"/>
      <c r="U4833"/>
      <c r="V4833"/>
      <c r="W4833"/>
      <c r="X4833"/>
      <c r="Y4833"/>
      <c r="Z4833"/>
      <c r="AA4833"/>
      <c r="AB4833"/>
      <c r="AC4833"/>
      <c r="AD4833"/>
      <c r="AE4833"/>
      <c r="AF4833"/>
      <c r="AG4833"/>
      <c r="AH4833"/>
      <c r="AI4833"/>
      <c r="AJ4833"/>
      <c r="AK4833"/>
      <c r="AL4833"/>
      <c r="AM4833"/>
      <c r="AN4833"/>
      <c r="AO4833"/>
      <c r="AP4833"/>
      <c r="AQ4833"/>
      <c r="AR4833"/>
      <c r="AS4833"/>
      <c r="AT4833"/>
      <c r="AU4833"/>
      <c r="AV4833"/>
    </row>
    <row r="4834" spans="1:48" s="58" customFormat="1" ht="12.75" x14ac:dyDescent="0.2">
      <c r="A4834" s="247"/>
      <c r="B4834" s="165"/>
      <c r="C4834" s="165"/>
      <c r="D4834" s="245"/>
      <c r="E4834" s="245"/>
      <c r="F4834" s="245"/>
      <c r="G4834" s="251"/>
      <c r="H4834" s="251"/>
      <c r="I4834" s="251"/>
      <c r="J4834" s="251"/>
      <c r="K4834" s="251"/>
      <c r="L4834" s="251"/>
      <c r="M4834" s="251"/>
      <c r="N4834" s="251"/>
      <c r="O4834" s="251"/>
      <c r="P4834" s="251"/>
      <c r="Q4834"/>
      <c r="R4834"/>
      <c r="S4834"/>
      <c r="T4834"/>
      <c r="U4834"/>
      <c r="V4834"/>
      <c r="W4834"/>
      <c r="X4834"/>
      <c r="Y4834"/>
      <c r="Z4834"/>
      <c r="AA4834"/>
      <c r="AB4834"/>
      <c r="AC4834"/>
      <c r="AD4834"/>
      <c r="AE4834"/>
      <c r="AF4834"/>
      <c r="AG4834"/>
      <c r="AH4834"/>
      <c r="AI4834"/>
      <c r="AJ4834"/>
      <c r="AK4834"/>
      <c r="AL4834"/>
      <c r="AM4834"/>
      <c r="AN4834"/>
      <c r="AO4834"/>
      <c r="AP4834"/>
      <c r="AQ4834"/>
      <c r="AR4834"/>
      <c r="AS4834"/>
      <c r="AT4834"/>
      <c r="AU4834"/>
      <c r="AV4834"/>
    </row>
    <row r="4835" spans="1:48" s="58" customFormat="1" ht="12.75" x14ac:dyDescent="0.2">
      <c r="A4835" s="247"/>
      <c r="B4835" s="165"/>
      <c r="C4835" s="165"/>
      <c r="D4835" s="245"/>
      <c r="E4835" s="245"/>
      <c r="F4835" s="245"/>
      <c r="G4835" s="251"/>
      <c r="H4835" s="251"/>
      <c r="I4835" s="251"/>
      <c r="J4835" s="251"/>
      <c r="K4835" s="251"/>
      <c r="L4835" s="251"/>
      <c r="M4835" s="251"/>
      <c r="N4835" s="251"/>
      <c r="O4835" s="251"/>
      <c r="P4835" s="251"/>
      <c r="Q4835"/>
      <c r="R4835"/>
      <c r="S4835"/>
      <c r="T4835"/>
      <c r="U4835"/>
      <c r="V4835"/>
      <c r="W4835"/>
      <c r="X4835"/>
      <c r="Y4835"/>
      <c r="Z4835"/>
      <c r="AA4835"/>
      <c r="AB4835"/>
      <c r="AC4835"/>
      <c r="AD4835"/>
      <c r="AE4835"/>
      <c r="AF4835"/>
      <c r="AG4835"/>
      <c r="AH4835"/>
      <c r="AI4835"/>
      <c r="AJ4835"/>
      <c r="AK4835"/>
      <c r="AL4835"/>
      <c r="AM4835"/>
      <c r="AN4835"/>
      <c r="AO4835"/>
      <c r="AP4835"/>
      <c r="AQ4835"/>
      <c r="AR4835"/>
      <c r="AS4835"/>
      <c r="AT4835"/>
      <c r="AU4835"/>
      <c r="AV4835"/>
    </row>
    <row r="4836" spans="1:48" s="58" customFormat="1" ht="12.75" x14ac:dyDescent="0.2">
      <c r="A4836" s="247"/>
      <c r="B4836" s="165"/>
      <c r="C4836" s="165"/>
      <c r="D4836" s="245"/>
      <c r="E4836" s="245"/>
      <c r="F4836" s="245"/>
      <c r="G4836" s="251"/>
      <c r="H4836" s="251"/>
      <c r="I4836" s="251"/>
      <c r="J4836" s="251"/>
      <c r="K4836" s="251"/>
      <c r="L4836" s="251"/>
      <c r="M4836" s="251"/>
      <c r="N4836" s="251"/>
      <c r="O4836" s="251"/>
      <c r="P4836" s="251"/>
      <c r="Q4836"/>
      <c r="R4836"/>
      <c r="S4836"/>
      <c r="T4836"/>
      <c r="U4836"/>
      <c r="V4836"/>
      <c r="W4836"/>
      <c r="X4836"/>
      <c r="Y4836"/>
      <c r="Z4836"/>
      <c r="AA4836"/>
      <c r="AB4836"/>
      <c r="AC4836"/>
      <c r="AD4836"/>
      <c r="AE4836"/>
      <c r="AF4836"/>
      <c r="AG4836"/>
      <c r="AH4836"/>
      <c r="AI4836"/>
      <c r="AJ4836"/>
      <c r="AK4836"/>
      <c r="AL4836"/>
      <c r="AM4836"/>
      <c r="AN4836"/>
      <c r="AO4836"/>
      <c r="AP4836"/>
      <c r="AQ4836"/>
      <c r="AR4836"/>
      <c r="AS4836"/>
      <c r="AT4836"/>
      <c r="AU4836"/>
      <c r="AV4836"/>
    </row>
    <row r="4837" spans="1:48" s="58" customFormat="1" ht="12.75" x14ac:dyDescent="0.2">
      <c r="A4837" s="247"/>
      <c r="B4837" s="165"/>
      <c r="C4837" s="165"/>
      <c r="D4837" s="245"/>
      <c r="E4837" s="245"/>
      <c r="F4837" s="245"/>
      <c r="G4837" s="251"/>
      <c r="H4837" s="251"/>
      <c r="I4837" s="251"/>
      <c r="J4837" s="251"/>
      <c r="K4837" s="251"/>
      <c r="L4837" s="251"/>
      <c r="M4837" s="251"/>
      <c r="N4837" s="251"/>
      <c r="O4837" s="251"/>
      <c r="P4837" s="251"/>
      <c r="Q4837"/>
      <c r="R4837"/>
      <c r="S4837"/>
      <c r="T4837"/>
      <c r="U4837"/>
      <c r="V4837"/>
      <c r="W4837"/>
      <c r="X4837"/>
      <c r="Y4837"/>
      <c r="Z4837"/>
      <c r="AA4837"/>
      <c r="AB4837"/>
      <c r="AC4837"/>
      <c r="AD4837"/>
      <c r="AE4837"/>
      <c r="AF4837"/>
      <c r="AG4837"/>
      <c r="AH4837"/>
      <c r="AI4837"/>
      <c r="AJ4837"/>
      <c r="AK4837"/>
      <c r="AL4837"/>
      <c r="AM4837"/>
      <c r="AN4837"/>
      <c r="AO4837"/>
      <c r="AP4837"/>
      <c r="AQ4837"/>
      <c r="AR4837"/>
      <c r="AS4837"/>
      <c r="AT4837"/>
      <c r="AU4837"/>
      <c r="AV4837"/>
    </row>
    <row r="4838" spans="1:48" s="58" customFormat="1" ht="12.75" x14ac:dyDescent="0.2">
      <c r="A4838" s="247"/>
      <c r="B4838" s="165"/>
      <c r="C4838" s="165"/>
      <c r="D4838" s="245"/>
      <c r="E4838" s="245"/>
      <c r="F4838" s="245"/>
      <c r="G4838" s="251"/>
      <c r="H4838" s="251"/>
      <c r="I4838" s="251"/>
      <c r="J4838" s="251"/>
      <c r="K4838" s="251"/>
      <c r="L4838" s="251"/>
      <c r="M4838" s="251"/>
      <c r="N4838" s="251"/>
      <c r="O4838" s="251"/>
      <c r="P4838" s="251"/>
      <c r="Q4838"/>
      <c r="R4838"/>
      <c r="S4838"/>
      <c r="T4838"/>
      <c r="U4838"/>
      <c r="V4838"/>
      <c r="W4838"/>
      <c r="X4838"/>
      <c r="Y4838"/>
      <c r="Z4838"/>
      <c r="AA4838"/>
      <c r="AB4838"/>
      <c r="AC4838"/>
      <c r="AD4838"/>
      <c r="AE4838"/>
      <c r="AF4838"/>
      <c r="AG4838"/>
      <c r="AH4838"/>
      <c r="AI4838"/>
      <c r="AJ4838"/>
      <c r="AK4838"/>
      <c r="AL4838"/>
      <c r="AM4838"/>
      <c r="AN4838"/>
      <c r="AO4838"/>
      <c r="AP4838"/>
      <c r="AQ4838"/>
      <c r="AR4838"/>
      <c r="AS4838"/>
      <c r="AT4838"/>
      <c r="AU4838"/>
      <c r="AV4838"/>
    </row>
    <row r="4839" spans="1:48" s="58" customFormat="1" ht="12.75" x14ac:dyDescent="0.2">
      <c r="A4839" s="247"/>
      <c r="B4839" s="165"/>
      <c r="C4839" s="165"/>
      <c r="D4839" s="245"/>
      <c r="E4839" s="245"/>
      <c r="F4839" s="245"/>
      <c r="G4839" s="251"/>
      <c r="H4839" s="251"/>
      <c r="I4839" s="251"/>
      <c r="J4839" s="251"/>
      <c r="K4839" s="251"/>
      <c r="L4839" s="251"/>
      <c r="M4839" s="251"/>
      <c r="N4839" s="251"/>
      <c r="O4839" s="251"/>
      <c r="P4839" s="251"/>
      <c r="Q4839"/>
      <c r="R4839"/>
      <c r="S4839"/>
      <c r="T4839"/>
      <c r="U4839"/>
      <c r="V4839"/>
      <c r="W4839"/>
      <c r="X4839"/>
      <c r="Y4839"/>
      <c r="Z4839"/>
      <c r="AA4839"/>
      <c r="AB4839"/>
      <c r="AC4839"/>
      <c r="AD4839"/>
      <c r="AE4839"/>
      <c r="AF4839"/>
      <c r="AG4839"/>
      <c r="AH4839"/>
      <c r="AI4839"/>
      <c r="AJ4839"/>
      <c r="AK4839"/>
      <c r="AL4839"/>
      <c r="AM4839"/>
      <c r="AN4839"/>
      <c r="AO4839"/>
      <c r="AP4839"/>
      <c r="AQ4839"/>
      <c r="AR4839"/>
      <c r="AS4839"/>
      <c r="AT4839"/>
      <c r="AU4839"/>
      <c r="AV4839"/>
    </row>
    <row r="4840" spans="1:48" s="58" customFormat="1" ht="12.75" x14ac:dyDescent="0.2">
      <c r="A4840" s="247"/>
      <c r="B4840" s="165"/>
      <c r="C4840" s="165"/>
      <c r="D4840" s="245"/>
      <c r="E4840" s="245"/>
      <c r="F4840" s="245"/>
      <c r="G4840" s="251"/>
      <c r="H4840" s="251"/>
      <c r="I4840" s="251"/>
      <c r="J4840" s="251"/>
      <c r="K4840" s="251"/>
      <c r="L4840" s="251"/>
      <c r="M4840" s="251"/>
      <c r="N4840" s="251"/>
      <c r="O4840" s="251"/>
      <c r="P4840" s="251"/>
      <c r="Q4840"/>
      <c r="R4840"/>
      <c r="S4840"/>
      <c r="T4840"/>
      <c r="U4840"/>
      <c r="V4840"/>
      <c r="W4840"/>
      <c r="X4840"/>
      <c r="Y4840"/>
      <c r="Z4840"/>
      <c r="AA4840"/>
      <c r="AB4840"/>
      <c r="AC4840"/>
      <c r="AD4840"/>
      <c r="AE4840"/>
      <c r="AF4840"/>
      <c r="AG4840"/>
      <c r="AH4840"/>
      <c r="AI4840"/>
      <c r="AJ4840"/>
      <c r="AK4840"/>
      <c r="AL4840"/>
      <c r="AM4840"/>
      <c r="AN4840"/>
      <c r="AO4840"/>
      <c r="AP4840"/>
      <c r="AQ4840"/>
      <c r="AR4840"/>
      <c r="AS4840"/>
      <c r="AT4840"/>
      <c r="AU4840"/>
      <c r="AV4840"/>
    </row>
    <row r="4841" spans="1:48" s="58" customFormat="1" ht="12.75" x14ac:dyDescent="0.2">
      <c r="A4841" s="247"/>
      <c r="B4841" s="165"/>
      <c r="C4841" s="165"/>
      <c r="D4841" s="245"/>
      <c r="E4841" s="245"/>
      <c r="F4841" s="245"/>
      <c r="G4841" s="251"/>
      <c r="H4841" s="251"/>
      <c r="I4841" s="251"/>
      <c r="J4841" s="251"/>
      <c r="K4841" s="251"/>
      <c r="L4841" s="251"/>
      <c r="M4841" s="251"/>
      <c r="N4841" s="251"/>
      <c r="O4841" s="251"/>
      <c r="P4841" s="251"/>
      <c r="Q4841"/>
      <c r="R4841"/>
      <c r="S4841"/>
      <c r="T4841"/>
      <c r="U4841"/>
      <c r="V4841"/>
      <c r="W4841"/>
      <c r="X4841"/>
      <c r="Y4841"/>
      <c r="Z4841"/>
      <c r="AA4841"/>
      <c r="AB4841"/>
      <c r="AC4841"/>
      <c r="AD4841"/>
      <c r="AE4841"/>
      <c r="AF4841"/>
      <c r="AG4841"/>
      <c r="AH4841"/>
      <c r="AI4841"/>
      <c r="AJ4841"/>
      <c r="AK4841"/>
      <c r="AL4841"/>
      <c r="AM4841"/>
      <c r="AN4841"/>
      <c r="AO4841"/>
      <c r="AP4841"/>
      <c r="AQ4841"/>
      <c r="AR4841"/>
      <c r="AS4841"/>
      <c r="AT4841"/>
      <c r="AU4841"/>
      <c r="AV4841"/>
    </row>
    <row r="4842" spans="1:48" s="58" customFormat="1" ht="12.75" x14ac:dyDescent="0.2">
      <c r="A4842" s="247"/>
      <c r="B4842" s="165"/>
      <c r="C4842" s="165"/>
      <c r="D4842" s="245"/>
      <c r="E4842" s="245"/>
      <c r="F4842" s="245"/>
      <c r="G4842" s="251"/>
      <c r="H4842" s="251"/>
      <c r="I4842" s="251"/>
      <c r="J4842" s="251"/>
      <c r="K4842" s="251"/>
      <c r="L4842" s="251"/>
      <c r="M4842" s="251"/>
      <c r="N4842" s="251"/>
      <c r="O4842" s="251"/>
      <c r="P4842" s="251"/>
      <c r="Q4842"/>
      <c r="R4842"/>
      <c r="S4842"/>
      <c r="T4842"/>
      <c r="U4842"/>
      <c r="V4842"/>
      <c r="W4842"/>
      <c r="X4842"/>
      <c r="Y4842"/>
      <c r="Z4842"/>
      <c r="AA4842"/>
      <c r="AB4842"/>
      <c r="AC4842"/>
      <c r="AD4842"/>
      <c r="AE4842"/>
      <c r="AF4842"/>
      <c r="AG4842"/>
      <c r="AH4842"/>
      <c r="AI4842"/>
      <c r="AJ4842"/>
      <c r="AK4842"/>
      <c r="AL4842"/>
      <c r="AM4842"/>
      <c r="AN4842"/>
      <c r="AO4842"/>
      <c r="AP4842"/>
      <c r="AQ4842"/>
      <c r="AR4842"/>
      <c r="AS4842"/>
      <c r="AT4842"/>
      <c r="AU4842"/>
      <c r="AV4842"/>
    </row>
    <row r="4843" spans="1:48" s="58" customFormat="1" ht="12.75" x14ac:dyDescent="0.2">
      <c r="A4843" s="247"/>
      <c r="B4843" s="165"/>
      <c r="C4843" s="165"/>
      <c r="D4843" s="245"/>
      <c r="E4843" s="245"/>
      <c r="F4843" s="245"/>
      <c r="G4843" s="251"/>
      <c r="H4843" s="251"/>
      <c r="I4843" s="251"/>
      <c r="J4843" s="251"/>
      <c r="K4843" s="251"/>
      <c r="L4843" s="251"/>
      <c r="M4843" s="251"/>
      <c r="N4843" s="251"/>
      <c r="O4843" s="251"/>
      <c r="P4843" s="251"/>
      <c r="Q4843"/>
      <c r="R4843"/>
      <c r="S4843"/>
      <c r="T4843"/>
      <c r="U4843"/>
      <c r="V4843"/>
      <c r="W4843"/>
      <c r="X4843"/>
      <c r="Y4843"/>
      <c r="Z4843"/>
      <c r="AA4843"/>
      <c r="AB4843"/>
      <c r="AC4843"/>
      <c r="AD4843"/>
      <c r="AE4843"/>
      <c r="AF4843"/>
      <c r="AG4843"/>
      <c r="AH4843"/>
      <c r="AI4843"/>
      <c r="AJ4843"/>
      <c r="AK4843"/>
      <c r="AL4843"/>
      <c r="AM4843"/>
      <c r="AN4843"/>
      <c r="AO4843"/>
      <c r="AP4843"/>
      <c r="AQ4843"/>
      <c r="AR4843"/>
      <c r="AS4843"/>
      <c r="AT4843"/>
      <c r="AU4843"/>
      <c r="AV4843"/>
    </row>
    <row r="4844" spans="1:48" s="58" customFormat="1" ht="12.75" x14ac:dyDescent="0.2">
      <c r="A4844" s="247"/>
      <c r="B4844" s="165"/>
      <c r="C4844" s="165"/>
      <c r="D4844" s="245"/>
      <c r="E4844" s="245"/>
      <c r="F4844" s="245"/>
      <c r="G4844" s="251"/>
      <c r="H4844" s="251"/>
      <c r="I4844" s="251"/>
      <c r="J4844" s="251"/>
      <c r="K4844" s="251"/>
      <c r="L4844" s="251"/>
      <c r="M4844" s="251"/>
      <c r="N4844" s="251"/>
      <c r="O4844" s="251"/>
      <c r="P4844" s="251"/>
      <c r="Q4844"/>
      <c r="R4844"/>
      <c r="S4844"/>
      <c r="T4844"/>
      <c r="U4844"/>
      <c r="V4844"/>
      <c r="W4844"/>
      <c r="X4844"/>
      <c r="Y4844"/>
      <c r="Z4844"/>
      <c r="AA4844"/>
      <c r="AB4844"/>
      <c r="AC4844"/>
      <c r="AD4844"/>
      <c r="AE4844"/>
      <c r="AF4844"/>
      <c r="AG4844"/>
      <c r="AH4844"/>
      <c r="AI4844"/>
      <c r="AJ4844"/>
      <c r="AK4844"/>
      <c r="AL4844"/>
      <c r="AM4844"/>
      <c r="AN4844"/>
      <c r="AO4844"/>
      <c r="AP4844"/>
      <c r="AQ4844"/>
      <c r="AR4844"/>
      <c r="AS4844"/>
      <c r="AT4844"/>
      <c r="AU4844"/>
      <c r="AV4844"/>
    </row>
    <row r="4845" spans="1:48" s="58" customFormat="1" ht="12.75" x14ac:dyDescent="0.2">
      <c r="A4845" s="247"/>
      <c r="B4845" s="165"/>
      <c r="C4845" s="165"/>
      <c r="D4845" s="245"/>
      <c r="E4845" s="245"/>
      <c r="F4845" s="245"/>
      <c r="G4845" s="251"/>
      <c r="H4845" s="251"/>
      <c r="I4845" s="251"/>
      <c r="J4845" s="251"/>
      <c r="K4845" s="251"/>
      <c r="L4845" s="251"/>
      <c r="M4845" s="251"/>
      <c r="N4845" s="251"/>
      <c r="O4845" s="251"/>
      <c r="P4845" s="251"/>
      <c r="Q4845"/>
      <c r="R4845"/>
      <c r="S4845"/>
      <c r="T4845"/>
      <c r="U4845"/>
      <c r="V4845"/>
      <c r="W4845"/>
      <c r="X4845"/>
      <c r="Y4845"/>
      <c r="Z4845"/>
      <c r="AA4845"/>
      <c r="AB4845"/>
      <c r="AC4845"/>
      <c r="AD4845"/>
      <c r="AE4845"/>
      <c r="AF4845"/>
      <c r="AG4845"/>
      <c r="AH4845"/>
      <c r="AI4845"/>
      <c r="AJ4845"/>
      <c r="AK4845"/>
      <c r="AL4845"/>
      <c r="AM4845"/>
      <c r="AN4845"/>
      <c r="AO4845"/>
      <c r="AP4845"/>
      <c r="AQ4845"/>
      <c r="AR4845"/>
      <c r="AS4845"/>
      <c r="AT4845"/>
      <c r="AU4845"/>
      <c r="AV4845"/>
    </row>
    <row r="4846" spans="1:48" s="58" customFormat="1" ht="12.75" x14ac:dyDescent="0.2">
      <c r="A4846" s="247"/>
      <c r="B4846" s="165"/>
      <c r="C4846" s="165"/>
      <c r="D4846" s="245"/>
      <c r="E4846" s="245"/>
      <c r="F4846" s="245"/>
      <c r="G4846" s="251"/>
      <c r="H4846" s="251"/>
      <c r="I4846" s="251"/>
      <c r="J4846" s="251"/>
      <c r="K4846" s="251"/>
      <c r="L4846" s="251"/>
      <c r="M4846" s="251"/>
      <c r="N4846" s="251"/>
      <c r="O4846" s="251"/>
      <c r="P4846" s="251"/>
      <c r="Q4846"/>
      <c r="R4846"/>
      <c r="S4846"/>
      <c r="T4846"/>
      <c r="U4846"/>
      <c r="V4846"/>
      <c r="W4846"/>
      <c r="X4846"/>
      <c r="Y4846"/>
      <c r="Z4846"/>
      <c r="AA4846"/>
      <c r="AB4846"/>
      <c r="AC4846"/>
      <c r="AD4846"/>
      <c r="AE4846"/>
      <c r="AF4846"/>
      <c r="AG4846"/>
      <c r="AH4846"/>
      <c r="AI4846"/>
      <c r="AJ4846"/>
      <c r="AK4846"/>
      <c r="AL4846"/>
      <c r="AM4846"/>
      <c r="AN4846"/>
      <c r="AO4846"/>
      <c r="AP4846"/>
      <c r="AQ4846"/>
      <c r="AR4846"/>
      <c r="AS4846"/>
      <c r="AT4846"/>
      <c r="AU4846"/>
      <c r="AV4846"/>
    </row>
    <row r="4847" spans="1:48" s="58" customFormat="1" ht="12.75" x14ac:dyDescent="0.2">
      <c r="A4847" s="247"/>
      <c r="B4847" s="165"/>
      <c r="C4847" s="165"/>
      <c r="D4847" s="245"/>
      <c r="E4847" s="245"/>
      <c r="F4847" s="245"/>
      <c r="G4847" s="251"/>
      <c r="H4847" s="251"/>
      <c r="I4847" s="251"/>
      <c r="J4847" s="251"/>
      <c r="K4847" s="251"/>
      <c r="L4847" s="251"/>
      <c r="M4847" s="251"/>
      <c r="N4847" s="251"/>
      <c r="O4847" s="251"/>
      <c r="P4847" s="251"/>
      <c r="Q4847"/>
      <c r="R4847"/>
      <c r="S4847"/>
      <c r="T4847"/>
      <c r="U4847"/>
      <c r="V4847"/>
      <c r="W4847"/>
      <c r="X4847"/>
      <c r="Y4847"/>
      <c r="Z4847"/>
      <c r="AA4847"/>
      <c r="AB4847"/>
      <c r="AC4847"/>
      <c r="AD4847"/>
      <c r="AE4847"/>
      <c r="AF4847"/>
      <c r="AG4847"/>
      <c r="AH4847"/>
      <c r="AI4847"/>
      <c r="AJ4847"/>
      <c r="AK4847"/>
      <c r="AL4847"/>
      <c r="AM4847"/>
      <c r="AN4847"/>
      <c r="AO4847"/>
      <c r="AP4847"/>
      <c r="AQ4847"/>
      <c r="AR4847"/>
      <c r="AS4847"/>
      <c r="AT4847"/>
      <c r="AU4847"/>
      <c r="AV4847"/>
    </row>
    <row r="4848" spans="1:48" s="58" customFormat="1" ht="12.75" x14ac:dyDescent="0.2">
      <c r="A4848" s="247"/>
      <c r="B4848" s="165"/>
      <c r="C4848" s="165"/>
      <c r="D4848" s="245"/>
      <c r="E4848" s="245"/>
      <c r="F4848" s="245"/>
      <c r="G4848" s="251"/>
      <c r="H4848" s="251"/>
      <c r="I4848" s="251"/>
      <c r="J4848" s="251"/>
      <c r="K4848" s="251"/>
      <c r="L4848" s="251"/>
      <c r="M4848" s="251"/>
      <c r="N4848" s="251"/>
      <c r="O4848" s="251"/>
      <c r="P4848" s="251"/>
      <c r="Q4848"/>
      <c r="R4848"/>
      <c r="S4848"/>
      <c r="T4848"/>
      <c r="U4848"/>
      <c r="V4848"/>
      <c r="W4848"/>
      <c r="X4848"/>
      <c r="Y4848"/>
      <c r="Z4848"/>
      <c r="AA4848"/>
      <c r="AB4848"/>
      <c r="AC4848"/>
      <c r="AD4848"/>
      <c r="AE4848"/>
      <c r="AF4848"/>
      <c r="AG4848"/>
      <c r="AH4848"/>
      <c r="AI4848"/>
      <c r="AJ4848"/>
      <c r="AK4848"/>
      <c r="AL4848"/>
      <c r="AM4848"/>
      <c r="AN4848"/>
      <c r="AO4848"/>
      <c r="AP4848"/>
      <c r="AQ4848"/>
      <c r="AR4848"/>
      <c r="AS4848"/>
      <c r="AT4848"/>
      <c r="AU4848"/>
      <c r="AV4848"/>
    </row>
    <row r="4849" spans="1:48" s="58" customFormat="1" ht="12.75" x14ac:dyDescent="0.2">
      <c r="A4849" s="247"/>
      <c r="B4849" s="165"/>
      <c r="C4849" s="165"/>
      <c r="D4849" s="245"/>
      <c r="E4849" s="245"/>
      <c r="F4849" s="245"/>
      <c r="G4849" s="251"/>
      <c r="H4849" s="251"/>
      <c r="I4849" s="251"/>
      <c r="J4849" s="251"/>
      <c r="K4849" s="251"/>
      <c r="L4849" s="251"/>
      <c r="M4849" s="251"/>
      <c r="N4849" s="251"/>
      <c r="O4849" s="251"/>
      <c r="P4849" s="251"/>
      <c r="Q4849"/>
      <c r="R4849"/>
      <c r="S4849"/>
      <c r="T4849"/>
      <c r="U4849"/>
      <c r="V4849"/>
      <c r="W4849"/>
      <c r="X4849"/>
      <c r="Y4849"/>
      <c r="Z4849"/>
      <c r="AA4849"/>
      <c r="AB4849"/>
      <c r="AC4849"/>
      <c r="AD4849"/>
      <c r="AE4849"/>
      <c r="AF4849"/>
      <c r="AG4849"/>
      <c r="AH4849"/>
      <c r="AI4849"/>
      <c r="AJ4849"/>
      <c r="AK4849"/>
      <c r="AL4849"/>
      <c r="AM4849"/>
      <c r="AN4849"/>
      <c r="AO4849"/>
      <c r="AP4849"/>
      <c r="AQ4849"/>
      <c r="AR4849"/>
      <c r="AS4849"/>
      <c r="AT4849"/>
      <c r="AU4849"/>
      <c r="AV4849"/>
    </row>
    <row r="4850" spans="1:48" s="58" customFormat="1" ht="12.75" x14ac:dyDescent="0.2">
      <c r="A4850" s="247"/>
      <c r="B4850" s="165"/>
      <c r="C4850" s="165"/>
      <c r="D4850" s="245"/>
      <c r="E4850" s="245"/>
      <c r="F4850" s="245"/>
      <c r="G4850" s="251"/>
      <c r="H4850" s="251"/>
      <c r="I4850" s="251"/>
      <c r="J4850" s="251"/>
      <c r="K4850" s="251"/>
      <c r="L4850" s="251"/>
      <c r="M4850" s="251"/>
      <c r="N4850" s="251"/>
      <c r="O4850" s="251"/>
      <c r="P4850" s="251"/>
      <c r="Q4850"/>
      <c r="R4850"/>
      <c r="S4850"/>
      <c r="T4850"/>
      <c r="U4850"/>
      <c r="V4850"/>
      <c r="W4850"/>
      <c r="X4850"/>
      <c r="Y4850"/>
      <c r="Z4850"/>
      <c r="AA4850"/>
      <c r="AB4850"/>
      <c r="AC4850"/>
      <c r="AD4850"/>
      <c r="AE4850"/>
      <c r="AF4850"/>
      <c r="AG4850"/>
      <c r="AH4850"/>
      <c r="AI4850"/>
      <c r="AJ4850"/>
      <c r="AK4850"/>
      <c r="AL4850"/>
      <c r="AM4850"/>
      <c r="AN4850"/>
      <c r="AO4850"/>
      <c r="AP4850"/>
      <c r="AQ4850"/>
      <c r="AR4850"/>
      <c r="AS4850"/>
      <c r="AT4850"/>
      <c r="AU4850"/>
      <c r="AV4850"/>
    </row>
    <row r="4851" spans="1:48" s="58" customFormat="1" ht="12.75" x14ac:dyDescent="0.2">
      <c r="A4851" s="247"/>
      <c r="B4851" s="165"/>
      <c r="C4851" s="165"/>
      <c r="D4851" s="245"/>
      <c r="E4851" s="245"/>
      <c r="F4851" s="245"/>
      <c r="G4851" s="251"/>
      <c r="H4851" s="251"/>
      <c r="I4851" s="251"/>
      <c r="J4851" s="251"/>
      <c r="K4851" s="251"/>
      <c r="L4851" s="251"/>
      <c r="M4851" s="251"/>
      <c r="N4851" s="251"/>
      <c r="O4851" s="251"/>
      <c r="P4851" s="251"/>
      <c r="Q4851"/>
      <c r="R4851"/>
      <c r="S4851"/>
      <c r="T4851"/>
      <c r="U4851"/>
      <c r="V4851"/>
      <c r="W4851"/>
      <c r="X4851"/>
      <c r="Y4851"/>
      <c r="Z4851"/>
      <c r="AA4851"/>
      <c r="AB4851"/>
      <c r="AC4851"/>
      <c r="AD4851"/>
      <c r="AE4851"/>
      <c r="AF4851"/>
      <c r="AG4851"/>
      <c r="AH4851"/>
      <c r="AI4851"/>
      <c r="AJ4851"/>
      <c r="AK4851"/>
      <c r="AL4851"/>
      <c r="AM4851"/>
      <c r="AN4851"/>
      <c r="AO4851"/>
      <c r="AP4851"/>
      <c r="AQ4851"/>
      <c r="AR4851"/>
      <c r="AS4851"/>
      <c r="AT4851"/>
      <c r="AU4851"/>
      <c r="AV4851"/>
    </row>
    <row r="4852" spans="1:48" s="58" customFormat="1" ht="12.75" x14ac:dyDescent="0.2">
      <c r="A4852" s="247"/>
      <c r="B4852" s="165"/>
      <c r="C4852" s="165"/>
      <c r="D4852" s="245"/>
      <c r="E4852" s="245"/>
      <c r="F4852" s="245"/>
      <c r="G4852" s="251"/>
      <c r="H4852" s="251"/>
      <c r="I4852" s="251"/>
      <c r="J4852" s="251"/>
      <c r="K4852" s="251"/>
      <c r="L4852" s="251"/>
      <c r="M4852" s="251"/>
      <c r="N4852" s="251"/>
      <c r="O4852" s="251"/>
      <c r="P4852" s="251"/>
      <c r="Q4852"/>
      <c r="R4852"/>
      <c r="S4852"/>
      <c r="T4852"/>
      <c r="U4852"/>
      <c r="V4852"/>
      <c r="W4852"/>
      <c r="X4852"/>
      <c r="Y4852"/>
      <c r="Z4852"/>
      <c r="AA4852"/>
      <c r="AB4852"/>
      <c r="AC4852"/>
      <c r="AD4852"/>
      <c r="AE4852"/>
      <c r="AF4852"/>
      <c r="AG4852"/>
      <c r="AH4852"/>
      <c r="AI4852"/>
      <c r="AJ4852"/>
      <c r="AK4852"/>
      <c r="AL4852"/>
      <c r="AM4852"/>
      <c r="AN4852"/>
      <c r="AO4852"/>
      <c r="AP4852"/>
      <c r="AQ4852"/>
      <c r="AR4852"/>
      <c r="AS4852"/>
      <c r="AT4852"/>
      <c r="AU4852"/>
      <c r="AV4852"/>
    </row>
    <row r="4853" spans="1:48" s="58" customFormat="1" ht="12.75" x14ac:dyDescent="0.2">
      <c r="A4853" s="247"/>
      <c r="B4853" s="165"/>
      <c r="C4853" s="165"/>
      <c r="D4853" s="245"/>
      <c r="E4853" s="245"/>
      <c r="F4853" s="245"/>
      <c r="G4853" s="251"/>
      <c r="H4853" s="251"/>
      <c r="I4853" s="251"/>
      <c r="J4853" s="251"/>
      <c r="K4853" s="251"/>
      <c r="L4853" s="251"/>
      <c r="M4853" s="251"/>
      <c r="N4853" s="251"/>
      <c r="O4853" s="251"/>
      <c r="P4853" s="251"/>
      <c r="Q4853"/>
      <c r="R4853"/>
      <c r="S4853"/>
      <c r="T4853"/>
      <c r="U4853"/>
      <c r="V4853"/>
      <c r="W4853"/>
      <c r="X4853"/>
      <c r="Y4853"/>
      <c r="Z4853"/>
      <c r="AA4853"/>
      <c r="AB4853"/>
      <c r="AC4853"/>
      <c r="AD4853"/>
      <c r="AE4853"/>
      <c r="AF4853"/>
      <c r="AG4853"/>
      <c r="AH4853"/>
      <c r="AI4853"/>
      <c r="AJ4853"/>
      <c r="AK4853"/>
      <c r="AL4853"/>
      <c r="AM4853"/>
      <c r="AN4853"/>
      <c r="AO4853"/>
      <c r="AP4853"/>
      <c r="AQ4853"/>
      <c r="AR4853"/>
      <c r="AS4853"/>
      <c r="AT4853"/>
      <c r="AU4853"/>
      <c r="AV4853"/>
    </row>
    <row r="4854" spans="1:48" s="58" customFormat="1" ht="12.75" x14ac:dyDescent="0.2">
      <c r="A4854" s="247"/>
      <c r="B4854" s="165"/>
      <c r="C4854" s="165"/>
      <c r="D4854" s="245"/>
      <c r="E4854" s="245"/>
      <c r="F4854" s="245"/>
      <c r="G4854" s="251"/>
      <c r="H4854" s="251"/>
      <c r="I4854" s="251"/>
      <c r="J4854" s="251"/>
      <c r="K4854" s="251"/>
      <c r="L4854" s="251"/>
      <c r="M4854" s="251"/>
      <c r="N4854" s="251"/>
      <c r="O4854" s="251"/>
      <c r="P4854" s="251"/>
      <c r="Q4854"/>
      <c r="R4854"/>
      <c r="S4854"/>
      <c r="T4854"/>
      <c r="U4854"/>
      <c r="V4854"/>
      <c r="W4854"/>
      <c r="X4854"/>
      <c r="Y4854"/>
      <c r="Z4854"/>
      <c r="AA4854"/>
      <c r="AB4854"/>
      <c r="AC4854"/>
      <c r="AD4854"/>
      <c r="AE4854"/>
      <c r="AF4854"/>
      <c r="AG4854"/>
      <c r="AH4854"/>
      <c r="AI4854"/>
      <c r="AJ4854"/>
      <c r="AK4854"/>
      <c r="AL4854"/>
      <c r="AM4854"/>
      <c r="AN4854"/>
      <c r="AO4854"/>
      <c r="AP4854"/>
      <c r="AQ4854"/>
      <c r="AR4854"/>
      <c r="AS4854"/>
      <c r="AT4854"/>
      <c r="AU4854"/>
      <c r="AV4854"/>
    </row>
    <row r="4855" spans="1:48" s="58" customFormat="1" ht="12.75" x14ac:dyDescent="0.2">
      <c r="A4855" s="247"/>
      <c r="B4855" s="165"/>
      <c r="C4855" s="165"/>
      <c r="D4855" s="245"/>
      <c r="E4855" s="245"/>
      <c r="F4855" s="245"/>
      <c r="G4855" s="251"/>
      <c r="H4855" s="251"/>
      <c r="I4855" s="251"/>
      <c r="J4855" s="251"/>
      <c r="K4855" s="251"/>
      <c r="L4855" s="251"/>
      <c r="M4855" s="251"/>
      <c r="N4855" s="251"/>
      <c r="O4855" s="251"/>
      <c r="P4855" s="251"/>
      <c r="Q4855"/>
      <c r="R4855"/>
      <c r="S4855"/>
      <c r="T4855"/>
      <c r="U4855"/>
      <c r="V4855"/>
      <c r="W4855"/>
      <c r="X4855"/>
      <c r="Y4855"/>
      <c r="Z4855"/>
      <c r="AA4855"/>
      <c r="AB4855"/>
      <c r="AC4855"/>
      <c r="AD4855"/>
      <c r="AE4855"/>
      <c r="AF4855"/>
      <c r="AG4855"/>
      <c r="AH4855"/>
      <c r="AI4855"/>
      <c r="AJ4855"/>
      <c r="AK4855"/>
      <c r="AL4855"/>
      <c r="AM4855"/>
      <c r="AN4855"/>
      <c r="AO4855"/>
      <c r="AP4855"/>
      <c r="AQ4855"/>
      <c r="AR4855"/>
      <c r="AS4855"/>
      <c r="AT4855"/>
      <c r="AU4855"/>
      <c r="AV4855"/>
    </row>
    <row r="4856" spans="1:48" s="58" customFormat="1" ht="12.75" x14ac:dyDescent="0.2">
      <c r="A4856" s="247"/>
      <c r="B4856" s="165"/>
      <c r="C4856" s="165"/>
      <c r="D4856" s="245"/>
      <c r="E4856" s="245"/>
      <c r="F4856" s="245"/>
      <c r="G4856" s="251"/>
      <c r="H4856" s="251"/>
      <c r="I4856" s="251"/>
      <c r="J4856" s="251"/>
      <c r="K4856" s="251"/>
      <c r="L4856" s="251"/>
      <c r="M4856" s="251"/>
      <c r="N4856" s="251"/>
      <c r="O4856" s="251"/>
      <c r="P4856" s="251"/>
      <c r="Q4856"/>
      <c r="R4856"/>
      <c r="S4856"/>
      <c r="T4856"/>
      <c r="U4856"/>
      <c r="V4856"/>
      <c r="W4856"/>
      <c r="X4856"/>
      <c r="Y4856"/>
      <c r="Z4856"/>
      <c r="AA4856"/>
      <c r="AB4856"/>
      <c r="AC4856"/>
      <c r="AD4856"/>
      <c r="AE4856"/>
      <c r="AF4856"/>
      <c r="AG4856"/>
      <c r="AH4856"/>
      <c r="AI4856"/>
      <c r="AJ4856"/>
      <c r="AK4856"/>
      <c r="AL4856"/>
      <c r="AM4856"/>
      <c r="AN4856"/>
      <c r="AO4856"/>
      <c r="AP4856"/>
      <c r="AQ4856"/>
      <c r="AR4856"/>
      <c r="AS4856"/>
      <c r="AT4856"/>
      <c r="AU4856"/>
      <c r="AV4856"/>
    </row>
    <row r="4857" spans="1:48" s="58" customFormat="1" ht="12.75" x14ac:dyDescent="0.2">
      <c r="A4857" s="247"/>
      <c r="B4857" s="165"/>
      <c r="C4857" s="165"/>
      <c r="D4857" s="245"/>
      <c r="E4857" s="245"/>
      <c r="F4857" s="245"/>
      <c r="G4857" s="251"/>
      <c r="H4857" s="251"/>
      <c r="I4857" s="251"/>
      <c r="J4857" s="251"/>
      <c r="K4857" s="251"/>
      <c r="L4857" s="251"/>
      <c r="M4857" s="251"/>
      <c r="N4857" s="251"/>
      <c r="O4857" s="251"/>
      <c r="P4857" s="251"/>
      <c r="Q4857"/>
      <c r="R4857"/>
      <c r="S4857"/>
      <c r="T4857"/>
      <c r="U4857"/>
      <c r="V4857"/>
      <c r="W4857"/>
      <c r="X4857"/>
      <c r="Y4857"/>
      <c r="Z4857"/>
      <c r="AA4857"/>
      <c r="AB4857"/>
      <c r="AC4857"/>
      <c r="AD4857"/>
      <c r="AE4857"/>
      <c r="AF4857"/>
      <c r="AG4857"/>
      <c r="AH4857"/>
      <c r="AI4857"/>
      <c r="AJ4857"/>
      <c r="AK4857"/>
      <c r="AL4857"/>
      <c r="AM4857"/>
      <c r="AN4857"/>
      <c r="AO4857"/>
      <c r="AP4857"/>
      <c r="AQ4857"/>
      <c r="AR4857"/>
      <c r="AS4857"/>
      <c r="AT4857"/>
      <c r="AU4857"/>
      <c r="AV4857"/>
    </row>
    <row r="4858" spans="1:48" s="58" customFormat="1" ht="12.75" x14ac:dyDescent="0.2">
      <c r="A4858" s="247"/>
      <c r="B4858" s="165"/>
      <c r="C4858" s="165"/>
      <c r="D4858" s="245"/>
      <c r="E4858" s="245"/>
      <c r="F4858" s="245"/>
      <c r="G4858" s="251"/>
      <c r="H4858" s="251"/>
      <c r="I4858" s="251"/>
      <c r="J4858" s="251"/>
      <c r="K4858" s="251"/>
      <c r="L4858" s="251"/>
      <c r="M4858" s="251"/>
      <c r="N4858" s="251"/>
      <c r="O4858" s="251"/>
      <c r="P4858" s="251"/>
      <c r="Q4858"/>
      <c r="R4858"/>
      <c r="S4858"/>
      <c r="T4858"/>
      <c r="U4858"/>
      <c r="V4858"/>
      <c r="W4858"/>
      <c r="X4858"/>
      <c r="Y4858"/>
      <c r="Z4858"/>
      <c r="AA4858"/>
      <c r="AB4858"/>
      <c r="AC4858"/>
      <c r="AD4858"/>
      <c r="AE4858"/>
      <c r="AF4858"/>
      <c r="AG4858"/>
      <c r="AH4858"/>
      <c r="AI4858"/>
      <c r="AJ4858"/>
      <c r="AK4858"/>
      <c r="AL4858"/>
      <c r="AM4858"/>
      <c r="AN4858"/>
      <c r="AO4858"/>
      <c r="AP4858"/>
      <c r="AQ4858"/>
      <c r="AR4858"/>
      <c r="AS4858"/>
      <c r="AT4858"/>
      <c r="AU4858"/>
      <c r="AV4858"/>
    </row>
    <row r="4859" spans="1:48" s="58" customFormat="1" ht="12.75" x14ac:dyDescent="0.2">
      <c r="A4859" s="247"/>
      <c r="B4859" s="165"/>
      <c r="C4859" s="165"/>
      <c r="D4859" s="245"/>
      <c r="E4859" s="245"/>
      <c r="F4859" s="245"/>
      <c r="G4859" s="251"/>
      <c r="H4859" s="251"/>
      <c r="I4859" s="251"/>
      <c r="J4859" s="251"/>
      <c r="K4859" s="251"/>
      <c r="L4859" s="251"/>
      <c r="M4859" s="251"/>
      <c r="N4859" s="251"/>
      <c r="O4859" s="251"/>
      <c r="P4859" s="251"/>
      <c r="Q4859"/>
      <c r="R4859"/>
      <c r="S4859"/>
      <c r="T4859"/>
      <c r="U4859"/>
      <c r="V4859"/>
      <c r="W4859"/>
      <c r="X4859"/>
      <c r="Y4859"/>
      <c r="Z4859"/>
      <c r="AA4859"/>
      <c r="AB4859"/>
      <c r="AC4859"/>
      <c r="AD4859"/>
      <c r="AE4859"/>
      <c r="AF4859"/>
      <c r="AG4859"/>
      <c r="AH4859"/>
      <c r="AI4859"/>
      <c r="AJ4859"/>
      <c r="AK4859"/>
      <c r="AL4859"/>
      <c r="AM4859"/>
      <c r="AN4859"/>
      <c r="AO4859"/>
      <c r="AP4859"/>
      <c r="AQ4859"/>
      <c r="AR4859"/>
      <c r="AS4859"/>
      <c r="AT4859"/>
      <c r="AU4859"/>
      <c r="AV4859"/>
    </row>
    <row r="4860" spans="1:48" s="58" customFormat="1" ht="12.75" x14ac:dyDescent="0.2">
      <c r="A4860" s="247"/>
      <c r="B4860" s="165"/>
      <c r="C4860" s="165"/>
      <c r="D4860" s="245"/>
      <c r="E4860" s="245"/>
      <c r="F4860" s="245"/>
      <c r="G4860" s="251"/>
      <c r="H4860" s="251"/>
      <c r="I4860" s="251"/>
      <c r="J4860" s="251"/>
      <c r="K4860" s="251"/>
      <c r="L4860" s="251"/>
      <c r="M4860" s="251"/>
      <c r="N4860" s="251"/>
      <c r="O4860" s="251"/>
      <c r="P4860" s="251"/>
      <c r="Q4860"/>
      <c r="R4860"/>
      <c r="S4860"/>
      <c r="T4860"/>
      <c r="U4860"/>
      <c r="V4860"/>
      <c r="W4860"/>
      <c r="X4860"/>
      <c r="Y4860"/>
      <c r="Z4860"/>
      <c r="AA4860"/>
      <c r="AB4860"/>
      <c r="AC4860"/>
      <c r="AD4860"/>
      <c r="AE4860"/>
      <c r="AF4860"/>
      <c r="AG4860"/>
      <c r="AH4860"/>
      <c r="AI4860"/>
      <c r="AJ4860"/>
      <c r="AK4860"/>
      <c r="AL4860"/>
      <c r="AM4860"/>
      <c r="AN4860"/>
      <c r="AO4860"/>
      <c r="AP4860"/>
      <c r="AQ4860"/>
      <c r="AR4860"/>
      <c r="AS4860"/>
      <c r="AT4860"/>
      <c r="AU4860"/>
      <c r="AV4860"/>
    </row>
    <row r="4861" spans="1:48" s="58" customFormat="1" ht="12.75" x14ac:dyDescent="0.2">
      <c r="A4861" s="247"/>
      <c r="B4861" s="165"/>
      <c r="C4861" s="165"/>
      <c r="D4861" s="245"/>
      <c r="E4861" s="245"/>
      <c r="F4861" s="245"/>
      <c r="G4861" s="251"/>
      <c r="H4861" s="251"/>
      <c r="I4861" s="251"/>
      <c r="J4861" s="251"/>
      <c r="K4861" s="251"/>
      <c r="L4861" s="251"/>
      <c r="M4861" s="251"/>
      <c r="N4861" s="251"/>
      <c r="O4861" s="251"/>
      <c r="P4861" s="251"/>
      <c r="Q4861"/>
      <c r="R4861"/>
      <c r="S4861"/>
      <c r="T4861"/>
      <c r="U4861"/>
      <c r="V4861"/>
      <c r="W4861"/>
      <c r="X4861"/>
      <c r="Y4861"/>
      <c r="Z4861"/>
      <c r="AA4861"/>
      <c r="AB4861"/>
      <c r="AC4861"/>
      <c r="AD4861"/>
      <c r="AE4861"/>
      <c r="AF4861"/>
      <c r="AG4861"/>
      <c r="AH4861"/>
      <c r="AI4861"/>
      <c r="AJ4861"/>
      <c r="AK4861"/>
      <c r="AL4861"/>
      <c r="AM4861"/>
      <c r="AN4861"/>
      <c r="AO4861"/>
      <c r="AP4861"/>
      <c r="AQ4861"/>
      <c r="AR4861"/>
      <c r="AS4861"/>
      <c r="AT4861"/>
      <c r="AU4861"/>
      <c r="AV4861"/>
    </row>
    <row r="4862" spans="1:48" s="58" customFormat="1" ht="12.75" x14ac:dyDescent="0.2">
      <c r="A4862" s="247"/>
      <c r="B4862" s="165"/>
      <c r="C4862" s="165"/>
      <c r="D4862" s="245"/>
      <c r="E4862" s="245"/>
      <c r="F4862" s="245"/>
      <c r="G4862" s="251"/>
      <c r="H4862" s="251"/>
      <c r="I4862" s="251"/>
      <c r="J4862" s="251"/>
      <c r="K4862" s="251"/>
      <c r="L4862" s="251"/>
      <c r="M4862" s="251"/>
      <c r="N4862" s="251"/>
      <c r="O4862" s="251"/>
      <c r="P4862" s="251"/>
      <c r="Q4862"/>
      <c r="R4862"/>
      <c r="S4862"/>
      <c r="T4862"/>
      <c r="U4862"/>
      <c r="V4862"/>
      <c r="W4862"/>
      <c r="X4862"/>
      <c r="Y4862"/>
      <c r="Z4862"/>
      <c r="AA4862"/>
      <c r="AB4862"/>
      <c r="AC4862"/>
      <c r="AD4862"/>
      <c r="AE4862"/>
      <c r="AF4862"/>
      <c r="AG4862"/>
      <c r="AH4862"/>
      <c r="AI4862"/>
      <c r="AJ4862"/>
      <c r="AK4862"/>
      <c r="AL4862"/>
      <c r="AM4862"/>
      <c r="AN4862"/>
      <c r="AO4862"/>
      <c r="AP4862"/>
      <c r="AQ4862"/>
      <c r="AR4862"/>
      <c r="AS4862"/>
      <c r="AT4862"/>
      <c r="AU4862"/>
      <c r="AV4862"/>
    </row>
    <row r="4863" spans="1:48" s="58" customFormat="1" ht="12.75" x14ac:dyDescent="0.2">
      <c r="A4863" s="247"/>
      <c r="B4863" s="165"/>
      <c r="C4863" s="165"/>
      <c r="D4863" s="245"/>
      <c r="E4863" s="245"/>
      <c r="F4863" s="245"/>
      <c r="G4863" s="251"/>
      <c r="H4863" s="251"/>
      <c r="I4863" s="251"/>
      <c r="J4863" s="251"/>
      <c r="K4863" s="251"/>
      <c r="L4863" s="251"/>
      <c r="M4863" s="251"/>
      <c r="N4863" s="251"/>
      <c r="O4863" s="251"/>
      <c r="P4863" s="251"/>
      <c r="Q4863"/>
      <c r="R4863"/>
      <c r="S4863"/>
      <c r="T4863"/>
      <c r="U4863"/>
      <c r="V4863"/>
      <c r="W4863"/>
      <c r="X4863"/>
      <c r="Y4863"/>
      <c r="Z4863"/>
      <c r="AA4863"/>
      <c r="AB4863"/>
      <c r="AC4863"/>
      <c r="AD4863"/>
      <c r="AE4863"/>
      <c r="AF4863"/>
      <c r="AG4863"/>
      <c r="AH4863"/>
      <c r="AI4863"/>
      <c r="AJ4863"/>
      <c r="AK4863"/>
      <c r="AL4863"/>
      <c r="AM4863"/>
      <c r="AN4863"/>
      <c r="AO4863"/>
      <c r="AP4863"/>
      <c r="AQ4863"/>
      <c r="AR4863"/>
      <c r="AS4863"/>
      <c r="AT4863"/>
      <c r="AU4863"/>
      <c r="AV4863"/>
    </row>
    <row r="4864" spans="1:48" s="58" customFormat="1" ht="12.75" x14ac:dyDescent="0.2">
      <c r="A4864" s="247"/>
      <c r="B4864" s="165"/>
      <c r="C4864" s="165"/>
      <c r="D4864" s="245"/>
      <c r="E4864" s="245"/>
      <c r="F4864" s="245"/>
      <c r="G4864" s="251"/>
      <c r="H4864" s="251"/>
      <c r="I4864" s="251"/>
      <c r="J4864" s="251"/>
      <c r="K4864" s="251"/>
      <c r="L4864" s="251"/>
      <c r="M4864" s="251"/>
      <c r="N4864" s="251"/>
      <c r="O4864" s="251"/>
      <c r="P4864" s="251"/>
      <c r="Q4864"/>
      <c r="R4864"/>
      <c r="S4864"/>
      <c r="T4864"/>
      <c r="U4864"/>
      <c r="V4864"/>
      <c r="W4864"/>
      <c r="X4864"/>
      <c r="Y4864"/>
      <c r="Z4864"/>
      <c r="AA4864"/>
      <c r="AB4864"/>
      <c r="AC4864"/>
      <c r="AD4864"/>
      <c r="AE4864"/>
      <c r="AF4864"/>
      <c r="AG4864"/>
      <c r="AH4864"/>
      <c r="AI4864"/>
      <c r="AJ4864"/>
      <c r="AK4864"/>
      <c r="AL4864"/>
      <c r="AM4864"/>
      <c r="AN4864"/>
      <c r="AO4864"/>
      <c r="AP4864"/>
      <c r="AQ4864"/>
      <c r="AR4864"/>
      <c r="AS4864"/>
      <c r="AT4864"/>
      <c r="AU4864"/>
      <c r="AV4864"/>
    </row>
    <row r="4865" spans="1:48" s="58" customFormat="1" ht="12.75" x14ac:dyDescent="0.2">
      <c r="A4865" s="247"/>
      <c r="B4865" s="165"/>
      <c r="C4865" s="165"/>
      <c r="D4865" s="245"/>
      <c r="E4865" s="245"/>
      <c r="F4865" s="245"/>
      <c r="G4865" s="251"/>
      <c r="H4865" s="251"/>
      <c r="I4865" s="251"/>
      <c r="J4865" s="251"/>
      <c r="K4865" s="251"/>
      <c r="L4865" s="251"/>
      <c r="M4865" s="251"/>
      <c r="N4865" s="251"/>
      <c r="O4865" s="251"/>
      <c r="P4865" s="251"/>
      <c r="Q4865"/>
      <c r="R4865"/>
      <c r="S4865"/>
      <c r="T4865"/>
      <c r="U4865"/>
      <c r="V4865"/>
      <c r="W4865"/>
      <c r="X4865"/>
      <c r="Y4865"/>
      <c r="Z4865"/>
      <c r="AA4865"/>
      <c r="AB4865"/>
      <c r="AC4865"/>
      <c r="AD4865"/>
      <c r="AE4865"/>
      <c r="AF4865"/>
      <c r="AG4865"/>
      <c r="AH4865"/>
      <c r="AI4865"/>
      <c r="AJ4865"/>
      <c r="AK4865"/>
      <c r="AL4865"/>
      <c r="AM4865"/>
      <c r="AN4865"/>
      <c r="AO4865"/>
      <c r="AP4865"/>
      <c r="AQ4865"/>
      <c r="AR4865"/>
      <c r="AS4865"/>
      <c r="AT4865"/>
      <c r="AU4865"/>
      <c r="AV4865"/>
    </row>
    <row r="4866" spans="1:48" s="58" customFormat="1" ht="12.75" x14ac:dyDescent="0.2">
      <c r="A4866" s="247"/>
      <c r="B4866" s="165"/>
      <c r="C4866" s="165"/>
      <c r="D4866" s="245"/>
      <c r="E4866" s="245"/>
      <c r="F4866" s="245"/>
      <c r="G4866" s="251"/>
      <c r="H4866" s="251"/>
      <c r="I4866" s="251"/>
      <c r="J4866" s="251"/>
      <c r="K4866" s="251"/>
      <c r="L4866" s="251"/>
      <c r="M4866" s="251"/>
      <c r="N4866" s="251"/>
      <c r="O4866" s="251"/>
      <c r="P4866" s="251"/>
      <c r="Q4866"/>
      <c r="R4866"/>
      <c r="S4866"/>
      <c r="T4866"/>
      <c r="U4866"/>
      <c r="V4866"/>
      <c r="W4866"/>
      <c r="X4866"/>
      <c r="Y4866"/>
      <c r="Z4866"/>
      <c r="AA4866"/>
      <c r="AB4866"/>
      <c r="AC4866"/>
      <c r="AD4866"/>
      <c r="AE4866"/>
      <c r="AF4866"/>
      <c r="AG4866"/>
      <c r="AH4866"/>
      <c r="AI4866"/>
      <c r="AJ4866"/>
      <c r="AK4866"/>
      <c r="AL4866"/>
      <c r="AM4866"/>
      <c r="AN4866"/>
      <c r="AO4866"/>
      <c r="AP4866"/>
      <c r="AQ4866"/>
      <c r="AR4866"/>
      <c r="AS4866"/>
      <c r="AT4866"/>
      <c r="AU4866"/>
      <c r="AV4866"/>
    </row>
    <row r="4867" spans="1:48" s="58" customFormat="1" ht="12.75" x14ac:dyDescent="0.2">
      <c r="A4867" s="247"/>
      <c r="B4867" s="165"/>
      <c r="C4867" s="165"/>
      <c r="D4867" s="245"/>
      <c r="E4867" s="245"/>
      <c r="F4867" s="245"/>
      <c r="G4867" s="251"/>
      <c r="H4867" s="251"/>
      <c r="I4867" s="251"/>
      <c r="J4867" s="251"/>
      <c r="K4867" s="251"/>
      <c r="L4867" s="251"/>
      <c r="M4867" s="251"/>
      <c r="N4867" s="251"/>
      <c r="O4867" s="251"/>
      <c r="P4867" s="251"/>
      <c r="Q4867"/>
      <c r="R4867"/>
      <c r="S4867"/>
      <c r="T4867"/>
      <c r="U4867"/>
      <c r="V4867"/>
      <c r="W4867"/>
      <c r="X4867"/>
      <c r="Y4867"/>
      <c r="Z4867"/>
      <c r="AA4867"/>
      <c r="AB4867"/>
      <c r="AC4867"/>
      <c r="AD4867"/>
      <c r="AE4867"/>
      <c r="AF4867"/>
      <c r="AG4867"/>
      <c r="AH4867"/>
      <c r="AI4867"/>
      <c r="AJ4867"/>
      <c r="AK4867"/>
      <c r="AL4867"/>
      <c r="AM4867"/>
      <c r="AN4867"/>
      <c r="AO4867"/>
      <c r="AP4867"/>
      <c r="AQ4867"/>
      <c r="AR4867"/>
      <c r="AS4867"/>
      <c r="AT4867"/>
      <c r="AU4867"/>
      <c r="AV4867"/>
    </row>
    <row r="4868" spans="1:48" s="58" customFormat="1" ht="12.75" x14ac:dyDescent="0.2">
      <c r="A4868" s="247"/>
      <c r="B4868" s="165"/>
      <c r="C4868" s="165"/>
      <c r="D4868" s="245"/>
      <c r="E4868" s="245"/>
      <c r="F4868" s="245"/>
      <c r="G4868" s="251"/>
      <c r="H4868" s="251"/>
      <c r="I4868" s="251"/>
      <c r="J4868" s="251"/>
      <c r="K4868" s="251"/>
      <c r="L4868" s="251"/>
      <c r="M4868" s="251"/>
      <c r="N4868" s="251"/>
      <c r="O4868" s="251"/>
      <c r="P4868" s="251"/>
      <c r="Q4868"/>
      <c r="R4868"/>
      <c r="S4868"/>
      <c r="T4868"/>
      <c r="U4868"/>
      <c r="V4868"/>
      <c r="W4868"/>
      <c r="X4868"/>
      <c r="Y4868"/>
      <c r="Z4868"/>
      <c r="AA4868"/>
      <c r="AB4868"/>
      <c r="AC4868"/>
      <c r="AD4868"/>
      <c r="AE4868"/>
      <c r="AF4868"/>
      <c r="AG4868"/>
      <c r="AH4868"/>
      <c r="AI4868"/>
      <c r="AJ4868"/>
      <c r="AK4868"/>
      <c r="AL4868"/>
      <c r="AM4868"/>
      <c r="AN4868"/>
      <c r="AO4868"/>
      <c r="AP4868"/>
      <c r="AQ4868"/>
      <c r="AR4868"/>
      <c r="AS4868"/>
      <c r="AT4868"/>
      <c r="AU4868"/>
      <c r="AV4868"/>
    </row>
    <row r="4869" spans="1:48" s="58" customFormat="1" ht="12.75" x14ac:dyDescent="0.2">
      <c r="A4869" s="247"/>
      <c r="B4869" s="165"/>
      <c r="C4869" s="165"/>
      <c r="D4869" s="245"/>
      <c r="E4869" s="245"/>
      <c r="F4869" s="245"/>
      <c r="G4869" s="251"/>
      <c r="H4869" s="251"/>
      <c r="I4869" s="251"/>
      <c r="J4869" s="251"/>
      <c r="K4869" s="251"/>
      <c r="L4869" s="251"/>
      <c r="M4869" s="251"/>
      <c r="N4869" s="251"/>
      <c r="O4869" s="251"/>
      <c r="P4869" s="251"/>
      <c r="Q4869"/>
      <c r="R4869"/>
      <c r="S4869"/>
      <c r="T4869"/>
      <c r="U4869"/>
      <c r="V4869"/>
      <c r="W4869"/>
      <c r="X4869"/>
      <c r="Y4869"/>
      <c r="Z4869"/>
      <c r="AA4869"/>
      <c r="AB4869"/>
      <c r="AC4869"/>
      <c r="AD4869"/>
      <c r="AE4869"/>
      <c r="AF4869"/>
      <c r="AG4869"/>
      <c r="AH4869"/>
      <c r="AI4869"/>
      <c r="AJ4869"/>
      <c r="AK4869"/>
      <c r="AL4869"/>
      <c r="AM4869"/>
      <c r="AN4869"/>
      <c r="AO4869"/>
      <c r="AP4869"/>
      <c r="AQ4869"/>
      <c r="AR4869"/>
      <c r="AS4869"/>
      <c r="AT4869"/>
      <c r="AU4869"/>
      <c r="AV4869"/>
    </row>
    <row r="4870" spans="1:48" s="58" customFormat="1" ht="12.75" x14ac:dyDescent="0.2">
      <c r="A4870" s="247"/>
      <c r="B4870" s="165"/>
      <c r="C4870" s="165"/>
      <c r="D4870" s="245"/>
      <c r="E4870" s="245"/>
      <c r="F4870" s="245"/>
      <c r="G4870" s="251"/>
      <c r="H4870" s="251"/>
      <c r="I4870" s="251"/>
      <c r="J4870" s="251"/>
      <c r="K4870" s="251"/>
      <c r="L4870" s="251"/>
      <c r="M4870" s="251"/>
      <c r="N4870" s="251"/>
      <c r="O4870" s="251"/>
      <c r="P4870" s="251"/>
      <c r="Q4870"/>
      <c r="R4870"/>
      <c r="S4870"/>
      <c r="T4870"/>
      <c r="U4870"/>
      <c r="V4870"/>
      <c r="W4870"/>
      <c r="X4870"/>
      <c r="Y4870"/>
      <c r="Z4870"/>
      <c r="AA4870"/>
      <c r="AB4870"/>
      <c r="AC4870"/>
      <c r="AD4870"/>
      <c r="AE4870"/>
      <c r="AF4870"/>
      <c r="AG4870"/>
      <c r="AH4870"/>
      <c r="AI4870"/>
      <c r="AJ4870"/>
      <c r="AK4870"/>
      <c r="AL4870"/>
      <c r="AM4870"/>
      <c r="AN4870"/>
      <c r="AO4870"/>
      <c r="AP4870"/>
      <c r="AQ4870"/>
      <c r="AR4870"/>
      <c r="AS4870"/>
      <c r="AT4870"/>
      <c r="AU4870"/>
      <c r="AV4870"/>
    </row>
    <row r="4871" spans="1:48" s="58" customFormat="1" ht="12.75" x14ac:dyDescent="0.2">
      <c r="A4871" s="247"/>
      <c r="B4871" s="165"/>
      <c r="C4871" s="165"/>
      <c r="D4871" s="245"/>
      <c r="E4871" s="245"/>
      <c r="F4871" s="245"/>
      <c r="G4871" s="251"/>
      <c r="H4871" s="251"/>
      <c r="I4871" s="251"/>
      <c r="J4871" s="251"/>
      <c r="K4871" s="251"/>
      <c r="L4871" s="251"/>
      <c r="M4871" s="251"/>
      <c r="N4871" s="251"/>
      <c r="O4871" s="251"/>
      <c r="P4871" s="251"/>
      <c r="Q4871"/>
      <c r="R4871"/>
      <c r="S4871"/>
      <c r="T4871"/>
      <c r="U4871"/>
      <c r="V4871"/>
      <c r="W4871"/>
      <c r="X4871"/>
      <c r="Y4871"/>
      <c r="Z4871"/>
      <c r="AA4871"/>
      <c r="AB4871"/>
      <c r="AC4871"/>
      <c r="AD4871"/>
      <c r="AE4871"/>
      <c r="AF4871"/>
      <c r="AG4871"/>
      <c r="AH4871"/>
      <c r="AI4871"/>
      <c r="AJ4871"/>
      <c r="AK4871"/>
      <c r="AL4871"/>
      <c r="AM4871"/>
      <c r="AN4871"/>
      <c r="AO4871"/>
      <c r="AP4871"/>
      <c r="AQ4871"/>
      <c r="AR4871"/>
      <c r="AS4871"/>
      <c r="AT4871"/>
      <c r="AU4871"/>
      <c r="AV4871"/>
    </row>
    <row r="4872" spans="1:48" s="58" customFormat="1" ht="12.75" x14ac:dyDescent="0.2">
      <c r="A4872" s="247"/>
      <c r="B4872" s="165"/>
      <c r="C4872" s="165"/>
      <c r="D4872" s="245"/>
      <c r="E4872" s="245"/>
      <c r="F4872" s="245"/>
      <c r="G4872" s="251"/>
      <c r="H4872" s="251"/>
      <c r="I4872" s="251"/>
      <c r="J4872" s="251"/>
      <c r="K4872" s="251"/>
      <c r="L4872" s="251"/>
      <c r="M4872" s="251"/>
      <c r="N4872" s="251"/>
      <c r="O4872" s="251"/>
      <c r="P4872" s="251"/>
      <c r="Q4872"/>
      <c r="R4872"/>
      <c r="S4872"/>
      <c r="T4872"/>
      <c r="U4872"/>
      <c r="V4872"/>
      <c r="W4872"/>
      <c r="X4872"/>
      <c r="Y4872"/>
      <c r="Z4872"/>
      <c r="AA4872"/>
      <c r="AB4872"/>
      <c r="AC4872"/>
      <c r="AD4872"/>
      <c r="AE4872"/>
      <c r="AF4872"/>
      <c r="AG4872"/>
      <c r="AH4872"/>
      <c r="AI4872"/>
      <c r="AJ4872"/>
      <c r="AK4872"/>
      <c r="AL4872"/>
      <c r="AM4872"/>
      <c r="AN4872"/>
      <c r="AO4872"/>
      <c r="AP4872"/>
      <c r="AQ4872"/>
      <c r="AR4872"/>
      <c r="AS4872"/>
      <c r="AT4872"/>
      <c r="AU4872"/>
      <c r="AV4872"/>
    </row>
    <row r="4873" spans="1:48" s="58" customFormat="1" ht="12.75" x14ac:dyDescent="0.2">
      <c r="A4873" s="247"/>
      <c r="B4873" s="165"/>
      <c r="C4873" s="165"/>
      <c r="D4873" s="245"/>
      <c r="E4873" s="245"/>
      <c r="F4873" s="245"/>
      <c r="G4873" s="251"/>
      <c r="H4873" s="251"/>
      <c r="I4873" s="251"/>
      <c r="J4873" s="251"/>
      <c r="K4873" s="251"/>
      <c r="L4873" s="251"/>
      <c r="M4873" s="251"/>
      <c r="N4873" s="251"/>
      <c r="O4873" s="251"/>
      <c r="P4873" s="251"/>
      <c r="Q4873"/>
      <c r="R4873"/>
      <c r="S4873"/>
      <c r="T4873"/>
      <c r="U4873"/>
      <c r="V4873"/>
      <c r="W4873"/>
      <c r="X4873"/>
      <c r="Y4873"/>
      <c r="Z4873"/>
      <c r="AA4873"/>
      <c r="AB4873"/>
      <c r="AC4873"/>
      <c r="AD4873"/>
      <c r="AE4873"/>
      <c r="AF4873"/>
      <c r="AG4873"/>
      <c r="AH4873"/>
      <c r="AI4873"/>
      <c r="AJ4873"/>
      <c r="AK4873"/>
      <c r="AL4873"/>
      <c r="AM4873"/>
      <c r="AN4873"/>
      <c r="AO4873"/>
      <c r="AP4873"/>
      <c r="AQ4873"/>
      <c r="AR4873"/>
      <c r="AS4873"/>
      <c r="AT4873"/>
      <c r="AU4873"/>
      <c r="AV4873"/>
    </row>
    <row r="4874" spans="1:48" s="58" customFormat="1" ht="12.75" x14ac:dyDescent="0.2">
      <c r="A4874" s="247"/>
      <c r="B4874" s="165"/>
      <c r="C4874" s="165"/>
      <c r="D4874" s="245"/>
      <c r="E4874" s="245"/>
      <c r="F4874" s="245"/>
      <c r="G4874" s="251"/>
      <c r="H4874" s="251"/>
      <c r="I4874" s="251"/>
      <c r="J4874" s="251"/>
      <c r="K4874" s="251"/>
      <c r="L4874" s="251"/>
      <c r="M4874" s="251"/>
      <c r="N4874" s="251"/>
      <c r="O4874" s="251"/>
      <c r="P4874" s="251"/>
      <c r="Q4874"/>
      <c r="R4874"/>
      <c r="S4874"/>
      <c r="T4874"/>
      <c r="U4874"/>
      <c r="V4874"/>
      <c r="W4874"/>
      <c r="X4874"/>
      <c r="Y4874"/>
      <c r="Z4874"/>
      <c r="AA4874"/>
      <c r="AB4874"/>
      <c r="AC4874"/>
      <c r="AD4874"/>
      <c r="AE4874"/>
      <c r="AF4874"/>
      <c r="AG4874"/>
      <c r="AH4874"/>
      <c r="AI4874"/>
      <c r="AJ4874"/>
      <c r="AK4874"/>
      <c r="AL4874"/>
      <c r="AM4874"/>
      <c r="AN4874"/>
      <c r="AO4874"/>
      <c r="AP4874"/>
      <c r="AQ4874"/>
      <c r="AR4874"/>
      <c r="AS4874"/>
      <c r="AT4874"/>
      <c r="AU4874"/>
      <c r="AV4874"/>
    </row>
    <row r="4875" spans="1:48" s="58" customFormat="1" ht="12.75" x14ac:dyDescent="0.2">
      <c r="A4875" s="247"/>
      <c r="B4875" s="165"/>
      <c r="C4875" s="165"/>
      <c r="D4875" s="245"/>
      <c r="E4875" s="245"/>
      <c r="F4875" s="245"/>
      <c r="G4875" s="251"/>
      <c r="H4875" s="251"/>
      <c r="I4875" s="251"/>
      <c r="J4875" s="251"/>
      <c r="K4875" s="251"/>
      <c r="L4875" s="251"/>
      <c r="M4875" s="251"/>
      <c r="N4875" s="251"/>
      <c r="O4875" s="251"/>
      <c r="P4875" s="251"/>
      <c r="Q4875"/>
      <c r="R4875"/>
      <c r="S4875"/>
      <c r="T4875"/>
      <c r="U4875"/>
      <c r="V4875"/>
      <c r="W4875"/>
      <c r="X4875"/>
      <c r="Y4875"/>
      <c r="Z4875"/>
      <c r="AA4875"/>
      <c r="AB4875"/>
      <c r="AC4875"/>
      <c r="AD4875"/>
      <c r="AE4875"/>
      <c r="AF4875"/>
      <c r="AG4875"/>
      <c r="AH4875"/>
      <c r="AI4875"/>
      <c r="AJ4875"/>
      <c r="AK4875"/>
      <c r="AL4875"/>
      <c r="AM4875"/>
      <c r="AN4875"/>
      <c r="AO4875"/>
      <c r="AP4875"/>
      <c r="AQ4875"/>
      <c r="AR4875"/>
      <c r="AS4875"/>
      <c r="AT4875"/>
      <c r="AU4875"/>
      <c r="AV4875"/>
    </row>
    <row r="4876" spans="1:48" s="58" customFormat="1" ht="12.75" x14ac:dyDescent="0.2">
      <c r="A4876" s="247"/>
      <c r="B4876" s="165"/>
      <c r="C4876" s="165"/>
      <c r="D4876" s="245"/>
      <c r="E4876" s="245"/>
      <c r="F4876" s="245"/>
      <c r="G4876" s="251"/>
      <c r="H4876" s="251"/>
      <c r="I4876" s="251"/>
      <c r="J4876" s="251"/>
      <c r="K4876" s="251"/>
      <c r="L4876" s="251"/>
      <c r="M4876" s="251"/>
      <c r="N4876" s="251"/>
      <c r="O4876" s="251"/>
      <c r="P4876" s="251"/>
      <c r="Q4876"/>
      <c r="R4876"/>
      <c r="S4876"/>
      <c r="T4876"/>
      <c r="U4876"/>
      <c r="V4876"/>
      <c r="W4876"/>
      <c r="X4876"/>
      <c r="Y4876"/>
      <c r="Z4876"/>
      <c r="AA4876"/>
      <c r="AB4876"/>
      <c r="AC4876"/>
      <c r="AD4876"/>
      <c r="AE4876"/>
      <c r="AF4876"/>
      <c r="AG4876"/>
      <c r="AH4876"/>
      <c r="AI4876"/>
      <c r="AJ4876"/>
      <c r="AK4876"/>
      <c r="AL4876"/>
      <c r="AM4876"/>
      <c r="AN4876"/>
      <c r="AO4876"/>
      <c r="AP4876"/>
      <c r="AQ4876"/>
      <c r="AR4876"/>
      <c r="AS4876"/>
      <c r="AT4876"/>
      <c r="AU4876"/>
      <c r="AV4876"/>
    </row>
    <row r="4877" spans="1:48" s="58" customFormat="1" ht="12.75" x14ac:dyDescent="0.2">
      <c r="A4877" s="247"/>
      <c r="B4877" s="165"/>
      <c r="C4877" s="165"/>
      <c r="D4877" s="245"/>
      <c r="E4877" s="245"/>
      <c r="F4877" s="245"/>
      <c r="G4877" s="251"/>
      <c r="H4877" s="251"/>
      <c r="I4877" s="251"/>
      <c r="J4877" s="251"/>
      <c r="K4877" s="251"/>
      <c r="L4877" s="251"/>
      <c r="M4877" s="251"/>
      <c r="N4877" s="251"/>
      <c r="O4877" s="251"/>
      <c r="P4877" s="251"/>
      <c r="Q4877"/>
      <c r="R4877"/>
      <c r="S4877"/>
      <c r="T4877"/>
      <c r="U4877"/>
      <c r="V4877"/>
      <c r="W4877"/>
      <c r="X4877"/>
      <c r="Y4877"/>
      <c r="Z4877"/>
      <c r="AA4877"/>
      <c r="AB4877"/>
      <c r="AC4877"/>
      <c r="AD4877"/>
      <c r="AE4877"/>
      <c r="AF4877"/>
      <c r="AG4877"/>
      <c r="AH4877"/>
      <c r="AI4877"/>
      <c r="AJ4877"/>
      <c r="AK4877"/>
      <c r="AL4877"/>
      <c r="AM4877"/>
      <c r="AN4877"/>
      <c r="AO4877"/>
      <c r="AP4877"/>
      <c r="AQ4877"/>
      <c r="AR4877"/>
      <c r="AS4877"/>
      <c r="AT4877"/>
      <c r="AU4877"/>
      <c r="AV4877"/>
    </row>
    <row r="4878" spans="1:48" s="58" customFormat="1" ht="12.75" x14ac:dyDescent="0.2">
      <c r="A4878" s="247"/>
      <c r="B4878" s="165"/>
      <c r="C4878" s="165"/>
      <c r="D4878" s="245"/>
      <c r="E4878" s="245"/>
      <c r="F4878" s="245"/>
      <c r="G4878" s="251"/>
      <c r="H4878" s="251"/>
      <c r="I4878" s="251"/>
      <c r="J4878" s="251"/>
      <c r="K4878" s="251"/>
      <c r="L4878" s="251"/>
      <c r="M4878" s="251"/>
      <c r="N4878" s="251"/>
      <c r="O4878" s="251"/>
      <c r="P4878" s="251"/>
      <c r="Q4878"/>
      <c r="R4878"/>
      <c r="S4878"/>
      <c r="T4878"/>
      <c r="U4878"/>
      <c r="V4878"/>
      <c r="W4878"/>
      <c r="X4878"/>
      <c r="Y4878"/>
      <c r="Z4878"/>
      <c r="AA4878"/>
      <c r="AB4878"/>
      <c r="AC4878"/>
      <c r="AD4878"/>
      <c r="AE4878"/>
      <c r="AF4878"/>
      <c r="AG4878"/>
      <c r="AH4878"/>
      <c r="AI4878"/>
      <c r="AJ4878"/>
      <c r="AK4878"/>
      <c r="AL4878"/>
      <c r="AM4878"/>
      <c r="AN4878"/>
      <c r="AO4878"/>
      <c r="AP4878"/>
      <c r="AQ4878"/>
      <c r="AR4878"/>
      <c r="AS4878"/>
      <c r="AT4878"/>
      <c r="AU4878"/>
      <c r="AV4878"/>
    </row>
    <row r="4879" spans="1:48" s="58" customFormat="1" ht="12.75" x14ac:dyDescent="0.2">
      <c r="A4879" s="247"/>
      <c r="B4879" s="165"/>
      <c r="C4879" s="165"/>
      <c r="D4879" s="245"/>
      <c r="E4879" s="245"/>
      <c r="F4879" s="245"/>
      <c r="G4879" s="251"/>
      <c r="H4879" s="251"/>
      <c r="I4879" s="251"/>
      <c r="J4879" s="251"/>
      <c r="K4879" s="251"/>
      <c r="L4879" s="251"/>
      <c r="M4879" s="251"/>
      <c r="N4879" s="251"/>
      <c r="O4879" s="251"/>
      <c r="P4879" s="251"/>
      <c r="Q4879"/>
      <c r="R4879"/>
      <c r="S4879"/>
      <c r="T4879"/>
      <c r="U4879"/>
      <c r="V4879"/>
      <c r="W4879"/>
      <c r="X4879"/>
      <c r="Y4879"/>
      <c r="Z4879"/>
      <c r="AA4879"/>
      <c r="AB4879"/>
      <c r="AC4879"/>
      <c r="AD4879"/>
      <c r="AE4879"/>
      <c r="AF4879"/>
      <c r="AG4879"/>
      <c r="AH4879"/>
      <c r="AI4879"/>
      <c r="AJ4879"/>
      <c r="AK4879"/>
      <c r="AL4879"/>
      <c r="AM4879"/>
      <c r="AN4879"/>
      <c r="AO4879"/>
      <c r="AP4879"/>
      <c r="AQ4879"/>
      <c r="AR4879"/>
      <c r="AS4879"/>
      <c r="AT4879"/>
      <c r="AU4879"/>
      <c r="AV4879"/>
    </row>
    <row r="4880" spans="1:48" s="58" customFormat="1" ht="12.75" x14ac:dyDescent="0.2">
      <c r="A4880" s="247"/>
      <c r="B4880" s="165"/>
      <c r="C4880" s="165"/>
      <c r="D4880" s="245"/>
      <c r="E4880" s="245"/>
      <c r="F4880" s="245"/>
      <c r="G4880" s="251"/>
      <c r="H4880" s="251"/>
      <c r="I4880" s="251"/>
      <c r="J4880" s="251"/>
      <c r="K4880" s="251"/>
      <c r="L4880" s="251"/>
      <c r="M4880" s="251"/>
      <c r="N4880" s="251"/>
      <c r="O4880" s="251"/>
      <c r="P4880" s="251"/>
      <c r="Q4880"/>
      <c r="R4880"/>
      <c r="S4880"/>
      <c r="T4880"/>
      <c r="U4880"/>
      <c r="V4880"/>
      <c r="W4880"/>
      <c r="X4880"/>
      <c r="Y4880"/>
      <c r="Z4880"/>
      <c r="AA4880"/>
      <c r="AB4880"/>
      <c r="AC4880"/>
      <c r="AD4880"/>
      <c r="AE4880"/>
      <c r="AF4880"/>
      <c r="AG4880"/>
      <c r="AH4880"/>
      <c r="AI4880"/>
      <c r="AJ4880"/>
      <c r="AK4880"/>
      <c r="AL4880"/>
      <c r="AM4880"/>
      <c r="AN4880"/>
      <c r="AO4880"/>
      <c r="AP4880"/>
      <c r="AQ4880"/>
      <c r="AR4880"/>
      <c r="AS4880"/>
      <c r="AT4880"/>
      <c r="AU4880"/>
      <c r="AV4880"/>
    </row>
    <row r="4881" spans="1:48" s="58" customFormat="1" ht="12.75" x14ac:dyDescent="0.2">
      <c r="A4881" s="247"/>
      <c r="B4881" s="165"/>
      <c r="C4881" s="165"/>
      <c r="D4881" s="245"/>
      <c r="E4881" s="245"/>
      <c r="F4881" s="245"/>
      <c r="G4881" s="251"/>
      <c r="H4881" s="251"/>
      <c r="I4881" s="251"/>
      <c r="J4881" s="251"/>
      <c r="K4881" s="251"/>
      <c r="L4881" s="251"/>
      <c r="M4881" s="251"/>
      <c r="N4881" s="251"/>
      <c r="O4881" s="251"/>
      <c r="P4881" s="251"/>
      <c r="Q4881"/>
      <c r="R4881"/>
      <c r="S4881"/>
      <c r="T4881"/>
      <c r="U4881"/>
      <c r="V4881"/>
      <c r="W4881"/>
      <c r="X4881"/>
      <c r="Y4881"/>
      <c r="Z4881"/>
      <c r="AA4881"/>
      <c r="AB4881"/>
      <c r="AC4881"/>
      <c r="AD4881"/>
      <c r="AE4881"/>
      <c r="AF4881"/>
      <c r="AG4881"/>
      <c r="AH4881"/>
      <c r="AI4881"/>
      <c r="AJ4881"/>
      <c r="AK4881"/>
      <c r="AL4881"/>
      <c r="AM4881"/>
      <c r="AN4881"/>
      <c r="AO4881"/>
      <c r="AP4881"/>
      <c r="AQ4881"/>
      <c r="AR4881"/>
      <c r="AS4881"/>
      <c r="AT4881"/>
      <c r="AU4881"/>
      <c r="AV4881"/>
    </row>
    <row r="4882" spans="1:48" s="58" customFormat="1" ht="12.75" x14ac:dyDescent="0.2">
      <c r="A4882" s="247"/>
      <c r="B4882" s="165"/>
      <c r="C4882" s="165"/>
      <c r="D4882" s="245"/>
      <c r="E4882" s="245"/>
      <c r="F4882" s="245"/>
      <c r="G4882" s="251"/>
      <c r="H4882" s="251"/>
      <c r="I4882" s="251"/>
      <c r="J4882" s="251"/>
      <c r="K4882" s="251"/>
      <c r="L4882" s="251"/>
      <c r="M4882" s="251"/>
      <c r="N4882" s="251"/>
      <c r="O4882" s="251"/>
      <c r="P4882" s="251"/>
      <c r="Q4882"/>
      <c r="R4882"/>
      <c r="S4882"/>
      <c r="T4882"/>
      <c r="U4882"/>
      <c r="V4882"/>
      <c r="W4882"/>
      <c r="X4882"/>
      <c r="Y4882"/>
      <c r="Z4882"/>
      <c r="AA4882"/>
      <c r="AB4882"/>
      <c r="AC4882"/>
      <c r="AD4882"/>
      <c r="AE4882"/>
      <c r="AF4882"/>
      <c r="AG4882"/>
      <c r="AH4882"/>
      <c r="AI4882"/>
      <c r="AJ4882"/>
      <c r="AK4882"/>
      <c r="AL4882"/>
      <c r="AM4882"/>
      <c r="AN4882"/>
      <c r="AO4882"/>
      <c r="AP4882"/>
      <c r="AQ4882"/>
      <c r="AR4882"/>
      <c r="AS4882"/>
      <c r="AT4882"/>
      <c r="AU4882"/>
      <c r="AV4882"/>
    </row>
    <row r="4883" spans="1:48" s="58" customFormat="1" ht="12.75" x14ac:dyDescent="0.2">
      <c r="A4883" s="247"/>
      <c r="B4883" s="165"/>
      <c r="C4883" s="165"/>
      <c r="D4883" s="245"/>
      <c r="E4883" s="245"/>
      <c r="F4883" s="245"/>
      <c r="G4883" s="251"/>
      <c r="H4883" s="251"/>
      <c r="I4883" s="251"/>
      <c r="J4883" s="251"/>
      <c r="K4883" s="251"/>
      <c r="L4883" s="251"/>
      <c r="M4883" s="251"/>
      <c r="N4883" s="251"/>
      <c r="O4883" s="251"/>
      <c r="P4883" s="251"/>
      <c r="Q4883"/>
      <c r="R4883"/>
      <c r="S4883"/>
      <c r="T4883"/>
      <c r="U4883"/>
      <c r="V4883"/>
      <c r="W4883"/>
      <c r="X4883"/>
      <c r="Y4883"/>
      <c r="Z4883"/>
      <c r="AA4883"/>
      <c r="AB4883"/>
      <c r="AC4883"/>
      <c r="AD4883"/>
      <c r="AE4883"/>
      <c r="AF4883"/>
      <c r="AG4883"/>
      <c r="AH4883"/>
      <c r="AI4883"/>
      <c r="AJ4883"/>
      <c r="AK4883"/>
      <c r="AL4883"/>
      <c r="AM4883"/>
      <c r="AN4883"/>
      <c r="AO4883"/>
      <c r="AP4883"/>
      <c r="AQ4883"/>
      <c r="AR4883"/>
      <c r="AS4883"/>
      <c r="AT4883"/>
      <c r="AU4883"/>
      <c r="AV4883"/>
    </row>
    <row r="4884" spans="1:48" s="58" customFormat="1" ht="12.75" x14ac:dyDescent="0.2">
      <c r="A4884" s="247"/>
      <c r="B4884" s="165"/>
      <c r="C4884" s="165"/>
      <c r="D4884" s="245"/>
      <c r="E4884" s="245"/>
      <c r="F4884" s="245"/>
      <c r="G4884" s="251"/>
      <c r="H4884" s="251"/>
      <c r="I4884" s="251"/>
      <c r="J4884" s="251"/>
      <c r="K4884" s="251"/>
      <c r="L4884" s="251"/>
      <c r="M4884" s="251"/>
      <c r="N4884" s="251"/>
      <c r="O4884" s="251"/>
      <c r="P4884" s="251"/>
      <c r="Q4884"/>
      <c r="R4884"/>
      <c r="S4884"/>
      <c r="T4884"/>
      <c r="U4884"/>
      <c r="V4884"/>
      <c r="W4884"/>
      <c r="X4884"/>
      <c r="Y4884"/>
      <c r="Z4884"/>
      <c r="AA4884"/>
      <c r="AB4884"/>
      <c r="AC4884"/>
      <c r="AD4884"/>
      <c r="AE4884"/>
      <c r="AF4884"/>
      <c r="AG4884"/>
      <c r="AH4884"/>
      <c r="AI4884"/>
      <c r="AJ4884"/>
      <c r="AK4884"/>
      <c r="AL4884"/>
      <c r="AM4884"/>
      <c r="AN4884"/>
      <c r="AO4884"/>
      <c r="AP4884"/>
      <c r="AQ4884"/>
      <c r="AR4884"/>
      <c r="AS4884"/>
      <c r="AT4884"/>
      <c r="AU4884"/>
      <c r="AV4884"/>
    </row>
    <row r="4885" spans="1:48" s="58" customFormat="1" ht="12.75" x14ac:dyDescent="0.2">
      <c r="A4885" s="247"/>
      <c r="B4885" s="165"/>
      <c r="C4885" s="165"/>
      <c r="D4885" s="245"/>
      <c r="E4885" s="245"/>
      <c r="F4885" s="245"/>
      <c r="G4885" s="251"/>
      <c r="H4885" s="251"/>
      <c r="I4885" s="251"/>
      <c r="J4885" s="251"/>
      <c r="K4885" s="251"/>
      <c r="L4885" s="251"/>
      <c r="M4885" s="251"/>
      <c r="N4885" s="251"/>
      <c r="O4885" s="251"/>
      <c r="P4885" s="251"/>
      <c r="Q4885"/>
      <c r="R4885"/>
      <c r="S4885"/>
      <c r="T4885"/>
      <c r="U4885"/>
      <c r="V4885"/>
      <c r="W4885"/>
      <c r="X4885"/>
      <c r="Y4885"/>
      <c r="Z4885"/>
      <c r="AA4885"/>
      <c r="AB4885"/>
      <c r="AC4885"/>
      <c r="AD4885"/>
      <c r="AE4885"/>
      <c r="AF4885"/>
      <c r="AG4885"/>
      <c r="AH4885"/>
      <c r="AI4885"/>
      <c r="AJ4885"/>
      <c r="AK4885"/>
      <c r="AL4885"/>
      <c r="AM4885"/>
      <c r="AN4885"/>
      <c r="AO4885"/>
      <c r="AP4885"/>
      <c r="AQ4885"/>
      <c r="AR4885"/>
      <c r="AS4885"/>
      <c r="AT4885"/>
      <c r="AU4885"/>
      <c r="AV4885"/>
    </row>
    <row r="4886" spans="1:48" s="58" customFormat="1" ht="12.75" x14ac:dyDescent="0.2">
      <c r="A4886" s="247"/>
      <c r="B4886" s="165"/>
      <c r="C4886" s="165"/>
      <c r="D4886" s="245"/>
      <c r="E4886" s="245"/>
      <c r="F4886" s="245"/>
      <c r="G4886" s="251"/>
      <c r="H4886" s="251"/>
      <c r="I4886" s="251"/>
      <c r="J4886" s="251"/>
      <c r="K4886" s="251"/>
      <c r="L4886" s="251"/>
      <c r="M4886" s="251"/>
      <c r="N4886" s="251"/>
      <c r="O4886" s="251"/>
      <c r="P4886" s="251"/>
      <c r="Q4886"/>
      <c r="R4886"/>
      <c r="S4886"/>
      <c r="T4886"/>
      <c r="U4886"/>
      <c r="V4886"/>
      <c r="W4886"/>
      <c r="X4886"/>
      <c r="Y4886"/>
      <c r="Z4886"/>
      <c r="AA4886"/>
      <c r="AB4886"/>
      <c r="AC4886"/>
      <c r="AD4886"/>
      <c r="AE4886"/>
      <c r="AF4886"/>
      <c r="AG4886"/>
      <c r="AH4886"/>
      <c r="AI4886"/>
      <c r="AJ4886"/>
      <c r="AK4886"/>
      <c r="AL4886"/>
      <c r="AM4886"/>
      <c r="AN4886"/>
      <c r="AO4886"/>
      <c r="AP4886"/>
      <c r="AQ4886"/>
      <c r="AR4886"/>
      <c r="AS4886"/>
      <c r="AT4886"/>
      <c r="AU4886"/>
      <c r="AV4886"/>
    </row>
    <row r="4887" spans="1:48" s="58" customFormat="1" ht="12.75" x14ac:dyDescent="0.2">
      <c r="A4887" s="247"/>
      <c r="B4887" s="165"/>
      <c r="C4887" s="165"/>
      <c r="D4887" s="245"/>
      <c r="E4887" s="245"/>
      <c r="F4887" s="245"/>
      <c r="G4887" s="251"/>
      <c r="H4887" s="251"/>
      <c r="I4887" s="251"/>
      <c r="J4887" s="251"/>
      <c r="K4887" s="251"/>
      <c r="L4887" s="251"/>
      <c r="M4887" s="251"/>
      <c r="N4887" s="251"/>
      <c r="O4887" s="251"/>
      <c r="P4887" s="251"/>
      <c r="Q4887"/>
      <c r="R4887"/>
      <c r="S4887"/>
      <c r="T4887"/>
      <c r="U4887"/>
      <c r="V4887"/>
      <c r="W4887"/>
      <c r="X4887"/>
      <c r="Y4887"/>
      <c r="Z4887"/>
      <c r="AA4887"/>
      <c r="AB4887"/>
      <c r="AC4887"/>
      <c r="AD4887"/>
      <c r="AE4887"/>
      <c r="AF4887"/>
      <c r="AG4887"/>
      <c r="AH4887"/>
      <c r="AI4887"/>
      <c r="AJ4887"/>
      <c r="AK4887"/>
      <c r="AL4887"/>
      <c r="AM4887"/>
      <c r="AN4887"/>
      <c r="AO4887"/>
      <c r="AP4887"/>
      <c r="AQ4887"/>
      <c r="AR4887"/>
      <c r="AS4887"/>
      <c r="AT4887"/>
      <c r="AU4887"/>
      <c r="AV4887"/>
    </row>
    <row r="4888" spans="1:48" s="58" customFormat="1" ht="12.75" x14ac:dyDescent="0.2">
      <c r="A4888" s="247"/>
      <c r="B4888" s="165"/>
      <c r="C4888" s="165"/>
      <c r="D4888" s="245"/>
      <c r="E4888" s="245"/>
      <c r="F4888" s="245"/>
      <c r="G4888" s="251"/>
      <c r="H4888" s="251"/>
      <c r="I4888" s="251"/>
      <c r="J4888" s="251"/>
      <c r="K4888" s="251"/>
      <c r="L4888" s="251"/>
      <c r="M4888" s="251"/>
      <c r="N4888" s="251"/>
      <c r="O4888" s="251"/>
      <c r="P4888" s="251"/>
      <c r="Q4888"/>
      <c r="R4888"/>
      <c r="S4888"/>
      <c r="T4888"/>
      <c r="U4888"/>
      <c r="V4888"/>
      <c r="W4888"/>
      <c r="X4888"/>
      <c r="Y4888"/>
      <c r="Z4888"/>
      <c r="AA4888"/>
      <c r="AB4888"/>
      <c r="AC4888"/>
      <c r="AD4888"/>
      <c r="AE4888"/>
      <c r="AF4888"/>
      <c r="AG4888"/>
      <c r="AH4888"/>
      <c r="AI4888"/>
      <c r="AJ4888"/>
      <c r="AK4888"/>
      <c r="AL4888"/>
      <c r="AM4888"/>
      <c r="AN4888"/>
      <c r="AO4888"/>
      <c r="AP4888"/>
      <c r="AQ4888"/>
      <c r="AR4888"/>
      <c r="AS4888"/>
      <c r="AT4888"/>
      <c r="AU4888"/>
      <c r="AV4888"/>
    </row>
    <row r="4889" spans="1:48" s="58" customFormat="1" ht="12.75" x14ac:dyDescent="0.2">
      <c r="A4889" s="247"/>
      <c r="B4889" s="165"/>
      <c r="C4889" s="165"/>
      <c r="D4889" s="245"/>
      <c r="E4889" s="245"/>
      <c r="F4889" s="245"/>
      <c r="G4889" s="251"/>
      <c r="H4889" s="251"/>
      <c r="I4889" s="251"/>
      <c r="J4889" s="251"/>
      <c r="K4889" s="251"/>
      <c r="L4889" s="251"/>
      <c r="M4889" s="251"/>
      <c r="N4889" s="251"/>
      <c r="O4889" s="251"/>
      <c r="P4889" s="251"/>
      <c r="Q4889"/>
      <c r="R4889"/>
      <c r="S4889"/>
      <c r="T4889"/>
      <c r="U4889"/>
      <c r="V4889"/>
      <c r="W4889"/>
      <c r="X4889"/>
      <c r="Y4889"/>
      <c r="Z4889"/>
      <c r="AA4889"/>
      <c r="AB4889"/>
      <c r="AC4889"/>
      <c r="AD4889"/>
      <c r="AE4889"/>
      <c r="AF4889"/>
      <c r="AG4889"/>
      <c r="AH4889"/>
      <c r="AI4889"/>
      <c r="AJ4889"/>
      <c r="AK4889"/>
      <c r="AL4889"/>
      <c r="AM4889"/>
      <c r="AN4889"/>
      <c r="AO4889"/>
      <c r="AP4889"/>
      <c r="AQ4889"/>
      <c r="AR4889"/>
      <c r="AS4889"/>
      <c r="AT4889"/>
      <c r="AU4889"/>
      <c r="AV4889"/>
    </row>
    <row r="4890" spans="1:48" s="58" customFormat="1" ht="12.75" x14ac:dyDescent="0.2">
      <c r="A4890" s="247"/>
      <c r="B4890" s="165"/>
      <c r="C4890" s="165"/>
      <c r="D4890" s="245"/>
      <c r="E4890" s="245"/>
      <c r="F4890" s="245"/>
      <c r="G4890" s="251"/>
      <c r="H4890" s="251"/>
      <c r="I4890" s="251"/>
      <c r="J4890" s="251"/>
      <c r="K4890" s="251"/>
      <c r="L4890" s="251"/>
      <c r="M4890" s="251"/>
      <c r="N4890" s="251"/>
      <c r="O4890" s="251"/>
      <c r="P4890" s="251"/>
      <c r="Q4890"/>
      <c r="R4890"/>
      <c r="S4890"/>
      <c r="T4890"/>
      <c r="U4890"/>
      <c r="V4890"/>
      <c r="W4890"/>
      <c r="X4890"/>
      <c r="Y4890"/>
      <c r="Z4890"/>
      <c r="AA4890"/>
      <c r="AB4890"/>
      <c r="AC4890"/>
      <c r="AD4890"/>
      <c r="AE4890"/>
      <c r="AF4890"/>
      <c r="AG4890"/>
      <c r="AH4890"/>
      <c r="AI4890"/>
      <c r="AJ4890"/>
      <c r="AK4890"/>
      <c r="AL4890"/>
      <c r="AM4890"/>
      <c r="AN4890"/>
      <c r="AO4890"/>
      <c r="AP4890"/>
      <c r="AQ4890"/>
      <c r="AR4890"/>
      <c r="AS4890"/>
      <c r="AT4890"/>
      <c r="AU4890"/>
      <c r="AV4890"/>
    </row>
    <row r="4891" spans="1:48" s="58" customFormat="1" ht="12.75" x14ac:dyDescent="0.2">
      <c r="A4891" s="247"/>
      <c r="B4891" s="165"/>
      <c r="C4891" s="165"/>
      <c r="D4891" s="245"/>
      <c r="E4891" s="245"/>
      <c r="F4891" s="245"/>
      <c r="G4891" s="251"/>
      <c r="H4891" s="251"/>
      <c r="I4891" s="251"/>
      <c r="J4891" s="251"/>
      <c r="K4891" s="251"/>
      <c r="L4891" s="251"/>
      <c r="M4891" s="251"/>
      <c r="N4891" s="251"/>
      <c r="O4891" s="251"/>
      <c r="P4891" s="251"/>
      <c r="Q4891"/>
      <c r="R4891"/>
      <c r="S4891"/>
      <c r="T4891"/>
      <c r="U4891"/>
      <c r="V4891"/>
      <c r="W4891"/>
      <c r="X4891"/>
      <c r="Y4891"/>
      <c r="Z4891"/>
      <c r="AA4891"/>
      <c r="AB4891"/>
      <c r="AC4891"/>
      <c r="AD4891"/>
      <c r="AE4891"/>
      <c r="AF4891"/>
      <c r="AG4891"/>
      <c r="AH4891"/>
      <c r="AI4891"/>
      <c r="AJ4891"/>
      <c r="AK4891"/>
      <c r="AL4891"/>
      <c r="AM4891"/>
      <c r="AN4891"/>
      <c r="AO4891"/>
      <c r="AP4891"/>
      <c r="AQ4891"/>
      <c r="AR4891"/>
      <c r="AS4891"/>
      <c r="AT4891"/>
      <c r="AU4891"/>
      <c r="AV4891"/>
    </row>
    <row r="4892" spans="1:48" s="58" customFormat="1" ht="12.75" x14ac:dyDescent="0.2">
      <c r="A4892" s="247"/>
      <c r="B4892" s="165"/>
      <c r="C4892" s="165"/>
      <c r="D4892" s="245"/>
      <c r="E4892" s="245"/>
      <c r="F4892" s="245"/>
      <c r="G4892" s="251"/>
      <c r="H4892" s="251"/>
      <c r="I4892" s="251"/>
      <c r="J4892" s="251"/>
      <c r="K4892" s="251"/>
      <c r="L4892" s="251"/>
      <c r="M4892" s="251"/>
      <c r="N4892" s="251"/>
      <c r="O4892" s="251"/>
      <c r="P4892" s="251"/>
      <c r="Q4892"/>
      <c r="R4892"/>
      <c r="S4892"/>
      <c r="T4892"/>
      <c r="U4892"/>
      <c r="V4892"/>
      <c r="W4892"/>
      <c r="X4892"/>
      <c r="Y4892"/>
      <c r="Z4892"/>
      <c r="AA4892"/>
      <c r="AB4892"/>
      <c r="AC4892"/>
      <c r="AD4892"/>
      <c r="AE4892"/>
      <c r="AF4892"/>
      <c r="AG4892"/>
      <c r="AH4892"/>
      <c r="AI4892"/>
      <c r="AJ4892"/>
      <c r="AK4892"/>
      <c r="AL4892"/>
      <c r="AM4892"/>
      <c r="AN4892"/>
      <c r="AO4892"/>
      <c r="AP4892"/>
      <c r="AQ4892"/>
      <c r="AR4892"/>
      <c r="AS4892"/>
      <c r="AT4892"/>
      <c r="AU4892"/>
      <c r="AV4892"/>
    </row>
    <row r="4893" spans="1:48" s="58" customFormat="1" ht="12.75" x14ac:dyDescent="0.2">
      <c r="A4893" s="247"/>
      <c r="B4893" s="165"/>
      <c r="C4893" s="165"/>
      <c r="D4893" s="245"/>
      <c r="E4893" s="245"/>
      <c r="F4893" s="245"/>
      <c r="G4893" s="251"/>
      <c r="H4893" s="251"/>
      <c r="I4893" s="251"/>
      <c r="J4893" s="251"/>
      <c r="K4893" s="251"/>
      <c r="L4893" s="251"/>
      <c r="M4893" s="251"/>
      <c r="N4893" s="251"/>
      <c r="O4893" s="251"/>
      <c r="P4893" s="251"/>
      <c r="Q4893"/>
      <c r="R4893"/>
      <c r="S4893"/>
      <c r="T4893"/>
      <c r="U4893"/>
      <c r="V4893"/>
      <c r="W4893"/>
      <c r="X4893"/>
      <c r="Y4893"/>
      <c r="Z4893"/>
      <c r="AA4893"/>
      <c r="AB4893"/>
      <c r="AC4893"/>
      <c r="AD4893"/>
      <c r="AE4893"/>
      <c r="AF4893"/>
      <c r="AG4893"/>
      <c r="AH4893"/>
      <c r="AI4893"/>
      <c r="AJ4893"/>
      <c r="AK4893"/>
      <c r="AL4893"/>
      <c r="AM4893"/>
      <c r="AN4893"/>
      <c r="AO4893"/>
      <c r="AP4893"/>
      <c r="AQ4893"/>
      <c r="AR4893"/>
      <c r="AS4893"/>
      <c r="AT4893"/>
      <c r="AU4893"/>
      <c r="AV4893"/>
    </row>
    <row r="4894" spans="1:48" s="58" customFormat="1" ht="12.75" x14ac:dyDescent="0.2">
      <c r="A4894" s="247"/>
      <c r="B4894" s="165"/>
      <c r="C4894" s="165"/>
      <c r="D4894" s="245"/>
      <c r="E4894" s="245"/>
      <c r="F4894" s="245"/>
      <c r="G4894" s="251"/>
      <c r="H4894" s="251"/>
      <c r="I4894" s="251"/>
      <c r="J4894" s="251"/>
      <c r="K4894" s="251"/>
      <c r="L4894" s="251"/>
      <c r="M4894" s="251"/>
      <c r="N4894" s="251"/>
      <c r="O4894" s="251"/>
      <c r="P4894" s="251"/>
      <c r="Q4894"/>
      <c r="R4894"/>
      <c r="S4894"/>
      <c r="T4894"/>
      <c r="U4894"/>
      <c r="V4894"/>
      <c r="W4894"/>
      <c r="X4894"/>
      <c r="Y4894"/>
      <c r="Z4894"/>
      <c r="AA4894"/>
      <c r="AB4894"/>
      <c r="AC4894"/>
      <c r="AD4894"/>
      <c r="AE4894"/>
      <c r="AF4894"/>
      <c r="AG4894"/>
      <c r="AH4894"/>
      <c r="AI4894"/>
      <c r="AJ4894"/>
      <c r="AK4894"/>
      <c r="AL4894"/>
      <c r="AM4894"/>
      <c r="AN4894"/>
      <c r="AO4894"/>
      <c r="AP4894"/>
      <c r="AQ4894"/>
      <c r="AR4894"/>
      <c r="AS4894"/>
      <c r="AT4894"/>
      <c r="AU4894"/>
      <c r="AV4894"/>
    </row>
    <row r="4895" spans="1:48" s="58" customFormat="1" ht="12.75" x14ac:dyDescent="0.2">
      <c r="A4895" s="247"/>
      <c r="B4895" s="165"/>
      <c r="C4895" s="165"/>
      <c r="D4895" s="245"/>
      <c r="E4895" s="245"/>
      <c r="F4895" s="245"/>
      <c r="G4895" s="251"/>
      <c r="H4895" s="251"/>
      <c r="I4895" s="251"/>
      <c r="J4895" s="251"/>
      <c r="K4895" s="251"/>
      <c r="L4895" s="251"/>
      <c r="M4895" s="251"/>
      <c r="N4895" s="251"/>
      <c r="O4895" s="251"/>
      <c r="P4895" s="251"/>
      <c r="Q4895"/>
      <c r="R4895"/>
      <c r="S4895"/>
      <c r="T4895"/>
      <c r="U4895"/>
      <c r="V4895"/>
      <c r="W4895"/>
      <c r="X4895"/>
      <c r="Y4895"/>
      <c r="Z4895"/>
      <c r="AA4895"/>
      <c r="AB4895"/>
      <c r="AC4895"/>
      <c r="AD4895"/>
      <c r="AE4895"/>
      <c r="AF4895"/>
      <c r="AG4895"/>
      <c r="AH4895"/>
      <c r="AI4895"/>
      <c r="AJ4895"/>
      <c r="AK4895"/>
      <c r="AL4895"/>
      <c r="AM4895"/>
      <c r="AN4895"/>
      <c r="AO4895"/>
      <c r="AP4895"/>
      <c r="AQ4895"/>
      <c r="AR4895"/>
      <c r="AS4895"/>
      <c r="AT4895"/>
      <c r="AU4895"/>
      <c r="AV4895"/>
    </row>
    <row r="4896" spans="1:48" s="58" customFormat="1" ht="12.75" x14ac:dyDescent="0.2">
      <c r="A4896" s="247"/>
      <c r="B4896" s="165"/>
      <c r="C4896" s="165"/>
      <c r="D4896" s="245"/>
      <c r="E4896" s="245"/>
      <c r="F4896" s="245"/>
      <c r="G4896" s="251"/>
      <c r="H4896" s="251"/>
      <c r="I4896" s="251"/>
      <c r="J4896" s="251"/>
      <c r="K4896" s="251"/>
      <c r="L4896" s="251"/>
      <c r="M4896" s="251"/>
      <c r="N4896" s="251"/>
      <c r="O4896" s="251"/>
      <c r="P4896" s="251"/>
      <c r="Q4896"/>
      <c r="R4896"/>
      <c r="S4896"/>
      <c r="T4896"/>
      <c r="U4896"/>
      <c r="V4896"/>
      <c r="W4896"/>
      <c r="X4896"/>
      <c r="Y4896"/>
      <c r="Z4896"/>
      <c r="AA4896"/>
      <c r="AB4896"/>
      <c r="AC4896"/>
      <c r="AD4896"/>
      <c r="AE4896"/>
      <c r="AF4896"/>
      <c r="AG4896"/>
      <c r="AH4896"/>
      <c r="AI4896"/>
      <c r="AJ4896"/>
      <c r="AK4896"/>
      <c r="AL4896"/>
      <c r="AM4896"/>
      <c r="AN4896"/>
      <c r="AO4896"/>
      <c r="AP4896"/>
      <c r="AQ4896"/>
      <c r="AR4896"/>
      <c r="AS4896"/>
      <c r="AT4896"/>
      <c r="AU4896"/>
      <c r="AV4896"/>
    </row>
    <row r="4897" spans="1:48" s="58" customFormat="1" ht="12.75" x14ac:dyDescent="0.2">
      <c r="A4897" s="247"/>
      <c r="B4897" s="165"/>
      <c r="C4897" s="165"/>
      <c r="D4897" s="245"/>
      <c r="E4897" s="245"/>
      <c r="F4897" s="245"/>
      <c r="G4897" s="251"/>
      <c r="H4897" s="251"/>
      <c r="I4897" s="251"/>
      <c r="J4897" s="251"/>
      <c r="K4897" s="251"/>
      <c r="L4897" s="251"/>
      <c r="M4897" s="251"/>
      <c r="N4897" s="251"/>
      <c r="O4897" s="251"/>
      <c r="P4897" s="251"/>
      <c r="Q4897"/>
      <c r="R4897"/>
      <c r="S4897"/>
      <c r="T4897"/>
      <c r="U4897"/>
      <c r="V4897"/>
      <c r="W4897"/>
      <c r="X4897"/>
      <c r="Y4897"/>
      <c r="Z4897"/>
      <c r="AA4897"/>
      <c r="AB4897"/>
      <c r="AC4897"/>
      <c r="AD4897"/>
      <c r="AE4897"/>
      <c r="AF4897"/>
      <c r="AG4897"/>
      <c r="AH4897"/>
      <c r="AI4897"/>
      <c r="AJ4897"/>
      <c r="AK4897"/>
      <c r="AL4897"/>
      <c r="AM4897"/>
      <c r="AN4897"/>
      <c r="AO4897"/>
      <c r="AP4897"/>
      <c r="AQ4897"/>
      <c r="AR4897"/>
      <c r="AS4897"/>
      <c r="AT4897"/>
      <c r="AU4897"/>
      <c r="AV4897"/>
    </row>
    <row r="4898" spans="1:48" s="58" customFormat="1" ht="12.75" x14ac:dyDescent="0.2">
      <c r="A4898" s="247"/>
      <c r="B4898" s="165"/>
      <c r="C4898" s="165"/>
      <c r="D4898" s="245"/>
      <c r="E4898" s="245"/>
      <c r="F4898" s="245"/>
      <c r="G4898" s="251"/>
      <c r="H4898" s="251"/>
      <c r="I4898" s="251"/>
      <c r="J4898" s="251"/>
      <c r="K4898" s="251"/>
      <c r="L4898" s="251"/>
      <c r="M4898" s="251"/>
      <c r="N4898" s="251"/>
      <c r="O4898" s="251"/>
      <c r="P4898" s="251"/>
      <c r="Q4898"/>
      <c r="R4898"/>
      <c r="S4898"/>
      <c r="T4898"/>
      <c r="U4898"/>
      <c r="V4898"/>
      <c r="W4898"/>
      <c r="X4898"/>
      <c r="Y4898"/>
      <c r="Z4898"/>
      <c r="AA4898"/>
      <c r="AB4898"/>
      <c r="AC4898"/>
      <c r="AD4898"/>
      <c r="AE4898"/>
      <c r="AF4898"/>
      <c r="AG4898"/>
      <c r="AH4898"/>
      <c r="AI4898"/>
      <c r="AJ4898"/>
      <c r="AK4898"/>
      <c r="AL4898"/>
      <c r="AM4898"/>
      <c r="AN4898"/>
      <c r="AO4898"/>
      <c r="AP4898"/>
      <c r="AQ4898"/>
      <c r="AR4898"/>
      <c r="AS4898"/>
      <c r="AT4898"/>
      <c r="AU4898"/>
      <c r="AV4898"/>
    </row>
    <row r="4899" spans="1:48" s="58" customFormat="1" ht="12.75" x14ac:dyDescent="0.2">
      <c r="A4899" s="247"/>
      <c r="B4899" s="165"/>
      <c r="C4899" s="165"/>
      <c r="D4899" s="245"/>
      <c r="E4899" s="245"/>
      <c r="F4899" s="245"/>
      <c r="G4899" s="251"/>
      <c r="H4899" s="251"/>
      <c r="I4899" s="251"/>
      <c r="J4899" s="251"/>
      <c r="K4899" s="251"/>
      <c r="L4899" s="251"/>
      <c r="M4899" s="251"/>
      <c r="N4899" s="251"/>
      <c r="O4899" s="251"/>
      <c r="P4899" s="251"/>
      <c r="Q4899"/>
      <c r="R4899"/>
      <c r="S4899"/>
      <c r="T4899"/>
      <c r="U4899"/>
      <c r="V4899"/>
      <c r="W4899"/>
      <c r="X4899"/>
      <c r="Y4899"/>
      <c r="Z4899"/>
      <c r="AA4899"/>
      <c r="AB4899"/>
      <c r="AC4899"/>
      <c r="AD4899"/>
      <c r="AE4899"/>
      <c r="AF4899"/>
      <c r="AG4899"/>
      <c r="AH4899"/>
      <c r="AI4899"/>
      <c r="AJ4899"/>
      <c r="AK4899"/>
      <c r="AL4899"/>
      <c r="AM4899"/>
      <c r="AN4899"/>
      <c r="AO4899"/>
      <c r="AP4899"/>
      <c r="AQ4899"/>
      <c r="AR4899"/>
      <c r="AS4899"/>
      <c r="AT4899"/>
      <c r="AU4899"/>
      <c r="AV4899"/>
    </row>
    <row r="4900" spans="1:48" s="58" customFormat="1" ht="12.75" x14ac:dyDescent="0.2">
      <c r="A4900" s="247"/>
      <c r="B4900" s="165"/>
      <c r="C4900" s="165"/>
      <c r="D4900" s="245"/>
      <c r="E4900" s="245"/>
      <c r="F4900" s="245"/>
      <c r="G4900" s="251"/>
      <c r="H4900" s="251"/>
      <c r="I4900" s="251"/>
      <c r="J4900" s="251"/>
      <c r="K4900" s="251"/>
      <c r="L4900" s="251"/>
      <c r="M4900" s="251"/>
      <c r="N4900" s="251"/>
      <c r="O4900" s="251"/>
      <c r="P4900" s="251"/>
      <c r="Q4900"/>
      <c r="R4900"/>
      <c r="S4900"/>
      <c r="T4900"/>
      <c r="U4900"/>
      <c r="V4900"/>
      <c r="W4900"/>
      <c r="X4900"/>
      <c r="Y4900"/>
      <c r="Z4900"/>
      <c r="AA4900"/>
      <c r="AB4900"/>
      <c r="AC4900"/>
      <c r="AD4900"/>
      <c r="AE4900"/>
      <c r="AF4900"/>
      <c r="AG4900"/>
      <c r="AH4900"/>
      <c r="AI4900"/>
      <c r="AJ4900"/>
      <c r="AK4900"/>
      <c r="AL4900"/>
      <c r="AM4900"/>
      <c r="AN4900"/>
      <c r="AO4900"/>
      <c r="AP4900"/>
      <c r="AQ4900"/>
      <c r="AR4900"/>
      <c r="AS4900"/>
      <c r="AT4900"/>
      <c r="AU4900"/>
      <c r="AV4900"/>
    </row>
    <row r="4901" spans="1:48" s="58" customFormat="1" ht="12.75" x14ac:dyDescent="0.2">
      <c r="A4901" s="247"/>
      <c r="B4901" s="165"/>
      <c r="C4901" s="165"/>
      <c r="D4901" s="245"/>
      <c r="E4901" s="245"/>
      <c r="F4901" s="245"/>
      <c r="G4901" s="251"/>
      <c r="H4901" s="251"/>
      <c r="I4901" s="251"/>
      <c r="J4901" s="251"/>
      <c r="K4901" s="251"/>
      <c r="L4901" s="251"/>
      <c r="M4901" s="251"/>
      <c r="N4901" s="251"/>
      <c r="O4901" s="251"/>
      <c r="P4901" s="251"/>
      <c r="Q4901"/>
      <c r="R4901"/>
      <c r="S4901"/>
      <c r="T4901"/>
      <c r="U4901"/>
      <c r="V4901"/>
      <c r="W4901"/>
      <c r="X4901"/>
      <c r="Y4901"/>
      <c r="Z4901"/>
      <c r="AA4901"/>
      <c r="AB4901"/>
      <c r="AC4901"/>
      <c r="AD4901"/>
      <c r="AE4901"/>
      <c r="AF4901"/>
      <c r="AG4901"/>
      <c r="AH4901"/>
      <c r="AI4901"/>
      <c r="AJ4901"/>
      <c r="AK4901"/>
      <c r="AL4901"/>
      <c r="AM4901"/>
      <c r="AN4901"/>
      <c r="AO4901"/>
      <c r="AP4901"/>
      <c r="AQ4901"/>
      <c r="AR4901"/>
      <c r="AS4901"/>
      <c r="AT4901"/>
      <c r="AU4901"/>
      <c r="AV4901"/>
    </row>
    <row r="4902" spans="1:48" s="58" customFormat="1" ht="12.75" x14ac:dyDescent="0.2">
      <c r="A4902" s="247"/>
      <c r="B4902" s="165"/>
      <c r="C4902" s="165"/>
      <c r="D4902" s="245"/>
      <c r="E4902" s="245"/>
      <c r="F4902" s="245"/>
      <c r="G4902" s="251"/>
      <c r="H4902" s="251"/>
      <c r="I4902" s="251"/>
      <c r="J4902" s="251"/>
      <c r="K4902" s="251"/>
      <c r="L4902" s="251"/>
      <c r="M4902" s="251"/>
      <c r="N4902" s="251"/>
      <c r="O4902" s="251"/>
      <c r="P4902" s="251"/>
      <c r="Q4902"/>
      <c r="R4902"/>
      <c r="S4902"/>
      <c r="T4902"/>
      <c r="U4902"/>
      <c r="V4902"/>
      <c r="W4902"/>
      <c r="X4902"/>
      <c r="Y4902"/>
      <c r="Z4902"/>
      <c r="AA4902"/>
      <c r="AB4902"/>
      <c r="AC4902"/>
      <c r="AD4902"/>
      <c r="AE4902"/>
      <c r="AF4902"/>
      <c r="AG4902"/>
      <c r="AH4902"/>
      <c r="AI4902"/>
      <c r="AJ4902"/>
      <c r="AK4902"/>
      <c r="AL4902"/>
      <c r="AM4902"/>
      <c r="AN4902"/>
      <c r="AO4902"/>
      <c r="AP4902"/>
      <c r="AQ4902"/>
      <c r="AR4902"/>
      <c r="AS4902"/>
      <c r="AT4902"/>
      <c r="AU4902"/>
      <c r="AV4902"/>
    </row>
    <row r="4903" spans="1:48" s="58" customFormat="1" ht="12.75" x14ac:dyDescent="0.2">
      <c r="A4903" s="247"/>
      <c r="B4903" s="165"/>
      <c r="C4903" s="165"/>
      <c r="D4903" s="245"/>
      <c r="E4903" s="245"/>
      <c r="F4903" s="245"/>
      <c r="G4903" s="251"/>
      <c r="H4903" s="251"/>
      <c r="I4903" s="251"/>
      <c r="J4903" s="251"/>
      <c r="K4903" s="251"/>
      <c r="L4903" s="251"/>
      <c r="M4903" s="251"/>
      <c r="N4903" s="251"/>
      <c r="O4903" s="251"/>
      <c r="P4903" s="251"/>
      <c r="Q4903"/>
      <c r="R4903"/>
      <c r="S4903"/>
      <c r="T4903"/>
      <c r="U4903"/>
      <c r="V4903"/>
      <c r="W4903"/>
      <c r="X4903"/>
      <c r="Y4903"/>
      <c r="Z4903"/>
      <c r="AA4903"/>
      <c r="AB4903"/>
      <c r="AC4903"/>
      <c r="AD4903"/>
      <c r="AE4903"/>
      <c r="AF4903"/>
      <c r="AG4903"/>
      <c r="AH4903"/>
      <c r="AI4903"/>
      <c r="AJ4903"/>
      <c r="AK4903"/>
      <c r="AL4903"/>
      <c r="AM4903"/>
      <c r="AN4903"/>
      <c r="AO4903"/>
      <c r="AP4903"/>
      <c r="AQ4903"/>
      <c r="AR4903"/>
      <c r="AS4903"/>
      <c r="AT4903"/>
      <c r="AU4903"/>
      <c r="AV4903"/>
    </row>
    <row r="4904" spans="1:48" s="58" customFormat="1" ht="12.75" x14ac:dyDescent="0.2">
      <c r="A4904" s="247"/>
      <c r="B4904" s="165"/>
      <c r="C4904" s="165"/>
      <c r="D4904" s="245"/>
      <c r="E4904" s="245"/>
      <c r="F4904" s="245"/>
      <c r="G4904" s="251"/>
      <c r="H4904" s="251"/>
      <c r="I4904" s="251"/>
      <c r="J4904" s="251"/>
      <c r="K4904" s="251"/>
      <c r="L4904" s="251"/>
      <c r="M4904" s="251"/>
      <c r="N4904" s="251"/>
      <c r="O4904" s="251"/>
      <c r="P4904" s="251"/>
      <c r="Q4904"/>
      <c r="R4904"/>
      <c r="S4904"/>
      <c r="T4904"/>
      <c r="U4904"/>
      <c r="V4904"/>
      <c r="W4904"/>
      <c r="X4904"/>
      <c r="Y4904"/>
      <c r="Z4904"/>
      <c r="AA4904"/>
      <c r="AB4904"/>
      <c r="AC4904"/>
      <c r="AD4904"/>
      <c r="AE4904"/>
      <c r="AF4904"/>
      <c r="AG4904"/>
      <c r="AH4904"/>
      <c r="AI4904"/>
      <c r="AJ4904"/>
      <c r="AK4904"/>
      <c r="AL4904"/>
      <c r="AM4904"/>
      <c r="AN4904"/>
      <c r="AO4904"/>
      <c r="AP4904"/>
      <c r="AQ4904"/>
      <c r="AR4904"/>
      <c r="AS4904"/>
      <c r="AT4904"/>
      <c r="AU4904"/>
      <c r="AV4904"/>
    </row>
    <row r="4905" spans="1:48" s="58" customFormat="1" ht="12.75" x14ac:dyDescent="0.2">
      <c r="A4905" s="247"/>
      <c r="B4905" s="165"/>
      <c r="C4905" s="165"/>
      <c r="D4905" s="245"/>
      <c r="E4905" s="245"/>
      <c r="F4905" s="245"/>
      <c r="G4905" s="251"/>
      <c r="H4905" s="251"/>
      <c r="I4905" s="251"/>
      <c r="J4905" s="251"/>
      <c r="K4905" s="251"/>
      <c r="L4905" s="251"/>
      <c r="M4905" s="251"/>
      <c r="N4905" s="251"/>
      <c r="O4905" s="251"/>
      <c r="P4905" s="251"/>
      <c r="Q4905"/>
      <c r="R4905"/>
      <c r="S4905"/>
      <c r="T4905"/>
      <c r="U4905"/>
      <c r="V4905"/>
      <c r="W4905"/>
      <c r="X4905"/>
      <c r="Y4905"/>
      <c r="Z4905"/>
      <c r="AA4905"/>
      <c r="AB4905"/>
      <c r="AC4905"/>
      <c r="AD4905"/>
      <c r="AE4905"/>
      <c r="AF4905"/>
      <c r="AG4905"/>
      <c r="AH4905"/>
      <c r="AI4905"/>
      <c r="AJ4905"/>
      <c r="AK4905"/>
      <c r="AL4905"/>
      <c r="AM4905"/>
      <c r="AN4905"/>
      <c r="AO4905"/>
      <c r="AP4905"/>
      <c r="AQ4905"/>
      <c r="AR4905"/>
      <c r="AS4905"/>
      <c r="AT4905"/>
      <c r="AU4905"/>
      <c r="AV4905"/>
    </row>
    <row r="4906" spans="1:48" s="58" customFormat="1" ht="12.75" x14ac:dyDescent="0.2">
      <c r="A4906" s="247"/>
      <c r="B4906" s="165"/>
      <c r="C4906" s="165"/>
      <c r="D4906" s="245"/>
      <c r="E4906" s="245"/>
      <c r="F4906" s="245"/>
      <c r="G4906" s="251"/>
      <c r="H4906" s="251"/>
      <c r="I4906" s="251"/>
      <c r="J4906" s="251"/>
      <c r="K4906" s="251"/>
      <c r="L4906" s="251"/>
      <c r="M4906" s="251"/>
      <c r="N4906" s="251"/>
      <c r="O4906" s="251"/>
      <c r="P4906" s="251"/>
      <c r="Q4906"/>
      <c r="R4906"/>
      <c r="S4906"/>
      <c r="T4906"/>
      <c r="U4906"/>
      <c r="V4906"/>
      <c r="W4906"/>
      <c r="X4906"/>
      <c r="Y4906"/>
      <c r="Z4906"/>
      <c r="AA4906"/>
      <c r="AB4906"/>
      <c r="AC4906"/>
      <c r="AD4906"/>
      <c r="AE4906"/>
      <c r="AF4906"/>
      <c r="AG4906"/>
      <c r="AH4906"/>
      <c r="AI4906"/>
      <c r="AJ4906"/>
      <c r="AK4906"/>
      <c r="AL4906"/>
      <c r="AM4906"/>
      <c r="AN4906"/>
      <c r="AO4906"/>
      <c r="AP4906"/>
      <c r="AQ4906"/>
      <c r="AR4906"/>
      <c r="AS4906"/>
      <c r="AT4906"/>
      <c r="AU4906"/>
      <c r="AV4906"/>
    </row>
    <row r="4907" spans="1:48" s="58" customFormat="1" ht="12.75" x14ac:dyDescent="0.2">
      <c r="A4907" s="247"/>
      <c r="B4907" s="165"/>
      <c r="C4907" s="165"/>
      <c r="D4907" s="245"/>
      <c r="E4907" s="245"/>
      <c r="F4907" s="245"/>
      <c r="G4907" s="251"/>
      <c r="H4907" s="251"/>
      <c r="I4907" s="251"/>
      <c r="J4907" s="251"/>
      <c r="K4907" s="251"/>
      <c r="L4907" s="251"/>
      <c r="M4907" s="251"/>
      <c r="N4907" s="251"/>
      <c r="O4907" s="251"/>
      <c r="P4907" s="251"/>
      <c r="Q4907"/>
      <c r="R4907"/>
      <c r="S4907"/>
      <c r="T4907"/>
      <c r="U4907"/>
      <c r="V4907"/>
      <c r="W4907"/>
      <c r="X4907"/>
      <c r="Y4907"/>
      <c r="Z4907"/>
      <c r="AA4907"/>
      <c r="AB4907"/>
      <c r="AC4907"/>
      <c r="AD4907"/>
      <c r="AE4907"/>
      <c r="AF4907"/>
      <c r="AG4907"/>
      <c r="AH4907"/>
      <c r="AI4907"/>
      <c r="AJ4907"/>
      <c r="AK4907"/>
      <c r="AL4907"/>
      <c r="AM4907"/>
      <c r="AN4907"/>
      <c r="AO4907"/>
      <c r="AP4907"/>
      <c r="AQ4907"/>
      <c r="AR4907"/>
      <c r="AS4907"/>
      <c r="AT4907"/>
      <c r="AU4907"/>
      <c r="AV4907"/>
    </row>
    <row r="4908" spans="1:48" s="58" customFormat="1" ht="12.75" x14ac:dyDescent="0.2">
      <c r="A4908" s="247"/>
      <c r="B4908" s="165"/>
      <c r="C4908" s="165"/>
      <c r="D4908" s="245"/>
      <c r="E4908" s="245"/>
      <c r="F4908" s="245"/>
      <c r="G4908" s="251"/>
      <c r="H4908" s="251"/>
      <c r="I4908" s="251"/>
      <c r="J4908" s="251"/>
      <c r="K4908" s="251"/>
      <c r="L4908" s="251"/>
      <c r="M4908" s="251"/>
      <c r="N4908" s="251"/>
      <c r="O4908" s="251"/>
      <c r="P4908" s="251"/>
      <c r="Q4908"/>
      <c r="R4908"/>
      <c r="S4908"/>
      <c r="T4908"/>
      <c r="U4908"/>
      <c r="V4908"/>
      <c r="W4908"/>
      <c r="X4908"/>
      <c r="Y4908"/>
      <c r="Z4908"/>
      <c r="AA4908"/>
      <c r="AB4908"/>
      <c r="AC4908"/>
      <c r="AD4908"/>
      <c r="AE4908"/>
      <c r="AF4908"/>
      <c r="AG4908"/>
      <c r="AH4908"/>
      <c r="AI4908"/>
      <c r="AJ4908"/>
      <c r="AK4908"/>
      <c r="AL4908"/>
      <c r="AM4908"/>
      <c r="AN4908"/>
      <c r="AO4908"/>
      <c r="AP4908"/>
      <c r="AQ4908"/>
      <c r="AR4908"/>
      <c r="AS4908"/>
      <c r="AT4908"/>
      <c r="AU4908"/>
      <c r="AV4908"/>
    </row>
    <row r="4909" spans="1:48" s="58" customFormat="1" ht="12.75" x14ac:dyDescent="0.2">
      <c r="A4909" s="247"/>
      <c r="B4909" s="165"/>
      <c r="C4909" s="165"/>
      <c r="D4909" s="245"/>
      <c r="E4909" s="245"/>
      <c r="F4909" s="245"/>
      <c r="G4909" s="251"/>
      <c r="H4909" s="251"/>
      <c r="I4909" s="251"/>
      <c r="J4909" s="251"/>
      <c r="K4909" s="251"/>
      <c r="L4909" s="251"/>
      <c r="M4909" s="251"/>
      <c r="N4909" s="251"/>
      <c r="O4909" s="251"/>
      <c r="P4909" s="251"/>
      <c r="Q4909"/>
      <c r="R4909"/>
      <c r="S4909"/>
      <c r="T4909"/>
      <c r="U4909"/>
      <c r="V4909"/>
      <c r="W4909"/>
      <c r="X4909"/>
      <c r="Y4909"/>
      <c r="Z4909"/>
      <c r="AA4909"/>
      <c r="AB4909"/>
      <c r="AC4909"/>
      <c r="AD4909"/>
      <c r="AE4909"/>
      <c r="AF4909"/>
      <c r="AG4909"/>
      <c r="AH4909"/>
      <c r="AI4909"/>
      <c r="AJ4909"/>
      <c r="AK4909"/>
      <c r="AL4909"/>
      <c r="AM4909"/>
      <c r="AN4909"/>
      <c r="AO4909"/>
      <c r="AP4909"/>
      <c r="AQ4909"/>
      <c r="AR4909"/>
      <c r="AS4909"/>
      <c r="AT4909"/>
      <c r="AU4909"/>
      <c r="AV4909"/>
    </row>
    <row r="4910" spans="1:48" s="58" customFormat="1" ht="12.75" x14ac:dyDescent="0.2">
      <c r="A4910" s="247"/>
      <c r="B4910" s="165"/>
      <c r="C4910" s="165"/>
      <c r="D4910" s="245"/>
      <c r="E4910" s="245"/>
      <c r="F4910" s="245"/>
      <c r="G4910" s="251"/>
      <c r="H4910" s="251"/>
      <c r="I4910" s="251"/>
      <c r="J4910" s="251"/>
      <c r="K4910" s="251"/>
      <c r="L4910" s="251"/>
      <c r="M4910" s="251"/>
      <c r="N4910" s="251"/>
      <c r="O4910" s="251"/>
      <c r="P4910" s="251"/>
      <c r="Q4910"/>
      <c r="R4910"/>
      <c r="S4910"/>
      <c r="T4910"/>
      <c r="U4910"/>
      <c r="V4910"/>
      <c r="W4910"/>
      <c r="X4910"/>
      <c r="Y4910"/>
      <c r="Z4910"/>
      <c r="AA4910"/>
      <c r="AB4910"/>
      <c r="AC4910"/>
      <c r="AD4910"/>
      <c r="AE4910"/>
      <c r="AF4910"/>
      <c r="AG4910"/>
      <c r="AH4910"/>
      <c r="AI4910"/>
      <c r="AJ4910"/>
      <c r="AK4910"/>
      <c r="AL4910"/>
      <c r="AM4910"/>
      <c r="AN4910"/>
      <c r="AO4910"/>
      <c r="AP4910"/>
      <c r="AQ4910"/>
      <c r="AR4910"/>
      <c r="AS4910"/>
      <c r="AT4910"/>
      <c r="AU4910"/>
      <c r="AV4910"/>
    </row>
    <row r="4911" spans="1:48" s="58" customFormat="1" ht="12.75" x14ac:dyDescent="0.2">
      <c r="A4911" s="247"/>
      <c r="B4911" s="165"/>
      <c r="C4911" s="165"/>
      <c r="D4911" s="245"/>
      <c r="E4911" s="245"/>
      <c r="F4911" s="245"/>
      <c r="G4911" s="251"/>
      <c r="H4911" s="251"/>
      <c r="I4911" s="251"/>
      <c r="J4911" s="251"/>
      <c r="K4911" s="251"/>
      <c r="L4911" s="251"/>
      <c r="M4911" s="251"/>
      <c r="N4911" s="251"/>
      <c r="O4911" s="251"/>
      <c r="P4911" s="251"/>
      <c r="Q4911"/>
      <c r="R4911"/>
      <c r="S4911"/>
      <c r="T4911"/>
      <c r="U4911"/>
      <c r="V4911"/>
      <c r="W4911"/>
      <c r="X4911"/>
      <c r="Y4911"/>
      <c r="Z4911"/>
      <c r="AA4911"/>
      <c r="AB4911"/>
      <c r="AC4911"/>
      <c r="AD4911"/>
      <c r="AE4911"/>
      <c r="AF4911"/>
      <c r="AG4911"/>
      <c r="AH4911"/>
      <c r="AI4911"/>
      <c r="AJ4911"/>
      <c r="AK4911"/>
      <c r="AL4911"/>
      <c r="AM4911"/>
      <c r="AN4911"/>
      <c r="AO4911"/>
      <c r="AP4911"/>
      <c r="AQ4911"/>
      <c r="AR4911"/>
      <c r="AS4911"/>
      <c r="AT4911"/>
      <c r="AU4911"/>
      <c r="AV4911"/>
    </row>
    <row r="4912" spans="1:48" s="58" customFormat="1" ht="12.75" x14ac:dyDescent="0.2">
      <c r="A4912" s="247"/>
      <c r="B4912" s="165"/>
      <c r="C4912" s="165"/>
      <c r="D4912" s="245"/>
      <c r="E4912" s="245"/>
      <c r="F4912" s="245"/>
      <c r="G4912" s="251"/>
      <c r="H4912" s="251"/>
      <c r="I4912" s="251"/>
      <c r="J4912" s="251"/>
      <c r="K4912" s="251"/>
      <c r="L4912" s="251"/>
      <c r="M4912" s="251"/>
      <c r="N4912" s="251"/>
      <c r="O4912" s="251"/>
      <c r="P4912" s="251"/>
      <c r="Q4912"/>
      <c r="R4912"/>
      <c r="S4912"/>
      <c r="T4912"/>
      <c r="U4912"/>
      <c r="V4912"/>
      <c r="W4912"/>
      <c r="X4912"/>
      <c r="Y4912"/>
      <c r="Z4912"/>
      <c r="AA4912"/>
      <c r="AB4912"/>
      <c r="AC4912"/>
      <c r="AD4912"/>
      <c r="AE4912"/>
      <c r="AF4912"/>
      <c r="AG4912"/>
      <c r="AH4912"/>
      <c r="AI4912"/>
      <c r="AJ4912"/>
      <c r="AK4912"/>
      <c r="AL4912"/>
      <c r="AM4912"/>
      <c r="AN4912"/>
      <c r="AO4912"/>
      <c r="AP4912"/>
      <c r="AQ4912"/>
      <c r="AR4912"/>
      <c r="AS4912"/>
      <c r="AT4912"/>
      <c r="AU4912"/>
      <c r="AV4912"/>
    </row>
    <row r="4913" spans="1:48" s="58" customFormat="1" ht="12.75" x14ac:dyDescent="0.2">
      <c r="A4913" s="247"/>
      <c r="B4913" s="165"/>
      <c r="C4913" s="165"/>
      <c r="D4913" s="245"/>
      <c r="E4913" s="245"/>
      <c r="F4913" s="245"/>
      <c r="G4913" s="251"/>
      <c r="H4913" s="251"/>
      <c r="I4913" s="251"/>
      <c r="J4913" s="251"/>
      <c r="K4913" s="251"/>
      <c r="L4913" s="251"/>
      <c r="M4913" s="251"/>
      <c r="N4913" s="251"/>
      <c r="O4913" s="251"/>
      <c r="P4913" s="251"/>
      <c r="Q4913"/>
      <c r="R4913"/>
      <c r="S4913"/>
      <c r="T4913"/>
      <c r="U4913"/>
      <c r="V4913"/>
      <c r="W4913"/>
      <c r="X4913"/>
      <c r="Y4913"/>
      <c r="Z4913"/>
      <c r="AA4913"/>
      <c r="AB4913"/>
      <c r="AC4913"/>
      <c r="AD4913"/>
      <c r="AE4913"/>
      <c r="AF4913"/>
      <c r="AG4913"/>
      <c r="AH4913"/>
      <c r="AI4913"/>
      <c r="AJ4913"/>
      <c r="AK4913"/>
      <c r="AL4913"/>
      <c r="AM4913"/>
      <c r="AN4913"/>
      <c r="AO4913"/>
      <c r="AP4913"/>
      <c r="AQ4913"/>
      <c r="AR4913"/>
      <c r="AS4913"/>
      <c r="AT4913"/>
      <c r="AU4913"/>
      <c r="AV4913"/>
    </row>
    <row r="4914" spans="1:48" s="58" customFormat="1" ht="12.75" x14ac:dyDescent="0.2">
      <c r="A4914" s="247"/>
      <c r="B4914" s="165"/>
      <c r="C4914" s="165"/>
      <c r="D4914" s="245"/>
      <c r="E4914" s="245"/>
      <c r="F4914" s="245"/>
      <c r="G4914" s="251"/>
      <c r="H4914" s="251"/>
      <c r="I4914" s="251"/>
      <c r="J4914" s="251"/>
      <c r="K4914" s="251"/>
      <c r="L4914" s="251"/>
      <c r="M4914" s="251"/>
      <c r="N4914" s="251"/>
      <c r="O4914" s="251"/>
      <c r="P4914" s="251"/>
      <c r="Q4914"/>
      <c r="R4914"/>
      <c r="S4914"/>
      <c r="T4914"/>
      <c r="U4914"/>
      <c r="V4914"/>
      <c r="W4914"/>
      <c r="X4914"/>
      <c r="Y4914"/>
      <c r="Z4914"/>
      <c r="AA4914"/>
      <c r="AB4914"/>
      <c r="AC4914"/>
      <c r="AD4914"/>
      <c r="AE4914"/>
      <c r="AF4914"/>
      <c r="AG4914"/>
      <c r="AH4914"/>
      <c r="AI4914"/>
      <c r="AJ4914"/>
      <c r="AK4914"/>
      <c r="AL4914"/>
      <c r="AM4914"/>
      <c r="AN4914"/>
      <c r="AO4914"/>
      <c r="AP4914"/>
      <c r="AQ4914"/>
      <c r="AR4914"/>
      <c r="AS4914"/>
      <c r="AT4914"/>
      <c r="AU4914"/>
      <c r="AV4914"/>
    </row>
    <row r="4915" spans="1:48" s="58" customFormat="1" ht="12.75" x14ac:dyDescent="0.2">
      <c r="A4915" s="247"/>
      <c r="B4915" s="165"/>
      <c r="C4915" s="165"/>
      <c r="D4915" s="245"/>
      <c r="E4915" s="245"/>
      <c r="F4915" s="245"/>
      <c r="G4915" s="251"/>
      <c r="H4915" s="251"/>
      <c r="I4915" s="251"/>
      <c r="J4915" s="251"/>
      <c r="K4915" s="251"/>
      <c r="L4915" s="251"/>
      <c r="M4915" s="251"/>
      <c r="N4915" s="251"/>
      <c r="O4915" s="251"/>
      <c r="P4915" s="251"/>
      <c r="Q4915"/>
      <c r="R4915"/>
      <c r="S4915"/>
      <c r="T4915"/>
      <c r="U4915"/>
      <c r="V4915"/>
      <c r="W4915"/>
      <c r="X4915"/>
      <c r="Y4915"/>
      <c r="Z4915"/>
      <c r="AA4915"/>
      <c r="AB4915"/>
      <c r="AC4915"/>
      <c r="AD4915"/>
      <c r="AE4915"/>
      <c r="AF4915"/>
      <c r="AG4915"/>
      <c r="AH4915"/>
      <c r="AI4915"/>
      <c r="AJ4915"/>
      <c r="AK4915"/>
      <c r="AL4915"/>
      <c r="AM4915"/>
      <c r="AN4915"/>
      <c r="AO4915"/>
      <c r="AP4915"/>
      <c r="AQ4915"/>
      <c r="AR4915"/>
      <c r="AS4915"/>
      <c r="AT4915"/>
      <c r="AU4915"/>
      <c r="AV4915"/>
    </row>
    <row r="4916" spans="1:48" s="58" customFormat="1" ht="12.75" x14ac:dyDescent="0.2">
      <c r="A4916" s="247"/>
      <c r="B4916" s="165"/>
      <c r="C4916" s="165"/>
      <c r="D4916" s="245"/>
      <c r="E4916" s="245"/>
      <c r="F4916" s="245"/>
      <c r="G4916" s="251"/>
      <c r="H4916" s="251"/>
      <c r="I4916" s="251"/>
      <c r="J4916" s="251"/>
      <c r="K4916" s="251"/>
      <c r="L4916" s="251"/>
      <c r="M4916" s="251"/>
      <c r="N4916" s="251"/>
      <c r="O4916" s="251"/>
      <c r="P4916" s="251"/>
      <c r="Q4916"/>
      <c r="R4916"/>
      <c r="S4916"/>
      <c r="T4916"/>
      <c r="U4916"/>
      <c r="V4916"/>
      <c r="W4916"/>
      <c r="X4916"/>
      <c r="Y4916"/>
      <c r="Z4916"/>
      <c r="AA4916"/>
      <c r="AB4916"/>
      <c r="AC4916"/>
      <c r="AD4916"/>
      <c r="AE4916"/>
      <c r="AF4916"/>
      <c r="AG4916"/>
      <c r="AH4916"/>
      <c r="AI4916"/>
      <c r="AJ4916"/>
      <c r="AK4916"/>
      <c r="AL4916"/>
      <c r="AM4916"/>
      <c r="AN4916"/>
      <c r="AO4916"/>
      <c r="AP4916"/>
      <c r="AQ4916"/>
      <c r="AR4916"/>
      <c r="AS4916"/>
      <c r="AT4916"/>
      <c r="AU4916"/>
      <c r="AV4916"/>
    </row>
    <row r="4917" spans="1:48" s="58" customFormat="1" ht="12.75" x14ac:dyDescent="0.2">
      <c r="A4917" s="247"/>
      <c r="B4917" s="165"/>
      <c r="C4917" s="165"/>
      <c r="D4917" s="245"/>
      <c r="E4917" s="245"/>
      <c r="F4917" s="245"/>
      <c r="G4917" s="251"/>
      <c r="H4917" s="251"/>
      <c r="I4917" s="251"/>
      <c r="J4917" s="251"/>
      <c r="K4917" s="251"/>
      <c r="L4917" s="251"/>
      <c r="M4917" s="251"/>
      <c r="N4917" s="251"/>
      <c r="O4917" s="251"/>
      <c r="P4917" s="251"/>
      <c r="Q4917"/>
      <c r="R4917"/>
      <c r="S4917"/>
      <c r="T4917"/>
      <c r="U4917"/>
      <c r="V4917"/>
      <c r="W4917"/>
      <c r="X4917"/>
      <c r="Y4917"/>
      <c r="Z4917"/>
      <c r="AA4917"/>
      <c r="AB4917"/>
      <c r="AC4917"/>
      <c r="AD4917"/>
      <c r="AE4917"/>
      <c r="AF4917"/>
      <c r="AG4917"/>
      <c r="AH4917"/>
      <c r="AI4917"/>
      <c r="AJ4917"/>
      <c r="AK4917"/>
      <c r="AL4917"/>
      <c r="AM4917"/>
      <c r="AN4917"/>
      <c r="AO4917"/>
      <c r="AP4917"/>
      <c r="AQ4917"/>
      <c r="AR4917"/>
      <c r="AS4917"/>
      <c r="AT4917"/>
      <c r="AU4917"/>
      <c r="AV4917"/>
    </row>
    <row r="4918" spans="1:48" s="58" customFormat="1" ht="12.75" x14ac:dyDescent="0.2">
      <c r="A4918" s="247"/>
      <c r="B4918" s="165"/>
      <c r="C4918" s="165"/>
      <c r="D4918" s="245"/>
      <c r="E4918" s="245"/>
      <c r="F4918" s="245"/>
      <c r="G4918" s="251"/>
      <c r="H4918" s="251"/>
      <c r="I4918" s="251"/>
      <c r="J4918" s="251"/>
      <c r="K4918" s="251"/>
      <c r="L4918" s="251"/>
      <c r="M4918" s="251"/>
      <c r="N4918" s="251"/>
      <c r="O4918" s="251"/>
      <c r="P4918" s="251"/>
      <c r="Q4918"/>
      <c r="R4918"/>
      <c r="S4918"/>
      <c r="T4918"/>
      <c r="U4918"/>
      <c r="V4918"/>
      <c r="W4918"/>
      <c r="X4918"/>
      <c r="Y4918"/>
      <c r="Z4918"/>
      <c r="AA4918"/>
      <c r="AB4918"/>
      <c r="AC4918"/>
      <c r="AD4918"/>
      <c r="AE4918"/>
      <c r="AF4918"/>
      <c r="AG4918"/>
      <c r="AH4918"/>
      <c r="AI4918"/>
      <c r="AJ4918"/>
      <c r="AK4918"/>
      <c r="AL4918"/>
      <c r="AM4918"/>
      <c r="AN4918"/>
      <c r="AO4918"/>
      <c r="AP4918"/>
      <c r="AQ4918"/>
      <c r="AR4918"/>
      <c r="AS4918"/>
      <c r="AT4918"/>
      <c r="AU4918"/>
      <c r="AV4918"/>
    </row>
    <row r="4919" spans="1:48" s="58" customFormat="1" ht="12.75" x14ac:dyDescent="0.2">
      <c r="A4919" s="247"/>
      <c r="B4919" s="165"/>
      <c r="C4919" s="165"/>
      <c r="D4919" s="245"/>
      <c r="E4919" s="245"/>
      <c r="F4919" s="245"/>
      <c r="G4919" s="251"/>
      <c r="H4919" s="251"/>
      <c r="I4919" s="251"/>
      <c r="J4919" s="251"/>
      <c r="K4919" s="251"/>
      <c r="L4919" s="251"/>
      <c r="M4919" s="251"/>
      <c r="N4919" s="251"/>
      <c r="O4919" s="251"/>
      <c r="P4919" s="251"/>
      <c r="Q4919"/>
      <c r="R4919"/>
      <c r="S4919"/>
      <c r="T4919"/>
      <c r="U4919"/>
      <c r="V4919"/>
      <c r="W4919"/>
      <c r="X4919"/>
      <c r="Y4919"/>
      <c r="Z4919"/>
      <c r="AA4919"/>
      <c r="AB4919"/>
      <c r="AC4919"/>
      <c r="AD4919"/>
      <c r="AE4919"/>
      <c r="AF4919"/>
      <c r="AG4919"/>
      <c r="AH4919"/>
      <c r="AI4919"/>
      <c r="AJ4919"/>
      <c r="AK4919"/>
      <c r="AL4919"/>
      <c r="AM4919"/>
      <c r="AN4919"/>
      <c r="AO4919"/>
      <c r="AP4919"/>
      <c r="AQ4919"/>
      <c r="AR4919"/>
      <c r="AS4919"/>
      <c r="AT4919"/>
      <c r="AU4919"/>
      <c r="AV4919"/>
    </row>
    <row r="4920" spans="1:48" s="58" customFormat="1" ht="12.75" x14ac:dyDescent="0.2">
      <c r="A4920" s="247"/>
      <c r="B4920" s="165"/>
      <c r="C4920" s="165"/>
      <c r="D4920" s="245"/>
      <c r="E4920" s="245"/>
      <c r="F4920" s="245"/>
      <c r="G4920" s="251"/>
      <c r="H4920" s="251"/>
      <c r="I4920" s="251"/>
      <c r="J4920" s="251"/>
      <c r="K4920" s="251"/>
      <c r="L4920" s="251"/>
      <c r="M4920" s="251"/>
      <c r="N4920" s="251"/>
      <c r="O4920" s="251"/>
      <c r="P4920" s="251"/>
      <c r="Q4920"/>
      <c r="R4920"/>
      <c r="S4920"/>
      <c r="T4920"/>
      <c r="U4920"/>
      <c r="V4920"/>
      <c r="W4920"/>
      <c r="X4920"/>
      <c r="Y4920"/>
      <c r="Z4920"/>
      <c r="AA4920"/>
      <c r="AB4920"/>
      <c r="AC4920"/>
      <c r="AD4920"/>
      <c r="AE4920"/>
      <c r="AF4920"/>
      <c r="AG4920"/>
      <c r="AH4920"/>
      <c r="AI4920"/>
      <c r="AJ4920"/>
      <c r="AK4920"/>
      <c r="AL4920"/>
      <c r="AM4920"/>
      <c r="AN4920"/>
      <c r="AO4920"/>
      <c r="AP4920"/>
      <c r="AQ4920"/>
      <c r="AR4920"/>
      <c r="AS4920"/>
      <c r="AT4920"/>
      <c r="AU4920"/>
      <c r="AV4920"/>
    </row>
    <row r="4921" spans="1:48" s="58" customFormat="1" ht="12.75" x14ac:dyDescent="0.2">
      <c r="A4921" s="247"/>
      <c r="B4921" s="165"/>
      <c r="C4921" s="165"/>
      <c r="D4921" s="245"/>
      <c r="E4921" s="245"/>
      <c r="F4921" s="245"/>
      <c r="G4921" s="251"/>
      <c r="H4921" s="251"/>
      <c r="I4921" s="251"/>
      <c r="J4921" s="251"/>
      <c r="K4921" s="251"/>
      <c r="L4921" s="251"/>
      <c r="M4921" s="251"/>
      <c r="N4921" s="251"/>
      <c r="O4921" s="251"/>
      <c r="P4921" s="251"/>
      <c r="Q4921"/>
      <c r="R4921"/>
      <c r="S4921"/>
      <c r="T4921"/>
      <c r="U4921"/>
      <c r="V4921"/>
      <c r="W4921"/>
      <c r="X4921"/>
      <c r="Y4921"/>
      <c r="Z4921"/>
      <c r="AA4921"/>
      <c r="AB4921"/>
      <c r="AC4921"/>
      <c r="AD4921"/>
      <c r="AE4921"/>
      <c r="AF4921"/>
      <c r="AG4921"/>
      <c r="AH4921"/>
      <c r="AI4921"/>
      <c r="AJ4921"/>
      <c r="AK4921"/>
      <c r="AL4921"/>
      <c r="AM4921"/>
      <c r="AN4921"/>
      <c r="AO4921"/>
      <c r="AP4921"/>
      <c r="AQ4921"/>
      <c r="AR4921"/>
      <c r="AS4921"/>
      <c r="AT4921"/>
      <c r="AU4921"/>
      <c r="AV4921"/>
    </row>
    <row r="4922" spans="1:48" s="58" customFormat="1" ht="12.75" x14ac:dyDescent="0.2">
      <c r="A4922" s="247"/>
      <c r="B4922" s="165"/>
      <c r="C4922" s="165"/>
      <c r="D4922" s="245"/>
      <c r="E4922" s="245"/>
      <c r="F4922" s="245"/>
      <c r="G4922" s="251"/>
      <c r="H4922" s="251"/>
      <c r="I4922" s="251"/>
      <c r="J4922" s="251"/>
      <c r="K4922" s="251"/>
      <c r="L4922" s="251"/>
      <c r="M4922" s="251"/>
      <c r="N4922" s="251"/>
      <c r="O4922" s="251"/>
      <c r="P4922" s="251"/>
      <c r="Q4922"/>
      <c r="R4922"/>
      <c r="S4922"/>
      <c r="T4922"/>
      <c r="U4922"/>
      <c r="V4922"/>
      <c r="W4922"/>
      <c r="X4922"/>
      <c r="Y4922"/>
      <c r="Z4922"/>
      <c r="AA4922"/>
      <c r="AB4922"/>
      <c r="AC4922"/>
      <c r="AD4922"/>
      <c r="AE4922"/>
      <c r="AF4922"/>
      <c r="AG4922"/>
      <c r="AH4922"/>
      <c r="AI4922"/>
      <c r="AJ4922"/>
      <c r="AK4922"/>
      <c r="AL4922"/>
      <c r="AM4922"/>
      <c r="AN4922"/>
      <c r="AO4922"/>
      <c r="AP4922"/>
      <c r="AQ4922"/>
      <c r="AR4922"/>
      <c r="AS4922"/>
      <c r="AT4922"/>
      <c r="AU4922"/>
      <c r="AV4922"/>
    </row>
    <row r="4923" spans="1:48" s="58" customFormat="1" ht="12.75" x14ac:dyDescent="0.2">
      <c r="A4923" s="247"/>
      <c r="B4923" s="165"/>
      <c r="C4923" s="165"/>
      <c r="D4923" s="245"/>
      <c r="E4923" s="245"/>
      <c r="F4923" s="245"/>
      <c r="G4923" s="251"/>
      <c r="H4923" s="251"/>
      <c r="I4923" s="251"/>
      <c r="J4923" s="251"/>
      <c r="K4923" s="251"/>
      <c r="L4923" s="251"/>
      <c r="M4923" s="251"/>
      <c r="N4923" s="251"/>
      <c r="O4923" s="251"/>
      <c r="P4923" s="251"/>
      <c r="Q4923"/>
      <c r="R4923"/>
      <c r="S4923"/>
      <c r="T4923"/>
      <c r="U4923"/>
      <c r="V4923"/>
      <c r="W4923"/>
      <c r="X4923"/>
      <c r="Y4923"/>
      <c r="Z4923"/>
      <c r="AA4923"/>
      <c r="AB4923"/>
      <c r="AC4923"/>
      <c r="AD4923"/>
      <c r="AE4923"/>
      <c r="AF4923"/>
      <c r="AG4923"/>
      <c r="AH4923"/>
      <c r="AI4923"/>
      <c r="AJ4923"/>
      <c r="AK4923"/>
      <c r="AL4923"/>
      <c r="AM4923"/>
      <c r="AN4923"/>
      <c r="AO4923"/>
      <c r="AP4923"/>
      <c r="AQ4923"/>
      <c r="AR4923"/>
      <c r="AS4923"/>
      <c r="AT4923"/>
      <c r="AU4923"/>
      <c r="AV4923"/>
    </row>
    <row r="4924" spans="1:48" s="58" customFormat="1" ht="12.75" x14ac:dyDescent="0.2">
      <c r="A4924" s="247"/>
      <c r="B4924" s="165"/>
      <c r="C4924" s="165"/>
      <c r="D4924" s="245"/>
      <c r="E4924" s="245"/>
      <c r="F4924" s="245"/>
      <c r="G4924" s="251"/>
      <c r="H4924" s="251"/>
      <c r="I4924" s="251"/>
      <c r="J4924" s="251"/>
      <c r="K4924" s="251"/>
      <c r="L4924" s="251"/>
      <c r="M4924" s="251"/>
      <c r="N4924" s="251"/>
      <c r="O4924" s="251"/>
      <c r="P4924" s="251"/>
      <c r="Q4924"/>
      <c r="R4924"/>
      <c r="S4924"/>
      <c r="T4924"/>
      <c r="U4924"/>
      <c r="V4924"/>
      <c r="W4924"/>
      <c r="X4924"/>
      <c r="Y4924"/>
      <c r="Z4924"/>
      <c r="AA4924"/>
      <c r="AB4924"/>
      <c r="AC4924"/>
      <c r="AD4924"/>
      <c r="AE4924"/>
      <c r="AF4924"/>
      <c r="AG4924"/>
      <c r="AH4924"/>
      <c r="AI4924"/>
      <c r="AJ4924"/>
      <c r="AK4924"/>
      <c r="AL4924"/>
      <c r="AM4924"/>
      <c r="AN4924"/>
      <c r="AO4924"/>
      <c r="AP4924"/>
      <c r="AQ4924"/>
      <c r="AR4924"/>
      <c r="AS4924"/>
      <c r="AT4924"/>
      <c r="AU4924"/>
      <c r="AV4924"/>
    </row>
    <row r="4925" spans="1:48" s="58" customFormat="1" ht="12.75" x14ac:dyDescent="0.2">
      <c r="A4925" s="247"/>
      <c r="B4925" s="165"/>
      <c r="C4925" s="165"/>
      <c r="D4925" s="245"/>
      <c r="E4925" s="245"/>
      <c r="F4925" s="245"/>
      <c r="G4925" s="251"/>
      <c r="H4925" s="251"/>
      <c r="I4925" s="251"/>
      <c r="J4925" s="251"/>
      <c r="K4925" s="251"/>
      <c r="L4925" s="251"/>
      <c r="M4925" s="251"/>
      <c r="N4925" s="251"/>
      <c r="O4925" s="251"/>
      <c r="P4925" s="251"/>
      <c r="Q4925"/>
      <c r="R4925"/>
      <c r="S4925"/>
      <c r="T4925"/>
      <c r="U4925"/>
      <c r="V4925"/>
      <c r="W4925"/>
      <c r="X4925"/>
      <c r="Y4925"/>
      <c r="Z4925"/>
      <c r="AA4925"/>
      <c r="AB4925"/>
      <c r="AC4925"/>
      <c r="AD4925"/>
      <c r="AE4925"/>
      <c r="AF4925"/>
      <c r="AG4925"/>
      <c r="AH4925"/>
      <c r="AI4925"/>
      <c r="AJ4925"/>
      <c r="AK4925"/>
      <c r="AL4925"/>
      <c r="AM4925"/>
      <c r="AN4925"/>
      <c r="AO4925"/>
      <c r="AP4925"/>
      <c r="AQ4925"/>
      <c r="AR4925"/>
      <c r="AS4925"/>
      <c r="AT4925"/>
      <c r="AU4925"/>
      <c r="AV4925"/>
    </row>
    <row r="4926" spans="1:48" s="58" customFormat="1" ht="12.75" x14ac:dyDescent="0.2">
      <c r="A4926" s="247"/>
      <c r="B4926" s="165"/>
      <c r="C4926" s="165"/>
      <c r="D4926" s="245"/>
      <c r="E4926" s="245"/>
      <c r="F4926" s="245"/>
      <c r="G4926" s="251"/>
      <c r="H4926" s="251"/>
      <c r="I4926" s="251"/>
      <c r="J4926" s="251"/>
      <c r="K4926" s="251"/>
      <c r="L4926" s="251"/>
      <c r="M4926" s="251"/>
      <c r="N4926" s="251"/>
      <c r="O4926" s="251"/>
      <c r="P4926" s="251"/>
      <c r="Q4926"/>
      <c r="R4926"/>
      <c r="S4926"/>
      <c r="T4926"/>
      <c r="U4926"/>
      <c r="V4926"/>
      <c r="W4926"/>
      <c r="X4926"/>
      <c r="Y4926"/>
      <c r="Z4926"/>
      <c r="AA4926"/>
      <c r="AB4926"/>
      <c r="AC4926"/>
      <c r="AD4926"/>
      <c r="AE4926"/>
      <c r="AF4926"/>
      <c r="AG4926"/>
      <c r="AH4926"/>
      <c r="AI4926"/>
      <c r="AJ4926"/>
      <c r="AK4926"/>
      <c r="AL4926"/>
      <c r="AM4926"/>
      <c r="AN4926"/>
      <c r="AO4926"/>
      <c r="AP4926"/>
      <c r="AQ4926"/>
      <c r="AR4926"/>
      <c r="AS4926"/>
      <c r="AT4926"/>
      <c r="AU4926"/>
      <c r="AV4926"/>
    </row>
    <row r="4927" spans="1:48" s="58" customFormat="1" ht="12.75" x14ac:dyDescent="0.2">
      <c r="A4927" s="247"/>
      <c r="B4927" s="165"/>
      <c r="C4927" s="165"/>
      <c r="D4927" s="245"/>
      <c r="E4927" s="245"/>
      <c r="F4927" s="245"/>
      <c r="G4927" s="251"/>
      <c r="H4927" s="251"/>
      <c r="I4927" s="251"/>
      <c r="J4927" s="251"/>
      <c r="K4927" s="251"/>
      <c r="L4927" s="251"/>
      <c r="M4927" s="251"/>
      <c r="N4927" s="251"/>
      <c r="O4927" s="251"/>
      <c r="P4927" s="251"/>
      <c r="Q4927"/>
      <c r="R4927"/>
      <c r="S4927"/>
      <c r="T4927"/>
      <c r="U4927"/>
      <c r="V4927"/>
      <c r="W4927"/>
      <c r="X4927"/>
      <c r="Y4927"/>
      <c r="Z4927"/>
      <c r="AA4927"/>
      <c r="AB4927"/>
      <c r="AC4927"/>
      <c r="AD4927"/>
      <c r="AE4927"/>
      <c r="AF4927"/>
      <c r="AG4927"/>
      <c r="AH4927"/>
      <c r="AI4927"/>
      <c r="AJ4927"/>
      <c r="AK4927"/>
      <c r="AL4927"/>
      <c r="AM4927"/>
      <c r="AN4927"/>
      <c r="AO4927"/>
      <c r="AP4927"/>
      <c r="AQ4927"/>
      <c r="AR4927"/>
      <c r="AS4927"/>
      <c r="AT4927"/>
      <c r="AU4927"/>
      <c r="AV4927"/>
    </row>
    <row r="4928" spans="1:48" s="58" customFormat="1" ht="12.75" x14ac:dyDescent="0.2">
      <c r="A4928" s="247"/>
      <c r="B4928" s="165"/>
      <c r="C4928" s="165"/>
      <c r="D4928" s="245"/>
      <c r="E4928" s="245"/>
      <c r="F4928" s="245"/>
      <c r="G4928" s="251"/>
      <c r="H4928" s="251"/>
      <c r="I4928" s="251"/>
      <c r="J4928" s="251"/>
      <c r="K4928" s="251"/>
      <c r="L4928" s="251"/>
      <c r="M4928" s="251"/>
      <c r="N4928" s="251"/>
      <c r="O4928" s="251"/>
      <c r="P4928" s="251"/>
      <c r="Q4928"/>
      <c r="R4928"/>
      <c r="S4928"/>
      <c r="T4928"/>
      <c r="U4928"/>
      <c r="V4928"/>
      <c r="W4928"/>
      <c r="X4928"/>
      <c r="Y4928"/>
      <c r="Z4928"/>
      <c r="AA4928"/>
      <c r="AB4928"/>
      <c r="AC4928"/>
      <c r="AD4928"/>
      <c r="AE4928"/>
      <c r="AF4928"/>
      <c r="AG4928"/>
      <c r="AH4928"/>
      <c r="AI4928"/>
      <c r="AJ4928"/>
      <c r="AK4928"/>
      <c r="AL4928"/>
      <c r="AM4928"/>
      <c r="AN4928"/>
      <c r="AO4928"/>
      <c r="AP4928"/>
      <c r="AQ4928"/>
      <c r="AR4928"/>
      <c r="AS4928"/>
      <c r="AT4928"/>
      <c r="AU4928"/>
      <c r="AV4928"/>
    </row>
    <row r="4929" spans="1:48" s="58" customFormat="1" ht="12.75" x14ac:dyDescent="0.2">
      <c r="A4929" s="247"/>
      <c r="B4929" s="165"/>
      <c r="C4929" s="165"/>
      <c r="D4929" s="245"/>
      <c r="E4929" s="245"/>
      <c r="F4929" s="245"/>
      <c r="G4929" s="251"/>
      <c r="H4929" s="251"/>
      <c r="I4929" s="251"/>
      <c r="J4929" s="251"/>
      <c r="K4929" s="251"/>
      <c r="L4929" s="251"/>
      <c r="M4929" s="251"/>
      <c r="N4929" s="251"/>
      <c r="O4929" s="251"/>
      <c r="P4929" s="251"/>
      <c r="Q4929"/>
      <c r="R4929"/>
      <c r="S4929"/>
      <c r="T4929"/>
      <c r="U4929"/>
      <c r="V4929"/>
      <c r="W4929"/>
      <c r="X4929"/>
      <c r="Y4929"/>
      <c r="Z4929"/>
      <c r="AA4929"/>
      <c r="AB4929"/>
      <c r="AC4929"/>
      <c r="AD4929"/>
      <c r="AE4929"/>
      <c r="AF4929"/>
      <c r="AG4929"/>
      <c r="AH4929"/>
      <c r="AI4929"/>
      <c r="AJ4929"/>
      <c r="AK4929"/>
      <c r="AL4929"/>
      <c r="AM4929"/>
      <c r="AN4929"/>
      <c r="AO4929"/>
      <c r="AP4929"/>
      <c r="AQ4929"/>
      <c r="AR4929"/>
      <c r="AS4929"/>
      <c r="AT4929"/>
      <c r="AU4929"/>
      <c r="AV4929"/>
    </row>
    <row r="4930" spans="1:48" s="58" customFormat="1" ht="12.75" x14ac:dyDescent="0.2">
      <c r="A4930" s="247"/>
      <c r="B4930" s="165"/>
      <c r="C4930" s="165"/>
      <c r="D4930" s="245"/>
      <c r="E4930" s="245"/>
      <c r="F4930" s="245"/>
      <c r="G4930" s="251"/>
      <c r="H4930" s="251"/>
      <c r="I4930" s="251"/>
      <c r="J4930" s="251"/>
      <c r="K4930" s="251"/>
      <c r="L4930" s="251"/>
      <c r="M4930" s="251"/>
      <c r="N4930" s="251"/>
      <c r="O4930" s="251"/>
      <c r="P4930" s="251"/>
      <c r="Q4930"/>
      <c r="R4930"/>
      <c r="S4930"/>
      <c r="T4930"/>
      <c r="U4930"/>
      <c r="V4930"/>
      <c r="W4930"/>
      <c r="X4930"/>
      <c r="Y4930"/>
      <c r="Z4930"/>
      <c r="AA4930"/>
      <c r="AB4930"/>
      <c r="AC4930"/>
      <c r="AD4930"/>
      <c r="AE4930"/>
      <c r="AF4930"/>
      <c r="AG4930"/>
      <c r="AH4930"/>
      <c r="AI4930"/>
      <c r="AJ4930"/>
      <c r="AK4930"/>
      <c r="AL4930"/>
      <c r="AM4930"/>
      <c r="AN4930"/>
      <c r="AO4930"/>
      <c r="AP4930"/>
      <c r="AQ4930"/>
      <c r="AR4930"/>
      <c r="AS4930"/>
      <c r="AT4930"/>
      <c r="AU4930"/>
      <c r="AV4930"/>
    </row>
    <row r="4931" spans="1:48" s="58" customFormat="1" ht="12.75" x14ac:dyDescent="0.2">
      <c r="A4931" s="247"/>
      <c r="B4931" s="165"/>
      <c r="C4931" s="165"/>
      <c r="D4931" s="245"/>
      <c r="E4931" s="245"/>
      <c r="F4931" s="245"/>
      <c r="G4931" s="251"/>
      <c r="H4931" s="251"/>
      <c r="I4931" s="251"/>
      <c r="J4931" s="251"/>
      <c r="K4931" s="251"/>
      <c r="L4931" s="251"/>
      <c r="M4931" s="251"/>
      <c r="N4931" s="251"/>
      <c r="O4931" s="251"/>
      <c r="P4931" s="251"/>
      <c r="Q4931"/>
      <c r="R4931"/>
      <c r="S4931"/>
      <c r="T4931"/>
      <c r="U4931"/>
      <c r="V4931"/>
      <c r="W4931"/>
      <c r="X4931"/>
      <c r="Y4931"/>
      <c r="Z4931"/>
      <c r="AA4931"/>
      <c r="AB4931"/>
      <c r="AC4931"/>
      <c r="AD4931"/>
      <c r="AE4931"/>
      <c r="AF4931"/>
      <c r="AG4931"/>
      <c r="AH4931"/>
      <c r="AI4931"/>
      <c r="AJ4931"/>
      <c r="AK4931"/>
      <c r="AL4931"/>
      <c r="AM4931"/>
      <c r="AN4931"/>
      <c r="AO4931"/>
      <c r="AP4931"/>
      <c r="AQ4931"/>
      <c r="AR4931"/>
      <c r="AS4931"/>
      <c r="AT4931"/>
      <c r="AU4931"/>
      <c r="AV4931"/>
    </row>
    <row r="4932" spans="1:48" s="58" customFormat="1" ht="12.75" x14ac:dyDescent="0.2">
      <c r="A4932" s="247"/>
      <c r="B4932" s="165"/>
      <c r="C4932" s="165"/>
      <c r="D4932" s="245"/>
      <c r="E4932" s="245"/>
      <c r="F4932" s="245"/>
      <c r="G4932" s="251"/>
      <c r="H4932" s="251"/>
      <c r="I4932" s="251"/>
      <c r="J4932" s="251"/>
      <c r="K4932" s="251"/>
      <c r="L4932" s="251"/>
      <c r="M4932" s="251"/>
      <c r="N4932" s="251"/>
      <c r="O4932" s="251"/>
      <c r="P4932" s="251"/>
      <c r="Q4932"/>
      <c r="R4932"/>
      <c r="S4932"/>
      <c r="T4932"/>
      <c r="U4932"/>
      <c r="V4932"/>
      <c r="W4932"/>
      <c r="X4932"/>
      <c r="Y4932"/>
      <c r="Z4932"/>
      <c r="AA4932"/>
      <c r="AB4932"/>
      <c r="AC4932"/>
      <c r="AD4932"/>
      <c r="AE4932"/>
      <c r="AF4932"/>
      <c r="AG4932"/>
      <c r="AH4932"/>
      <c r="AI4932"/>
      <c r="AJ4932"/>
      <c r="AK4932"/>
      <c r="AL4932"/>
      <c r="AM4932"/>
      <c r="AN4932"/>
      <c r="AO4932"/>
      <c r="AP4932"/>
      <c r="AQ4932"/>
      <c r="AR4932"/>
      <c r="AS4932"/>
      <c r="AT4932"/>
      <c r="AU4932"/>
      <c r="AV4932"/>
    </row>
    <row r="4933" spans="1:48" s="58" customFormat="1" ht="12.75" x14ac:dyDescent="0.2">
      <c r="A4933" s="247"/>
      <c r="B4933" s="165"/>
      <c r="C4933" s="165"/>
      <c r="D4933" s="245"/>
      <c r="E4933" s="245"/>
      <c r="F4933" s="245"/>
      <c r="G4933" s="251"/>
      <c r="H4933" s="251"/>
      <c r="I4933" s="251"/>
      <c r="J4933" s="251"/>
      <c r="K4933" s="251"/>
      <c r="L4933" s="251"/>
      <c r="M4933" s="251"/>
      <c r="N4933" s="251"/>
      <c r="O4933" s="251"/>
      <c r="P4933" s="251"/>
      <c r="Q4933"/>
      <c r="R4933"/>
      <c r="S4933"/>
      <c r="T4933"/>
      <c r="U4933"/>
      <c r="V4933"/>
      <c r="W4933"/>
      <c r="X4933"/>
      <c r="Y4933"/>
      <c r="Z4933"/>
      <c r="AA4933"/>
      <c r="AB4933"/>
      <c r="AC4933"/>
      <c r="AD4933"/>
      <c r="AE4933"/>
      <c r="AF4933"/>
      <c r="AG4933"/>
      <c r="AH4933"/>
      <c r="AI4933"/>
      <c r="AJ4933"/>
      <c r="AK4933"/>
      <c r="AL4933"/>
      <c r="AM4933"/>
      <c r="AN4933"/>
      <c r="AO4933"/>
      <c r="AP4933"/>
      <c r="AQ4933"/>
      <c r="AR4933"/>
      <c r="AS4933"/>
      <c r="AT4933"/>
      <c r="AU4933"/>
      <c r="AV4933"/>
    </row>
    <row r="4934" spans="1:48" s="58" customFormat="1" ht="12.75" x14ac:dyDescent="0.2">
      <c r="A4934" s="247"/>
      <c r="B4934" s="165"/>
      <c r="C4934" s="165"/>
      <c r="D4934" s="245"/>
      <c r="E4934" s="245"/>
      <c r="F4934" s="245"/>
      <c r="G4934" s="251"/>
      <c r="H4934" s="251"/>
      <c r="I4934" s="251"/>
      <c r="J4934" s="251"/>
      <c r="K4934" s="251"/>
      <c r="L4934" s="251"/>
      <c r="M4934" s="251"/>
      <c r="N4934" s="251"/>
      <c r="O4934" s="251"/>
      <c r="P4934" s="251"/>
      <c r="Q4934"/>
      <c r="R4934"/>
      <c r="S4934"/>
      <c r="T4934"/>
      <c r="U4934"/>
      <c r="V4934"/>
      <c r="W4934"/>
      <c r="X4934"/>
      <c r="Y4934"/>
      <c r="Z4934"/>
      <c r="AA4934"/>
      <c r="AB4934"/>
      <c r="AC4934"/>
      <c r="AD4934"/>
      <c r="AE4934"/>
      <c r="AF4934"/>
      <c r="AG4934"/>
      <c r="AH4934"/>
      <c r="AI4934"/>
      <c r="AJ4934"/>
      <c r="AK4934"/>
      <c r="AL4934"/>
      <c r="AM4934"/>
      <c r="AN4934"/>
      <c r="AO4934"/>
      <c r="AP4934"/>
      <c r="AQ4934"/>
      <c r="AR4934"/>
      <c r="AS4934"/>
      <c r="AT4934"/>
      <c r="AU4934"/>
      <c r="AV4934"/>
    </row>
    <row r="4935" spans="1:48" s="58" customFormat="1" ht="12.75" x14ac:dyDescent="0.2">
      <c r="A4935" s="247"/>
      <c r="B4935" s="165"/>
      <c r="C4935" s="165"/>
      <c r="D4935" s="245"/>
      <c r="E4935" s="245"/>
      <c r="F4935" s="245"/>
      <c r="G4935" s="251"/>
      <c r="H4935" s="251"/>
      <c r="I4935" s="251"/>
      <c r="J4935" s="251"/>
      <c r="K4935" s="251"/>
      <c r="L4935" s="251"/>
      <c r="M4935" s="251"/>
      <c r="N4935" s="251"/>
      <c r="O4935" s="251"/>
      <c r="P4935" s="251"/>
      <c r="Q4935"/>
      <c r="R4935"/>
      <c r="S4935"/>
      <c r="T4935"/>
      <c r="U4935"/>
      <c r="V4935"/>
      <c r="W4935"/>
      <c r="X4935"/>
      <c r="Y4935"/>
      <c r="Z4935"/>
      <c r="AA4935"/>
      <c r="AB4935"/>
      <c r="AC4935"/>
      <c r="AD4935"/>
      <c r="AE4935"/>
      <c r="AF4935"/>
      <c r="AG4935"/>
      <c r="AH4935"/>
      <c r="AI4935"/>
      <c r="AJ4935"/>
      <c r="AK4935"/>
      <c r="AL4935"/>
      <c r="AM4935"/>
      <c r="AN4935"/>
      <c r="AO4935"/>
      <c r="AP4935"/>
      <c r="AQ4935"/>
      <c r="AR4935"/>
      <c r="AS4935"/>
      <c r="AT4935"/>
      <c r="AU4935"/>
      <c r="AV4935"/>
    </row>
    <row r="4936" spans="1:48" s="58" customFormat="1" ht="12.75" x14ac:dyDescent="0.2">
      <c r="A4936" s="247"/>
      <c r="B4936" s="165"/>
      <c r="C4936" s="165"/>
      <c r="D4936" s="245"/>
      <c r="E4936" s="245"/>
      <c r="F4936" s="245"/>
      <c r="G4936" s="251"/>
      <c r="H4936" s="251"/>
      <c r="I4936" s="251"/>
      <c r="J4936" s="251"/>
      <c r="K4936" s="251"/>
      <c r="L4936" s="251"/>
      <c r="M4936" s="251"/>
      <c r="N4936" s="251"/>
      <c r="O4936" s="251"/>
      <c r="P4936" s="251"/>
      <c r="Q4936"/>
      <c r="R4936"/>
      <c r="S4936"/>
      <c r="T4936"/>
      <c r="U4936"/>
      <c r="V4936"/>
      <c r="W4936"/>
      <c r="X4936"/>
      <c r="Y4936"/>
      <c r="Z4936"/>
      <c r="AA4936"/>
      <c r="AB4936"/>
      <c r="AC4936"/>
      <c r="AD4936"/>
      <c r="AE4936"/>
      <c r="AF4936"/>
      <c r="AG4936"/>
      <c r="AH4936"/>
      <c r="AI4936"/>
      <c r="AJ4936"/>
      <c r="AK4936"/>
      <c r="AL4936"/>
      <c r="AM4936"/>
      <c r="AN4936"/>
      <c r="AO4936"/>
      <c r="AP4936"/>
      <c r="AQ4936"/>
      <c r="AR4936"/>
      <c r="AS4936"/>
      <c r="AT4936"/>
      <c r="AU4936"/>
      <c r="AV4936"/>
    </row>
    <row r="4937" spans="1:48" s="58" customFormat="1" ht="12.75" x14ac:dyDescent="0.2">
      <c r="A4937" s="247"/>
      <c r="B4937" s="165"/>
      <c r="C4937" s="165"/>
      <c r="D4937" s="245"/>
      <c r="E4937" s="245"/>
      <c r="F4937" s="245"/>
      <c r="G4937" s="251"/>
      <c r="H4937" s="251"/>
      <c r="I4937" s="251"/>
      <c r="J4937" s="251"/>
      <c r="K4937" s="251"/>
      <c r="L4937" s="251"/>
      <c r="M4937" s="251"/>
      <c r="N4937" s="251"/>
      <c r="O4937" s="251"/>
      <c r="P4937" s="251"/>
      <c r="Q4937"/>
      <c r="R4937"/>
      <c r="S4937"/>
      <c r="T4937"/>
      <c r="U4937"/>
      <c r="V4937"/>
      <c r="W4937"/>
      <c r="X4937"/>
      <c r="Y4937"/>
      <c r="Z4937"/>
      <c r="AA4937"/>
      <c r="AB4937"/>
      <c r="AC4937"/>
      <c r="AD4937"/>
      <c r="AE4937"/>
      <c r="AF4937"/>
      <c r="AG4937"/>
      <c r="AH4937"/>
      <c r="AI4937"/>
      <c r="AJ4937"/>
      <c r="AK4937"/>
      <c r="AL4937"/>
      <c r="AM4937"/>
      <c r="AN4937"/>
      <c r="AO4937"/>
      <c r="AP4937"/>
      <c r="AQ4937"/>
      <c r="AR4937"/>
      <c r="AS4937"/>
      <c r="AT4937"/>
      <c r="AU4937"/>
      <c r="AV4937"/>
    </row>
    <row r="4938" spans="1:48" s="58" customFormat="1" ht="12.75" x14ac:dyDescent="0.2">
      <c r="A4938" s="247"/>
      <c r="B4938" s="165"/>
      <c r="C4938" s="165"/>
      <c r="D4938" s="245"/>
      <c r="E4938" s="245"/>
      <c r="F4938" s="245"/>
      <c r="G4938" s="251"/>
      <c r="H4938" s="251"/>
      <c r="I4938" s="251"/>
      <c r="J4938" s="251"/>
      <c r="K4938" s="251"/>
      <c r="L4938" s="251"/>
      <c r="M4938" s="251"/>
      <c r="N4938" s="251"/>
      <c r="O4938" s="251"/>
      <c r="P4938" s="251"/>
      <c r="Q4938"/>
      <c r="R4938"/>
      <c r="S4938"/>
      <c r="T4938"/>
      <c r="U4938"/>
      <c r="V4938"/>
      <c r="W4938"/>
      <c r="X4938"/>
      <c r="Y4938"/>
      <c r="Z4938"/>
      <c r="AA4938"/>
      <c r="AB4938"/>
      <c r="AC4938"/>
      <c r="AD4938"/>
      <c r="AE4938"/>
      <c r="AF4938"/>
      <c r="AG4938"/>
      <c r="AH4938"/>
      <c r="AI4938"/>
      <c r="AJ4938"/>
      <c r="AK4938"/>
      <c r="AL4938"/>
      <c r="AM4938"/>
      <c r="AN4938"/>
      <c r="AO4938"/>
      <c r="AP4938"/>
      <c r="AQ4938"/>
      <c r="AR4938"/>
      <c r="AS4938"/>
      <c r="AT4938"/>
      <c r="AU4938"/>
      <c r="AV4938"/>
    </row>
    <row r="4939" spans="1:48" s="58" customFormat="1" ht="12.75" x14ac:dyDescent="0.2">
      <c r="A4939" s="247"/>
      <c r="B4939" s="165"/>
      <c r="C4939" s="165"/>
      <c r="D4939" s="245"/>
      <c r="E4939" s="245"/>
      <c r="F4939" s="245"/>
      <c r="G4939" s="251"/>
      <c r="H4939" s="251"/>
      <c r="I4939" s="251"/>
      <c r="J4939" s="251"/>
      <c r="K4939" s="251"/>
      <c r="L4939" s="251"/>
      <c r="M4939" s="251"/>
      <c r="N4939" s="251"/>
      <c r="O4939" s="251"/>
      <c r="P4939" s="251"/>
      <c r="Q4939"/>
      <c r="R4939"/>
      <c r="S4939"/>
      <c r="T4939"/>
      <c r="U4939"/>
      <c r="V4939"/>
      <c r="W4939"/>
      <c r="X4939"/>
      <c r="Y4939"/>
      <c r="Z4939"/>
      <c r="AA4939"/>
      <c r="AB4939"/>
      <c r="AC4939"/>
      <c r="AD4939"/>
      <c r="AE4939"/>
      <c r="AF4939"/>
      <c r="AG4939"/>
      <c r="AH4939"/>
      <c r="AI4939"/>
      <c r="AJ4939"/>
      <c r="AK4939"/>
      <c r="AL4939"/>
      <c r="AM4939"/>
      <c r="AN4939"/>
      <c r="AO4939"/>
      <c r="AP4939"/>
      <c r="AQ4939"/>
      <c r="AR4939"/>
      <c r="AS4939"/>
      <c r="AT4939"/>
      <c r="AU4939"/>
      <c r="AV4939"/>
    </row>
    <row r="4940" spans="1:48" s="58" customFormat="1" ht="12.75" x14ac:dyDescent="0.2">
      <c r="A4940" s="247"/>
      <c r="B4940" s="165"/>
      <c r="C4940" s="165"/>
      <c r="D4940" s="245"/>
      <c r="E4940" s="245"/>
      <c r="F4940" s="245"/>
      <c r="G4940" s="251"/>
      <c r="H4940" s="251"/>
      <c r="I4940" s="251"/>
      <c r="J4940" s="251"/>
      <c r="K4940" s="251"/>
      <c r="L4940" s="251"/>
      <c r="M4940" s="251"/>
      <c r="N4940" s="251"/>
      <c r="O4940" s="251"/>
      <c r="P4940" s="251"/>
      <c r="Q4940"/>
      <c r="R4940"/>
      <c r="S4940"/>
      <c r="T4940"/>
      <c r="U4940"/>
      <c r="V4940"/>
      <c r="W4940"/>
      <c r="X4940"/>
      <c r="Y4940"/>
      <c r="Z4940"/>
      <c r="AA4940"/>
      <c r="AB4940"/>
      <c r="AC4940"/>
      <c r="AD4940"/>
      <c r="AE4940"/>
      <c r="AF4940"/>
      <c r="AG4940"/>
      <c r="AH4940"/>
      <c r="AI4940"/>
      <c r="AJ4940"/>
      <c r="AK4940"/>
      <c r="AL4940"/>
      <c r="AM4940"/>
      <c r="AN4940"/>
      <c r="AO4940"/>
      <c r="AP4940"/>
      <c r="AQ4940"/>
      <c r="AR4940"/>
      <c r="AS4940"/>
      <c r="AT4940"/>
      <c r="AU4940"/>
      <c r="AV4940"/>
    </row>
    <row r="4941" spans="1:48" s="58" customFormat="1" ht="12.75" x14ac:dyDescent="0.2">
      <c r="A4941" s="247"/>
      <c r="B4941" s="165"/>
      <c r="C4941" s="165"/>
      <c r="D4941" s="245"/>
      <c r="E4941" s="245"/>
      <c r="F4941" s="245"/>
      <c r="G4941" s="251"/>
      <c r="H4941" s="251"/>
      <c r="I4941" s="251"/>
      <c r="J4941" s="251"/>
      <c r="K4941" s="251"/>
      <c r="L4941" s="251"/>
      <c r="M4941" s="251"/>
      <c r="N4941" s="251"/>
      <c r="O4941" s="251"/>
      <c r="P4941" s="251"/>
      <c r="Q4941"/>
      <c r="R4941"/>
      <c r="S4941"/>
      <c r="T4941"/>
      <c r="U4941"/>
      <c r="V4941"/>
      <c r="W4941"/>
      <c r="X4941"/>
      <c r="Y4941"/>
      <c r="Z4941"/>
      <c r="AA4941"/>
      <c r="AB4941"/>
      <c r="AC4941"/>
      <c r="AD4941"/>
      <c r="AE4941"/>
      <c r="AF4941"/>
      <c r="AG4941"/>
      <c r="AH4941"/>
      <c r="AI4941"/>
      <c r="AJ4941"/>
      <c r="AK4941"/>
      <c r="AL4941"/>
      <c r="AM4941"/>
      <c r="AN4941"/>
      <c r="AO4941"/>
      <c r="AP4941"/>
      <c r="AQ4941"/>
      <c r="AR4941"/>
      <c r="AS4941"/>
      <c r="AT4941"/>
      <c r="AU4941"/>
      <c r="AV4941"/>
    </row>
    <row r="4942" spans="1:48" s="58" customFormat="1" ht="12.75" x14ac:dyDescent="0.2">
      <c r="A4942" s="247"/>
      <c r="B4942" s="165"/>
      <c r="C4942" s="165"/>
      <c r="D4942" s="245"/>
      <c r="E4942" s="245"/>
      <c r="F4942" s="245"/>
      <c r="G4942" s="251"/>
      <c r="H4942" s="251"/>
      <c r="I4942" s="251"/>
      <c r="J4942" s="251"/>
      <c r="K4942" s="251"/>
      <c r="L4942" s="251"/>
      <c r="M4942" s="251"/>
      <c r="N4942" s="251"/>
      <c r="O4942" s="251"/>
      <c r="P4942" s="251"/>
      <c r="Q4942"/>
      <c r="R4942"/>
      <c r="S4942"/>
      <c r="T4942"/>
      <c r="U4942"/>
      <c r="V4942"/>
      <c r="W4942"/>
      <c r="X4942"/>
      <c r="Y4942"/>
      <c r="Z4942"/>
      <c r="AA4942"/>
      <c r="AB4942"/>
      <c r="AC4942"/>
      <c r="AD4942"/>
      <c r="AE4942"/>
      <c r="AF4942"/>
      <c r="AG4942"/>
      <c r="AH4942"/>
      <c r="AI4942"/>
      <c r="AJ4942"/>
      <c r="AK4942"/>
      <c r="AL4942"/>
      <c r="AM4942"/>
      <c r="AN4942"/>
      <c r="AO4942"/>
      <c r="AP4942"/>
      <c r="AQ4942"/>
      <c r="AR4942"/>
      <c r="AS4942"/>
      <c r="AT4942"/>
      <c r="AU4942"/>
      <c r="AV4942"/>
    </row>
    <row r="4943" spans="1:48" s="58" customFormat="1" ht="12.75" x14ac:dyDescent="0.2">
      <c r="A4943" s="247"/>
      <c r="B4943" s="165"/>
      <c r="C4943" s="165"/>
      <c r="D4943" s="245"/>
      <c r="E4943" s="245"/>
      <c r="F4943" s="245"/>
      <c r="G4943" s="251"/>
      <c r="H4943" s="251"/>
      <c r="I4943" s="251"/>
      <c r="J4943" s="251"/>
      <c r="K4943" s="251"/>
      <c r="L4943" s="251"/>
      <c r="M4943" s="251"/>
      <c r="N4943" s="251"/>
      <c r="O4943" s="251"/>
      <c r="P4943" s="251"/>
      <c r="Q4943"/>
      <c r="R4943"/>
      <c r="S4943"/>
      <c r="T4943"/>
      <c r="U4943"/>
      <c r="V4943"/>
      <c r="W4943"/>
      <c r="X4943"/>
      <c r="Y4943"/>
      <c r="Z4943"/>
      <c r="AA4943"/>
      <c r="AB4943"/>
      <c r="AC4943"/>
      <c r="AD4943"/>
      <c r="AE4943"/>
      <c r="AF4943"/>
      <c r="AG4943"/>
      <c r="AH4943"/>
      <c r="AI4943"/>
      <c r="AJ4943"/>
      <c r="AK4943"/>
      <c r="AL4943"/>
      <c r="AM4943"/>
      <c r="AN4943"/>
      <c r="AO4943"/>
      <c r="AP4943"/>
      <c r="AQ4943"/>
      <c r="AR4943"/>
      <c r="AS4943"/>
      <c r="AT4943"/>
      <c r="AU4943"/>
      <c r="AV4943"/>
    </row>
    <row r="4944" spans="1:48" s="58" customFormat="1" ht="12.75" x14ac:dyDescent="0.2">
      <c r="A4944" s="247"/>
      <c r="B4944" s="165"/>
      <c r="C4944" s="165"/>
      <c r="D4944" s="245"/>
      <c r="E4944" s="245"/>
      <c r="F4944" s="245"/>
      <c r="G4944" s="251"/>
      <c r="H4944" s="251"/>
      <c r="I4944" s="251"/>
      <c r="J4944" s="251"/>
      <c r="K4944" s="251"/>
      <c r="L4944" s="251"/>
      <c r="M4944" s="251"/>
      <c r="N4944" s="251"/>
      <c r="O4944" s="251"/>
      <c r="P4944" s="251"/>
      <c r="Q4944"/>
      <c r="R4944"/>
      <c r="S4944"/>
      <c r="T4944"/>
      <c r="U4944"/>
      <c r="V4944"/>
      <c r="W4944"/>
      <c r="X4944"/>
      <c r="Y4944"/>
      <c r="Z4944"/>
      <c r="AA4944"/>
      <c r="AB4944"/>
      <c r="AC4944"/>
      <c r="AD4944"/>
      <c r="AE4944"/>
      <c r="AF4944"/>
      <c r="AG4944"/>
      <c r="AH4944"/>
      <c r="AI4944"/>
      <c r="AJ4944"/>
      <c r="AK4944"/>
      <c r="AL4944"/>
      <c r="AM4944"/>
      <c r="AN4944"/>
      <c r="AO4944"/>
      <c r="AP4944"/>
      <c r="AQ4944"/>
      <c r="AR4944"/>
      <c r="AS4944"/>
      <c r="AT4944"/>
      <c r="AU4944"/>
      <c r="AV4944"/>
    </row>
    <row r="4945" spans="1:48" s="58" customFormat="1" ht="12.75" x14ac:dyDescent="0.2">
      <c r="A4945" s="247"/>
      <c r="B4945" s="165"/>
      <c r="C4945" s="165"/>
      <c r="D4945" s="245"/>
      <c r="E4945" s="245"/>
      <c r="F4945" s="245"/>
      <c r="G4945" s="251"/>
      <c r="H4945" s="251"/>
      <c r="I4945" s="251"/>
      <c r="J4945" s="251"/>
      <c r="K4945" s="251"/>
      <c r="L4945" s="251"/>
      <c r="M4945" s="251"/>
      <c r="N4945" s="251"/>
      <c r="O4945" s="251"/>
      <c r="P4945" s="251"/>
      <c r="Q4945"/>
      <c r="R4945"/>
      <c r="S4945"/>
      <c r="T4945"/>
      <c r="U4945"/>
      <c r="V4945"/>
      <c r="W4945"/>
      <c r="X4945"/>
      <c r="Y4945"/>
      <c r="Z4945"/>
      <c r="AA4945"/>
      <c r="AB4945"/>
      <c r="AC4945"/>
      <c r="AD4945"/>
      <c r="AE4945"/>
      <c r="AF4945"/>
      <c r="AG4945"/>
      <c r="AH4945"/>
      <c r="AI4945"/>
      <c r="AJ4945"/>
      <c r="AK4945"/>
      <c r="AL4945"/>
      <c r="AM4945"/>
      <c r="AN4945"/>
      <c r="AO4945"/>
      <c r="AP4945"/>
      <c r="AQ4945"/>
      <c r="AR4945"/>
      <c r="AS4945"/>
      <c r="AT4945"/>
      <c r="AU4945"/>
      <c r="AV4945"/>
    </row>
    <row r="4946" spans="1:48" s="58" customFormat="1" ht="12.75" x14ac:dyDescent="0.2">
      <c r="A4946" s="247"/>
      <c r="B4946" s="165"/>
      <c r="C4946" s="165"/>
      <c r="D4946" s="245"/>
      <c r="E4946" s="245"/>
      <c r="F4946" s="245"/>
      <c r="G4946" s="251"/>
      <c r="H4946" s="251"/>
      <c r="I4946" s="251"/>
      <c r="J4946" s="251"/>
      <c r="K4946" s="251"/>
      <c r="L4946" s="251"/>
      <c r="M4946" s="251"/>
      <c r="N4946" s="251"/>
      <c r="O4946" s="251"/>
      <c r="P4946" s="251"/>
      <c r="Q4946"/>
      <c r="R4946"/>
      <c r="S4946"/>
      <c r="T4946"/>
      <c r="U4946"/>
      <c r="V4946"/>
      <c r="W4946"/>
      <c r="X4946"/>
      <c r="Y4946"/>
      <c r="Z4946"/>
      <c r="AA4946"/>
      <c r="AB4946"/>
      <c r="AC4946"/>
      <c r="AD4946"/>
      <c r="AE4946"/>
      <c r="AF4946"/>
      <c r="AG4946"/>
      <c r="AH4946"/>
      <c r="AI4946"/>
      <c r="AJ4946"/>
      <c r="AK4946"/>
      <c r="AL4946"/>
      <c r="AM4946"/>
      <c r="AN4946"/>
      <c r="AO4946"/>
      <c r="AP4946"/>
      <c r="AQ4946"/>
      <c r="AR4946"/>
      <c r="AS4946"/>
      <c r="AT4946"/>
      <c r="AU4946"/>
      <c r="AV4946"/>
    </row>
    <row r="4947" spans="1:48" s="58" customFormat="1" ht="12.75" x14ac:dyDescent="0.2">
      <c r="A4947" s="247"/>
      <c r="B4947" s="165"/>
      <c r="C4947" s="165"/>
      <c r="D4947" s="245"/>
      <c r="E4947" s="245"/>
      <c r="F4947" s="245"/>
      <c r="G4947" s="251"/>
      <c r="H4947" s="251"/>
      <c r="I4947" s="251"/>
      <c r="J4947" s="251"/>
      <c r="K4947" s="251"/>
      <c r="L4947" s="251"/>
      <c r="M4947" s="251"/>
      <c r="N4947" s="251"/>
      <c r="O4947" s="251"/>
      <c r="P4947" s="251"/>
      <c r="Q4947"/>
      <c r="R4947"/>
      <c r="S4947"/>
      <c r="T4947"/>
      <c r="U4947"/>
      <c r="V4947"/>
      <c r="W4947"/>
      <c r="X4947"/>
      <c r="Y4947"/>
      <c r="Z4947"/>
      <c r="AA4947"/>
      <c r="AB4947"/>
      <c r="AC4947"/>
      <c r="AD4947"/>
      <c r="AE4947"/>
      <c r="AF4947"/>
      <c r="AG4947"/>
      <c r="AH4947"/>
      <c r="AI4947"/>
      <c r="AJ4947"/>
      <c r="AK4947"/>
      <c r="AL4947"/>
      <c r="AM4947"/>
      <c r="AN4947"/>
      <c r="AO4947"/>
      <c r="AP4947"/>
      <c r="AQ4947"/>
      <c r="AR4947"/>
      <c r="AS4947"/>
      <c r="AT4947"/>
      <c r="AU4947"/>
      <c r="AV4947"/>
    </row>
    <row r="4948" spans="1:48" s="58" customFormat="1" ht="12.75" x14ac:dyDescent="0.2">
      <c r="A4948" s="247"/>
      <c r="B4948" s="165"/>
      <c r="C4948" s="165"/>
      <c r="D4948" s="245"/>
      <c r="E4948" s="245"/>
      <c r="F4948" s="245"/>
      <c r="G4948" s="251"/>
      <c r="H4948" s="251"/>
      <c r="I4948" s="251"/>
      <c r="J4948" s="251"/>
      <c r="K4948" s="251"/>
      <c r="L4948" s="251"/>
      <c r="M4948" s="251"/>
      <c r="N4948" s="251"/>
      <c r="O4948" s="251"/>
      <c r="P4948" s="251"/>
      <c r="Q4948"/>
      <c r="R4948"/>
      <c r="S4948"/>
      <c r="T4948"/>
      <c r="U4948"/>
      <c r="V4948"/>
      <c r="W4948"/>
      <c r="X4948"/>
      <c r="Y4948"/>
      <c r="Z4948"/>
      <c r="AA4948"/>
      <c r="AB4948"/>
      <c r="AC4948"/>
      <c r="AD4948"/>
      <c r="AE4948"/>
      <c r="AF4948"/>
      <c r="AG4948"/>
      <c r="AH4948"/>
      <c r="AI4948"/>
      <c r="AJ4948"/>
      <c r="AK4948"/>
      <c r="AL4948"/>
      <c r="AM4948"/>
      <c r="AN4948"/>
      <c r="AO4948"/>
      <c r="AP4948"/>
      <c r="AQ4948"/>
      <c r="AR4948"/>
      <c r="AS4948"/>
      <c r="AT4948"/>
      <c r="AU4948"/>
      <c r="AV4948"/>
    </row>
    <row r="4949" spans="1:48" s="58" customFormat="1" ht="12.75" x14ac:dyDescent="0.2">
      <c r="A4949" s="247"/>
      <c r="B4949" s="165"/>
      <c r="C4949" s="165"/>
      <c r="D4949" s="245"/>
      <c r="E4949" s="245"/>
      <c r="F4949" s="245"/>
      <c r="G4949" s="251"/>
      <c r="H4949" s="251"/>
      <c r="I4949" s="251"/>
      <c r="J4949" s="251"/>
      <c r="K4949" s="251"/>
      <c r="L4949" s="251"/>
      <c r="M4949" s="251"/>
      <c r="N4949" s="251"/>
      <c r="O4949" s="251"/>
      <c r="P4949" s="251"/>
      <c r="Q4949"/>
      <c r="R4949"/>
      <c r="S4949"/>
      <c r="T4949"/>
      <c r="U4949"/>
      <c r="V4949"/>
      <c r="W4949"/>
      <c r="X4949"/>
      <c r="Y4949"/>
      <c r="Z4949"/>
      <c r="AA4949"/>
      <c r="AB4949"/>
      <c r="AC4949"/>
      <c r="AD4949"/>
      <c r="AE4949"/>
      <c r="AF4949"/>
      <c r="AG4949"/>
      <c r="AH4949"/>
      <c r="AI4949"/>
      <c r="AJ4949"/>
      <c r="AK4949"/>
      <c r="AL4949"/>
      <c r="AM4949"/>
      <c r="AN4949"/>
      <c r="AO4949"/>
      <c r="AP4949"/>
      <c r="AQ4949"/>
      <c r="AR4949"/>
      <c r="AS4949"/>
      <c r="AT4949"/>
      <c r="AU4949"/>
      <c r="AV4949"/>
    </row>
    <row r="4950" spans="1:48" s="58" customFormat="1" ht="12.75" x14ac:dyDescent="0.2">
      <c r="A4950" s="247"/>
      <c r="B4950" s="165"/>
      <c r="C4950" s="165"/>
      <c r="D4950" s="245"/>
      <c r="E4950" s="245"/>
      <c r="F4950" s="245"/>
      <c r="G4950" s="251"/>
      <c r="H4950" s="251"/>
      <c r="I4950" s="251"/>
      <c r="J4950" s="251"/>
      <c r="K4950" s="251"/>
      <c r="L4950" s="251"/>
      <c r="M4950" s="251"/>
      <c r="N4950" s="251"/>
      <c r="O4950" s="251"/>
      <c r="P4950" s="251"/>
      <c r="Q4950"/>
      <c r="R4950"/>
      <c r="S4950"/>
      <c r="T4950"/>
      <c r="U4950"/>
      <c r="V4950"/>
      <c r="W4950"/>
      <c r="X4950"/>
      <c r="Y4950"/>
      <c r="Z4950"/>
      <c r="AA4950"/>
      <c r="AB4950"/>
      <c r="AC4950"/>
      <c r="AD4950"/>
      <c r="AE4950"/>
      <c r="AF4950"/>
      <c r="AG4950"/>
      <c r="AH4950"/>
      <c r="AI4950"/>
      <c r="AJ4950"/>
      <c r="AK4950"/>
      <c r="AL4950"/>
      <c r="AM4950"/>
      <c r="AN4950"/>
      <c r="AO4950"/>
      <c r="AP4950"/>
      <c r="AQ4950"/>
      <c r="AR4950"/>
      <c r="AS4950"/>
      <c r="AT4950"/>
      <c r="AU4950"/>
      <c r="AV4950"/>
    </row>
    <row r="4951" spans="1:48" s="58" customFormat="1" ht="12.75" x14ac:dyDescent="0.2">
      <c r="A4951" s="247"/>
      <c r="B4951" s="165"/>
      <c r="C4951" s="165"/>
      <c r="D4951" s="245"/>
      <c r="E4951" s="245"/>
      <c r="F4951" s="245"/>
      <c r="G4951" s="251"/>
      <c r="H4951" s="251"/>
      <c r="I4951" s="251"/>
      <c r="J4951" s="251"/>
      <c r="K4951" s="251"/>
      <c r="L4951" s="251"/>
      <c r="M4951" s="251"/>
      <c r="N4951" s="251"/>
      <c r="O4951" s="251"/>
      <c r="P4951" s="251"/>
      <c r="Q4951"/>
      <c r="R4951"/>
      <c r="S4951"/>
      <c r="T4951"/>
      <c r="U4951"/>
      <c r="V4951"/>
      <c r="W4951"/>
      <c r="X4951"/>
      <c r="Y4951"/>
      <c r="Z4951"/>
      <c r="AA4951"/>
      <c r="AB4951"/>
      <c r="AC4951"/>
      <c r="AD4951"/>
      <c r="AE4951"/>
      <c r="AF4951"/>
      <c r="AG4951"/>
      <c r="AH4951"/>
      <c r="AI4951"/>
      <c r="AJ4951"/>
      <c r="AK4951"/>
      <c r="AL4951"/>
      <c r="AM4951"/>
      <c r="AN4951"/>
      <c r="AO4951"/>
      <c r="AP4951"/>
      <c r="AQ4951"/>
      <c r="AR4951"/>
      <c r="AS4951"/>
      <c r="AT4951"/>
      <c r="AU4951"/>
      <c r="AV4951"/>
    </row>
    <row r="4952" spans="1:48" s="58" customFormat="1" ht="12.75" x14ac:dyDescent="0.2">
      <c r="A4952" s="247"/>
      <c r="B4952" s="165"/>
      <c r="C4952" s="165"/>
      <c r="D4952" s="245"/>
      <c r="E4952" s="245"/>
      <c r="F4952" s="245"/>
      <c r="G4952" s="251"/>
      <c r="H4952" s="251"/>
      <c r="I4952" s="251"/>
      <c r="J4952" s="251"/>
      <c r="K4952" s="251"/>
      <c r="L4952" s="251"/>
      <c r="M4952" s="251"/>
      <c r="N4952" s="251"/>
      <c r="O4952" s="251"/>
      <c r="P4952" s="251"/>
      <c r="Q4952"/>
      <c r="R4952"/>
      <c r="S4952"/>
      <c r="T4952"/>
      <c r="U4952"/>
      <c r="V4952"/>
      <c r="W4952"/>
      <c r="X4952"/>
      <c r="Y4952"/>
      <c r="Z4952"/>
      <c r="AA4952"/>
      <c r="AB4952"/>
      <c r="AC4952"/>
      <c r="AD4952"/>
      <c r="AE4952"/>
      <c r="AF4952"/>
      <c r="AG4952"/>
      <c r="AH4952"/>
      <c r="AI4952"/>
      <c r="AJ4952"/>
      <c r="AK4952"/>
      <c r="AL4952"/>
      <c r="AM4952"/>
      <c r="AN4952"/>
      <c r="AO4952"/>
      <c r="AP4952"/>
      <c r="AQ4952"/>
      <c r="AR4952"/>
      <c r="AS4952"/>
      <c r="AT4952"/>
      <c r="AU4952"/>
      <c r="AV4952"/>
    </row>
    <row r="4953" spans="1:48" s="58" customFormat="1" ht="12.75" x14ac:dyDescent="0.2">
      <c r="A4953" s="247"/>
      <c r="B4953" s="165"/>
      <c r="C4953" s="165"/>
      <c r="D4953" s="245"/>
      <c r="E4953" s="245"/>
      <c r="F4953" s="245"/>
      <c r="G4953" s="251"/>
      <c r="H4953" s="251"/>
      <c r="I4953" s="251"/>
      <c r="J4953" s="251"/>
      <c r="K4953" s="251"/>
      <c r="L4953" s="251"/>
      <c r="M4953" s="251"/>
      <c r="N4953" s="251"/>
      <c r="O4953" s="251"/>
      <c r="P4953" s="251"/>
      <c r="Q4953"/>
      <c r="R4953"/>
      <c r="S4953"/>
      <c r="T4953"/>
      <c r="U4953"/>
      <c r="V4953"/>
      <c r="W4953"/>
      <c r="X4953"/>
      <c r="Y4953"/>
      <c r="Z4953"/>
      <c r="AA4953"/>
      <c r="AB4953"/>
      <c r="AC4953"/>
      <c r="AD4953"/>
      <c r="AE4953"/>
      <c r="AF4953"/>
      <c r="AG4953"/>
      <c r="AH4953"/>
      <c r="AI4953"/>
      <c r="AJ4953"/>
      <c r="AK4953"/>
      <c r="AL4953"/>
      <c r="AM4953"/>
      <c r="AN4953"/>
      <c r="AO4953"/>
      <c r="AP4953"/>
      <c r="AQ4953"/>
      <c r="AR4953"/>
      <c r="AS4953"/>
      <c r="AT4953"/>
      <c r="AU4953"/>
      <c r="AV4953"/>
    </row>
    <row r="4954" spans="1:48" s="58" customFormat="1" ht="12.75" x14ac:dyDescent="0.2">
      <c r="A4954" s="247"/>
      <c r="B4954" s="165"/>
      <c r="C4954" s="165"/>
      <c r="D4954" s="245"/>
      <c r="E4954" s="245"/>
      <c r="F4954" s="245"/>
      <c r="G4954" s="251"/>
      <c r="H4954" s="251"/>
      <c r="I4954" s="251"/>
      <c r="J4954" s="251"/>
      <c r="K4954" s="251"/>
      <c r="L4954" s="251"/>
      <c r="M4954" s="251"/>
      <c r="N4954" s="251"/>
      <c r="O4954" s="251"/>
      <c r="P4954" s="251"/>
      <c r="Q4954"/>
      <c r="R4954"/>
      <c r="S4954"/>
      <c r="T4954"/>
      <c r="U4954"/>
      <c r="V4954"/>
      <c r="W4954"/>
      <c r="X4954"/>
      <c r="Y4954"/>
      <c r="Z4954"/>
      <c r="AA4954"/>
      <c r="AB4954"/>
      <c r="AC4954"/>
      <c r="AD4954"/>
      <c r="AE4954"/>
      <c r="AF4954"/>
      <c r="AG4954"/>
      <c r="AH4954"/>
      <c r="AI4954"/>
      <c r="AJ4954"/>
      <c r="AK4954"/>
      <c r="AL4954"/>
      <c r="AM4954"/>
      <c r="AN4954"/>
      <c r="AO4954"/>
      <c r="AP4954"/>
      <c r="AQ4954"/>
      <c r="AR4954"/>
      <c r="AS4954"/>
      <c r="AT4954"/>
      <c r="AU4954"/>
      <c r="AV4954"/>
    </row>
    <row r="4955" spans="1:48" s="58" customFormat="1" ht="12.75" x14ac:dyDescent="0.2">
      <c r="A4955" s="247"/>
      <c r="B4955" s="165"/>
      <c r="C4955" s="165"/>
      <c r="D4955" s="245"/>
      <c r="E4955" s="245"/>
      <c r="F4955" s="245"/>
      <c r="G4955" s="251"/>
      <c r="H4955" s="251"/>
      <c r="I4955" s="251"/>
      <c r="J4955" s="251"/>
      <c r="K4955" s="251"/>
      <c r="L4955" s="251"/>
      <c r="M4955" s="251"/>
      <c r="N4955" s="251"/>
      <c r="O4955" s="251"/>
      <c r="P4955" s="251"/>
      <c r="Q4955"/>
      <c r="R4955"/>
      <c r="S4955"/>
      <c r="T4955"/>
      <c r="U4955"/>
      <c r="V4955"/>
      <c r="W4955"/>
      <c r="X4955"/>
      <c r="Y4955"/>
      <c r="Z4955"/>
      <c r="AA4955"/>
      <c r="AB4955"/>
      <c r="AC4955"/>
      <c r="AD4955"/>
      <c r="AE4955"/>
      <c r="AF4955"/>
      <c r="AG4955"/>
      <c r="AH4955"/>
      <c r="AI4955"/>
      <c r="AJ4955"/>
      <c r="AK4955"/>
      <c r="AL4955"/>
      <c r="AM4955"/>
      <c r="AN4955"/>
      <c r="AO4955"/>
      <c r="AP4955"/>
      <c r="AQ4955"/>
      <c r="AR4955"/>
      <c r="AS4955"/>
      <c r="AT4955"/>
      <c r="AU4955"/>
      <c r="AV4955"/>
    </row>
    <row r="4956" spans="1:48" s="58" customFormat="1" ht="12.75" x14ac:dyDescent="0.2">
      <c r="A4956" s="247"/>
      <c r="B4956" s="165"/>
      <c r="C4956" s="165"/>
      <c r="D4956" s="245"/>
      <c r="E4956" s="245"/>
      <c r="F4956" s="245"/>
      <c r="G4956" s="251"/>
      <c r="H4956" s="251"/>
      <c r="I4956" s="251"/>
      <c r="J4956" s="251"/>
      <c r="K4956" s="251"/>
      <c r="L4956" s="251"/>
      <c r="M4956" s="251"/>
      <c r="N4956" s="251"/>
      <c r="O4956" s="251"/>
      <c r="P4956" s="251"/>
      <c r="Q4956"/>
      <c r="R4956"/>
      <c r="S4956"/>
      <c r="T4956"/>
      <c r="U4956"/>
      <c r="V4956"/>
      <c r="W4956"/>
      <c r="X4956"/>
      <c r="Y4956"/>
      <c r="Z4956"/>
      <c r="AA4956"/>
      <c r="AB4956"/>
      <c r="AC4956"/>
      <c r="AD4956"/>
      <c r="AE4956"/>
      <c r="AF4956"/>
      <c r="AG4956"/>
      <c r="AH4956"/>
      <c r="AI4956"/>
      <c r="AJ4956"/>
      <c r="AK4956"/>
      <c r="AL4956"/>
      <c r="AM4956"/>
      <c r="AN4956"/>
      <c r="AO4956"/>
      <c r="AP4956"/>
      <c r="AQ4956"/>
      <c r="AR4956"/>
      <c r="AS4956"/>
      <c r="AT4956"/>
      <c r="AU4956"/>
      <c r="AV4956"/>
    </row>
    <row r="4957" spans="1:48" s="58" customFormat="1" ht="12.75" x14ac:dyDescent="0.2">
      <c r="A4957" s="247"/>
      <c r="B4957" s="165"/>
      <c r="C4957" s="165"/>
      <c r="D4957" s="245"/>
      <c r="E4957" s="245"/>
      <c r="F4957" s="245"/>
      <c r="G4957" s="251"/>
      <c r="H4957" s="251"/>
      <c r="I4957" s="251"/>
      <c r="J4957" s="251"/>
      <c r="K4957" s="251"/>
      <c r="L4957" s="251"/>
      <c r="M4957" s="251"/>
      <c r="N4957" s="251"/>
      <c r="O4957" s="251"/>
      <c r="P4957" s="251"/>
      <c r="Q4957"/>
      <c r="R4957"/>
      <c r="S4957"/>
      <c r="T4957"/>
      <c r="U4957"/>
      <c r="V4957"/>
      <c r="W4957"/>
      <c r="X4957"/>
      <c r="Y4957"/>
      <c r="Z4957"/>
      <c r="AA4957"/>
      <c r="AB4957"/>
      <c r="AC4957"/>
      <c r="AD4957"/>
      <c r="AE4957"/>
      <c r="AF4957"/>
      <c r="AG4957"/>
      <c r="AH4957"/>
      <c r="AI4957"/>
      <c r="AJ4957"/>
      <c r="AK4957"/>
      <c r="AL4957"/>
      <c r="AM4957"/>
      <c r="AN4957"/>
      <c r="AO4957"/>
      <c r="AP4957"/>
      <c r="AQ4957"/>
      <c r="AR4957"/>
      <c r="AS4957"/>
      <c r="AT4957"/>
      <c r="AU4957"/>
      <c r="AV4957"/>
    </row>
    <row r="4958" spans="1:48" s="58" customFormat="1" ht="12.75" x14ac:dyDescent="0.2">
      <c r="A4958" s="247"/>
      <c r="B4958" s="165"/>
      <c r="C4958" s="165"/>
      <c r="D4958" s="245"/>
      <c r="E4958" s="245"/>
      <c r="F4958" s="245"/>
      <c r="G4958" s="251"/>
      <c r="H4958" s="251"/>
      <c r="I4958" s="251"/>
      <c r="J4958" s="251"/>
      <c r="K4958" s="251"/>
      <c r="L4958" s="251"/>
      <c r="M4958" s="251"/>
      <c r="N4958" s="251"/>
      <c r="O4958" s="251"/>
      <c r="P4958" s="251"/>
      <c r="Q4958"/>
      <c r="R4958"/>
      <c r="S4958"/>
      <c r="T4958"/>
      <c r="U4958"/>
      <c r="V4958"/>
      <c r="W4958"/>
      <c r="X4958"/>
      <c r="Y4958"/>
      <c r="Z4958"/>
      <c r="AA4958"/>
      <c r="AB4958"/>
      <c r="AC4958"/>
      <c r="AD4958"/>
      <c r="AE4958"/>
      <c r="AF4958"/>
      <c r="AG4958"/>
      <c r="AH4958"/>
      <c r="AI4958"/>
      <c r="AJ4958"/>
      <c r="AK4958"/>
      <c r="AL4958"/>
      <c r="AM4958"/>
      <c r="AN4958"/>
      <c r="AO4958"/>
      <c r="AP4958"/>
      <c r="AQ4958"/>
      <c r="AR4958"/>
      <c r="AS4958"/>
      <c r="AT4958"/>
      <c r="AU4958"/>
      <c r="AV4958"/>
    </row>
    <row r="4959" spans="1:48" s="58" customFormat="1" ht="12.75" x14ac:dyDescent="0.2">
      <c r="A4959" s="247"/>
      <c r="B4959" s="165"/>
      <c r="C4959" s="165"/>
      <c r="D4959" s="245"/>
      <c r="E4959" s="245"/>
      <c r="F4959" s="245"/>
      <c r="G4959" s="251"/>
      <c r="H4959" s="251"/>
      <c r="I4959" s="251"/>
      <c r="J4959" s="251"/>
      <c r="K4959" s="251"/>
      <c r="L4959" s="251"/>
      <c r="M4959" s="251"/>
      <c r="N4959" s="251"/>
      <c r="O4959" s="251"/>
      <c r="P4959" s="251"/>
      <c r="Q4959"/>
      <c r="R4959"/>
      <c r="S4959"/>
      <c r="T4959"/>
      <c r="U4959"/>
      <c r="V4959"/>
      <c r="W4959"/>
      <c r="X4959"/>
      <c r="Y4959"/>
      <c r="Z4959"/>
      <c r="AA4959"/>
      <c r="AB4959"/>
      <c r="AC4959"/>
      <c r="AD4959"/>
      <c r="AE4959"/>
      <c r="AF4959"/>
      <c r="AG4959"/>
      <c r="AH4959"/>
      <c r="AI4959"/>
      <c r="AJ4959"/>
      <c r="AK4959"/>
      <c r="AL4959"/>
      <c r="AM4959"/>
      <c r="AN4959"/>
      <c r="AO4959"/>
      <c r="AP4959"/>
      <c r="AQ4959"/>
      <c r="AR4959"/>
      <c r="AS4959"/>
      <c r="AT4959"/>
      <c r="AU4959"/>
      <c r="AV4959"/>
    </row>
    <row r="4960" spans="1:48" s="58" customFormat="1" ht="12.75" x14ac:dyDescent="0.2">
      <c r="A4960" s="247"/>
      <c r="B4960" s="165"/>
      <c r="C4960" s="165"/>
      <c r="D4960" s="245"/>
      <c r="E4960" s="245"/>
      <c r="F4960" s="245"/>
      <c r="G4960" s="251"/>
      <c r="H4960" s="251"/>
      <c r="I4960" s="251"/>
      <c r="J4960" s="251"/>
      <c r="K4960" s="251"/>
      <c r="L4960" s="251"/>
      <c r="M4960" s="251"/>
      <c r="N4960" s="251"/>
      <c r="O4960" s="251"/>
      <c r="P4960" s="251"/>
      <c r="Q4960"/>
      <c r="R4960"/>
      <c r="S4960"/>
      <c r="T4960"/>
      <c r="U4960"/>
      <c r="V4960"/>
      <c r="W4960"/>
      <c r="X4960"/>
      <c r="Y4960"/>
      <c r="Z4960"/>
      <c r="AA4960"/>
      <c r="AB4960"/>
      <c r="AC4960"/>
      <c r="AD4960"/>
      <c r="AE4960"/>
      <c r="AF4960"/>
      <c r="AG4960"/>
      <c r="AH4960"/>
      <c r="AI4960"/>
      <c r="AJ4960"/>
      <c r="AK4960"/>
      <c r="AL4960"/>
      <c r="AM4960"/>
      <c r="AN4960"/>
      <c r="AO4960"/>
      <c r="AP4960"/>
      <c r="AQ4960"/>
      <c r="AR4960"/>
      <c r="AS4960"/>
      <c r="AT4960"/>
      <c r="AU4960"/>
      <c r="AV4960"/>
    </row>
    <row r="4961" spans="1:48" s="58" customFormat="1" ht="12.75" x14ac:dyDescent="0.2">
      <c r="A4961" s="247"/>
      <c r="B4961" s="165"/>
      <c r="C4961" s="165"/>
      <c r="D4961" s="245"/>
      <c r="E4961" s="245"/>
      <c r="F4961" s="245"/>
      <c r="G4961" s="251"/>
      <c r="H4961" s="251"/>
      <c r="I4961" s="251"/>
      <c r="J4961" s="251"/>
      <c r="K4961" s="251"/>
      <c r="L4961" s="251"/>
      <c r="M4961" s="251"/>
      <c r="N4961" s="251"/>
      <c r="O4961" s="251"/>
      <c r="P4961" s="251"/>
      <c r="Q4961"/>
      <c r="R4961"/>
      <c r="S4961"/>
      <c r="T4961"/>
      <c r="U4961"/>
      <c r="V4961"/>
      <c r="W4961"/>
      <c r="X4961"/>
      <c r="Y4961"/>
      <c r="Z4961"/>
      <c r="AA4961"/>
      <c r="AB4961"/>
      <c r="AC4961"/>
      <c r="AD4961"/>
      <c r="AE4961"/>
      <c r="AF4961"/>
      <c r="AG4961"/>
      <c r="AH4961"/>
      <c r="AI4961"/>
      <c r="AJ4961"/>
      <c r="AK4961"/>
      <c r="AL4961"/>
      <c r="AM4961"/>
      <c r="AN4961"/>
      <c r="AO4961"/>
      <c r="AP4961"/>
      <c r="AQ4961"/>
      <c r="AR4961"/>
      <c r="AS4961"/>
      <c r="AT4961"/>
      <c r="AU4961"/>
      <c r="AV4961"/>
    </row>
    <row r="4962" spans="1:48" s="58" customFormat="1" ht="12.75" x14ac:dyDescent="0.2">
      <c r="A4962" s="247"/>
      <c r="B4962" s="165"/>
      <c r="C4962" s="165"/>
      <c r="D4962" s="245"/>
      <c r="E4962" s="245"/>
      <c r="F4962" s="245"/>
      <c r="G4962" s="251"/>
      <c r="H4962" s="251"/>
      <c r="I4962" s="251"/>
      <c r="J4962" s="251"/>
      <c r="K4962" s="251"/>
      <c r="L4962" s="251"/>
      <c r="M4962" s="251"/>
      <c r="N4962" s="251"/>
      <c r="O4962" s="251"/>
      <c r="P4962" s="251"/>
      <c r="Q4962"/>
      <c r="R4962"/>
      <c r="S4962"/>
      <c r="T4962"/>
      <c r="U4962"/>
      <c r="V4962"/>
      <c r="W4962"/>
      <c r="X4962"/>
      <c r="Y4962"/>
      <c r="Z4962"/>
      <c r="AA4962"/>
      <c r="AB4962"/>
      <c r="AC4962"/>
      <c r="AD4962"/>
      <c r="AE4962"/>
      <c r="AF4962"/>
      <c r="AG4962"/>
      <c r="AH4962"/>
      <c r="AI4962"/>
      <c r="AJ4962"/>
      <c r="AK4962"/>
      <c r="AL4962"/>
      <c r="AM4962"/>
      <c r="AN4962"/>
      <c r="AO4962"/>
      <c r="AP4962"/>
      <c r="AQ4962"/>
      <c r="AR4962"/>
      <c r="AS4962"/>
      <c r="AT4962"/>
      <c r="AU4962"/>
      <c r="AV4962"/>
    </row>
    <row r="4963" spans="1:48" s="58" customFormat="1" ht="12.75" x14ac:dyDescent="0.2">
      <c r="A4963" s="247"/>
      <c r="B4963" s="165"/>
      <c r="C4963" s="165"/>
      <c r="D4963" s="245"/>
      <c r="E4963" s="245"/>
      <c r="F4963" s="245"/>
      <c r="G4963" s="251"/>
      <c r="H4963" s="251"/>
      <c r="I4963" s="251"/>
      <c r="J4963" s="251"/>
      <c r="K4963" s="251"/>
      <c r="L4963" s="251"/>
      <c r="M4963" s="251"/>
      <c r="N4963" s="251"/>
      <c r="O4963" s="251"/>
      <c r="P4963" s="251"/>
      <c r="Q4963"/>
      <c r="R4963"/>
      <c r="S4963"/>
      <c r="T4963"/>
      <c r="U4963"/>
      <c r="V4963"/>
      <c r="W4963"/>
      <c r="X4963"/>
      <c r="Y4963"/>
      <c r="Z4963"/>
      <c r="AA4963"/>
      <c r="AB4963"/>
      <c r="AC4963"/>
      <c r="AD4963"/>
      <c r="AE4963"/>
      <c r="AF4963"/>
      <c r="AG4963"/>
      <c r="AH4963"/>
      <c r="AI4963"/>
      <c r="AJ4963"/>
      <c r="AK4963"/>
      <c r="AL4963"/>
      <c r="AM4963"/>
      <c r="AN4963"/>
      <c r="AO4963"/>
      <c r="AP4963"/>
      <c r="AQ4963"/>
      <c r="AR4963"/>
      <c r="AS4963"/>
      <c r="AT4963"/>
      <c r="AU4963"/>
      <c r="AV4963"/>
    </row>
    <row r="4964" spans="1:48" s="58" customFormat="1" ht="12.75" x14ac:dyDescent="0.2">
      <c r="A4964" s="247"/>
      <c r="B4964" s="165"/>
      <c r="C4964" s="165"/>
      <c r="D4964" s="245"/>
      <c r="E4964" s="245"/>
      <c r="F4964" s="245"/>
      <c r="G4964" s="251"/>
      <c r="H4964" s="251"/>
      <c r="I4964" s="251"/>
      <c r="J4964" s="251"/>
      <c r="K4964" s="251"/>
      <c r="L4964" s="251"/>
      <c r="M4964" s="251"/>
      <c r="N4964" s="251"/>
      <c r="O4964" s="251"/>
      <c r="P4964" s="251"/>
      <c r="Q4964"/>
      <c r="R4964"/>
      <c r="S4964"/>
      <c r="T4964"/>
      <c r="U4964"/>
      <c r="V4964"/>
      <c r="W4964"/>
      <c r="X4964"/>
      <c r="Y4964"/>
      <c r="Z4964"/>
      <c r="AA4964"/>
      <c r="AB4964"/>
      <c r="AC4964"/>
      <c r="AD4964"/>
      <c r="AE4964"/>
      <c r="AF4964"/>
      <c r="AG4964"/>
      <c r="AH4964"/>
      <c r="AI4964"/>
      <c r="AJ4964"/>
      <c r="AK4964"/>
      <c r="AL4964"/>
      <c r="AM4964"/>
      <c r="AN4964"/>
      <c r="AO4964"/>
      <c r="AP4964"/>
      <c r="AQ4964"/>
      <c r="AR4964"/>
      <c r="AS4964"/>
      <c r="AT4964"/>
      <c r="AU4964"/>
      <c r="AV4964"/>
    </row>
    <row r="4965" spans="1:48" s="58" customFormat="1" ht="12.75" x14ac:dyDescent="0.2">
      <c r="A4965" s="247"/>
      <c r="B4965" s="165"/>
      <c r="C4965" s="165"/>
      <c r="D4965" s="245"/>
      <c r="E4965" s="245"/>
      <c r="F4965" s="245"/>
      <c r="G4965" s="251"/>
      <c r="H4965" s="251"/>
      <c r="I4965" s="251"/>
      <c r="J4965" s="251"/>
      <c r="K4965" s="251"/>
      <c r="L4965" s="251"/>
      <c r="M4965" s="251"/>
      <c r="N4965" s="251"/>
      <c r="O4965" s="251"/>
      <c r="P4965" s="251"/>
      <c r="Q4965"/>
      <c r="R4965"/>
      <c r="S4965"/>
      <c r="T4965"/>
      <c r="U4965"/>
      <c r="V4965"/>
      <c r="W4965"/>
      <c r="X4965"/>
      <c r="Y4965"/>
      <c r="Z4965"/>
      <c r="AA4965"/>
      <c r="AB4965"/>
      <c r="AC4965"/>
      <c r="AD4965"/>
      <c r="AE4965"/>
      <c r="AF4965"/>
      <c r="AG4965"/>
      <c r="AH4965"/>
      <c r="AI4965"/>
      <c r="AJ4965"/>
      <c r="AK4965"/>
      <c r="AL4965"/>
      <c r="AM4965"/>
      <c r="AN4965"/>
      <c r="AO4965"/>
      <c r="AP4965"/>
      <c r="AQ4965"/>
      <c r="AR4965"/>
      <c r="AS4965"/>
      <c r="AT4965"/>
      <c r="AU4965"/>
      <c r="AV4965"/>
    </row>
    <row r="4966" spans="1:48" s="58" customFormat="1" ht="12.75" x14ac:dyDescent="0.2">
      <c r="A4966" s="247"/>
      <c r="B4966" s="165"/>
      <c r="C4966" s="165"/>
      <c r="D4966" s="245"/>
      <c r="E4966" s="245"/>
      <c r="F4966" s="245"/>
      <c r="G4966" s="251"/>
      <c r="H4966" s="251"/>
      <c r="I4966" s="251"/>
      <c r="J4966" s="251"/>
      <c r="K4966" s="251"/>
      <c r="L4966" s="251"/>
      <c r="M4966" s="251"/>
      <c r="N4966" s="251"/>
      <c r="O4966" s="251"/>
      <c r="P4966" s="251"/>
      <c r="Q4966"/>
      <c r="R4966"/>
      <c r="S4966"/>
      <c r="T4966"/>
      <c r="U4966"/>
      <c r="V4966"/>
      <c r="W4966"/>
      <c r="X4966"/>
      <c r="Y4966"/>
      <c r="Z4966"/>
      <c r="AA4966"/>
      <c r="AB4966"/>
      <c r="AC4966"/>
      <c r="AD4966"/>
      <c r="AE4966"/>
      <c r="AF4966"/>
      <c r="AG4966"/>
      <c r="AH4966"/>
      <c r="AI4966"/>
      <c r="AJ4966"/>
      <c r="AK4966"/>
      <c r="AL4966"/>
      <c r="AM4966"/>
      <c r="AN4966"/>
      <c r="AO4966"/>
      <c r="AP4966"/>
      <c r="AQ4966"/>
      <c r="AR4966"/>
      <c r="AS4966"/>
      <c r="AT4966"/>
      <c r="AU4966"/>
      <c r="AV4966"/>
    </row>
    <row r="4967" spans="1:48" s="58" customFormat="1" ht="12.75" x14ac:dyDescent="0.2">
      <c r="A4967" s="247"/>
      <c r="B4967" s="165"/>
      <c r="C4967" s="165"/>
      <c r="D4967" s="245"/>
      <c r="E4967" s="245"/>
      <c r="F4967" s="245"/>
      <c r="G4967" s="251"/>
      <c r="H4967" s="251"/>
      <c r="I4967" s="251"/>
      <c r="J4967" s="251"/>
      <c r="K4967" s="251"/>
      <c r="L4967" s="251"/>
      <c r="M4967" s="251"/>
      <c r="N4967" s="251"/>
      <c r="O4967" s="251"/>
      <c r="P4967" s="251"/>
      <c r="Q4967"/>
      <c r="R4967"/>
      <c r="S4967"/>
      <c r="T4967"/>
      <c r="U4967"/>
      <c r="V4967"/>
      <c r="W4967"/>
      <c r="X4967"/>
      <c r="Y4967"/>
      <c r="Z4967"/>
      <c r="AA4967"/>
      <c r="AB4967"/>
      <c r="AC4967"/>
      <c r="AD4967"/>
      <c r="AE4967"/>
      <c r="AF4967"/>
      <c r="AG4967"/>
      <c r="AH4967"/>
      <c r="AI4967"/>
      <c r="AJ4967"/>
      <c r="AK4967"/>
      <c r="AL4967"/>
      <c r="AM4967"/>
      <c r="AN4967"/>
      <c r="AO4967"/>
      <c r="AP4967"/>
      <c r="AQ4967"/>
      <c r="AR4967"/>
      <c r="AS4967"/>
      <c r="AT4967"/>
      <c r="AU4967"/>
      <c r="AV4967"/>
    </row>
    <row r="4968" spans="1:48" s="58" customFormat="1" ht="12.75" x14ac:dyDescent="0.2">
      <c r="A4968" s="247"/>
      <c r="B4968" s="165"/>
      <c r="C4968" s="165"/>
      <c r="D4968" s="245"/>
      <c r="E4968" s="245"/>
      <c r="F4968" s="245"/>
      <c r="G4968" s="251"/>
      <c r="H4968" s="251"/>
      <c r="I4968" s="251"/>
      <c r="J4968" s="251"/>
      <c r="K4968" s="251"/>
      <c r="L4968" s="251"/>
      <c r="M4968" s="251"/>
      <c r="N4968" s="251"/>
      <c r="O4968" s="251"/>
      <c r="P4968" s="251"/>
      <c r="Q4968"/>
      <c r="R4968"/>
      <c r="S4968"/>
      <c r="T4968"/>
      <c r="U4968"/>
      <c r="V4968"/>
      <c r="W4968"/>
      <c r="X4968"/>
      <c r="Y4968"/>
      <c r="Z4968"/>
      <c r="AA4968"/>
      <c r="AB4968"/>
      <c r="AC4968"/>
      <c r="AD4968"/>
      <c r="AE4968"/>
      <c r="AF4968"/>
      <c r="AG4968"/>
      <c r="AH4968"/>
      <c r="AI4968"/>
      <c r="AJ4968"/>
      <c r="AK4968"/>
      <c r="AL4968"/>
      <c r="AM4968"/>
      <c r="AN4968"/>
      <c r="AO4968"/>
      <c r="AP4968"/>
      <c r="AQ4968"/>
      <c r="AR4968"/>
      <c r="AS4968"/>
      <c r="AT4968"/>
      <c r="AU4968"/>
      <c r="AV4968"/>
    </row>
    <row r="4969" spans="1:48" s="58" customFormat="1" ht="12.75" x14ac:dyDescent="0.2">
      <c r="A4969" s="247"/>
      <c r="B4969" s="165"/>
      <c r="C4969" s="165"/>
      <c r="D4969" s="245"/>
      <c r="E4969" s="245"/>
      <c r="F4969" s="245"/>
      <c r="G4969" s="251"/>
      <c r="H4969" s="251"/>
      <c r="I4969" s="251"/>
      <c r="J4969" s="251"/>
      <c r="K4969" s="251"/>
      <c r="L4969" s="251"/>
      <c r="M4969" s="251"/>
      <c r="N4969" s="251"/>
      <c r="O4969" s="251"/>
      <c r="P4969" s="251"/>
      <c r="Q4969"/>
      <c r="R4969"/>
      <c r="S4969"/>
      <c r="T4969"/>
      <c r="U4969"/>
      <c r="V4969"/>
      <c r="W4969"/>
      <c r="X4969"/>
      <c r="Y4969"/>
      <c r="Z4969"/>
      <c r="AA4969"/>
      <c r="AB4969"/>
      <c r="AC4969"/>
      <c r="AD4969"/>
      <c r="AE4969"/>
      <c r="AF4969"/>
      <c r="AG4969"/>
      <c r="AH4969"/>
      <c r="AI4969"/>
      <c r="AJ4969"/>
      <c r="AK4969"/>
      <c r="AL4969"/>
      <c r="AM4969"/>
      <c r="AN4969"/>
      <c r="AO4969"/>
      <c r="AP4969"/>
      <c r="AQ4969"/>
      <c r="AR4969"/>
      <c r="AS4969"/>
      <c r="AT4969"/>
      <c r="AU4969"/>
      <c r="AV4969"/>
    </row>
    <row r="4970" spans="1:48" s="58" customFormat="1" ht="12.75" x14ac:dyDescent="0.2">
      <c r="A4970" s="247"/>
      <c r="B4970" s="165"/>
      <c r="C4970" s="165"/>
      <c r="D4970" s="245"/>
      <c r="E4970" s="245"/>
      <c r="F4970" s="245"/>
      <c r="G4970" s="251"/>
      <c r="H4970" s="251"/>
      <c r="I4970" s="251"/>
      <c r="J4970" s="251"/>
      <c r="K4970" s="251"/>
      <c r="L4970" s="251"/>
      <c r="M4970" s="251"/>
      <c r="N4970" s="251"/>
      <c r="O4970" s="251"/>
      <c r="P4970" s="251"/>
      <c r="Q4970"/>
      <c r="R4970"/>
      <c r="S4970"/>
      <c r="T4970"/>
      <c r="U4970"/>
      <c r="V4970"/>
      <c r="W4970"/>
      <c r="X4970"/>
      <c r="Y4970"/>
      <c r="Z4970"/>
      <c r="AA4970"/>
      <c r="AB4970"/>
      <c r="AC4970"/>
      <c r="AD4970"/>
      <c r="AE4970"/>
      <c r="AF4970"/>
      <c r="AG4970"/>
      <c r="AH4970"/>
      <c r="AI4970"/>
      <c r="AJ4970"/>
      <c r="AK4970"/>
      <c r="AL4970"/>
      <c r="AM4970"/>
      <c r="AN4970"/>
      <c r="AO4970"/>
      <c r="AP4970"/>
      <c r="AQ4970"/>
      <c r="AR4970"/>
      <c r="AS4970"/>
      <c r="AT4970"/>
      <c r="AU4970"/>
      <c r="AV4970"/>
    </row>
    <row r="4971" spans="1:48" s="58" customFormat="1" ht="12.75" x14ac:dyDescent="0.2">
      <c r="A4971" s="247"/>
      <c r="B4971" s="165"/>
      <c r="C4971" s="165"/>
      <c r="D4971" s="245"/>
      <c r="E4971" s="245"/>
      <c r="F4971" s="245"/>
      <c r="G4971" s="251"/>
      <c r="H4971" s="251"/>
      <c r="I4971" s="251"/>
      <c r="J4971" s="251"/>
      <c r="K4971" s="251"/>
      <c r="L4971" s="251"/>
      <c r="M4971" s="251"/>
      <c r="N4971" s="251"/>
      <c r="O4971" s="251"/>
      <c r="P4971" s="251"/>
      <c r="Q4971"/>
      <c r="R4971"/>
      <c r="S4971"/>
      <c r="T4971"/>
      <c r="U4971"/>
      <c r="V4971"/>
      <c r="W4971"/>
      <c r="X4971"/>
      <c r="Y4971"/>
      <c r="Z4971"/>
      <c r="AA4971"/>
      <c r="AB4971"/>
      <c r="AC4971"/>
      <c r="AD4971"/>
      <c r="AE4971"/>
      <c r="AF4971"/>
      <c r="AG4971"/>
      <c r="AH4971"/>
      <c r="AI4971"/>
      <c r="AJ4971"/>
      <c r="AK4971"/>
      <c r="AL4971"/>
      <c r="AM4971"/>
      <c r="AN4971"/>
      <c r="AO4971"/>
      <c r="AP4971"/>
      <c r="AQ4971"/>
      <c r="AR4971"/>
      <c r="AS4971"/>
      <c r="AT4971"/>
      <c r="AU4971"/>
      <c r="AV4971"/>
    </row>
    <row r="4972" spans="1:48" s="58" customFormat="1" ht="12.75" x14ac:dyDescent="0.2">
      <c r="A4972" s="247"/>
      <c r="B4972" s="165"/>
      <c r="C4972" s="165"/>
      <c r="D4972" s="245"/>
      <c r="E4972" s="245"/>
      <c r="F4972" s="245"/>
      <c r="G4972" s="251"/>
      <c r="H4972" s="251"/>
      <c r="I4972" s="251"/>
      <c r="J4972" s="251"/>
      <c r="K4972" s="251"/>
      <c r="L4972" s="251"/>
      <c r="M4972" s="251"/>
      <c r="N4972" s="251"/>
      <c r="O4972" s="251"/>
      <c r="P4972" s="251"/>
      <c r="Q4972"/>
      <c r="R4972"/>
      <c r="S4972"/>
      <c r="T4972"/>
      <c r="U4972"/>
      <c r="V4972"/>
      <c r="W4972"/>
      <c r="X4972"/>
      <c r="Y4972"/>
      <c r="Z4972"/>
      <c r="AA4972"/>
      <c r="AB4972"/>
      <c r="AC4972"/>
      <c r="AD4972"/>
      <c r="AE4972"/>
      <c r="AF4972"/>
      <c r="AG4972"/>
      <c r="AH4972"/>
      <c r="AI4972"/>
      <c r="AJ4972"/>
      <c r="AK4972"/>
      <c r="AL4972"/>
      <c r="AM4972"/>
      <c r="AN4972"/>
      <c r="AO4972"/>
      <c r="AP4972"/>
      <c r="AQ4972"/>
      <c r="AR4972"/>
      <c r="AS4972"/>
      <c r="AT4972"/>
      <c r="AU4972"/>
      <c r="AV4972"/>
    </row>
    <row r="4973" spans="1:48" s="58" customFormat="1" ht="12.75" x14ac:dyDescent="0.2">
      <c r="A4973" s="247"/>
      <c r="B4973" s="165"/>
      <c r="C4973" s="165"/>
      <c r="D4973" s="245"/>
      <c r="E4973" s="245"/>
      <c r="F4973" s="245"/>
      <c r="G4973" s="251"/>
      <c r="H4973" s="251"/>
      <c r="I4973" s="251"/>
      <c r="J4973" s="251"/>
      <c r="K4973" s="251"/>
      <c r="L4973" s="251"/>
      <c r="M4973" s="251"/>
      <c r="N4973" s="251"/>
      <c r="O4973" s="251"/>
      <c r="P4973" s="251"/>
      <c r="Q4973"/>
      <c r="R4973"/>
      <c r="S4973"/>
      <c r="T4973"/>
      <c r="U4973"/>
      <c r="V4973"/>
      <c r="W4973"/>
      <c r="X4973"/>
      <c r="Y4973"/>
      <c r="Z4973"/>
      <c r="AA4973"/>
      <c r="AB4973"/>
      <c r="AC4973"/>
      <c r="AD4973"/>
      <c r="AE4973"/>
      <c r="AF4973"/>
      <c r="AG4973"/>
      <c r="AH4973"/>
      <c r="AI4973"/>
      <c r="AJ4973"/>
      <c r="AK4973"/>
      <c r="AL4973"/>
      <c r="AM4973"/>
      <c r="AN4973"/>
      <c r="AO4973"/>
      <c r="AP4973"/>
      <c r="AQ4973"/>
      <c r="AR4973"/>
      <c r="AS4973"/>
      <c r="AT4973"/>
      <c r="AU4973"/>
      <c r="AV4973"/>
    </row>
    <row r="4974" spans="1:48" s="58" customFormat="1" ht="12.75" x14ac:dyDescent="0.2">
      <c r="A4974" s="247"/>
      <c r="B4974" s="165"/>
      <c r="C4974" s="165"/>
      <c r="D4974" s="245"/>
      <c r="E4974" s="245"/>
      <c r="F4974" s="245"/>
      <c r="G4974" s="251"/>
      <c r="H4974" s="251"/>
      <c r="I4974" s="251"/>
      <c r="J4974" s="251"/>
      <c r="K4974" s="251"/>
      <c r="L4974" s="251"/>
      <c r="M4974" s="251"/>
      <c r="N4974" s="251"/>
      <c r="O4974" s="251"/>
      <c r="P4974" s="251"/>
      <c r="Q4974"/>
      <c r="R4974"/>
      <c r="S4974"/>
      <c r="T4974"/>
      <c r="U4974"/>
      <c r="V4974"/>
      <c r="W4974"/>
      <c r="X4974"/>
      <c r="Y4974"/>
      <c r="Z4974"/>
      <c r="AA4974"/>
      <c r="AB4974"/>
      <c r="AC4974"/>
      <c r="AD4974"/>
      <c r="AE4974"/>
      <c r="AF4974"/>
      <c r="AG4974"/>
      <c r="AH4974"/>
      <c r="AI4974"/>
      <c r="AJ4974"/>
      <c r="AK4974"/>
      <c r="AL4974"/>
      <c r="AM4974"/>
      <c r="AN4974"/>
      <c r="AO4974"/>
      <c r="AP4974"/>
      <c r="AQ4974"/>
      <c r="AR4974"/>
      <c r="AS4974"/>
      <c r="AT4974"/>
      <c r="AU4974"/>
      <c r="AV4974"/>
    </row>
    <row r="4975" spans="1:48" s="58" customFormat="1" ht="12.75" x14ac:dyDescent="0.2">
      <c r="A4975" s="247"/>
      <c r="B4975" s="165"/>
      <c r="C4975" s="165"/>
      <c r="D4975" s="245"/>
      <c r="E4975" s="245"/>
      <c r="F4975" s="245"/>
      <c r="G4975" s="251"/>
      <c r="H4975" s="251"/>
      <c r="I4975" s="251"/>
      <c r="J4975" s="251"/>
      <c r="K4975" s="251"/>
      <c r="L4975" s="251"/>
      <c r="M4975" s="251"/>
      <c r="N4975" s="251"/>
      <c r="O4975" s="251"/>
      <c r="P4975" s="251"/>
      <c r="Q4975"/>
      <c r="R4975"/>
      <c r="S4975"/>
      <c r="T4975"/>
      <c r="U4975"/>
      <c r="V4975"/>
      <c r="W4975"/>
      <c r="X4975"/>
      <c r="Y4975"/>
      <c r="Z4975"/>
      <c r="AA4975"/>
      <c r="AB4975"/>
      <c r="AC4975"/>
      <c r="AD4975"/>
      <c r="AE4975"/>
      <c r="AF4975"/>
      <c r="AG4975"/>
      <c r="AH4975"/>
      <c r="AI4975"/>
      <c r="AJ4975"/>
      <c r="AK4975"/>
      <c r="AL4975"/>
      <c r="AM4975"/>
      <c r="AN4975"/>
      <c r="AO4975"/>
      <c r="AP4975"/>
      <c r="AQ4975"/>
      <c r="AR4975"/>
      <c r="AS4975"/>
      <c r="AT4975"/>
      <c r="AU4975"/>
      <c r="AV4975"/>
    </row>
    <row r="4976" spans="1:48" s="58" customFormat="1" ht="12.75" x14ac:dyDescent="0.2">
      <c r="A4976" s="247"/>
      <c r="B4976" s="165"/>
      <c r="C4976" s="165"/>
      <c r="D4976" s="245"/>
      <c r="E4976" s="245"/>
      <c r="F4976" s="245"/>
      <c r="G4976" s="251"/>
      <c r="H4976" s="251"/>
      <c r="I4976" s="251"/>
      <c r="J4976" s="251"/>
      <c r="K4976" s="251"/>
      <c r="L4976" s="251"/>
      <c r="M4976" s="251"/>
      <c r="N4976" s="251"/>
      <c r="O4976" s="251"/>
      <c r="P4976" s="251"/>
      <c r="Q4976"/>
      <c r="R4976"/>
      <c r="S4976"/>
      <c r="T4976"/>
      <c r="U4976"/>
      <c r="V4976"/>
      <c r="W4976"/>
      <c r="X4976"/>
      <c r="Y4976"/>
      <c r="Z4976"/>
      <c r="AA4976"/>
      <c r="AB4976"/>
      <c r="AC4976"/>
      <c r="AD4976"/>
      <c r="AE4976"/>
      <c r="AF4976"/>
      <c r="AG4976"/>
      <c r="AH4976"/>
      <c r="AI4976"/>
      <c r="AJ4976"/>
      <c r="AK4976"/>
      <c r="AL4976"/>
      <c r="AM4976"/>
      <c r="AN4976"/>
      <c r="AO4976"/>
      <c r="AP4976"/>
      <c r="AQ4976"/>
      <c r="AR4976"/>
      <c r="AS4976"/>
      <c r="AT4976"/>
      <c r="AU4976"/>
      <c r="AV4976"/>
    </row>
    <row r="4977" spans="1:48" s="58" customFormat="1" ht="12.75" x14ac:dyDescent="0.2">
      <c r="A4977" s="247"/>
      <c r="B4977" s="165"/>
      <c r="C4977" s="165"/>
      <c r="D4977" s="245"/>
      <c r="E4977" s="245"/>
      <c r="F4977" s="245"/>
      <c r="G4977" s="251"/>
      <c r="H4977" s="251"/>
      <c r="I4977" s="251"/>
      <c r="J4977" s="251"/>
      <c r="K4977" s="251"/>
      <c r="L4977" s="251"/>
      <c r="M4977" s="251"/>
      <c r="N4977" s="251"/>
      <c r="O4977" s="251"/>
      <c r="P4977" s="251"/>
      <c r="Q4977"/>
      <c r="R4977"/>
      <c r="S4977"/>
      <c r="T4977"/>
      <c r="U4977"/>
      <c r="V4977"/>
      <c r="W4977"/>
      <c r="X4977"/>
      <c r="Y4977"/>
      <c r="Z4977"/>
      <c r="AA4977"/>
      <c r="AB4977"/>
      <c r="AC4977"/>
      <c r="AD4977"/>
      <c r="AE4977"/>
      <c r="AF4977"/>
      <c r="AG4977"/>
      <c r="AH4977"/>
      <c r="AI4977"/>
      <c r="AJ4977"/>
      <c r="AK4977"/>
      <c r="AL4977"/>
      <c r="AM4977"/>
      <c r="AN4977"/>
      <c r="AO4977"/>
      <c r="AP4977"/>
      <c r="AQ4977"/>
      <c r="AR4977"/>
      <c r="AS4977"/>
      <c r="AT4977"/>
      <c r="AU4977"/>
      <c r="AV4977"/>
    </row>
    <row r="4978" spans="1:48" s="58" customFormat="1" ht="12.75" x14ac:dyDescent="0.2">
      <c r="A4978" s="247"/>
      <c r="B4978" s="165"/>
      <c r="C4978" s="165"/>
      <c r="D4978" s="245"/>
      <c r="E4978" s="245"/>
      <c r="F4978" s="245"/>
      <c r="G4978" s="251"/>
      <c r="H4978" s="251"/>
      <c r="I4978" s="251"/>
      <c r="J4978" s="251"/>
      <c r="K4978" s="251"/>
      <c r="L4978" s="251"/>
      <c r="M4978" s="251"/>
      <c r="N4978" s="251"/>
      <c r="O4978" s="251"/>
      <c r="P4978" s="251"/>
      <c r="Q4978"/>
      <c r="R4978"/>
      <c r="S4978"/>
      <c r="T4978"/>
      <c r="U4978"/>
      <c r="V4978"/>
      <c r="W4978"/>
      <c r="X4978"/>
      <c r="Y4978"/>
      <c r="Z4978"/>
      <c r="AA4978"/>
      <c r="AB4978"/>
      <c r="AC4978"/>
      <c r="AD4978"/>
      <c r="AE4978"/>
      <c r="AF4978"/>
      <c r="AG4978"/>
      <c r="AH4978"/>
      <c r="AI4978"/>
      <c r="AJ4978"/>
      <c r="AK4978"/>
      <c r="AL4978"/>
      <c r="AM4978"/>
      <c r="AN4978"/>
      <c r="AO4978"/>
      <c r="AP4978"/>
      <c r="AQ4978"/>
      <c r="AR4978"/>
      <c r="AS4978"/>
      <c r="AT4978"/>
      <c r="AU4978"/>
      <c r="AV4978"/>
    </row>
    <row r="4979" spans="1:48" s="58" customFormat="1" ht="12.75" x14ac:dyDescent="0.2">
      <c r="A4979" s="247"/>
      <c r="B4979" s="165"/>
      <c r="C4979" s="165"/>
      <c r="D4979" s="245"/>
      <c r="E4979" s="245"/>
      <c r="F4979" s="245"/>
      <c r="G4979" s="251"/>
      <c r="H4979" s="251"/>
      <c r="I4979" s="251"/>
      <c r="J4979" s="251"/>
      <c r="K4979" s="251"/>
      <c r="L4979" s="251"/>
      <c r="M4979" s="251"/>
      <c r="N4979" s="251"/>
      <c r="O4979" s="251"/>
      <c r="P4979" s="251"/>
      <c r="Q4979"/>
      <c r="R4979"/>
      <c r="S4979"/>
      <c r="T4979"/>
      <c r="U4979"/>
      <c r="V4979"/>
      <c r="W4979"/>
      <c r="X4979"/>
      <c r="Y4979"/>
      <c r="Z4979"/>
      <c r="AA4979"/>
      <c r="AB4979"/>
      <c r="AC4979"/>
      <c r="AD4979"/>
      <c r="AE4979"/>
      <c r="AF4979"/>
      <c r="AG4979"/>
      <c r="AH4979"/>
      <c r="AI4979"/>
      <c r="AJ4979"/>
      <c r="AK4979"/>
      <c r="AL4979"/>
      <c r="AM4979"/>
      <c r="AN4979"/>
      <c r="AO4979"/>
      <c r="AP4979"/>
      <c r="AQ4979"/>
      <c r="AR4979"/>
      <c r="AS4979"/>
      <c r="AT4979"/>
      <c r="AU4979"/>
      <c r="AV4979"/>
    </row>
    <row r="4980" spans="1:48" s="58" customFormat="1" ht="12.75" x14ac:dyDescent="0.2">
      <c r="A4980" s="247"/>
      <c r="B4980" s="165"/>
      <c r="C4980" s="165"/>
      <c r="D4980" s="245"/>
      <c r="E4980" s="245"/>
      <c r="F4980" s="245"/>
      <c r="G4980" s="251"/>
      <c r="H4980" s="251"/>
      <c r="I4980" s="251"/>
      <c r="J4980" s="251"/>
      <c r="K4980" s="251"/>
      <c r="L4980" s="251"/>
      <c r="M4980" s="251"/>
      <c r="N4980" s="251"/>
      <c r="O4980" s="251"/>
      <c r="P4980" s="251"/>
      <c r="Q4980"/>
      <c r="R4980"/>
      <c r="S4980"/>
      <c r="T4980"/>
      <c r="U4980"/>
      <c r="V4980"/>
      <c r="W4980"/>
      <c r="X4980"/>
      <c r="Y4980"/>
      <c r="Z4980"/>
      <c r="AA4980"/>
      <c r="AB4980"/>
      <c r="AC4980"/>
      <c r="AD4980"/>
      <c r="AE4980"/>
      <c r="AF4980"/>
      <c r="AG4980"/>
      <c r="AH4980"/>
      <c r="AI4980"/>
      <c r="AJ4980"/>
      <c r="AK4980"/>
      <c r="AL4980"/>
      <c r="AM4980"/>
      <c r="AN4980"/>
      <c r="AO4980"/>
      <c r="AP4980"/>
      <c r="AQ4980"/>
      <c r="AR4980"/>
      <c r="AS4980"/>
      <c r="AT4980"/>
      <c r="AU4980"/>
      <c r="AV4980"/>
    </row>
    <row r="4981" spans="1:48" s="58" customFormat="1" ht="12.75" x14ac:dyDescent="0.2">
      <c r="A4981" s="247"/>
      <c r="B4981" s="165"/>
      <c r="C4981" s="165"/>
      <c r="D4981" s="245"/>
      <c r="E4981" s="245"/>
      <c r="F4981" s="245"/>
      <c r="G4981" s="251"/>
      <c r="H4981" s="251"/>
      <c r="I4981" s="251"/>
      <c r="J4981" s="251"/>
      <c r="K4981" s="251"/>
      <c r="L4981" s="251"/>
      <c r="M4981" s="251"/>
      <c r="N4981" s="251"/>
      <c r="O4981" s="251"/>
      <c r="P4981" s="251"/>
      <c r="Q4981"/>
      <c r="R4981"/>
      <c r="S4981"/>
      <c r="T4981"/>
      <c r="U4981"/>
      <c r="V4981"/>
      <c r="W4981"/>
      <c r="X4981"/>
      <c r="Y4981"/>
      <c r="Z4981"/>
      <c r="AA4981"/>
      <c r="AB4981"/>
      <c r="AC4981"/>
      <c r="AD4981"/>
      <c r="AE4981"/>
      <c r="AF4981"/>
      <c r="AG4981"/>
      <c r="AH4981"/>
      <c r="AI4981"/>
      <c r="AJ4981"/>
      <c r="AK4981"/>
      <c r="AL4981"/>
      <c r="AM4981"/>
      <c r="AN4981"/>
      <c r="AO4981"/>
      <c r="AP4981"/>
      <c r="AQ4981"/>
      <c r="AR4981"/>
      <c r="AS4981"/>
      <c r="AT4981"/>
      <c r="AU4981"/>
      <c r="AV4981"/>
    </row>
    <row r="4982" spans="1:48" s="58" customFormat="1" ht="12.75" x14ac:dyDescent="0.2">
      <c r="A4982" s="247"/>
      <c r="B4982" s="165"/>
      <c r="C4982" s="165"/>
      <c r="D4982" s="245"/>
      <c r="E4982" s="245"/>
      <c r="F4982" s="245"/>
      <c r="G4982" s="251"/>
      <c r="H4982" s="251"/>
      <c r="I4982" s="251"/>
      <c r="J4982" s="251"/>
      <c r="K4982" s="251"/>
      <c r="L4982" s="251"/>
      <c r="M4982" s="251"/>
      <c r="N4982" s="251"/>
      <c r="O4982" s="251"/>
      <c r="P4982" s="251"/>
      <c r="Q4982"/>
      <c r="R4982"/>
      <c r="S4982"/>
      <c r="T4982"/>
      <c r="U4982"/>
      <c r="V4982"/>
      <c r="W4982"/>
      <c r="X4982"/>
      <c r="Y4982"/>
      <c r="Z4982"/>
      <c r="AA4982"/>
      <c r="AB4982"/>
      <c r="AC4982"/>
      <c r="AD4982"/>
      <c r="AE4982"/>
      <c r="AF4982"/>
      <c r="AG4982"/>
      <c r="AH4982"/>
      <c r="AI4982"/>
      <c r="AJ4982"/>
      <c r="AK4982"/>
      <c r="AL4982"/>
      <c r="AM4982"/>
      <c r="AN4982"/>
      <c r="AO4982"/>
      <c r="AP4982"/>
      <c r="AQ4982"/>
      <c r="AR4982"/>
      <c r="AS4982"/>
      <c r="AT4982"/>
      <c r="AU4982"/>
      <c r="AV4982"/>
    </row>
    <row r="4983" spans="1:48" s="58" customFormat="1" ht="12.75" x14ac:dyDescent="0.2">
      <c r="A4983" s="247"/>
      <c r="B4983" s="165"/>
      <c r="C4983" s="165"/>
      <c r="D4983" s="245"/>
      <c r="E4983" s="245"/>
      <c r="F4983" s="245"/>
      <c r="G4983" s="251"/>
      <c r="H4983" s="251"/>
      <c r="I4983" s="251"/>
      <c r="J4983" s="251"/>
      <c r="K4983" s="251"/>
      <c r="L4983" s="251"/>
      <c r="M4983" s="251"/>
      <c r="N4983" s="251"/>
      <c r="O4983" s="251"/>
      <c r="P4983" s="251"/>
      <c r="Q4983"/>
      <c r="R4983"/>
      <c r="S4983"/>
      <c r="T4983"/>
      <c r="U4983"/>
      <c r="V4983"/>
      <c r="W4983"/>
      <c r="X4983"/>
      <c r="Y4983"/>
      <c r="Z4983"/>
      <c r="AA4983"/>
      <c r="AB4983"/>
      <c r="AC4983"/>
      <c r="AD4983"/>
      <c r="AE4983"/>
      <c r="AF4983"/>
      <c r="AG4983"/>
      <c r="AH4983"/>
      <c r="AI4983"/>
      <c r="AJ4983"/>
      <c r="AK4983"/>
      <c r="AL4983"/>
      <c r="AM4983"/>
      <c r="AN4983"/>
      <c r="AO4983"/>
      <c r="AP4983"/>
      <c r="AQ4983"/>
      <c r="AR4983"/>
      <c r="AS4983"/>
      <c r="AT4983"/>
      <c r="AU4983"/>
      <c r="AV4983"/>
    </row>
    <row r="4984" spans="1:48" s="58" customFormat="1" ht="12.75" x14ac:dyDescent="0.2">
      <c r="A4984" s="247"/>
      <c r="B4984" s="165"/>
      <c r="C4984" s="165"/>
      <c r="D4984" s="245"/>
      <c r="E4984" s="245"/>
      <c r="F4984" s="245"/>
      <c r="G4984" s="251"/>
      <c r="H4984" s="251"/>
      <c r="I4984" s="251"/>
      <c r="J4984" s="251"/>
      <c r="K4984" s="251"/>
      <c r="L4984" s="251"/>
      <c r="M4984" s="251"/>
      <c r="N4984" s="251"/>
      <c r="O4984" s="251"/>
      <c r="P4984" s="251"/>
      <c r="Q4984"/>
      <c r="R4984"/>
      <c r="S4984"/>
      <c r="T4984"/>
      <c r="U4984"/>
      <c r="V4984"/>
      <c r="W4984"/>
      <c r="X4984"/>
      <c r="Y4984"/>
      <c r="Z4984"/>
      <c r="AA4984"/>
      <c r="AB4984"/>
      <c r="AC4984"/>
      <c r="AD4984"/>
      <c r="AE4984"/>
      <c r="AF4984"/>
      <c r="AG4984"/>
      <c r="AH4984"/>
      <c r="AI4984"/>
      <c r="AJ4984"/>
      <c r="AK4984"/>
      <c r="AL4984"/>
      <c r="AM4984"/>
      <c r="AN4984"/>
      <c r="AO4984"/>
      <c r="AP4984"/>
      <c r="AQ4984"/>
      <c r="AR4984"/>
      <c r="AS4984"/>
      <c r="AT4984"/>
      <c r="AU4984"/>
      <c r="AV4984"/>
    </row>
    <row r="4985" spans="1:48" s="58" customFormat="1" ht="12.75" x14ac:dyDescent="0.2">
      <c r="A4985" s="247"/>
      <c r="B4985" s="165"/>
      <c r="C4985" s="165"/>
      <c r="D4985" s="245"/>
      <c r="E4985" s="245"/>
      <c r="F4985" s="245"/>
      <c r="G4985" s="251"/>
      <c r="H4985" s="251"/>
      <c r="I4985" s="251"/>
      <c r="J4985" s="251"/>
      <c r="K4985" s="251"/>
      <c r="L4985" s="251"/>
      <c r="M4985" s="251"/>
      <c r="N4985" s="251"/>
      <c r="O4985" s="251"/>
      <c r="P4985" s="251"/>
      <c r="Q4985"/>
      <c r="R4985"/>
      <c r="S4985"/>
      <c r="T4985"/>
      <c r="U4985"/>
      <c r="V4985"/>
      <c r="W4985"/>
      <c r="X4985"/>
      <c r="Y4985"/>
      <c r="Z4985"/>
      <c r="AA4985"/>
      <c r="AB4985"/>
      <c r="AC4985"/>
      <c r="AD4985"/>
      <c r="AE4985"/>
      <c r="AF4985"/>
      <c r="AG4985"/>
      <c r="AH4985"/>
      <c r="AI4985"/>
      <c r="AJ4985"/>
      <c r="AK4985"/>
      <c r="AL4985"/>
      <c r="AM4985"/>
      <c r="AN4985"/>
      <c r="AO4985"/>
      <c r="AP4985"/>
      <c r="AQ4985"/>
      <c r="AR4985"/>
      <c r="AS4985"/>
      <c r="AT4985"/>
      <c r="AU4985"/>
      <c r="AV4985"/>
    </row>
    <row r="4986" spans="1:48" s="58" customFormat="1" ht="12.75" x14ac:dyDescent="0.2">
      <c r="A4986" s="247"/>
      <c r="B4986" s="165"/>
      <c r="C4986" s="165"/>
      <c r="D4986" s="245"/>
      <c r="E4986" s="245"/>
      <c r="F4986" s="245"/>
      <c r="G4986" s="251"/>
      <c r="H4986" s="251"/>
      <c r="I4986" s="251"/>
      <c r="J4986" s="251"/>
      <c r="K4986" s="251"/>
      <c r="L4986" s="251"/>
      <c r="M4986" s="251"/>
      <c r="N4986" s="251"/>
      <c r="O4986" s="251"/>
      <c r="P4986" s="251"/>
      <c r="Q4986"/>
      <c r="R4986"/>
      <c r="S4986"/>
      <c r="T4986"/>
      <c r="U4986"/>
      <c r="V4986"/>
      <c r="W4986"/>
      <c r="X4986"/>
      <c r="Y4986"/>
      <c r="Z4986"/>
      <c r="AA4986"/>
      <c r="AB4986"/>
      <c r="AC4986"/>
      <c r="AD4986"/>
      <c r="AE4986"/>
      <c r="AF4986"/>
      <c r="AG4986"/>
      <c r="AH4986"/>
      <c r="AI4986"/>
      <c r="AJ4986"/>
      <c r="AK4986"/>
      <c r="AL4986"/>
      <c r="AM4986"/>
      <c r="AN4986"/>
      <c r="AO4986"/>
      <c r="AP4986"/>
      <c r="AQ4986"/>
      <c r="AR4986"/>
      <c r="AS4986"/>
      <c r="AT4986"/>
      <c r="AU4986"/>
      <c r="AV4986"/>
    </row>
    <row r="4987" spans="1:48" s="58" customFormat="1" ht="12.75" x14ac:dyDescent="0.2">
      <c r="A4987" s="247"/>
      <c r="B4987" s="165"/>
      <c r="C4987" s="165"/>
      <c r="D4987" s="245"/>
      <c r="E4987" s="245"/>
      <c r="F4987" s="245"/>
      <c r="G4987" s="251"/>
      <c r="H4987" s="251"/>
      <c r="I4987" s="251"/>
      <c r="J4987" s="251"/>
      <c r="K4987" s="251"/>
      <c r="L4987" s="251"/>
      <c r="M4987" s="251"/>
      <c r="N4987" s="251"/>
      <c r="O4987" s="251"/>
      <c r="P4987" s="251"/>
      <c r="Q4987"/>
      <c r="R4987"/>
      <c r="S4987"/>
      <c r="T4987"/>
      <c r="U4987"/>
      <c r="V4987"/>
      <c r="W4987"/>
      <c r="X4987"/>
      <c r="Y4987"/>
      <c r="Z4987"/>
      <c r="AA4987"/>
      <c r="AB4987"/>
      <c r="AC4987"/>
      <c r="AD4987"/>
      <c r="AE4987"/>
      <c r="AF4987"/>
      <c r="AG4987"/>
      <c r="AH4987"/>
      <c r="AI4987"/>
      <c r="AJ4987"/>
      <c r="AK4987"/>
      <c r="AL4987"/>
      <c r="AM4987"/>
      <c r="AN4987"/>
      <c r="AO4987"/>
      <c r="AP4987"/>
      <c r="AQ4987"/>
      <c r="AR4987"/>
      <c r="AS4987"/>
      <c r="AT4987"/>
      <c r="AU4987"/>
      <c r="AV4987"/>
    </row>
    <row r="4988" spans="1:48" s="58" customFormat="1" ht="12.75" x14ac:dyDescent="0.2">
      <c r="A4988" s="247"/>
      <c r="B4988" s="165"/>
      <c r="C4988" s="165"/>
      <c r="D4988" s="245"/>
      <c r="E4988" s="245"/>
      <c r="F4988" s="245"/>
      <c r="G4988" s="251"/>
      <c r="H4988" s="251"/>
      <c r="I4988" s="251"/>
      <c r="J4988" s="251"/>
      <c r="K4988" s="251"/>
      <c r="L4988" s="251"/>
      <c r="M4988" s="251"/>
      <c r="N4988" s="251"/>
      <c r="O4988" s="251"/>
      <c r="P4988" s="251"/>
      <c r="Q4988"/>
      <c r="R4988"/>
      <c r="S4988"/>
      <c r="T4988"/>
      <c r="U4988"/>
      <c r="V4988"/>
      <c r="W4988"/>
      <c r="X4988"/>
      <c r="Y4988"/>
      <c r="Z4988"/>
      <c r="AA4988"/>
      <c r="AB4988"/>
      <c r="AC4988"/>
      <c r="AD4988"/>
      <c r="AE4988"/>
      <c r="AF4988"/>
      <c r="AG4988"/>
      <c r="AH4988"/>
      <c r="AI4988"/>
      <c r="AJ4988"/>
      <c r="AK4988"/>
      <c r="AL4988"/>
      <c r="AM4988"/>
      <c r="AN4988"/>
      <c r="AO4988"/>
      <c r="AP4988"/>
      <c r="AQ4988"/>
      <c r="AR4988"/>
      <c r="AS4988"/>
      <c r="AT4988"/>
      <c r="AU4988"/>
      <c r="AV4988"/>
    </row>
    <row r="4989" spans="1:48" s="58" customFormat="1" ht="12.75" x14ac:dyDescent="0.2">
      <c r="A4989" s="247"/>
      <c r="B4989" s="165"/>
      <c r="C4989" s="165"/>
      <c r="D4989" s="245"/>
      <c r="E4989" s="245"/>
      <c r="F4989" s="245"/>
      <c r="G4989" s="251"/>
      <c r="H4989" s="251"/>
      <c r="I4989" s="251"/>
      <c r="J4989" s="251"/>
      <c r="K4989" s="251"/>
      <c r="L4989" s="251"/>
      <c r="M4989" s="251"/>
      <c r="N4989" s="251"/>
      <c r="O4989" s="251"/>
      <c r="P4989" s="251"/>
      <c r="Q4989"/>
      <c r="R4989"/>
      <c r="S4989"/>
      <c r="T4989"/>
      <c r="U4989"/>
      <c r="V4989"/>
      <c r="W4989"/>
      <c r="X4989"/>
      <c r="Y4989"/>
      <c r="Z4989"/>
      <c r="AA4989"/>
      <c r="AB4989"/>
      <c r="AC4989"/>
      <c r="AD4989"/>
      <c r="AE4989"/>
      <c r="AF4989"/>
      <c r="AG4989"/>
      <c r="AH4989"/>
      <c r="AI4989"/>
      <c r="AJ4989"/>
      <c r="AK4989"/>
      <c r="AL4989"/>
      <c r="AM4989"/>
      <c r="AN4989"/>
      <c r="AO4989"/>
      <c r="AP4989"/>
      <c r="AQ4989"/>
      <c r="AR4989"/>
      <c r="AS4989"/>
      <c r="AT4989"/>
      <c r="AU4989"/>
      <c r="AV4989"/>
    </row>
    <row r="4990" spans="1:48" s="58" customFormat="1" ht="12.75" x14ac:dyDescent="0.2">
      <c r="A4990" s="247"/>
      <c r="B4990" s="165"/>
      <c r="C4990" s="165"/>
      <c r="D4990" s="245"/>
      <c r="E4990" s="245"/>
      <c r="F4990" s="245"/>
      <c r="G4990" s="251"/>
      <c r="H4990" s="251"/>
      <c r="I4990" s="251"/>
      <c r="J4990" s="251"/>
      <c r="K4990" s="251"/>
      <c r="L4990" s="251"/>
      <c r="M4990" s="251"/>
      <c r="N4990" s="251"/>
      <c r="O4990" s="251"/>
      <c r="P4990" s="251"/>
      <c r="Q4990"/>
      <c r="R4990"/>
      <c r="S4990"/>
      <c r="T4990"/>
      <c r="U4990"/>
      <c r="V4990"/>
      <c r="W4990"/>
      <c r="X4990"/>
      <c r="Y4990"/>
      <c r="Z4990"/>
      <c r="AA4990"/>
      <c r="AB4990"/>
      <c r="AC4990"/>
      <c r="AD4990"/>
      <c r="AE4990"/>
      <c r="AF4990"/>
      <c r="AG4990"/>
      <c r="AH4990"/>
      <c r="AI4990"/>
      <c r="AJ4990"/>
      <c r="AK4990"/>
      <c r="AL4990"/>
      <c r="AM4990"/>
      <c r="AN4990"/>
      <c r="AO4990"/>
      <c r="AP4990"/>
      <c r="AQ4990"/>
      <c r="AR4990"/>
      <c r="AS4990"/>
      <c r="AT4990"/>
      <c r="AU4990"/>
      <c r="AV4990"/>
    </row>
    <row r="4991" spans="1:48" s="58" customFormat="1" ht="12.75" x14ac:dyDescent="0.2">
      <c r="A4991" s="247"/>
      <c r="B4991" s="165"/>
      <c r="C4991" s="165"/>
      <c r="D4991" s="245"/>
      <c r="E4991" s="245"/>
      <c r="F4991" s="245"/>
      <c r="G4991" s="251"/>
      <c r="H4991" s="251"/>
      <c r="I4991" s="251"/>
      <c r="J4991" s="251"/>
      <c r="K4991" s="251"/>
      <c r="L4991" s="251"/>
      <c r="M4991" s="251"/>
      <c r="N4991" s="251"/>
      <c r="O4991" s="251"/>
      <c r="P4991" s="251"/>
      <c r="Q4991"/>
      <c r="R4991"/>
      <c r="S4991"/>
      <c r="T4991"/>
      <c r="U4991"/>
      <c r="V4991"/>
      <c r="W4991"/>
      <c r="X4991"/>
      <c r="Y4991"/>
      <c r="Z4991"/>
      <c r="AA4991"/>
      <c r="AB4991"/>
      <c r="AC4991"/>
      <c r="AD4991"/>
      <c r="AE4991"/>
      <c r="AF4991"/>
      <c r="AG4991"/>
      <c r="AH4991"/>
      <c r="AI4991"/>
      <c r="AJ4991"/>
      <c r="AK4991"/>
      <c r="AL4991"/>
      <c r="AM4991"/>
      <c r="AN4991"/>
      <c r="AO4991"/>
      <c r="AP4991"/>
      <c r="AQ4991"/>
      <c r="AR4991"/>
      <c r="AS4991"/>
      <c r="AT4991"/>
      <c r="AU4991"/>
      <c r="AV4991"/>
    </row>
    <row r="4992" spans="1:48" s="58" customFormat="1" ht="12.75" x14ac:dyDescent="0.2">
      <c r="A4992" s="247"/>
      <c r="B4992" s="165"/>
      <c r="C4992" s="165"/>
      <c r="D4992" s="245"/>
      <c r="E4992" s="245"/>
      <c r="F4992" s="245"/>
      <c r="G4992" s="251"/>
      <c r="H4992" s="251"/>
      <c r="I4992" s="251"/>
      <c r="J4992" s="251"/>
      <c r="K4992" s="251"/>
      <c r="L4992" s="251"/>
      <c r="M4992" s="251"/>
      <c r="N4992" s="251"/>
      <c r="O4992" s="251"/>
      <c r="P4992" s="251"/>
      <c r="Q4992"/>
      <c r="R4992"/>
      <c r="S4992"/>
      <c r="T4992"/>
      <c r="U4992"/>
      <c r="V4992"/>
      <c r="W4992"/>
      <c r="X4992"/>
      <c r="Y4992"/>
      <c r="Z4992"/>
      <c r="AA4992"/>
      <c r="AB4992"/>
      <c r="AC4992"/>
      <c r="AD4992"/>
      <c r="AE4992"/>
      <c r="AF4992"/>
      <c r="AG4992"/>
      <c r="AH4992"/>
      <c r="AI4992"/>
      <c r="AJ4992"/>
      <c r="AK4992"/>
      <c r="AL4992"/>
      <c r="AM4992"/>
      <c r="AN4992"/>
      <c r="AO4992"/>
      <c r="AP4992"/>
      <c r="AQ4992"/>
      <c r="AR4992"/>
      <c r="AS4992"/>
      <c r="AT4992"/>
      <c r="AU4992"/>
      <c r="AV4992"/>
    </row>
    <row r="4993" spans="1:48" s="58" customFormat="1" ht="12.75" x14ac:dyDescent="0.2">
      <c r="A4993" s="247"/>
      <c r="B4993" s="165"/>
      <c r="C4993" s="165"/>
      <c r="D4993" s="245"/>
      <c r="E4993" s="245"/>
      <c r="F4993" s="245"/>
      <c r="G4993" s="251"/>
      <c r="H4993" s="251"/>
      <c r="I4993" s="251"/>
      <c r="J4993" s="251"/>
      <c r="K4993" s="251"/>
      <c r="L4993" s="251"/>
      <c r="M4993" s="251"/>
      <c r="N4993" s="251"/>
      <c r="O4993" s="251"/>
      <c r="P4993" s="251"/>
      <c r="Q4993"/>
      <c r="R4993"/>
      <c r="S4993"/>
      <c r="T4993"/>
      <c r="U4993"/>
      <c r="V4993"/>
      <c r="W4993"/>
      <c r="X4993"/>
      <c r="Y4993"/>
      <c r="Z4993"/>
      <c r="AA4993"/>
      <c r="AB4993"/>
      <c r="AC4993"/>
      <c r="AD4993"/>
      <c r="AE4993"/>
      <c r="AF4993"/>
      <c r="AG4993"/>
      <c r="AH4993"/>
      <c r="AI4993"/>
      <c r="AJ4993"/>
      <c r="AK4993"/>
      <c r="AL4993"/>
      <c r="AM4993"/>
      <c r="AN4993"/>
      <c r="AO4993"/>
      <c r="AP4993"/>
      <c r="AQ4993"/>
      <c r="AR4993"/>
      <c r="AS4993"/>
      <c r="AT4993"/>
      <c r="AU4993"/>
      <c r="AV4993"/>
    </row>
    <row r="4994" spans="1:48" s="58" customFormat="1" ht="12.75" x14ac:dyDescent="0.2">
      <c r="A4994" s="247"/>
      <c r="B4994" s="165"/>
      <c r="C4994" s="165"/>
      <c r="D4994" s="245"/>
      <c r="E4994" s="245"/>
      <c r="F4994" s="245"/>
      <c r="G4994" s="251"/>
      <c r="H4994" s="251"/>
      <c r="I4994" s="251"/>
      <c r="J4994" s="251"/>
      <c r="K4994" s="251"/>
      <c r="L4994" s="251"/>
      <c r="M4994" s="251"/>
      <c r="N4994" s="251"/>
      <c r="O4994" s="251"/>
      <c r="P4994" s="251"/>
      <c r="Q4994"/>
      <c r="R4994"/>
      <c r="S4994"/>
      <c r="T4994"/>
      <c r="U4994"/>
      <c r="V4994"/>
      <c r="W4994"/>
      <c r="X4994"/>
      <c r="Y4994"/>
      <c r="Z4994"/>
      <c r="AA4994"/>
      <c r="AB4994"/>
      <c r="AC4994"/>
      <c r="AD4994"/>
      <c r="AE4994"/>
      <c r="AF4994"/>
      <c r="AG4994"/>
      <c r="AH4994"/>
      <c r="AI4994"/>
      <c r="AJ4994"/>
      <c r="AK4994"/>
      <c r="AL4994"/>
      <c r="AM4994"/>
      <c r="AN4994"/>
      <c r="AO4994"/>
      <c r="AP4994"/>
      <c r="AQ4994"/>
      <c r="AR4994"/>
      <c r="AS4994"/>
      <c r="AT4994"/>
      <c r="AU4994"/>
      <c r="AV4994"/>
    </row>
    <row r="4995" spans="1:48" s="58" customFormat="1" ht="12.75" x14ac:dyDescent="0.2">
      <c r="A4995" s="247"/>
      <c r="B4995" s="165"/>
      <c r="C4995" s="165"/>
      <c r="D4995" s="245"/>
      <c r="E4995" s="245"/>
      <c r="F4995" s="245"/>
      <c r="G4995" s="251"/>
      <c r="H4995" s="251"/>
      <c r="I4995" s="251"/>
      <c r="J4995" s="251"/>
      <c r="K4995" s="251"/>
      <c r="L4995" s="251"/>
      <c r="M4995" s="251"/>
      <c r="N4995" s="251"/>
      <c r="O4995" s="251"/>
      <c r="P4995" s="251"/>
      <c r="Q4995"/>
      <c r="R4995"/>
      <c r="S4995"/>
      <c r="T4995"/>
      <c r="U4995"/>
      <c r="V4995"/>
      <c r="W4995"/>
      <c r="X4995"/>
      <c r="Y4995"/>
      <c r="Z4995"/>
      <c r="AA4995"/>
      <c r="AB4995"/>
      <c r="AC4995"/>
      <c r="AD4995"/>
      <c r="AE4995"/>
      <c r="AF4995"/>
      <c r="AG4995"/>
      <c r="AH4995"/>
      <c r="AI4995"/>
      <c r="AJ4995"/>
      <c r="AK4995"/>
      <c r="AL4995"/>
      <c r="AM4995"/>
      <c r="AN4995"/>
      <c r="AO4995"/>
      <c r="AP4995"/>
      <c r="AQ4995"/>
      <c r="AR4995"/>
      <c r="AS4995"/>
      <c r="AT4995"/>
      <c r="AU4995"/>
      <c r="AV4995"/>
    </row>
    <row r="4996" spans="1:48" s="58" customFormat="1" ht="12.75" x14ac:dyDescent="0.2">
      <c r="A4996" s="247"/>
      <c r="B4996" s="165"/>
      <c r="C4996" s="165"/>
      <c r="D4996" s="245"/>
      <c r="E4996" s="245"/>
      <c r="F4996" s="245"/>
      <c r="G4996" s="251"/>
      <c r="H4996" s="251"/>
      <c r="I4996" s="251"/>
      <c r="J4996" s="251"/>
      <c r="K4996" s="251"/>
      <c r="L4996" s="251"/>
      <c r="M4996" s="251"/>
      <c r="N4996" s="251"/>
      <c r="O4996" s="251"/>
      <c r="P4996" s="251"/>
      <c r="Q4996"/>
      <c r="R4996"/>
      <c r="S4996"/>
      <c r="T4996"/>
      <c r="U4996"/>
      <c r="V4996"/>
      <c r="W4996"/>
      <c r="X4996"/>
      <c r="Y4996"/>
      <c r="Z4996"/>
      <c r="AA4996"/>
      <c r="AB4996"/>
      <c r="AC4996"/>
      <c r="AD4996"/>
      <c r="AE4996"/>
      <c r="AF4996"/>
      <c r="AG4996"/>
      <c r="AH4996"/>
      <c r="AI4996"/>
      <c r="AJ4996"/>
      <c r="AK4996"/>
      <c r="AL4996"/>
      <c r="AM4996"/>
      <c r="AN4996"/>
      <c r="AO4996"/>
      <c r="AP4996"/>
      <c r="AQ4996"/>
      <c r="AR4996"/>
      <c r="AS4996"/>
      <c r="AT4996"/>
      <c r="AU4996"/>
      <c r="AV4996"/>
    </row>
    <row r="4997" spans="1:48" s="58" customFormat="1" ht="12.75" x14ac:dyDescent="0.2">
      <c r="A4997" s="247"/>
      <c r="B4997" s="165"/>
      <c r="C4997" s="165"/>
      <c r="D4997" s="245"/>
      <c r="E4997" s="245"/>
      <c r="F4997" s="245"/>
      <c r="G4997" s="251"/>
      <c r="H4997" s="251"/>
      <c r="I4997" s="251"/>
      <c r="J4997" s="251"/>
      <c r="K4997" s="251"/>
      <c r="L4997" s="251"/>
      <c r="M4997" s="251"/>
      <c r="N4997" s="251"/>
      <c r="O4997" s="251"/>
      <c r="P4997" s="251"/>
      <c r="Q4997"/>
      <c r="R4997"/>
      <c r="S4997"/>
      <c r="T4997"/>
      <c r="U4997"/>
      <c r="V4997"/>
      <c r="W4997"/>
      <c r="X4997"/>
      <c r="Y4997"/>
      <c r="Z4997"/>
      <c r="AA4997"/>
      <c r="AB4997"/>
      <c r="AC4997"/>
      <c r="AD4997"/>
      <c r="AE4997"/>
      <c r="AF4997"/>
      <c r="AG4997"/>
      <c r="AH4997"/>
      <c r="AI4997"/>
      <c r="AJ4997"/>
      <c r="AK4997"/>
      <c r="AL4997"/>
      <c r="AM4997"/>
      <c r="AN4997"/>
      <c r="AO4997"/>
      <c r="AP4997"/>
      <c r="AQ4997"/>
      <c r="AR4997"/>
      <c r="AS4997"/>
      <c r="AT4997"/>
      <c r="AU4997"/>
      <c r="AV4997"/>
    </row>
    <row r="4998" spans="1:48" s="58" customFormat="1" ht="12.75" x14ac:dyDescent="0.2">
      <c r="A4998" s="247"/>
      <c r="B4998" s="165"/>
      <c r="C4998" s="165"/>
      <c r="D4998" s="245"/>
      <c r="E4998" s="245"/>
      <c r="F4998" s="245"/>
      <c r="G4998" s="251"/>
      <c r="H4998" s="251"/>
      <c r="I4998" s="251"/>
      <c r="J4998" s="251"/>
      <c r="K4998" s="251"/>
      <c r="L4998" s="251"/>
      <c r="M4998" s="251"/>
      <c r="N4998" s="251"/>
      <c r="O4998" s="251"/>
      <c r="P4998" s="251"/>
      <c r="Q4998"/>
      <c r="R4998"/>
      <c r="S4998"/>
      <c r="T4998"/>
      <c r="U4998"/>
      <c r="V4998"/>
      <c r="W4998"/>
      <c r="X4998"/>
      <c r="Y4998"/>
      <c r="Z4998"/>
      <c r="AA4998"/>
      <c r="AB4998"/>
      <c r="AC4998"/>
      <c r="AD4998"/>
      <c r="AE4998"/>
      <c r="AF4998"/>
      <c r="AG4998"/>
      <c r="AH4998"/>
      <c r="AI4998"/>
      <c r="AJ4998"/>
      <c r="AK4998"/>
      <c r="AL4998"/>
      <c r="AM4998"/>
      <c r="AN4998"/>
      <c r="AO4998"/>
      <c r="AP4998"/>
      <c r="AQ4998"/>
      <c r="AR4998"/>
      <c r="AS4998"/>
      <c r="AT4998"/>
      <c r="AU4998"/>
      <c r="AV4998"/>
    </row>
    <row r="4999" spans="1:48" s="58" customFormat="1" ht="12.75" x14ac:dyDescent="0.2">
      <c r="A4999" s="247"/>
      <c r="B4999" s="165"/>
      <c r="C4999" s="165"/>
      <c r="D4999" s="245"/>
      <c r="E4999" s="245"/>
      <c r="F4999" s="245"/>
      <c r="G4999" s="251"/>
      <c r="H4999" s="251"/>
      <c r="I4999" s="251"/>
      <c r="J4999" s="251"/>
      <c r="K4999" s="251"/>
      <c r="L4999" s="251"/>
      <c r="M4999" s="251"/>
      <c r="N4999" s="251"/>
      <c r="O4999" s="251"/>
      <c r="P4999" s="251"/>
      <c r="Q4999"/>
      <c r="R4999"/>
      <c r="S4999"/>
      <c r="T4999"/>
      <c r="U4999"/>
      <c r="V4999"/>
      <c r="W4999"/>
      <c r="X4999"/>
      <c r="Y4999"/>
      <c r="Z4999"/>
      <c r="AA4999"/>
      <c r="AB4999"/>
      <c r="AC4999"/>
      <c r="AD4999"/>
      <c r="AE4999"/>
      <c r="AF4999"/>
      <c r="AG4999"/>
      <c r="AH4999"/>
      <c r="AI4999"/>
      <c r="AJ4999"/>
      <c r="AK4999"/>
      <c r="AL4999"/>
      <c r="AM4999"/>
      <c r="AN4999"/>
      <c r="AO4999"/>
      <c r="AP4999"/>
      <c r="AQ4999"/>
      <c r="AR4999"/>
      <c r="AS4999"/>
      <c r="AT4999"/>
      <c r="AU4999"/>
      <c r="AV4999"/>
    </row>
    <row r="5000" spans="1:48" s="58" customFormat="1" ht="12.75" x14ac:dyDescent="0.2">
      <c r="A5000" s="247"/>
      <c r="B5000" s="165"/>
      <c r="C5000" s="165"/>
      <c r="D5000" s="245"/>
      <c r="E5000" s="245"/>
      <c r="F5000" s="245"/>
      <c r="G5000" s="251"/>
      <c r="H5000" s="251"/>
      <c r="I5000" s="251"/>
      <c r="J5000" s="251"/>
      <c r="K5000" s="251"/>
      <c r="L5000" s="251"/>
      <c r="M5000" s="251"/>
      <c r="N5000" s="251"/>
      <c r="O5000" s="251"/>
      <c r="P5000" s="251"/>
      <c r="Q5000"/>
      <c r="R5000"/>
      <c r="S5000"/>
      <c r="T5000"/>
      <c r="U5000"/>
      <c r="V5000"/>
      <c r="W5000"/>
      <c r="X5000"/>
      <c r="Y5000"/>
      <c r="Z5000"/>
      <c r="AA5000"/>
      <c r="AB5000"/>
      <c r="AC5000"/>
      <c r="AD5000"/>
      <c r="AE5000"/>
      <c r="AF5000"/>
      <c r="AG5000"/>
      <c r="AH5000"/>
      <c r="AI5000"/>
      <c r="AJ5000"/>
      <c r="AK5000"/>
      <c r="AL5000"/>
      <c r="AM5000"/>
      <c r="AN5000"/>
      <c r="AO5000"/>
      <c r="AP5000"/>
      <c r="AQ5000"/>
      <c r="AR5000"/>
      <c r="AS5000"/>
      <c r="AT5000"/>
      <c r="AU5000"/>
      <c r="AV5000"/>
    </row>
    <row r="5001" spans="1:48" s="58" customFormat="1" ht="12.75" x14ac:dyDescent="0.2">
      <c r="A5001" s="247"/>
      <c r="B5001" s="165"/>
      <c r="C5001" s="165"/>
      <c r="D5001" s="245"/>
      <c r="E5001" s="245"/>
      <c r="F5001" s="245"/>
      <c r="G5001" s="251"/>
      <c r="H5001" s="251"/>
      <c r="I5001" s="251"/>
      <c r="J5001" s="251"/>
      <c r="K5001" s="251"/>
      <c r="L5001" s="251"/>
      <c r="M5001" s="251"/>
      <c r="N5001" s="251"/>
      <c r="O5001" s="251"/>
      <c r="P5001" s="251"/>
      <c r="Q5001"/>
      <c r="R5001"/>
      <c r="S5001"/>
      <c r="T5001"/>
      <c r="U5001"/>
      <c r="V5001"/>
      <c r="W5001"/>
      <c r="X5001"/>
      <c r="Y5001"/>
      <c r="Z5001"/>
      <c r="AA5001"/>
      <c r="AB5001"/>
      <c r="AC5001"/>
      <c r="AD5001"/>
      <c r="AE5001"/>
      <c r="AF5001"/>
      <c r="AG5001"/>
      <c r="AH5001"/>
      <c r="AI5001"/>
      <c r="AJ5001"/>
      <c r="AK5001"/>
      <c r="AL5001"/>
      <c r="AM5001"/>
      <c r="AN5001"/>
      <c r="AO5001"/>
      <c r="AP5001"/>
      <c r="AQ5001"/>
      <c r="AR5001"/>
      <c r="AS5001"/>
      <c r="AT5001"/>
      <c r="AU5001"/>
      <c r="AV5001"/>
    </row>
    <row r="5002" spans="1:48" s="58" customFormat="1" ht="12.75" x14ac:dyDescent="0.2">
      <c r="A5002" s="247"/>
      <c r="B5002" s="165"/>
      <c r="C5002" s="165"/>
      <c r="D5002" s="245"/>
      <c r="E5002" s="245"/>
      <c r="F5002" s="245"/>
      <c r="G5002" s="251"/>
      <c r="H5002" s="251"/>
      <c r="I5002" s="251"/>
      <c r="J5002" s="251"/>
      <c r="K5002" s="251"/>
      <c r="L5002" s="251"/>
      <c r="M5002" s="251"/>
      <c r="N5002" s="251"/>
      <c r="O5002" s="251"/>
      <c r="P5002" s="251"/>
      <c r="Q5002"/>
      <c r="R5002"/>
      <c r="S5002"/>
      <c r="T5002"/>
      <c r="U5002"/>
      <c r="V5002"/>
      <c r="W5002"/>
      <c r="X5002"/>
      <c r="Y5002"/>
      <c r="Z5002"/>
      <c r="AA5002"/>
      <c r="AB5002"/>
      <c r="AC5002"/>
      <c r="AD5002"/>
      <c r="AE5002"/>
      <c r="AF5002"/>
      <c r="AG5002"/>
      <c r="AH5002"/>
      <c r="AI5002"/>
      <c r="AJ5002"/>
      <c r="AK5002"/>
      <c r="AL5002"/>
      <c r="AM5002"/>
      <c r="AN5002"/>
      <c r="AO5002"/>
      <c r="AP5002"/>
      <c r="AQ5002"/>
      <c r="AR5002"/>
      <c r="AS5002"/>
      <c r="AT5002"/>
      <c r="AU5002"/>
      <c r="AV5002"/>
    </row>
    <row r="5003" spans="1:48" s="58" customFormat="1" ht="12.75" x14ac:dyDescent="0.2">
      <c r="A5003" s="247"/>
      <c r="B5003" s="165"/>
      <c r="C5003" s="165"/>
      <c r="D5003" s="245"/>
      <c r="E5003" s="245"/>
      <c r="F5003" s="245"/>
      <c r="G5003" s="251"/>
      <c r="H5003" s="251"/>
      <c r="I5003" s="251"/>
      <c r="J5003" s="251"/>
      <c r="K5003" s="251"/>
      <c r="L5003" s="251"/>
      <c r="M5003" s="251"/>
      <c r="N5003" s="251"/>
      <c r="O5003" s="251"/>
      <c r="P5003" s="251"/>
      <c r="Q5003"/>
      <c r="R5003"/>
      <c r="S5003"/>
      <c r="T5003"/>
      <c r="U5003"/>
      <c r="V5003"/>
      <c r="W5003"/>
      <c r="X5003"/>
      <c r="Y5003"/>
      <c r="Z5003"/>
      <c r="AA5003"/>
      <c r="AB5003"/>
      <c r="AC5003"/>
      <c r="AD5003"/>
      <c r="AE5003"/>
      <c r="AF5003"/>
      <c r="AG5003"/>
      <c r="AH5003"/>
      <c r="AI5003"/>
      <c r="AJ5003"/>
      <c r="AK5003"/>
      <c r="AL5003"/>
      <c r="AM5003"/>
      <c r="AN5003"/>
      <c r="AO5003"/>
      <c r="AP5003"/>
      <c r="AQ5003"/>
      <c r="AR5003"/>
      <c r="AS5003"/>
      <c r="AT5003"/>
      <c r="AU5003"/>
      <c r="AV5003"/>
    </row>
    <row r="5004" spans="1:48" s="58" customFormat="1" ht="12.75" x14ac:dyDescent="0.2">
      <c r="A5004" s="247"/>
      <c r="B5004" s="165"/>
      <c r="C5004" s="165"/>
      <c r="D5004" s="245"/>
      <c r="E5004" s="245"/>
      <c r="F5004" s="245"/>
      <c r="G5004" s="251"/>
      <c r="H5004" s="251"/>
      <c r="I5004" s="251"/>
      <c r="J5004" s="251"/>
      <c r="K5004" s="251"/>
      <c r="L5004" s="251"/>
      <c r="M5004" s="251"/>
      <c r="N5004" s="251"/>
      <c r="O5004" s="251"/>
      <c r="P5004" s="251"/>
      <c r="Q5004"/>
      <c r="R5004"/>
      <c r="S5004"/>
      <c r="T5004"/>
      <c r="U5004"/>
      <c r="V5004"/>
      <c r="W5004"/>
      <c r="X5004"/>
      <c r="Y5004"/>
      <c r="Z5004"/>
      <c r="AA5004"/>
      <c r="AB5004"/>
      <c r="AC5004"/>
      <c r="AD5004"/>
      <c r="AE5004"/>
      <c r="AF5004"/>
      <c r="AG5004"/>
      <c r="AH5004"/>
      <c r="AI5004"/>
      <c r="AJ5004"/>
      <c r="AK5004"/>
      <c r="AL5004"/>
      <c r="AM5004"/>
      <c r="AN5004"/>
      <c r="AO5004"/>
      <c r="AP5004"/>
      <c r="AQ5004"/>
      <c r="AR5004"/>
      <c r="AS5004"/>
      <c r="AT5004"/>
      <c r="AU5004"/>
      <c r="AV5004"/>
    </row>
    <row r="5005" spans="1:48" s="58" customFormat="1" ht="12.75" x14ac:dyDescent="0.2">
      <c r="A5005" s="247"/>
      <c r="B5005" s="165"/>
      <c r="C5005" s="165"/>
      <c r="D5005" s="245"/>
      <c r="E5005" s="245"/>
      <c r="F5005" s="245"/>
      <c r="G5005" s="251"/>
      <c r="H5005" s="251"/>
      <c r="I5005" s="251"/>
      <c r="J5005" s="251"/>
      <c r="K5005" s="251"/>
      <c r="L5005" s="251"/>
      <c r="M5005" s="251"/>
      <c r="N5005" s="251"/>
      <c r="O5005" s="251"/>
      <c r="P5005" s="251"/>
      <c r="Q5005"/>
      <c r="R5005"/>
      <c r="S5005"/>
      <c r="T5005"/>
      <c r="U5005"/>
      <c r="V5005"/>
      <c r="W5005"/>
      <c r="X5005"/>
      <c r="Y5005"/>
      <c r="Z5005"/>
      <c r="AA5005"/>
      <c r="AB5005"/>
      <c r="AC5005"/>
      <c r="AD5005"/>
      <c r="AE5005"/>
      <c r="AF5005"/>
      <c r="AG5005"/>
      <c r="AH5005"/>
      <c r="AI5005"/>
      <c r="AJ5005"/>
      <c r="AK5005"/>
      <c r="AL5005"/>
      <c r="AM5005"/>
      <c r="AN5005"/>
      <c r="AO5005"/>
      <c r="AP5005"/>
      <c r="AQ5005"/>
      <c r="AR5005"/>
      <c r="AS5005"/>
      <c r="AT5005"/>
      <c r="AU5005"/>
      <c r="AV5005"/>
    </row>
    <row r="5006" spans="1:48" s="58" customFormat="1" ht="12.75" x14ac:dyDescent="0.2">
      <c r="A5006" s="247"/>
      <c r="B5006" s="165"/>
      <c r="C5006" s="165"/>
      <c r="D5006" s="245"/>
      <c r="E5006" s="245"/>
      <c r="F5006" s="245"/>
      <c r="G5006" s="251"/>
      <c r="H5006" s="251"/>
      <c r="I5006" s="251"/>
      <c r="J5006" s="251"/>
      <c r="K5006" s="251"/>
      <c r="L5006" s="251"/>
      <c r="M5006" s="251"/>
      <c r="N5006" s="251"/>
      <c r="O5006" s="251"/>
      <c r="P5006" s="251"/>
      <c r="Q5006"/>
      <c r="R5006"/>
      <c r="S5006"/>
      <c r="T5006"/>
      <c r="U5006"/>
      <c r="V5006"/>
      <c r="W5006"/>
      <c r="X5006"/>
      <c r="Y5006"/>
      <c r="Z5006"/>
      <c r="AA5006"/>
      <c r="AB5006"/>
      <c r="AC5006"/>
      <c r="AD5006"/>
      <c r="AE5006"/>
      <c r="AF5006"/>
      <c r="AG5006"/>
      <c r="AH5006"/>
      <c r="AI5006"/>
      <c r="AJ5006"/>
      <c r="AK5006"/>
      <c r="AL5006"/>
      <c r="AM5006"/>
      <c r="AN5006"/>
      <c r="AO5006"/>
      <c r="AP5006"/>
      <c r="AQ5006"/>
      <c r="AR5006"/>
      <c r="AS5006"/>
      <c r="AT5006"/>
      <c r="AU5006"/>
      <c r="AV5006"/>
    </row>
    <row r="5007" spans="1:48" s="58" customFormat="1" ht="12.75" x14ac:dyDescent="0.2">
      <c r="A5007" s="247"/>
      <c r="B5007" s="165"/>
      <c r="C5007" s="165"/>
      <c r="D5007" s="245"/>
      <c r="E5007" s="245"/>
      <c r="F5007" s="245"/>
      <c r="G5007" s="251"/>
      <c r="H5007" s="251"/>
      <c r="I5007" s="251"/>
      <c r="J5007" s="251"/>
      <c r="K5007" s="251"/>
      <c r="L5007" s="251"/>
      <c r="M5007" s="251"/>
      <c r="N5007" s="251"/>
      <c r="O5007" s="251"/>
      <c r="P5007" s="251"/>
      <c r="Q5007"/>
      <c r="R5007"/>
      <c r="S5007"/>
      <c r="T5007"/>
      <c r="U5007"/>
      <c r="V5007"/>
      <c r="W5007"/>
      <c r="X5007"/>
      <c r="Y5007"/>
      <c r="Z5007"/>
      <c r="AA5007"/>
      <c r="AB5007"/>
      <c r="AC5007"/>
      <c r="AD5007"/>
      <c r="AE5007"/>
      <c r="AF5007"/>
      <c r="AG5007"/>
      <c r="AH5007"/>
      <c r="AI5007"/>
      <c r="AJ5007"/>
      <c r="AK5007"/>
      <c r="AL5007"/>
      <c r="AM5007"/>
      <c r="AN5007"/>
      <c r="AO5007"/>
      <c r="AP5007"/>
      <c r="AQ5007"/>
      <c r="AR5007"/>
      <c r="AS5007"/>
      <c r="AT5007"/>
      <c r="AU5007"/>
      <c r="AV5007"/>
    </row>
    <row r="5008" spans="1:48" s="58" customFormat="1" ht="12.75" x14ac:dyDescent="0.2">
      <c r="A5008" s="247"/>
      <c r="B5008" s="165"/>
      <c r="C5008" s="165"/>
      <c r="D5008" s="245"/>
      <c r="E5008" s="245"/>
      <c r="F5008" s="245"/>
      <c r="G5008" s="251"/>
      <c r="H5008" s="251"/>
      <c r="I5008" s="251"/>
      <c r="J5008" s="251"/>
      <c r="K5008" s="251"/>
      <c r="L5008" s="251"/>
      <c r="M5008" s="251"/>
      <c r="N5008" s="251"/>
      <c r="O5008" s="251"/>
      <c r="P5008" s="251"/>
      <c r="Q5008"/>
      <c r="R5008"/>
      <c r="S5008"/>
      <c r="T5008"/>
      <c r="U5008"/>
      <c r="V5008"/>
      <c r="W5008"/>
      <c r="X5008"/>
      <c r="Y5008"/>
      <c r="Z5008"/>
      <c r="AA5008"/>
      <c r="AB5008"/>
      <c r="AC5008"/>
      <c r="AD5008"/>
      <c r="AE5008"/>
      <c r="AF5008"/>
      <c r="AG5008"/>
      <c r="AH5008"/>
      <c r="AI5008"/>
      <c r="AJ5008"/>
      <c r="AK5008"/>
      <c r="AL5008"/>
      <c r="AM5008"/>
      <c r="AN5008"/>
      <c r="AO5008"/>
      <c r="AP5008"/>
      <c r="AQ5008"/>
      <c r="AR5008"/>
      <c r="AS5008"/>
      <c r="AT5008"/>
      <c r="AU5008"/>
      <c r="AV5008"/>
    </row>
    <row r="5009" spans="1:48" s="58" customFormat="1" ht="12.75" x14ac:dyDescent="0.2">
      <c r="A5009" s="247"/>
      <c r="B5009" s="165"/>
      <c r="C5009" s="165"/>
      <c r="D5009" s="245"/>
      <c r="E5009" s="245"/>
      <c r="F5009" s="245"/>
      <c r="G5009" s="251"/>
      <c r="H5009" s="251"/>
      <c r="I5009" s="251"/>
      <c r="J5009" s="251"/>
      <c r="K5009" s="251"/>
      <c r="L5009" s="251"/>
      <c r="M5009" s="251"/>
      <c r="N5009" s="251"/>
      <c r="O5009" s="251"/>
      <c r="P5009" s="251"/>
      <c r="Q5009"/>
      <c r="R5009"/>
      <c r="S5009"/>
      <c r="T5009"/>
      <c r="U5009"/>
      <c r="V5009"/>
      <c r="W5009"/>
      <c r="X5009"/>
      <c r="Y5009"/>
      <c r="Z5009"/>
      <c r="AA5009"/>
      <c r="AB5009"/>
      <c r="AC5009"/>
      <c r="AD5009"/>
      <c r="AE5009"/>
      <c r="AF5009"/>
      <c r="AG5009"/>
      <c r="AH5009"/>
      <c r="AI5009"/>
      <c r="AJ5009"/>
      <c r="AK5009"/>
      <c r="AL5009"/>
      <c r="AM5009"/>
      <c r="AN5009"/>
      <c r="AO5009"/>
      <c r="AP5009"/>
      <c r="AQ5009"/>
      <c r="AR5009"/>
      <c r="AS5009"/>
      <c r="AT5009"/>
      <c r="AU5009"/>
      <c r="AV5009"/>
    </row>
    <row r="5010" spans="1:48" s="58" customFormat="1" ht="12.75" x14ac:dyDescent="0.2">
      <c r="A5010" s="247"/>
      <c r="B5010" s="165"/>
      <c r="C5010" s="165"/>
      <c r="D5010" s="245"/>
      <c r="E5010" s="245"/>
      <c r="F5010" s="245"/>
      <c r="G5010" s="251"/>
      <c r="H5010" s="251"/>
      <c r="I5010" s="251"/>
      <c r="J5010" s="251"/>
      <c r="K5010" s="251"/>
      <c r="L5010" s="251"/>
      <c r="M5010" s="251"/>
      <c r="N5010" s="251"/>
      <c r="O5010" s="251"/>
      <c r="P5010" s="251"/>
      <c r="Q5010"/>
      <c r="R5010"/>
      <c r="S5010"/>
      <c r="T5010"/>
      <c r="U5010"/>
      <c r="V5010"/>
      <c r="W5010"/>
      <c r="X5010"/>
      <c r="Y5010"/>
      <c r="Z5010"/>
      <c r="AA5010"/>
      <c r="AB5010"/>
      <c r="AC5010"/>
      <c r="AD5010"/>
      <c r="AE5010"/>
      <c r="AF5010"/>
      <c r="AG5010"/>
      <c r="AH5010"/>
      <c r="AI5010"/>
      <c r="AJ5010"/>
      <c r="AK5010"/>
      <c r="AL5010"/>
      <c r="AM5010"/>
      <c r="AN5010"/>
      <c r="AO5010"/>
      <c r="AP5010"/>
      <c r="AQ5010"/>
      <c r="AR5010"/>
      <c r="AS5010"/>
      <c r="AT5010"/>
      <c r="AU5010"/>
      <c r="AV5010"/>
    </row>
    <row r="5011" spans="1:48" s="58" customFormat="1" ht="12.75" x14ac:dyDescent="0.2">
      <c r="A5011" s="247"/>
      <c r="B5011" s="165"/>
      <c r="C5011" s="165"/>
      <c r="D5011" s="245"/>
      <c r="E5011" s="245"/>
      <c r="F5011" s="245"/>
      <c r="G5011" s="251"/>
      <c r="H5011" s="251"/>
      <c r="I5011" s="251"/>
      <c r="J5011" s="251"/>
      <c r="K5011" s="251"/>
      <c r="L5011" s="251"/>
      <c r="M5011" s="251"/>
      <c r="N5011" s="251"/>
      <c r="O5011" s="251"/>
      <c r="P5011" s="251"/>
      <c r="Q5011"/>
      <c r="R5011"/>
      <c r="S5011"/>
      <c r="T5011"/>
      <c r="U5011"/>
      <c r="V5011"/>
      <c r="W5011"/>
      <c r="X5011"/>
      <c r="Y5011"/>
      <c r="Z5011"/>
      <c r="AA5011"/>
      <c r="AB5011"/>
      <c r="AC5011"/>
      <c r="AD5011"/>
      <c r="AE5011"/>
      <c r="AF5011"/>
      <c r="AG5011"/>
      <c r="AH5011"/>
      <c r="AI5011"/>
      <c r="AJ5011"/>
      <c r="AK5011"/>
      <c r="AL5011"/>
      <c r="AM5011"/>
      <c r="AN5011"/>
      <c r="AO5011"/>
      <c r="AP5011"/>
      <c r="AQ5011"/>
      <c r="AR5011"/>
      <c r="AS5011"/>
      <c r="AT5011"/>
      <c r="AU5011"/>
      <c r="AV5011"/>
    </row>
    <row r="5012" spans="1:48" s="58" customFormat="1" ht="12.75" x14ac:dyDescent="0.2">
      <c r="A5012" s="247"/>
      <c r="B5012" s="165"/>
      <c r="C5012" s="165"/>
      <c r="D5012" s="245"/>
      <c r="E5012" s="245"/>
      <c r="F5012" s="245"/>
      <c r="G5012" s="251"/>
      <c r="H5012" s="251"/>
      <c r="I5012" s="251"/>
      <c r="J5012" s="251"/>
      <c r="K5012" s="251"/>
      <c r="L5012" s="251"/>
      <c r="M5012" s="251"/>
      <c r="N5012" s="251"/>
      <c r="O5012" s="251"/>
      <c r="P5012" s="251"/>
      <c r="Q5012"/>
      <c r="R5012"/>
      <c r="S5012"/>
      <c r="T5012"/>
      <c r="U5012"/>
      <c r="V5012"/>
      <c r="W5012"/>
      <c r="X5012"/>
      <c r="Y5012"/>
      <c r="Z5012"/>
      <c r="AA5012"/>
      <c r="AB5012"/>
      <c r="AC5012"/>
      <c r="AD5012"/>
      <c r="AE5012"/>
      <c r="AF5012"/>
      <c r="AG5012"/>
      <c r="AH5012"/>
      <c r="AI5012"/>
      <c r="AJ5012"/>
      <c r="AK5012"/>
      <c r="AL5012"/>
      <c r="AM5012"/>
      <c r="AN5012"/>
      <c r="AO5012"/>
      <c r="AP5012"/>
      <c r="AQ5012"/>
      <c r="AR5012"/>
      <c r="AS5012"/>
      <c r="AT5012"/>
      <c r="AU5012"/>
      <c r="AV5012"/>
    </row>
    <row r="5013" spans="1:48" s="58" customFormat="1" ht="12.75" x14ac:dyDescent="0.2">
      <c r="A5013" s="247"/>
      <c r="B5013" s="165"/>
      <c r="C5013" s="165"/>
      <c r="D5013" s="245"/>
      <c r="E5013" s="245"/>
      <c r="F5013" s="245"/>
      <c r="G5013" s="251"/>
      <c r="H5013" s="251"/>
      <c r="I5013" s="251"/>
      <c r="J5013" s="251"/>
      <c r="K5013" s="251"/>
      <c r="L5013" s="251"/>
      <c r="M5013" s="251"/>
      <c r="N5013" s="251"/>
      <c r="O5013" s="251"/>
      <c r="P5013" s="251"/>
      <c r="Q5013"/>
      <c r="R5013"/>
      <c r="S5013"/>
      <c r="T5013"/>
      <c r="U5013"/>
      <c r="V5013"/>
      <c r="W5013"/>
      <c r="X5013"/>
      <c r="Y5013"/>
      <c r="Z5013"/>
      <c r="AA5013"/>
      <c r="AB5013"/>
      <c r="AC5013"/>
      <c r="AD5013"/>
      <c r="AE5013"/>
      <c r="AF5013"/>
      <c r="AG5013"/>
      <c r="AH5013"/>
      <c r="AI5013"/>
      <c r="AJ5013"/>
      <c r="AK5013"/>
      <c r="AL5013"/>
      <c r="AM5013"/>
      <c r="AN5013"/>
      <c r="AO5013"/>
      <c r="AP5013"/>
      <c r="AQ5013"/>
      <c r="AR5013"/>
      <c r="AS5013"/>
      <c r="AT5013"/>
      <c r="AU5013"/>
      <c r="AV5013"/>
    </row>
    <row r="5014" spans="1:48" s="58" customFormat="1" ht="12.75" x14ac:dyDescent="0.2">
      <c r="A5014" s="247"/>
      <c r="B5014" s="165"/>
      <c r="C5014" s="165"/>
      <c r="D5014" s="245"/>
      <c r="E5014" s="245"/>
      <c r="F5014" s="245"/>
      <c r="G5014" s="251"/>
      <c r="H5014" s="251"/>
      <c r="I5014" s="251"/>
      <c r="J5014" s="251"/>
      <c r="K5014" s="251"/>
      <c r="L5014" s="251"/>
      <c r="M5014" s="251"/>
      <c r="N5014" s="251"/>
      <c r="O5014" s="251"/>
      <c r="P5014" s="251"/>
      <c r="Q5014"/>
      <c r="R5014"/>
      <c r="S5014"/>
      <c r="T5014"/>
      <c r="U5014"/>
      <c r="V5014"/>
      <c r="W5014"/>
      <c r="X5014"/>
      <c r="Y5014"/>
      <c r="Z5014"/>
      <c r="AA5014"/>
      <c r="AB5014"/>
      <c r="AC5014"/>
      <c r="AD5014"/>
      <c r="AE5014"/>
      <c r="AF5014"/>
      <c r="AG5014"/>
      <c r="AH5014"/>
      <c r="AI5014"/>
      <c r="AJ5014"/>
      <c r="AK5014"/>
      <c r="AL5014"/>
      <c r="AM5014"/>
      <c r="AN5014"/>
      <c r="AO5014"/>
      <c r="AP5014"/>
      <c r="AQ5014"/>
      <c r="AR5014"/>
      <c r="AS5014"/>
      <c r="AT5014"/>
      <c r="AU5014"/>
      <c r="AV5014"/>
    </row>
    <row r="5015" spans="1:48" s="58" customFormat="1" ht="12.75" x14ac:dyDescent="0.2">
      <c r="A5015" s="247"/>
      <c r="B5015" s="165"/>
      <c r="C5015" s="165"/>
      <c r="D5015" s="245"/>
      <c r="E5015" s="245"/>
      <c r="F5015" s="245"/>
      <c r="G5015" s="251"/>
      <c r="H5015" s="251"/>
      <c r="I5015" s="251"/>
      <c r="J5015" s="251"/>
      <c r="K5015" s="251"/>
      <c r="L5015" s="251"/>
      <c r="M5015" s="251"/>
      <c r="N5015" s="251"/>
      <c r="O5015" s="251"/>
      <c r="P5015" s="251"/>
      <c r="Q5015"/>
      <c r="R5015"/>
      <c r="S5015"/>
      <c r="T5015"/>
      <c r="U5015"/>
      <c r="V5015"/>
      <c r="W5015"/>
      <c r="X5015"/>
      <c r="Y5015"/>
      <c r="Z5015"/>
      <c r="AA5015"/>
      <c r="AB5015"/>
      <c r="AC5015"/>
      <c r="AD5015"/>
      <c r="AE5015"/>
      <c r="AF5015"/>
      <c r="AG5015"/>
      <c r="AH5015"/>
      <c r="AI5015"/>
      <c r="AJ5015"/>
      <c r="AK5015"/>
      <c r="AL5015"/>
      <c r="AM5015"/>
      <c r="AN5015"/>
      <c r="AO5015"/>
      <c r="AP5015"/>
      <c r="AQ5015"/>
      <c r="AR5015"/>
      <c r="AS5015"/>
      <c r="AT5015"/>
      <c r="AU5015"/>
      <c r="AV5015"/>
    </row>
    <row r="5016" spans="1:48" s="58" customFormat="1" ht="12.75" x14ac:dyDescent="0.2">
      <c r="A5016" s="247"/>
      <c r="B5016" s="165"/>
      <c r="C5016" s="165"/>
      <c r="D5016" s="245"/>
      <c r="E5016" s="245"/>
      <c r="F5016" s="245"/>
      <c r="G5016" s="251"/>
      <c r="H5016" s="251"/>
      <c r="I5016" s="251"/>
      <c r="J5016" s="251"/>
      <c r="K5016" s="251"/>
      <c r="L5016" s="251"/>
      <c r="M5016" s="251"/>
      <c r="N5016" s="251"/>
      <c r="O5016" s="251"/>
      <c r="P5016" s="251"/>
      <c r="Q5016"/>
      <c r="R5016"/>
      <c r="S5016"/>
      <c r="T5016"/>
      <c r="U5016"/>
      <c r="V5016"/>
      <c r="W5016"/>
      <c r="X5016"/>
      <c r="Y5016"/>
      <c r="Z5016"/>
      <c r="AA5016"/>
      <c r="AB5016"/>
      <c r="AC5016"/>
      <c r="AD5016"/>
      <c r="AE5016"/>
      <c r="AF5016"/>
      <c r="AG5016"/>
      <c r="AH5016"/>
      <c r="AI5016"/>
      <c r="AJ5016"/>
      <c r="AK5016"/>
      <c r="AL5016"/>
      <c r="AM5016"/>
      <c r="AN5016"/>
      <c r="AO5016"/>
      <c r="AP5016"/>
      <c r="AQ5016"/>
      <c r="AR5016"/>
      <c r="AS5016"/>
      <c r="AT5016"/>
      <c r="AU5016"/>
      <c r="AV5016"/>
    </row>
    <row r="5017" spans="1:48" s="58" customFormat="1" ht="12.75" x14ac:dyDescent="0.2">
      <c r="A5017" s="247"/>
      <c r="B5017" s="165"/>
      <c r="C5017" s="165"/>
      <c r="D5017" s="245"/>
      <c r="E5017" s="245"/>
      <c r="F5017" s="245"/>
      <c r="G5017" s="251"/>
      <c r="H5017" s="251"/>
      <c r="I5017" s="251"/>
      <c r="J5017" s="251"/>
      <c r="K5017" s="251"/>
      <c r="L5017" s="251"/>
      <c r="M5017" s="251"/>
      <c r="N5017" s="251"/>
      <c r="O5017" s="251"/>
      <c r="P5017" s="251"/>
      <c r="Q5017"/>
      <c r="R5017"/>
      <c r="S5017"/>
      <c r="T5017"/>
      <c r="U5017"/>
      <c r="V5017"/>
      <c r="W5017"/>
      <c r="X5017"/>
      <c r="Y5017"/>
      <c r="Z5017"/>
      <c r="AA5017"/>
      <c r="AB5017"/>
      <c r="AC5017"/>
      <c r="AD5017"/>
      <c r="AE5017"/>
      <c r="AF5017"/>
      <c r="AG5017"/>
      <c r="AH5017"/>
      <c r="AI5017"/>
      <c r="AJ5017"/>
      <c r="AK5017"/>
      <c r="AL5017"/>
      <c r="AM5017"/>
      <c r="AN5017"/>
      <c r="AO5017"/>
      <c r="AP5017"/>
      <c r="AQ5017"/>
      <c r="AR5017"/>
      <c r="AS5017"/>
      <c r="AT5017"/>
      <c r="AU5017"/>
      <c r="AV5017"/>
    </row>
    <row r="5018" spans="1:48" s="58" customFormat="1" ht="12.75" x14ac:dyDescent="0.2">
      <c r="A5018" s="247"/>
      <c r="B5018" s="165"/>
      <c r="C5018" s="165"/>
      <c r="D5018" s="245"/>
      <c r="E5018" s="245"/>
      <c r="F5018" s="245"/>
      <c r="G5018" s="251"/>
      <c r="H5018" s="251"/>
      <c r="I5018" s="251"/>
      <c r="J5018" s="251"/>
      <c r="K5018" s="251"/>
      <c r="L5018" s="251"/>
      <c r="M5018" s="251"/>
      <c r="N5018" s="251"/>
      <c r="O5018" s="251"/>
      <c r="P5018" s="251"/>
      <c r="Q5018"/>
      <c r="R5018"/>
      <c r="S5018"/>
      <c r="T5018"/>
      <c r="U5018"/>
      <c r="V5018"/>
      <c r="W5018"/>
      <c r="X5018"/>
      <c r="Y5018"/>
      <c r="Z5018"/>
      <c r="AA5018"/>
      <c r="AB5018"/>
      <c r="AC5018"/>
      <c r="AD5018"/>
      <c r="AE5018"/>
      <c r="AF5018"/>
      <c r="AG5018"/>
      <c r="AH5018"/>
      <c r="AI5018"/>
      <c r="AJ5018"/>
      <c r="AK5018"/>
      <c r="AL5018"/>
      <c r="AM5018"/>
      <c r="AN5018"/>
      <c r="AO5018"/>
      <c r="AP5018"/>
      <c r="AQ5018"/>
      <c r="AR5018"/>
      <c r="AS5018"/>
      <c r="AT5018"/>
      <c r="AU5018"/>
      <c r="AV5018"/>
    </row>
    <row r="5019" spans="1:48" s="58" customFormat="1" ht="12.75" x14ac:dyDescent="0.2">
      <c r="A5019" s="247"/>
      <c r="B5019" s="165"/>
      <c r="C5019" s="165"/>
      <c r="D5019" s="245"/>
      <c r="E5019" s="245"/>
      <c r="F5019" s="245"/>
      <c r="G5019" s="251"/>
      <c r="H5019" s="251"/>
      <c r="I5019" s="251"/>
      <c r="J5019" s="251"/>
      <c r="K5019" s="251"/>
      <c r="L5019" s="251"/>
      <c r="M5019" s="251"/>
      <c r="N5019" s="251"/>
      <c r="O5019" s="251"/>
      <c r="P5019" s="251"/>
      <c r="Q5019"/>
      <c r="R5019"/>
      <c r="S5019"/>
      <c r="T5019"/>
      <c r="U5019"/>
      <c r="V5019"/>
      <c r="W5019"/>
      <c r="X5019"/>
      <c r="Y5019"/>
      <c r="Z5019"/>
      <c r="AA5019"/>
      <c r="AB5019"/>
      <c r="AC5019"/>
      <c r="AD5019"/>
      <c r="AE5019"/>
      <c r="AF5019"/>
      <c r="AG5019"/>
      <c r="AH5019"/>
      <c r="AI5019"/>
      <c r="AJ5019"/>
      <c r="AK5019"/>
      <c r="AL5019"/>
      <c r="AM5019"/>
      <c r="AN5019"/>
      <c r="AO5019"/>
      <c r="AP5019"/>
      <c r="AQ5019"/>
      <c r="AR5019"/>
      <c r="AS5019"/>
      <c r="AT5019"/>
      <c r="AU5019"/>
      <c r="AV5019"/>
    </row>
    <row r="5020" spans="1:48" s="58" customFormat="1" ht="12.75" x14ac:dyDescent="0.2">
      <c r="A5020" s="247"/>
      <c r="B5020" s="165"/>
      <c r="C5020" s="165"/>
      <c r="D5020" s="245"/>
      <c r="E5020" s="245"/>
      <c r="F5020" s="245"/>
      <c r="G5020" s="251"/>
      <c r="H5020" s="251"/>
      <c r="I5020" s="251"/>
      <c r="J5020" s="251"/>
      <c r="K5020" s="251"/>
      <c r="L5020" s="251"/>
      <c r="M5020" s="251"/>
      <c r="N5020" s="251"/>
      <c r="O5020" s="251"/>
      <c r="P5020" s="251"/>
      <c r="Q5020"/>
      <c r="R5020"/>
      <c r="S5020"/>
      <c r="T5020"/>
      <c r="U5020"/>
      <c r="V5020"/>
      <c r="W5020"/>
      <c r="X5020"/>
      <c r="Y5020"/>
      <c r="Z5020"/>
      <c r="AA5020"/>
      <c r="AB5020"/>
      <c r="AC5020"/>
      <c r="AD5020"/>
      <c r="AE5020"/>
      <c r="AF5020"/>
      <c r="AG5020"/>
      <c r="AH5020"/>
      <c r="AI5020"/>
      <c r="AJ5020"/>
      <c r="AK5020"/>
      <c r="AL5020"/>
      <c r="AM5020"/>
      <c r="AN5020"/>
      <c r="AO5020"/>
      <c r="AP5020"/>
      <c r="AQ5020"/>
      <c r="AR5020"/>
      <c r="AS5020"/>
      <c r="AT5020"/>
      <c r="AU5020"/>
      <c r="AV5020"/>
    </row>
    <row r="5021" spans="1:48" s="58" customFormat="1" ht="12.75" x14ac:dyDescent="0.2">
      <c r="A5021" s="247"/>
      <c r="B5021" s="165"/>
      <c r="C5021" s="165"/>
      <c r="D5021" s="245"/>
      <c r="E5021" s="245"/>
      <c r="F5021" s="245"/>
      <c r="G5021" s="251"/>
      <c r="H5021" s="251"/>
      <c r="I5021" s="251"/>
      <c r="J5021" s="251"/>
      <c r="K5021" s="251"/>
      <c r="L5021" s="251"/>
      <c r="M5021" s="251"/>
      <c r="N5021" s="251"/>
      <c r="O5021" s="251"/>
      <c r="P5021" s="251"/>
      <c r="Q5021"/>
      <c r="R5021"/>
      <c r="S5021"/>
      <c r="T5021"/>
      <c r="U5021"/>
      <c r="V5021"/>
      <c r="W5021"/>
      <c r="X5021"/>
      <c r="Y5021"/>
      <c r="Z5021"/>
      <c r="AA5021"/>
      <c r="AB5021"/>
      <c r="AC5021"/>
      <c r="AD5021"/>
      <c r="AE5021"/>
      <c r="AF5021"/>
      <c r="AG5021"/>
      <c r="AH5021"/>
      <c r="AI5021"/>
      <c r="AJ5021"/>
      <c r="AK5021"/>
      <c r="AL5021"/>
      <c r="AM5021"/>
      <c r="AN5021"/>
      <c r="AO5021"/>
      <c r="AP5021"/>
      <c r="AQ5021"/>
      <c r="AR5021"/>
      <c r="AS5021"/>
      <c r="AT5021"/>
      <c r="AU5021"/>
      <c r="AV5021"/>
    </row>
    <row r="5022" spans="1:48" s="58" customFormat="1" ht="12.75" x14ac:dyDescent="0.2">
      <c r="A5022" s="247"/>
      <c r="B5022" s="165"/>
      <c r="C5022" s="165"/>
      <c r="D5022" s="245"/>
      <c r="E5022" s="245"/>
      <c r="F5022" s="245"/>
      <c r="G5022" s="251"/>
      <c r="H5022" s="251"/>
      <c r="I5022" s="251"/>
      <c r="J5022" s="251"/>
      <c r="K5022" s="251"/>
      <c r="L5022" s="251"/>
      <c r="M5022" s="251"/>
      <c r="N5022" s="251"/>
      <c r="O5022" s="251"/>
      <c r="P5022" s="251"/>
      <c r="Q5022"/>
      <c r="R5022"/>
      <c r="S5022"/>
      <c r="T5022"/>
      <c r="U5022"/>
      <c r="V5022"/>
      <c r="W5022"/>
      <c r="X5022"/>
      <c r="Y5022"/>
      <c r="Z5022"/>
      <c r="AA5022"/>
      <c r="AB5022"/>
      <c r="AC5022"/>
      <c r="AD5022"/>
      <c r="AE5022"/>
      <c r="AF5022"/>
      <c r="AG5022"/>
      <c r="AH5022"/>
      <c r="AI5022"/>
      <c r="AJ5022"/>
      <c r="AK5022"/>
      <c r="AL5022"/>
      <c r="AM5022"/>
      <c r="AN5022"/>
      <c r="AO5022"/>
      <c r="AP5022"/>
      <c r="AQ5022"/>
      <c r="AR5022"/>
      <c r="AS5022"/>
      <c r="AT5022"/>
      <c r="AU5022"/>
      <c r="AV5022"/>
    </row>
    <row r="5023" spans="1:48" s="58" customFormat="1" ht="12.75" x14ac:dyDescent="0.2">
      <c r="A5023" s="247"/>
      <c r="B5023" s="165"/>
      <c r="C5023" s="165"/>
      <c r="D5023" s="245"/>
      <c r="E5023" s="245"/>
      <c r="F5023" s="245"/>
      <c r="G5023" s="251"/>
      <c r="H5023" s="251"/>
      <c r="I5023" s="251"/>
      <c r="J5023" s="251"/>
      <c r="K5023" s="251"/>
      <c r="L5023" s="251"/>
      <c r="M5023" s="251"/>
      <c r="N5023" s="251"/>
      <c r="O5023" s="251"/>
      <c r="P5023" s="251"/>
      <c r="Q5023"/>
      <c r="R5023"/>
      <c r="S5023"/>
      <c r="T5023"/>
      <c r="U5023"/>
      <c r="V5023"/>
      <c r="W5023"/>
      <c r="X5023"/>
      <c r="Y5023"/>
      <c r="Z5023"/>
      <c r="AA5023"/>
      <c r="AB5023"/>
      <c r="AC5023"/>
      <c r="AD5023"/>
      <c r="AE5023"/>
      <c r="AF5023"/>
      <c r="AG5023"/>
      <c r="AH5023"/>
      <c r="AI5023"/>
      <c r="AJ5023"/>
      <c r="AK5023"/>
      <c r="AL5023"/>
      <c r="AM5023"/>
      <c r="AN5023"/>
      <c r="AO5023"/>
      <c r="AP5023"/>
      <c r="AQ5023"/>
      <c r="AR5023"/>
      <c r="AS5023"/>
      <c r="AT5023"/>
      <c r="AU5023"/>
      <c r="AV5023"/>
    </row>
    <row r="5024" spans="1:48" s="58" customFormat="1" ht="12.75" x14ac:dyDescent="0.2">
      <c r="A5024" s="247"/>
      <c r="B5024" s="165"/>
      <c r="C5024" s="165"/>
      <c r="D5024" s="245"/>
      <c r="E5024" s="245"/>
      <c r="F5024" s="245"/>
      <c r="G5024" s="251"/>
      <c r="H5024" s="251"/>
      <c r="I5024" s="251"/>
      <c r="J5024" s="251"/>
      <c r="K5024" s="251"/>
      <c r="L5024" s="251"/>
      <c r="M5024" s="251"/>
      <c r="N5024" s="251"/>
      <c r="O5024" s="251"/>
      <c r="P5024" s="251"/>
      <c r="Q5024"/>
      <c r="R5024"/>
      <c r="S5024"/>
      <c r="T5024"/>
      <c r="U5024"/>
      <c r="V5024"/>
      <c r="W5024"/>
      <c r="X5024"/>
      <c r="Y5024"/>
      <c r="Z5024"/>
      <c r="AA5024"/>
      <c r="AB5024"/>
      <c r="AC5024"/>
      <c r="AD5024"/>
      <c r="AE5024"/>
      <c r="AF5024"/>
      <c r="AG5024"/>
      <c r="AH5024"/>
      <c r="AI5024"/>
      <c r="AJ5024"/>
      <c r="AK5024"/>
      <c r="AL5024"/>
      <c r="AM5024"/>
      <c r="AN5024"/>
      <c r="AO5024"/>
      <c r="AP5024"/>
      <c r="AQ5024"/>
      <c r="AR5024"/>
      <c r="AS5024"/>
      <c r="AT5024"/>
      <c r="AU5024"/>
      <c r="AV5024"/>
    </row>
    <row r="5025" spans="1:48" s="58" customFormat="1" ht="12.75" x14ac:dyDescent="0.2">
      <c r="A5025" s="247"/>
      <c r="B5025" s="165"/>
      <c r="C5025" s="165"/>
      <c r="D5025" s="245"/>
      <c r="E5025" s="245"/>
      <c r="F5025" s="245"/>
      <c r="G5025" s="251"/>
      <c r="H5025" s="251"/>
      <c r="I5025" s="251"/>
      <c r="J5025" s="251"/>
      <c r="K5025" s="251"/>
      <c r="L5025" s="251"/>
      <c r="M5025" s="251"/>
      <c r="N5025" s="251"/>
      <c r="O5025" s="251"/>
      <c r="P5025" s="251"/>
      <c r="Q5025"/>
      <c r="R5025"/>
      <c r="S5025"/>
      <c r="T5025"/>
      <c r="U5025"/>
      <c r="V5025"/>
      <c r="W5025"/>
      <c r="X5025"/>
      <c r="Y5025"/>
      <c r="Z5025"/>
      <c r="AA5025"/>
      <c r="AB5025"/>
      <c r="AC5025"/>
      <c r="AD5025"/>
      <c r="AE5025"/>
      <c r="AF5025"/>
      <c r="AG5025"/>
      <c r="AH5025"/>
      <c r="AI5025"/>
      <c r="AJ5025"/>
      <c r="AK5025"/>
      <c r="AL5025"/>
      <c r="AM5025"/>
      <c r="AN5025"/>
      <c r="AO5025"/>
      <c r="AP5025"/>
      <c r="AQ5025"/>
      <c r="AR5025"/>
      <c r="AS5025"/>
      <c r="AT5025"/>
      <c r="AU5025"/>
      <c r="AV5025"/>
    </row>
    <row r="5026" spans="1:48" s="58" customFormat="1" ht="12.75" x14ac:dyDescent="0.2">
      <c r="A5026" s="247"/>
      <c r="B5026" s="165"/>
      <c r="C5026" s="165"/>
      <c r="D5026" s="245"/>
      <c r="E5026" s="245"/>
      <c r="F5026" s="245"/>
      <c r="G5026" s="251"/>
      <c r="H5026" s="251"/>
      <c r="I5026" s="251"/>
      <c r="J5026" s="251"/>
      <c r="K5026" s="251"/>
      <c r="L5026" s="251"/>
      <c r="M5026" s="251"/>
      <c r="N5026" s="251"/>
      <c r="O5026" s="251"/>
      <c r="P5026" s="251"/>
      <c r="Q5026"/>
      <c r="R5026"/>
      <c r="S5026"/>
      <c r="T5026"/>
      <c r="U5026"/>
      <c r="V5026"/>
      <c r="W5026"/>
      <c r="X5026"/>
      <c r="Y5026"/>
      <c r="Z5026"/>
      <c r="AA5026"/>
      <c r="AB5026"/>
      <c r="AC5026"/>
      <c r="AD5026"/>
      <c r="AE5026"/>
      <c r="AF5026"/>
      <c r="AG5026"/>
      <c r="AH5026"/>
      <c r="AI5026"/>
      <c r="AJ5026"/>
      <c r="AK5026"/>
      <c r="AL5026"/>
      <c r="AM5026"/>
      <c r="AN5026"/>
      <c r="AO5026"/>
      <c r="AP5026"/>
      <c r="AQ5026"/>
      <c r="AR5026"/>
      <c r="AS5026"/>
      <c r="AT5026"/>
      <c r="AU5026"/>
      <c r="AV5026"/>
    </row>
    <row r="5027" spans="1:48" s="58" customFormat="1" ht="12.75" x14ac:dyDescent="0.2">
      <c r="A5027" s="247"/>
      <c r="B5027" s="165"/>
      <c r="C5027" s="165"/>
      <c r="D5027" s="245"/>
      <c r="E5027" s="245"/>
      <c r="F5027" s="245"/>
      <c r="G5027" s="251"/>
      <c r="H5027" s="251"/>
      <c r="I5027" s="251"/>
      <c r="J5027" s="251"/>
      <c r="K5027" s="251"/>
      <c r="L5027" s="251"/>
      <c r="M5027" s="251"/>
      <c r="N5027" s="251"/>
      <c r="O5027" s="251"/>
      <c r="P5027" s="251"/>
      <c r="Q5027"/>
      <c r="R5027"/>
      <c r="S5027"/>
      <c r="T5027"/>
      <c r="U5027"/>
      <c r="V5027"/>
      <c r="W5027"/>
      <c r="X5027"/>
      <c r="Y5027"/>
      <c r="Z5027"/>
      <c r="AA5027"/>
      <c r="AB5027"/>
      <c r="AC5027"/>
      <c r="AD5027"/>
      <c r="AE5027"/>
      <c r="AF5027"/>
      <c r="AG5027"/>
      <c r="AH5027"/>
      <c r="AI5027"/>
      <c r="AJ5027"/>
      <c r="AK5027"/>
      <c r="AL5027"/>
      <c r="AM5027"/>
      <c r="AN5027"/>
      <c r="AO5027"/>
      <c r="AP5027"/>
      <c r="AQ5027"/>
      <c r="AR5027"/>
      <c r="AS5027"/>
      <c r="AT5027"/>
      <c r="AU5027"/>
      <c r="AV5027"/>
    </row>
    <row r="5028" spans="1:48" s="58" customFormat="1" ht="12.75" x14ac:dyDescent="0.2">
      <c r="A5028" s="247"/>
      <c r="B5028" s="165"/>
      <c r="C5028" s="165"/>
      <c r="D5028" s="245"/>
      <c r="E5028" s="245"/>
      <c r="F5028" s="245"/>
      <c r="G5028" s="251"/>
      <c r="H5028" s="251"/>
      <c r="I5028" s="251"/>
      <c r="J5028" s="251"/>
      <c r="K5028" s="251"/>
      <c r="L5028" s="251"/>
      <c r="M5028" s="251"/>
      <c r="N5028" s="251"/>
      <c r="O5028" s="251"/>
      <c r="P5028" s="251"/>
      <c r="Q5028"/>
      <c r="R5028"/>
      <c r="S5028"/>
      <c r="T5028"/>
      <c r="U5028"/>
      <c r="V5028"/>
      <c r="W5028"/>
      <c r="X5028"/>
      <c r="Y5028"/>
      <c r="Z5028"/>
      <c r="AA5028"/>
      <c r="AB5028"/>
      <c r="AC5028"/>
      <c r="AD5028"/>
      <c r="AE5028"/>
      <c r="AF5028"/>
      <c r="AG5028"/>
      <c r="AH5028"/>
      <c r="AI5028"/>
      <c r="AJ5028"/>
      <c r="AK5028"/>
      <c r="AL5028"/>
      <c r="AM5028"/>
      <c r="AN5028"/>
      <c r="AO5028"/>
      <c r="AP5028"/>
      <c r="AQ5028"/>
      <c r="AR5028"/>
      <c r="AS5028"/>
      <c r="AT5028"/>
      <c r="AU5028"/>
      <c r="AV5028"/>
    </row>
    <row r="5029" spans="1:48" s="58" customFormat="1" ht="12.75" x14ac:dyDescent="0.2">
      <c r="A5029" s="247"/>
      <c r="B5029" s="165"/>
      <c r="C5029" s="165"/>
      <c r="D5029" s="245"/>
      <c r="E5029" s="245"/>
      <c r="F5029" s="245"/>
      <c r="G5029" s="251"/>
      <c r="H5029" s="251"/>
      <c r="I5029" s="251"/>
      <c r="J5029" s="251"/>
      <c r="K5029" s="251"/>
      <c r="L5029" s="251"/>
      <c r="M5029" s="251"/>
      <c r="N5029" s="251"/>
      <c r="O5029" s="251"/>
      <c r="P5029" s="251"/>
      <c r="Q5029"/>
      <c r="R5029"/>
      <c r="S5029"/>
      <c r="T5029"/>
      <c r="U5029"/>
      <c r="V5029"/>
      <c r="W5029"/>
      <c r="X5029"/>
      <c r="Y5029"/>
      <c r="Z5029"/>
      <c r="AA5029"/>
      <c r="AB5029"/>
      <c r="AC5029"/>
      <c r="AD5029"/>
      <c r="AE5029"/>
      <c r="AF5029"/>
      <c r="AG5029"/>
      <c r="AH5029"/>
      <c r="AI5029"/>
      <c r="AJ5029"/>
      <c r="AK5029"/>
      <c r="AL5029"/>
      <c r="AM5029"/>
      <c r="AN5029"/>
      <c r="AO5029"/>
      <c r="AP5029"/>
      <c r="AQ5029"/>
      <c r="AR5029"/>
      <c r="AS5029"/>
      <c r="AT5029"/>
      <c r="AU5029"/>
      <c r="AV5029"/>
    </row>
    <row r="5030" spans="1:48" s="58" customFormat="1" ht="12.75" x14ac:dyDescent="0.2">
      <c r="A5030" s="247"/>
      <c r="B5030" s="165"/>
      <c r="C5030" s="165"/>
      <c r="D5030" s="245"/>
      <c r="E5030" s="245"/>
      <c r="F5030" s="245"/>
      <c r="G5030" s="251"/>
      <c r="H5030" s="251"/>
      <c r="I5030" s="251"/>
      <c r="J5030" s="251"/>
      <c r="K5030" s="251"/>
      <c r="L5030" s="251"/>
      <c r="M5030" s="251"/>
      <c r="N5030" s="251"/>
      <c r="O5030" s="251"/>
      <c r="P5030" s="251"/>
      <c r="Q5030"/>
      <c r="R5030"/>
      <c r="S5030"/>
      <c r="T5030"/>
      <c r="U5030"/>
      <c r="V5030"/>
      <c r="W5030"/>
      <c r="X5030"/>
      <c r="Y5030"/>
      <c r="Z5030"/>
      <c r="AA5030"/>
      <c r="AB5030"/>
      <c r="AC5030"/>
      <c r="AD5030"/>
      <c r="AE5030"/>
      <c r="AF5030"/>
      <c r="AG5030"/>
      <c r="AH5030"/>
      <c r="AI5030"/>
      <c r="AJ5030"/>
      <c r="AK5030"/>
      <c r="AL5030"/>
      <c r="AM5030"/>
      <c r="AN5030"/>
      <c r="AO5030"/>
      <c r="AP5030"/>
      <c r="AQ5030"/>
      <c r="AR5030"/>
      <c r="AS5030"/>
      <c r="AT5030"/>
      <c r="AU5030"/>
      <c r="AV5030"/>
    </row>
    <row r="5031" spans="1:48" s="58" customFormat="1" ht="12.75" x14ac:dyDescent="0.2">
      <c r="A5031" s="247"/>
      <c r="B5031" s="165"/>
      <c r="C5031" s="165"/>
      <c r="D5031" s="245"/>
      <c r="E5031" s="245"/>
      <c r="F5031" s="245"/>
      <c r="G5031" s="251"/>
      <c r="H5031" s="251"/>
      <c r="I5031" s="251"/>
      <c r="J5031" s="251"/>
      <c r="K5031" s="251"/>
      <c r="L5031" s="251"/>
      <c r="M5031" s="251"/>
      <c r="N5031" s="251"/>
      <c r="O5031" s="251"/>
      <c r="P5031" s="251"/>
      <c r="Q5031"/>
      <c r="R5031"/>
      <c r="S5031"/>
      <c r="T5031"/>
      <c r="U5031"/>
      <c r="V5031"/>
      <c r="W5031"/>
      <c r="X5031"/>
      <c r="Y5031"/>
      <c r="Z5031"/>
      <c r="AA5031"/>
      <c r="AB5031"/>
      <c r="AC5031"/>
      <c r="AD5031"/>
      <c r="AE5031"/>
      <c r="AF5031"/>
      <c r="AG5031"/>
      <c r="AH5031"/>
      <c r="AI5031"/>
      <c r="AJ5031"/>
      <c r="AK5031"/>
      <c r="AL5031"/>
      <c r="AM5031"/>
      <c r="AN5031"/>
      <c r="AO5031"/>
      <c r="AP5031"/>
      <c r="AQ5031"/>
      <c r="AR5031"/>
      <c r="AS5031"/>
      <c r="AT5031"/>
      <c r="AU5031"/>
      <c r="AV5031"/>
    </row>
    <row r="5032" spans="1:48" s="58" customFormat="1" ht="12.75" x14ac:dyDescent="0.2">
      <c r="A5032" s="247"/>
      <c r="B5032" s="165"/>
      <c r="C5032" s="165"/>
      <c r="D5032" s="245"/>
      <c r="E5032" s="245"/>
      <c r="F5032" s="245"/>
      <c r="G5032" s="251"/>
      <c r="H5032" s="251"/>
      <c r="I5032" s="251"/>
      <c r="J5032" s="251"/>
      <c r="K5032" s="251"/>
      <c r="L5032" s="251"/>
      <c r="M5032" s="251"/>
      <c r="N5032" s="251"/>
      <c r="O5032" s="251"/>
      <c r="P5032" s="251"/>
      <c r="Q5032"/>
      <c r="R5032"/>
      <c r="S5032"/>
      <c r="T5032"/>
      <c r="U5032"/>
      <c r="V5032"/>
      <c r="W5032"/>
      <c r="X5032"/>
      <c r="Y5032"/>
      <c r="Z5032"/>
      <c r="AA5032"/>
      <c r="AB5032"/>
      <c r="AC5032"/>
      <c r="AD5032"/>
      <c r="AE5032"/>
      <c r="AF5032"/>
      <c r="AG5032"/>
      <c r="AH5032"/>
      <c r="AI5032"/>
      <c r="AJ5032"/>
      <c r="AK5032"/>
      <c r="AL5032"/>
      <c r="AM5032"/>
      <c r="AN5032"/>
      <c r="AO5032"/>
      <c r="AP5032"/>
      <c r="AQ5032"/>
      <c r="AR5032"/>
      <c r="AS5032"/>
      <c r="AT5032"/>
      <c r="AU5032"/>
      <c r="AV5032"/>
    </row>
    <row r="5033" spans="1:48" s="58" customFormat="1" ht="12.75" x14ac:dyDescent="0.2">
      <c r="A5033" s="247"/>
      <c r="B5033" s="165"/>
      <c r="C5033" s="165"/>
      <c r="D5033" s="245"/>
      <c r="E5033" s="245"/>
      <c r="F5033" s="245"/>
      <c r="G5033" s="251"/>
      <c r="H5033" s="251"/>
      <c r="I5033" s="251"/>
      <c r="J5033" s="251"/>
      <c r="K5033" s="251"/>
      <c r="L5033" s="251"/>
      <c r="M5033" s="251"/>
      <c r="N5033" s="251"/>
      <c r="O5033" s="251"/>
      <c r="P5033" s="251"/>
      <c r="Q5033"/>
      <c r="R5033"/>
      <c r="S5033"/>
      <c r="T5033"/>
      <c r="U5033"/>
      <c r="V5033"/>
      <c r="W5033"/>
      <c r="X5033"/>
      <c r="Y5033"/>
      <c r="Z5033"/>
      <c r="AA5033"/>
      <c r="AB5033"/>
      <c r="AC5033"/>
      <c r="AD5033"/>
      <c r="AE5033"/>
      <c r="AF5033"/>
      <c r="AG5033"/>
      <c r="AH5033"/>
      <c r="AI5033"/>
      <c r="AJ5033"/>
      <c r="AK5033"/>
      <c r="AL5033"/>
      <c r="AM5033"/>
      <c r="AN5033"/>
      <c r="AO5033"/>
      <c r="AP5033"/>
      <c r="AQ5033"/>
      <c r="AR5033"/>
      <c r="AS5033"/>
      <c r="AT5033"/>
      <c r="AU5033"/>
      <c r="AV5033"/>
    </row>
    <row r="5034" spans="1:48" s="58" customFormat="1" ht="12.75" x14ac:dyDescent="0.2">
      <c r="A5034" s="247"/>
      <c r="B5034" s="165"/>
      <c r="C5034" s="165"/>
      <c r="D5034" s="245"/>
      <c r="E5034" s="245"/>
      <c r="F5034" s="245"/>
      <c r="G5034" s="251"/>
      <c r="H5034" s="251"/>
      <c r="I5034" s="251"/>
      <c r="J5034" s="251"/>
      <c r="K5034" s="251"/>
      <c r="L5034" s="251"/>
      <c r="M5034" s="251"/>
      <c r="N5034" s="251"/>
      <c r="O5034" s="251"/>
      <c r="P5034" s="251"/>
      <c r="Q5034"/>
      <c r="R5034"/>
      <c r="S5034"/>
      <c r="T5034"/>
      <c r="U5034"/>
      <c r="V5034"/>
      <c r="W5034"/>
      <c r="X5034"/>
      <c r="Y5034"/>
      <c r="Z5034"/>
      <c r="AA5034"/>
      <c r="AB5034"/>
      <c r="AC5034"/>
      <c r="AD5034"/>
      <c r="AE5034"/>
      <c r="AF5034"/>
      <c r="AG5034"/>
      <c r="AH5034"/>
      <c r="AI5034"/>
      <c r="AJ5034"/>
      <c r="AK5034"/>
      <c r="AL5034"/>
      <c r="AM5034"/>
      <c r="AN5034"/>
      <c r="AO5034"/>
      <c r="AP5034"/>
      <c r="AQ5034"/>
      <c r="AR5034"/>
      <c r="AS5034"/>
      <c r="AT5034"/>
      <c r="AU5034"/>
      <c r="AV5034"/>
    </row>
    <row r="5035" spans="1:48" s="58" customFormat="1" ht="12.75" x14ac:dyDescent="0.2">
      <c r="A5035" s="247"/>
      <c r="B5035" s="165"/>
      <c r="C5035" s="165"/>
      <c r="D5035" s="245"/>
      <c r="E5035" s="245"/>
      <c r="F5035" s="245"/>
      <c r="G5035" s="251"/>
      <c r="H5035" s="251"/>
      <c r="I5035" s="251"/>
      <c r="J5035" s="251"/>
      <c r="K5035" s="251"/>
      <c r="L5035" s="251"/>
      <c r="M5035" s="251"/>
      <c r="N5035" s="251"/>
      <c r="O5035" s="251"/>
      <c r="P5035" s="251"/>
      <c r="Q5035"/>
      <c r="R5035"/>
      <c r="S5035"/>
      <c r="T5035"/>
      <c r="U5035"/>
      <c r="V5035"/>
      <c r="W5035"/>
      <c r="X5035"/>
      <c r="Y5035"/>
      <c r="Z5035"/>
      <c r="AA5035"/>
      <c r="AB5035"/>
      <c r="AC5035"/>
      <c r="AD5035"/>
      <c r="AE5035"/>
      <c r="AF5035"/>
      <c r="AG5035"/>
      <c r="AH5035"/>
      <c r="AI5035"/>
      <c r="AJ5035"/>
      <c r="AK5035"/>
      <c r="AL5035"/>
      <c r="AM5035"/>
      <c r="AN5035"/>
      <c r="AO5035"/>
      <c r="AP5035"/>
      <c r="AQ5035"/>
      <c r="AR5035"/>
      <c r="AS5035"/>
      <c r="AT5035"/>
      <c r="AU5035"/>
      <c r="AV5035"/>
    </row>
    <row r="5036" spans="1:48" s="58" customFormat="1" ht="12.75" x14ac:dyDescent="0.2">
      <c r="A5036" s="247"/>
      <c r="B5036" s="165"/>
      <c r="C5036" s="165"/>
      <c r="D5036" s="245"/>
      <c r="E5036" s="245"/>
      <c r="F5036" s="245"/>
      <c r="G5036" s="251"/>
      <c r="H5036" s="251"/>
      <c r="I5036" s="251"/>
      <c r="J5036" s="251"/>
      <c r="K5036" s="251"/>
      <c r="L5036" s="251"/>
      <c r="M5036" s="251"/>
      <c r="N5036" s="251"/>
      <c r="O5036" s="251"/>
      <c r="P5036" s="251"/>
      <c r="Q5036"/>
      <c r="R5036"/>
      <c r="S5036"/>
      <c r="T5036"/>
      <c r="U5036"/>
      <c r="V5036"/>
      <c r="W5036"/>
      <c r="X5036"/>
      <c r="Y5036"/>
      <c r="Z5036"/>
      <c r="AA5036"/>
      <c r="AB5036"/>
      <c r="AC5036"/>
      <c r="AD5036"/>
      <c r="AE5036"/>
      <c r="AF5036"/>
      <c r="AG5036"/>
      <c r="AH5036"/>
      <c r="AI5036"/>
      <c r="AJ5036"/>
      <c r="AK5036"/>
      <c r="AL5036"/>
      <c r="AM5036"/>
      <c r="AN5036"/>
      <c r="AO5036"/>
      <c r="AP5036"/>
      <c r="AQ5036"/>
      <c r="AR5036"/>
      <c r="AS5036"/>
      <c r="AT5036"/>
      <c r="AU5036"/>
      <c r="AV5036"/>
    </row>
    <row r="5037" spans="1:48" s="58" customFormat="1" ht="12.75" x14ac:dyDescent="0.2">
      <c r="A5037" s="247"/>
      <c r="B5037" s="165"/>
      <c r="C5037" s="165"/>
      <c r="D5037" s="245"/>
      <c r="E5037" s="245"/>
      <c r="F5037" s="245"/>
      <c r="G5037" s="251"/>
      <c r="H5037" s="251"/>
      <c r="I5037" s="251"/>
      <c r="J5037" s="251"/>
      <c r="K5037" s="251"/>
      <c r="L5037" s="251"/>
      <c r="M5037" s="251"/>
      <c r="N5037" s="251"/>
      <c r="O5037" s="251"/>
      <c r="P5037" s="251"/>
      <c r="Q5037"/>
      <c r="R5037"/>
      <c r="S5037"/>
      <c r="T5037"/>
      <c r="U5037"/>
      <c r="V5037"/>
      <c r="W5037"/>
      <c r="X5037"/>
      <c r="Y5037"/>
      <c r="Z5037"/>
      <c r="AA5037"/>
      <c r="AB5037"/>
      <c r="AC5037"/>
      <c r="AD5037"/>
      <c r="AE5037"/>
      <c r="AF5037"/>
      <c r="AG5037"/>
      <c r="AH5037"/>
      <c r="AI5037"/>
      <c r="AJ5037"/>
      <c r="AK5037"/>
      <c r="AL5037"/>
      <c r="AM5037"/>
      <c r="AN5037"/>
      <c r="AO5037"/>
      <c r="AP5037"/>
      <c r="AQ5037"/>
      <c r="AR5037"/>
      <c r="AS5037"/>
      <c r="AT5037"/>
      <c r="AU5037"/>
      <c r="AV5037"/>
    </row>
    <row r="5038" spans="1:48" s="58" customFormat="1" ht="12.75" x14ac:dyDescent="0.2">
      <c r="A5038" s="247"/>
      <c r="B5038" s="165"/>
      <c r="C5038" s="165"/>
      <c r="D5038" s="245"/>
      <c r="E5038" s="245"/>
      <c r="F5038" s="245"/>
      <c r="G5038" s="251"/>
      <c r="H5038" s="251"/>
      <c r="I5038" s="251"/>
      <c r="J5038" s="251"/>
      <c r="K5038" s="251"/>
      <c r="L5038" s="251"/>
      <c r="M5038" s="251"/>
      <c r="N5038" s="251"/>
      <c r="O5038" s="251"/>
      <c r="P5038" s="251"/>
      <c r="Q5038"/>
      <c r="R5038"/>
      <c r="S5038"/>
      <c r="T5038"/>
      <c r="U5038"/>
      <c r="V5038"/>
      <c r="W5038"/>
      <c r="X5038"/>
      <c r="Y5038"/>
      <c r="Z5038"/>
      <c r="AA5038"/>
      <c r="AB5038"/>
      <c r="AC5038"/>
      <c r="AD5038"/>
      <c r="AE5038"/>
      <c r="AF5038"/>
      <c r="AG5038"/>
      <c r="AH5038"/>
      <c r="AI5038"/>
      <c r="AJ5038"/>
      <c r="AK5038"/>
      <c r="AL5038"/>
      <c r="AM5038"/>
      <c r="AN5038"/>
      <c r="AO5038"/>
      <c r="AP5038"/>
      <c r="AQ5038"/>
      <c r="AR5038"/>
      <c r="AS5038"/>
      <c r="AT5038"/>
      <c r="AU5038"/>
      <c r="AV5038"/>
    </row>
    <row r="5039" spans="1:48" s="58" customFormat="1" ht="12.75" x14ac:dyDescent="0.2">
      <c r="A5039" s="247"/>
      <c r="B5039" s="165"/>
      <c r="C5039" s="165"/>
      <c r="D5039" s="245"/>
      <c r="E5039" s="245"/>
      <c r="F5039" s="245"/>
      <c r="G5039" s="251"/>
      <c r="H5039" s="251"/>
      <c r="I5039" s="251"/>
      <c r="J5039" s="251"/>
      <c r="K5039" s="251"/>
      <c r="L5039" s="251"/>
      <c r="M5039" s="251"/>
      <c r="N5039" s="251"/>
      <c r="O5039" s="251"/>
      <c r="P5039" s="251"/>
      <c r="Q5039"/>
      <c r="R5039"/>
      <c r="S5039"/>
      <c r="T5039"/>
      <c r="U5039"/>
      <c r="V5039"/>
      <c r="W5039"/>
      <c r="X5039"/>
      <c r="Y5039"/>
      <c r="Z5039"/>
      <c r="AA5039"/>
      <c r="AB5039"/>
      <c r="AC5039"/>
      <c r="AD5039"/>
      <c r="AE5039"/>
      <c r="AF5039"/>
      <c r="AG5039"/>
      <c r="AH5039"/>
      <c r="AI5039"/>
      <c r="AJ5039"/>
      <c r="AK5039"/>
      <c r="AL5039"/>
      <c r="AM5039"/>
      <c r="AN5039"/>
      <c r="AO5039"/>
      <c r="AP5039"/>
      <c r="AQ5039"/>
      <c r="AR5039"/>
      <c r="AS5039"/>
      <c r="AT5039"/>
      <c r="AU5039"/>
      <c r="AV5039"/>
    </row>
    <row r="5040" spans="1:48" s="58" customFormat="1" ht="12.75" x14ac:dyDescent="0.2">
      <c r="A5040" s="247"/>
      <c r="B5040" s="165"/>
      <c r="C5040" s="165"/>
      <c r="D5040" s="245"/>
      <c r="E5040" s="245"/>
      <c r="F5040" s="245"/>
      <c r="G5040" s="251"/>
      <c r="H5040" s="251"/>
      <c r="I5040" s="251"/>
      <c r="J5040" s="251"/>
      <c r="K5040" s="251"/>
      <c r="L5040" s="251"/>
      <c r="M5040" s="251"/>
      <c r="N5040" s="251"/>
      <c r="O5040" s="251"/>
      <c r="P5040" s="251"/>
      <c r="Q5040"/>
      <c r="R5040"/>
      <c r="S5040"/>
      <c r="T5040"/>
      <c r="U5040"/>
      <c r="V5040"/>
      <c r="W5040"/>
      <c r="X5040"/>
      <c r="Y5040"/>
      <c r="Z5040"/>
      <c r="AA5040"/>
      <c r="AB5040"/>
      <c r="AC5040"/>
      <c r="AD5040"/>
      <c r="AE5040"/>
      <c r="AF5040"/>
      <c r="AG5040"/>
      <c r="AH5040"/>
      <c r="AI5040"/>
      <c r="AJ5040"/>
      <c r="AK5040"/>
      <c r="AL5040"/>
      <c r="AM5040"/>
      <c r="AN5040"/>
      <c r="AO5040"/>
      <c r="AP5040"/>
      <c r="AQ5040"/>
      <c r="AR5040"/>
      <c r="AS5040"/>
      <c r="AT5040"/>
      <c r="AU5040"/>
      <c r="AV5040"/>
    </row>
    <row r="5041" spans="1:48" s="58" customFormat="1" ht="12.75" x14ac:dyDescent="0.2">
      <c r="A5041" s="247"/>
      <c r="B5041" s="165"/>
      <c r="C5041" s="165"/>
      <c r="D5041" s="245"/>
      <c r="E5041" s="245"/>
      <c r="F5041" s="245"/>
      <c r="G5041" s="251"/>
      <c r="H5041" s="251"/>
      <c r="I5041" s="251"/>
      <c r="J5041" s="251"/>
      <c r="K5041" s="251"/>
      <c r="L5041" s="251"/>
      <c r="M5041" s="251"/>
      <c r="N5041" s="251"/>
      <c r="O5041" s="251"/>
      <c r="P5041" s="251"/>
      <c r="Q5041"/>
      <c r="R5041"/>
      <c r="S5041"/>
      <c r="T5041"/>
      <c r="U5041"/>
      <c r="V5041"/>
      <c r="W5041"/>
      <c r="X5041"/>
      <c r="Y5041"/>
      <c r="Z5041"/>
      <c r="AA5041"/>
      <c r="AB5041"/>
      <c r="AC5041"/>
      <c r="AD5041"/>
      <c r="AE5041"/>
      <c r="AF5041"/>
      <c r="AG5041"/>
      <c r="AH5041"/>
      <c r="AI5041"/>
      <c r="AJ5041"/>
      <c r="AK5041"/>
      <c r="AL5041"/>
      <c r="AM5041"/>
      <c r="AN5041"/>
      <c r="AO5041"/>
      <c r="AP5041"/>
      <c r="AQ5041"/>
      <c r="AR5041"/>
      <c r="AS5041"/>
      <c r="AT5041"/>
      <c r="AU5041"/>
      <c r="AV5041"/>
    </row>
    <row r="5042" spans="1:48" s="58" customFormat="1" ht="12.75" x14ac:dyDescent="0.2">
      <c r="A5042" s="247"/>
      <c r="B5042" s="165"/>
      <c r="C5042" s="165"/>
      <c r="D5042" s="245"/>
      <c r="E5042" s="245"/>
      <c r="F5042" s="245"/>
      <c r="G5042" s="251"/>
      <c r="H5042" s="251"/>
      <c r="I5042" s="251"/>
      <c r="J5042" s="251"/>
      <c r="K5042" s="251"/>
      <c r="L5042" s="251"/>
      <c r="M5042" s="251"/>
      <c r="N5042" s="251"/>
      <c r="O5042" s="251"/>
      <c r="P5042" s="251"/>
      <c r="Q5042"/>
      <c r="R5042"/>
      <c r="S5042"/>
      <c r="T5042"/>
      <c r="U5042"/>
      <c r="V5042"/>
      <c r="W5042"/>
      <c r="X5042"/>
      <c r="Y5042"/>
      <c r="Z5042"/>
      <c r="AA5042"/>
      <c r="AB5042"/>
      <c r="AC5042"/>
      <c r="AD5042"/>
      <c r="AE5042"/>
      <c r="AF5042"/>
      <c r="AG5042"/>
      <c r="AH5042"/>
      <c r="AI5042"/>
      <c r="AJ5042"/>
      <c r="AK5042"/>
      <c r="AL5042"/>
      <c r="AM5042"/>
      <c r="AN5042"/>
      <c r="AO5042"/>
      <c r="AP5042"/>
      <c r="AQ5042"/>
      <c r="AR5042"/>
      <c r="AS5042"/>
      <c r="AT5042"/>
      <c r="AU5042"/>
      <c r="AV5042"/>
    </row>
    <row r="5043" spans="1:48" s="58" customFormat="1" ht="12.75" x14ac:dyDescent="0.2">
      <c r="A5043" s="247"/>
      <c r="B5043" s="165"/>
      <c r="C5043" s="165"/>
      <c r="D5043" s="245"/>
      <c r="E5043" s="245"/>
      <c r="F5043" s="245"/>
      <c r="G5043" s="251"/>
      <c r="H5043" s="251"/>
      <c r="I5043" s="251"/>
      <c r="J5043" s="251"/>
      <c r="K5043" s="251"/>
      <c r="L5043" s="251"/>
      <c r="M5043" s="251"/>
      <c r="N5043" s="251"/>
      <c r="O5043" s="251"/>
      <c r="P5043" s="251"/>
      <c r="Q5043"/>
      <c r="R5043"/>
      <c r="S5043"/>
      <c r="T5043"/>
      <c r="U5043"/>
      <c r="V5043"/>
      <c r="W5043"/>
      <c r="X5043"/>
      <c r="Y5043"/>
      <c r="Z5043"/>
      <c r="AA5043"/>
      <c r="AB5043"/>
      <c r="AC5043"/>
      <c r="AD5043"/>
      <c r="AE5043"/>
      <c r="AF5043"/>
      <c r="AG5043"/>
      <c r="AH5043"/>
      <c r="AI5043"/>
      <c r="AJ5043"/>
      <c r="AK5043"/>
      <c r="AL5043"/>
      <c r="AM5043"/>
      <c r="AN5043"/>
      <c r="AO5043"/>
      <c r="AP5043"/>
      <c r="AQ5043"/>
      <c r="AR5043"/>
      <c r="AS5043"/>
      <c r="AT5043"/>
      <c r="AU5043"/>
      <c r="AV5043"/>
    </row>
    <row r="5044" spans="1:48" s="58" customFormat="1" ht="12.75" x14ac:dyDescent="0.2">
      <c r="A5044" s="247"/>
      <c r="B5044" s="165"/>
      <c r="C5044" s="165"/>
      <c r="D5044" s="245"/>
      <c r="E5044" s="245"/>
      <c r="F5044" s="245"/>
      <c r="G5044" s="251"/>
      <c r="H5044" s="251"/>
      <c r="I5044" s="251"/>
      <c r="J5044" s="251"/>
      <c r="K5044" s="251"/>
      <c r="L5044" s="251"/>
      <c r="M5044" s="251"/>
      <c r="N5044" s="251"/>
      <c r="O5044" s="251"/>
      <c r="P5044" s="251"/>
      <c r="Q5044"/>
      <c r="R5044"/>
      <c r="S5044"/>
      <c r="T5044"/>
      <c r="U5044"/>
      <c r="V5044"/>
      <c r="W5044"/>
      <c r="X5044"/>
      <c r="Y5044"/>
      <c r="Z5044"/>
      <c r="AA5044"/>
      <c r="AB5044"/>
      <c r="AC5044"/>
      <c r="AD5044"/>
      <c r="AE5044"/>
      <c r="AF5044"/>
      <c r="AG5044"/>
      <c r="AH5044"/>
      <c r="AI5044"/>
      <c r="AJ5044"/>
      <c r="AK5044"/>
      <c r="AL5044"/>
      <c r="AM5044"/>
      <c r="AN5044"/>
      <c r="AO5044"/>
      <c r="AP5044"/>
      <c r="AQ5044"/>
      <c r="AR5044"/>
      <c r="AS5044"/>
      <c r="AT5044"/>
      <c r="AU5044"/>
      <c r="AV5044"/>
    </row>
    <row r="5045" spans="1:48" s="58" customFormat="1" ht="12.75" x14ac:dyDescent="0.2">
      <c r="A5045" s="247"/>
      <c r="B5045" s="165"/>
      <c r="C5045" s="165"/>
      <c r="D5045" s="245"/>
      <c r="E5045" s="245"/>
      <c r="F5045" s="245"/>
      <c r="G5045" s="251"/>
      <c r="H5045" s="251"/>
      <c r="I5045" s="251"/>
      <c r="J5045" s="251"/>
      <c r="K5045" s="251"/>
      <c r="L5045" s="251"/>
      <c r="M5045" s="251"/>
      <c r="N5045" s="251"/>
      <c r="O5045" s="251"/>
      <c r="P5045" s="251"/>
      <c r="Q5045"/>
      <c r="R5045"/>
      <c r="S5045"/>
      <c r="T5045"/>
      <c r="U5045"/>
      <c r="V5045"/>
      <c r="W5045"/>
      <c r="X5045"/>
      <c r="Y5045"/>
      <c r="Z5045"/>
      <c r="AA5045"/>
      <c r="AB5045"/>
      <c r="AC5045"/>
      <c r="AD5045"/>
      <c r="AE5045"/>
      <c r="AF5045"/>
      <c r="AG5045"/>
      <c r="AH5045"/>
      <c r="AI5045"/>
      <c r="AJ5045"/>
      <c r="AK5045"/>
      <c r="AL5045"/>
      <c r="AM5045"/>
      <c r="AN5045"/>
      <c r="AO5045"/>
      <c r="AP5045"/>
      <c r="AQ5045"/>
      <c r="AR5045"/>
      <c r="AS5045"/>
      <c r="AT5045"/>
      <c r="AU5045"/>
      <c r="AV5045"/>
    </row>
    <row r="5046" spans="1:48" s="58" customFormat="1" ht="12.75" x14ac:dyDescent="0.2">
      <c r="A5046" s="247"/>
      <c r="B5046" s="165"/>
      <c r="C5046" s="165"/>
      <c r="D5046" s="245"/>
      <c r="E5046" s="245"/>
      <c r="F5046" s="245"/>
      <c r="G5046" s="251"/>
      <c r="H5046" s="251"/>
      <c r="I5046" s="251"/>
      <c r="J5046" s="251"/>
      <c r="K5046" s="251"/>
      <c r="L5046" s="251"/>
      <c r="M5046" s="251"/>
      <c r="N5046" s="251"/>
      <c r="O5046" s="251"/>
      <c r="P5046" s="251"/>
      <c r="Q5046"/>
      <c r="R5046"/>
      <c r="S5046"/>
      <c r="T5046"/>
      <c r="U5046"/>
      <c r="V5046"/>
      <c r="W5046"/>
      <c r="X5046"/>
      <c r="Y5046"/>
      <c r="Z5046"/>
      <c r="AA5046"/>
      <c r="AB5046"/>
      <c r="AC5046"/>
      <c r="AD5046"/>
      <c r="AE5046"/>
      <c r="AF5046"/>
      <c r="AG5046"/>
      <c r="AH5046"/>
      <c r="AI5046"/>
      <c r="AJ5046"/>
      <c r="AK5046"/>
      <c r="AL5046"/>
      <c r="AM5046"/>
      <c r="AN5046"/>
      <c r="AO5046"/>
      <c r="AP5046"/>
      <c r="AQ5046"/>
      <c r="AR5046"/>
      <c r="AS5046"/>
      <c r="AT5046"/>
      <c r="AU5046"/>
      <c r="AV5046"/>
    </row>
    <row r="5047" spans="1:48" s="58" customFormat="1" ht="12.75" x14ac:dyDescent="0.2">
      <c r="A5047" s="247"/>
      <c r="B5047" s="165"/>
      <c r="C5047" s="165"/>
      <c r="D5047" s="245"/>
      <c r="E5047" s="245"/>
      <c r="F5047" s="245"/>
      <c r="G5047" s="251"/>
      <c r="H5047" s="251"/>
      <c r="I5047" s="251"/>
      <c r="J5047" s="251"/>
      <c r="K5047" s="251"/>
      <c r="L5047" s="251"/>
      <c r="M5047" s="251"/>
      <c r="N5047" s="251"/>
      <c r="O5047" s="251"/>
      <c r="P5047" s="251"/>
      <c r="Q5047"/>
      <c r="R5047"/>
      <c r="S5047"/>
      <c r="T5047"/>
      <c r="U5047"/>
      <c r="V5047"/>
      <c r="W5047"/>
      <c r="X5047"/>
      <c r="Y5047"/>
      <c r="Z5047"/>
      <c r="AA5047"/>
      <c r="AB5047"/>
      <c r="AC5047"/>
      <c r="AD5047"/>
      <c r="AE5047"/>
      <c r="AF5047"/>
      <c r="AG5047"/>
      <c r="AH5047"/>
      <c r="AI5047"/>
      <c r="AJ5047"/>
      <c r="AK5047"/>
      <c r="AL5047"/>
      <c r="AM5047"/>
      <c r="AN5047"/>
      <c r="AO5047"/>
      <c r="AP5047"/>
      <c r="AQ5047"/>
      <c r="AR5047"/>
      <c r="AS5047"/>
      <c r="AT5047"/>
      <c r="AU5047"/>
      <c r="AV5047"/>
    </row>
    <row r="5048" spans="1:48" s="58" customFormat="1" ht="12.75" x14ac:dyDescent="0.2">
      <c r="A5048" s="247"/>
      <c r="B5048" s="165"/>
      <c r="C5048" s="165"/>
      <c r="D5048" s="245"/>
      <c r="E5048" s="245"/>
      <c r="F5048" s="245"/>
      <c r="G5048" s="251"/>
      <c r="H5048" s="251"/>
      <c r="I5048" s="251"/>
      <c r="J5048" s="251"/>
      <c r="K5048" s="251"/>
      <c r="L5048" s="251"/>
      <c r="M5048" s="251"/>
      <c r="N5048" s="251"/>
      <c r="O5048" s="251"/>
      <c r="P5048" s="251"/>
      <c r="Q5048"/>
      <c r="R5048"/>
      <c r="S5048"/>
      <c r="T5048"/>
      <c r="U5048"/>
      <c r="V5048"/>
      <c r="W5048"/>
      <c r="X5048"/>
      <c r="Y5048"/>
      <c r="Z5048"/>
      <c r="AA5048"/>
      <c r="AB5048"/>
      <c r="AC5048"/>
      <c r="AD5048"/>
      <c r="AE5048"/>
      <c r="AF5048"/>
      <c r="AG5048"/>
      <c r="AH5048"/>
      <c r="AI5048"/>
      <c r="AJ5048"/>
      <c r="AK5048"/>
      <c r="AL5048"/>
      <c r="AM5048"/>
      <c r="AN5048"/>
      <c r="AO5048"/>
      <c r="AP5048"/>
      <c r="AQ5048"/>
      <c r="AR5048"/>
      <c r="AS5048"/>
      <c r="AT5048"/>
      <c r="AU5048"/>
      <c r="AV5048"/>
    </row>
    <row r="5049" spans="1:48" s="58" customFormat="1" ht="12.75" x14ac:dyDescent="0.2">
      <c r="A5049" s="247"/>
      <c r="B5049" s="165"/>
      <c r="C5049" s="165"/>
      <c r="D5049" s="245"/>
      <c r="E5049" s="245"/>
      <c r="F5049" s="245"/>
      <c r="G5049" s="251"/>
      <c r="H5049" s="251"/>
      <c r="I5049" s="251"/>
      <c r="J5049" s="251"/>
      <c r="K5049" s="251"/>
      <c r="L5049" s="251"/>
      <c r="M5049" s="251"/>
      <c r="N5049" s="251"/>
      <c r="O5049" s="251"/>
      <c r="P5049" s="251"/>
      <c r="Q5049"/>
      <c r="R5049"/>
      <c r="S5049"/>
      <c r="T5049"/>
      <c r="U5049"/>
      <c r="V5049"/>
      <c r="W5049"/>
      <c r="X5049"/>
      <c r="Y5049"/>
      <c r="Z5049"/>
      <c r="AA5049"/>
      <c r="AB5049"/>
      <c r="AC5049"/>
      <c r="AD5049"/>
      <c r="AE5049"/>
      <c r="AF5049"/>
      <c r="AG5049"/>
      <c r="AH5049"/>
      <c r="AI5049"/>
      <c r="AJ5049"/>
      <c r="AK5049"/>
      <c r="AL5049"/>
      <c r="AM5049"/>
      <c r="AN5049"/>
      <c r="AO5049"/>
      <c r="AP5049"/>
      <c r="AQ5049"/>
      <c r="AR5049"/>
      <c r="AS5049"/>
      <c r="AT5049"/>
      <c r="AU5049"/>
      <c r="AV5049"/>
    </row>
    <row r="5050" spans="1:48" s="58" customFormat="1" ht="12.75" x14ac:dyDescent="0.2">
      <c r="A5050" s="247"/>
      <c r="B5050" s="165"/>
      <c r="C5050" s="165"/>
      <c r="D5050" s="245"/>
      <c r="E5050" s="245"/>
      <c r="F5050" s="245"/>
      <c r="G5050" s="251"/>
      <c r="H5050" s="251"/>
      <c r="I5050" s="251"/>
      <c r="J5050" s="251"/>
      <c r="K5050" s="251"/>
      <c r="L5050" s="251"/>
      <c r="M5050" s="251"/>
      <c r="N5050" s="251"/>
      <c r="O5050" s="251"/>
      <c r="P5050" s="251"/>
      <c r="Q5050"/>
      <c r="R5050"/>
      <c r="S5050"/>
      <c r="T5050"/>
      <c r="U5050"/>
      <c r="V5050"/>
      <c r="W5050"/>
      <c r="X5050"/>
      <c r="Y5050"/>
      <c r="Z5050"/>
      <c r="AA5050"/>
      <c r="AB5050"/>
      <c r="AC5050"/>
      <c r="AD5050"/>
      <c r="AE5050"/>
      <c r="AF5050"/>
      <c r="AG5050"/>
      <c r="AH5050"/>
      <c r="AI5050"/>
      <c r="AJ5050"/>
      <c r="AK5050"/>
      <c r="AL5050"/>
      <c r="AM5050"/>
      <c r="AN5050"/>
      <c r="AO5050"/>
      <c r="AP5050"/>
      <c r="AQ5050"/>
      <c r="AR5050"/>
      <c r="AS5050"/>
      <c r="AT5050"/>
      <c r="AU5050"/>
      <c r="AV5050"/>
    </row>
    <row r="5051" spans="1:48" s="58" customFormat="1" ht="12.75" x14ac:dyDescent="0.2">
      <c r="A5051" s="247"/>
      <c r="B5051" s="165"/>
      <c r="C5051" s="165"/>
      <c r="D5051" s="245"/>
      <c r="E5051" s="245"/>
      <c r="F5051" s="245"/>
      <c r="G5051" s="251"/>
      <c r="H5051" s="251"/>
      <c r="I5051" s="251"/>
      <c r="J5051" s="251"/>
      <c r="K5051" s="251"/>
      <c r="L5051" s="251"/>
      <c r="M5051" s="251"/>
      <c r="N5051" s="251"/>
      <c r="O5051" s="251"/>
      <c r="P5051" s="251"/>
      <c r="Q5051"/>
      <c r="R5051"/>
      <c r="S5051"/>
      <c r="T5051"/>
      <c r="U5051"/>
      <c r="V5051"/>
      <c r="W5051"/>
      <c r="X5051"/>
      <c r="Y5051"/>
      <c r="Z5051"/>
      <c r="AA5051"/>
      <c r="AB5051"/>
      <c r="AC5051"/>
      <c r="AD5051"/>
      <c r="AE5051"/>
      <c r="AF5051"/>
      <c r="AG5051"/>
      <c r="AH5051"/>
      <c r="AI5051"/>
      <c r="AJ5051"/>
      <c r="AK5051"/>
      <c r="AL5051"/>
      <c r="AM5051"/>
      <c r="AN5051"/>
      <c r="AO5051"/>
      <c r="AP5051"/>
      <c r="AQ5051"/>
      <c r="AR5051"/>
      <c r="AS5051"/>
      <c r="AT5051"/>
      <c r="AU5051"/>
      <c r="AV5051"/>
    </row>
    <row r="5052" spans="1:48" s="58" customFormat="1" ht="12.75" x14ac:dyDescent="0.2">
      <c r="A5052" s="247"/>
      <c r="B5052" s="165"/>
      <c r="C5052" s="165"/>
      <c r="D5052" s="245"/>
      <c r="E5052" s="245"/>
      <c r="F5052" s="245"/>
      <c r="G5052" s="251"/>
      <c r="H5052" s="251"/>
      <c r="I5052" s="251"/>
      <c r="J5052" s="251"/>
      <c r="K5052" s="251"/>
      <c r="L5052" s="251"/>
      <c r="M5052" s="251"/>
      <c r="N5052" s="251"/>
      <c r="O5052" s="251"/>
      <c r="P5052" s="251"/>
      <c r="Q5052"/>
      <c r="R5052"/>
      <c r="S5052"/>
      <c r="T5052"/>
      <c r="U5052"/>
      <c r="V5052"/>
      <c r="W5052"/>
      <c r="X5052"/>
      <c r="Y5052"/>
      <c r="Z5052"/>
      <c r="AA5052"/>
      <c r="AB5052"/>
      <c r="AC5052"/>
      <c r="AD5052"/>
      <c r="AE5052"/>
      <c r="AF5052"/>
      <c r="AG5052"/>
      <c r="AH5052"/>
      <c r="AI5052"/>
      <c r="AJ5052"/>
      <c r="AK5052"/>
      <c r="AL5052"/>
      <c r="AM5052"/>
      <c r="AN5052"/>
      <c r="AO5052"/>
      <c r="AP5052"/>
      <c r="AQ5052"/>
      <c r="AR5052"/>
      <c r="AS5052"/>
      <c r="AT5052"/>
      <c r="AU5052"/>
      <c r="AV5052"/>
    </row>
    <row r="5053" spans="1:48" s="58" customFormat="1" ht="12.75" x14ac:dyDescent="0.2">
      <c r="A5053" s="247"/>
      <c r="B5053" s="165"/>
      <c r="C5053" s="165"/>
      <c r="D5053" s="245"/>
      <c r="E5053" s="245"/>
      <c r="F5053" s="245"/>
      <c r="G5053" s="251"/>
      <c r="H5053" s="251"/>
      <c r="I5053" s="251"/>
      <c r="J5053" s="251"/>
      <c r="K5053" s="251"/>
      <c r="L5053" s="251"/>
      <c r="M5053" s="251"/>
      <c r="N5053" s="251"/>
      <c r="O5053" s="251"/>
      <c r="P5053" s="251"/>
      <c r="Q5053"/>
      <c r="R5053"/>
      <c r="S5053"/>
      <c r="T5053"/>
      <c r="U5053"/>
      <c r="V5053"/>
      <c r="W5053"/>
      <c r="X5053"/>
      <c r="Y5053"/>
      <c r="Z5053"/>
      <c r="AA5053"/>
      <c r="AB5053"/>
      <c r="AC5053"/>
      <c r="AD5053"/>
      <c r="AE5053"/>
      <c r="AF5053"/>
      <c r="AG5053"/>
      <c r="AH5053"/>
      <c r="AI5053"/>
      <c r="AJ5053"/>
      <c r="AK5053"/>
      <c r="AL5053"/>
      <c r="AM5053"/>
      <c r="AN5053"/>
      <c r="AO5053"/>
      <c r="AP5053"/>
      <c r="AQ5053"/>
      <c r="AR5053"/>
      <c r="AS5053"/>
      <c r="AT5053"/>
      <c r="AU5053"/>
      <c r="AV5053"/>
    </row>
    <row r="5054" spans="1:48" s="58" customFormat="1" ht="12.75" x14ac:dyDescent="0.2">
      <c r="A5054" s="247"/>
      <c r="B5054" s="165"/>
      <c r="C5054" s="165"/>
      <c r="D5054" s="245"/>
      <c r="E5054" s="245"/>
      <c r="F5054" s="245"/>
      <c r="G5054" s="251"/>
      <c r="H5054" s="251"/>
      <c r="I5054" s="251"/>
      <c r="J5054" s="251"/>
      <c r="K5054" s="251"/>
      <c r="L5054" s="251"/>
      <c r="M5054" s="251"/>
      <c r="N5054" s="251"/>
      <c r="O5054" s="251"/>
      <c r="P5054" s="251"/>
      <c r="Q5054"/>
      <c r="R5054"/>
      <c r="S5054"/>
      <c r="T5054"/>
      <c r="U5054"/>
      <c r="V5054"/>
      <c r="W5054"/>
      <c r="X5054"/>
      <c r="Y5054"/>
      <c r="Z5054"/>
      <c r="AA5054"/>
      <c r="AB5054"/>
      <c r="AC5054"/>
      <c r="AD5054"/>
      <c r="AE5054"/>
      <c r="AF5054"/>
      <c r="AG5054"/>
      <c r="AH5054"/>
      <c r="AI5054"/>
      <c r="AJ5054"/>
      <c r="AK5054"/>
      <c r="AL5054"/>
      <c r="AM5054"/>
      <c r="AN5054"/>
      <c r="AO5054"/>
      <c r="AP5054"/>
      <c r="AQ5054"/>
      <c r="AR5054"/>
      <c r="AS5054"/>
      <c r="AT5054"/>
      <c r="AU5054"/>
      <c r="AV5054"/>
    </row>
    <row r="5055" spans="1:48" s="58" customFormat="1" ht="12.75" x14ac:dyDescent="0.2">
      <c r="A5055" s="247"/>
      <c r="B5055" s="165"/>
      <c r="C5055" s="165"/>
      <c r="D5055" s="245"/>
      <c r="E5055" s="245"/>
      <c r="F5055" s="245"/>
      <c r="G5055" s="251"/>
      <c r="H5055" s="251"/>
      <c r="I5055" s="251"/>
      <c r="J5055" s="251"/>
      <c r="K5055" s="251"/>
      <c r="L5055" s="251"/>
      <c r="M5055" s="251"/>
      <c r="N5055" s="251"/>
      <c r="O5055" s="251"/>
      <c r="P5055" s="251"/>
      <c r="Q5055"/>
      <c r="R5055"/>
      <c r="S5055"/>
      <c r="T5055"/>
      <c r="U5055"/>
      <c r="V5055"/>
      <c r="W5055"/>
      <c r="X5055"/>
      <c r="Y5055"/>
      <c r="Z5055"/>
      <c r="AA5055"/>
      <c r="AB5055"/>
      <c r="AC5055"/>
      <c r="AD5055"/>
      <c r="AE5055"/>
      <c r="AF5055"/>
      <c r="AG5055"/>
      <c r="AH5055"/>
      <c r="AI5055"/>
      <c r="AJ5055"/>
      <c r="AK5055"/>
      <c r="AL5055"/>
      <c r="AM5055"/>
      <c r="AN5055"/>
      <c r="AO5055"/>
      <c r="AP5055"/>
      <c r="AQ5055"/>
      <c r="AR5055"/>
      <c r="AS5055"/>
      <c r="AT5055"/>
      <c r="AU5055"/>
      <c r="AV5055"/>
    </row>
    <row r="5056" spans="1:48" s="58" customFormat="1" ht="12.75" x14ac:dyDescent="0.2">
      <c r="A5056" s="247"/>
      <c r="B5056" s="165"/>
      <c r="C5056" s="165"/>
      <c r="D5056" s="245"/>
      <c r="E5056" s="245"/>
      <c r="F5056" s="245"/>
      <c r="G5056" s="251"/>
      <c r="H5056" s="251"/>
      <c r="I5056" s="251"/>
      <c r="J5056" s="251"/>
      <c r="K5056" s="251"/>
      <c r="L5056" s="251"/>
      <c r="M5056" s="251"/>
      <c r="N5056" s="251"/>
      <c r="O5056" s="251"/>
      <c r="P5056" s="251"/>
      <c r="Q5056"/>
      <c r="R5056"/>
      <c r="S5056"/>
      <c r="T5056"/>
      <c r="U5056"/>
      <c r="V5056"/>
      <c r="W5056"/>
      <c r="X5056"/>
      <c r="Y5056"/>
      <c r="Z5056"/>
      <c r="AA5056"/>
      <c r="AB5056"/>
      <c r="AC5056"/>
      <c r="AD5056"/>
      <c r="AE5056"/>
      <c r="AF5056"/>
      <c r="AG5056"/>
      <c r="AH5056"/>
      <c r="AI5056"/>
      <c r="AJ5056"/>
      <c r="AK5056"/>
      <c r="AL5056"/>
      <c r="AM5056"/>
      <c r="AN5056"/>
      <c r="AO5056"/>
      <c r="AP5056"/>
      <c r="AQ5056"/>
      <c r="AR5056"/>
      <c r="AS5056"/>
      <c r="AT5056"/>
      <c r="AU5056"/>
      <c r="AV5056"/>
    </row>
    <row r="5057" spans="1:48" s="58" customFormat="1" ht="12.75" x14ac:dyDescent="0.2">
      <c r="A5057" s="247"/>
      <c r="B5057" s="165"/>
      <c r="C5057" s="165"/>
      <c r="D5057" s="245"/>
      <c r="E5057" s="245"/>
      <c r="F5057" s="245"/>
      <c r="G5057" s="251"/>
      <c r="H5057" s="251"/>
      <c r="I5057" s="251"/>
      <c r="J5057" s="251"/>
      <c r="K5057" s="251"/>
      <c r="L5057" s="251"/>
      <c r="M5057" s="251"/>
      <c r="N5057" s="251"/>
      <c r="O5057" s="251"/>
      <c r="P5057" s="251"/>
      <c r="Q5057"/>
      <c r="R5057"/>
      <c r="S5057"/>
      <c r="T5057"/>
      <c r="U5057"/>
      <c r="V5057"/>
      <c r="W5057"/>
      <c r="X5057"/>
      <c r="Y5057"/>
      <c r="Z5057"/>
      <c r="AA5057"/>
      <c r="AB5057"/>
      <c r="AC5057"/>
      <c r="AD5057"/>
      <c r="AE5057"/>
      <c r="AF5057"/>
      <c r="AG5057"/>
      <c r="AH5057"/>
      <c r="AI5057"/>
      <c r="AJ5057"/>
      <c r="AK5057"/>
      <c r="AL5057"/>
      <c r="AM5057"/>
      <c r="AN5057"/>
      <c r="AO5057"/>
      <c r="AP5057"/>
      <c r="AQ5057"/>
      <c r="AR5057"/>
      <c r="AS5057"/>
      <c r="AT5057"/>
      <c r="AU5057"/>
      <c r="AV5057"/>
    </row>
    <row r="5058" spans="1:48" s="58" customFormat="1" ht="12.75" x14ac:dyDescent="0.2">
      <c r="A5058" s="247"/>
      <c r="B5058" s="165"/>
      <c r="C5058" s="165"/>
      <c r="D5058" s="245"/>
      <c r="E5058" s="245"/>
      <c r="F5058" s="245"/>
      <c r="G5058" s="251"/>
      <c r="H5058" s="251"/>
      <c r="I5058" s="251"/>
      <c r="J5058" s="251"/>
      <c r="K5058" s="251"/>
      <c r="L5058" s="251"/>
      <c r="M5058" s="251"/>
      <c r="N5058" s="251"/>
      <c r="O5058" s="251"/>
      <c r="P5058" s="251"/>
      <c r="Q5058"/>
      <c r="R5058"/>
      <c r="S5058"/>
      <c r="T5058"/>
      <c r="U5058"/>
      <c r="V5058"/>
      <c r="W5058"/>
      <c r="X5058"/>
      <c r="Y5058"/>
      <c r="Z5058"/>
      <c r="AA5058"/>
      <c r="AB5058"/>
      <c r="AC5058"/>
      <c r="AD5058"/>
      <c r="AE5058"/>
      <c r="AF5058"/>
      <c r="AG5058"/>
      <c r="AH5058"/>
      <c r="AI5058"/>
      <c r="AJ5058"/>
      <c r="AK5058"/>
      <c r="AL5058"/>
      <c r="AM5058"/>
      <c r="AN5058"/>
      <c r="AO5058"/>
      <c r="AP5058"/>
      <c r="AQ5058"/>
      <c r="AR5058"/>
      <c r="AS5058"/>
      <c r="AT5058"/>
      <c r="AU5058"/>
      <c r="AV5058"/>
    </row>
    <row r="5059" spans="1:48" s="58" customFormat="1" ht="12.75" x14ac:dyDescent="0.2">
      <c r="A5059" s="247"/>
      <c r="B5059" s="165"/>
      <c r="C5059" s="165"/>
      <c r="D5059" s="245"/>
      <c r="E5059" s="245"/>
      <c r="F5059" s="245"/>
      <c r="G5059" s="251"/>
      <c r="H5059" s="251"/>
      <c r="I5059" s="251"/>
      <c r="J5059" s="251"/>
      <c r="K5059" s="251"/>
      <c r="L5059" s="251"/>
      <c r="M5059" s="251"/>
      <c r="N5059" s="251"/>
      <c r="O5059" s="251"/>
      <c r="P5059" s="251"/>
      <c r="Q5059"/>
      <c r="R5059"/>
      <c r="S5059"/>
      <c r="T5059"/>
      <c r="U5059"/>
      <c r="V5059"/>
      <c r="W5059"/>
      <c r="X5059"/>
      <c r="Y5059"/>
      <c r="Z5059"/>
      <c r="AA5059"/>
      <c r="AB5059"/>
      <c r="AC5059"/>
      <c r="AD5059"/>
      <c r="AE5059"/>
      <c r="AF5059"/>
      <c r="AG5059"/>
      <c r="AH5059"/>
      <c r="AI5059"/>
      <c r="AJ5059"/>
      <c r="AK5059"/>
      <c r="AL5059"/>
      <c r="AM5059"/>
      <c r="AN5059"/>
      <c r="AO5059"/>
      <c r="AP5059"/>
      <c r="AQ5059"/>
      <c r="AR5059"/>
      <c r="AS5059"/>
      <c r="AT5059"/>
      <c r="AU5059"/>
      <c r="AV5059"/>
    </row>
    <row r="5060" spans="1:48" s="58" customFormat="1" ht="12.75" x14ac:dyDescent="0.2">
      <c r="A5060" s="247"/>
      <c r="B5060" s="165"/>
      <c r="C5060" s="165"/>
      <c r="D5060" s="245"/>
      <c r="E5060" s="245"/>
      <c r="F5060" s="245"/>
      <c r="G5060" s="251"/>
      <c r="H5060" s="251"/>
      <c r="I5060" s="251"/>
      <c r="J5060" s="251"/>
      <c r="K5060" s="251"/>
      <c r="L5060" s="251"/>
      <c r="M5060" s="251"/>
      <c r="N5060" s="251"/>
      <c r="O5060" s="251"/>
      <c r="P5060" s="251"/>
      <c r="Q5060"/>
      <c r="R5060"/>
      <c r="S5060"/>
      <c r="T5060"/>
      <c r="U5060"/>
      <c r="V5060"/>
      <c r="W5060"/>
      <c r="X5060"/>
      <c r="Y5060"/>
      <c r="Z5060"/>
      <c r="AA5060"/>
      <c r="AB5060"/>
      <c r="AC5060"/>
      <c r="AD5060"/>
      <c r="AE5060"/>
      <c r="AF5060"/>
      <c r="AG5060"/>
      <c r="AH5060"/>
      <c r="AI5060"/>
      <c r="AJ5060"/>
      <c r="AK5060"/>
      <c r="AL5060"/>
      <c r="AM5060"/>
      <c r="AN5060"/>
      <c r="AO5060"/>
      <c r="AP5060"/>
      <c r="AQ5060"/>
      <c r="AR5060"/>
      <c r="AS5060"/>
      <c r="AT5060"/>
      <c r="AU5060"/>
      <c r="AV5060"/>
    </row>
    <row r="5061" spans="1:48" s="58" customFormat="1" ht="12.75" x14ac:dyDescent="0.2">
      <c r="A5061" s="247"/>
      <c r="B5061" s="165"/>
      <c r="C5061" s="165"/>
      <c r="D5061" s="245"/>
      <c r="E5061" s="245"/>
      <c r="F5061" s="245"/>
      <c r="G5061" s="251"/>
      <c r="H5061" s="251"/>
      <c r="I5061" s="251"/>
      <c r="J5061" s="251"/>
      <c r="K5061" s="251"/>
      <c r="L5061" s="251"/>
      <c r="M5061" s="251"/>
      <c r="N5061" s="251"/>
      <c r="O5061" s="251"/>
      <c r="P5061" s="251"/>
      <c r="Q5061"/>
      <c r="R5061"/>
      <c r="S5061"/>
      <c r="T5061"/>
      <c r="U5061"/>
      <c r="V5061"/>
      <c r="W5061"/>
      <c r="X5061"/>
      <c r="Y5061"/>
      <c r="Z5061"/>
      <c r="AA5061"/>
      <c r="AB5061"/>
      <c r="AC5061"/>
      <c r="AD5061"/>
      <c r="AE5061"/>
      <c r="AF5061"/>
      <c r="AG5061"/>
      <c r="AH5061"/>
      <c r="AI5061"/>
      <c r="AJ5061"/>
      <c r="AK5061"/>
      <c r="AL5061"/>
      <c r="AM5061"/>
      <c r="AN5061"/>
      <c r="AO5061"/>
      <c r="AP5061"/>
      <c r="AQ5061"/>
      <c r="AR5061"/>
      <c r="AS5061"/>
      <c r="AT5061"/>
      <c r="AU5061"/>
      <c r="AV5061"/>
    </row>
    <row r="5062" spans="1:48" s="58" customFormat="1" ht="12.75" x14ac:dyDescent="0.2">
      <c r="A5062" s="247"/>
      <c r="B5062" s="165"/>
      <c r="C5062" s="165"/>
      <c r="D5062" s="245"/>
      <c r="E5062" s="245"/>
      <c r="F5062" s="245"/>
      <c r="G5062" s="251"/>
      <c r="H5062" s="251"/>
      <c r="I5062" s="251"/>
      <c r="J5062" s="251"/>
      <c r="K5062" s="251"/>
      <c r="L5062" s="251"/>
      <c r="M5062" s="251"/>
      <c r="N5062" s="251"/>
      <c r="O5062" s="251"/>
      <c r="P5062" s="251"/>
      <c r="Q5062"/>
      <c r="R5062"/>
      <c r="S5062"/>
      <c r="T5062"/>
      <c r="U5062"/>
      <c r="V5062"/>
      <c r="W5062"/>
      <c r="X5062"/>
      <c r="Y5062"/>
      <c r="Z5062"/>
      <c r="AA5062"/>
      <c r="AB5062"/>
      <c r="AC5062"/>
      <c r="AD5062"/>
      <c r="AE5062"/>
      <c r="AF5062"/>
      <c r="AG5062"/>
      <c r="AH5062"/>
      <c r="AI5062"/>
      <c r="AJ5062"/>
      <c r="AK5062"/>
      <c r="AL5062"/>
      <c r="AM5062"/>
      <c r="AN5062"/>
      <c r="AO5062"/>
      <c r="AP5062"/>
      <c r="AQ5062"/>
      <c r="AR5062"/>
      <c r="AS5062"/>
      <c r="AT5062"/>
      <c r="AU5062"/>
      <c r="AV5062"/>
    </row>
    <row r="5063" spans="1:48" s="58" customFormat="1" ht="12.75" x14ac:dyDescent="0.2">
      <c r="A5063" s="247"/>
      <c r="B5063" s="165"/>
      <c r="C5063" s="165"/>
      <c r="D5063" s="245"/>
      <c r="E5063" s="245"/>
      <c r="F5063" s="245"/>
      <c r="G5063" s="251"/>
      <c r="H5063" s="251"/>
      <c r="I5063" s="251"/>
      <c r="J5063" s="251"/>
      <c r="K5063" s="251"/>
      <c r="L5063" s="251"/>
      <c r="M5063" s="251"/>
      <c r="N5063" s="251"/>
      <c r="O5063" s="251"/>
      <c r="P5063" s="251"/>
      <c r="Q5063"/>
      <c r="R5063"/>
      <c r="S5063"/>
      <c r="T5063"/>
      <c r="U5063"/>
      <c r="V5063"/>
      <c r="W5063"/>
      <c r="X5063"/>
      <c r="Y5063"/>
      <c r="Z5063"/>
      <c r="AA5063"/>
      <c r="AB5063"/>
      <c r="AC5063"/>
      <c r="AD5063"/>
      <c r="AE5063"/>
      <c r="AF5063"/>
      <c r="AG5063"/>
      <c r="AH5063"/>
      <c r="AI5063"/>
      <c r="AJ5063"/>
      <c r="AK5063"/>
      <c r="AL5063"/>
      <c r="AM5063"/>
      <c r="AN5063"/>
      <c r="AO5063"/>
      <c r="AP5063"/>
      <c r="AQ5063"/>
      <c r="AR5063"/>
      <c r="AS5063"/>
      <c r="AT5063"/>
      <c r="AU5063"/>
      <c r="AV5063"/>
    </row>
    <row r="5064" spans="1:48" s="58" customFormat="1" ht="12.75" x14ac:dyDescent="0.2">
      <c r="A5064" s="247"/>
      <c r="B5064" s="165"/>
      <c r="C5064" s="165"/>
      <c r="D5064" s="245"/>
      <c r="E5064" s="245"/>
      <c r="F5064" s="245"/>
      <c r="G5064" s="251"/>
      <c r="H5064" s="251"/>
      <c r="I5064" s="251"/>
      <c r="J5064" s="251"/>
      <c r="K5064" s="251"/>
      <c r="L5064" s="251"/>
      <c r="M5064" s="251"/>
      <c r="N5064" s="251"/>
      <c r="O5064" s="251"/>
      <c r="P5064" s="251"/>
      <c r="Q5064"/>
      <c r="R5064"/>
      <c r="S5064"/>
      <c r="T5064"/>
      <c r="U5064"/>
      <c r="V5064"/>
      <c r="W5064"/>
      <c r="X5064"/>
      <c r="Y5064"/>
      <c r="Z5064"/>
      <c r="AA5064"/>
      <c r="AB5064"/>
      <c r="AC5064"/>
      <c r="AD5064"/>
      <c r="AE5064"/>
      <c r="AF5064"/>
      <c r="AG5064"/>
      <c r="AH5064"/>
      <c r="AI5064"/>
      <c r="AJ5064"/>
      <c r="AK5064"/>
      <c r="AL5064"/>
      <c r="AM5064"/>
      <c r="AN5064"/>
      <c r="AO5064"/>
      <c r="AP5064"/>
      <c r="AQ5064"/>
      <c r="AR5064"/>
      <c r="AS5064"/>
      <c r="AT5064"/>
      <c r="AU5064"/>
      <c r="AV5064"/>
    </row>
    <row r="5065" spans="1:48" s="58" customFormat="1" ht="12.75" x14ac:dyDescent="0.2">
      <c r="A5065" s="247"/>
      <c r="B5065" s="165"/>
      <c r="C5065" s="165"/>
      <c r="D5065" s="245"/>
      <c r="E5065" s="245"/>
      <c r="F5065" s="245"/>
      <c r="G5065" s="251"/>
      <c r="H5065" s="251"/>
      <c r="I5065" s="251"/>
      <c r="J5065" s="251"/>
      <c r="K5065" s="251"/>
      <c r="L5065" s="251"/>
      <c r="M5065" s="251"/>
      <c r="N5065" s="251"/>
      <c r="O5065" s="251"/>
      <c r="P5065" s="251"/>
      <c r="Q5065"/>
      <c r="R5065"/>
      <c r="S5065"/>
      <c r="T5065"/>
      <c r="U5065"/>
      <c r="V5065"/>
      <c r="W5065"/>
      <c r="X5065"/>
      <c r="Y5065"/>
      <c r="Z5065"/>
      <c r="AA5065"/>
      <c r="AB5065"/>
      <c r="AC5065"/>
      <c r="AD5065"/>
      <c r="AE5065"/>
      <c r="AF5065"/>
      <c r="AG5065"/>
      <c r="AH5065"/>
      <c r="AI5065"/>
      <c r="AJ5065"/>
      <c r="AK5065"/>
      <c r="AL5065"/>
      <c r="AM5065"/>
      <c r="AN5065"/>
      <c r="AO5065"/>
      <c r="AP5065"/>
      <c r="AQ5065"/>
      <c r="AR5065"/>
      <c r="AS5065"/>
      <c r="AT5065"/>
      <c r="AU5065"/>
      <c r="AV5065"/>
    </row>
    <row r="5066" spans="1:48" s="58" customFormat="1" ht="12.75" x14ac:dyDescent="0.2">
      <c r="A5066" s="247"/>
      <c r="B5066" s="165"/>
      <c r="C5066" s="165"/>
      <c r="D5066" s="245"/>
      <c r="E5066" s="245"/>
      <c r="F5066" s="245"/>
      <c r="G5066" s="251"/>
      <c r="H5066" s="251"/>
      <c r="I5066" s="251"/>
      <c r="J5066" s="251"/>
      <c r="K5066" s="251"/>
      <c r="L5066" s="251"/>
      <c r="M5066" s="251"/>
      <c r="N5066" s="251"/>
      <c r="O5066" s="251"/>
      <c r="P5066" s="251"/>
      <c r="Q5066"/>
      <c r="R5066"/>
      <c r="S5066"/>
      <c r="T5066"/>
      <c r="U5066"/>
      <c r="V5066"/>
      <c r="W5066"/>
      <c r="X5066"/>
      <c r="Y5066"/>
      <c r="Z5066"/>
      <c r="AA5066"/>
      <c r="AB5066"/>
      <c r="AC5066"/>
      <c r="AD5066"/>
      <c r="AE5066"/>
      <c r="AF5066"/>
      <c r="AG5066"/>
      <c r="AH5066"/>
      <c r="AI5066"/>
      <c r="AJ5066"/>
      <c r="AK5066"/>
      <c r="AL5066"/>
      <c r="AM5066"/>
      <c r="AN5066"/>
      <c r="AO5066"/>
      <c r="AP5066"/>
      <c r="AQ5066"/>
      <c r="AR5066"/>
      <c r="AS5066"/>
      <c r="AT5066"/>
      <c r="AU5066"/>
      <c r="AV5066"/>
    </row>
    <row r="5067" spans="1:48" s="58" customFormat="1" ht="12.75" x14ac:dyDescent="0.2">
      <c r="A5067" s="247"/>
      <c r="B5067" s="165"/>
      <c r="C5067" s="165"/>
      <c r="D5067" s="245"/>
      <c r="E5067" s="245"/>
      <c r="F5067" s="245"/>
      <c r="G5067" s="251"/>
      <c r="H5067" s="251"/>
      <c r="I5067" s="251"/>
      <c r="J5067" s="251"/>
      <c r="K5067" s="251"/>
      <c r="L5067" s="251"/>
      <c r="M5067" s="251"/>
      <c r="N5067" s="251"/>
      <c r="O5067" s="251"/>
      <c r="P5067" s="251"/>
      <c r="Q5067"/>
      <c r="R5067"/>
      <c r="S5067"/>
      <c r="T5067"/>
      <c r="U5067"/>
      <c r="V5067"/>
      <c r="W5067"/>
      <c r="X5067"/>
      <c r="Y5067"/>
      <c r="Z5067"/>
      <c r="AA5067"/>
      <c r="AB5067"/>
      <c r="AC5067"/>
      <c r="AD5067"/>
      <c r="AE5067"/>
      <c r="AF5067"/>
      <c r="AG5067"/>
      <c r="AH5067"/>
      <c r="AI5067"/>
      <c r="AJ5067"/>
      <c r="AK5067"/>
      <c r="AL5067"/>
      <c r="AM5067"/>
      <c r="AN5067"/>
      <c r="AO5067"/>
      <c r="AP5067"/>
      <c r="AQ5067"/>
      <c r="AR5067"/>
      <c r="AS5067"/>
      <c r="AT5067"/>
      <c r="AU5067"/>
      <c r="AV5067"/>
    </row>
    <row r="5068" spans="1:48" s="58" customFormat="1" ht="12.75" x14ac:dyDescent="0.2">
      <c r="A5068" s="247"/>
      <c r="B5068" s="165"/>
      <c r="C5068" s="165"/>
      <c r="D5068" s="245"/>
      <c r="E5068" s="245"/>
      <c r="F5068" s="245"/>
      <c r="G5068" s="251"/>
      <c r="H5068" s="251"/>
      <c r="I5068" s="251"/>
      <c r="J5068" s="251"/>
      <c r="K5068" s="251"/>
      <c r="L5068" s="251"/>
      <c r="M5068" s="251"/>
      <c r="N5068" s="251"/>
      <c r="O5068" s="251"/>
      <c r="P5068" s="251"/>
      <c r="Q5068"/>
      <c r="R5068"/>
      <c r="S5068"/>
      <c r="T5068"/>
      <c r="U5068"/>
      <c r="V5068"/>
      <c r="W5068"/>
      <c r="X5068"/>
      <c r="Y5068"/>
      <c r="Z5068"/>
      <c r="AA5068"/>
      <c r="AB5068"/>
      <c r="AC5068"/>
      <c r="AD5068"/>
      <c r="AE5068"/>
      <c r="AF5068"/>
      <c r="AG5068"/>
      <c r="AH5068"/>
      <c r="AI5068"/>
      <c r="AJ5068"/>
      <c r="AK5068"/>
      <c r="AL5068"/>
      <c r="AM5068"/>
      <c r="AN5068"/>
      <c r="AO5068"/>
      <c r="AP5068"/>
      <c r="AQ5068"/>
      <c r="AR5068"/>
      <c r="AS5068"/>
      <c r="AT5068"/>
      <c r="AU5068"/>
      <c r="AV5068"/>
    </row>
    <row r="5069" spans="1:48" s="58" customFormat="1" ht="12.75" x14ac:dyDescent="0.2">
      <c r="A5069" s="247"/>
      <c r="B5069" s="165"/>
      <c r="C5069" s="165"/>
      <c r="D5069" s="245"/>
      <c r="E5069" s="245"/>
      <c r="F5069" s="245"/>
      <c r="G5069" s="251"/>
      <c r="H5069" s="251"/>
      <c r="I5069" s="251"/>
      <c r="J5069" s="251"/>
      <c r="K5069" s="251"/>
      <c r="L5069" s="251"/>
      <c r="M5069" s="251"/>
      <c r="N5069" s="251"/>
      <c r="O5069" s="251"/>
      <c r="P5069" s="251"/>
      <c r="Q5069"/>
      <c r="R5069"/>
      <c r="S5069"/>
      <c r="T5069"/>
      <c r="U5069"/>
      <c r="V5069"/>
      <c r="W5069"/>
      <c r="X5069"/>
      <c r="Y5069"/>
      <c r="Z5069"/>
      <c r="AA5069"/>
      <c r="AB5069"/>
      <c r="AC5069"/>
      <c r="AD5069"/>
      <c r="AE5069"/>
      <c r="AF5069"/>
      <c r="AG5069"/>
      <c r="AH5069"/>
      <c r="AI5069"/>
      <c r="AJ5069"/>
      <c r="AK5069"/>
      <c r="AL5069"/>
      <c r="AM5069"/>
      <c r="AN5069"/>
      <c r="AO5069"/>
      <c r="AP5069"/>
      <c r="AQ5069"/>
      <c r="AR5069"/>
      <c r="AS5069"/>
      <c r="AT5069"/>
      <c r="AU5069"/>
      <c r="AV5069"/>
    </row>
    <row r="5070" spans="1:48" s="58" customFormat="1" ht="12.75" x14ac:dyDescent="0.2">
      <c r="A5070" s="247"/>
      <c r="B5070" s="165"/>
      <c r="C5070" s="165"/>
      <c r="D5070" s="245"/>
      <c r="E5070" s="245"/>
      <c r="F5070" s="245"/>
      <c r="G5070" s="251"/>
      <c r="H5070" s="251"/>
      <c r="I5070" s="251"/>
      <c r="J5070" s="251"/>
      <c r="K5070" s="251"/>
      <c r="L5070" s="251"/>
      <c r="M5070" s="251"/>
      <c r="N5070" s="251"/>
      <c r="O5070" s="251"/>
      <c r="P5070" s="251"/>
      <c r="Q5070"/>
      <c r="R5070"/>
      <c r="S5070"/>
      <c r="T5070"/>
      <c r="U5070"/>
      <c r="V5070"/>
      <c r="W5070"/>
      <c r="X5070"/>
      <c r="Y5070"/>
      <c r="Z5070"/>
      <c r="AA5070"/>
      <c r="AB5070"/>
      <c r="AC5070"/>
      <c r="AD5070"/>
      <c r="AE5070"/>
      <c r="AF5070"/>
      <c r="AG5070"/>
      <c r="AH5070"/>
      <c r="AI5070"/>
      <c r="AJ5070"/>
      <c r="AK5070"/>
      <c r="AL5070"/>
      <c r="AM5070"/>
      <c r="AN5070"/>
      <c r="AO5070"/>
      <c r="AP5070"/>
      <c r="AQ5070"/>
      <c r="AR5070"/>
      <c r="AS5070"/>
      <c r="AT5070"/>
      <c r="AU5070"/>
      <c r="AV5070"/>
    </row>
    <row r="5071" spans="1:48" s="58" customFormat="1" ht="12.75" x14ac:dyDescent="0.2">
      <c r="A5071" s="247"/>
      <c r="B5071" s="165"/>
      <c r="C5071" s="165"/>
      <c r="D5071" s="245"/>
      <c r="E5071" s="245"/>
      <c r="F5071" s="245"/>
      <c r="G5071" s="251"/>
      <c r="H5071" s="251"/>
      <c r="I5071" s="251"/>
      <c r="J5071" s="251"/>
      <c r="K5071" s="251"/>
      <c r="L5071" s="251"/>
      <c r="M5071" s="251"/>
      <c r="N5071" s="251"/>
      <c r="O5071" s="251"/>
      <c r="P5071" s="251"/>
      <c r="Q5071"/>
      <c r="R5071"/>
      <c r="S5071"/>
      <c r="T5071"/>
      <c r="U5071"/>
      <c r="V5071"/>
      <c r="W5071"/>
      <c r="X5071"/>
      <c r="Y5071"/>
      <c r="Z5071"/>
      <c r="AA5071"/>
      <c r="AB5071"/>
      <c r="AC5071"/>
      <c r="AD5071"/>
      <c r="AE5071"/>
      <c r="AF5071"/>
      <c r="AG5071"/>
      <c r="AH5071"/>
      <c r="AI5071"/>
      <c r="AJ5071"/>
      <c r="AK5071"/>
      <c r="AL5071"/>
      <c r="AM5071"/>
      <c r="AN5071"/>
      <c r="AO5071"/>
      <c r="AP5071"/>
      <c r="AQ5071"/>
      <c r="AR5071"/>
      <c r="AS5071"/>
      <c r="AT5071"/>
      <c r="AU5071"/>
      <c r="AV5071"/>
    </row>
    <row r="5072" spans="1:48" s="58" customFormat="1" ht="12.75" x14ac:dyDescent="0.2">
      <c r="A5072" s="247"/>
      <c r="B5072" s="165"/>
      <c r="C5072" s="165"/>
      <c r="D5072" s="245"/>
      <c r="E5072" s="245"/>
      <c r="F5072" s="245"/>
      <c r="G5072" s="251"/>
      <c r="H5072" s="251"/>
      <c r="I5072" s="251"/>
      <c r="J5072" s="251"/>
      <c r="K5072" s="251"/>
      <c r="L5072" s="251"/>
      <c r="M5072" s="251"/>
      <c r="N5072" s="251"/>
      <c r="O5072" s="251"/>
      <c r="P5072" s="251"/>
      <c r="Q5072"/>
      <c r="R5072"/>
      <c r="S5072"/>
      <c r="T5072"/>
      <c r="U5072"/>
      <c r="V5072"/>
      <c r="W5072"/>
      <c r="X5072"/>
      <c r="Y5072"/>
      <c r="Z5072"/>
      <c r="AA5072"/>
      <c r="AB5072"/>
      <c r="AC5072"/>
      <c r="AD5072"/>
      <c r="AE5072"/>
      <c r="AF5072"/>
      <c r="AG5072"/>
      <c r="AH5072"/>
      <c r="AI5072"/>
      <c r="AJ5072"/>
      <c r="AK5072"/>
      <c r="AL5072"/>
      <c r="AM5072"/>
      <c r="AN5072"/>
      <c r="AO5072"/>
      <c r="AP5072"/>
      <c r="AQ5072"/>
      <c r="AR5072"/>
      <c r="AS5072"/>
      <c r="AT5072"/>
      <c r="AU5072"/>
      <c r="AV5072"/>
    </row>
    <row r="5073" spans="1:48" s="58" customFormat="1" ht="12.75" x14ac:dyDescent="0.2">
      <c r="A5073" s="247"/>
      <c r="B5073" s="165"/>
      <c r="C5073" s="165"/>
      <c r="D5073" s="245"/>
      <c r="E5073" s="245"/>
      <c r="F5073" s="245"/>
      <c r="G5073" s="251"/>
      <c r="H5073" s="251"/>
      <c r="I5073" s="251"/>
      <c r="J5073" s="251"/>
      <c r="K5073" s="251"/>
      <c r="L5073" s="251"/>
      <c r="M5073" s="251"/>
      <c r="N5073" s="251"/>
      <c r="O5073" s="251"/>
      <c r="P5073" s="251"/>
      <c r="Q5073"/>
      <c r="R5073"/>
      <c r="S5073"/>
      <c r="T5073"/>
      <c r="U5073"/>
      <c r="V5073"/>
      <c r="W5073"/>
      <c r="X5073"/>
      <c r="Y5073"/>
      <c r="Z5073"/>
      <c r="AA5073"/>
      <c r="AB5073"/>
      <c r="AC5073"/>
      <c r="AD5073"/>
      <c r="AE5073"/>
      <c r="AF5073"/>
      <c r="AG5073"/>
      <c r="AH5073"/>
      <c r="AI5073"/>
      <c r="AJ5073"/>
      <c r="AK5073"/>
      <c r="AL5073"/>
      <c r="AM5073"/>
      <c r="AN5073"/>
      <c r="AO5073"/>
      <c r="AP5073"/>
      <c r="AQ5073"/>
      <c r="AR5073"/>
      <c r="AS5073"/>
      <c r="AT5073"/>
      <c r="AU5073"/>
      <c r="AV5073"/>
    </row>
    <row r="5074" spans="1:48" s="58" customFormat="1" ht="12.75" x14ac:dyDescent="0.2">
      <c r="A5074" s="247"/>
      <c r="B5074" s="165"/>
      <c r="C5074" s="165"/>
      <c r="D5074" s="245"/>
      <c r="E5074" s="245"/>
      <c r="F5074" s="245"/>
      <c r="G5074" s="251"/>
      <c r="H5074" s="251"/>
      <c r="I5074" s="251"/>
      <c r="J5074" s="251"/>
      <c r="K5074" s="251"/>
      <c r="L5074" s="251"/>
      <c r="M5074" s="251"/>
      <c r="N5074" s="251"/>
      <c r="O5074" s="251"/>
      <c r="P5074" s="251"/>
      <c r="Q5074"/>
      <c r="R5074"/>
      <c r="S5074"/>
      <c r="T5074"/>
      <c r="U5074"/>
      <c r="V5074"/>
      <c r="W5074"/>
      <c r="X5074"/>
      <c r="Y5074"/>
      <c r="Z5074"/>
      <c r="AA5074"/>
      <c r="AB5074"/>
      <c r="AC5074"/>
      <c r="AD5074"/>
      <c r="AE5074"/>
      <c r="AF5074"/>
      <c r="AG5074"/>
      <c r="AH5074"/>
      <c r="AI5074"/>
      <c r="AJ5074"/>
      <c r="AK5074"/>
      <c r="AL5074"/>
      <c r="AM5074"/>
      <c r="AN5074"/>
      <c r="AO5074"/>
      <c r="AP5074"/>
      <c r="AQ5074"/>
      <c r="AR5074"/>
      <c r="AS5074"/>
      <c r="AT5074"/>
      <c r="AU5074"/>
      <c r="AV5074"/>
    </row>
    <row r="5075" spans="1:48" s="58" customFormat="1" ht="12.75" x14ac:dyDescent="0.2">
      <c r="A5075" s="247"/>
      <c r="B5075" s="165"/>
      <c r="C5075" s="165"/>
      <c r="D5075" s="245"/>
      <c r="E5075" s="245"/>
      <c r="F5075" s="245"/>
      <c r="G5075" s="251"/>
      <c r="H5075" s="251"/>
      <c r="I5075" s="251"/>
      <c r="J5075" s="251"/>
      <c r="K5075" s="251"/>
      <c r="L5075" s="251"/>
      <c r="M5075" s="251"/>
      <c r="N5075" s="251"/>
      <c r="O5075" s="251"/>
      <c r="P5075" s="251"/>
      <c r="Q5075"/>
      <c r="R5075"/>
      <c r="S5075"/>
      <c r="T5075"/>
      <c r="U5075"/>
      <c r="V5075"/>
      <c r="W5075"/>
      <c r="X5075"/>
      <c r="Y5075"/>
      <c r="Z5075"/>
      <c r="AA5075"/>
      <c r="AB5075"/>
      <c r="AC5075"/>
      <c r="AD5075"/>
      <c r="AE5075"/>
      <c r="AF5075"/>
      <c r="AG5075"/>
      <c r="AH5075"/>
      <c r="AI5075"/>
      <c r="AJ5075"/>
      <c r="AK5075"/>
      <c r="AL5075"/>
      <c r="AM5075"/>
      <c r="AN5075"/>
      <c r="AO5075"/>
      <c r="AP5075"/>
      <c r="AQ5075"/>
      <c r="AR5075"/>
      <c r="AS5075"/>
      <c r="AT5075"/>
      <c r="AU5075"/>
      <c r="AV5075"/>
    </row>
    <row r="5076" spans="1:48" s="58" customFormat="1" ht="12.75" x14ac:dyDescent="0.2">
      <c r="A5076" s="247"/>
      <c r="B5076" s="165"/>
      <c r="C5076" s="165"/>
      <c r="D5076" s="245"/>
      <c r="E5076" s="245"/>
      <c r="F5076" s="245"/>
      <c r="G5076" s="251"/>
      <c r="H5076" s="251"/>
      <c r="I5076" s="251"/>
      <c r="J5076" s="251"/>
      <c r="K5076" s="251"/>
      <c r="L5076" s="251"/>
      <c r="M5076" s="251"/>
      <c r="N5076" s="251"/>
      <c r="O5076" s="251"/>
      <c r="P5076" s="251"/>
      <c r="Q5076"/>
      <c r="R5076"/>
      <c r="S5076"/>
      <c r="T5076"/>
      <c r="U5076"/>
      <c r="V5076"/>
      <c r="W5076"/>
      <c r="X5076"/>
      <c r="Y5076"/>
      <c r="Z5076"/>
      <c r="AA5076"/>
      <c r="AB5076"/>
      <c r="AC5076"/>
      <c r="AD5076"/>
      <c r="AE5076"/>
      <c r="AF5076"/>
      <c r="AG5076"/>
      <c r="AH5076"/>
      <c r="AI5076"/>
      <c r="AJ5076"/>
      <c r="AK5076"/>
      <c r="AL5076"/>
      <c r="AM5076"/>
      <c r="AN5076"/>
      <c r="AO5076"/>
      <c r="AP5076"/>
      <c r="AQ5076"/>
      <c r="AR5076"/>
      <c r="AS5076"/>
      <c r="AT5076"/>
      <c r="AU5076"/>
      <c r="AV5076"/>
    </row>
    <row r="5077" spans="1:48" s="58" customFormat="1" ht="12.75" x14ac:dyDescent="0.2">
      <c r="A5077" s="247"/>
      <c r="B5077" s="165"/>
      <c r="C5077" s="165"/>
      <c r="D5077" s="245"/>
      <c r="E5077" s="245"/>
      <c r="F5077" s="245"/>
      <c r="G5077" s="251"/>
      <c r="H5077" s="251"/>
      <c r="I5077" s="251"/>
      <c r="J5077" s="251"/>
      <c r="K5077" s="251"/>
      <c r="L5077" s="251"/>
      <c r="M5077" s="251"/>
      <c r="N5077" s="251"/>
      <c r="O5077" s="251"/>
      <c r="P5077" s="251"/>
      <c r="Q5077"/>
      <c r="R5077"/>
      <c r="S5077"/>
      <c r="T5077"/>
      <c r="U5077"/>
      <c r="V5077"/>
      <c r="W5077"/>
      <c r="X5077"/>
      <c r="Y5077"/>
      <c r="Z5077"/>
      <c r="AA5077"/>
      <c r="AB5077"/>
      <c r="AC5077"/>
      <c r="AD5077"/>
      <c r="AE5077"/>
      <c r="AF5077"/>
      <c r="AG5077"/>
      <c r="AH5077"/>
      <c r="AI5077"/>
      <c r="AJ5077"/>
      <c r="AK5077"/>
      <c r="AL5077"/>
      <c r="AM5077"/>
      <c r="AN5077"/>
      <c r="AO5077"/>
      <c r="AP5077"/>
      <c r="AQ5077"/>
      <c r="AR5077"/>
      <c r="AS5077"/>
      <c r="AT5077"/>
      <c r="AU5077"/>
      <c r="AV5077"/>
    </row>
    <row r="5078" spans="1:48" s="58" customFormat="1" ht="12.75" x14ac:dyDescent="0.2">
      <c r="A5078" s="247"/>
      <c r="B5078" s="165"/>
      <c r="C5078" s="165"/>
      <c r="D5078" s="245"/>
      <c r="E5078" s="245"/>
      <c r="F5078" s="245"/>
      <c r="G5078" s="251"/>
      <c r="H5078" s="251"/>
      <c r="I5078" s="251"/>
      <c r="J5078" s="251"/>
      <c r="K5078" s="251"/>
      <c r="L5078" s="251"/>
      <c r="M5078" s="251"/>
      <c r="N5078" s="251"/>
      <c r="O5078" s="251"/>
      <c r="P5078" s="251"/>
      <c r="Q5078"/>
      <c r="R5078"/>
      <c r="S5078"/>
      <c r="T5078"/>
      <c r="U5078"/>
      <c r="V5078"/>
      <c r="W5078"/>
      <c r="X5078"/>
      <c r="Y5078"/>
      <c r="Z5078"/>
      <c r="AA5078"/>
      <c r="AB5078"/>
      <c r="AC5078"/>
      <c r="AD5078"/>
      <c r="AE5078"/>
      <c r="AF5078"/>
      <c r="AG5078"/>
      <c r="AH5078"/>
      <c r="AI5078"/>
      <c r="AJ5078"/>
      <c r="AK5078"/>
      <c r="AL5078"/>
      <c r="AM5078"/>
      <c r="AN5078"/>
      <c r="AO5078"/>
      <c r="AP5078"/>
      <c r="AQ5078"/>
      <c r="AR5078"/>
      <c r="AS5078"/>
      <c r="AT5078"/>
      <c r="AU5078"/>
      <c r="AV5078"/>
    </row>
    <row r="5079" spans="1:48" s="58" customFormat="1" ht="12.75" x14ac:dyDescent="0.2">
      <c r="A5079" s="247"/>
      <c r="B5079" s="165"/>
      <c r="C5079" s="165"/>
      <c r="D5079" s="245"/>
      <c r="E5079" s="245"/>
      <c r="F5079" s="245"/>
      <c r="G5079" s="251"/>
      <c r="H5079" s="251"/>
      <c r="I5079" s="251"/>
      <c r="J5079" s="251"/>
      <c r="K5079" s="251"/>
      <c r="L5079" s="251"/>
      <c r="M5079" s="251"/>
      <c r="N5079" s="251"/>
      <c r="O5079" s="251"/>
      <c r="P5079" s="251"/>
      <c r="Q5079"/>
      <c r="R5079"/>
      <c r="S5079"/>
      <c r="T5079"/>
      <c r="U5079"/>
      <c r="V5079"/>
      <c r="W5079"/>
      <c r="X5079"/>
      <c r="Y5079"/>
      <c r="Z5079"/>
      <c r="AA5079"/>
      <c r="AB5079"/>
      <c r="AC5079"/>
      <c r="AD5079"/>
      <c r="AE5079"/>
      <c r="AF5079"/>
      <c r="AG5079"/>
      <c r="AH5079"/>
      <c r="AI5079"/>
      <c r="AJ5079"/>
      <c r="AK5079"/>
      <c r="AL5079"/>
      <c r="AM5079"/>
      <c r="AN5079"/>
      <c r="AO5079"/>
      <c r="AP5079"/>
      <c r="AQ5079"/>
      <c r="AR5079"/>
      <c r="AS5079"/>
      <c r="AT5079"/>
      <c r="AU5079"/>
      <c r="AV5079"/>
    </row>
    <row r="5080" spans="1:48" s="58" customFormat="1" ht="12.75" x14ac:dyDescent="0.2">
      <c r="A5080" s="247"/>
      <c r="B5080" s="165"/>
      <c r="C5080" s="165"/>
      <c r="D5080" s="245"/>
      <c r="E5080" s="245"/>
      <c r="F5080" s="245"/>
      <c r="G5080" s="251"/>
      <c r="H5080" s="251"/>
      <c r="I5080" s="251"/>
      <c r="J5080" s="251"/>
      <c r="K5080" s="251"/>
      <c r="L5080" s="251"/>
      <c r="M5080" s="251"/>
      <c r="N5080" s="251"/>
      <c r="O5080" s="251"/>
      <c r="P5080" s="251"/>
      <c r="Q5080"/>
      <c r="R5080"/>
      <c r="S5080"/>
      <c r="T5080"/>
      <c r="U5080"/>
      <c r="V5080"/>
      <c r="W5080"/>
      <c r="X5080"/>
      <c r="Y5080"/>
      <c r="Z5080"/>
      <c r="AA5080"/>
      <c r="AB5080"/>
      <c r="AC5080"/>
      <c r="AD5080"/>
      <c r="AE5080"/>
      <c r="AF5080"/>
      <c r="AG5080"/>
      <c r="AH5080"/>
      <c r="AI5080"/>
      <c r="AJ5080"/>
      <c r="AK5080"/>
      <c r="AL5080"/>
      <c r="AM5080"/>
      <c r="AN5080"/>
      <c r="AO5080"/>
      <c r="AP5080"/>
      <c r="AQ5080"/>
      <c r="AR5080"/>
      <c r="AS5080"/>
      <c r="AT5080"/>
      <c r="AU5080"/>
      <c r="AV5080"/>
    </row>
    <row r="5081" spans="1:48" s="58" customFormat="1" ht="12.75" x14ac:dyDescent="0.2">
      <c r="A5081" s="247"/>
      <c r="B5081" s="165"/>
      <c r="C5081" s="165"/>
      <c r="D5081" s="245"/>
      <c r="E5081" s="245"/>
      <c r="F5081" s="245"/>
      <c r="G5081" s="251"/>
      <c r="H5081" s="251"/>
      <c r="I5081" s="251"/>
      <c r="J5081" s="251"/>
      <c r="K5081" s="251"/>
      <c r="L5081" s="251"/>
      <c r="M5081" s="251"/>
      <c r="N5081" s="251"/>
      <c r="O5081" s="251"/>
      <c r="P5081" s="251"/>
      <c r="Q5081"/>
      <c r="R5081"/>
      <c r="S5081"/>
      <c r="T5081"/>
      <c r="U5081"/>
      <c r="V5081"/>
      <c r="W5081"/>
      <c r="X5081"/>
      <c r="Y5081"/>
      <c r="Z5081"/>
      <c r="AA5081"/>
      <c r="AB5081"/>
      <c r="AC5081"/>
      <c r="AD5081"/>
      <c r="AE5081"/>
      <c r="AF5081"/>
      <c r="AG5081"/>
      <c r="AH5081"/>
      <c r="AI5081"/>
      <c r="AJ5081"/>
      <c r="AK5081"/>
      <c r="AL5081"/>
      <c r="AM5081"/>
      <c r="AN5081"/>
      <c r="AO5081"/>
      <c r="AP5081"/>
      <c r="AQ5081"/>
      <c r="AR5081"/>
      <c r="AS5081"/>
      <c r="AT5081"/>
      <c r="AU5081"/>
      <c r="AV5081"/>
    </row>
    <row r="5082" spans="1:48" s="58" customFormat="1" ht="12.75" x14ac:dyDescent="0.2">
      <c r="A5082" s="247"/>
      <c r="B5082" s="165"/>
      <c r="C5082" s="165"/>
      <c r="D5082" s="245"/>
      <c r="E5082" s="245"/>
      <c r="F5082" s="245"/>
      <c r="G5082" s="251"/>
      <c r="H5082" s="251"/>
      <c r="I5082" s="251"/>
      <c r="J5082" s="251"/>
      <c r="K5082" s="251"/>
      <c r="L5082" s="251"/>
      <c r="M5082" s="251"/>
      <c r="N5082" s="251"/>
      <c r="O5082" s="251"/>
      <c r="P5082" s="251"/>
      <c r="Q5082"/>
      <c r="R5082"/>
      <c r="S5082"/>
      <c r="T5082"/>
      <c r="U5082"/>
      <c r="V5082"/>
      <c r="W5082"/>
      <c r="X5082"/>
      <c r="Y5082"/>
      <c r="Z5082"/>
      <c r="AA5082"/>
      <c r="AB5082"/>
      <c r="AC5082"/>
      <c r="AD5082"/>
      <c r="AE5082"/>
      <c r="AF5082"/>
      <c r="AG5082"/>
      <c r="AH5082"/>
      <c r="AI5082"/>
      <c r="AJ5082"/>
      <c r="AK5082"/>
      <c r="AL5082"/>
      <c r="AM5082"/>
      <c r="AN5082"/>
      <c r="AO5082"/>
      <c r="AP5082"/>
      <c r="AQ5082"/>
      <c r="AR5082"/>
      <c r="AS5082"/>
      <c r="AT5082"/>
      <c r="AU5082"/>
      <c r="AV5082"/>
    </row>
    <row r="5083" spans="1:48" s="58" customFormat="1" ht="12.75" x14ac:dyDescent="0.2">
      <c r="A5083" s="247"/>
      <c r="B5083" s="165"/>
      <c r="C5083" s="165"/>
      <c r="D5083" s="245"/>
      <c r="E5083" s="245"/>
      <c r="F5083" s="245"/>
      <c r="G5083" s="251"/>
      <c r="H5083" s="251"/>
      <c r="I5083" s="251"/>
      <c r="J5083" s="251"/>
      <c r="K5083" s="251"/>
      <c r="L5083" s="251"/>
      <c r="M5083" s="251"/>
      <c r="N5083" s="251"/>
      <c r="O5083" s="251"/>
      <c r="P5083" s="251"/>
      <c r="Q5083"/>
      <c r="R5083"/>
      <c r="S5083"/>
      <c r="T5083"/>
      <c r="U5083"/>
      <c r="V5083"/>
      <c r="W5083"/>
      <c r="X5083"/>
      <c r="Y5083"/>
      <c r="Z5083"/>
      <c r="AA5083"/>
      <c r="AB5083"/>
      <c r="AC5083"/>
      <c r="AD5083"/>
      <c r="AE5083"/>
      <c r="AF5083"/>
      <c r="AG5083"/>
      <c r="AH5083"/>
      <c r="AI5083"/>
      <c r="AJ5083"/>
      <c r="AK5083"/>
      <c r="AL5083"/>
      <c r="AM5083"/>
      <c r="AN5083"/>
      <c r="AO5083"/>
      <c r="AP5083"/>
      <c r="AQ5083"/>
      <c r="AR5083"/>
      <c r="AS5083"/>
      <c r="AT5083"/>
      <c r="AU5083"/>
      <c r="AV5083"/>
    </row>
    <row r="5084" spans="1:48" s="58" customFormat="1" ht="12.75" x14ac:dyDescent="0.2">
      <c r="A5084" s="247"/>
      <c r="B5084" s="165"/>
      <c r="C5084" s="165"/>
      <c r="D5084" s="245"/>
      <c r="E5084" s="245"/>
      <c r="F5084" s="245"/>
      <c r="G5084" s="251"/>
      <c r="H5084" s="251"/>
      <c r="I5084" s="251"/>
      <c r="J5084" s="251"/>
      <c r="K5084" s="251"/>
      <c r="L5084" s="251"/>
      <c r="M5084" s="251"/>
      <c r="N5084" s="251"/>
      <c r="O5084" s="251"/>
      <c r="P5084" s="251"/>
      <c r="Q5084"/>
      <c r="R5084"/>
      <c r="S5084"/>
      <c r="T5084"/>
      <c r="U5084"/>
      <c r="V5084"/>
      <c r="W5084"/>
      <c r="X5084"/>
      <c r="Y5084"/>
      <c r="Z5084"/>
      <c r="AA5084"/>
      <c r="AB5084"/>
      <c r="AC5084"/>
      <c r="AD5084"/>
      <c r="AE5084"/>
      <c r="AF5084"/>
      <c r="AG5084"/>
      <c r="AH5084"/>
      <c r="AI5084"/>
      <c r="AJ5084"/>
      <c r="AK5084"/>
      <c r="AL5084"/>
      <c r="AM5084"/>
      <c r="AN5084"/>
      <c r="AO5084"/>
      <c r="AP5084"/>
      <c r="AQ5084"/>
      <c r="AR5084"/>
      <c r="AS5084"/>
      <c r="AT5084"/>
      <c r="AU5084"/>
      <c r="AV5084"/>
    </row>
    <row r="5085" spans="1:48" s="58" customFormat="1" ht="12.75" x14ac:dyDescent="0.2">
      <c r="A5085" s="247"/>
      <c r="B5085" s="165"/>
      <c r="C5085" s="165"/>
      <c r="D5085" s="245"/>
      <c r="E5085" s="245"/>
      <c r="F5085" s="245"/>
      <c r="G5085" s="251"/>
      <c r="H5085" s="251"/>
      <c r="I5085" s="251"/>
      <c r="J5085" s="251"/>
      <c r="K5085" s="251"/>
      <c r="L5085" s="251"/>
      <c r="M5085" s="251"/>
      <c r="N5085" s="251"/>
      <c r="O5085" s="251"/>
      <c r="P5085" s="251"/>
      <c r="Q5085"/>
      <c r="R5085"/>
      <c r="S5085"/>
      <c r="T5085"/>
      <c r="U5085"/>
      <c r="V5085"/>
      <c r="W5085"/>
      <c r="X5085"/>
      <c r="Y5085"/>
      <c r="Z5085"/>
      <c r="AA5085"/>
      <c r="AB5085"/>
      <c r="AC5085"/>
      <c r="AD5085"/>
      <c r="AE5085"/>
      <c r="AF5085"/>
      <c r="AG5085"/>
      <c r="AH5085"/>
      <c r="AI5085"/>
      <c r="AJ5085"/>
      <c r="AK5085"/>
      <c r="AL5085"/>
      <c r="AM5085"/>
      <c r="AN5085"/>
      <c r="AO5085"/>
      <c r="AP5085"/>
      <c r="AQ5085"/>
      <c r="AR5085"/>
      <c r="AS5085"/>
      <c r="AT5085"/>
      <c r="AU5085"/>
      <c r="AV5085"/>
    </row>
    <row r="5086" spans="1:48" s="58" customFormat="1" ht="12.75" x14ac:dyDescent="0.2">
      <c r="A5086" s="247"/>
      <c r="B5086" s="165"/>
      <c r="C5086" s="165"/>
      <c r="D5086" s="245"/>
      <c r="E5086" s="245"/>
      <c r="F5086" s="245"/>
      <c r="G5086" s="251"/>
      <c r="H5086" s="251"/>
      <c r="I5086" s="251"/>
      <c r="J5086" s="251"/>
      <c r="K5086" s="251"/>
      <c r="L5086" s="251"/>
      <c r="M5086" s="251"/>
      <c r="N5086" s="251"/>
      <c r="O5086" s="251"/>
      <c r="P5086" s="251"/>
      <c r="Q5086"/>
      <c r="R5086"/>
      <c r="S5086"/>
      <c r="T5086"/>
      <c r="U5086"/>
      <c r="V5086"/>
      <c r="W5086"/>
      <c r="X5086"/>
      <c r="Y5086"/>
      <c r="Z5086"/>
      <c r="AA5086"/>
      <c r="AB5086"/>
      <c r="AC5086"/>
      <c r="AD5086"/>
      <c r="AE5086"/>
      <c r="AF5086"/>
      <c r="AG5086"/>
      <c r="AH5086"/>
      <c r="AI5086"/>
      <c r="AJ5086"/>
      <c r="AK5086"/>
      <c r="AL5086"/>
      <c r="AM5086"/>
      <c r="AN5086"/>
      <c r="AO5086"/>
      <c r="AP5086"/>
      <c r="AQ5086"/>
      <c r="AR5086"/>
      <c r="AS5086"/>
      <c r="AT5086"/>
      <c r="AU5086"/>
      <c r="AV5086"/>
    </row>
    <row r="5087" spans="1:48" s="58" customFormat="1" ht="12.75" x14ac:dyDescent="0.2">
      <c r="A5087" s="247"/>
      <c r="B5087" s="165"/>
      <c r="C5087" s="165"/>
      <c r="D5087" s="245"/>
      <c r="E5087" s="245"/>
      <c r="F5087" s="245"/>
      <c r="G5087" s="251"/>
      <c r="H5087" s="251"/>
      <c r="I5087" s="251"/>
      <c r="J5087" s="251"/>
      <c r="K5087" s="251"/>
      <c r="L5087" s="251"/>
      <c r="M5087" s="251"/>
      <c r="N5087" s="251"/>
      <c r="O5087" s="251"/>
      <c r="P5087" s="251"/>
      <c r="Q5087"/>
      <c r="R5087"/>
      <c r="S5087"/>
      <c r="T5087"/>
      <c r="U5087"/>
      <c r="V5087"/>
      <c r="W5087"/>
      <c r="X5087"/>
      <c r="Y5087"/>
      <c r="Z5087"/>
      <c r="AA5087"/>
      <c r="AB5087"/>
      <c r="AC5087"/>
      <c r="AD5087"/>
      <c r="AE5087"/>
      <c r="AF5087"/>
      <c r="AG5087"/>
      <c r="AH5087"/>
      <c r="AI5087"/>
      <c r="AJ5087"/>
      <c r="AK5087"/>
      <c r="AL5087"/>
      <c r="AM5087"/>
      <c r="AN5087"/>
      <c r="AO5087"/>
      <c r="AP5087"/>
      <c r="AQ5087"/>
      <c r="AR5087"/>
      <c r="AS5087"/>
      <c r="AT5087"/>
      <c r="AU5087"/>
      <c r="AV5087"/>
    </row>
    <row r="5088" spans="1:48" s="58" customFormat="1" ht="12.75" x14ac:dyDescent="0.2">
      <c r="A5088" s="247"/>
      <c r="B5088" s="165"/>
      <c r="C5088" s="165"/>
      <c r="D5088" s="245"/>
      <c r="E5088" s="245"/>
      <c r="F5088" s="245"/>
      <c r="G5088" s="251"/>
      <c r="H5088" s="251"/>
      <c r="I5088" s="251"/>
      <c r="J5088" s="251"/>
      <c r="K5088" s="251"/>
      <c r="L5088" s="251"/>
      <c r="M5088" s="251"/>
      <c r="N5088" s="251"/>
      <c r="O5088" s="251"/>
      <c r="P5088" s="251"/>
      <c r="Q5088"/>
      <c r="R5088"/>
      <c r="S5088"/>
      <c r="T5088"/>
      <c r="U5088"/>
      <c r="V5088"/>
      <c r="W5088"/>
      <c r="X5088"/>
      <c r="Y5088"/>
      <c r="Z5088"/>
      <c r="AA5088"/>
      <c r="AB5088"/>
      <c r="AC5088"/>
      <c r="AD5088"/>
      <c r="AE5088"/>
      <c r="AF5088"/>
      <c r="AG5088"/>
      <c r="AH5088"/>
      <c r="AI5088"/>
      <c r="AJ5088"/>
      <c r="AK5088"/>
      <c r="AL5088"/>
      <c r="AM5088"/>
      <c r="AN5088"/>
      <c r="AO5088"/>
      <c r="AP5088"/>
      <c r="AQ5088"/>
      <c r="AR5088"/>
      <c r="AS5088"/>
      <c r="AT5088"/>
      <c r="AU5088"/>
      <c r="AV5088"/>
    </row>
    <row r="5089" spans="1:48" s="58" customFormat="1" ht="12.75" x14ac:dyDescent="0.2">
      <c r="A5089" s="247"/>
      <c r="B5089" s="165"/>
      <c r="C5089" s="165"/>
      <c r="D5089" s="245"/>
      <c r="E5089" s="245"/>
      <c r="F5089" s="245"/>
      <c r="G5089" s="251"/>
      <c r="H5089" s="251"/>
      <c r="I5089" s="251"/>
      <c r="J5089" s="251"/>
      <c r="K5089" s="251"/>
      <c r="L5089" s="251"/>
      <c r="M5089" s="251"/>
      <c r="N5089" s="251"/>
      <c r="O5089" s="251"/>
      <c r="P5089" s="251"/>
      <c r="Q5089"/>
      <c r="R5089"/>
      <c r="S5089"/>
      <c r="T5089"/>
      <c r="U5089"/>
      <c r="V5089"/>
      <c r="W5089"/>
      <c r="X5089"/>
      <c r="Y5089"/>
      <c r="Z5089"/>
      <c r="AA5089"/>
      <c r="AB5089"/>
      <c r="AC5089"/>
      <c r="AD5089"/>
      <c r="AE5089"/>
      <c r="AF5089"/>
      <c r="AG5089"/>
      <c r="AH5089"/>
      <c r="AI5089"/>
      <c r="AJ5089"/>
      <c r="AK5089"/>
      <c r="AL5089"/>
      <c r="AM5089"/>
      <c r="AN5089"/>
      <c r="AO5089"/>
      <c r="AP5089"/>
      <c r="AQ5089"/>
      <c r="AR5089"/>
      <c r="AS5089"/>
      <c r="AT5089"/>
      <c r="AU5089"/>
      <c r="AV5089"/>
    </row>
    <row r="5090" spans="1:48" s="58" customFormat="1" ht="12.75" x14ac:dyDescent="0.2">
      <c r="A5090" s="247"/>
      <c r="B5090" s="165"/>
      <c r="C5090" s="165"/>
      <c r="D5090" s="245"/>
      <c r="E5090" s="245"/>
      <c r="F5090" s="245"/>
      <c r="G5090" s="251"/>
      <c r="H5090" s="251"/>
      <c r="I5090" s="251"/>
      <c r="J5090" s="251"/>
      <c r="K5090" s="251"/>
      <c r="L5090" s="251"/>
      <c r="M5090" s="251"/>
      <c r="N5090" s="251"/>
      <c r="O5090" s="251"/>
      <c r="P5090" s="251"/>
      <c r="Q5090"/>
      <c r="R5090"/>
      <c r="S5090"/>
      <c r="T5090"/>
      <c r="U5090"/>
      <c r="V5090"/>
      <c r="W5090"/>
      <c r="X5090"/>
      <c r="Y5090"/>
      <c r="Z5090"/>
      <c r="AA5090"/>
      <c r="AB5090"/>
      <c r="AC5090"/>
      <c r="AD5090"/>
      <c r="AE5090"/>
      <c r="AF5090"/>
      <c r="AG5090"/>
      <c r="AH5090"/>
      <c r="AI5090"/>
      <c r="AJ5090"/>
      <c r="AK5090"/>
      <c r="AL5090"/>
      <c r="AM5090"/>
      <c r="AN5090"/>
      <c r="AO5090"/>
      <c r="AP5090"/>
      <c r="AQ5090"/>
      <c r="AR5090"/>
      <c r="AS5090"/>
      <c r="AT5090"/>
      <c r="AU5090"/>
      <c r="AV5090"/>
    </row>
    <row r="5091" spans="1:48" s="58" customFormat="1" ht="12.75" x14ac:dyDescent="0.2">
      <c r="A5091" s="247"/>
      <c r="B5091" s="165"/>
      <c r="C5091" s="165"/>
      <c r="D5091" s="245"/>
      <c r="E5091" s="245"/>
      <c r="F5091" s="245"/>
      <c r="G5091" s="251"/>
      <c r="H5091" s="251"/>
      <c r="I5091" s="251"/>
      <c r="J5091" s="251"/>
      <c r="K5091" s="251"/>
      <c r="L5091" s="251"/>
      <c r="M5091" s="251"/>
      <c r="N5091" s="251"/>
      <c r="O5091" s="251"/>
      <c r="P5091" s="251"/>
      <c r="Q5091"/>
      <c r="R5091"/>
      <c r="S5091"/>
      <c r="T5091"/>
      <c r="U5091"/>
      <c r="V5091"/>
      <c r="W5091"/>
      <c r="X5091"/>
      <c r="Y5091"/>
      <c r="Z5091"/>
      <c r="AA5091"/>
      <c r="AB5091"/>
      <c r="AC5091"/>
      <c r="AD5091"/>
      <c r="AE5091"/>
      <c r="AF5091"/>
      <c r="AG5091"/>
      <c r="AH5091"/>
      <c r="AI5091"/>
      <c r="AJ5091"/>
      <c r="AK5091"/>
      <c r="AL5091"/>
      <c r="AM5091"/>
      <c r="AN5091"/>
      <c r="AO5091"/>
      <c r="AP5091"/>
      <c r="AQ5091"/>
      <c r="AR5091"/>
      <c r="AS5091"/>
      <c r="AT5091"/>
      <c r="AU5091"/>
      <c r="AV5091"/>
    </row>
    <row r="5092" spans="1:48" s="58" customFormat="1" ht="12.75" x14ac:dyDescent="0.2">
      <c r="A5092" s="247"/>
      <c r="B5092" s="165"/>
      <c r="C5092" s="165"/>
      <c r="D5092" s="245"/>
      <c r="E5092" s="245"/>
      <c r="F5092" s="245"/>
      <c r="G5092" s="251"/>
      <c r="H5092" s="251"/>
      <c r="I5092" s="251"/>
      <c r="J5092" s="251"/>
      <c r="K5092" s="251"/>
      <c r="L5092" s="251"/>
      <c r="M5092" s="251"/>
      <c r="N5092" s="251"/>
      <c r="O5092" s="251"/>
      <c r="P5092" s="251"/>
      <c r="Q5092"/>
      <c r="R5092"/>
      <c r="S5092"/>
      <c r="T5092"/>
      <c r="U5092"/>
      <c r="V5092"/>
      <c r="W5092"/>
      <c r="X5092"/>
      <c r="Y5092"/>
      <c r="Z5092"/>
      <c r="AA5092"/>
      <c r="AB5092"/>
      <c r="AC5092"/>
      <c r="AD5092"/>
      <c r="AE5092"/>
      <c r="AF5092"/>
      <c r="AG5092"/>
      <c r="AH5092"/>
      <c r="AI5092"/>
      <c r="AJ5092"/>
      <c r="AK5092"/>
      <c r="AL5092"/>
      <c r="AM5092"/>
      <c r="AN5092"/>
      <c r="AO5092"/>
      <c r="AP5092"/>
      <c r="AQ5092"/>
      <c r="AR5092"/>
      <c r="AS5092"/>
      <c r="AT5092"/>
      <c r="AU5092"/>
      <c r="AV5092"/>
    </row>
    <row r="5093" spans="1:48" s="58" customFormat="1" ht="12.75" x14ac:dyDescent="0.2">
      <c r="A5093" s="247"/>
      <c r="B5093" s="165"/>
      <c r="C5093" s="165"/>
      <c r="D5093" s="245"/>
      <c r="E5093" s="245"/>
      <c r="F5093" s="245"/>
      <c r="G5093" s="251"/>
      <c r="H5093" s="251"/>
      <c r="I5093" s="251"/>
      <c r="J5093" s="251"/>
      <c r="K5093" s="251"/>
      <c r="L5093" s="251"/>
      <c r="M5093" s="251"/>
      <c r="N5093" s="251"/>
      <c r="O5093" s="251"/>
      <c r="P5093" s="251"/>
      <c r="Q5093"/>
      <c r="R5093"/>
      <c r="S5093"/>
      <c r="T5093"/>
      <c r="U5093"/>
      <c r="V5093"/>
      <c r="W5093"/>
      <c r="X5093"/>
      <c r="Y5093"/>
      <c r="Z5093"/>
      <c r="AA5093"/>
      <c r="AB5093"/>
      <c r="AC5093"/>
      <c r="AD5093"/>
      <c r="AE5093"/>
      <c r="AF5093"/>
      <c r="AG5093"/>
      <c r="AH5093"/>
      <c r="AI5093"/>
      <c r="AJ5093"/>
      <c r="AK5093"/>
      <c r="AL5093"/>
      <c r="AM5093"/>
      <c r="AN5093"/>
      <c r="AO5093"/>
      <c r="AP5093"/>
      <c r="AQ5093"/>
      <c r="AR5093"/>
      <c r="AS5093"/>
      <c r="AT5093"/>
      <c r="AU5093"/>
      <c r="AV5093"/>
    </row>
    <row r="5094" spans="1:48" s="58" customFormat="1" ht="12.75" x14ac:dyDescent="0.2">
      <c r="A5094" s="247"/>
      <c r="B5094" s="165"/>
      <c r="C5094" s="165"/>
      <c r="D5094" s="245"/>
      <c r="E5094" s="245"/>
      <c r="F5094" s="245"/>
      <c r="G5094" s="251"/>
      <c r="H5094" s="251"/>
      <c r="I5094" s="251"/>
      <c r="J5094" s="251"/>
      <c r="K5094" s="251"/>
      <c r="L5094" s="251"/>
      <c r="M5094" s="251"/>
      <c r="N5094" s="251"/>
      <c r="O5094" s="251"/>
      <c r="P5094" s="251"/>
      <c r="Q5094"/>
      <c r="R5094"/>
      <c r="S5094"/>
      <c r="T5094"/>
      <c r="U5094"/>
      <c r="V5094"/>
      <c r="W5094"/>
      <c r="X5094"/>
      <c r="Y5094"/>
      <c r="Z5094"/>
      <c r="AA5094"/>
      <c r="AB5094"/>
      <c r="AC5094"/>
      <c r="AD5094"/>
      <c r="AE5094"/>
      <c r="AF5094"/>
      <c r="AG5094"/>
      <c r="AH5094"/>
      <c r="AI5094"/>
      <c r="AJ5094"/>
      <c r="AK5094"/>
      <c r="AL5094"/>
      <c r="AM5094"/>
      <c r="AN5094"/>
      <c r="AO5094"/>
      <c r="AP5094"/>
      <c r="AQ5094"/>
      <c r="AR5094"/>
      <c r="AS5094"/>
      <c r="AT5094"/>
      <c r="AU5094"/>
      <c r="AV5094"/>
    </row>
    <row r="5095" spans="1:48" s="58" customFormat="1" ht="12.75" x14ac:dyDescent="0.2">
      <c r="A5095" s="247"/>
      <c r="B5095" s="165"/>
      <c r="C5095" s="165"/>
      <c r="D5095" s="245"/>
      <c r="E5095" s="245"/>
      <c r="F5095" s="245"/>
      <c r="G5095" s="251"/>
      <c r="H5095" s="251"/>
      <c r="I5095" s="251"/>
      <c r="J5095" s="251"/>
      <c r="K5095" s="251"/>
      <c r="L5095" s="251"/>
      <c r="M5095" s="251"/>
      <c r="N5095" s="251"/>
      <c r="O5095" s="251"/>
      <c r="P5095" s="251"/>
      <c r="Q5095"/>
      <c r="R5095"/>
      <c r="S5095"/>
      <c r="T5095"/>
      <c r="U5095"/>
      <c r="V5095"/>
      <c r="W5095"/>
      <c r="X5095"/>
      <c r="Y5095"/>
      <c r="Z5095"/>
      <c r="AA5095"/>
      <c r="AB5095"/>
      <c r="AC5095"/>
      <c r="AD5095"/>
      <c r="AE5095"/>
      <c r="AF5095"/>
      <c r="AG5095"/>
      <c r="AH5095"/>
      <c r="AI5095"/>
      <c r="AJ5095"/>
      <c r="AK5095"/>
      <c r="AL5095"/>
      <c r="AM5095"/>
      <c r="AN5095"/>
      <c r="AO5095"/>
      <c r="AP5095"/>
      <c r="AQ5095"/>
      <c r="AR5095"/>
      <c r="AS5095"/>
      <c r="AT5095"/>
      <c r="AU5095"/>
      <c r="AV5095"/>
    </row>
    <row r="5096" spans="1:48" s="58" customFormat="1" ht="12.75" x14ac:dyDescent="0.2">
      <c r="A5096" s="247"/>
      <c r="B5096" s="165"/>
      <c r="C5096" s="165"/>
      <c r="D5096" s="245"/>
      <c r="E5096" s="245"/>
      <c r="F5096" s="245"/>
      <c r="G5096" s="251"/>
      <c r="H5096" s="251"/>
      <c r="I5096" s="251"/>
      <c r="J5096" s="251"/>
      <c r="K5096" s="251"/>
      <c r="L5096" s="251"/>
      <c r="M5096" s="251"/>
      <c r="N5096" s="251"/>
      <c r="O5096" s="251"/>
      <c r="P5096" s="251"/>
      <c r="Q5096"/>
      <c r="R5096"/>
      <c r="S5096"/>
      <c r="T5096"/>
      <c r="U5096"/>
      <c r="V5096"/>
      <c r="W5096"/>
      <c r="X5096"/>
      <c r="Y5096"/>
      <c r="Z5096"/>
      <c r="AA5096"/>
      <c r="AB5096"/>
      <c r="AC5096"/>
      <c r="AD5096"/>
      <c r="AE5096"/>
      <c r="AF5096"/>
      <c r="AG5096"/>
      <c r="AH5096"/>
      <c r="AI5096"/>
      <c r="AJ5096"/>
      <c r="AK5096"/>
      <c r="AL5096"/>
      <c r="AM5096"/>
      <c r="AN5096"/>
      <c r="AO5096"/>
      <c r="AP5096"/>
      <c r="AQ5096"/>
      <c r="AR5096"/>
      <c r="AS5096"/>
      <c r="AT5096"/>
      <c r="AU5096"/>
      <c r="AV5096"/>
    </row>
    <row r="5097" spans="1:48" s="58" customFormat="1" ht="12.75" x14ac:dyDescent="0.2">
      <c r="A5097" s="247"/>
      <c r="B5097" s="165"/>
      <c r="C5097" s="165"/>
      <c r="D5097" s="245"/>
      <c r="E5097" s="245"/>
      <c r="F5097" s="245"/>
      <c r="G5097" s="251"/>
      <c r="H5097" s="251"/>
      <c r="I5097" s="251"/>
      <c r="J5097" s="251"/>
      <c r="K5097" s="251"/>
      <c r="L5097" s="251"/>
      <c r="M5097" s="251"/>
      <c r="N5097" s="251"/>
      <c r="O5097" s="251"/>
      <c r="P5097" s="251"/>
      <c r="Q5097"/>
      <c r="R5097"/>
      <c r="S5097"/>
      <c r="T5097"/>
      <c r="U5097"/>
      <c r="V5097"/>
      <c r="W5097"/>
      <c r="X5097"/>
      <c r="Y5097"/>
      <c r="Z5097"/>
      <c r="AA5097"/>
      <c r="AB5097"/>
      <c r="AC5097"/>
      <c r="AD5097"/>
      <c r="AE5097"/>
      <c r="AF5097"/>
      <c r="AG5097"/>
      <c r="AH5097"/>
      <c r="AI5097"/>
      <c r="AJ5097"/>
      <c r="AK5097"/>
      <c r="AL5097"/>
      <c r="AM5097"/>
      <c r="AN5097"/>
      <c r="AO5097"/>
      <c r="AP5097"/>
      <c r="AQ5097"/>
      <c r="AR5097"/>
      <c r="AS5097"/>
      <c r="AT5097"/>
      <c r="AU5097"/>
      <c r="AV5097"/>
    </row>
    <row r="5098" spans="1:48" s="58" customFormat="1" ht="12.75" x14ac:dyDescent="0.2">
      <c r="A5098" s="247"/>
      <c r="B5098" s="165"/>
      <c r="C5098" s="165"/>
      <c r="D5098" s="245"/>
      <c r="E5098" s="245"/>
      <c r="F5098" s="245"/>
      <c r="G5098" s="251"/>
      <c r="H5098" s="251"/>
      <c r="I5098" s="251"/>
      <c r="J5098" s="251"/>
      <c r="K5098" s="251"/>
      <c r="L5098" s="251"/>
      <c r="M5098" s="251"/>
      <c r="N5098" s="251"/>
      <c r="O5098" s="251"/>
      <c r="P5098" s="251"/>
      <c r="Q5098"/>
      <c r="R5098"/>
      <c r="S5098"/>
      <c r="T5098"/>
      <c r="U5098"/>
      <c r="V5098"/>
      <c r="W5098"/>
      <c r="X5098"/>
      <c r="Y5098"/>
      <c r="Z5098"/>
      <c r="AA5098"/>
      <c r="AB5098"/>
      <c r="AC5098"/>
      <c r="AD5098"/>
      <c r="AE5098"/>
      <c r="AF5098"/>
      <c r="AG5098"/>
      <c r="AH5098"/>
      <c r="AI5098"/>
      <c r="AJ5098"/>
      <c r="AK5098"/>
      <c r="AL5098"/>
      <c r="AM5098"/>
      <c r="AN5098"/>
      <c r="AO5098"/>
      <c r="AP5098"/>
      <c r="AQ5098"/>
      <c r="AR5098"/>
      <c r="AS5098"/>
      <c r="AT5098"/>
      <c r="AU5098"/>
      <c r="AV5098"/>
    </row>
    <row r="5099" spans="1:48" s="58" customFormat="1" ht="12.75" x14ac:dyDescent="0.2">
      <c r="A5099" s="247"/>
      <c r="B5099" s="165"/>
      <c r="C5099" s="165"/>
      <c r="D5099" s="245"/>
      <c r="E5099" s="245"/>
      <c r="F5099" s="245"/>
      <c r="G5099" s="251"/>
      <c r="H5099" s="251"/>
      <c r="I5099" s="251"/>
      <c r="J5099" s="251"/>
      <c r="K5099" s="251"/>
      <c r="L5099" s="251"/>
      <c r="M5099" s="251"/>
      <c r="N5099" s="251"/>
      <c r="O5099" s="251"/>
      <c r="P5099" s="251"/>
      <c r="Q5099"/>
      <c r="R5099"/>
      <c r="S5099"/>
      <c r="T5099"/>
      <c r="U5099"/>
      <c r="V5099"/>
      <c r="W5099"/>
      <c r="X5099"/>
      <c r="Y5099"/>
      <c r="Z5099"/>
      <c r="AA5099"/>
      <c r="AB5099"/>
      <c r="AC5099"/>
      <c r="AD5099"/>
      <c r="AE5099"/>
      <c r="AF5099"/>
      <c r="AG5099"/>
      <c r="AH5099"/>
      <c r="AI5099"/>
      <c r="AJ5099"/>
      <c r="AK5099"/>
      <c r="AL5099"/>
      <c r="AM5099"/>
      <c r="AN5099"/>
      <c r="AO5099"/>
      <c r="AP5099"/>
      <c r="AQ5099"/>
      <c r="AR5099"/>
      <c r="AS5099"/>
      <c r="AT5099"/>
      <c r="AU5099"/>
      <c r="AV5099"/>
    </row>
    <row r="5100" spans="1:48" s="58" customFormat="1" ht="12.75" x14ac:dyDescent="0.2">
      <c r="A5100" s="247"/>
      <c r="B5100" s="165"/>
      <c r="C5100" s="165"/>
      <c r="D5100" s="245"/>
      <c r="E5100" s="245"/>
      <c r="F5100" s="245"/>
      <c r="G5100" s="251"/>
      <c r="H5100" s="251"/>
      <c r="I5100" s="251"/>
      <c r="J5100" s="251"/>
      <c r="K5100" s="251"/>
      <c r="L5100" s="251"/>
      <c r="M5100" s="251"/>
      <c r="N5100" s="251"/>
      <c r="O5100" s="251"/>
      <c r="P5100" s="251"/>
      <c r="Q5100"/>
      <c r="R5100"/>
      <c r="S5100"/>
      <c r="T5100"/>
      <c r="U5100"/>
      <c r="V5100"/>
      <c r="W5100"/>
      <c r="X5100"/>
      <c r="Y5100"/>
      <c r="Z5100"/>
      <c r="AA5100"/>
      <c r="AB5100"/>
      <c r="AC5100"/>
      <c r="AD5100"/>
      <c r="AE5100"/>
      <c r="AF5100"/>
      <c r="AG5100"/>
      <c r="AH5100"/>
      <c r="AI5100"/>
      <c r="AJ5100"/>
      <c r="AK5100"/>
      <c r="AL5100"/>
      <c r="AM5100"/>
      <c r="AN5100"/>
      <c r="AO5100"/>
      <c r="AP5100"/>
      <c r="AQ5100"/>
      <c r="AR5100"/>
      <c r="AS5100"/>
      <c r="AT5100"/>
      <c r="AU5100"/>
      <c r="AV5100"/>
    </row>
    <row r="5101" spans="1:48" s="58" customFormat="1" ht="12.75" x14ac:dyDescent="0.2">
      <c r="A5101" s="247"/>
      <c r="B5101" s="165"/>
      <c r="C5101" s="165"/>
      <c r="D5101" s="245"/>
      <c r="E5101" s="245"/>
      <c r="F5101" s="245"/>
      <c r="G5101" s="251"/>
      <c r="H5101" s="251"/>
      <c r="I5101" s="251"/>
      <c r="J5101" s="251"/>
      <c r="K5101" s="251"/>
      <c r="L5101" s="251"/>
      <c r="M5101" s="251"/>
      <c r="N5101" s="251"/>
      <c r="O5101" s="251"/>
      <c r="P5101" s="251"/>
      <c r="Q5101"/>
      <c r="R5101"/>
      <c r="S5101"/>
      <c r="T5101"/>
      <c r="U5101"/>
      <c r="V5101"/>
      <c r="W5101"/>
      <c r="X5101"/>
      <c r="Y5101"/>
      <c r="Z5101"/>
      <c r="AA5101"/>
      <c r="AB5101"/>
      <c r="AC5101"/>
      <c r="AD5101"/>
      <c r="AE5101"/>
      <c r="AF5101"/>
      <c r="AG5101"/>
      <c r="AH5101"/>
      <c r="AI5101"/>
      <c r="AJ5101"/>
      <c r="AK5101"/>
      <c r="AL5101"/>
      <c r="AM5101"/>
      <c r="AN5101"/>
      <c r="AO5101"/>
      <c r="AP5101"/>
      <c r="AQ5101"/>
      <c r="AR5101"/>
      <c r="AS5101"/>
      <c r="AT5101"/>
      <c r="AU5101"/>
      <c r="AV5101"/>
    </row>
    <row r="5102" spans="1:48" s="58" customFormat="1" ht="12.75" x14ac:dyDescent="0.2">
      <c r="A5102" s="247"/>
      <c r="B5102" s="165"/>
      <c r="C5102" s="165"/>
      <c r="D5102" s="245"/>
      <c r="E5102" s="245"/>
      <c r="F5102" s="245"/>
      <c r="G5102" s="251"/>
      <c r="H5102" s="251"/>
      <c r="I5102" s="251"/>
      <c r="J5102" s="251"/>
      <c r="K5102" s="251"/>
      <c r="L5102" s="251"/>
      <c r="M5102" s="251"/>
      <c r="N5102" s="251"/>
      <c r="O5102" s="251"/>
      <c r="P5102" s="251"/>
      <c r="Q5102"/>
      <c r="R5102"/>
      <c r="S5102"/>
      <c r="T5102"/>
      <c r="U5102"/>
      <c r="V5102"/>
      <c r="W5102"/>
      <c r="X5102"/>
      <c r="Y5102"/>
      <c r="Z5102"/>
      <c r="AA5102"/>
      <c r="AB5102"/>
      <c r="AC5102"/>
      <c r="AD5102"/>
      <c r="AE5102"/>
      <c r="AF5102"/>
      <c r="AG5102"/>
      <c r="AH5102"/>
      <c r="AI5102"/>
      <c r="AJ5102"/>
      <c r="AK5102"/>
      <c r="AL5102"/>
      <c r="AM5102"/>
      <c r="AN5102"/>
      <c r="AO5102"/>
      <c r="AP5102"/>
      <c r="AQ5102"/>
      <c r="AR5102"/>
      <c r="AS5102"/>
      <c r="AT5102"/>
      <c r="AU5102"/>
      <c r="AV5102"/>
    </row>
    <row r="5103" spans="1:48" s="58" customFormat="1" ht="12.75" x14ac:dyDescent="0.2">
      <c r="A5103" s="247"/>
      <c r="B5103" s="165"/>
      <c r="C5103" s="165"/>
      <c r="D5103" s="245"/>
      <c r="E5103" s="245"/>
      <c r="F5103" s="245"/>
      <c r="G5103" s="251"/>
      <c r="H5103" s="251"/>
      <c r="I5103" s="251"/>
      <c r="J5103" s="251"/>
      <c r="K5103" s="251"/>
      <c r="L5103" s="251"/>
      <c r="M5103" s="251"/>
      <c r="N5103" s="251"/>
      <c r="O5103" s="251"/>
      <c r="P5103" s="251"/>
      <c r="Q5103"/>
      <c r="R5103"/>
      <c r="S5103"/>
      <c r="T5103"/>
      <c r="U5103"/>
      <c r="V5103"/>
      <c r="W5103"/>
      <c r="X5103"/>
      <c r="Y5103"/>
      <c r="Z5103"/>
      <c r="AA5103"/>
      <c r="AB5103"/>
      <c r="AC5103"/>
      <c r="AD5103"/>
      <c r="AE5103"/>
      <c r="AF5103"/>
      <c r="AG5103"/>
      <c r="AH5103"/>
      <c r="AI5103"/>
      <c r="AJ5103"/>
      <c r="AK5103"/>
      <c r="AL5103"/>
      <c r="AM5103"/>
      <c r="AN5103"/>
      <c r="AO5103"/>
      <c r="AP5103"/>
      <c r="AQ5103"/>
      <c r="AR5103"/>
      <c r="AS5103"/>
      <c r="AT5103"/>
      <c r="AU5103"/>
      <c r="AV5103"/>
    </row>
    <row r="5104" spans="1:48" s="58" customFormat="1" ht="12.75" x14ac:dyDescent="0.2">
      <c r="A5104" s="247"/>
      <c r="B5104" s="165"/>
      <c r="C5104" s="165"/>
      <c r="D5104" s="245"/>
      <c r="E5104" s="245"/>
      <c r="F5104" s="245"/>
      <c r="G5104" s="251"/>
      <c r="H5104" s="251"/>
      <c r="I5104" s="251"/>
      <c r="J5104" s="251"/>
      <c r="K5104" s="251"/>
      <c r="L5104" s="251"/>
      <c r="M5104" s="251"/>
      <c r="N5104" s="251"/>
      <c r="O5104" s="251"/>
      <c r="P5104" s="251"/>
      <c r="Q5104"/>
      <c r="R5104"/>
      <c r="S5104"/>
      <c r="T5104"/>
      <c r="U5104"/>
      <c r="V5104"/>
      <c r="W5104"/>
      <c r="X5104"/>
      <c r="Y5104"/>
      <c r="Z5104"/>
      <c r="AA5104"/>
      <c r="AB5104"/>
      <c r="AC5104"/>
      <c r="AD5104"/>
      <c r="AE5104"/>
      <c r="AF5104"/>
      <c r="AG5104"/>
      <c r="AH5104"/>
      <c r="AI5104"/>
      <c r="AJ5104"/>
      <c r="AK5104"/>
      <c r="AL5104"/>
      <c r="AM5104"/>
      <c r="AN5104"/>
      <c r="AO5104"/>
      <c r="AP5104"/>
      <c r="AQ5104"/>
      <c r="AR5104"/>
      <c r="AS5104"/>
      <c r="AT5104"/>
      <c r="AU5104"/>
      <c r="AV5104"/>
    </row>
    <row r="5105" spans="1:48" s="58" customFormat="1" ht="12.75" x14ac:dyDescent="0.2">
      <c r="A5105" s="247"/>
      <c r="B5105" s="165"/>
      <c r="C5105" s="165"/>
      <c r="D5105" s="245"/>
      <c r="E5105" s="245"/>
      <c r="F5105" s="245"/>
      <c r="G5105" s="251"/>
      <c r="H5105" s="251"/>
      <c r="I5105" s="251"/>
      <c r="J5105" s="251"/>
      <c r="K5105" s="251"/>
      <c r="L5105" s="251"/>
      <c r="M5105" s="251"/>
      <c r="N5105" s="251"/>
      <c r="O5105" s="251"/>
      <c r="P5105" s="251"/>
      <c r="Q5105"/>
      <c r="R5105"/>
      <c r="S5105"/>
      <c r="T5105"/>
      <c r="U5105"/>
      <c r="V5105"/>
      <c r="W5105"/>
      <c r="X5105"/>
      <c r="Y5105"/>
      <c r="Z5105"/>
      <c r="AA5105"/>
      <c r="AB5105"/>
      <c r="AC5105"/>
      <c r="AD5105"/>
      <c r="AE5105"/>
      <c r="AF5105"/>
      <c r="AG5105"/>
      <c r="AH5105"/>
      <c r="AI5105"/>
      <c r="AJ5105"/>
      <c r="AK5105"/>
      <c r="AL5105"/>
      <c r="AM5105"/>
      <c r="AN5105"/>
      <c r="AO5105"/>
      <c r="AP5105"/>
      <c r="AQ5105"/>
      <c r="AR5105"/>
      <c r="AS5105"/>
      <c r="AT5105"/>
      <c r="AU5105"/>
      <c r="AV5105"/>
    </row>
    <row r="5106" spans="1:48" s="58" customFormat="1" ht="12.75" x14ac:dyDescent="0.2">
      <c r="A5106" s="247"/>
      <c r="B5106" s="165"/>
      <c r="C5106" s="165"/>
      <c r="D5106" s="245"/>
      <c r="E5106" s="245"/>
      <c r="F5106" s="245"/>
      <c r="G5106" s="251"/>
      <c r="H5106" s="251"/>
      <c r="I5106" s="251"/>
      <c r="J5106" s="251"/>
      <c r="K5106" s="251"/>
      <c r="L5106" s="251"/>
      <c r="M5106" s="251"/>
      <c r="N5106" s="251"/>
      <c r="O5106" s="251"/>
      <c r="P5106" s="251"/>
      <c r="Q5106"/>
      <c r="R5106"/>
      <c r="S5106"/>
      <c r="T5106"/>
      <c r="U5106"/>
      <c r="V5106"/>
      <c r="W5106"/>
      <c r="X5106"/>
      <c r="Y5106"/>
      <c r="Z5106"/>
      <c r="AA5106"/>
      <c r="AB5106"/>
      <c r="AC5106"/>
      <c r="AD5106"/>
      <c r="AE5106"/>
      <c r="AF5106"/>
      <c r="AG5106"/>
      <c r="AH5106"/>
      <c r="AI5106"/>
      <c r="AJ5106"/>
      <c r="AK5106"/>
      <c r="AL5106"/>
      <c r="AM5106"/>
      <c r="AN5106"/>
      <c r="AO5106"/>
      <c r="AP5106"/>
      <c r="AQ5106"/>
      <c r="AR5106"/>
      <c r="AS5106"/>
      <c r="AT5106"/>
      <c r="AU5106"/>
      <c r="AV5106"/>
    </row>
    <row r="5107" spans="1:48" s="58" customFormat="1" ht="12.75" x14ac:dyDescent="0.2">
      <c r="A5107" s="247"/>
      <c r="B5107" s="165"/>
      <c r="C5107" s="165"/>
      <c r="D5107" s="245"/>
      <c r="E5107" s="245"/>
      <c r="F5107" s="245"/>
      <c r="G5107" s="251"/>
      <c r="H5107" s="251"/>
      <c r="I5107" s="251"/>
      <c r="J5107" s="251"/>
      <c r="K5107" s="251"/>
      <c r="L5107" s="251"/>
      <c r="M5107" s="251"/>
      <c r="N5107" s="251"/>
      <c r="O5107" s="251"/>
      <c r="P5107" s="251"/>
      <c r="Q5107"/>
      <c r="R5107"/>
      <c r="S5107"/>
      <c r="T5107"/>
      <c r="U5107"/>
      <c r="V5107"/>
      <c r="W5107"/>
      <c r="X5107"/>
      <c r="Y5107"/>
      <c r="Z5107"/>
      <c r="AA5107"/>
      <c r="AB5107"/>
      <c r="AC5107"/>
      <c r="AD5107"/>
      <c r="AE5107"/>
      <c r="AF5107"/>
      <c r="AG5107"/>
      <c r="AH5107"/>
      <c r="AI5107"/>
      <c r="AJ5107"/>
      <c r="AK5107"/>
      <c r="AL5107"/>
      <c r="AM5107"/>
      <c r="AN5107"/>
      <c r="AO5107"/>
      <c r="AP5107"/>
      <c r="AQ5107"/>
      <c r="AR5107"/>
      <c r="AS5107"/>
      <c r="AT5107"/>
      <c r="AU5107"/>
      <c r="AV5107"/>
    </row>
    <row r="5108" spans="1:48" s="58" customFormat="1" ht="12.75" x14ac:dyDescent="0.2">
      <c r="A5108" s="247"/>
      <c r="B5108" s="165"/>
      <c r="C5108" s="165"/>
      <c r="D5108" s="245"/>
      <c r="E5108" s="245"/>
      <c r="F5108" s="245"/>
      <c r="G5108" s="251"/>
      <c r="H5108" s="251"/>
      <c r="I5108" s="251"/>
      <c r="J5108" s="251"/>
      <c r="K5108" s="251"/>
      <c r="L5108" s="251"/>
      <c r="M5108" s="251"/>
      <c r="N5108" s="251"/>
      <c r="O5108" s="251"/>
      <c r="P5108" s="251"/>
      <c r="Q5108"/>
      <c r="R5108"/>
      <c r="S5108"/>
      <c r="T5108"/>
      <c r="U5108"/>
      <c r="V5108"/>
      <c r="W5108"/>
      <c r="X5108"/>
      <c r="Y5108"/>
      <c r="Z5108"/>
      <c r="AA5108"/>
      <c r="AB5108"/>
      <c r="AC5108"/>
      <c r="AD5108"/>
      <c r="AE5108"/>
      <c r="AF5108"/>
      <c r="AG5108"/>
      <c r="AH5108"/>
      <c r="AI5108"/>
      <c r="AJ5108"/>
      <c r="AK5108"/>
      <c r="AL5108"/>
      <c r="AM5108"/>
      <c r="AN5108"/>
      <c r="AO5108"/>
      <c r="AP5108"/>
      <c r="AQ5108"/>
      <c r="AR5108"/>
      <c r="AS5108"/>
      <c r="AT5108"/>
      <c r="AU5108"/>
      <c r="AV5108"/>
    </row>
    <row r="5109" spans="1:48" s="58" customFormat="1" ht="12.75" x14ac:dyDescent="0.2">
      <c r="A5109" s="247"/>
      <c r="B5109" s="165"/>
      <c r="C5109" s="165"/>
      <c r="D5109" s="245"/>
      <c r="E5109" s="245"/>
      <c r="F5109" s="245"/>
      <c r="G5109" s="251"/>
      <c r="H5109" s="251"/>
      <c r="I5109" s="251"/>
      <c r="J5109" s="251"/>
      <c r="K5109" s="251"/>
      <c r="L5109" s="251"/>
      <c r="M5109" s="251"/>
      <c r="N5109" s="251"/>
      <c r="O5109" s="251"/>
      <c r="P5109" s="251"/>
      <c r="Q5109"/>
      <c r="R5109"/>
      <c r="S5109"/>
      <c r="T5109"/>
      <c r="U5109"/>
      <c r="V5109"/>
      <c r="W5109"/>
      <c r="X5109"/>
      <c r="Y5109"/>
      <c r="Z5109"/>
      <c r="AA5109"/>
      <c r="AB5109"/>
      <c r="AC5109"/>
      <c r="AD5109"/>
      <c r="AE5109"/>
      <c r="AF5109"/>
      <c r="AG5109"/>
      <c r="AH5109"/>
      <c r="AI5109"/>
      <c r="AJ5109"/>
      <c r="AK5109"/>
      <c r="AL5109"/>
      <c r="AM5109"/>
      <c r="AN5109"/>
      <c r="AO5109"/>
      <c r="AP5109"/>
      <c r="AQ5109"/>
      <c r="AR5109"/>
      <c r="AS5109"/>
      <c r="AT5109"/>
      <c r="AU5109"/>
      <c r="AV5109"/>
    </row>
    <row r="5110" spans="1:48" s="58" customFormat="1" ht="12.75" x14ac:dyDescent="0.2">
      <c r="A5110" s="247"/>
      <c r="B5110" s="165"/>
      <c r="C5110" s="165"/>
      <c r="D5110" s="245"/>
      <c r="E5110" s="245"/>
      <c r="F5110" s="245"/>
      <c r="G5110" s="251"/>
      <c r="H5110" s="251"/>
      <c r="I5110" s="251"/>
      <c r="J5110" s="251"/>
      <c r="K5110" s="251"/>
      <c r="L5110" s="251"/>
      <c r="M5110" s="251"/>
      <c r="N5110" s="251"/>
      <c r="O5110" s="251"/>
      <c r="P5110" s="251"/>
      <c r="Q5110"/>
      <c r="R5110"/>
      <c r="S5110"/>
      <c r="T5110"/>
      <c r="U5110"/>
      <c r="V5110"/>
      <c r="W5110"/>
      <c r="X5110"/>
      <c r="Y5110"/>
      <c r="Z5110"/>
      <c r="AA5110"/>
      <c r="AB5110"/>
      <c r="AC5110"/>
      <c r="AD5110"/>
      <c r="AE5110"/>
      <c r="AF5110"/>
      <c r="AG5110"/>
      <c r="AH5110"/>
      <c r="AI5110"/>
      <c r="AJ5110"/>
      <c r="AK5110"/>
      <c r="AL5110"/>
      <c r="AM5110"/>
      <c r="AN5110"/>
      <c r="AO5110"/>
      <c r="AP5110"/>
      <c r="AQ5110"/>
      <c r="AR5110"/>
      <c r="AS5110"/>
      <c r="AT5110"/>
      <c r="AU5110"/>
      <c r="AV5110"/>
    </row>
    <row r="5111" spans="1:48" s="58" customFormat="1" ht="12.75" x14ac:dyDescent="0.2">
      <c r="A5111" s="247"/>
      <c r="B5111" s="165"/>
      <c r="C5111" s="165"/>
      <c r="D5111" s="245"/>
      <c r="E5111" s="245"/>
      <c r="F5111" s="245"/>
      <c r="G5111" s="251"/>
      <c r="H5111" s="251"/>
      <c r="I5111" s="251"/>
      <c r="J5111" s="251"/>
      <c r="K5111" s="251"/>
      <c r="L5111" s="251"/>
      <c r="M5111" s="251"/>
      <c r="N5111" s="251"/>
      <c r="O5111" s="251"/>
      <c r="P5111" s="251"/>
      <c r="Q5111"/>
      <c r="R5111"/>
      <c r="S5111"/>
      <c r="T5111"/>
      <c r="U5111"/>
      <c r="V5111"/>
      <c r="W5111"/>
      <c r="X5111"/>
      <c r="Y5111"/>
      <c r="Z5111"/>
      <c r="AA5111"/>
      <c r="AB5111"/>
      <c r="AC5111"/>
      <c r="AD5111"/>
      <c r="AE5111"/>
      <c r="AF5111"/>
      <c r="AG5111"/>
      <c r="AH5111"/>
      <c r="AI5111"/>
      <c r="AJ5111"/>
      <c r="AK5111"/>
      <c r="AL5111"/>
      <c r="AM5111"/>
      <c r="AN5111"/>
      <c r="AO5111"/>
      <c r="AP5111"/>
      <c r="AQ5111"/>
      <c r="AR5111"/>
      <c r="AS5111"/>
      <c r="AT5111"/>
      <c r="AU5111"/>
      <c r="AV5111"/>
    </row>
    <row r="5112" spans="1:48" s="58" customFormat="1" ht="12.75" x14ac:dyDescent="0.2">
      <c r="A5112" s="247"/>
      <c r="B5112" s="165"/>
      <c r="C5112" s="165"/>
      <c r="D5112" s="245"/>
      <c r="E5112" s="245"/>
      <c r="F5112" s="245"/>
      <c r="G5112" s="251"/>
      <c r="H5112" s="251"/>
      <c r="I5112" s="251"/>
      <c r="J5112" s="251"/>
      <c r="K5112" s="251"/>
      <c r="L5112" s="251"/>
      <c r="M5112" s="251"/>
      <c r="N5112" s="251"/>
      <c r="O5112" s="251"/>
      <c r="P5112" s="251"/>
      <c r="Q5112"/>
      <c r="R5112"/>
      <c r="S5112"/>
      <c r="T5112"/>
      <c r="U5112"/>
      <c r="V5112"/>
      <c r="W5112"/>
      <c r="X5112"/>
      <c r="Y5112"/>
      <c r="Z5112"/>
      <c r="AA5112"/>
      <c r="AB5112"/>
      <c r="AC5112"/>
      <c r="AD5112"/>
      <c r="AE5112"/>
      <c r="AF5112"/>
      <c r="AG5112"/>
      <c r="AH5112"/>
      <c r="AI5112"/>
      <c r="AJ5112"/>
      <c r="AK5112"/>
      <c r="AL5112"/>
      <c r="AM5112"/>
      <c r="AN5112"/>
      <c r="AO5112"/>
      <c r="AP5112"/>
      <c r="AQ5112"/>
      <c r="AR5112"/>
      <c r="AS5112"/>
      <c r="AT5112"/>
      <c r="AU5112"/>
      <c r="AV5112"/>
    </row>
    <row r="5113" spans="1:48" s="58" customFormat="1" ht="12.75" x14ac:dyDescent="0.2">
      <c r="A5113" s="247"/>
      <c r="B5113" s="165"/>
      <c r="C5113" s="165"/>
      <c r="D5113" s="245"/>
      <c r="E5113" s="245"/>
      <c r="F5113" s="245"/>
      <c r="G5113" s="251"/>
      <c r="H5113" s="251"/>
      <c r="I5113" s="251"/>
      <c r="J5113" s="251"/>
      <c r="K5113" s="251"/>
      <c r="L5113" s="251"/>
      <c r="M5113" s="251"/>
      <c r="N5113" s="251"/>
      <c r="O5113" s="251"/>
      <c r="P5113" s="251"/>
      <c r="Q5113"/>
      <c r="R5113"/>
      <c r="S5113"/>
      <c r="T5113"/>
      <c r="U5113"/>
      <c r="V5113"/>
      <c r="W5113"/>
      <c r="X5113"/>
      <c r="Y5113"/>
      <c r="Z5113"/>
      <c r="AA5113"/>
      <c r="AB5113"/>
      <c r="AC5113"/>
      <c r="AD5113"/>
      <c r="AE5113"/>
      <c r="AF5113"/>
      <c r="AG5113"/>
      <c r="AH5113"/>
      <c r="AI5113"/>
      <c r="AJ5113"/>
      <c r="AK5113"/>
      <c r="AL5113"/>
      <c r="AM5113"/>
      <c r="AN5113"/>
      <c r="AO5113"/>
      <c r="AP5113"/>
      <c r="AQ5113"/>
      <c r="AR5113"/>
      <c r="AS5113"/>
      <c r="AT5113"/>
      <c r="AU5113"/>
      <c r="AV5113"/>
    </row>
    <row r="5114" spans="1:48" s="58" customFormat="1" ht="12.75" x14ac:dyDescent="0.2">
      <c r="A5114" s="247"/>
      <c r="B5114" s="165"/>
      <c r="C5114" s="165"/>
      <c r="D5114" s="245"/>
      <c r="E5114" s="245"/>
      <c r="F5114" s="245"/>
      <c r="G5114" s="251"/>
      <c r="H5114" s="251"/>
      <c r="I5114" s="251"/>
      <c r="J5114" s="251"/>
      <c r="K5114" s="251"/>
      <c r="L5114" s="251"/>
      <c r="M5114" s="251"/>
      <c r="N5114" s="251"/>
      <c r="O5114" s="251"/>
      <c r="P5114" s="251"/>
      <c r="Q5114"/>
      <c r="R5114"/>
      <c r="S5114"/>
      <c r="T5114"/>
      <c r="U5114"/>
      <c r="V5114"/>
      <c r="W5114"/>
      <c r="X5114"/>
      <c r="Y5114"/>
      <c r="Z5114"/>
      <c r="AA5114"/>
      <c r="AB5114"/>
      <c r="AC5114"/>
      <c r="AD5114"/>
      <c r="AE5114"/>
      <c r="AF5114"/>
      <c r="AG5114"/>
      <c r="AH5114"/>
      <c r="AI5114"/>
      <c r="AJ5114"/>
      <c r="AK5114"/>
      <c r="AL5114"/>
      <c r="AM5114"/>
      <c r="AN5114"/>
      <c r="AO5114"/>
      <c r="AP5114"/>
      <c r="AQ5114"/>
      <c r="AR5114"/>
      <c r="AS5114"/>
      <c r="AT5114"/>
      <c r="AU5114"/>
      <c r="AV5114"/>
    </row>
    <row r="5115" spans="1:48" s="58" customFormat="1" ht="12.75" x14ac:dyDescent="0.2">
      <c r="A5115" s="247"/>
      <c r="B5115" s="165"/>
      <c r="C5115" s="165"/>
      <c r="D5115" s="245"/>
      <c r="E5115" s="245"/>
      <c r="F5115" s="245"/>
      <c r="G5115" s="251"/>
      <c r="H5115" s="251"/>
      <c r="I5115" s="251"/>
      <c r="J5115" s="251"/>
      <c r="K5115" s="251"/>
      <c r="L5115" s="251"/>
      <c r="M5115" s="251"/>
      <c r="N5115" s="251"/>
      <c r="O5115" s="251"/>
      <c r="P5115" s="251"/>
      <c r="Q5115"/>
      <c r="R5115"/>
      <c r="S5115"/>
      <c r="T5115"/>
      <c r="U5115"/>
      <c r="V5115"/>
      <c r="W5115"/>
      <c r="X5115"/>
      <c r="Y5115"/>
      <c r="Z5115"/>
      <c r="AA5115"/>
      <c r="AB5115"/>
      <c r="AC5115"/>
      <c r="AD5115"/>
      <c r="AE5115"/>
      <c r="AF5115"/>
      <c r="AG5115"/>
      <c r="AH5115"/>
      <c r="AI5115"/>
      <c r="AJ5115"/>
      <c r="AK5115"/>
      <c r="AL5115"/>
      <c r="AM5115"/>
      <c r="AN5115"/>
      <c r="AO5115"/>
      <c r="AP5115"/>
      <c r="AQ5115"/>
      <c r="AR5115"/>
      <c r="AS5115"/>
      <c r="AT5115"/>
      <c r="AU5115"/>
      <c r="AV5115"/>
    </row>
    <row r="5116" spans="1:48" s="58" customFormat="1" ht="12.75" x14ac:dyDescent="0.2">
      <c r="A5116" s="247"/>
      <c r="B5116" s="165"/>
      <c r="C5116" s="165"/>
      <c r="D5116" s="245"/>
      <c r="E5116" s="245"/>
      <c r="F5116" s="245"/>
      <c r="G5116" s="251"/>
      <c r="H5116" s="251"/>
      <c r="I5116" s="251"/>
      <c r="J5116" s="251"/>
      <c r="K5116" s="251"/>
      <c r="L5116" s="251"/>
      <c r="M5116" s="251"/>
      <c r="N5116" s="251"/>
      <c r="O5116" s="251"/>
      <c r="P5116" s="251"/>
      <c r="Q5116"/>
      <c r="R5116"/>
      <c r="S5116"/>
      <c r="T5116"/>
      <c r="U5116"/>
      <c r="V5116"/>
      <c r="W5116"/>
      <c r="X5116"/>
      <c r="Y5116"/>
      <c r="Z5116"/>
      <c r="AA5116"/>
      <c r="AB5116"/>
      <c r="AC5116"/>
      <c r="AD5116"/>
      <c r="AE5116"/>
      <c r="AF5116"/>
      <c r="AG5116"/>
      <c r="AH5116"/>
      <c r="AI5116"/>
      <c r="AJ5116"/>
      <c r="AK5116"/>
      <c r="AL5116"/>
      <c r="AM5116"/>
      <c r="AN5116"/>
      <c r="AO5116"/>
      <c r="AP5116"/>
      <c r="AQ5116"/>
      <c r="AR5116"/>
      <c r="AS5116"/>
      <c r="AT5116"/>
      <c r="AU5116"/>
      <c r="AV5116"/>
    </row>
    <row r="5117" spans="1:48" s="58" customFormat="1" ht="12.75" x14ac:dyDescent="0.2">
      <c r="A5117" s="247"/>
      <c r="B5117" s="165"/>
      <c r="C5117" s="165"/>
      <c r="D5117" s="245"/>
      <c r="E5117" s="245"/>
      <c r="F5117" s="245"/>
      <c r="G5117" s="251"/>
      <c r="H5117" s="251"/>
      <c r="I5117" s="251"/>
      <c r="J5117" s="251"/>
      <c r="K5117" s="251"/>
      <c r="L5117" s="251"/>
      <c r="M5117" s="251"/>
      <c r="N5117" s="251"/>
      <c r="O5117" s="251"/>
      <c r="P5117" s="251"/>
      <c r="Q5117"/>
      <c r="R5117"/>
      <c r="S5117"/>
      <c r="T5117"/>
      <c r="U5117"/>
      <c r="V5117"/>
      <c r="W5117"/>
      <c r="X5117"/>
      <c r="Y5117"/>
      <c r="Z5117"/>
      <c r="AA5117"/>
      <c r="AB5117"/>
      <c r="AC5117"/>
      <c r="AD5117"/>
      <c r="AE5117"/>
      <c r="AF5117"/>
      <c r="AG5117"/>
      <c r="AH5117"/>
      <c r="AI5117"/>
      <c r="AJ5117"/>
      <c r="AK5117"/>
      <c r="AL5117"/>
      <c r="AM5117"/>
      <c r="AN5117"/>
      <c r="AO5117"/>
      <c r="AP5117"/>
      <c r="AQ5117"/>
      <c r="AR5117"/>
      <c r="AS5117"/>
      <c r="AT5117"/>
      <c r="AU5117"/>
      <c r="AV5117"/>
    </row>
    <row r="5118" spans="1:48" s="58" customFormat="1" ht="12.75" x14ac:dyDescent="0.2">
      <c r="A5118" s="247"/>
      <c r="B5118" s="165"/>
      <c r="C5118" s="165"/>
      <c r="D5118" s="245"/>
      <c r="E5118" s="245"/>
      <c r="F5118" s="245"/>
      <c r="G5118" s="251"/>
      <c r="H5118" s="251"/>
      <c r="I5118" s="251"/>
      <c r="J5118" s="251"/>
      <c r="K5118" s="251"/>
      <c r="L5118" s="251"/>
      <c r="M5118" s="251"/>
      <c r="N5118" s="251"/>
      <c r="O5118" s="251"/>
      <c r="P5118" s="251"/>
      <c r="Q5118"/>
      <c r="R5118"/>
      <c r="S5118"/>
      <c r="T5118"/>
      <c r="U5118"/>
      <c r="V5118"/>
      <c r="W5118"/>
      <c r="X5118"/>
      <c r="Y5118"/>
      <c r="Z5118"/>
      <c r="AA5118"/>
      <c r="AB5118"/>
      <c r="AC5118"/>
      <c r="AD5118"/>
      <c r="AE5118"/>
      <c r="AF5118"/>
      <c r="AG5118"/>
      <c r="AH5118"/>
      <c r="AI5118"/>
      <c r="AJ5118"/>
      <c r="AK5118"/>
      <c r="AL5118"/>
      <c r="AM5118"/>
      <c r="AN5118"/>
      <c r="AO5118"/>
      <c r="AP5118"/>
      <c r="AQ5118"/>
      <c r="AR5118"/>
      <c r="AS5118"/>
      <c r="AT5118"/>
      <c r="AU5118"/>
      <c r="AV5118"/>
    </row>
    <row r="5119" spans="1:48" s="58" customFormat="1" ht="12.75" x14ac:dyDescent="0.2">
      <c r="A5119" s="247"/>
      <c r="B5119" s="165"/>
      <c r="C5119" s="165"/>
      <c r="D5119" s="245"/>
      <c r="E5119" s="245"/>
      <c r="F5119" s="245"/>
      <c r="G5119" s="251"/>
      <c r="H5119" s="251"/>
      <c r="I5119" s="251"/>
      <c r="J5119" s="251"/>
      <c r="K5119" s="251"/>
      <c r="L5119" s="251"/>
      <c r="M5119" s="251"/>
      <c r="N5119" s="251"/>
      <c r="O5119" s="251"/>
      <c r="P5119" s="251"/>
      <c r="Q5119"/>
      <c r="R5119"/>
      <c r="S5119"/>
      <c r="T5119"/>
      <c r="U5119"/>
      <c r="V5119"/>
      <c r="W5119"/>
      <c r="X5119"/>
      <c r="Y5119"/>
      <c r="Z5119"/>
      <c r="AA5119"/>
      <c r="AB5119"/>
      <c r="AC5119"/>
      <c r="AD5119"/>
      <c r="AE5119"/>
      <c r="AF5119"/>
      <c r="AG5119"/>
      <c r="AH5119"/>
      <c r="AI5119"/>
      <c r="AJ5119"/>
      <c r="AK5119"/>
      <c r="AL5119"/>
      <c r="AM5119"/>
      <c r="AN5119"/>
      <c r="AO5119"/>
      <c r="AP5119"/>
      <c r="AQ5119"/>
      <c r="AR5119"/>
      <c r="AS5119"/>
      <c r="AT5119"/>
      <c r="AU5119"/>
      <c r="AV5119"/>
    </row>
    <row r="5120" spans="1:48" s="58" customFormat="1" ht="12.75" x14ac:dyDescent="0.2">
      <c r="A5120" s="247"/>
      <c r="B5120" s="165"/>
      <c r="C5120" s="165"/>
      <c r="D5120" s="245"/>
      <c r="E5120" s="245"/>
      <c r="F5120" s="245"/>
      <c r="G5120" s="251"/>
      <c r="H5120" s="251"/>
      <c r="I5120" s="251"/>
      <c r="J5120" s="251"/>
      <c r="K5120" s="251"/>
      <c r="L5120" s="251"/>
      <c r="M5120" s="251"/>
      <c r="N5120" s="251"/>
      <c r="O5120" s="251"/>
      <c r="P5120" s="251"/>
      <c r="Q5120"/>
      <c r="R5120"/>
      <c r="S5120"/>
      <c r="T5120"/>
      <c r="U5120"/>
      <c r="V5120"/>
      <c r="W5120"/>
      <c r="X5120"/>
      <c r="Y5120"/>
      <c r="Z5120"/>
      <c r="AA5120"/>
      <c r="AB5120"/>
      <c r="AC5120"/>
      <c r="AD5120"/>
      <c r="AE5120"/>
      <c r="AF5120"/>
      <c r="AG5120"/>
      <c r="AH5120"/>
      <c r="AI5120"/>
      <c r="AJ5120"/>
      <c r="AK5120"/>
      <c r="AL5120"/>
      <c r="AM5120"/>
      <c r="AN5120"/>
      <c r="AO5120"/>
      <c r="AP5120"/>
      <c r="AQ5120"/>
      <c r="AR5120"/>
      <c r="AS5120"/>
      <c r="AT5120"/>
      <c r="AU5120"/>
      <c r="AV5120"/>
    </row>
    <row r="5121" spans="1:48" s="58" customFormat="1" ht="12.75" x14ac:dyDescent="0.2">
      <c r="A5121" s="247"/>
      <c r="B5121" s="165"/>
      <c r="C5121" s="165"/>
      <c r="D5121" s="245"/>
      <c r="E5121" s="245"/>
      <c r="F5121" s="245"/>
      <c r="G5121" s="251"/>
      <c r="H5121" s="251"/>
      <c r="I5121" s="251"/>
      <c r="J5121" s="251"/>
      <c r="K5121" s="251"/>
      <c r="L5121" s="251"/>
      <c r="M5121" s="251"/>
      <c r="N5121" s="251"/>
      <c r="O5121" s="251"/>
      <c r="P5121" s="251"/>
      <c r="Q5121"/>
      <c r="R5121"/>
      <c r="S5121"/>
      <c r="T5121"/>
      <c r="U5121"/>
      <c r="V5121"/>
      <c r="W5121"/>
      <c r="X5121"/>
      <c r="Y5121"/>
      <c r="Z5121"/>
      <c r="AA5121"/>
      <c r="AB5121"/>
      <c r="AC5121"/>
      <c r="AD5121"/>
      <c r="AE5121"/>
      <c r="AF5121"/>
      <c r="AG5121"/>
      <c r="AH5121"/>
      <c r="AI5121"/>
      <c r="AJ5121"/>
      <c r="AK5121"/>
      <c r="AL5121"/>
      <c r="AM5121"/>
      <c r="AN5121"/>
      <c r="AO5121"/>
      <c r="AP5121"/>
      <c r="AQ5121"/>
      <c r="AR5121"/>
      <c r="AS5121"/>
      <c r="AT5121"/>
      <c r="AU5121"/>
      <c r="AV5121"/>
    </row>
    <row r="5122" spans="1:48" s="58" customFormat="1" ht="12.75" x14ac:dyDescent="0.2">
      <c r="A5122" s="247"/>
      <c r="B5122" s="165"/>
      <c r="C5122" s="165"/>
      <c r="D5122" s="245"/>
      <c r="E5122" s="245"/>
      <c r="F5122" s="245"/>
      <c r="G5122" s="251"/>
      <c r="H5122" s="251"/>
      <c r="I5122" s="251"/>
      <c r="J5122" s="251"/>
      <c r="K5122" s="251"/>
      <c r="L5122" s="251"/>
      <c r="M5122" s="251"/>
      <c r="N5122" s="251"/>
      <c r="O5122" s="251"/>
      <c r="P5122" s="251"/>
      <c r="Q5122"/>
      <c r="R5122"/>
      <c r="S5122"/>
      <c r="T5122"/>
      <c r="U5122"/>
      <c r="V5122"/>
      <c r="W5122"/>
      <c r="X5122"/>
      <c r="Y5122"/>
      <c r="Z5122"/>
      <c r="AA5122"/>
      <c r="AB5122"/>
      <c r="AC5122"/>
      <c r="AD5122"/>
      <c r="AE5122"/>
      <c r="AF5122"/>
      <c r="AG5122"/>
      <c r="AH5122"/>
      <c r="AI5122"/>
      <c r="AJ5122"/>
      <c r="AK5122"/>
      <c r="AL5122"/>
      <c r="AM5122"/>
      <c r="AN5122"/>
      <c r="AO5122"/>
      <c r="AP5122"/>
      <c r="AQ5122"/>
      <c r="AR5122"/>
      <c r="AS5122"/>
      <c r="AT5122"/>
      <c r="AU5122"/>
      <c r="AV5122"/>
    </row>
    <row r="5123" spans="1:48" s="58" customFormat="1" ht="12.75" x14ac:dyDescent="0.2">
      <c r="A5123" s="247"/>
      <c r="B5123" s="165"/>
      <c r="C5123" s="165"/>
      <c r="D5123" s="245"/>
      <c r="E5123" s="245"/>
      <c r="F5123" s="245"/>
      <c r="G5123" s="251"/>
      <c r="H5123" s="251"/>
      <c r="I5123" s="251"/>
      <c r="J5123" s="251"/>
      <c r="K5123" s="251"/>
      <c r="L5123" s="251"/>
      <c r="M5123" s="251"/>
      <c r="N5123" s="251"/>
      <c r="O5123" s="251"/>
      <c r="P5123" s="251"/>
      <c r="Q5123"/>
      <c r="R5123"/>
      <c r="S5123"/>
      <c r="T5123"/>
      <c r="U5123"/>
      <c r="V5123"/>
      <c r="W5123"/>
      <c r="X5123"/>
      <c r="Y5123"/>
      <c r="Z5123"/>
      <c r="AA5123"/>
      <c r="AB5123"/>
      <c r="AC5123"/>
      <c r="AD5123"/>
      <c r="AE5123"/>
      <c r="AF5123"/>
      <c r="AG5123"/>
      <c r="AH5123"/>
      <c r="AI5123"/>
      <c r="AJ5123"/>
      <c r="AK5123"/>
      <c r="AL5123"/>
      <c r="AM5123"/>
      <c r="AN5123"/>
      <c r="AO5123"/>
      <c r="AP5123"/>
      <c r="AQ5123"/>
      <c r="AR5123"/>
      <c r="AS5123"/>
      <c r="AT5123"/>
      <c r="AU5123"/>
      <c r="AV5123"/>
    </row>
    <row r="5124" spans="1:48" s="58" customFormat="1" ht="12.75" x14ac:dyDescent="0.2">
      <c r="A5124" s="247"/>
      <c r="B5124" s="165"/>
      <c r="C5124" s="165"/>
      <c r="D5124" s="245"/>
      <c r="E5124" s="245"/>
      <c r="F5124" s="245"/>
      <c r="G5124" s="251"/>
      <c r="H5124" s="251"/>
      <c r="I5124" s="251"/>
      <c r="J5124" s="251"/>
      <c r="K5124" s="251"/>
      <c r="L5124" s="251"/>
      <c r="M5124" s="251"/>
      <c r="N5124" s="251"/>
      <c r="O5124" s="251"/>
      <c r="P5124" s="251"/>
      <c r="Q5124"/>
      <c r="R5124"/>
      <c r="S5124"/>
      <c r="T5124"/>
      <c r="U5124"/>
      <c r="V5124"/>
      <c r="W5124"/>
      <c r="X5124"/>
      <c r="Y5124"/>
      <c r="Z5124"/>
      <c r="AA5124"/>
      <c r="AB5124"/>
      <c r="AC5124"/>
      <c r="AD5124"/>
      <c r="AE5124"/>
      <c r="AF5124"/>
      <c r="AG5124"/>
      <c r="AH5124"/>
      <c r="AI5124"/>
      <c r="AJ5124"/>
      <c r="AK5124"/>
      <c r="AL5124"/>
      <c r="AM5124"/>
      <c r="AN5124"/>
      <c r="AO5124"/>
      <c r="AP5124"/>
      <c r="AQ5124"/>
      <c r="AR5124"/>
      <c r="AS5124"/>
      <c r="AT5124"/>
      <c r="AU5124"/>
      <c r="AV5124"/>
    </row>
    <row r="5125" spans="1:48" s="58" customFormat="1" ht="12.75" x14ac:dyDescent="0.2">
      <c r="A5125" s="247"/>
      <c r="B5125" s="165"/>
      <c r="C5125" s="165"/>
      <c r="D5125" s="245"/>
      <c r="E5125" s="245"/>
      <c r="F5125" s="245"/>
      <c r="G5125" s="251"/>
      <c r="H5125" s="251"/>
      <c r="I5125" s="251"/>
      <c r="J5125" s="251"/>
      <c r="K5125" s="251"/>
      <c r="L5125" s="251"/>
      <c r="M5125" s="251"/>
      <c r="N5125" s="251"/>
      <c r="O5125" s="251"/>
      <c r="P5125" s="251"/>
      <c r="Q5125"/>
      <c r="R5125"/>
      <c r="S5125"/>
      <c r="T5125"/>
      <c r="U5125"/>
      <c r="V5125"/>
      <c r="W5125"/>
      <c r="X5125"/>
      <c r="Y5125"/>
      <c r="Z5125"/>
      <c r="AA5125"/>
      <c r="AB5125"/>
      <c r="AC5125"/>
      <c r="AD5125"/>
      <c r="AE5125"/>
      <c r="AF5125"/>
      <c r="AG5125"/>
      <c r="AH5125"/>
      <c r="AI5125"/>
      <c r="AJ5125"/>
      <c r="AK5125"/>
      <c r="AL5125"/>
      <c r="AM5125"/>
      <c r="AN5125"/>
      <c r="AO5125"/>
      <c r="AP5125"/>
      <c r="AQ5125"/>
      <c r="AR5125"/>
      <c r="AS5125"/>
      <c r="AT5125"/>
      <c r="AU5125"/>
      <c r="AV5125"/>
    </row>
    <row r="5126" spans="1:48" s="58" customFormat="1" ht="12.75" x14ac:dyDescent="0.2">
      <c r="A5126" s="247"/>
      <c r="B5126" s="165"/>
      <c r="C5126" s="165"/>
      <c r="D5126" s="245"/>
      <c r="E5126" s="245"/>
      <c r="F5126" s="245"/>
      <c r="G5126" s="251"/>
      <c r="H5126" s="251"/>
      <c r="I5126" s="251"/>
      <c r="J5126" s="251"/>
      <c r="K5126" s="251"/>
      <c r="L5126" s="251"/>
      <c r="M5126" s="251"/>
      <c r="N5126" s="251"/>
      <c r="O5126" s="251"/>
      <c r="P5126" s="251"/>
      <c r="Q5126"/>
      <c r="R5126"/>
      <c r="S5126"/>
      <c r="T5126"/>
      <c r="U5126"/>
      <c r="V5126"/>
      <c r="W5126"/>
      <c r="X5126"/>
      <c r="Y5126"/>
      <c r="Z5126"/>
      <c r="AA5126"/>
      <c r="AB5126"/>
      <c r="AC5126"/>
      <c r="AD5126"/>
      <c r="AE5126"/>
      <c r="AF5126"/>
      <c r="AG5126"/>
      <c r="AH5126"/>
      <c r="AI5126"/>
      <c r="AJ5126"/>
      <c r="AK5126"/>
      <c r="AL5126"/>
      <c r="AM5126"/>
      <c r="AN5126"/>
      <c r="AO5126"/>
      <c r="AP5126"/>
      <c r="AQ5126"/>
      <c r="AR5126"/>
      <c r="AS5126"/>
      <c r="AT5126"/>
      <c r="AU5126"/>
      <c r="AV5126"/>
    </row>
    <row r="5127" spans="1:48" s="58" customFormat="1" ht="12.75" x14ac:dyDescent="0.2">
      <c r="A5127" s="247"/>
      <c r="B5127" s="165"/>
      <c r="C5127" s="165"/>
      <c r="D5127" s="245"/>
      <c r="E5127" s="245"/>
      <c r="F5127" s="245"/>
      <c r="G5127" s="251"/>
      <c r="H5127" s="251"/>
      <c r="I5127" s="251"/>
      <c r="J5127" s="251"/>
      <c r="K5127" s="251"/>
      <c r="L5127" s="251"/>
      <c r="M5127" s="251"/>
      <c r="N5127" s="251"/>
      <c r="O5127" s="251"/>
      <c r="P5127" s="251"/>
      <c r="Q5127"/>
      <c r="R5127"/>
      <c r="S5127"/>
      <c r="T5127"/>
      <c r="U5127"/>
      <c r="V5127"/>
      <c r="W5127"/>
      <c r="X5127"/>
      <c r="Y5127"/>
      <c r="Z5127"/>
      <c r="AA5127"/>
      <c r="AB5127"/>
      <c r="AC5127"/>
      <c r="AD5127"/>
      <c r="AE5127"/>
      <c r="AF5127"/>
      <c r="AG5127"/>
      <c r="AH5127"/>
      <c r="AI5127"/>
      <c r="AJ5127"/>
      <c r="AK5127"/>
      <c r="AL5127"/>
      <c r="AM5127"/>
      <c r="AN5127"/>
      <c r="AO5127"/>
      <c r="AP5127"/>
      <c r="AQ5127"/>
      <c r="AR5127"/>
      <c r="AS5127"/>
      <c r="AT5127"/>
      <c r="AU5127"/>
      <c r="AV5127"/>
    </row>
    <row r="5128" spans="1:48" s="58" customFormat="1" ht="12.75" x14ac:dyDescent="0.2">
      <c r="A5128" s="247"/>
      <c r="B5128" s="165"/>
      <c r="C5128" s="165"/>
      <c r="D5128" s="245"/>
      <c r="E5128" s="245"/>
      <c r="F5128" s="245"/>
      <c r="G5128" s="251"/>
      <c r="H5128" s="251"/>
      <c r="I5128" s="251"/>
      <c r="J5128" s="251"/>
      <c r="K5128" s="251"/>
      <c r="L5128" s="251"/>
      <c r="M5128" s="251"/>
      <c r="N5128" s="251"/>
      <c r="O5128" s="251"/>
      <c r="P5128" s="251"/>
      <c r="Q5128"/>
      <c r="R5128"/>
      <c r="S5128"/>
      <c r="T5128"/>
      <c r="U5128"/>
      <c r="V5128"/>
      <c r="W5128"/>
      <c r="X5128"/>
      <c r="Y5128"/>
      <c r="Z5128"/>
      <c r="AA5128"/>
      <c r="AB5128"/>
      <c r="AC5128"/>
      <c r="AD5128"/>
      <c r="AE5128"/>
      <c r="AF5128"/>
      <c r="AG5128"/>
      <c r="AH5128"/>
      <c r="AI5128"/>
      <c r="AJ5128"/>
      <c r="AK5128"/>
      <c r="AL5128"/>
      <c r="AM5128"/>
      <c r="AN5128"/>
      <c r="AO5128"/>
      <c r="AP5128"/>
      <c r="AQ5128"/>
      <c r="AR5128"/>
      <c r="AS5128"/>
      <c r="AT5128"/>
      <c r="AU5128"/>
      <c r="AV5128"/>
    </row>
    <row r="5129" spans="1:48" s="58" customFormat="1" ht="12.75" x14ac:dyDescent="0.2">
      <c r="A5129" s="247"/>
      <c r="B5129" s="165"/>
      <c r="C5129" s="165"/>
      <c r="D5129" s="245"/>
      <c r="E5129" s="245"/>
      <c r="F5129" s="245"/>
      <c r="G5129" s="251"/>
      <c r="H5129" s="251"/>
      <c r="I5129" s="251"/>
      <c r="J5129" s="251"/>
      <c r="K5129" s="251"/>
      <c r="L5129" s="251"/>
      <c r="M5129" s="251"/>
      <c r="N5129" s="251"/>
      <c r="O5129" s="251"/>
      <c r="P5129" s="251"/>
      <c r="Q5129"/>
      <c r="R5129"/>
      <c r="S5129"/>
      <c r="T5129"/>
      <c r="U5129"/>
      <c r="V5129"/>
      <c r="W5129"/>
      <c r="X5129"/>
      <c r="Y5129"/>
      <c r="Z5129"/>
      <c r="AA5129"/>
      <c r="AB5129"/>
      <c r="AC5129"/>
      <c r="AD5129"/>
      <c r="AE5129"/>
      <c r="AF5129"/>
      <c r="AG5129"/>
      <c r="AH5129"/>
      <c r="AI5129"/>
      <c r="AJ5129"/>
      <c r="AK5129"/>
      <c r="AL5129"/>
      <c r="AM5129"/>
      <c r="AN5129"/>
      <c r="AO5129"/>
      <c r="AP5129"/>
      <c r="AQ5129"/>
      <c r="AR5129"/>
      <c r="AS5129"/>
      <c r="AT5129"/>
      <c r="AU5129"/>
      <c r="AV5129"/>
    </row>
    <row r="5130" spans="1:48" s="58" customFormat="1" ht="12.75" x14ac:dyDescent="0.2">
      <c r="A5130" s="247"/>
      <c r="B5130" s="165"/>
      <c r="C5130" s="165"/>
      <c r="D5130" s="245"/>
      <c r="E5130" s="245"/>
      <c r="F5130" s="245"/>
      <c r="G5130" s="251"/>
      <c r="H5130" s="251"/>
      <c r="I5130" s="251"/>
      <c r="J5130" s="251"/>
      <c r="K5130" s="251"/>
      <c r="L5130" s="251"/>
      <c r="M5130" s="251"/>
      <c r="N5130" s="251"/>
      <c r="O5130" s="251"/>
      <c r="P5130" s="251"/>
      <c r="Q5130"/>
      <c r="R5130"/>
      <c r="S5130"/>
      <c r="T5130"/>
      <c r="U5130"/>
      <c r="V5130"/>
      <c r="W5130"/>
      <c r="X5130"/>
      <c r="Y5130"/>
      <c r="Z5130"/>
      <c r="AA5130"/>
      <c r="AB5130"/>
      <c r="AC5130"/>
      <c r="AD5130"/>
      <c r="AE5130"/>
      <c r="AF5130"/>
      <c r="AG5130"/>
      <c r="AH5130"/>
      <c r="AI5130"/>
      <c r="AJ5130"/>
      <c r="AK5130"/>
      <c r="AL5130"/>
      <c r="AM5130"/>
      <c r="AN5130"/>
      <c r="AO5130"/>
      <c r="AP5130"/>
      <c r="AQ5130"/>
      <c r="AR5130"/>
      <c r="AS5130"/>
      <c r="AT5130"/>
      <c r="AU5130"/>
      <c r="AV5130"/>
    </row>
    <row r="5131" spans="1:48" s="58" customFormat="1" ht="12.75" x14ac:dyDescent="0.2">
      <c r="A5131" s="247"/>
      <c r="B5131" s="165"/>
      <c r="C5131" s="165"/>
      <c r="D5131" s="245"/>
      <c r="E5131" s="245"/>
      <c r="F5131" s="245"/>
      <c r="G5131" s="251"/>
      <c r="H5131" s="251"/>
      <c r="I5131" s="251"/>
      <c r="J5131" s="251"/>
      <c r="K5131" s="251"/>
      <c r="L5131" s="251"/>
      <c r="M5131" s="251"/>
      <c r="N5131" s="251"/>
      <c r="O5131" s="251"/>
      <c r="P5131" s="251"/>
      <c r="Q5131"/>
      <c r="R5131"/>
      <c r="S5131"/>
      <c r="T5131"/>
      <c r="U5131"/>
      <c r="V5131"/>
      <c r="W5131"/>
      <c r="X5131"/>
      <c r="Y5131"/>
      <c r="Z5131"/>
      <c r="AA5131"/>
      <c r="AB5131"/>
      <c r="AC5131"/>
      <c r="AD5131"/>
      <c r="AE5131"/>
      <c r="AF5131"/>
      <c r="AG5131"/>
      <c r="AH5131"/>
      <c r="AI5131"/>
      <c r="AJ5131"/>
      <c r="AK5131"/>
      <c r="AL5131"/>
      <c r="AM5131"/>
      <c r="AN5131"/>
      <c r="AO5131"/>
      <c r="AP5131"/>
      <c r="AQ5131"/>
      <c r="AR5131"/>
      <c r="AS5131"/>
      <c r="AT5131"/>
      <c r="AU5131"/>
      <c r="AV5131"/>
    </row>
    <row r="5132" spans="1:48" s="58" customFormat="1" ht="12.75" x14ac:dyDescent="0.2">
      <c r="A5132" s="247"/>
      <c r="B5132" s="165"/>
      <c r="C5132" s="165"/>
      <c r="D5132" s="245"/>
      <c r="E5132" s="245"/>
      <c r="F5132" s="245"/>
      <c r="G5132" s="251"/>
      <c r="H5132" s="251"/>
      <c r="I5132" s="251"/>
      <c r="J5132" s="251"/>
      <c r="K5132" s="251"/>
      <c r="L5132" s="251"/>
      <c r="M5132" s="251"/>
      <c r="N5132" s="251"/>
      <c r="O5132" s="251"/>
      <c r="P5132" s="251"/>
      <c r="Q5132"/>
      <c r="R5132"/>
      <c r="S5132"/>
      <c r="T5132"/>
      <c r="U5132"/>
      <c r="V5132"/>
      <c r="W5132"/>
      <c r="X5132"/>
      <c r="Y5132"/>
      <c r="Z5132"/>
      <c r="AA5132"/>
      <c r="AB5132"/>
      <c r="AC5132"/>
      <c r="AD5132"/>
      <c r="AE5132"/>
      <c r="AF5132"/>
      <c r="AG5132"/>
      <c r="AH5132"/>
      <c r="AI5132"/>
      <c r="AJ5132"/>
      <c r="AK5132"/>
      <c r="AL5132"/>
      <c r="AM5132"/>
      <c r="AN5132"/>
      <c r="AO5132"/>
      <c r="AP5132"/>
      <c r="AQ5132"/>
      <c r="AR5132"/>
      <c r="AS5132"/>
      <c r="AT5132"/>
      <c r="AU5132"/>
      <c r="AV5132"/>
    </row>
    <row r="5133" spans="1:48" s="58" customFormat="1" ht="12.75" x14ac:dyDescent="0.2">
      <c r="A5133" s="247"/>
      <c r="B5133" s="165"/>
      <c r="C5133" s="165"/>
      <c r="D5133" s="245"/>
      <c r="E5133" s="245"/>
      <c r="F5133" s="245"/>
      <c r="G5133" s="251"/>
      <c r="H5133" s="251"/>
      <c r="I5133" s="251"/>
      <c r="J5133" s="251"/>
      <c r="K5133" s="251"/>
      <c r="L5133" s="251"/>
      <c r="M5133" s="251"/>
      <c r="N5133" s="251"/>
      <c r="O5133" s="251"/>
      <c r="P5133" s="251"/>
      <c r="Q5133"/>
      <c r="R5133"/>
      <c r="S5133"/>
      <c r="T5133"/>
      <c r="U5133"/>
      <c r="V5133"/>
      <c r="W5133"/>
      <c r="X5133"/>
      <c r="Y5133"/>
      <c r="Z5133"/>
      <c r="AA5133"/>
      <c r="AB5133"/>
      <c r="AC5133"/>
      <c r="AD5133"/>
      <c r="AE5133"/>
      <c r="AF5133"/>
      <c r="AG5133"/>
      <c r="AH5133"/>
      <c r="AI5133"/>
      <c r="AJ5133"/>
      <c r="AK5133"/>
      <c r="AL5133"/>
      <c r="AM5133"/>
      <c r="AN5133"/>
      <c r="AO5133"/>
      <c r="AP5133"/>
      <c r="AQ5133"/>
      <c r="AR5133"/>
      <c r="AS5133"/>
      <c r="AT5133"/>
      <c r="AU5133"/>
      <c r="AV5133"/>
    </row>
    <row r="5134" spans="1:48" s="58" customFormat="1" ht="12.75" x14ac:dyDescent="0.2">
      <c r="A5134" s="247"/>
      <c r="B5134" s="165"/>
      <c r="C5134" s="165"/>
      <c r="D5134" s="245"/>
      <c r="E5134" s="245"/>
      <c r="F5134" s="245"/>
      <c r="G5134" s="251"/>
      <c r="H5134" s="251"/>
      <c r="I5134" s="251"/>
      <c r="J5134" s="251"/>
      <c r="K5134" s="251"/>
      <c r="L5134" s="251"/>
      <c r="M5134" s="251"/>
      <c r="N5134" s="251"/>
      <c r="O5134" s="251"/>
      <c r="P5134" s="251"/>
      <c r="Q5134"/>
      <c r="R5134"/>
      <c r="S5134"/>
      <c r="T5134"/>
      <c r="U5134"/>
      <c r="V5134"/>
      <c r="W5134"/>
      <c r="X5134"/>
      <c r="Y5134"/>
      <c r="Z5134"/>
      <c r="AA5134"/>
      <c r="AB5134"/>
      <c r="AC5134"/>
      <c r="AD5134"/>
      <c r="AE5134"/>
      <c r="AF5134"/>
      <c r="AG5134"/>
      <c r="AH5134"/>
      <c r="AI5134"/>
      <c r="AJ5134"/>
      <c r="AK5134"/>
      <c r="AL5134"/>
      <c r="AM5134"/>
      <c r="AN5134"/>
      <c r="AO5134"/>
      <c r="AP5134"/>
      <c r="AQ5134"/>
      <c r="AR5134"/>
      <c r="AS5134"/>
      <c r="AT5134"/>
      <c r="AU5134"/>
      <c r="AV5134"/>
    </row>
    <row r="5135" spans="1:48" s="58" customFormat="1" ht="12.75" x14ac:dyDescent="0.2">
      <c r="A5135" s="247"/>
      <c r="B5135" s="165"/>
      <c r="C5135" s="165"/>
      <c r="D5135" s="245"/>
      <c r="E5135" s="245"/>
      <c r="F5135" s="245"/>
      <c r="G5135" s="251"/>
      <c r="H5135" s="251"/>
      <c r="I5135" s="251"/>
      <c r="J5135" s="251"/>
      <c r="K5135" s="251"/>
      <c r="L5135" s="251"/>
      <c r="M5135" s="251"/>
      <c r="N5135" s="251"/>
      <c r="O5135" s="251"/>
      <c r="P5135" s="251"/>
      <c r="Q5135"/>
      <c r="R5135"/>
      <c r="S5135"/>
      <c r="T5135"/>
      <c r="U5135"/>
      <c r="V5135"/>
      <c r="W5135"/>
      <c r="X5135"/>
      <c r="Y5135"/>
      <c r="Z5135"/>
      <c r="AA5135"/>
      <c r="AB5135"/>
      <c r="AC5135"/>
      <c r="AD5135"/>
      <c r="AE5135"/>
      <c r="AF5135"/>
      <c r="AG5135"/>
      <c r="AH5135"/>
      <c r="AI5135"/>
      <c r="AJ5135"/>
      <c r="AK5135"/>
      <c r="AL5135"/>
      <c r="AM5135"/>
      <c r="AN5135"/>
      <c r="AO5135"/>
      <c r="AP5135"/>
      <c r="AQ5135"/>
      <c r="AR5135"/>
      <c r="AS5135"/>
      <c r="AT5135"/>
      <c r="AU5135"/>
      <c r="AV5135"/>
    </row>
    <row r="5136" spans="1:48" s="58" customFormat="1" ht="12.75" x14ac:dyDescent="0.2">
      <c r="A5136" s="247"/>
      <c r="B5136" s="165"/>
      <c r="C5136" s="165"/>
      <c r="D5136" s="245"/>
      <c r="E5136" s="245"/>
      <c r="F5136" s="245"/>
      <c r="G5136" s="251"/>
      <c r="H5136" s="251"/>
      <c r="I5136" s="251"/>
      <c r="J5136" s="251"/>
      <c r="K5136" s="251"/>
      <c r="L5136" s="251"/>
      <c r="M5136" s="251"/>
      <c r="N5136" s="251"/>
      <c r="O5136" s="251"/>
      <c r="P5136" s="251"/>
      <c r="Q5136"/>
      <c r="R5136"/>
      <c r="S5136"/>
      <c r="T5136"/>
      <c r="U5136"/>
      <c r="V5136"/>
      <c r="W5136"/>
      <c r="X5136"/>
      <c r="Y5136"/>
      <c r="Z5136"/>
      <c r="AA5136"/>
      <c r="AB5136"/>
      <c r="AC5136"/>
      <c r="AD5136"/>
      <c r="AE5136"/>
      <c r="AF5136"/>
      <c r="AG5136"/>
      <c r="AH5136"/>
      <c r="AI5136"/>
      <c r="AJ5136"/>
      <c r="AK5136"/>
      <c r="AL5136"/>
      <c r="AM5136"/>
      <c r="AN5136"/>
      <c r="AO5136"/>
      <c r="AP5136"/>
      <c r="AQ5136"/>
      <c r="AR5136"/>
      <c r="AS5136"/>
      <c r="AT5136"/>
      <c r="AU5136"/>
      <c r="AV5136"/>
    </row>
    <row r="5137" spans="1:48" s="58" customFormat="1" ht="12.75" x14ac:dyDescent="0.2">
      <c r="A5137" s="247"/>
      <c r="B5137" s="165"/>
      <c r="C5137" s="165"/>
      <c r="D5137" s="245"/>
      <c r="E5137" s="245"/>
      <c r="F5137" s="245"/>
      <c r="G5137" s="251"/>
      <c r="H5137" s="251"/>
      <c r="I5137" s="251"/>
      <c r="J5137" s="251"/>
      <c r="K5137" s="251"/>
      <c r="L5137" s="251"/>
      <c r="M5137" s="251"/>
      <c r="N5137" s="251"/>
      <c r="O5137" s="251"/>
      <c r="P5137" s="251"/>
      <c r="Q5137"/>
      <c r="R5137"/>
      <c r="S5137"/>
      <c r="T5137"/>
      <c r="U5137"/>
      <c r="V5137"/>
      <c r="W5137"/>
      <c r="X5137"/>
      <c r="Y5137"/>
      <c r="Z5137"/>
      <c r="AA5137"/>
      <c r="AB5137"/>
      <c r="AC5137"/>
      <c r="AD5137"/>
      <c r="AE5137"/>
      <c r="AF5137"/>
      <c r="AG5137"/>
      <c r="AH5137"/>
      <c r="AI5137"/>
      <c r="AJ5137"/>
      <c r="AK5137"/>
      <c r="AL5137"/>
      <c r="AM5137"/>
      <c r="AN5137"/>
      <c r="AO5137"/>
      <c r="AP5137"/>
      <c r="AQ5137"/>
      <c r="AR5137"/>
      <c r="AS5137"/>
      <c r="AT5137"/>
      <c r="AU5137"/>
      <c r="AV5137"/>
    </row>
    <row r="5138" spans="1:48" s="58" customFormat="1" ht="12.75" x14ac:dyDescent="0.2">
      <c r="A5138" s="247"/>
      <c r="B5138" s="165"/>
      <c r="C5138" s="165"/>
      <c r="D5138" s="245"/>
      <c r="E5138" s="245"/>
      <c r="F5138" s="245"/>
      <c r="G5138" s="251"/>
      <c r="H5138" s="251"/>
      <c r="I5138" s="251"/>
      <c r="J5138" s="251"/>
      <c r="K5138" s="251"/>
      <c r="L5138" s="251"/>
      <c r="M5138" s="251"/>
      <c r="N5138" s="251"/>
      <c r="O5138" s="251"/>
      <c r="P5138" s="251"/>
      <c r="Q5138"/>
      <c r="R5138"/>
      <c r="S5138"/>
      <c r="T5138"/>
      <c r="U5138"/>
      <c r="V5138"/>
      <c r="W5138"/>
      <c r="X5138"/>
      <c r="Y5138"/>
      <c r="Z5138"/>
      <c r="AA5138"/>
      <c r="AB5138"/>
      <c r="AC5138"/>
      <c r="AD5138"/>
      <c r="AE5138"/>
      <c r="AF5138"/>
      <c r="AG5138"/>
      <c r="AH5138"/>
      <c r="AI5138"/>
      <c r="AJ5138"/>
      <c r="AK5138"/>
      <c r="AL5138"/>
      <c r="AM5138"/>
      <c r="AN5138"/>
      <c r="AO5138"/>
      <c r="AP5138"/>
      <c r="AQ5138"/>
      <c r="AR5138"/>
      <c r="AS5138"/>
      <c r="AT5138"/>
      <c r="AU5138"/>
      <c r="AV5138"/>
    </row>
    <row r="5139" spans="1:48" s="58" customFormat="1" ht="12.75" x14ac:dyDescent="0.2">
      <c r="A5139" s="247"/>
      <c r="B5139" s="165"/>
      <c r="C5139" s="165"/>
      <c r="D5139" s="245"/>
      <c r="E5139" s="245"/>
      <c r="F5139" s="245"/>
      <c r="G5139" s="251"/>
      <c r="H5139" s="251"/>
      <c r="I5139" s="251"/>
      <c r="J5139" s="251"/>
      <c r="K5139" s="251"/>
      <c r="L5139" s="251"/>
      <c r="M5139" s="251"/>
      <c r="N5139" s="251"/>
      <c r="O5139" s="251"/>
      <c r="P5139" s="251"/>
      <c r="Q5139"/>
      <c r="R5139"/>
      <c r="S5139"/>
      <c r="T5139"/>
      <c r="U5139"/>
      <c r="V5139"/>
      <c r="W5139"/>
      <c r="X5139"/>
      <c r="Y5139"/>
      <c r="Z5139"/>
      <c r="AA5139"/>
      <c r="AB5139"/>
      <c r="AC5139"/>
      <c r="AD5139"/>
      <c r="AE5139"/>
      <c r="AF5139"/>
      <c r="AG5139"/>
      <c r="AH5139"/>
      <c r="AI5139"/>
      <c r="AJ5139"/>
      <c r="AK5139"/>
      <c r="AL5139"/>
      <c r="AM5139"/>
      <c r="AN5139"/>
      <c r="AO5139"/>
      <c r="AP5139"/>
      <c r="AQ5139"/>
      <c r="AR5139"/>
      <c r="AS5139"/>
      <c r="AT5139"/>
      <c r="AU5139"/>
      <c r="AV5139"/>
    </row>
    <row r="5140" spans="1:48" s="58" customFormat="1" ht="12.75" x14ac:dyDescent="0.2">
      <c r="A5140" s="247"/>
      <c r="B5140" s="165"/>
      <c r="C5140" s="165"/>
      <c r="D5140" s="245"/>
      <c r="E5140" s="245"/>
      <c r="F5140" s="245"/>
      <c r="G5140" s="251"/>
      <c r="H5140" s="251"/>
      <c r="I5140" s="251"/>
      <c r="J5140" s="251"/>
      <c r="K5140" s="251"/>
      <c r="L5140" s="251"/>
      <c r="M5140" s="251"/>
      <c r="N5140" s="251"/>
      <c r="O5140" s="251"/>
      <c r="P5140" s="251"/>
      <c r="Q5140"/>
      <c r="R5140"/>
      <c r="S5140"/>
      <c r="T5140"/>
      <c r="U5140"/>
      <c r="V5140"/>
      <c r="W5140"/>
      <c r="X5140"/>
      <c r="Y5140"/>
      <c r="Z5140"/>
      <c r="AA5140"/>
      <c r="AB5140"/>
      <c r="AC5140"/>
      <c r="AD5140"/>
      <c r="AE5140"/>
      <c r="AF5140"/>
      <c r="AG5140"/>
      <c r="AH5140"/>
      <c r="AI5140"/>
      <c r="AJ5140"/>
      <c r="AK5140"/>
      <c r="AL5140"/>
      <c r="AM5140"/>
      <c r="AN5140"/>
      <c r="AO5140"/>
      <c r="AP5140"/>
      <c r="AQ5140"/>
      <c r="AR5140"/>
      <c r="AS5140"/>
      <c r="AT5140"/>
      <c r="AU5140"/>
      <c r="AV5140"/>
    </row>
    <row r="5141" spans="1:48" s="58" customFormat="1" ht="12.75" x14ac:dyDescent="0.2">
      <c r="A5141" s="247"/>
      <c r="B5141" s="165"/>
      <c r="C5141" s="165"/>
      <c r="D5141" s="245"/>
      <c r="E5141" s="245"/>
      <c r="F5141" s="245"/>
      <c r="G5141" s="251"/>
      <c r="H5141" s="251"/>
      <c r="I5141" s="251"/>
      <c r="J5141" s="251"/>
      <c r="K5141" s="251"/>
      <c r="L5141" s="251"/>
      <c r="M5141" s="251"/>
      <c r="N5141" s="251"/>
      <c r="O5141" s="251"/>
      <c r="P5141" s="251"/>
      <c r="Q5141"/>
      <c r="R5141"/>
      <c r="S5141"/>
      <c r="T5141"/>
      <c r="U5141"/>
      <c r="V5141"/>
      <c r="W5141"/>
      <c r="X5141"/>
      <c r="Y5141"/>
      <c r="Z5141"/>
      <c r="AA5141"/>
      <c r="AB5141"/>
      <c r="AC5141"/>
      <c r="AD5141"/>
      <c r="AE5141"/>
      <c r="AF5141"/>
      <c r="AG5141"/>
      <c r="AH5141"/>
      <c r="AI5141"/>
      <c r="AJ5141"/>
      <c r="AK5141"/>
      <c r="AL5141"/>
      <c r="AM5141"/>
      <c r="AN5141"/>
      <c r="AO5141"/>
      <c r="AP5141"/>
      <c r="AQ5141"/>
      <c r="AR5141"/>
      <c r="AS5141"/>
      <c r="AT5141"/>
      <c r="AU5141"/>
      <c r="AV5141"/>
    </row>
    <row r="5142" spans="1:48" s="58" customFormat="1" ht="12.75" x14ac:dyDescent="0.2">
      <c r="A5142" s="247"/>
      <c r="B5142" s="165"/>
      <c r="C5142" s="165"/>
      <c r="D5142" s="245"/>
      <c r="E5142" s="245"/>
      <c r="F5142" s="245"/>
      <c r="G5142" s="251"/>
      <c r="H5142" s="251"/>
      <c r="I5142" s="251"/>
      <c r="J5142" s="251"/>
      <c r="K5142" s="251"/>
      <c r="L5142" s="251"/>
      <c r="M5142" s="251"/>
      <c r="N5142" s="251"/>
      <c r="O5142" s="251"/>
      <c r="P5142" s="251"/>
      <c r="Q5142"/>
      <c r="R5142"/>
      <c r="S5142"/>
      <c r="T5142"/>
      <c r="U5142"/>
      <c r="V5142"/>
      <c r="W5142"/>
      <c r="X5142"/>
      <c r="Y5142"/>
      <c r="Z5142"/>
      <c r="AA5142"/>
      <c r="AB5142"/>
      <c r="AC5142"/>
      <c r="AD5142"/>
      <c r="AE5142"/>
      <c r="AF5142"/>
      <c r="AG5142"/>
      <c r="AH5142"/>
      <c r="AI5142"/>
      <c r="AJ5142"/>
      <c r="AK5142"/>
      <c r="AL5142"/>
      <c r="AM5142"/>
      <c r="AN5142"/>
      <c r="AO5142"/>
      <c r="AP5142"/>
      <c r="AQ5142"/>
      <c r="AR5142"/>
      <c r="AS5142"/>
      <c r="AT5142"/>
      <c r="AU5142"/>
      <c r="AV5142"/>
    </row>
    <row r="5143" spans="1:48" s="58" customFormat="1" ht="12.75" x14ac:dyDescent="0.2">
      <c r="A5143" s="247"/>
      <c r="B5143" s="165"/>
      <c r="C5143" s="165"/>
      <c r="D5143" s="245"/>
      <c r="E5143" s="245"/>
      <c r="F5143" s="245"/>
      <c r="G5143" s="251"/>
      <c r="H5143" s="251"/>
      <c r="I5143" s="251"/>
      <c r="J5143" s="251"/>
      <c r="K5143" s="251"/>
      <c r="L5143" s="251"/>
      <c r="M5143" s="251"/>
      <c r="N5143" s="251"/>
      <c r="O5143" s="251"/>
      <c r="P5143" s="251"/>
      <c r="Q5143"/>
      <c r="R5143"/>
      <c r="S5143"/>
      <c r="T5143"/>
      <c r="U5143"/>
      <c r="V5143"/>
      <c r="W5143"/>
      <c r="X5143"/>
      <c r="Y5143"/>
      <c r="Z5143"/>
      <c r="AA5143"/>
      <c r="AB5143"/>
      <c r="AC5143"/>
      <c r="AD5143"/>
      <c r="AE5143"/>
      <c r="AF5143"/>
      <c r="AG5143"/>
      <c r="AH5143"/>
      <c r="AI5143"/>
      <c r="AJ5143"/>
      <c r="AK5143"/>
      <c r="AL5143"/>
      <c r="AM5143"/>
      <c r="AN5143"/>
      <c r="AO5143"/>
      <c r="AP5143"/>
      <c r="AQ5143"/>
      <c r="AR5143"/>
      <c r="AS5143"/>
      <c r="AT5143"/>
      <c r="AU5143"/>
      <c r="AV5143"/>
    </row>
    <row r="5144" spans="1:48" s="58" customFormat="1" ht="12.75" x14ac:dyDescent="0.2">
      <c r="A5144" s="247"/>
      <c r="B5144" s="165"/>
      <c r="C5144" s="165"/>
      <c r="D5144" s="245"/>
      <c r="E5144" s="245"/>
      <c r="F5144" s="245"/>
      <c r="G5144" s="251"/>
      <c r="H5144" s="251"/>
      <c r="I5144" s="251"/>
      <c r="J5144" s="251"/>
      <c r="K5144" s="251"/>
      <c r="L5144" s="251"/>
      <c r="M5144" s="251"/>
      <c r="N5144" s="251"/>
      <c r="O5144" s="251"/>
      <c r="P5144" s="251"/>
      <c r="Q5144"/>
      <c r="R5144"/>
      <c r="S5144"/>
      <c r="T5144"/>
      <c r="U5144"/>
      <c r="V5144"/>
      <c r="W5144"/>
      <c r="X5144"/>
      <c r="Y5144"/>
      <c r="Z5144"/>
      <c r="AA5144"/>
      <c r="AB5144"/>
      <c r="AC5144"/>
      <c r="AD5144"/>
      <c r="AE5144"/>
      <c r="AF5144"/>
      <c r="AG5144"/>
      <c r="AH5144"/>
      <c r="AI5144"/>
      <c r="AJ5144"/>
      <c r="AK5144"/>
      <c r="AL5144"/>
      <c r="AM5144"/>
      <c r="AN5144"/>
      <c r="AO5144"/>
      <c r="AP5144"/>
      <c r="AQ5144"/>
      <c r="AR5144"/>
      <c r="AS5144"/>
      <c r="AT5144"/>
      <c r="AU5144"/>
      <c r="AV5144"/>
    </row>
    <row r="5145" spans="1:48" s="58" customFormat="1" ht="12.75" x14ac:dyDescent="0.2">
      <c r="A5145" s="247"/>
      <c r="B5145" s="165"/>
      <c r="C5145" s="165"/>
      <c r="D5145" s="245"/>
      <c r="E5145" s="245"/>
      <c r="F5145" s="245"/>
      <c r="G5145" s="251"/>
      <c r="H5145" s="251"/>
      <c r="I5145" s="251"/>
      <c r="J5145" s="251"/>
      <c r="K5145" s="251"/>
      <c r="L5145" s="251"/>
      <c r="M5145" s="251"/>
      <c r="N5145" s="251"/>
      <c r="O5145" s="251"/>
      <c r="P5145" s="251"/>
      <c r="Q5145"/>
      <c r="R5145"/>
      <c r="S5145"/>
      <c r="T5145"/>
      <c r="U5145"/>
      <c r="V5145"/>
      <c r="W5145"/>
      <c r="X5145"/>
      <c r="Y5145"/>
      <c r="Z5145"/>
      <c r="AA5145"/>
      <c r="AB5145"/>
      <c r="AC5145"/>
      <c r="AD5145"/>
      <c r="AE5145"/>
      <c r="AF5145"/>
      <c r="AG5145"/>
      <c r="AH5145"/>
      <c r="AI5145"/>
      <c r="AJ5145"/>
      <c r="AK5145"/>
      <c r="AL5145"/>
      <c r="AM5145"/>
      <c r="AN5145"/>
      <c r="AO5145"/>
      <c r="AP5145"/>
      <c r="AQ5145"/>
      <c r="AR5145"/>
      <c r="AS5145"/>
      <c r="AT5145"/>
      <c r="AU5145"/>
      <c r="AV5145"/>
    </row>
    <row r="5146" spans="1:48" s="58" customFormat="1" ht="12.75" x14ac:dyDescent="0.2">
      <c r="A5146" s="247"/>
      <c r="B5146" s="165"/>
      <c r="C5146" s="165"/>
      <c r="D5146" s="245"/>
      <c r="E5146" s="245"/>
      <c r="F5146" s="245"/>
      <c r="G5146" s="251"/>
      <c r="H5146" s="251"/>
      <c r="I5146" s="251"/>
      <c r="J5146" s="251"/>
      <c r="K5146" s="251"/>
      <c r="L5146" s="251"/>
      <c r="M5146" s="251"/>
      <c r="N5146" s="251"/>
      <c r="O5146" s="251"/>
      <c r="P5146" s="251"/>
      <c r="Q5146"/>
      <c r="R5146"/>
      <c r="S5146"/>
      <c r="T5146"/>
      <c r="U5146"/>
      <c r="V5146"/>
      <c r="W5146"/>
      <c r="X5146"/>
      <c r="Y5146"/>
      <c r="Z5146"/>
      <c r="AA5146"/>
      <c r="AB5146"/>
      <c r="AC5146"/>
      <c r="AD5146"/>
      <c r="AE5146"/>
      <c r="AF5146"/>
      <c r="AG5146"/>
      <c r="AH5146"/>
      <c r="AI5146"/>
      <c r="AJ5146"/>
      <c r="AK5146"/>
      <c r="AL5146"/>
      <c r="AM5146"/>
      <c r="AN5146"/>
      <c r="AO5146"/>
      <c r="AP5146"/>
      <c r="AQ5146"/>
      <c r="AR5146"/>
      <c r="AS5146"/>
      <c r="AT5146"/>
      <c r="AU5146"/>
      <c r="AV5146"/>
    </row>
    <row r="5147" spans="1:48" s="58" customFormat="1" ht="12.75" x14ac:dyDescent="0.2">
      <c r="A5147" s="247"/>
      <c r="B5147" s="165"/>
      <c r="C5147" s="165"/>
      <c r="D5147" s="245"/>
      <c r="E5147" s="245"/>
      <c r="F5147" s="245"/>
      <c r="G5147" s="251"/>
      <c r="H5147" s="251"/>
      <c r="I5147" s="251"/>
      <c r="J5147" s="251"/>
      <c r="K5147" s="251"/>
      <c r="L5147" s="251"/>
      <c r="M5147" s="251"/>
      <c r="N5147" s="251"/>
      <c r="O5147" s="251"/>
      <c r="P5147" s="251"/>
      <c r="Q5147"/>
      <c r="R5147"/>
      <c r="S5147"/>
      <c r="T5147"/>
      <c r="U5147"/>
      <c r="V5147"/>
      <c r="W5147"/>
      <c r="X5147"/>
      <c r="Y5147"/>
      <c r="Z5147"/>
      <c r="AA5147"/>
      <c r="AB5147"/>
      <c r="AC5147"/>
      <c r="AD5147"/>
      <c r="AE5147"/>
      <c r="AF5147"/>
      <c r="AG5147"/>
      <c r="AH5147"/>
      <c r="AI5147"/>
      <c r="AJ5147"/>
      <c r="AK5147"/>
      <c r="AL5147"/>
      <c r="AM5147"/>
      <c r="AN5147"/>
      <c r="AO5147"/>
      <c r="AP5147"/>
      <c r="AQ5147"/>
      <c r="AR5147"/>
      <c r="AS5147"/>
      <c r="AT5147"/>
      <c r="AU5147"/>
      <c r="AV5147"/>
    </row>
    <row r="5148" spans="1:48" s="58" customFormat="1" ht="12.75" x14ac:dyDescent="0.2">
      <c r="A5148" s="247"/>
      <c r="B5148" s="165"/>
      <c r="C5148" s="165"/>
      <c r="D5148" s="245"/>
      <c r="E5148" s="245"/>
      <c r="F5148" s="245"/>
      <c r="G5148" s="251"/>
      <c r="H5148" s="251"/>
      <c r="I5148" s="251"/>
      <c r="J5148" s="251"/>
      <c r="K5148" s="251"/>
      <c r="L5148" s="251"/>
      <c r="M5148" s="251"/>
      <c r="N5148" s="251"/>
      <c r="O5148" s="251"/>
      <c r="P5148" s="251"/>
      <c r="Q5148"/>
      <c r="R5148"/>
      <c r="S5148"/>
      <c r="T5148"/>
      <c r="U5148"/>
      <c r="V5148"/>
      <c r="W5148"/>
      <c r="X5148"/>
      <c r="Y5148"/>
      <c r="Z5148"/>
      <c r="AA5148"/>
      <c r="AB5148"/>
      <c r="AC5148"/>
      <c r="AD5148"/>
      <c r="AE5148"/>
      <c r="AF5148"/>
      <c r="AG5148"/>
      <c r="AH5148"/>
      <c r="AI5148"/>
      <c r="AJ5148"/>
      <c r="AK5148"/>
      <c r="AL5148"/>
      <c r="AM5148"/>
      <c r="AN5148"/>
      <c r="AO5148"/>
      <c r="AP5148"/>
      <c r="AQ5148"/>
      <c r="AR5148"/>
      <c r="AS5148"/>
      <c r="AT5148"/>
      <c r="AU5148"/>
      <c r="AV5148"/>
    </row>
    <row r="5149" spans="1:48" s="58" customFormat="1" ht="12.75" x14ac:dyDescent="0.2">
      <c r="A5149" s="247"/>
      <c r="B5149" s="165"/>
      <c r="C5149" s="165"/>
      <c r="D5149" s="245"/>
      <c r="E5149" s="245"/>
      <c r="F5149" s="245"/>
      <c r="G5149" s="251"/>
      <c r="H5149" s="251"/>
      <c r="I5149" s="251"/>
      <c r="J5149" s="251"/>
      <c r="K5149" s="251"/>
      <c r="L5149" s="251"/>
      <c r="M5149" s="251"/>
      <c r="N5149" s="251"/>
      <c r="O5149" s="251"/>
      <c r="P5149" s="251"/>
      <c r="Q5149"/>
      <c r="R5149"/>
      <c r="S5149"/>
      <c r="T5149"/>
      <c r="U5149"/>
      <c r="V5149"/>
      <c r="W5149"/>
      <c r="X5149"/>
      <c r="Y5149"/>
      <c r="Z5149"/>
      <c r="AA5149"/>
      <c r="AB5149"/>
      <c r="AC5149"/>
      <c r="AD5149"/>
      <c r="AE5149"/>
      <c r="AF5149"/>
      <c r="AG5149"/>
      <c r="AH5149"/>
      <c r="AI5149"/>
      <c r="AJ5149"/>
      <c r="AK5149"/>
      <c r="AL5149"/>
      <c r="AM5149"/>
      <c r="AN5149"/>
      <c r="AO5149"/>
      <c r="AP5149"/>
      <c r="AQ5149"/>
      <c r="AR5149"/>
      <c r="AS5149"/>
      <c r="AT5149"/>
      <c r="AU5149"/>
      <c r="AV5149"/>
    </row>
    <row r="5150" spans="1:48" s="58" customFormat="1" ht="12.75" x14ac:dyDescent="0.2">
      <c r="A5150" s="247"/>
      <c r="B5150" s="165"/>
      <c r="C5150" s="165"/>
      <c r="D5150" s="245"/>
      <c r="E5150" s="245"/>
      <c r="F5150" s="245"/>
      <c r="G5150" s="251"/>
      <c r="H5150" s="251"/>
      <c r="I5150" s="251"/>
      <c r="J5150" s="251"/>
      <c r="K5150" s="251"/>
      <c r="L5150" s="251"/>
      <c r="M5150" s="251"/>
      <c r="N5150" s="251"/>
      <c r="O5150" s="251"/>
      <c r="P5150" s="251"/>
      <c r="Q5150"/>
      <c r="R5150"/>
      <c r="S5150"/>
      <c r="T5150"/>
      <c r="U5150"/>
      <c r="V5150"/>
      <c r="W5150"/>
      <c r="X5150"/>
      <c r="Y5150"/>
      <c r="Z5150"/>
      <c r="AA5150"/>
      <c r="AB5150"/>
      <c r="AC5150"/>
      <c r="AD5150"/>
      <c r="AE5150"/>
      <c r="AF5150"/>
      <c r="AG5150"/>
      <c r="AH5150"/>
      <c r="AI5150"/>
      <c r="AJ5150"/>
      <c r="AK5150"/>
      <c r="AL5150"/>
      <c r="AM5150"/>
      <c r="AN5150"/>
      <c r="AO5150"/>
      <c r="AP5150"/>
      <c r="AQ5150"/>
      <c r="AR5150"/>
      <c r="AS5150"/>
      <c r="AT5150"/>
      <c r="AU5150"/>
      <c r="AV5150"/>
    </row>
    <row r="5151" spans="1:48" s="58" customFormat="1" ht="12.75" x14ac:dyDescent="0.2">
      <c r="A5151" s="247"/>
      <c r="B5151" s="165"/>
      <c r="C5151" s="165"/>
      <c r="D5151" s="245"/>
      <c r="E5151" s="245"/>
      <c r="F5151" s="245"/>
      <c r="G5151" s="251"/>
      <c r="H5151" s="251"/>
      <c r="I5151" s="251"/>
      <c r="J5151" s="251"/>
      <c r="K5151" s="251"/>
      <c r="L5151" s="251"/>
      <c r="M5151" s="251"/>
      <c r="N5151" s="251"/>
      <c r="O5151" s="251"/>
      <c r="P5151" s="251"/>
      <c r="Q5151"/>
      <c r="R5151"/>
      <c r="S5151"/>
      <c r="T5151"/>
      <c r="U5151"/>
      <c r="V5151"/>
      <c r="W5151"/>
      <c r="X5151"/>
      <c r="Y5151"/>
      <c r="Z5151"/>
      <c r="AA5151"/>
      <c r="AB5151"/>
      <c r="AC5151"/>
      <c r="AD5151"/>
      <c r="AE5151"/>
      <c r="AF5151"/>
      <c r="AG5151"/>
      <c r="AH5151"/>
      <c r="AI5151"/>
      <c r="AJ5151"/>
      <c r="AK5151"/>
      <c r="AL5151"/>
      <c r="AM5151"/>
      <c r="AN5151"/>
      <c r="AO5151"/>
      <c r="AP5151"/>
      <c r="AQ5151"/>
      <c r="AR5151"/>
      <c r="AS5151"/>
      <c r="AT5151"/>
      <c r="AU5151"/>
      <c r="AV5151"/>
    </row>
    <row r="5152" spans="1:48" s="58" customFormat="1" ht="12.75" x14ac:dyDescent="0.2">
      <c r="A5152" s="247"/>
      <c r="B5152" s="165"/>
      <c r="C5152" s="165"/>
      <c r="D5152" s="245"/>
      <c r="E5152" s="245"/>
      <c r="F5152" s="245"/>
      <c r="G5152" s="251"/>
      <c r="H5152" s="251"/>
      <c r="I5152" s="251"/>
      <c r="J5152" s="251"/>
      <c r="K5152" s="251"/>
      <c r="L5152" s="251"/>
      <c r="M5152" s="251"/>
      <c r="N5152" s="251"/>
      <c r="O5152" s="251"/>
      <c r="P5152" s="251"/>
      <c r="Q5152"/>
      <c r="R5152"/>
      <c r="S5152"/>
      <c r="T5152"/>
      <c r="U5152"/>
      <c r="V5152"/>
      <c r="W5152"/>
      <c r="X5152"/>
      <c r="Y5152"/>
      <c r="Z5152"/>
      <c r="AA5152"/>
      <c r="AB5152"/>
      <c r="AC5152"/>
      <c r="AD5152"/>
      <c r="AE5152"/>
      <c r="AF5152"/>
      <c r="AG5152"/>
      <c r="AH5152"/>
      <c r="AI5152"/>
      <c r="AJ5152"/>
      <c r="AK5152"/>
      <c r="AL5152"/>
      <c r="AM5152"/>
      <c r="AN5152"/>
      <c r="AO5152"/>
      <c r="AP5152"/>
      <c r="AQ5152"/>
      <c r="AR5152"/>
      <c r="AS5152"/>
      <c r="AT5152"/>
      <c r="AU5152"/>
      <c r="AV5152"/>
    </row>
    <row r="5153" spans="1:48" s="58" customFormat="1" ht="12.75" x14ac:dyDescent="0.2">
      <c r="A5153" s="247"/>
      <c r="B5153" s="165"/>
      <c r="C5153" s="165"/>
      <c r="D5153" s="245"/>
      <c r="E5153" s="245"/>
      <c r="F5153" s="245"/>
      <c r="G5153" s="251"/>
      <c r="H5153" s="251"/>
      <c r="I5153" s="251"/>
      <c r="J5153" s="251"/>
      <c r="K5153" s="251"/>
      <c r="L5153" s="251"/>
      <c r="M5153" s="251"/>
      <c r="N5153" s="251"/>
      <c r="O5153" s="251"/>
      <c r="P5153" s="251"/>
      <c r="Q5153"/>
      <c r="R5153"/>
      <c r="S5153"/>
      <c r="T5153"/>
      <c r="U5153"/>
      <c r="V5153"/>
      <c r="W5153"/>
      <c r="X5153"/>
      <c r="Y5153"/>
      <c r="Z5153"/>
      <c r="AA5153"/>
      <c r="AB5153"/>
      <c r="AC5153"/>
      <c r="AD5153"/>
      <c r="AE5153"/>
      <c r="AF5153"/>
      <c r="AG5153"/>
      <c r="AH5153"/>
      <c r="AI5153"/>
      <c r="AJ5153"/>
      <c r="AK5153"/>
      <c r="AL5153"/>
      <c r="AM5153"/>
      <c r="AN5153"/>
      <c r="AO5153"/>
      <c r="AP5153"/>
      <c r="AQ5153"/>
      <c r="AR5153"/>
      <c r="AS5153"/>
      <c r="AT5153"/>
      <c r="AU5153"/>
      <c r="AV5153"/>
    </row>
    <row r="5154" spans="1:48" s="58" customFormat="1" ht="12.75" x14ac:dyDescent="0.2">
      <c r="A5154" s="247"/>
      <c r="B5154" s="165"/>
      <c r="C5154" s="165"/>
      <c r="D5154" s="245"/>
      <c r="E5154" s="245"/>
      <c r="F5154" s="245"/>
      <c r="G5154" s="251"/>
      <c r="H5154" s="251"/>
      <c r="I5154" s="251"/>
      <c r="J5154" s="251"/>
      <c r="K5154" s="251"/>
      <c r="L5154" s="251"/>
      <c r="M5154" s="251"/>
      <c r="N5154" s="251"/>
      <c r="O5154" s="251"/>
      <c r="P5154" s="251"/>
      <c r="Q5154"/>
      <c r="R5154"/>
      <c r="S5154"/>
      <c r="T5154"/>
      <c r="U5154"/>
      <c r="V5154"/>
      <c r="W5154"/>
      <c r="X5154"/>
      <c r="Y5154"/>
      <c r="Z5154"/>
      <c r="AA5154"/>
      <c r="AB5154"/>
      <c r="AC5154"/>
      <c r="AD5154"/>
      <c r="AE5154"/>
      <c r="AF5154"/>
      <c r="AG5154"/>
      <c r="AH5154"/>
      <c r="AI5154"/>
      <c r="AJ5154"/>
      <c r="AK5154"/>
      <c r="AL5154"/>
      <c r="AM5154"/>
      <c r="AN5154"/>
      <c r="AO5154"/>
      <c r="AP5154"/>
      <c r="AQ5154"/>
      <c r="AR5154"/>
      <c r="AS5154"/>
      <c r="AT5154"/>
      <c r="AU5154"/>
      <c r="AV5154"/>
    </row>
    <row r="5155" spans="1:48" s="58" customFormat="1" ht="12.75" x14ac:dyDescent="0.2">
      <c r="A5155" s="247"/>
      <c r="B5155" s="165"/>
      <c r="C5155" s="165"/>
      <c r="D5155" s="245"/>
      <c r="E5155" s="245"/>
      <c r="F5155" s="245"/>
      <c r="G5155" s="251"/>
      <c r="H5155" s="251"/>
      <c r="I5155" s="251"/>
      <c r="J5155" s="251"/>
      <c r="K5155" s="251"/>
      <c r="L5155" s="251"/>
      <c r="M5155" s="251"/>
      <c r="N5155" s="251"/>
      <c r="O5155" s="251"/>
      <c r="P5155" s="251"/>
      <c r="Q5155"/>
      <c r="R5155"/>
      <c r="S5155"/>
      <c r="T5155"/>
      <c r="U5155"/>
      <c r="V5155"/>
      <c r="W5155"/>
      <c r="X5155"/>
      <c r="Y5155"/>
      <c r="Z5155"/>
      <c r="AA5155"/>
      <c r="AB5155"/>
      <c r="AC5155"/>
      <c r="AD5155"/>
      <c r="AE5155"/>
      <c r="AF5155"/>
      <c r="AG5155"/>
      <c r="AH5155"/>
      <c r="AI5155"/>
      <c r="AJ5155"/>
      <c r="AK5155"/>
      <c r="AL5155"/>
      <c r="AM5155"/>
      <c r="AN5155"/>
      <c r="AO5155"/>
      <c r="AP5155"/>
      <c r="AQ5155"/>
      <c r="AR5155"/>
      <c r="AS5155"/>
      <c r="AT5155"/>
      <c r="AU5155"/>
      <c r="AV5155"/>
    </row>
    <row r="5156" spans="1:48" s="58" customFormat="1" ht="12.75" x14ac:dyDescent="0.2">
      <c r="A5156" s="247"/>
      <c r="B5156" s="165"/>
      <c r="C5156" s="165"/>
      <c r="D5156" s="245"/>
      <c r="E5156" s="245"/>
      <c r="F5156" s="245"/>
      <c r="G5156" s="251"/>
      <c r="H5156" s="251"/>
      <c r="I5156" s="251"/>
      <c r="J5156" s="251"/>
      <c r="K5156" s="251"/>
      <c r="L5156" s="251"/>
      <c r="M5156" s="251"/>
      <c r="N5156" s="251"/>
      <c r="O5156" s="251"/>
      <c r="P5156" s="251"/>
      <c r="Q5156"/>
      <c r="R5156"/>
      <c r="S5156"/>
      <c r="T5156"/>
      <c r="U5156"/>
      <c r="V5156"/>
      <c r="W5156"/>
      <c r="X5156"/>
      <c r="Y5156"/>
      <c r="Z5156"/>
      <c r="AA5156"/>
      <c r="AB5156"/>
      <c r="AC5156"/>
      <c r="AD5156"/>
      <c r="AE5156"/>
      <c r="AF5156"/>
      <c r="AG5156"/>
      <c r="AH5156"/>
      <c r="AI5156"/>
      <c r="AJ5156"/>
      <c r="AK5156"/>
      <c r="AL5156"/>
      <c r="AM5156"/>
      <c r="AN5156"/>
      <c r="AO5156"/>
      <c r="AP5156"/>
      <c r="AQ5156"/>
      <c r="AR5156"/>
      <c r="AS5156"/>
      <c r="AT5156"/>
      <c r="AU5156"/>
      <c r="AV5156"/>
    </row>
    <row r="5157" spans="1:48" s="58" customFormat="1" ht="12.75" x14ac:dyDescent="0.2">
      <c r="A5157" s="247"/>
      <c r="B5157" s="165"/>
      <c r="C5157" s="165"/>
      <c r="D5157" s="245"/>
      <c r="E5157" s="245"/>
      <c r="F5157" s="245"/>
      <c r="G5157" s="251"/>
      <c r="H5157" s="251"/>
      <c r="I5157" s="251"/>
      <c r="J5157" s="251"/>
      <c r="K5157" s="251"/>
      <c r="L5157" s="251"/>
      <c r="M5157" s="251"/>
      <c r="N5157" s="251"/>
      <c r="O5157" s="251"/>
      <c r="P5157" s="251"/>
      <c r="Q5157"/>
      <c r="R5157"/>
      <c r="S5157"/>
      <c r="T5157"/>
      <c r="U5157"/>
      <c r="V5157"/>
      <c r="W5157"/>
      <c r="X5157"/>
      <c r="Y5157"/>
      <c r="Z5157"/>
      <c r="AA5157"/>
      <c r="AB5157"/>
      <c r="AC5157"/>
      <c r="AD5157"/>
      <c r="AE5157"/>
      <c r="AF5157"/>
      <c r="AG5157"/>
      <c r="AH5157"/>
      <c r="AI5157"/>
      <c r="AJ5157"/>
      <c r="AK5157"/>
      <c r="AL5157"/>
      <c r="AM5157"/>
      <c r="AN5157"/>
      <c r="AO5157"/>
      <c r="AP5157"/>
      <c r="AQ5157"/>
      <c r="AR5157"/>
      <c r="AS5157"/>
      <c r="AT5157"/>
      <c r="AU5157"/>
      <c r="AV5157"/>
    </row>
    <row r="5158" spans="1:48" s="58" customFormat="1" ht="12.75" x14ac:dyDescent="0.2">
      <c r="A5158" s="247"/>
      <c r="B5158" s="165"/>
      <c r="C5158" s="165"/>
      <c r="D5158" s="245"/>
      <c r="E5158" s="245"/>
      <c r="F5158" s="245"/>
      <c r="G5158" s="251"/>
      <c r="H5158" s="251"/>
      <c r="I5158" s="251"/>
      <c r="J5158" s="251"/>
      <c r="K5158" s="251"/>
      <c r="L5158" s="251"/>
      <c r="M5158" s="251"/>
      <c r="N5158" s="251"/>
      <c r="O5158" s="251"/>
      <c r="P5158" s="251"/>
      <c r="Q5158"/>
      <c r="R5158"/>
      <c r="S5158"/>
      <c r="T5158"/>
      <c r="U5158"/>
      <c r="V5158"/>
      <c r="W5158"/>
      <c r="X5158"/>
      <c r="Y5158"/>
      <c r="Z5158"/>
      <c r="AA5158"/>
      <c r="AB5158"/>
      <c r="AC5158"/>
      <c r="AD5158"/>
      <c r="AE5158"/>
      <c r="AF5158"/>
      <c r="AG5158"/>
      <c r="AH5158"/>
      <c r="AI5158"/>
      <c r="AJ5158"/>
      <c r="AK5158"/>
      <c r="AL5158"/>
      <c r="AM5158"/>
      <c r="AN5158"/>
      <c r="AO5158"/>
      <c r="AP5158"/>
      <c r="AQ5158"/>
      <c r="AR5158"/>
      <c r="AS5158"/>
      <c r="AT5158"/>
      <c r="AU5158"/>
      <c r="AV5158"/>
    </row>
    <row r="5159" spans="1:48" s="58" customFormat="1" ht="12.75" x14ac:dyDescent="0.2">
      <c r="A5159" s="247"/>
      <c r="B5159" s="165"/>
      <c r="C5159" s="165"/>
      <c r="D5159" s="245"/>
      <c r="E5159" s="245"/>
      <c r="F5159" s="245"/>
      <c r="G5159" s="251"/>
      <c r="H5159" s="251"/>
      <c r="I5159" s="251"/>
      <c r="J5159" s="251"/>
      <c r="K5159" s="251"/>
      <c r="L5159" s="251"/>
      <c r="M5159" s="251"/>
      <c r="N5159" s="251"/>
      <c r="O5159" s="251"/>
      <c r="P5159" s="251"/>
      <c r="Q5159"/>
      <c r="R5159"/>
      <c r="S5159"/>
      <c r="T5159"/>
      <c r="U5159"/>
      <c r="V5159"/>
      <c r="W5159"/>
      <c r="X5159"/>
      <c r="Y5159"/>
      <c r="Z5159"/>
      <c r="AA5159"/>
      <c r="AB5159"/>
      <c r="AC5159"/>
      <c r="AD5159"/>
      <c r="AE5159"/>
      <c r="AF5159"/>
      <c r="AG5159"/>
      <c r="AH5159"/>
      <c r="AI5159"/>
      <c r="AJ5159"/>
      <c r="AK5159"/>
      <c r="AL5159"/>
      <c r="AM5159"/>
      <c r="AN5159"/>
      <c r="AO5159"/>
      <c r="AP5159"/>
      <c r="AQ5159"/>
      <c r="AR5159"/>
      <c r="AS5159"/>
      <c r="AT5159"/>
      <c r="AU5159"/>
      <c r="AV5159"/>
    </row>
    <row r="5160" spans="1:48" s="58" customFormat="1" ht="12.75" x14ac:dyDescent="0.2">
      <c r="A5160" s="247"/>
      <c r="B5160" s="165"/>
      <c r="C5160" s="165"/>
      <c r="D5160" s="245"/>
      <c r="E5160" s="245"/>
      <c r="F5160" s="245"/>
      <c r="G5160" s="251"/>
      <c r="H5160" s="251"/>
      <c r="I5160" s="251"/>
      <c r="J5160" s="251"/>
      <c r="K5160" s="251"/>
      <c r="L5160" s="251"/>
      <c r="M5160" s="251"/>
      <c r="N5160" s="251"/>
      <c r="O5160" s="251"/>
      <c r="P5160" s="251"/>
      <c r="Q5160"/>
      <c r="R5160"/>
      <c r="S5160"/>
      <c r="T5160"/>
      <c r="U5160"/>
      <c r="V5160"/>
      <c r="W5160"/>
      <c r="X5160"/>
      <c r="Y5160"/>
      <c r="Z5160"/>
      <c r="AA5160"/>
      <c r="AB5160"/>
      <c r="AC5160"/>
      <c r="AD5160"/>
      <c r="AE5160"/>
      <c r="AF5160"/>
      <c r="AG5160"/>
      <c r="AH5160"/>
      <c r="AI5160"/>
      <c r="AJ5160"/>
      <c r="AK5160"/>
      <c r="AL5160"/>
      <c r="AM5160"/>
      <c r="AN5160"/>
      <c r="AO5160"/>
      <c r="AP5160"/>
      <c r="AQ5160"/>
      <c r="AR5160"/>
      <c r="AS5160"/>
      <c r="AT5160"/>
      <c r="AU5160"/>
      <c r="AV5160"/>
    </row>
    <row r="5161" spans="1:48" s="58" customFormat="1" ht="12.75" x14ac:dyDescent="0.2">
      <c r="A5161" s="247"/>
      <c r="B5161" s="165"/>
      <c r="C5161" s="165"/>
      <c r="D5161" s="245"/>
      <c r="E5161" s="245"/>
      <c r="F5161" s="245"/>
      <c r="G5161" s="251"/>
      <c r="H5161" s="251"/>
      <c r="I5161" s="251"/>
      <c r="J5161" s="251"/>
      <c r="K5161" s="251"/>
      <c r="L5161" s="251"/>
      <c r="M5161" s="251"/>
      <c r="N5161" s="251"/>
      <c r="O5161" s="251"/>
      <c r="P5161" s="251"/>
      <c r="Q5161"/>
      <c r="R5161"/>
      <c r="S5161"/>
      <c r="T5161"/>
      <c r="U5161"/>
      <c r="V5161"/>
      <c r="W5161"/>
      <c r="X5161"/>
      <c r="Y5161"/>
      <c r="Z5161"/>
      <c r="AA5161"/>
      <c r="AB5161"/>
      <c r="AC5161"/>
      <c r="AD5161"/>
      <c r="AE5161"/>
      <c r="AF5161"/>
      <c r="AG5161"/>
      <c r="AH5161"/>
      <c r="AI5161"/>
      <c r="AJ5161"/>
      <c r="AK5161"/>
      <c r="AL5161"/>
      <c r="AM5161"/>
      <c r="AN5161"/>
      <c r="AO5161"/>
      <c r="AP5161"/>
      <c r="AQ5161"/>
      <c r="AR5161"/>
      <c r="AS5161"/>
      <c r="AT5161"/>
      <c r="AU5161"/>
      <c r="AV5161"/>
    </row>
    <row r="5162" spans="1:48" s="58" customFormat="1" ht="12.75" x14ac:dyDescent="0.2">
      <c r="A5162" s="247"/>
      <c r="B5162" s="165"/>
      <c r="C5162" s="165"/>
      <c r="D5162" s="245"/>
      <c r="E5162" s="245"/>
      <c r="F5162" s="245"/>
      <c r="G5162" s="251"/>
      <c r="H5162" s="251"/>
      <c r="I5162" s="251"/>
      <c r="J5162" s="251"/>
      <c r="K5162" s="251"/>
      <c r="L5162" s="251"/>
      <c r="M5162" s="251"/>
      <c r="N5162" s="251"/>
      <c r="O5162" s="251"/>
      <c r="P5162" s="251"/>
      <c r="Q5162"/>
      <c r="R5162"/>
      <c r="S5162"/>
      <c r="T5162"/>
      <c r="U5162"/>
      <c r="V5162"/>
      <c r="W5162"/>
      <c r="X5162"/>
      <c r="Y5162"/>
      <c r="Z5162"/>
      <c r="AA5162"/>
      <c r="AB5162"/>
      <c r="AC5162"/>
      <c r="AD5162"/>
      <c r="AE5162"/>
      <c r="AF5162"/>
      <c r="AG5162"/>
      <c r="AH5162"/>
      <c r="AI5162"/>
      <c r="AJ5162"/>
      <c r="AK5162"/>
      <c r="AL5162"/>
      <c r="AM5162"/>
      <c r="AN5162"/>
      <c r="AO5162"/>
      <c r="AP5162"/>
      <c r="AQ5162"/>
      <c r="AR5162"/>
      <c r="AS5162"/>
      <c r="AT5162"/>
      <c r="AU5162"/>
      <c r="AV5162"/>
    </row>
    <row r="5163" spans="1:48" s="58" customFormat="1" ht="12.75" x14ac:dyDescent="0.2">
      <c r="A5163" s="247"/>
      <c r="B5163" s="165"/>
      <c r="C5163" s="165"/>
      <c r="D5163" s="245"/>
      <c r="E5163" s="245"/>
      <c r="F5163" s="245"/>
      <c r="G5163" s="251"/>
      <c r="H5163" s="251"/>
      <c r="I5163" s="251"/>
      <c r="J5163" s="251"/>
      <c r="K5163" s="251"/>
      <c r="L5163" s="251"/>
      <c r="M5163" s="251"/>
      <c r="N5163" s="251"/>
      <c r="O5163" s="251"/>
      <c r="P5163" s="251"/>
      <c r="Q5163"/>
      <c r="R5163"/>
      <c r="S5163"/>
      <c r="T5163"/>
      <c r="U5163"/>
      <c r="V5163"/>
      <c r="W5163"/>
      <c r="X5163"/>
      <c r="Y5163"/>
      <c r="Z5163"/>
      <c r="AA5163"/>
      <c r="AB5163"/>
      <c r="AC5163"/>
      <c r="AD5163"/>
      <c r="AE5163"/>
      <c r="AF5163"/>
      <c r="AG5163"/>
      <c r="AH5163"/>
      <c r="AI5163"/>
      <c r="AJ5163"/>
      <c r="AK5163"/>
      <c r="AL5163"/>
      <c r="AM5163"/>
      <c r="AN5163"/>
      <c r="AO5163"/>
      <c r="AP5163"/>
      <c r="AQ5163"/>
      <c r="AR5163"/>
      <c r="AS5163"/>
      <c r="AT5163"/>
      <c r="AU5163"/>
      <c r="AV5163"/>
    </row>
    <row r="5164" spans="1:48" s="58" customFormat="1" ht="12.75" x14ac:dyDescent="0.2">
      <c r="A5164" s="247"/>
      <c r="B5164" s="165"/>
      <c r="C5164" s="165"/>
      <c r="D5164" s="245"/>
      <c r="E5164" s="245"/>
      <c r="F5164" s="245"/>
      <c r="G5164" s="251"/>
      <c r="H5164" s="251"/>
      <c r="I5164" s="251"/>
      <c r="J5164" s="251"/>
      <c r="K5164" s="251"/>
      <c r="L5164" s="251"/>
      <c r="M5164" s="251"/>
      <c r="N5164" s="251"/>
      <c r="O5164" s="251"/>
      <c r="P5164" s="251"/>
      <c r="Q5164"/>
      <c r="R5164"/>
      <c r="S5164"/>
      <c r="T5164"/>
      <c r="U5164"/>
      <c r="V5164"/>
      <c r="W5164"/>
      <c r="X5164"/>
      <c r="Y5164"/>
      <c r="Z5164"/>
      <c r="AA5164"/>
      <c r="AB5164"/>
      <c r="AC5164"/>
      <c r="AD5164"/>
      <c r="AE5164"/>
      <c r="AF5164"/>
      <c r="AG5164"/>
      <c r="AH5164"/>
      <c r="AI5164"/>
      <c r="AJ5164"/>
      <c r="AK5164"/>
      <c r="AL5164"/>
      <c r="AM5164"/>
      <c r="AN5164"/>
      <c r="AO5164"/>
      <c r="AP5164"/>
      <c r="AQ5164"/>
      <c r="AR5164"/>
      <c r="AS5164"/>
      <c r="AT5164"/>
      <c r="AU5164"/>
      <c r="AV5164"/>
    </row>
    <row r="5165" spans="1:48" s="58" customFormat="1" ht="12.75" x14ac:dyDescent="0.2">
      <c r="A5165" s="247"/>
      <c r="B5165" s="165"/>
      <c r="C5165" s="165"/>
      <c r="D5165" s="245"/>
      <c r="E5165" s="245"/>
      <c r="F5165" s="245"/>
      <c r="G5165" s="251"/>
      <c r="H5165" s="251"/>
      <c r="I5165" s="251"/>
      <c r="J5165" s="251"/>
      <c r="K5165" s="251"/>
      <c r="L5165" s="251"/>
      <c r="M5165" s="251"/>
      <c r="N5165" s="251"/>
      <c r="O5165" s="251"/>
      <c r="P5165" s="251"/>
      <c r="Q5165"/>
      <c r="R5165"/>
      <c r="S5165"/>
      <c r="T5165"/>
      <c r="U5165"/>
      <c r="V5165"/>
      <c r="W5165"/>
      <c r="X5165"/>
      <c r="Y5165"/>
      <c r="Z5165"/>
      <c r="AA5165"/>
      <c r="AB5165"/>
      <c r="AC5165"/>
      <c r="AD5165"/>
      <c r="AE5165"/>
      <c r="AF5165"/>
      <c r="AG5165"/>
      <c r="AH5165"/>
      <c r="AI5165"/>
      <c r="AJ5165"/>
      <c r="AK5165"/>
      <c r="AL5165"/>
      <c r="AM5165"/>
      <c r="AN5165"/>
      <c r="AO5165"/>
      <c r="AP5165"/>
      <c r="AQ5165"/>
      <c r="AR5165"/>
      <c r="AS5165"/>
      <c r="AT5165"/>
      <c r="AU5165"/>
      <c r="AV5165"/>
    </row>
    <row r="5166" spans="1:48" s="58" customFormat="1" ht="12.75" x14ac:dyDescent="0.2">
      <c r="A5166" s="247"/>
      <c r="B5166" s="165"/>
      <c r="C5166" s="165"/>
      <c r="D5166" s="245"/>
      <c r="E5166" s="245"/>
      <c r="F5166" s="245"/>
      <c r="G5166" s="251"/>
      <c r="H5166" s="251"/>
      <c r="I5166" s="251"/>
      <c r="J5166" s="251"/>
      <c r="K5166" s="251"/>
      <c r="L5166" s="251"/>
      <c r="M5166" s="251"/>
      <c r="N5166" s="251"/>
      <c r="O5166" s="251"/>
      <c r="P5166" s="251"/>
      <c r="Q5166"/>
      <c r="R5166"/>
      <c r="S5166"/>
      <c r="T5166"/>
      <c r="U5166"/>
      <c r="V5166"/>
      <c r="W5166"/>
      <c r="X5166"/>
      <c r="Y5166"/>
      <c r="Z5166"/>
      <c r="AA5166"/>
      <c r="AB5166"/>
      <c r="AC5166"/>
      <c r="AD5166"/>
      <c r="AE5166"/>
      <c r="AF5166"/>
      <c r="AG5166"/>
      <c r="AH5166"/>
      <c r="AI5166"/>
      <c r="AJ5166"/>
      <c r="AK5166"/>
      <c r="AL5166"/>
      <c r="AM5166"/>
      <c r="AN5166"/>
      <c r="AO5166"/>
      <c r="AP5166"/>
      <c r="AQ5166"/>
      <c r="AR5166"/>
      <c r="AS5166"/>
      <c r="AT5166"/>
      <c r="AU5166"/>
      <c r="AV5166"/>
    </row>
    <row r="5167" spans="1:48" s="58" customFormat="1" ht="12.75" x14ac:dyDescent="0.2">
      <c r="A5167" s="247"/>
      <c r="B5167" s="165"/>
      <c r="C5167" s="165"/>
      <c r="D5167" s="245"/>
      <c r="E5167" s="245"/>
      <c r="F5167" s="245"/>
      <c r="G5167" s="251"/>
      <c r="H5167" s="251"/>
      <c r="I5167" s="251"/>
      <c r="J5167" s="251"/>
      <c r="K5167" s="251"/>
      <c r="L5167" s="251"/>
      <c r="M5167" s="251"/>
      <c r="N5167" s="251"/>
      <c r="O5167" s="251"/>
      <c r="P5167" s="251"/>
      <c r="Q5167"/>
      <c r="R5167"/>
      <c r="S5167"/>
      <c r="T5167"/>
      <c r="U5167"/>
      <c r="V5167"/>
      <c r="W5167"/>
      <c r="X5167"/>
      <c r="Y5167"/>
      <c r="Z5167"/>
      <c r="AA5167"/>
      <c r="AB5167"/>
      <c r="AC5167"/>
      <c r="AD5167"/>
      <c r="AE5167"/>
      <c r="AF5167"/>
      <c r="AG5167"/>
      <c r="AH5167"/>
      <c r="AI5167"/>
      <c r="AJ5167"/>
      <c r="AK5167"/>
      <c r="AL5167"/>
      <c r="AM5167"/>
      <c r="AN5167"/>
      <c r="AO5167"/>
      <c r="AP5167"/>
      <c r="AQ5167"/>
      <c r="AR5167"/>
      <c r="AS5167"/>
      <c r="AT5167"/>
      <c r="AU5167"/>
      <c r="AV5167"/>
    </row>
    <row r="5168" spans="1:48" s="58" customFormat="1" ht="12.75" x14ac:dyDescent="0.2">
      <c r="A5168" s="247"/>
      <c r="B5168" s="165"/>
      <c r="C5168" s="165"/>
      <c r="D5168" s="245"/>
      <c r="E5168" s="245"/>
      <c r="F5168" s="245"/>
      <c r="G5168" s="251"/>
      <c r="H5168" s="251"/>
      <c r="I5168" s="251"/>
      <c r="J5168" s="251"/>
      <c r="K5168" s="251"/>
      <c r="L5168" s="251"/>
      <c r="M5168" s="251"/>
      <c r="N5168" s="251"/>
      <c r="O5168" s="251"/>
      <c r="P5168" s="251"/>
      <c r="Q5168"/>
      <c r="R5168"/>
      <c r="S5168"/>
      <c r="T5168"/>
      <c r="U5168"/>
      <c r="V5168"/>
      <c r="W5168"/>
      <c r="X5168"/>
      <c r="Y5168"/>
      <c r="Z5168"/>
      <c r="AA5168"/>
      <c r="AB5168"/>
      <c r="AC5168"/>
      <c r="AD5168"/>
      <c r="AE5168"/>
      <c r="AF5168"/>
      <c r="AG5168"/>
      <c r="AH5168"/>
      <c r="AI5168"/>
      <c r="AJ5168"/>
      <c r="AK5168"/>
      <c r="AL5168"/>
      <c r="AM5168"/>
      <c r="AN5168"/>
      <c r="AO5168"/>
      <c r="AP5168"/>
      <c r="AQ5168"/>
      <c r="AR5168"/>
      <c r="AS5168"/>
      <c r="AT5168"/>
      <c r="AU5168"/>
      <c r="AV5168"/>
    </row>
    <row r="5169" spans="1:48" s="58" customFormat="1" ht="12.75" x14ac:dyDescent="0.2">
      <c r="A5169" s="247"/>
      <c r="B5169" s="165"/>
      <c r="C5169" s="165"/>
      <c r="D5169" s="245"/>
      <c r="E5169" s="245"/>
      <c r="F5169" s="245"/>
      <c r="G5169" s="251"/>
      <c r="H5169" s="251"/>
      <c r="I5169" s="251"/>
      <c r="J5169" s="251"/>
      <c r="K5169" s="251"/>
      <c r="L5169" s="251"/>
      <c r="M5169" s="251"/>
      <c r="N5169" s="251"/>
      <c r="O5169" s="251"/>
      <c r="P5169" s="251"/>
      <c r="Q5169"/>
      <c r="R5169"/>
      <c r="S5169"/>
      <c r="T5169"/>
      <c r="U5169"/>
      <c r="V5169"/>
      <c r="W5169"/>
      <c r="X5169"/>
      <c r="Y5169"/>
      <c r="Z5169"/>
      <c r="AA5169"/>
      <c r="AB5169"/>
      <c r="AC5169"/>
      <c r="AD5169"/>
      <c r="AE5169"/>
      <c r="AF5169"/>
      <c r="AG5169"/>
      <c r="AH5169"/>
      <c r="AI5169"/>
      <c r="AJ5169"/>
      <c r="AK5169"/>
      <c r="AL5169"/>
      <c r="AM5169"/>
      <c r="AN5169"/>
      <c r="AO5169"/>
      <c r="AP5169"/>
      <c r="AQ5169"/>
      <c r="AR5169"/>
      <c r="AS5169"/>
      <c r="AT5169"/>
      <c r="AU5169"/>
      <c r="AV5169"/>
    </row>
    <row r="5170" spans="1:48" s="58" customFormat="1" ht="12.75" x14ac:dyDescent="0.2">
      <c r="A5170" s="247"/>
      <c r="B5170" s="165"/>
      <c r="C5170" s="165"/>
      <c r="D5170" s="245"/>
      <c r="E5170" s="245"/>
      <c r="F5170" s="245"/>
      <c r="G5170" s="251"/>
      <c r="H5170" s="251"/>
      <c r="I5170" s="251"/>
      <c r="J5170" s="251"/>
      <c r="K5170" s="251"/>
      <c r="L5170" s="251"/>
      <c r="M5170" s="251"/>
      <c r="N5170" s="251"/>
      <c r="O5170" s="251"/>
      <c r="P5170" s="251"/>
      <c r="Q5170"/>
      <c r="R5170"/>
      <c r="S5170"/>
      <c r="T5170"/>
      <c r="U5170"/>
      <c r="V5170"/>
      <c r="W5170"/>
      <c r="X5170"/>
      <c r="Y5170"/>
      <c r="Z5170"/>
      <c r="AA5170"/>
      <c r="AB5170"/>
      <c r="AC5170"/>
      <c r="AD5170"/>
      <c r="AE5170"/>
      <c r="AF5170"/>
      <c r="AG5170"/>
      <c r="AH5170"/>
      <c r="AI5170"/>
      <c r="AJ5170"/>
      <c r="AK5170"/>
      <c r="AL5170"/>
      <c r="AM5170"/>
      <c r="AN5170"/>
      <c r="AO5170"/>
      <c r="AP5170"/>
      <c r="AQ5170"/>
      <c r="AR5170"/>
      <c r="AS5170"/>
      <c r="AT5170"/>
      <c r="AU5170"/>
      <c r="AV5170"/>
    </row>
    <row r="5171" spans="1:48" s="58" customFormat="1" ht="12.75" x14ac:dyDescent="0.2">
      <c r="A5171" s="247"/>
      <c r="B5171" s="165"/>
      <c r="C5171" s="165"/>
      <c r="D5171" s="245"/>
      <c r="E5171" s="245"/>
      <c r="F5171" s="245"/>
      <c r="G5171" s="251"/>
      <c r="H5171" s="251"/>
      <c r="I5171" s="251"/>
      <c r="J5171" s="251"/>
      <c r="K5171" s="251"/>
      <c r="L5171" s="251"/>
      <c r="M5171" s="251"/>
      <c r="N5171" s="251"/>
      <c r="O5171" s="251"/>
      <c r="P5171" s="251"/>
      <c r="Q5171"/>
      <c r="R5171"/>
      <c r="S5171"/>
      <c r="T5171"/>
      <c r="U5171"/>
      <c r="V5171"/>
      <c r="W5171"/>
      <c r="X5171"/>
      <c r="Y5171"/>
      <c r="Z5171"/>
      <c r="AA5171"/>
      <c r="AB5171"/>
      <c r="AC5171"/>
      <c r="AD5171"/>
      <c r="AE5171"/>
      <c r="AF5171"/>
      <c r="AG5171"/>
      <c r="AH5171"/>
      <c r="AI5171"/>
      <c r="AJ5171"/>
      <c r="AK5171"/>
      <c r="AL5171"/>
      <c r="AM5171"/>
      <c r="AN5171"/>
      <c r="AO5171"/>
      <c r="AP5171"/>
      <c r="AQ5171"/>
      <c r="AR5171"/>
      <c r="AS5171"/>
      <c r="AT5171"/>
      <c r="AU5171"/>
      <c r="AV5171"/>
    </row>
    <row r="5172" spans="1:48" s="58" customFormat="1" ht="12.75" x14ac:dyDescent="0.2">
      <c r="A5172" s="247"/>
      <c r="B5172" s="165"/>
      <c r="C5172" s="165"/>
      <c r="D5172" s="245"/>
      <c r="E5172" s="245"/>
      <c r="F5172" s="245"/>
      <c r="G5172" s="251"/>
      <c r="H5172" s="251"/>
      <c r="I5172" s="251"/>
      <c r="J5172" s="251"/>
      <c r="K5172" s="251"/>
      <c r="L5172" s="251"/>
      <c r="M5172" s="251"/>
      <c r="N5172" s="251"/>
      <c r="O5172" s="251"/>
      <c r="P5172" s="251"/>
      <c r="Q5172"/>
      <c r="R5172"/>
      <c r="S5172"/>
      <c r="T5172"/>
      <c r="U5172"/>
      <c r="V5172"/>
      <c r="W5172"/>
      <c r="X5172"/>
      <c r="Y5172"/>
      <c r="Z5172"/>
      <c r="AA5172"/>
      <c r="AB5172"/>
      <c r="AC5172"/>
      <c r="AD5172"/>
      <c r="AE5172"/>
      <c r="AF5172"/>
      <c r="AG5172"/>
      <c r="AH5172"/>
      <c r="AI5172"/>
      <c r="AJ5172"/>
      <c r="AK5172"/>
      <c r="AL5172"/>
      <c r="AM5172"/>
      <c r="AN5172"/>
      <c r="AO5172"/>
      <c r="AP5172"/>
      <c r="AQ5172"/>
      <c r="AR5172"/>
      <c r="AS5172"/>
      <c r="AT5172"/>
      <c r="AU5172"/>
      <c r="AV5172"/>
    </row>
    <row r="5173" spans="1:48" s="58" customFormat="1" ht="12.75" x14ac:dyDescent="0.2">
      <c r="A5173" s="247"/>
      <c r="B5173" s="165"/>
      <c r="C5173" s="165"/>
      <c r="D5173" s="245"/>
      <c r="E5173" s="245"/>
      <c r="F5173" s="245"/>
      <c r="G5173" s="251"/>
      <c r="H5173" s="251"/>
      <c r="I5173" s="251"/>
      <c r="J5173" s="251"/>
      <c r="K5173" s="251"/>
      <c r="L5173" s="251"/>
      <c r="M5173" s="251"/>
      <c r="N5173" s="251"/>
      <c r="O5173" s="251"/>
      <c r="P5173" s="251"/>
      <c r="Q5173"/>
      <c r="R5173"/>
      <c r="S5173"/>
      <c r="T5173"/>
      <c r="U5173"/>
      <c r="V5173"/>
      <c r="W5173"/>
      <c r="X5173"/>
      <c r="Y5173"/>
      <c r="Z5173"/>
      <c r="AA5173"/>
      <c r="AB5173"/>
      <c r="AC5173"/>
      <c r="AD5173"/>
      <c r="AE5173"/>
      <c r="AF5173"/>
      <c r="AG5173"/>
      <c r="AH5173"/>
      <c r="AI5173"/>
      <c r="AJ5173"/>
      <c r="AK5173"/>
      <c r="AL5173"/>
      <c r="AM5173"/>
      <c r="AN5173"/>
      <c r="AO5173"/>
      <c r="AP5173"/>
      <c r="AQ5173"/>
      <c r="AR5173"/>
      <c r="AS5173"/>
      <c r="AT5173"/>
      <c r="AU5173"/>
      <c r="AV5173"/>
    </row>
    <row r="5174" spans="1:48" s="58" customFormat="1" ht="12.75" x14ac:dyDescent="0.2">
      <c r="A5174" s="247"/>
      <c r="B5174" s="165"/>
      <c r="C5174" s="165"/>
      <c r="D5174" s="245"/>
      <c r="E5174" s="245"/>
      <c r="F5174" s="245"/>
      <c r="G5174" s="251"/>
      <c r="H5174" s="251"/>
      <c r="I5174" s="251"/>
      <c r="J5174" s="251"/>
      <c r="K5174" s="251"/>
      <c r="L5174" s="251"/>
      <c r="M5174" s="251"/>
      <c r="N5174" s="251"/>
      <c r="O5174" s="251"/>
      <c r="P5174" s="251"/>
      <c r="Q5174"/>
      <c r="R5174"/>
      <c r="S5174"/>
      <c r="T5174"/>
      <c r="U5174"/>
      <c r="V5174"/>
      <c r="W5174"/>
      <c r="X5174"/>
      <c r="Y5174"/>
      <c r="Z5174"/>
      <c r="AA5174"/>
      <c r="AB5174"/>
      <c r="AC5174"/>
      <c r="AD5174"/>
      <c r="AE5174"/>
      <c r="AF5174"/>
      <c r="AG5174"/>
      <c r="AH5174"/>
      <c r="AI5174"/>
      <c r="AJ5174"/>
      <c r="AK5174"/>
      <c r="AL5174"/>
      <c r="AM5174"/>
      <c r="AN5174"/>
      <c r="AO5174"/>
      <c r="AP5174"/>
      <c r="AQ5174"/>
      <c r="AR5174"/>
      <c r="AS5174"/>
      <c r="AT5174"/>
      <c r="AU5174"/>
      <c r="AV5174"/>
    </row>
    <row r="5175" spans="1:48" s="58" customFormat="1" ht="12.75" x14ac:dyDescent="0.2">
      <c r="A5175" s="247"/>
      <c r="B5175" s="165"/>
      <c r="C5175" s="165"/>
      <c r="D5175" s="245"/>
      <c r="E5175" s="245"/>
      <c r="F5175" s="245"/>
      <c r="G5175" s="251"/>
      <c r="H5175" s="251"/>
      <c r="I5175" s="251"/>
      <c r="J5175" s="251"/>
      <c r="K5175" s="251"/>
      <c r="L5175" s="251"/>
      <c r="M5175" s="251"/>
      <c r="N5175" s="251"/>
      <c r="O5175" s="251"/>
      <c r="P5175" s="251"/>
      <c r="Q5175"/>
      <c r="R5175"/>
      <c r="S5175"/>
      <c r="T5175"/>
      <c r="U5175"/>
      <c r="V5175"/>
      <c r="W5175"/>
      <c r="X5175"/>
      <c r="Y5175"/>
      <c r="Z5175"/>
      <c r="AA5175"/>
      <c r="AB5175"/>
      <c r="AC5175"/>
      <c r="AD5175"/>
      <c r="AE5175"/>
      <c r="AF5175"/>
      <c r="AG5175"/>
      <c r="AH5175"/>
      <c r="AI5175"/>
      <c r="AJ5175"/>
      <c r="AK5175"/>
      <c r="AL5175"/>
      <c r="AM5175"/>
      <c r="AN5175"/>
      <c r="AO5175"/>
      <c r="AP5175"/>
      <c r="AQ5175"/>
      <c r="AR5175"/>
      <c r="AS5175"/>
      <c r="AT5175"/>
      <c r="AU5175"/>
      <c r="AV5175"/>
    </row>
    <row r="5176" spans="1:48" s="58" customFormat="1" ht="12.75" x14ac:dyDescent="0.2">
      <c r="A5176" s="247"/>
      <c r="B5176" s="165"/>
      <c r="C5176" s="165"/>
      <c r="D5176" s="245"/>
      <c r="E5176" s="245"/>
      <c r="F5176" s="245"/>
      <c r="G5176" s="251"/>
      <c r="H5176" s="251"/>
      <c r="I5176" s="251"/>
      <c r="J5176" s="251"/>
      <c r="K5176" s="251"/>
      <c r="L5176" s="251"/>
      <c r="M5176" s="251"/>
      <c r="N5176" s="251"/>
      <c r="O5176" s="251"/>
      <c r="P5176" s="251"/>
      <c r="Q5176"/>
      <c r="R5176"/>
      <c r="S5176"/>
      <c r="T5176"/>
      <c r="U5176"/>
      <c r="V5176"/>
      <c r="W5176"/>
      <c r="X5176"/>
      <c r="Y5176"/>
      <c r="Z5176"/>
      <c r="AA5176"/>
      <c r="AB5176"/>
      <c r="AC5176"/>
      <c r="AD5176"/>
      <c r="AE5176"/>
      <c r="AF5176"/>
      <c r="AG5176"/>
      <c r="AH5176"/>
      <c r="AI5176"/>
      <c r="AJ5176"/>
      <c r="AK5176"/>
      <c r="AL5176"/>
      <c r="AM5176"/>
      <c r="AN5176"/>
      <c r="AO5176"/>
      <c r="AP5176"/>
      <c r="AQ5176"/>
      <c r="AR5176"/>
      <c r="AS5176"/>
      <c r="AT5176"/>
      <c r="AU5176"/>
      <c r="AV5176"/>
    </row>
    <row r="5177" spans="1:48" s="58" customFormat="1" ht="12.75" x14ac:dyDescent="0.2">
      <c r="A5177" s="247"/>
      <c r="B5177" s="165"/>
      <c r="C5177" s="165"/>
      <c r="D5177" s="245"/>
      <c r="E5177" s="245"/>
      <c r="F5177" s="245"/>
      <c r="G5177" s="251"/>
      <c r="H5177" s="251"/>
      <c r="I5177" s="251"/>
      <c r="J5177" s="251"/>
      <c r="K5177" s="251"/>
      <c r="L5177" s="251"/>
      <c r="M5177" s="251"/>
      <c r="N5177" s="251"/>
      <c r="O5177" s="251"/>
      <c r="P5177" s="251"/>
      <c r="Q5177"/>
      <c r="R5177"/>
      <c r="S5177"/>
      <c r="T5177"/>
      <c r="U5177"/>
      <c r="V5177"/>
      <c r="W5177"/>
      <c r="X5177"/>
      <c r="Y5177"/>
      <c r="Z5177"/>
      <c r="AA5177"/>
      <c r="AB5177"/>
      <c r="AC5177"/>
      <c r="AD5177"/>
      <c r="AE5177"/>
      <c r="AF5177"/>
      <c r="AG5177"/>
      <c r="AH5177"/>
      <c r="AI5177"/>
      <c r="AJ5177"/>
      <c r="AK5177"/>
      <c r="AL5177"/>
      <c r="AM5177"/>
      <c r="AN5177"/>
      <c r="AO5177"/>
      <c r="AP5177"/>
      <c r="AQ5177"/>
      <c r="AR5177"/>
      <c r="AS5177"/>
      <c r="AT5177"/>
      <c r="AU5177"/>
      <c r="AV5177"/>
    </row>
    <row r="5178" spans="1:48" s="58" customFormat="1" ht="12.75" x14ac:dyDescent="0.2">
      <c r="A5178" s="247"/>
      <c r="B5178" s="165"/>
      <c r="C5178" s="165"/>
      <c r="D5178" s="245"/>
      <c r="E5178" s="245"/>
      <c r="F5178" s="245"/>
      <c r="G5178" s="251"/>
      <c r="H5178" s="251"/>
      <c r="I5178" s="251"/>
      <c r="J5178" s="251"/>
      <c r="K5178" s="251"/>
      <c r="L5178" s="251"/>
      <c r="M5178" s="251"/>
      <c r="N5178" s="251"/>
      <c r="O5178" s="251"/>
      <c r="P5178" s="251"/>
      <c r="Q5178"/>
      <c r="R5178"/>
      <c r="S5178"/>
      <c r="T5178"/>
      <c r="U5178"/>
      <c r="V5178"/>
      <c r="W5178"/>
      <c r="X5178"/>
      <c r="Y5178"/>
      <c r="Z5178"/>
      <c r="AA5178"/>
      <c r="AB5178"/>
      <c r="AC5178"/>
      <c r="AD5178"/>
      <c r="AE5178"/>
      <c r="AF5178"/>
      <c r="AG5178"/>
      <c r="AH5178"/>
      <c r="AI5178"/>
      <c r="AJ5178"/>
      <c r="AK5178"/>
      <c r="AL5178"/>
      <c r="AM5178"/>
      <c r="AN5178"/>
      <c r="AO5178"/>
      <c r="AP5178"/>
      <c r="AQ5178"/>
      <c r="AR5178"/>
      <c r="AS5178"/>
      <c r="AT5178"/>
      <c r="AU5178"/>
      <c r="AV5178"/>
    </row>
    <row r="5179" spans="1:48" s="58" customFormat="1" ht="12.75" x14ac:dyDescent="0.2">
      <c r="A5179" s="247"/>
      <c r="B5179" s="165"/>
      <c r="C5179" s="165"/>
      <c r="D5179" s="245"/>
      <c r="E5179" s="245"/>
      <c r="F5179" s="245"/>
      <c r="G5179" s="251"/>
      <c r="H5179" s="251"/>
      <c r="I5179" s="251"/>
      <c r="J5179" s="251"/>
      <c r="K5179" s="251"/>
      <c r="L5179" s="251"/>
      <c r="M5179" s="251"/>
      <c r="N5179" s="251"/>
      <c r="O5179" s="251"/>
      <c r="P5179" s="251"/>
      <c r="Q5179"/>
      <c r="R5179"/>
      <c r="S5179"/>
      <c r="T5179"/>
      <c r="U5179"/>
      <c r="V5179"/>
      <c r="W5179"/>
      <c r="X5179"/>
      <c r="Y5179"/>
      <c r="Z5179"/>
      <c r="AA5179"/>
      <c r="AB5179"/>
      <c r="AC5179"/>
      <c r="AD5179"/>
      <c r="AE5179"/>
      <c r="AF5179"/>
      <c r="AG5179"/>
      <c r="AH5179"/>
      <c r="AI5179"/>
      <c r="AJ5179"/>
      <c r="AK5179"/>
      <c r="AL5179"/>
      <c r="AM5179"/>
      <c r="AN5179"/>
      <c r="AO5179"/>
      <c r="AP5179"/>
      <c r="AQ5179"/>
      <c r="AR5179"/>
      <c r="AS5179"/>
      <c r="AT5179"/>
      <c r="AU5179"/>
      <c r="AV5179"/>
    </row>
    <row r="5180" spans="1:48" s="58" customFormat="1" ht="12.75" x14ac:dyDescent="0.2">
      <c r="A5180" s="247"/>
      <c r="B5180" s="165"/>
      <c r="C5180" s="165"/>
      <c r="D5180" s="245"/>
      <c r="E5180" s="245"/>
      <c r="F5180" s="245"/>
      <c r="G5180" s="251"/>
      <c r="H5180" s="251"/>
      <c r="I5180" s="251"/>
      <c r="J5180" s="251"/>
      <c r="K5180" s="251"/>
      <c r="L5180" s="251"/>
      <c r="M5180" s="251"/>
      <c r="N5180" s="251"/>
      <c r="O5180" s="251"/>
      <c r="P5180" s="251"/>
      <c r="Q5180"/>
      <c r="R5180"/>
      <c r="S5180"/>
      <c r="T5180"/>
      <c r="U5180"/>
      <c r="V5180"/>
      <c r="W5180"/>
      <c r="X5180"/>
      <c r="Y5180"/>
      <c r="Z5180"/>
      <c r="AA5180"/>
      <c r="AB5180"/>
      <c r="AC5180"/>
      <c r="AD5180"/>
      <c r="AE5180"/>
      <c r="AF5180"/>
      <c r="AG5180"/>
      <c r="AH5180"/>
      <c r="AI5180"/>
      <c r="AJ5180"/>
      <c r="AK5180"/>
      <c r="AL5180"/>
      <c r="AM5180"/>
      <c r="AN5180"/>
      <c r="AO5180"/>
      <c r="AP5180"/>
      <c r="AQ5180"/>
      <c r="AR5180"/>
      <c r="AS5180"/>
      <c r="AT5180"/>
      <c r="AU5180"/>
      <c r="AV5180"/>
    </row>
    <row r="5181" spans="1:48" s="58" customFormat="1" ht="12.75" x14ac:dyDescent="0.2">
      <c r="A5181" s="247"/>
      <c r="B5181" s="165"/>
      <c r="C5181" s="165"/>
      <c r="D5181" s="245"/>
      <c r="E5181" s="245"/>
      <c r="F5181" s="245"/>
      <c r="G5181" s="251"/>
      <c r="H5181" s="251"/>
      <c r="I5181" s="251"/>
      <c r="J5181" s="251"/>
      <c r="K5181" s="251"/>
      <c r="L5181" s="251"/>
      <c r="M5181" s="251"/>
      <c r="N5181" s="251"/>
      <c r="O5181" s="251"/>
      <c r="P5181" s="251"/>
      <c r="Q5181"/>
      <c r="R5181"/>
      <c r="S5181"/>
      <c r="T5181"/>
      <c r="U5181"/>
      <c r="V5181"/>
      <c r="W5181"/>
      <c r="X5181"/>
      <c r="Y5181"/>
      <c r="Z5181"/>
      <c r="AA5181"/>
      <c r="AB5181"/>
      <c r="AC5181"/>
      <c r="AD5181"/>
      <c r="AE5181"/>
      <c r="AF5181"/>
      <c r="AG5181"/>
      <c r="AH5181"/>
      <c r="AI5181"/>
      <c r="AJ5181"/>
      <c r="AK5181"/>
      <c r="AL5181"/>
      <c r="AM5181"/>
      <c r="AN5181"/>
      <c r="AO5181"/>
      <c r="AP5181"/>
      <c r="AQ5181"/>
      <c r="AR5181"/>
      <c r="AS5181"/>
      <c r="AT5181"/>
      <c r="AU5181"/>
      <c r="AV5181"/>
    </row>
    <row r="5182" spans="1:48" s="58" customFormat="1" ht="12.75" x14ac:dyDescent="0.2">
      <c r="A5182" s="247"/>
      <c r="B5182" s="165"/>
      <c r="C5182" s="165"/>
      <c r="D5182" s="245"/>
      <c r="E5182" s="245"/>
      <c r="F5182" s="245"/>
      <c r="G5182" s="251"/>
      <c r="H5182" s="251"/>
      <c r="I5182" s="251"/>
      <c r="J5182" s="251"/>
      <c r="K5182" s="251"/>
      <c r="L5182" s="251"/>
      <c r="M5182" s="251"/>
      <c r="N5182" s="251"/>
      <c r="O5182" s="251"/>
      <c r="P5182" s="251"/>
      <c r="Q5182"/>
      <c r="R5182"/>
      <c r="S5182"/>
      <c r="T5182"/>
      <c r="U5182"/>
      <c r="V5182"/>
      <c r="W5182"/>
      <c r="X5182"/>
      <c r="Y5182"/>
      <c r="Z5182"/>
      <c r="AA5182"/>
      <c r="AB5182"/>
      <c r="AC5182"/>
      <c r="AD5182"/>
      <c r="AE5182"/>
      <c r="AF5182"/>
      <c r="AG5182"/>
      <c r="AH5182"/>
      <c r="AI5182"/>
      <c r="AJ5182"/>
      <c r="AK5182"/>
      <c r="AL5182"/>
      <c r="AM5182"/>
      <c r="AN5182"/>
      <c r="AO5182"/>
      <c r="AP5182"/>
      <c r="AQ5182"/>
      <c r="AR5182"/>
      <c r="AS5182"/>
      <c r="AT5182"/>
      <c r="AU5182"/>
      <c r="AV5182"/>
    </row>
    <row r="5183" spans="1:48" s="58" customFormat="1" ht="12.75" x14ac:dyDescent="0.2">
      <c r="A5183" s="247"/>
      <c r="B5183" s="165"/>
      <c r="C5183" s="165"/>
      <c r="D5183" s="245"/>
      <c r="E5183" s="245"/>
      <c r="F5183" s="245"/>
      <c r="G5183" s="251"/>
      <c r="H5183" s="251"/>
      <c r="I5183" s="251"/>
      <c r="J5183" s="251"/>
      <c r="K5183" s="251"/>
      <c r="L5183" s="251"/>
      <c r="M5183" s="251"/>
      <c r="N5183" s="251"/>
      <c r="O5183" s="251"/>
      <c r="P5183" s="251"/>
      <c r="Q5183"/>
      <c r="R5183"/>
      <c r="S5183"/>
      <c r="T5183"/>
      <c r="U5183"/>
      <c r="V5183"/>
      <c r="W5183"/>
      <c r="X5183"/>
      <c r="Y5183"/>
      <c r="Z5183"/>
      <c r="AA5183"/>
      <c r="AB5183"/>
      <c r="AC5183"/>
      <c r="AD5183"/>
      <c r="AE5183"/>
      <c r="AF5183"/>
      <c r="AG5183"/>
      <c r="AH5183"/>
      <c r="AI5183"/>
      <c r="AJ5183"/>
      <c r="AK5183"/>
      <c r="AL5183"/>
      <c r="AM5183"/>
      <c r="AN5183"/>
      <c r="AO5183"/>
      <c r="AP5183"/>
      <c r="AQ5183"/>
      <c r="AR5183"/>
      <c r="AS5183"/>
      <c r="AT5183"/>
      <c r="AU5183"/>
      <c r="AV5183"/>
    </row>
    <row r="5184" spans="1:48" s="58" customFormat="1" ht="12.75" x14ac:dyDescent="0.2">
      <c r="A5184" s="247"/>
      <c r="B5184" s="165"/>
      <c r="C5184" s="165"/>
      <c r="D5184" s="245"/>
      <c r="E5184" s="245"/>
      <c r="F5184" s="245"/>
      <c r="G5184" s="251"/>
      <c r="H5184" s="251"/>
      <c r="I5184" s="251"/>
      <c r="J5184" s="251"/>
      <c r="K5184" s="251"/>
      <c r="L5184" s="251"/>
      <c r="M5184" s="251"/>
      <c r="N5184" s="251"/>
      <c r="O5184" s="251"/>
      <c r="P5184" s="251"/>
      <c r="Q5184"/>
      <c r="R5184"/>
      <c r="S5184"/>
      <c r="T5184"/>
      <c r="U5184"/>
      <c r="V5184"/>
      <c r="W5184"/>
      <c r="X5184"/>
      <c r="Y5184"/>
      <c r="Z5184"/>
      <c r="AA5184"/>
      <c r="AB5184"/>
      <c r="AC5184"/>
      <c r="AD5184"/>
      <c r="AE5184"/>
      <c r="AF5184"/>
      <c r="AG5184"/>
      <c r="AH5184"/>
      <c r="AI5184"/>
      <c r="AJ5184"/>
      <c r="AK5184"/>
      <c r="AL5184"/>
      <c r="AM5184"/>
      <c r="AN5184"/>
      <c r="AO5184"/>
      <c r="AP5184"/>
      <c r="AQ5184"/>
      <c r="AR5184"/>
      <c r="AS5184"/>
      <c r="AT5184"/>
      <c r="AU5184"/>
      <c r="AV5184"/>
    </row>
    <row r="5185" spans="1:48" s="58" customFormat="1" ht="12.75" x14ac:dyDescent="0.2">
      <c r="A5185" s="247"/>
      <c r="B5185" s="165"/>
      <c r="C5185" s="165"/>
      <c r="D5185" s="245"/>
      <c r="E5185" s="245"/>
      <c r="F5185" s="245"/>
      <c r="G5185" s="251"/>
      <c r="H5185" s="251"/>
      <c r="I5185" s="251"/>
      <c r="J5185" s="251"/>
      <c r="K5185" s="251"/>
      <c r="L5185" s="251"/>
      <c r="M5185" s="251"/>
      <c r="N5185" s="251"/>
      <c r="O5185" s="251"/>
      <c r="P5185" s="251"/>
      <c r="Q5185"/>
      <c r="R5185"/>
      <c r="S5185"/>
      <c r="T5185"/>
      <c r="U5185"/>
      <c r="V5185"/>
      <c r="W5185"/>
      <c r="X5185"/>
      <c r="Y5185"/>
      <c r="Z5185"/>
      <c r="AA5185"/>
      <c r="AB5185"/>
      <c r="AC5185"/>
      <c r="AD5185"/>
      <c r="AE5185"/>
      <c r="AF5185"/>
      <c r="AG5185"/>
      <c r="AH5185"/>
      <c r="AI5185"/>
      <c r="AJ5185"/>
      <c r="AK5185"/>
      <c r="AL5185"/>
      <c r="AM5185"/>
      <c r="AN5185"/>
      <c r="AO5185"/>
      <c r="AP5185"/>
      <c r="AQ5185"/>
      <c r="AR5185"/>
      <c r="AS5185"/>
      <c r="AT5185"/>
      <c r="AU5185"/>
      <c r="AV5185"/>
    </row>
    <row r="5186" spans="1:48" s="58" customFormat="1" ht="12.75" x14ac:dyDescent="0.2">
      <c r="A5186" s="247"/>
      <c r="B5186" s="165"/>
      <c r="C5186" s="165"/>
      <c r="D5186" s="245"/>
      <c r="E5186" s="245"/>
      <c r="F5186" s="245"/>
      <c r="G5186" s="251"/>
      <c r="H5186" s="251"/>
      <c r="I5186" s="251"/>
      <c r="J5186" s="251"/>
      <c r="K5186" s="251"/>
      <c r="L5186" s="251"/>
      <c r="M5186" s="251"/>
      <c r="N5186" s="251"/>
      <c r="O5186" s="251"/>
      <c r="P5186" s="251"/>
      <c r="Q5186"/>
      <c r="R5186"/>
      <c r="S5186"/>
      <c r="T5186"/>
      <c r="U5186"/>
      <c r="V5186"/>
      <c r="W5186"/>
      <c r="X5186"/>
      <c r="Y5186"/>
      <c r="Z5186"/>
      <c r="AA5186"/>
      <c r="AB5186"/>
      <c r="AC5186"/>
      <c r="AD5186"/>
      <c r="AE5186"/>
      <c r="AF5186"/>
      <c r="AG5186"/>
      <c r="AH5186"/>
      <c r="AI5186"/>
      <c r="AJ5186"/>
      <c r="AK5186"/>
      <c r="AL5186"/>
      <c r="AM5186"/>
      <c r="AN5186"/>
      <c r="AO5186"/>
      <c r="AP5186"/>
      <c r="AQ5186"/>
      <c r="AR5186"/>
      <c r="AS5186"/>
      <c r="AT5186"/>
      <c r="AU5186"/>
      <c r="AV5186"/>
    </row>
    <row r="5187" spans="1:48" s="58" customFormat="1" ht="12.75" x14ac:dyDescent="0.2">
      <c r="A5187" s="247"/>
      <c r="B5187" s="165"/>
      <c r="C5187" s="165"/>
      <c r="D5187" s="245"/>
      <c r="E5187" s="245"/>
      <c r="F5187" s="245"/>
      <c r="G5187" s="251"/>
      <c r="H5187" s="251"/>
      <c r="I5187" s="251"/>
      <c r="J5187" s="251"/>
      <c r="K5187" s="251"/>
      <c r="L5187" s="251"/>
      <c r="M5187" s="251"/>
      <c r="N5187" s="251"/>
      <c r="O5187" s="251"/>
      <c r="P5187" s="251"/>
      <c r="Q5187"/>
      <c r="R5187"/>
      <c r="S5187"/>
      <c r="T5187"/>
      <c r="U5187"/>
      <c r="V5187"/>
      <c r="W5187"/>
      <c r="X5187"/>
      <c r="Y5187"/>
      <c r="Z5187"/>
      <c r="AA5187"/>
      <c r="AB5187"/>
      <c r="AC5187"/>
      <c r="AD5187"/>
      <c r="AE5187"/>
      <c r="AF5187"/>
      <c r="AG5187"/>
      <c r="AH5187"/>
      <c r="AI5187"/>
      <c r="AJ5187"/>
      <c r="AK5187"/>
      <c r="AL5187"/>
      <c r="AM5187"/>
      <c r="AN5187"/>
      <c r="AO5187"/>
      <c r="AP5187"/>
      <c r="AQ5187"/>
      <c r="AR5187"/>
      <c r="AS5187"/>
      <c r="AT5187"/>
      <c r="AU5187"/>
      <c r="AV5187"/>
    </row>
    <row r="5188" spans="1:48" s="58" customFormat="1" ht="12.75" x14ac:dyDescent="0.2">
      <c r="A5188" s="247"/>
      <c r="B5188" s="165"/>
      <c r="C5188" s="165"/>
      <c r="D5188" s="245"/>
      <c r="E5188" s="245"/>
      <c r="F5188" s="245"/>
      <c r="G5188" s="251"/>
      <c r="H5188" s="251"/>
      <c r="I5188" s="251"/>
      <c r="J5188" s="251"/>
      <c r="K5188" s="251"/>
      <c r="L5188" s="251"/>
      <c r="M5188" s="251"/>
      <c r="N5188" s="251"/>
      <c r="O5188" s="251"/>
      <c r="P5188" s="251"/>
      <c r="Q5188"/>
      <c r="R5188"/>
      <c r="S5188"/>
      <c r="T5188"/>
      <c r="U5188"/>
      <c r="V5188"/>
      <c r="W5188"/>
      <c r="X5188"/>
      <c r="Y5188"/>
      <c r="Z5188"/>
      <c r="AA5188"/>
      <c r="AB5188"/>
      <c r="AC5188"/>
      <c r="AD5188"/>
      <c r="AE5188"/>
      <c r="AF5188"/>
      <c r="AG5188"/>
      <c r="AH5188"/>
      <c r="AI5188"/>
      <c r="AJ5188"/>
      <c r="AK5188"/>
      <c r="AL5188"/>
      <c r="AM5188"/>
      <c r="AN5188"/>
      <c r="AO5188"/>
      <c r="AP5188"/>
      <c r="AQ5188"/>
      <c r="AR5188"/>
      <c r="AS5188"/>
      <c r="AT5188"/>
      <c r="AU5188"/>
      <c r="AV5188"/>
    </row>
    <row r="5189" spans="1:48" s="58" customFormat="1" ht="12.75" x14ac:dyDescent="0.2">
      <c r="A5189" s="247"/>
      <c r="B5189" s="165"/>
      <c r="C5189" s="165"/>
      <c r="D5189" s="245"/>
      <c r="E5189" s="245"/>
      <c r="F5189" s="245"/>
      <c r="G5189" s="251"/>
      <c r="H5189" s="251"/>
      <c r="I5189" s="251"/>
      <c r="J5189" s="251"/>
      <c r="K5189" s="251"/>
      <c r="L5189" s="251"/>
      <c r="M5189" s="251"/>
      <c r="N5189" s="251"/>
      <c r="O5189" s="251"/>
      <c r="P5189" s="251"/>
      <c r="Q5189"/>
      <c r="R5189"/>
      <c r="S5189"/>
      <c r="T5189"/>
      <c r="U5189"/>
      <c r="V5189"/>
      <c r="W5189"/>
      <c r="X5189"/>
      <c r="Y5189"/>
      <c r="Z5189"/>
      <c r="AA5189"/>
      <c r="AB5189"/>
      <c r="AC5189"/>
      <c r="AD5189"/>
      <c r="AE5189"/>
      <c r="AF5189"/>
      <c r="AG5189"/>
      <c r="AH5189"/>
      <c r="AI5189"/>
      <c r="AJ5189"/>
      <c r="AK5189"/>
      <c r="AL5189"/>
      <c r="AM5189"/>
      <c r="AN5189"/>
      <c r="AO5189"/>
      <c r="AP5189"/>
      <c r="AQ5189"/>
      <c r="AR5189"/>
      <c r="AS5189"/>
      <c r="AT5189"/>
      <c r="AU5189"/>
      <c r="AV5189"/>
    </row>
    <row r="5190" spans="1:48" s="58" customFormat="1" ht="12.75" x14ac:dyDescent="0.2">
      <c r="A5190" s="247"/>
      <c r="B5190" s="165"/>
      <c r="C5190" s="165"/>
      <c r="D5190" s="245"/>
      <c r="E5190" s="245"/>
      <c r="F5190" s="245"/>
      <c r="G5190" s="251"/>
      <c r="H5190" s="251"/>
      <c r="I5190" s="251"/>
      <c r="J5190" s="251"/>
      <c r="K5190" s="251"/>
      <c r="L5190" s="251"/>
      <c r="M5190" s="251"/>
      <c r="N5190" s="251"/>
      <c r="O5190" s="251"/>
      <c r="P5190" s="251"/>
      <c r="Q5190"/>
      <c r="R5190"/>
      <c r="S5190"/>
      <c r="T5190"/>
      <c r="U5190"/>
      <c r="V5190"/>
      <c r="W5190"/>
      <c r="X5190"/>
      <c r="Y5190"/>
      <c r="Z5190"/>
      <c r="AA5190"/>
      <c r="AB5190"/>
      <c r="AC5190"/>
      <c r="AD5190"/>
      <c r="AE5190"/>
      <c r="AF5190"/>
      <c r="AG5190"/>
      <c r="AH5190"/>
      <c r="AI5190"/>
      <c r="AJ5190"/>
      <c r="AK5190"/>
      <c r="AL5190"/>
      <c r="AM5190"/>
      <c r="AN5190"/>
      <c r="AO5190"/>
      <c r="AP5190"/>
      <c r="AQ5190"/>
      <c r="AR5190"/>
      <c r="AS5190"/>
      <c r="AT5190"/>
      <c r="AU5190"/>
      <c r="AV5190"/>
    </row>
    <row r="5191" spans="1:48" s="58" customFormat="1" ht="12.75" x14ac:dyDescent="0.2">
      <c r="A5191" s="247"/>
      <c r="B5191" s="165"/>
      <c r="C5191" s="165"/>
      <c r="D5191" s="245"/>
      <c r="E5191" s="245"/>
      <c r="F5191" s="245"/>
      <c r="G5191" s="251"/>
      <c r="H5191" s="251"/>
      <c r="I5191" s="251"/>
      <c r="J5191" s="251"/>
      <c r="K5191" s="251"/>
      <c r="L5191" s="251"/>
      <c r="M5191" s="251"/>
      <c r="N5191" s="251"/>
      <c r="O5191" s="251"/>
      <c r="P5191" s="251"/>
      <c r="Q5191"/>
      <c r="R5191"/>
      <c r="S5191"/>
      <c r="T5191"/>
      <c r="U5191"/>
      <c r="V5191"/>
      <c r="W5191"/>
      <c r="X5191"/>
      <c r="Y5191"/>
      <c r="Z5191"/>
      <c r="AA5191"/>
      <c r="AB5191"/>
      <c r="AC5191"/>
      <c r="AD5191"/>
      <c r="AE5191"/>
      <c r="AF5191"/>
      <c r="AG5191"/>
      <c r="AH5191"/>
      <c r="AI5191"/>
      <c r="AJ5191"/>
      <c r="AK5191"/>
      <c r="AL5191"/>
      <c r="AM5191"/>
      <c r="AN5191"/>
      <c r="AO5191"/>
      <c r="AP5191"/>
      <c r="AQ5191"/>
      <c r="AR5191"/>
      <c r="AS5191"/>
      <c r="AT5191"/>
      <c r="AU5191"/>
      <c r="AV5191"/>
    </row>
    <row r="5192" spans="1:48" s="58" customFormat="1" ht="12.75" x14ac:dyDescent="0.2">
      <c r="A5192" s="247"/>
      <c r="B5192" s="165"/>
      <c r="C5192" s="165"/>
      <c r="D5192" s="245"/>
      <c r="E5192" s="245"/>
      <c r="F5192" s="245"/>
      <c r="G5192" s="251"/>
      <c r="H5192" s="251"/>
      <c r="I5192" s="251"/>
      <c r="J5192" s="251"/>
      <c r="K5192" s="251"/>
      <c r="L5192" s="251"/>
      <c r="M5192" s="251"/>
      <c r="N5192" s="251"/>
      <c r="O5192" s="251"/>
      <c r="P5192" s="251"/>
      <c r="Q5192"/>
      <c r="R5192"/>
      <c r="S5192"/>
      <c r="T5192"/>
      <c r="U5192"/>
      <c r="V5192"/>
      <c r="W5192"/>
      <c r="X5192"/>
      <c r="Y5192"/>
      <c r="Z5192"/>
      <c r="AA5192"/>
      <c r="AB5192"/>
      <c r="AC5192"/>
      <c r="AD5192"/>
      <c r="AE5192"/>
      <c r="AF5192"/>
      <c r="AG5192"/>
      <c r="AH5192"/>
      <c r="AI5192"/>
      <c r="AJ5192"/>
      <c r="AK5192"/>
      <c r="AL5192"/>
      <c r="AM5192"/>
      <c r="AN5192"/>
      <c r="AO5192"/>
      <c r="AP5192"/>
      <c r="AQ5192"/>
      <c r="AR5192"/>
      <c r="AS5192"/>
      <c r="AT5192"/>
      <c r="AU5192"/>
      <c r="AV5192"/>
    </row>
    <row r="5193" spans="1:48" s="58" customFormat="1" ht="12.75" x14ac:dyDescent="0.2">
      <c r="A5193" s="247"/>
      <c r="B5193" s="165"/>
      <c r="C5193" s="165"/>
      <c r="D5193" s="245"/>
      <c r="E5193" s="245"/>
      <c r="F5193" s="245"/>
      <c r="G5193" s="251"/>
      <c r="H5193" s="251"/>
      <c r="I5193" s="251"/>
      <c r="J5193" s="251"/>
      <c r="K5193" s="251"/>
      <c r="L5193" s="251"/>
      <c r="M5193" s="251"/>
      <c r="N5193" s="251"/>
      <c r="O5193" s="251"/>
      <c r="P5193" s="251"/>
      <c r="Q5193"/>
      <c r="R5193"/>
      <c r="S5193"/>
      <c r="T5193"/>
      <c r="U5193"/>
      <c r="V5193"/>
      <c r="W5193"/>
      <c r="X5193"/>
      <c r="Y5193"/>
      <c r="Z5193"/>
      <c r="AA5193"/>
      <c r="AB5193"/>
      <c r="AC5193"/>
      <c r="AD5193"/>
      <c r="AE5193"/>
      <c r="AF5193"/>
      <c r="AG5193"/>
      <c r="AH5193"/>
      <c r="AI5193"/>
      <c r="AJ5193"/>
      <c r="AK5193"/>
      <c r="AL5193"/>
      <c r="AM5193"/>
      <c r="AN5193"/>
      <c r="AO5193"/>
      <c r="AP5193"/>
      <c r="AQ5193"/>
      <c r="AR5193"/>
      <c r="AS5193"/>
      <c r="AT5193"/>
      <c r="AU5193"/>
      <c r="AV5193"/>
    </row>
    <row r="5194" spans="1:48" s="58" customFormat="1" ht="12.75" x14ac:dyDescent="0.2">
      <c r="A5194" s="247"/>
      <c r="B5194" s="165"/>
      <c r="C5194" s="165"/>
      <c r="D5194" s="245"/>
      <c r="E5194" s="245"/>
      <c r="F5194" s="245"/>
      <c r="G5194" s="251"/>
      <c r="H5194" s="251"/>
      <c r="I5194" s="251"/>
      <c r="J5194" s="251"/>
      <c r="K5194" s="251"/>
      <c r="L5194" s="251"/>
      <c r="M5194" s="251"/>
      <c r="N5194" s="251"/>
      <c r="O5194" s="251"/>
      <c r="P5194" s="251"/>
      <c r="Q5194"/>
      <c r="R5194"/>
      <c r="S5194"/>
      <c r="T5194"/>
      <c r="U5194"/>
      <c r="V5194"/>
      <c r="W5194"/>
      <c r="X5194"/>
      <c r="Y5194"/>
      <c r="Z5194"/>
      <c r="AA5194"/>
      <c r="AB5194"/>
      <c r="AC5194"/>
      <c r="AD5194"/>
      <c r="AE5194"/>
      <c r="AF5194"/>
      <c r="AG5194"/>
      <c r="AH5194"/>
      <c r="AI5194"/>
      <c r="AJ5194"/>
      <c r="AK5194"/>
      <c r="AL5194"/>
      <c r="AM5194"/>
      <c r="AN5194"/>
      <c r="AO5194"/>
      <c r="AP5194"/>
      <c r="AQ5194"/>
      <c r="AR5194"/>
      <c r="AS5194"/>
      <c r="AT5194"/>
      <c r="AU5194"/>
      <c r="AV5194"/>
    </row>
    <row r="5195" spans="1:48" s="58" customFormat="1" ht="12.75" x14ac:dyDescent="0.2">
      <c r="A5195" s="247"/>
      <c r="B5195" s="165"/>
      <c r="C5195" s="165"/>
      <c r="D5195" s="245"/>
      <c r="E5195" s="245"/>
      <c r="F5195" s="245"/>
      <c r="G5195" s="251"/>
      <c r="H5195" s="251"/>
      <c r="I5195" s="251"/>
      <c r="J5195" s="251"/>
      <c r="K5195" s="251"/>
      <c r="L5195" s="251"/>
      <c r="M5195" s="251"/>
      <c r="N5195" s="251"/>
      <c r="O5195" s="251"/>
      <c r="P5195" s="251"/>
      <c r="Q5195"/>
      <c r="R5195"/>
      <c r="S5195"/>
      <c r="T5195"/>
      <c r="U5195"/>
      <c r="V5195"/>
      <c r="W5195"/>
      <c r="X5195"/>
      <c r="Y5195"/>
      <c r="Z5195"/>
      <c r="AA5195"/>
      <c r="AB5195"/>
      <c r="AC5195"/>
      <c r="AD5195"/>
      <c r="AE5195"/>
      <c r="AF5195"/>
      <c r="AG5195"/>
      <c r="AH5195"/>
      <c r="AI5195"/>
      <c r="AJ5195"/>
      <c r="AK5195"/>
      <c r="AL5195"/>
      <c r="AM5195"/>
      <c r="AN5195"/>
      <c r="AO5195"/>
      <c r="AP5195"/>
      <c r="AQ5195"/>
      <c r="AR5195"/>
      <c r="AS5195"/>
      <c r="AT5195"/>
      <c r="AU5195"/>
      <c r="AV5195"/>
    </row>
    <row r="5196" spans="1:48" s="58" customFormat="1" ht="12.75" x14ac:dyDescent="0.2">
      <c r="A5196" s="247"/>
      <c r="B5196" s="165"/>
      <c r="C5196" s="165"/>
      <c r="D5196" s="245"/>
      <c r="E5196" s="245"/>
      <c r="F5196" s="245"/>
      <c r="G5196" s="251"/>
      <c r="H5196" s="251"/>
      <c r="I5196" s="251"/>
      <c r="J5196" s="251"/>
      <c r="K5196" s="251"/>
      <c r="L5196" s="251"/>
      <c r="M5196" s="251"/>
      <c r="N5196" s="251"/>
      <c r="O5196" s="251"/>
      <c r="P5196" s="251"/>
      <c r="Q5196"/>
      <c r="R5196"/>
      <c r="S5196"/>
      <c r="T5196"/>
      <c r="U5196"/>
      <c r="V5196"/>
      <c r="W5196"/>
      <c r="X5196"/>
      <c r="Y5196"/>
      <c r="Z5196"/>
      <c r="AA5196"/>
      <c r="AB5196"/>
      <c r="AC5196"/>
      <c r="AD5196"/>
      <c r="AE5196"/>
      <c r="AF5196"/>
      <c r="AG5196"/>
      <c r="AH5196"/>
      <c r="AI5196"/>
      <c r="AJ5196"/>
      <c r="AK5196"/>
      <c r="AL5196"/>
      <c r="AM5196"/>
      <c r="AN5196"/>
      <c r="AO5196"/>
      <c r="AP5196"/>
      <c r="AQ5196"/>
      <c r="AR5196"/>
      <c r="AS5196"/>
      <c r="AT5196"/>
      <c r="AU5196"/>
      <c r="AV5196"/>
    </row>
    <row r="5197" spans="1:48" s="58" customFormat="1" ht="12.75" x14ac:dyDescent="0.2">
      <c r="A5197" s="247"/>
      <c r="B5197" s="165"/>
      <c r="C5197" s="165"/>
      <c r="D5197" s="245"/>
      <c r="E5197" s="245"/>
      <c r="F5197" s="245"/>
      <c r="G5197" s="251"/>
      <c r="H5197" s="251"/>
      <c r="I5197" s="251"/>
      <c r="J5197" s="251"/>
      <c r="K5197" s="251"/>
      <c r="L5197" s="251"/>
      <c r="M5197" s="251"/>
      <c r="N5197" s="251"/>
      <c r="O5197" s="251"/>
      <c r="P5197" s="251"/>
      <c r="Q5197"/>
      <c r="R5197"/>
      <c r="S5197"/>
      <c r="T5197"/>
      <c r="U5197"/>
      <c r="V5197"/>
      <c r="W5197"/>
      <c r="X5197"/>
      <c r="Y5197"/>
      <c r="Z5197"/>
      <c r="AA5197"/>
      <c r="AB5197"/>
      <c r="AC5197"/>
      <c r="AD5197"/>
      <c r="AE5197"/>
      <c r="AF5197"/>
      <c r="AG5197"/>
      <c r="AH5197"/>
      <c r="AI5197"/>
      <c r="AJ5197"/>
      <c r="AK5197"/>
      <c r="AL5197"/>
      <c r="AM5197"/>
      <c r="AN5197"/>
      <c r="AO5197"/>
      <c r="AP5197"/>
      <c r="AQ5197"/>
      <c r="AR5197"/>
      <c r="AS5197"/>
      <c r="AT5197"/>
      <c r="AU5197"/>
      <c r="AV5197"/>
    </row>
    <row r="5198" spans="1:48" s="58" customFormat="1" ht="12.75" x14ac:dyDescent="0.2">
      <c r="A5198" s="247"/>
      <c r="B5198" s="165"/>
      <c r="C5198" s="165"/>
      <c r="D5198" s="245"/>
      <c r="E5198" s="245"/>
      <c r="F5198" s="245"/>
      <c r="G5198" s="251"/>
      <c r="H5198" s="251"/>
      <c r="I5198" s="251"/>
      <c r="J5198" s="251"/>
      <c r="K5198" s="251"/>
      <c r="L5198" s="251"/>
      <c r="M5198" s="251"/>
      <c r="N5198" s="251"/>
      <c r="O5198" s="251"/>
      <c r="P5198" s="251"/>
      <c r="Q5198"/>
      <c r="R5198"/>
      <c r="S5198"/>
      <c r="T5198"/>
      <c r="U5198"/>
      <c r="V5198"/>
      <c r="W5198"/>
      <c r="X5198"/>
      <c r="Y5198"/>
      <c r="Z5198"/>
      <c r="AA5198"/>
      <c r="AB5198"/>
      <c r="AC5198"/>
      <c r="AD5198"/>
      <c r="AE5198"/>
      <c r="AF5198"/>
      <c r="AG5198"/>
      <c r="AH5198"/>
      <c r="AI5198"/>
      <c r="AJ5198"/>
      <c r="AK5198"/>
      <c r="AL5198"/>
      <c r="AM5198"/>
      <c r="AN5198"/>
      <c r="AO5198"/>
      <c r="AP5198"/>
      <c r="AQ5198"/>
      <c r="AR5198"/>
      <c r="AS5198"/>
      <c r="AT5198"/>
      <c r="AU5198"/>
      <c r="AV5198"/>
    </row>
    <row r="5199" spans="1:48" s="58" customFormat="1" ht="12.75" x14ac:dyDescent="0.2">
      <c r="A5199" s="247"/>
      <c r="B5199" s="165"/>
      <c r="C5199" s="165"/>
      <c r="D5199" s="245"/>
      <c r="E5199" s="245"/>
      <c r="F5199" s="245"/>
      <c r="G5199" s="251"/>
      <c r="H5199" s="251"/>
      <c r="I5199" s="251"/>
      <c r="J5199" s="251"/>
      <c r="K5199" s="251"/>
      <c r="L5199" s="251"/>
      <c r="M5199" s="251"/>
      <c r="N5199" s="251"/>
      <c r="O5199" s="251"/>
      <c r="P5199" s="251"/>
      <c r="Q5199"/>
      <c r="R5199"/>
      <c r="S5199"/>
      <c r="T5199"/>
      <c r="U5199"/>
      <c r="V5199"/>
      <c r="W5199"/>
      <c r="X5199"/>
      <c r="Y5199"/>
      <c r="Z5199"/>
      <c r="AA5199"/>
      <c r="AB5199"/>
      <c r="AC5199"/>
      <c r="AD5199"/>
      <c r="AE5199"/>
      <c r="AF5199"/>
      <c r="AG5199"/>
      <c r="AH5199"/>
      <c r="AI5199"/>
      <c r="AJ5199"/>
      <c r="AK5199"/>
      <c r="AL5199"/>
      <c r="AM5199"/>
      <c r="AN5199"/>
      <c r="AO5199"/>
      <c r="AP5199"/>
      <c r="AQ5199"/>
      <c r="AR5199"/>
      <c r="AS5199"/>
      <c r="AT5199"/>
      <c r="AU5199"/>
      <c r="AV5199"/>
    </row>
    <row r="5200" spans="1:48" s="58" customFormat="1" ht="12.75" x14ac:dyDescent="0.2">
      <c r="A5200" s="247"/>
      <c r="B5200" s="165"/>
      <c r="C5200" s="165"/>
      <c r="D5200" s="245"/>
      <c r="E5200" s="245"/>
      <c r="F5200" s="245"/>
      <c r="G5200" s="251"/>
      <c r="H5200" s="251"/>
      <c r="I5200" s="251"/>
      <c r="J5200" s="251"/>
      <c r="K5200" s="251"/>
      <c r="L5200" s="251"/>
      <c r="M5200" s="251"/>
      <c r="N5200" s="251"/>
      <c r="O5200" s="251"/>
      <c r="P5200" s="251"/>
      <c r="Q5200"/>
      <c r="R5200"/>
      <c r="S5200"/>
      <c r="T5200"/>
      <c r="U5200"/>
      <c r="V5200"/>
      <c r="W5200"/>
      <c r="X5200"/>
      <c r="Y5200"/>
      <c r="Z5200"/>
      <c r="AA5200"/>
      <c r="AB5200"/>
      <c r="AC5200"/>
      <c r="AD5200"/>
      <c r="AE5200"/>
      <c r="AF5200"/>
      <c r="AG5200"/>
      <c r="AH5200"/>
      <c r="AI5200"/>
      <c r="AJ5200"/>
      <c r="AK5200"/>
      <c r="AL5200"/>
      <c r="AM5200"/>
      <c r="AN5200"/>
      <c r="AO5200"/>
      <c r="AP5200"/>
      <c r="AQ5200"/>
      <c r="AR5200"/>
      <c r="AS5200"/>
      <c r="AT5200"/>
      <c r="AU5200"/>
      <c r="AV5200"/>
    </row>
    <row r="5201" spans="1:48" s="58" customFormat="1" ht="12.75" x14ac:dyDescent="0.2">
      <c r="A5201" s="247"/>
      <c r="B5201" s="165"/>
      <c r="C5201" s="165"/>
      <c r="D5201" s="245"/>
      <c r="E5201" s="245"/>
      <c r="F5201" s="245"/>
      <c r="G5201" s="251"/>
      <c r="H5201" s="251"/>
      <c r="I5201" s="251"/>
      <c r="J5201" s="251"/>
      <c r="K5201" s="251"/>
      <c r="L5201" s="251"/>
      <c r="M5201" s="251"/>
      <c r="N5201" s="251"/>
      <c r="O5201" s="251"/>
      <c r="P5201" s="251"/>
      <c r="Q5201"/>
      <c r="R5201"/>
      <c r="S5201"/>
      <c r="T5201"/>
      <c r="U5201"/>
      <c r="V5201"/>
      <c r="W5201"/>
      <c r="X5201"/>
      <c r="Y5201"/>
      <c r="Z5201"/>
      <c r="AA5201"/>
      <c r="AB5201"/>
      <c r="AC5201"/>
      <c r="AD5201"/>
      <c r="AE5201"/>
      <c r="AF5201"/>
      <c r="AG5201"/>
      <c r="AH5201"/>
      <c r="AI5201"/>
      <c r="AJ5201"/>
      <c r="AK5201"/>
      <c r="AL5201"/>
      <c r="AM5201"/>
      <c r="AN5201"/>
      <c r="AO5201"/>
      <c r="AP5201"/>
      <c r="AQ5201"/>
      <c r="AR5201"/>
      <c r="AS5201"/>
      <c r="AT5201"/>
      <c r="AU5201"/>
      <c r="AV5201"/>
    </row>
    <row r="5202" spans="1:48" s="58" customFormat="1" ht="12.75" x14ac:dyDescent="0.2">
      <c r="A5202" s="247"/>
      <c r="B5202" s="165"/>
      <c r="C5202" s="165"/>
      <c r="D5202" s="245"/>
      <c r="E5202" s="245"/>
      <c r="F5202" s="245"/>
      <c r="G5202" s="251"/>
      <c r="H5202" s="251"/>
      <c r="I5202" s="251"/>
      <c r="J5202" s="251"/>
      <c r="K5202" s="251"/>
      <c r="L5202" s="251"/>
      <c r="M5202" s="251"/>
      <c r="N5202" s="251"/>
      <c r="O5202" s="251"/>
      <c r="P5202" s="251"/>
      <c r="Q5202"/>
      <c r="R5202"/>
      <c r="S5202"/>
      <c r="T5202"/>
      <c r="U5202"/>
      <c r="V5202"/>
      <c r="W5202"/>
      <c r="X5202"/>
      <c r="Y5202"/>
      <c r="Z5202"/>
      <c r="AA5202"/>
      <c r="AB5202"/>
      <c r="AC5202"/>
      <c r="AD5202"/>
      <c r="AE5202"/>
      <c r="AF5202"/>
      <c r="AG5202"/>
      <c r="AH5202"/>
      <c r="AI5202"/>
      <c r="AJ5202"/>
      <c r="AK5202"/>
      <c r="AL5202"/>
      <c r="AM5202"/>
      <c r="AN5202"/>
      <c r="AO5202"/>
      <c r="AP5202"/>
      <c r="AQ5202"/>
      <c r="AR5202"/>
      <c r="AS5202"/>
      <c r="AT5202"/>
      <c r="AU5202"/>
      <c r="AV5202"/>
    </row>
    <row r="5203" spans="1:48" s="58" customFormat="1" ht="12.75" x14ac:dyDescent="0.2">
      <c r="A5203" s="247"/>
      <c r="B5203" s="165"/>
      <c r="C5203" s="165"/>
      <c r="D5203" s="245"/>
      <c r="E5203" s="245"/>
      <c r="F5203" s="245"/>
      <c r="G5203" s="251"/>
      <c r="H5203" s="251"/>
      <c r="I5203" s="251"/>
      <c r="J5203" s="251"/>
      <c r="K5203" s="251"/>
      <c r="L5203" s="251"/>
      <c r="M5203" s="251"/>
      <c r="N5203" s="251"/>
      <c r="O5203" s="251"/>
      <c r="P5203" s="251"/>
      <c r="Q5203"/>
      <c r="R5203"/>
      <c r="S5203"/>
      <c r="T5203"/>
      <c r="U5203"/>
      <c r="V5203"/>
      <c r="W5203"/>
      <c r="X5203"/>
      <c r="Y5203"/>
      <c r="Z5203"/>
      <c r="AA5203"/>
      <c r="AB5203"/>
      <c r="AC5203"/>
      <c r="AD5203"/>
      <c r="AE5203"/>
      <c r="AF5203"/>
      <c r="AG5203"/>
      <c r="AH5203"/>
      <c r="AI5203"/>
      <c r="AJ5203"/>
      <c r="AK5203"/>
      <c r="AL5203"/>
      <c r="AM5203"/>
      <c r="AN5203"/>
      <c r="AO5203"/>
      <c r="AP5203"/>
      <c r="AQ5203"/>
      <c r="AR5203"/>
      <c r="AS5203"/>
      <c r="AT5203"/>
      <c r="AU5203"/>
      <c r="AV5203"/>
    </row>
    <row r="5204" spans="1:48" s="58" customFormat="1" ht="12.75" x14ac:dyDescent="0.2">
      <c r="A5204" s="247"/>
      <c r="B5204" s="165"/>
      <c r="C5204" s="165"/>
      <c r="D5204" s="245"/>
      <c r="E5204" s="245"/>
      <c r="F5204" s="245"/>
      <c r="G5204" s="251"/>
      <c r="H5204" s="251"/>
      <c r="I5204" s="251"/>
      <c r="J5204" s="251"/>
      <c r="K5204" s="251"/>
      <c r="L5204" s="251"/>
      <c r="M5204" s="251"/>
      <c r="N5204" s="251"/>
      <c r="O5204" s="251"/>
      <c r="P5204" s="251"/>
      <c r="Q5204"/>
      <c r="R5204"/>
      <c r="S5204"/>
      <c r="T5204"/>
      <c r="U5204"/>
      <c r="V5204"/>
      <c r="W5204"/>
      <c r="X5204"/>
      <c r="Y5204"/>
      <c r="Z5204"/>
      <c r="AA5204"/>
      <c r="AB5204"/>
      <c r="AC5204"/>
      <c r="AD5204"/>
      <c r="AE5204"/>
      <c r="AF5204"/>
      <c r="AG5204"/>
      <c r="AH5204"/>
      <c r="AI5204"/>
      <c r="AJ5204"/>
      <c r="AK5204"/>
      <c r="AL5204"/>
      <c r="AM5204"/>
      <c r="AN5204"/>
      <c r="AO5204"/>
      <c r="AP5204"/>
      <c r="AQ5204"/>
      <c r="AR5204"/>
      <c r="AS5204"/>
      <c r="AT5204"/>
      <c r="AU5204"/>
      <c r="AV5204"/>
    </row>
    <row r="5205" spans="1:48" s="58" customFormat="1" ht="12.75" x14ac:dyDescent="0.2">
      <c r="A5205" s="247"/>
      <c r="B5205" s="165"/>
      <c r="C5205" s="165"/>
      <c r="D5205" s="245"/>
      <c r="E5205" s="245"/>
      <c r="F5205" s="245"/>
      <c r="G5205" s="251"/>
      <c r="H5205" s="251"/>
      <c r="I5205" s="251"/>
      <c r="J5205" s="251"/>
      <c r="K5205" s="251"/>
      <c r="L5205" s="251"/>
      <c r="M5205" s="251"/>
      <c r="N5205" s="251"/>
      <c r="O5205" s="251"/>
      <c r="P5205" s="251"/>
      <c r="Q5205"/>
      <c r="R5205"/>
      <c r="S5205"/>
      <c r="T5205"/>
      <c r="U5205"/>
      <c r="V5205"/>
      <c r="W5205"/>
      <c r="X5205"/>
      <c r="Y5205"/>
      <c r="Z5205"/>
      <c r="AA5205"/>
      <c r="AB5205"/>
      <c r="AC5205"/>
      <c r="AD5205"/>
      <c r="AE5205"/>
      <c r="AF5205"/>
      <c r="AG5205"/>
      <c r="AH5205"/>
      <c r="AI5205"/>
      <c r="AJ5205"/>
      <c r="AK5205"/>
      <c r="AL5205"/>
      <c r="AM5205"/>
      <c r="AN5205"/>
      <c r="AO5205"/>
      <c r="AP5205"/>
      <c r="AQ5205"/>
      <c r="AR5205"/>
      <c r="AS5205"/>
      <c r="AT5205"/>
      <c r="AU5205"/>
      <c r="AV5205"/>
    </row>
    <row r="5206" spans="1:48" s="58" customFormat="1" ht="12.75" x14ac:dyDescent="0.2">
      <c r="A5206" s="247"/>
      <c r="B5206" s="165"/>
      <c r="C5206" s="165"/>
      <c r="D5206" s="245"/>
      <c r="E5206" s="245"/>
      <c r="F5206" s="245"/>
      <c r="G5206" s="251"/>
      <c r="H5206" s="251"/>
      <c r="I5206" s="251"/>
      <c r="J5206" s="251"/>
      <c r="K5206" s="251"/>
      <c r="L5206" s="251"/>
      <c r="M5206" s="251"/>
      <c r="N5206" s="251"/>
      <c r="O5206" s="251"/>
      <c r="P5206" s="251"/>
      <c r="Q5206"/>
      <c r="R5206"/>
      <c r="S5206"/>
      <c r="T5206"/>
      <c r="U5206"/>
      <c r="V5206"/>
      <c r="W5206"/>
      <c r="X5206"/>
      <c r="Y5206"/>
      <c r="Z5206"/>
      <c r="AA5206"/>
      <c r="AB5206"/>
      <c r="AC5206"/>
      <c r="AD5206"/>
      <c r="AE5206"/>
      <c r="AF5206"/>
      <c r="AG5206"/>
      <c r="AH5206"/>
      <c r="AI5206"/>
      <c r="AJ5206"/>
      <c r="AK5206"/>
      <c r="AL5206"/>
      <c r="AM5206"/>
      <c r="AN5206"/>
      <c r="AO5206"/>
      <c r="AP5206"/>
      <c r="AQ5206"/>
      <c r="AR5206"/>
      <c r="AS5206"/>
      <c r="AT5206"/>
      <c r="AU5206"/>
      <c r="AV5206"/>
    </row>
    <row r="5207" spans="1:48" s="58" customFormat="1" ht="12.75" x14ac:dyDescent="0.2">
      <c r="A5207" s="247"/>
      <c r="B5207" s="165"/>
      <c r="C5207" s="165"/>
      <c r="D5207" s="245"/>
      <c r="E5207" s="245"/>
      <c r="F5207" s="245"/>
      <c r="G5207" s="251"/>
      <c r="H5207" s="251"/>
      <c r="I5207" s="251"/>
      <c r="J5207" s="251"/>
      <c r="K5207" s="251"/>
      <c r="L5207" s="251"/>
      <c r="M5207" s="251"/>
      <c r="N5207" s="251"/>
      <c r="O5207" s="251"/>
      <c r="P5207" s="251"/>
      <c r="Q5207"/>
      <c r="R5207"/>
      <c r="S5207"/>
      <c r="T5207"/>
      <c r="U5207"/>
      <c r="V5207"/>
      <c r="W5207"/>
      <c r="X5207"/>
      <c r="Y5207"/>
      <c r="Z5207"/>
      <c r="AA5207"/>
      <c r="AB5207"/>
      <c r="AC5207"/>
      <c r="AD5207"/>
      <c r="AE5207"/>
      <c r="AF5207"/>
      <c r="AG5207"/>
      <c r="AH5207"/>
      <c r="AI5207"/>
      <c r="AJ5207"/>
      <c r="AK5207"/>
      <c r="AL5207"/>
      <c r="AM5207"/>
      <c r="AN5207"/>
      <c r="AO5207"/>
      <c r="AP5207"/>
      <c r="AQ5207"/>
      <c r="AR5207"/>
      <c r="AS5207"/>
      <c r="AT5207"/>
      <c r="AU5207"/>
      <c r="AV5207"/>
    </row>
    <row r="5208" spans="1:48" s="58" customFormat="1" ht="12.75" x14ac:dyDescent="0.2">
      <c r="A5208" s="247"/>
      <c r="B5208" s="165"/>
      <c r="C5208" s="165"/>
      <c r="D5208" s="245"/>
      <c r="E5208" s="245"/>
      <c r="F5208" s="245"/>
      <c r="G5208" s="251"/>
      <c r="H5208" s="251"/>
      <c r="I5208" s="251"/>
      <c r="J5208" s="251"/>
      <c r="K5208" s="251"/>
      <c r="L5208" s="251"/>
      <c r="M5208" s="251"/>
      <c r="N5208" s="251"/>
      <c r="O5208" s="251"/>
      <c r="P5208" s="251"/>
      <c r="Q5208"/>
      <c r="R5208"/>
      <c r="S5208"/>
      <c r="T5208"/>
      <c r="U5208"/>
      <c r="V5208"/>
      <c r="W5208"/>
      <c r="X5208"/>
      <c r="Y5208"/>
      <c r="Z5208"/>
      <c r="AA5208"/>
      <c r="AB5208"/>
      <c r="AC5208"/>
      <c r="AD5208"/>
      <c r="AE5208"/>
      <c r="AF5208"/>
      <c r="AG5208"/>
      <c r="AH5208"/>
      <c r="AI5208"/>
      <c r="AJ5208"/>
      <c r="AK5208"/>
      <c r="AL5208"/>
      <c r="AM5208"/>
      <c r="AN5208"/>
      <c r="AO5208"/>
      <c r="AP5208"/>
      <c r="AQ5208"/>
      <c r="AR5208"/>
      <c r="AS5208"/>
      <c r="AT5208"/>
      <c r="AU5208"/>
      <c r="AV5208"/>
    </row>
    <row r="5209" spans="1:48" s="58" customFormat="1" ht="12.75" x14ac:dyDescent="0.2">
      <c r="A5209" s="247"/>
      <c r="B5209" s="165"/>
      <c r="C5209" s="165"/>
      <c r="D5209" s="245"/>
      <c r="E5209" s="245"/>
      <c r="F5209" s="245"/>
      <c r="G5209" s="251"/>
      <c r="H5209" s="251"/>
      <c r="I5209" s="251"/>
      <c r="J5209" s="251"/>
      <c r="K5209" s="251"/>
      <c r="L5209" s="251"/>
      <c r="M5209" s="251"/>
      <c r="N5209" s="251"/>
      <c r="O5209" s="251"/>
      <c r="P5209" s="251"/>
      <c r="Q5209"/>
      <c r="R5209"/>
      <c r="S5209"/>
      <c r="T5209"/>
      <c r="U5209"/>
      <c r="V5209"/>
      <c r="W5209"/>
      <c r="X5209"/>
      <c r="Y5209"/>
      <c r="Z5209"/>
      <c r="AA5209"/>
      <c r="AB5209"/>
      <c r="AC5209"/>
      <c r="AD5209"/>
      <c r="AE5209"/>
      <c r="AF5209"/>
      <c r="AG5209"/>
      <c r="AH5209"/>
      <c r="AI5209"/>
      <c r="AJ5209"/>
      <c r="AK5209"/>
      <c r="AL5209"/>
      <c r="AM5209"/>
      <c r="AN5209"/>
      <c r="AO5209"/>
      <c r="AP5209"/>
      <c r="AQ5209"/>
      <c r="AR5209"/>
      <c r="AS5209"/>
      <c r="AT5209"/>
      <c r="AU5209"/>
      <c r="AV5209"/>
    </row>
    <row r="5210" spans="1:48" s="58" customFormat="1" ht="12.75" x14ac:dyDescent="0.2">
      <c r="A5210" s="247"/>
      <c r="B5210" s="165"/>
      <c r="C5210" s="165"/>
      <c r="D5210" s="245"/>
      <c r="E5210" s="245"/>
      <c r="F5210" s="245"/>
      <c r="G5210" s="251"/>
      <c r="H5210" s="251"/>
      <c r="I5210" s="251"/>
      <c r="J5210" s="251"/>
      <c r="K5210" s="251"/>
      <c r="L5210" s="251"/>
      <c r="M5210" s="251"/>
      <c r="N5210" s="251"/>
      <c r="O5210" s="251"/>
      <c r="P5210" s="251"/>
      <c r="Q5210"/>
      <c r="R5210"/>
      <c r="S5210"/>
      <c r="T5210"/>
      <c r="U5210"/>
      <c r="V5210"/>
      <c r="W5210"/>
      <c r="X5210"/>
      <c r="Y5210"/>
      <c r="Z5210"/>
      <c r="AA5210"/>
      <c r="AB5210"/>
      <c r="AC5210"/>
      <c r="AD5210"/>
      <c r="AE5210"/>
      <c r="AF5210"/>
      <c r="AG5210"/>
      <c r="AH5210"/>
      <c r="AI5210"/>
      <c r="AJ5210"/>
      <c r="AK5210"/>
      <c r="AL5210"/>
      <c r="AM5210"/>
      <c r="AN5210"/>
      <c r="AO5210"/>
      <c r="AP5210"/>
      <c r="AQ5210"/>
      <c r="AR5210"/>
      <c r="AS5210"/>
      <c r="AT5210"/>
      <c r="AU5210"/>
      <c r="AV5210"/>
    </row>
    <row r="5211" spans="1:48" s="58" customFormat="1" ht="12.75" x14ac:dyDescent="0.2">
      <c r="A5211" s="247"/>
      <c r="B5211" s="165"/>
      <c r="C5211" s="165"/>
      <c r="D5211" s="245"/>
      <c r="E5211" s="245"/>
      <c r="F5211" s="245"/>
      <c r="G5211" s="251"/>
      <c r="H5211" s="251"/>
      <c r="I5211" s="251"/>
      <c r="J5211" s="251"/>
      <c r="K5211" s="251"/>
      <c r="L5211" s="251"/>
      <c r="M5211" s="251"/>
      <c r="N5211" s="251"/>
      <c r="O5211" s="251"/>
      <c r="P5211" s="251"/>
      <c r="Q5211"/>
      <c r="R5211"/>
      <c r="S5211"/>
      <c r="T5211"/>
      <c r="U5211"/>
      <c r="V5211"/>
      <c r="W5211"/>
      <c r="X5211"/>
      <c r="Y5211"/>
      <c r="Z5211"/>
      <c r="AA5211"/>
      <c r="AB5211"/>
      <c r="AC5211"/>
      <c r="AD5211"/>
      <c r="AE5211"/>
      <c r="AF5211"/>
      <c r="AG5211"/>
      <c r="AH5211"/>
      <c r="AI5211"/>
      <c r="AJ5211"/>
      <c r="AK5211"/>
      <c r="AL5211"/>
      <c r="AM5211"/>
      <c r="AN5211"/>
      <c r="AO5211"/>
      <c r="AP5211"/>
      <c r="AQ5211"/>
      <c r="AR5211"/>
      <c r="AS5211"/>
      <c r="AT5211"/>
      <c r="AU5211"/>
      <c r="AV5211"/>
    </row>
    <row r="5212" spans="1:48" s="58" customFormat="1" ht="12.75" x14ac:dyDescent="0.2">
      <c r="A5212" s="247"/>
      <c r="B5212" s="165"/>
      <c r="C5212" s="165"/>
      <c r="D5212" s="245"/>
      <c r="E5212" s="245"/>
      <c r="F5212" s="245"/>
      <c r="G5212" s="251"/>
      <c r="H5212" s="251"/>
      <c r="I5212" s="251"/>
      <c r="J5212" s="251"/>
      <c r="K5212" s="251"/>
      <c r="L5212" s="251"/>
      <c r="M5212" s="251"/>
      <c r="N5212" s="251"/>
      <c r="O5212" s="251"/>
      <c r="P5212" s="251"/>
      <c r="Q5212"/>
      <c r="R5212"/>
      <c r="S5212"/>
      <c r="T5212"/>
      <c r="U5212"/>
      <c r="V5212"/>
      <c r="W5212"/>
      <c r="X5212"/>
      <c r="Y5212"/>
      <c r="Z5212"/>
      <c r="AA5212"/>
      <c r="AB5212"/>
      <c r="AC5212"/>
      <c r="AD5212"/>
      <c r="AE5212"/>
      <c r="AF5212"/>
      <c r="AG5212"/>
      <c r="AH5212"/>
      <c r="AI5212"/>
      <c r="AJ5212"/>
      <c r="AK5212"/>
      <c r="AL5212"/>
      <c r="AM5212"/>
      <c r="AN5212"/>
      <c r="AO5212"/>
      <c r="AP5212"/>
      <c r="AQ5212"/>
      <c r="AR5212"/>
      <c r="AS5212"/>
      <c r="AT5212"/>
      <c r="AU5212"/>
      <c r="AV5212"/>
    </row>
    <row r="5213" spans="1:48" s="58" customFormat="1" ht="12.75" x14ac:dyDescent="0.2">
      <c r="A5213" s="247"/>
      <c r="B5213" s="165"/>
      <c r="C5213" s="165"/>
      <c r="D5213" s="245"/>
      <c r="E5213" s="245"/>
      <c r="F5213" s="245"/>
      <c r="G5213" s="251"/>
      <c r="H5213" s="251"/>
      <c r="I5213" s="251"/>
      <c r="J5213" s="251"/>
      <c r="K5213" s="251"/>
      <c r="L5213" s="251"/>
      <c r="M5213" s="251"/>
      <c r="N5213" s="251"/>
      <c r="O5213" s="251"/>
      <c r="P5213" s="251"/>
      <c r="Q5213"/>
      <c r="R5213"/>
      <c r="S5213"/>
      <c r="T5213"/>
      <c r="U5213"/>
      <c r="V5213"/>
      <c r="W5213"/>
      <c r="X5213"/>
      <c r="Y5213"/>
      <c r="Z5213"/>
      <c r="AA5213"/>
      <c r="AB5213"/>
      <c r="AC5213"/>
      <c r="AD5213"/>
      <c r="AE5213"/>
      <c r="AF5213"/>
      <c r="AG5213"/>
      <c r="AH5213"/>
      <c r="AI5213"/>
      <c r="AJ5213"/>
      <c r="AK5213"/>
      <c r="AL5213"/>
      <c r="AM5213"/>
      <c r="AN5213"/>
      <c r="AO5213"/>
      <c r="AP5213"/>
      <c r="AQ5213"/>
      <c r="AR5213"/>
      <c r="AS5213"/>
      <c r="AT5213"/>
      <c r="AU5213"/>
      <c r="AV5213"/>
    </row>
    <row r="5214" spans="1:48" s="58" customFormat="1" ht="12.75" x14ac:dyDescent="0.2">
      <c r="A5214" s="247"/>
      <c r="B5214" s="165"/>
      <c r="C5214" s="165"/>
      <c r="D5214" s="245"/>
      <c r="E5214" s="245"/>
      <c r="F5214" s="245"/>
      <c r="G5214" s="251"/>
      <c r="H5214" s="251"/>
      <c r="I5214" s="251"/>
      <c r="J5214" s="251"/>
      <c r="K5214" s="251"/>
      <c r="L5214" s="251"/>
      <c r="M5214" s="251"/>
      <c r="N5214" s="251"/>
      <c r="O5214" s="251"/>
      <c r="P5214" s="251"/>
      <c r="Q5214"/>
      <c r="R5214"/>
      <c r="S5214"/>
      <c r="T5214"/>
      <c r="U5214"/>
      <c r="V5214"/>
      <c r="W5214"/>
      <c r="X5214"/>
      <c r="Y5214"/>
      <c r="Z5214"/>
      <c r="AA5214"/>
      <c r="AB5214"/>
      <c r="AC5214"/>
      <c r="AD5214"/>
      <c r="AE5214"/>
      <c r="AF5214"/>
      <c r="AG5214"/>
      <c r="AH5214"/>
      <c r="AI5214"/>
      <c r="AJ5214"/>
      <c r="AK5214"/>
      <c r="AL5214"/>
      <c r="AM5214"/>
      <c r="AN5214"/>
      <c r="AO5214"/>
      <c r="AP5214"/>
      <c r="AQ5214"/>
      <c r="AR5214"/>
      <c r="AS5214"/>
      <c r="AT5214"/>
      <c r="AU5214"/>
      <c r="AV5214"/>
    </row>
    <row r="5215" spans="1:48" s="58" customFormat="1" ht="12.75" x14ac:dyDescent="0.2">
      <c r="A5215" s="247"/>
      <c r="B5215" s="165"/>
      <c r="C5215" s="165"/>
      <c r="D5215" s="245"/>
      <c r="E5215" s="245"/>
      <c r="F5215" s="245"/>
      <c r="G5215" s="251"/>
      <c r="H5215" s="251"/>
      <c r="I5215" s="251"/>
      <c r="J5215" s="251"/>
      <c r="K5215" s="251"/>
      <c r="L5215" s="251"/>
      <c r="M5215" s="251"/>
      <c r="N5215" s="251"/>
      <c r="O5215" s="251"/>
      <c r="P5215" s="251"/>
      <c r="Q5215"/>
      <c r="R5215"/>
      <c r="S5215"/>
      <c r="T5215"/>
      <c r="U5215"/>
      <c r="V5215"/>
      <c r="W5215"/>
      <c r="X5215"/>
      <c r="Y5215"/>
      <c r="Z5215"/>
      <c r="AA5215"/>
      <c r="AB5215"/>
      <c r="AC5215"/>
      <c r="AD5215"/>
      <c r="AE5215"/>
      <c r="AF5215"/>
      <c r="AG5215"/>
      <c r="AH5215"/>
      <c r="AI5215"/>
      <c r="AJ5215"/>
      <c r="AK5215"/>
      <c r="AL5215"/>
      <c r="AM5215"/>
      <c r="AN5215"/>
      <c r="AO5215"/>
      <c r="AP5215"/>
      <c r="AQ5215"/>
      <c r="AR5215"/>
      <c r="AS5215"/>
      <c r="AT5215"/>
      <c r="AU5215"/>
      <c r="AV5215"/>
    </row>
    <row r="5216" spans="1:48" s="58" customFormat="1" ht="12.75" x14ac:dyDescent="0.2">
      <c r="A5216" s="247"/>
      <c r="B5216" s="165"/>
      <c r="C5216" s="165"/>
      <c r="D5216" s="245"/>
      <c r="E5216" s="245"/>
      <c r="F5216" s="245"/>
      <c r="G5216" s="251"/>
      <c r="H5216" s="251"/>
      <c r="I5216" s="251"/>
      <c r="J5216" s="251"/>
      <c r="K5216" s="251"/>
      <c r="L5216" s="251"/>
      <c r="M5216" s="251"/>
      <c r="N5216" s="251"/>
      <c r="O5216" s="251"/>
      <c r="P5216" s="251"/>
      <c r="Q5216"/>
      <c r="R5216"/>
      <c r="S5216"/>
      <c r="T5216"/>
      <c r="U5216"/>
      <c r="V5216"/>
      <c r="W5216"/>
      <c r="X5216"/>
      <c r="Y5216"/>
      <c r="Z5216"/>
      <c r="AA5216"/>
      <c r="AB5216"/>
      <c r="AC5216"/>
      <c r="AD5216"/>
      <c r="AE5216"/>
      <c r="AF5216"/>
      <c r="AG5216"/>
      <c r="AH5216"/>
      <c r="AI5216"/>
      <c r="AJ5216"/>
      <c r="AK5216"/>
      <c r="AL5216"/>
      <c r="AM5216"/>
      <c r="AN5216"/>
      <c r="AO5216"/>
      <c r="AP5216"/>
      <c r="AQ5216"/>
      <c r="AR5216"/>
      <c r="AS5216"/>
      <c r="AT5216"/>
      <c r="AU5216"/>
      <c r="AV5216"/>
    </row>
    <row r="5217" spans="1:48" s="58" customFormat="1" ht="12.75" x14ac:dyDescent="0.2">
      <c r="A5217" s="247"/>
      <c r="B5217" s="165"/>
      <c r="C5217" s="165"/>
      <c r="D5217" s="245"/>
      <c r="E5217" s="245"/>
      <c r="F5217" s="245"/>
      <c r="G5217" s="251"/>
      <c r="H5217" s="251"/>
      <c r="I5217" s="251"/>
      <c r="J5217" s="251"/>
      <c r="K5217" s="251"/>
      <c r="L5217" s="251"/>
      <c r="M5217" s="251"/>
      <c r="N5217" s="251"/>
      <c r="O5217" s="251"/>
      <c r="P5217" s="251"/>
      <c r="Q5217"/>
      <c r="R5217"/>
      <c r="S5217"/>
      <c r="T5217"/>
      <c r="U5217"/>
      <c r="V5217"/>
      <c r="W5217"/>
      <c r="X5217"/>
      <c r="Y5217"/>
      <c r="Z5217"/>
      <c r="AA5217"/>
      <c r="AB5217"/>
      <c r="AC5217"/>
      <c r="AD5217"/>
      <c r="AE5217"/>
      <c r="AF5217"/>
      <c r="AG5217"/>
      <c r="AH5217"/>
      <c r="AI5217"/>
      <c r="AJ5217"/>
      <c r="AK5217"/>
      <c r="AL5217"/>
      <c r="AM5217"/>
      <c r="AN5217"/>
      <c r="AO5217"/>
      <c r="AP5217"/>
      <c r="AQ5217"/>
      <c r="AR5217"/>
      <c r="AS5217"/>
      <c r="AT5217"/>
      <c r="AU5217"/>
      <c r="AV5217"/>
    </row>
    <row r="5218" spans="1:48" s="58" customFormat="1" ht="12.75" x14ac:dyDescent="0.2">
      <c r="A5218" s="247"/>
      <c r="B5218" s="165"/>
      <c r="C5218" s="165"/>
      <c r="D5218" s="245"/>
      <c r="E5218" s="245"/>
      <c r="F5218" s="245"/>
      <c r="G5218" s="251"/>
      <c r="H5218" s="251"/>
      <c r="I5218" s="251"/>
      <c r="J5218" s="251"/>
      <c r="K5218" s="251"/>
      <c r="L5218" s="251"/>
      <c r="M5218" s="251"/>
      <c r="N5218" s="251"/>
      <c r="O5218" s="251"/>
      <c r="P5218" s="251"/>
      <c r="Q5218"/>
      <c r="R5218"/>
      <c r="S5218"/>
      <c r="T5218"/>
      <c r="U5218"/>
      <c r="V5218"/>
      <c r="W5218"/>
      <c r="X5218"/>
      <c r="Y5218"/>
      <c r="Z5218"/>
      <c r="AA5218"/>
      <c r="AB5218"/>
      <c r="AC5218"/>
      <c r="AD5218"/>
      <c r="AE5218"/>
      <c r="AF5218"/>
      <c r="AG5218"/>
      <c r="AH5218"/>
      <c r="AI5218"/>
      <c r="AJ5218"/>
      <c r="AK5218"/>
      <c r="AL5218"/>
      <c r="AM5218"/>
      <c r="AN5218"/>
      <c r="AO5218"/>
      <c r="AP5218"/>
      <c r="AQ5218"/>
      <c r="AR5218"/>
      <c r="AS5218"/>
      <c r="AT5218"/>
      <c r="AU5218"/>
      <c r="AV5218"/>
    </row>
    <row r="5219" spans="1:48" s="58" customFormat="1" ht="12.75" x14ac:dyDescent="0.2">
      <c r="A5219" s="247"/>
      <c r="B5219" s="165"/>
      <c r="C5219" s="165"/>
      <c r="D5219" s="245"/>
      <c r="E5219" s="245"/>
      <c r="F5219" s="245"/>
      <c r="G5219" s="251"/>
      <c r="H5219" s="251"/>
      <c r="I5219" s="251"/>
      <c r="J5219" s="251"/>
      <c r="K5219" s="251"/>
      <c r="L5219" s="251"/>
      <c r="M5219" s="251"/>
      <c r="N5219" s="251"/>
      <c r="O5219" s="251"/>
      <c r="P5219" s="251"/>
      <c r="Q5219"/>
      <c r="R5219"/>
      <c r="S5219"/>
      <c r="T5219"/>
      <c r="U5219"/>
      <c r="V5219"/>
      <c r="W5219"/>
      <c r="X5219"/>
      <c r="Y5219"/>
      <c r="Z5219"/>
      <c r="AA5219"/>
      <c r="AB5219"/>
      <c r="AC5219"/>
      <c r="AD5219"/>
      <c r="AE5219"/>
      <c r="AF5219"/>
      <c r="AG5219"/>
      <c r="AH5219"/>
      <c r="AI5219"/>
      <c r="AJ5219"/>
      <c r="AK5219"/>
      <c r="AL5219"/>
      <c r="AM5219"/>
      <c r="AN5219"/>
      <c r="AO5219"/>
      <c r="AP5219"/>
      <c r="AQ5219"/>
      <c r="AR5219"/>
      <c r="AS5219"/>
      <c r="AT5219"/>
      <c r="AU5219"/>
      <c r="AV5219"/>
    </row>
    <row r="5220" spans="1:48" s="58" customFormat="1" ht="12.75" x14ac:dyDescent="0.2">
      <c r="A5220" s="247"/>
      <c r="B5220" s="165"/>
      <c r="C5220" s="165"/>
      <c r="D5220" s="245"/>
      <c r="E5220" s="245"/>
      <c r="F5220" s="245"/>
      <c r="G5220" s="251"/>
      <c r="H5220" s="251"/>
      <c r="I5220" s="251"/>
      <c r="J5220" s="251"/>
      <c r="K5220" s="251"/>
      <c r="L5220" s="251"/>
      <c r="M5220" s="251"/>
      <c r="N5220" s="251"/>
      <c r="O5220" s="251"/>
      <c r="P5220" s="251"/>
      <c r="Q5220"/>
      <c r="R5220"/>
      <c r="S5220"/>
      <c r="T5220"/>
      <c r="U5220"/>
      <c r="V5220"/>
      <c r="W5220"/>
      <c r="X5220"/>
      <c r="Y5220"/>
      <c r="Z5220"/>
      <c r="AA5220"/>
      <c r="AB5220"/>
      <c r="AC5220"/>
      <c r="AD5220"/>
      <c r="AE5220"/>
      <c r="AF5220"/>
      <c r="AG5220"/>
      <c r="AH5220"/>
      <c r="AI5220"/>
      <c r="AJ5220"/>
      <c r="AK5220"/>
      <c r="AL5220"/>
      <c r="AM5220"/>
      <c r="AN5220"/>
      <c r="AO5220"/>
      <c r="AP5220"/>
      <c r="AQ5220"/>
      <c r="AR5220"/>
      <c r="AS5220"/>
      <c r="AT5220"/>
      <c r="AU5220"/>
      <c r="AV5220"/>
    </row>
    <row r="5221" spans="1:48" s="58" customFormat="1" ht="12.75" x14ac:dyDescent="0.2">
      <c r="A5221" s="247"/>
      <c r="B5221" s="165"/>
      <c r="C5221" s="165"/>
      <c r="D5221" s="245"/>
      <c r="E5221" s="245"/>
      <c r="F5221" s="245"/>
      <c r="G5221" s="251"/>
      <c r="H5221" s="251"/>
      <c r="I5221" s="251"/>
      <c r="J5221" s="251"/>
      <c r="K5221" s="251"/>
      <c r="L5221" s="251"/>
      <c r="M5221" s="251"/>
      <c r="N5221" s="251"/>
      <c r="O5221" s="251"/>
      <c r="P5221" s="251"/>
      <c r="Q5221"/>
      <c r="R5221"/>
      <c r="S5221"/>
      <c r="T5221"/>
      <c r="U5221"/>
      <c r="V5221"/>
      <c r="W5221"/>
      <c r="X5221"/>
      <c r="Y5221"/>
      <c r="Z5221"/>
      <c r="AA5221"/>
      <c r="AB5221"/>
      <c r="AC5221"/>
      <c r="AD5221"/>
      <c r="AE5221"/>
      <c r="AF5221"/>
      <c r="AG5221"/>
      <c r="AH5221"/>
      <c r="AI5221"/>
      <c r="AJ5221"/>
      <c r="AK5221"/>
      <c r="AL5221"/>
      <c r="AM5221"/>
      <c r="AN5221"/>
      <c r="AO5221"/>
      <c r="AP5221"/>
      <c r="AQ5221"/>
      <c r="AR5221"/>
      <c r="AS5221"/>
      <c r="AT5221"/>
      <c r="AU5221"/>
      <c r="AV5221"/>
    </row>
    <row r="5222" spans="1:48" s="58" customFormat="1" ht="12.75" x14ac:dyDescent="0.2">
      <c r="A5222" s="247"/>
      <c r="B5222" s="165"/>
      <c r="C5222" s="165"/>
      <c r="D5222" s="245"/>
      <c r="E5222" s="245"/>
      <c r="F5222" s="245"/>
      <c r="G5222" s="251"/>
      <c r="H5222" s="251"/>
      <c r="I5222" s="251"/>
      <c r="J5222" s="251"/>
      <c r="K5222" s="251"/>
      <c r="L5222" s="251"/>
      <c r="M5222" s="251"/>
      <c r="N5222" s="251"/>
      <c r="O5222" s="251"/>
      <c r="P5222" s="251"/>
      <c r="Q5222"/>
      <c r="R5222"/>
      <c r="S5222"/>
      <c r="T5222"/>
      <c r="U5222"/>
      <c r="V5222"/>
      <c r="W5222"/>
      <c r="X5222"/>
      <c r="Y5222"/>
      <c r="Z5222"/>
      <c r="AA5222"/>
      <c r="AB5222"/>
      <c r="AC5222"/>
      <c r="AD5222"/>
      <c r="AE5222"/>
      <c r="AF5222"/>
      <c r="AG5222"/>
      <c r="AH5222"/>
      <c r="AI5222"/>
      <c r="AJ5222"/>
      <c r="AK5222"/>
      <c r="AL5222"/>
      <c r="AM5222"/>
      <c r="AN5222"/>
      <c r="AO5222"/>
      <c r="AP5222"/>
      <c r="AQ5222"/>
      <c r="AR5222"/>
      <c r="AS5222"/>
      <c r="AT5222"/>
      <c r="AU5222"/>
      <c r="AV5222"/>
    </row>
    <row r="5223" spans="1:48" s="58" customFormat="1" ht="12.75" x14ac:dyDescent="0.2">
      <c r="A5223" s="247"/>
      <c r="B5223" s="165"/>
      <c r="C5223" s="165"/>
      <c r="D5223" s="245"/>
      <c r="E5223" s="245"/>
      <c r="F5223" s="245"/>
      <c r="G5223" s="251"/>
      <c r="H5223" s="251"/>
      <c r="I5223" s="251"/>
      <c r="J5223" s="251"/>
      <c r="K5223" s="251"/>
      <c r="L5223" s="251"/>
      <c r="M5223" s="251"/>
      <c r="N5223" s="251"/>
      <c r="O5223" s="251"/>
      <c r="P5223" s="251"/>
      <c r="Q5223"/>
      <c r="R5223"/>
      <c r="S5223"/>
      <c r="T5223"/>
      <c r="U5223"/>
      <c r="V5223"/>
      <c r="W5223"/>
      <c r="X5223"/>
      <c r="Y5223"/>
      <c r="Z5223"/>
      <c r="AA5223"/>
      <c r="AB5223"/>
      <c r="AC5223"/>
      <c r="AD5223"/>
      <c r="AE5223"/>
      <c r="AF5223"/>
      <c r="AG5223"/>
      <c r="AH5223"/>
      <c r="AI5223"/>
      <c r="AJ5223"/>
      <c r="AK5223"/>
      <c r="AL5223"/>
      <c r="AM5223"/>
      <c r="AN5223"/>
      <c r="AO5223"/>
      <c r="AP5223"/>
      <c r="AQ5223"/>
      <c r="AR5223"/>
      <c r="AS5223"/>
      <c r="AT5223"/>
      <c r="AU5223"/>
      <c r="AV5223"/>
    </row>
    <row r="5224" spans="1:48" s="58" customFormat="1" ht="12.75" x14ac:dyDescent="0.2">
      <c r="A5224" s="247"/>
      <c r="B5224" s="165"/>
      <c r="C5224" s="165"/>
      <c r="D5224" s="245"/>
      <c r="E5224" s="245"/>
      <c r="F5224" s="245"/>
      <c r="G5224" s="251"/>
      <c r="H5224" s="251"/>
      <c r="I5224" s="251"/>
      <c r="J5224" s="251"/>
      <c r="K5224" s="251"/>
      <c r="L5224" s="251"/>
      <c r="M5224" s="251"/>
      <c r="N5224" s="251"/>
      <c r="O5224" s="251"/>
      <c r="P5224" s="251"/>
      <c r="Q5224"/>
      <c r="R5224"/>
      <c r="S5224"/>
      <c r="T5224"/>
      <c r="U5224"/>
      <c r="V5224"/>
      <c r="W5224"/>
      <c r="X5224"/>
      <c r="Y5224"/>
      <c r="Z5224"/>
      <c r="AA5224"/>
      <c r="AB5224"/>
      <c r="AC5224"/>
      <c r="AD5224"/>
      <c r="AE5224"/>
      <c r="AF5224"/>
      <c r="AG5224"/>
      <c r="AH5224"/>
      <c r="AI5224"/>
      <c r="AJ5224"/>
      <c r="AK5224"/>
      <c r="AL5224"/>
      <c r="AM5224"/>
      <c r="AN5224"/>
      <c r="AO5224"/>
      <c r="AP5224"/>
      <c r="AQ5224"/>
      <c r="AR5224"/>
      <c r="AS5224"/>
      <c r="AT5224"/>
      <c r="AU5224"/>
      <c r="AV5224"/>
    </row>
    <row r="5225" spans="1:48" s="58" customFormat="1" ht="12.75" x14ac:dyDescent="0.2">
      <c r="A5225" s="247"/>
      <c r="B5225" s="165"/>
      <c r="C5225" s="165"/>
      <c r="D5225" s="245"/>
      <c r="E5225" s="245"/>
      <c r="F5225" s="245"/>
      <c r="G5225" s="251"/>
      <c r="H5225" s="251"/>
      <c r="I5225" s="251"/>
      <c r="J5225" s="251"/>
      <c r="K5225" s="251"/>
      <c r="L5225" s="251"/>
      <c r="M5225" s="251"/>
      <c r="N5225" s="251"/>
      <c r="O5225" s="251"/>
      <c r="P5225" s="251"/>
      <c r="Q5225"/>
      <c r="R5225"/>
      <c r="S5225"/>
      <c r="T5225"/>
      <c r="U5225"/>
      <c r="V5225"/>
      <c r="W5225"/>
      <c r="X5225"/>
      <c r="Y5225"/>
      <c r="Z5225"/>
      <c r="AA5225"/>
      <c r="AB5225"/>
      <c r="AC5225"/>
      <c r="AD5225"/>
      <c r="AE5225"/>
      <c r="AF5225"/>
      <c r="AG5225"/>
      <c r="AH5225"/>
      <c r="AI5225"/>
      <c r="AJ5225"/>
      <c r="AK5225"/>
      <c r="AL5225"/>
      <c r="AM5225"/>
      <c r="AN5225"/>
      <c r="AO5225"/>
      <c r="AP5225"/>
      <c r="AQ5225"/>
      <c r="AR5225"/>
      <c r="AS5225"/>
      <c r="AT5225"/>
      <c r="AU5225"/>
      <c r="AV5225"/>
    </row>
    <row r="5226" spans="1:48" s="58" customFormat="1" ht="12.75" x14ac:dyDescent="0.2">
      <c r="A5226" s="247"/>
      <c r="B5226" s="165"/>
      <c r="C5226" s="165"/>
      <c r="D5226" s="245"/>
      <c r="E5226" s="245"/>
      <c r="F5226" s="245"/>
      <c r="G5226" s="251"/>
      <c r="H5226" s="251"/>
      <c r="I5226" s="251"/>
      <c r="J5226" s="251"/>
      <c r="K5226" s="251"/>
      <c r="L5226" s="251"/>
      <c r="M5226" s="251"/>
      <c r="N5226" s="251"/>
      <c r="O5226" s="251"/>
      <c r="P5226" s="251"/>
      <c r="Q5226"/>
      <c r="R5226"/>
      <c r="S5226"/>
      <c r="T5226"/>
      <c r="U5226"/>
      <c r="V5226"/>
      <c r="W5226"/>
      <c r="X5226"/>
      <c r="Y5226"/>
      <c r="Z5226"/>
      <c r="AA5226"/>
      <c r="AB5226"/>
      <c r="AC5226"/>
      <c r="AD5226"/>
      <c r="AE5226"/>
      <c r="AF5226"/>
      <c r="AG5226"/>
      <c r="AH5226"/>
      <c r="AI5226"/>
      <c r="AJ5226"/>
      <c r="AK5226"/>
      <c r="AL5226"/>
      <c r="AM5226"/>
      <c r="AN5226"/>
      <c r="AO5226"/>
      <c r="AP5226"/>
      <c r="AQ5226"/>
      <c r="AR5226"/>
      <c r="AS5226"/>
      <c r="AT5226"/>
      <c r="AU5226"/>
      <c r="AV5226"/>
    </row>
    <row r="5227" spans="1:48" s="58" customFormat="1" ht="12.75" x14ac:dyDescent="0.2">
      <c r="A5227" s="247"/>
      <c r="B5227" s="165"/>
      <c r="C5227" s="165"/>
      <c r="D5227" s="245"/>
      <c r="E5227" s="245"/>
      <c r="F5227" s="245"/>
      <c r="G5227" s="251"/>
      <c r="H5227" s="251"/>
      <c r="I5227" s="251"/>
      <c r="J5227" s="251"/>
      <c r="K5227" s="251"/>
      <c r="L5227" s="251"/>
      <c r="M5227" s="251"/>
      <c r="N5227" s="251"/>
      <c r="O5227" s="251"/>
      <c r="P5227" s="251"/>
      <c r="Q5227"/>
      <c r="R5227"/>
      <c r="S5227"/>
      <c r="T5227"/>
      <c r="U5227"/>
      <c r="V5227"/>
      <c r="W5227"/>
      <c r="X5227"/>
      <c r="Y5227"/>
      <c r="Z5227"/>
      <c r="AA5227"/>
      <c r="AB5227"/>
      <c r="AC5227"/>
      <c r="AD5227"/>
      <c r="AE5227"/>
      <c r="AF5227"/>
      <c r="AG5227"/>
      <c r="AH5227"/>
      <c r="AI5227"/>
      <c r="AJ5227"/>
      <c r="AK5227"/>
      <c r="AL5227"/>
      <c r="AM5227"/>
      <c r="AN5227"/>
      <c r="AO5227"/>
      <c r="AP5227"/>
      <c r="AQ5227"/>
      <c r="AR5227"/>
      <c r="AS5227"/>
      <c r="AT5227"/>
      <c r="AU5227"/>
      <c r="AV5227"/>
    </row>
    <row r="5228" spans="1:48" s="58" customFormat="1" ht="12.75" x14ac:dyDescent="0.2">
      <c r="A5228" s="247"/>
      <c r="B5228" s="165"/>
      <c r="C5228" s="165"/>
      <c r="D5228" s="245"/>
      <c r="E5228" s="245"/>
      <c r="F5228" s="245"/>
      <c r="G5228" s="251"/>
      <c r="H5228" s="251"/>
      <c r="I5228" s="251"/>
      <c r="J5228" s="251"/>
      <c r="K5228" s="251"/>
      <c r="L5228" s="251"/>
      <c r="M5228" s="251"/>
      <c r="N5228" s="251"/>
      <c r="O5228" s="251"/>
      <c r="P5228" s="251"/>
      <c r="Q5228"/>
      <c r="R5228"/>
      <c r="S5228"/>
      <c r="T5228"/>
      <c r="U5228"/>
      <c r="V5228"/>
      <c r="W5228"/>
      <c r="X5228"/>
      <c r="Y5228"/>
      <c r="Z5228"/>
      <c r="AA5228"/>
      <c r="AB5228"/>
      <c r="AC5228"/>
      <c r="AD5228"/>
      <c r="AE5228"/>
      <c r="AF5228"/>
      <c r="AG5228"/>
      <c r="AH5228"/>
      <c r="AI5228"/>
      <c r="AJ5228"/>
      <c r="AK5228"/>
      <c r="AL5228"/>
      <c r="AM5228"/>
      <c r="AN5228"/>
      <c r="AO5228"/>
      <c r="AP5228"/>
      <c r="AQ5228"/>
      <c r="AR5228"/>
      <c r="AS5228"/>
      <c r="AT5228"/>
      <c r="AU5228"/>
      <c r="AV5228"/>
    </row>
    <row r="5229" spans="1:48" s="58" customFormat="1" ht="12.75" x14ac:dyDescent="0.2">
      <c r="A5229" s="247"/>
      <c r="B5229" s="165"/>
      <c r="C5229" s="165"/>
      <c r="D5229" s="245"/>
      <c r="E5229" s="245"/>
      <c r="F5229" s="245"/>
      <c r="G5229" s="251"/>
      <c r="H5229" s="251"/>
      <c r="I5229" s="251"/>
      <c r="J5229" s="251"/>
      <c r="K5229" s="251"/>
      <c r="L5229" s="251"/>
      <c r="M5229" s="251"/>
      <c r="N5229" s="251"/>
      <c r="O5229" s="251"/>
      <c r="P5229" s="251"/>
      <c r="Q5229"/>
      <c r="R5229"/>
      <c r="S5229"/>
      <c r="T5229"/>
      <c r="U5229"/>
      <c r="V5229"/>
      <c r="W5229"/>
      <c r="X5229"/>
      <c r="Y5229"/>
      <c r="Z5229"/>
      <c r="AA5229"/>
      <c r="AB5229"/>
      <c r="AC5229"/>
      <c r="AD5229"/>
      <c r="AE5229"/>
      <c r="AF5229"/>
      <c r="AG5229"/>
      <c r="AH5229"/>
      <c r="AI5229"/>
      <c r="AJ5229"/>
      <c r="AK5229"/>
      <c r="AL5229"/>
      <c r="AM5229"/>
      <c r="AN5229"/>
      <c r="AO5229"/>
      <c r="AP5229"/>
      <c r="AQ5229"/>
      <c r="AR5229"/>
      <c r="AS5229"/>
      <c r="AT5229"/>
      <c r="AU5229"/>
      <c r="AV5229"/>
    </row>
    <row r="5230" spans="1:48" s="58" customFormat="1" ht="12.75" x14ac:dyDescent="0.2">
      <c r="A5230" s="247"/>
      <c r="B5230" s="165"/>
      <c r="C5230" s="165"/>
      <c r="D5230" s="245"/>
      <c r="E5230" s="245"/>
      <c r="F5230" s="245"/>
      <c r="G5230" s="251"/>
      <c r="H5230" s="251"/>
      <c r="I5230" s="251"/>
      <c r="J5230" s="251"/>
      <c r="K5230" s="251"/>
      <c r="L5230" s="251"/>
      <c r="M5230" s="251"/>
      <c r="N5230" s="251"/>
      <c r="O5230" s="251"/>
      <c r="P5230" s="251"/>
      <c r="Q5230"/>
      <c r="R5230"/>
      <c r="S5230"/>
      <c r="T5230"/>
      <c r="U5230"/>
      <c r="V5230"/>
      <c r="W5230"/>
      <c r="X5230"/>
      <c r="Y5230"/>
      <c r="Z5230"/>
      <c r="AA5230"/>
      <c r="AB5230"/>
      <c r="AC5230"/>
      <c r="AD5230"/>
      <c r="AE5230"/>
      <c r="AF5230"/>
      <c r="AG5230"/>
      <c r="AH5230"/>
      <c r="AI5230"/>
      <c r="AJ5230"/>
      <c r="AK5230"/>
      <c r="AL5230"/>
      <c r="AM5230"/>
      <c r="AN5230"/>
      <c r="AO5230"/>
      <c r="AP5230"/>
      <c r="AQ5230"/>
      <c r="AR5230"/>
      <c r="AS5230"/>
      <c r="AT5230"/>
      <c r="AU5230"/>
      <c r="AV5230"/>
    </row>
    <row r="5231" spans="1:48" s="58" customFormat="1" ht="12.75" x14ac:dyDescent="0.2">
      <c r="A5231" s="247"/>
      <c r="B5231" s="165"/>
      <c r="C5231" s="165"/>
      <c r="D5231" s="245"/>
      <c r="E5231" s="245"/>
      <c r="F5231" s="245"/>
      <c r="G5231" s="251"/>
      <c r="H5231" s="251"/>
      <c r="I5231" s="251"/>
      <c r="J5231" s="251"/>
      <c r="K5231" s="251"/>
      <c r="L5231" s="251"/>
      <c r="M5231" s="251"/>
      <c r="N5231" s="251"/>
      <c r="O5231" s="251"/>
      <c r="P5231" s="251"/>
      <c r="Q5231"/>
      <c r="R5231"/>
      <c r="S5231"/>
      <c r="T5231"/>
      <c r="U5231"/>
      <c r="V5231"/>
      <c r="W5231"/>
      <c r="X5231"/>
      <c r="Y5231"/>
      <c r="Z5231"/>
      <c r="AA5231"/>
      <c r="AB5231"/>
      <c r="AC5231"/>
      <c r="AD5231"/>
      <c r="AE5231"/>
      <c r="AF5231"/>
      <c r="AG5231"/>
      <c r="AH5231"/>
      <c r="AI5231"/>
      <c r="AJ5231"/>
      <c r="AK5231"/>
      <c r="AL5231"/>
      <c r="AM5231"/>
      <c r="AN5231"/>
      <c r="AO5231"/>
      <c r="AP5231"/>
      <c r="AQ5231"/>
      <c r="AR5231"/>
      <c r="AS5231"/>
      <c r="AT5231"/>
      <c r="AU5231"/>
      <c r="AV5231"/>
    </row>
    <row r="5232" spans="1:48" s="58" customFormat="1" ht="12.75" x14ac:dyDescent="0.2">
      <c r="A5232" s="247"/>
      <c r="B5232" s="165"/>
      <c r="C5232" s="165"/>
      <c r="D5232" s="245"/>
      <c r="E5232" s="245"/>
      <c r="F5232" s="245"/>
      <c r="G5232" s="251"/>
      <c r="H5232" s="251"/>
      <c r="I5232" s="251"/>
      <c r="J5232" s="251"/>
      <c r="K5232" s="251"/>
      <c r="L5232" s="251"/>
      <c r="M5232" s="251"/>
      <c r="N5232" s="251"/>
      <c r="O5232" s="251"/>
      <c r="P5232" s="251"/>
      <c r="Q5232"/>
      <c r="R5232"/>
      <c r="S5232"/>
      <c r="T5232"/>
      <c r="U5232"/>
      <c r="V5232"/>
      <c r="W5232"/>
      <c r="X5232"/>
      <c r="Y5232"/>
      <c r="Z5232"/>
      <c r="AA5232"/>
      <c r="AB5232"/>
      <c r="AC5232"/>
      <c r="AD5232"/>
      <c r="AE5232"/>
      <c r="AF5232"/>
      <c r="AG5232"/>
      <c r="AH5232"/>
      <c r="AI5232"/>
      <c r="AJ5232"/>
      <c r="AK5232"/>
      <c r="AL5232"/>
      <c r="AM5232"/>
      <c r="AN5232"/>
      <c r="AO5232"/>
      <c r="AP5232"/>
      <c r="AQ5232"/>
      <c r="AR5232"/>
      <c r="AS5232"/>
      <c r="AT5232"/>
      <c r="AU5232"/>
      <c r="AV5232"/>
    </row>
    <row r="5233" spans="1:48" s="58" customFormat="1" ht="12.75" x14ac:dyDescent="0.2">
      <c r="A5233" s="247"/>
      <c r="B5233" s="165"/>
      <c r="C5233" s="165"/>
      <c r="D5233" s="245"/>
      <c r="E5233" s="245"/>
      <c r="F5233" s="245"/>
      <c r="G5233" s="251"/>
      <c r="H5233" s="251"/>
      <c r="I5233" s="251"/>
      <c r="J5233" s="251"/>
      <c r="K5233" s="251"/>
      <c r="L5233" s="251"/>
      <c r="M5233" s="251"/>
      <c r="N5233" s="251"/>
      <c r="O5233" s="251"/>
      <c r="P5233" s="251"/>
      <c r="Q5233"/>
      <c r="R5233"/>
      <c r="S5233"/>
      <c r="T5233"/>
      <c r="U5233"/>
      <c r="V5233"/>
      <c r="W5233"/>
      <c r="X5233"/>
      <c r="Y5233"/>
      <c r="Z5233"/>
      <c r="AA5233"/>
      <c r="AB5233"/>
      <c r="AC5233"/>
      <c r="AD5233"/>
      <c r="AE5233"/>
      <c r="AF5233"/>
      <c r="AG5233"/>
      <c r="AH5233"/>
      <c r="AI5233"/>
      <c r="AJ5233"/>
      <c r="AK5233"/>
      <c r="AL5233"/>
      <c r="AM5233"/>
      <c r="AN5233"/>
      <c r="AO5233"/>
      <c r="AP5233"/>
      <c r="AQ5233"/>
      <c r="AR5233"/>
      <c r="AS5233"/>
      <c r="AT5233"/>
      <c r="AU5233"/>
      <c r="AV5233"/>
    </row>
    <row r="5234" spans="1:48" s="58" customFormat="1" ht="12.75" x14ac:dyDescent="0.2">
      <c r="A5234" s="247"/>
      <c r="B5234" s="165"/>
      <c r="C5234" s="165"/>
      <c r="D5234" s="245"/>
      <c r="E5234" s="245"/>
      <c r="F5234" s="245"/>
      <c r="G5234" s="251"/>
      <c r="H5234" s="251"/>
      <c r="I5234" s="251"/>
      <c r="J5234" s="251"/>
      <c r="K5234" s="251"/>
      <c r="L5234" s="251"/>
      <c r="M5234" s="251"/>
      <c r="N5234" s="251"/>
      <c r="O5234" s="251"/>
      <c r="P5234" s="251"/>
      <c r="Q5234"/>
      <c r="R5234"/>
      <c r="S5234"/>
      <c r="T5234"/>
      <c r="U5234"/>
      <c r="V5234"/>
      <c r="W5234"/>
      <c r="X5234"/>
      <c r="Y5234"/>
      <c r="Z5234"/>
      <c r="AA5234"/>
      <c r="AB5234"/>
      <c r="AC5234"/>
      <c r="AD5234"/>
      <c r="AE5234"/>
      <c r="AF5234"/>
      <c r="AG5234"/>
      <c r="AH5234"/>
      <c r="AI5234"/>
      <c r="AJ5234"/>
      <c r="AK5234"/>
      <c r="AL5234"/>
      <c r="AM5234"/>
      <c r="AN5234"/>
      <c r="AO5234"/>
      <c r="AP5234"/>
      <c r="AQ5234"/>
      <c r="AR5234"/>
      <c r="AS5234"/>
      <c r="AT5234"/>
      <c r="AU5234"/>
      <c r="AV5234"/>
    </row>
    <row r="5235" spans="1:48" s="58" customFormat="1" ht="12.75" x14ac:dyDescent="0.2">
      <c r="A5235" s="247"/>
      <c r="B5235" s="165"/>
      <c r="C5235" s="165"/>
      <c r="D5235" s="245"/>
      <c r="E5235" s="245"/>
      <c r="F5235" s="245"/>
      <c r="G5235" s="251"/>
      <c r="H5235" s="251"/>
      <c r="I5235" s="251"/>
      <c r="J5235" s="251"/>
      <c r="K5235" s="251"/>
      <c r="L5235" s="251"/>
      <c r="M5235" s="251"/>
      <c r="N5235" s="251"/>
      <c r="O5235" s="251"/>
      <c r="P5235" s="251"/>
      <c r="Q5235"/>
      <c r="R5235"/>
      <c r="S5235"/>
      <c r="T5235"/>
      <c r="U5235"/>
      <c r="V5235"/>
      <c r="W5235"/>
      <c r="X5235"/>
      <c r="Y5235"/>
      <c r="Z5235"/>
      <c r="AA5235"/>
      <c r="AB5235"/>
      <c r="AC5235"/>
      <c r="AD5235"/>
      <c r="AE5235"/>
      <c r="AF5235"/>
      <c r="AG5235"/>
      <c r="AH5235"/>
      <c r="AI5235"/>
      <c r="AJ5235"/>
      <c r="AK5235"/>
      <c r="AL5235"/>
      <c r="AM5235"/>
      <c r="AN5235"/>
      <c r="AO5235"/>
      <c r="AP5235"/>
      <c r="AQ5235"/>
      <c r="AR5235"/>
      <c r="AS5235"/>
      <c r="AT5235"/>
      <c r="AU5235"/>
      <c r="AV5235"/>
    </row>
    <row r="5236" spans="1:48" s="58" customFormat="1" ht="12.75" x14ac:dyDescent="0.2">
      <c r="A5236" s="247"/>
      <c r="B5236" s="165"/>
      <c r="C5236" s="165"/>
      <c r="D5236" s="245"/>
      <c r="E5236" s="245"/>
      <c r="F5236" s="245"/>
      <c r="G5236" s="251"/>
      <c r="H5236" s="251"/>
      <c r="I5236" s="251"/>
      <c r="J5236" s="251"/>
      <c r="K5236" s="251"/>
      <c r="L5236" s="251"/>
      <c r="M5236" s="251"/>
      <c r="N5236" s="251"/>
      <c r="O5236" s="251"/>
      <c r="P5236" s="251"/>
      <c r="Q5236"/>
      <c r="R5236"/>
      <c r="S5236"/>
      <c r="T5236"/>
      <c r="U5236"/>
      <c r="V5236"/>
      <c r="W5236"/>
      <c r="X5236"/>
      <c r="Y5236"/>
      <c r="Z5236"/>
      <c r="AA5236"/>
      <c r="AB5236"/>
      <c r="AC5236"/>
      <c r="AD5236"/>
      <c r="AE5236"/>
      <c r="AF5236"/>
      <c r="AG5236"/>
      <c r="AH5236"/>
      <c r="AI5236"/>
      <c r="AJ5236"/>
      <c r="AK5236"/>
      <c r="AL5236"/>
      <c r="AM5236"/>
      <c r="AN5236"/>
      <c r="AO5236"/>
      <c r="AP5236"/>
      <c r="AQ5236"/>
      <c r="AR5236"/>
      <c r="AS5236"/>
      <c r="AT5236"/>
      <c r="AU5236"/>
      <c r="AV5236"/>
    </row>
    <row r="5237" spans="1:48" s="58" customFormat="1" ht="12.75" x14ac:dyDescent="0.2">
      <c r="A5237" s="247"/>
      <c r="B5237" s="165"/>
      <c r="C5237" s="165"/>
      <c r="D5237" s="245"/>
      <c r="E5237" s="245"/>
      <c r="F5237" s="245"/>
      <c r="G5237" s="251"/>
      <c r="H5237" s="251"/>
      <c r="I5237" s="251"/>
      <c r="J5237" s="251"/>
      <c r="K5237" s="251"/>
      <c r="L5237" s="251"/>
      <c r="M5237" s="251"/>
      <c r="N5237" s="251"/>
      <c r="O5237" s="251"/>
      <c r="P5237" s="251"/>
      <c r="Q5237"/>
      <c r="R5237"/>
      <c r="S5237"/>
      <c r="T5237"/>
      <c r="U5237"/>
      <c r="V5237"/>
      <c r="W5237"/>
      <c r="X5237"/>
      <c r="Y5237"/>
      <c r="Z5237"/>
      <c r="AA5237"/>
      <c r="AB5237"/>
      <c r="AC5237"/>
      <c r="AD5237"/>
      <c r="AE5237"/>
      <c r="AF5237"/>
      <c r="AG5237"/>
      <c r="AH5237"/>
      <c r="AI5237"/>
      <c r="AJ5237"/>
      <c r="AK5237"/>
      <c r="AL5237"/>
      <c r="AM5237"/>
      <c r="AN5237"/>
      <c r="AO5237"/>
      <c r="AP5237"/>
      <c r="AQ5237"/>
      <c r="AR5237"/>
      <c r="AS5237"/>
      <c r="AT5237"/>
      <c r="AU5237"/>
      <c r="AV5237"/>
    </row>
    <row r="5238" spans="1:48" s="58" customFormat="1" ht="12.75" x14ac:dyDescent="0.2">
      <c r="A5238" s="247"/>
      <c r="B5238" s="165"/>
      <c r="C5238" s="165"/>
      <c r="D5238" s="245"/>
      <c r="E5238" s="245"/>
      <c r="F5238" s="245"/>
      <c r="G5238" s="251"/>
      <c r="H5238" s="251"/>
      <c r="I5238" s="251"/>
      <c r="J5238" s="251"/>
      <c r="K5238" s="251"/>
      <c r="L5238" s="251"/>
      <c r="M5238" s="251"/>
      <c r="N5238" s="251"/>
      <c r="O5238" s="251"/>
      <c r="P5238" s="251"/>
      <c r="Q5238"/>
      <c r="R5238"/>
      <c r="S5238"/>
      <c r="T5238"/>
      <c r="U5238"/>
      <c r="V5238"/>
      <c r="W5238"/>
      <c r="X5238"/>
      <c r="Y5238"/>
      <c r="Z5238"/>
      <c r="AA5238"/>
      <c r="AB5238"/>
      <c r="AC5238"/>
      <c r="AD5238"/>
      <c r="AE5238"/>
      <c r="AF5238"/>
      <c r="AG5238"/>
      <c r="AH5238"/>
      <c r="AI5238"/>
      <c r="AJ5238"/>
      <c r="AK5238"/>
      <c r="AL5238"/>
      <c r="AM5238"/>
      <c r="AN5238"/>
      <c r="AO5238"/>
      <c r="AP5238"/>
      <c r="AQ5238"/>
      <c r="AR5238"/>
      <c r="AS5238"/>
      <c r="AT5238"/>
      <c r="AU5238"/>
      <c r="AV5238"/>
    </row>
    <row r="5239" spans="1:48" s="58" customFormat="1" ht="12.75" x14ac:dyDescent="0.2">
      <c r="A5239" s="247"/>
      <c r="B5239" s="165"/>
      <c r="C5239" s="165"/>
      <c r="D5239" s="245"/>
      <c r="E5239" s="245"/>
      <c r="F5239" s="245"/>
      <c r="G5239" s="251"/>
      <c r="H5239" s="251"/>
      <c r="I5239" s="251"/>
      <c r="J5239" s="251"/>
      <c r="K5239" s="251"/>
      <c r="L5239" s="251"/>
      <c r="M5239" s="251"/>
      <c r="N5239" s="251"/>
      <c r="O5239" s="251"/>
      <c r="P5239" s="251"/>
      <c r="Q5239"/>
      <c r="R5239"/>
      <c r="S5239"/>
      <c r="T5239"/>
      <c r="U5239"/>
      <c r="V5239"/>
      <c r="W5239"/>
      <c r="X5239"/>
      <c r="Y5239"/>
      <c r="Z5239"/>
      <c r="AA5239"/>
      <c r="AB5239"/>
      <c r="AC5239"/>
      <c r="AD5239"/>
      <c r="AE5239"/>
      <c r="AF5239"/>
      <c r="AG5239"/>
      <c r="AH5239"/>
      <c r="AI5239"/>
      <c r="AJ5239"/>
      <c r="AK5239"/>
      <c r="AL5239"/>
      <c r="AM5239"/>
      <c r="AN5239"/>
      <c r="AO5239"/>
      <c r="AP5239"/>
      <c r="AQ5239"/>
      <c r="AR5239"/>
      <c r="AS5239"/>
      <c r="AT5239"/>
      <c r="AU5239"/>
      <c r="AV5239"/>
    </row>
    <row r="5240" spans="1:48" s="58" customFormat="1" ht="12.75" x14ac:dyDescent="0.2">
      <c r="A5240" s="247"/>
      <c r="B5240" s="165"/>
      <c r="C5240" s="165"/>
      <c r="D5240" s="245"/>
      <c r="E5240" s="245"/>
      <c r="F5240" s="245"/>
      <c r="G5240" s="251"/>
      <c r="H5240" s="251"/>
      <c r="I5240" s="251"/>
      <c r="J5240" s="251"/>
      <c r="K5240" s="251"/>
      <c r="L5240" s="251"/>
      <c r="M5240" s="251"/>
      <c r="N5240" s="251"/>
      <c r="O5240" s="251"/>
      <c r="P5240" s="251"/>
      <c r="Q5240"/>
      <c r="R5240"/>
      <c r="S5240"/>
      <c r="T5240"/>
      <c r="U5240"/>
      <c r="V5240"/>
      <c r="W5240"/>
      <c r="X5240"/>
      <c r="Y5240"/>
      <c r="Z5240"/>
      <c r="AA5240"/>
      <c r="AB5240"/>
      <c r="AC5240"/>
      <c r="AD5240"/>
      <c r="AE5240"/>
      <c r="AF5240"/>
      <c r="AG5240"/>
      <c r="AH5240"/>
      <c r="AI5240"/>
      <c r="AJ5240"/>
      <c r="AK5240"/>
      <c r="AL5240"/>
      <c r="AM5240"/>
      <c r="AN5240"/>
      <c r="AO5240"/>
      <c r="AP5240"/>
      <c r="AQ5240"/>
      <c r="AR5240"/>
      <c r="AS5240"/>
      <c r="AT5240"/>
      <c r="AU5240"/>
      <c r="AV5240"/>
    </row>
    <row r="5241" spans="1:48" s="58" customFormat="1" ht="12.75" x14ac:dyDescent="0.2">
      <c r="A5241" s="247"/>
      <c r="B5241" s="165"/>
      <c r="C5241" s="165"/>
      <c r="D5241" s="245"/>
      <c r="E5241" s="245"/>
      <c r="F5241" s="245"/>
      <c r="G5241" s="251"/>
      <c r="H5241" s="251"/>
      <c r="I5241" s="251"/>
      <c r="J5241" s="251"/>
      <c r="K5241" s="251"/>
      <c r="L5241" s="251"/>
      <c r="M5241" s="251"/>
      <c r="N5241" s="251"/>
      <c r="O5241" s="251"/>
      <c r="P5241" s="251"/>
      <c r="Q5241"/>
      <c r="R5241"/>
      <c r="S5241"/>
      <c r="T5241"/>
      <c r="U5241"/>
      <c r="V5241"/>
      <c r="W5241"/>
      <c r="X5241"/>
      <c r="Y5241"/>
      <c r="Z5241"/>
      <c r="AA5241"/>
      <c r="AB5241"/>
      <c r="AC5241"/>
      <c r="AD5241"/>
      <c r="AE5241"/>
      <c r="AF5241"/>
      <c r="AG5241"/>
      <c r="AH5241"/>
      <c r="AI5241"/>
      <c r="AJ5241"/>
      <c r="AK5241"/>
      <c r="AL5241"/>
      <c r="AM5241"/>
      <c r="AN5241"/>
      <c r="AO5241"/>
      <c r="AP5241"/>
      <c r="AQ5241"/>
      <c r="AR5241"/>
      <c r="AS5241"/>
      <c r="AT5241"/>
      <c r="AU5241"/>
      <c r="AV5241"/>
    </row>
    <row r="5242" spans="1:48" s="58" customFormat="1" ht="12.75" x14ac:dyDescent="0.2">
      <c r="A5242" s="247"/>
      <c r="B5242" s="165"/>
      <c r="C5242" s="165"/>
      <c r="D5242" s="245"/>
      <c r="E5242" s="245"/>
      <c r="F5242" s="245"/>
      <c r="G5242" s="251"/>
      <c r="H5242" s="251"/>
      <c r="I5242" s="251"/>
      <c r="J5242" s="251"/>
      <c r="K5242" s="251"/>
      <c r="L5242" s="251"/>
      <c r="M5242" s="251"/>
      <c r="N5242" s="251"/>
      <c r="O5242" s="251"/>
      <c r="P5242" s="251"/>
      <c r="Q5242"/>
      <c r="R5242"/>
      <c r="S5242"/>
      <c r="T5242"/>
      <c r="U5242"/>
      <c r="V5242"/>
      <c r="W5242"/>
      <c r="X5242"/>
      <c r="Y5242"/>
      <c r="Z5242"/>
      <c r="AA5242"/>
      <c r="AB5242"/>
      <c r="AC5242"/>
      <c r="AD5242"/>
      <c r="AE5242"/>
      <c r="AF5242"/>
      <c r="AG5242"/>
      <c r="AH5242"/>
      <c r="AI5242"/>
      <c r="AJ5242"/>
      <c r="AK5242"/>
      <c r="AL5242"/>
      <c r="AM5242"/>
      <c r="AN5242"/>
      <c r="AO5242"/>
      <c r="AP5242"/>
      <c r="AQ5242"/>
      <c r="AR5242"/>
      <c r="AS5242"/>
      <c r="AT5242"/>
      <c r="AU5242"/>
      <c r="AV5242"/>
    </row>
    <row r="5243" spans="1:48" s="58" customFormat="1" ht="12.75" x14ac:dyDescent="0.2">
      <c r="A5243" s="247"/>
      <c r="B5243" s="165"/>
      <c r="C5243" s="165"/>
      <c r="D5243" s="245"/>
      <c r="E5243" s="245"/>
      <c r="F5243" s="245"/>
      <c r="G5243" s="251"/>
      <c r="H5243" s="251"/>
      <c r="I5243" s="251"/>
      <c r="J5243" s="251"/>
      <c r="K5243" s="251"/>
      <c r="L5243" s="251"/>
      <c r="M5243" s="251"/>
      <c r="N5243" s="251"/>
      <c r="O5243" s="251"/>
      <c r="P5243" s="251"/>
      <c r="Q5243"/>
      <c r="R5243"/>
      <c r="S5243"/>
      <c r="T5243"/>
      <c r="U5243"/>
      <c r="V5243"/>
      <c r="W5243"/>
      <c r="X5243"/>
      <c r="Y5243"/>
      <c r="Z5243"/>
      <c r="AA5243"/>
      <c r="AB5243"/>
      <c r="AC5243"/>
      <c r="AD5243"/>
      <c r="AE5243"/>
      <c r="AF5243"/>
      <c r="AG5243"/>
      <c r="AH5243"/>
      <c r="AI5243"/>
      <c r="AJ5243"/>
      <c r="AK5243"/>
      <c r="AL5243"/>
      <c r="AM5243"/>
      <c r="AN5243"/>
      <c r="AO5243"/>
      <c r="AP5243"/>
      <c r="AQ5243"/>
      <c r="AR5243"/>
      <c r="AS5243"/>
      <c r="AT5243"/>
      <c r="AU5243"/>
      <c r="AV5243"/>
    </row>
    <row r="5244" spans="1:48" s="58" customFormat="1" ht="12.75" x14ac:dyDescent="0.2">
      <c r="A5244" s="247"/>
      <c r="B5244" s="165"/>
      <c r="C5244" s="165"/>
      <c r="D5244" s="245"/>
      <c r="E5244" s="245"/>
      <c r="F5244" s="245"/>
      <c r="G5244" s="251"/>
      <c r="H5244" s="251"/>
      <c r="I5244" s="251"/>
      <c r="J5244" s="251"/>
      <c r="K5244" s="251"/>
      <c r="L5244" s="251"/>
      <c r="M5244" s="251"/>
      <c r="N5244" s="251"/>
      <c r="O5244" s="251"/>
      <c r="P5244" s="251"/>
      <c r="Q5244"/>
      <c r="R5244"/>
      <c r="S5244"/>
      <c r="T5244"/>
      <c r="U5244"/>
      <c r="V5244"/>
      <c r="W5244"/>
      <c r="X5244"/>
      <c r="Y5244"/>
      <c r="Z5244"/>
      <c r="AA5244"/>
      <c r="AB5244"/>
      <c r="AC5244"/>
      <c r="AD5244"/>
      <c r="AE5244"/>
      <c r="AF5244"/>
      <c r="AG5244"/>
      <c r="AH5244"/>
      <c r="AI5244"/>
      <c r="AJ5244"/>
      <c r="AK5244"/>
      <c r="AL5244"/>
      <c r="AM5244"/>
      <c r="AN5244"/>
      <c r="AO5244"/>
      <c r="AP5244"/>
      <c r="AQ5244"/>
      <c r="AR5244"/>
      <c r="AS5244"/>
      <c r="AT5244"/>
      <c r="AU5244"/>
      <c r="AV5244"/>
    </row>
    <row r="5245" spans="1:48" s="58" customFormat="1" ht="12.75" x14ac:dyDescent="0.2">
      <c r="A5245" s="247"/>
      <c r="B5245" s="165"/>
      <c r="C5245" s="165"/>
      <c r="D5245" s="245"/>
      <c r="E5245" s="245"/>
      <c r="F5245" s="245"/>
      <c r="G5245" s="251"/>
      <c r="H5245" s="251"/>
      <c r="I5245" s="251"/>
      <c r="J5245" s="251"/>
      <c r="K5245" s="251"/>
      <c r="L5245" s="251"/>
      <c r="M5245" s="251"/>
      <c r="N5245" s="251"/>
      <c r="O5245" s="251"/>
      <c r="P5245" s="251"/>
      <c r="Q5245"/>
      <c r="R5245"/>
      <c r="S5245"/>
      <c r="T5245"/>
      <c r="U5245"/>
      <c r="V5245"/>
      <c r="W5245"/>
      <c r="X5245"/>
      <c r="Y5245"/>
      <c r="Z5245"/>
      <c r="AA5245"/>
      <c r="AB5245"/>
      <c r="AC5245"/>
      <c r="AD5245"/>
      <c r="AE5245"/>
      <c r="AF5245"/>
      <c r="AG5245"/>
      <c r="AH5245"/>
      <c r="AI5245"/>
      <c r="AJ5245"/>
      <c r="AK5245"/>
      <c r="AL5245"/>
      <c r="AM5245"/>
      <c r="AN5245"/>
      <c r="AO5245"/>
      <c r="AP5245"/>
      <c r="AQ5245"/>
      <c r="AR5245"/>
      <c r="AS5245"/>
      <c r="AT5245"/>
      <c r="AU5245"/>
      <c r="AV5245"/>
    </row>
    <row r="5246" spans="1:48" s="58" customFormat="1" ht="12.75" x14ac:dyDescent="0.2">
      <c r="A5246" s="247"/>
      <c r="B5246" s="165"/>
      <c r="C5246" s="165"/>
      <c r="D5246" s="245"/>
      <c r="E5246" s="245"/>
      <c r="F5246" s="245"/>
      <c r="G5246" s="251"/>
      <c r="H5246" s="251"/>
      <c r="I5246" s="251"/>
      <c r="J5246" s="251"/>
      <c r="K5246" s="251"/>
      <c r="L5246" s="251"/>
      <c r="M5246" s="251"/>
      <c r="N5246" s="251"/>
      <c r="O5246" s="251"/>
      <c r="P5246" s="251"/>
      <c r="Q5246"/>
      <c r="R5246"/>
      <c r="S5246"/>
      <c r="T5246"/>
      <c r="U5246"/>
      <c r="V5246"/>
      <c r="W5246"/>
      <c r="X5246"/>
      <c r="Y5246"/>
      <c r="Z5246"/>
      <c r="AA5246"/>
      <c r="AB5246"/>
      <c r="AC5246"/>
      <c r="AD5246"/>
      <c r="AE5246"/>
      <c r="AF5246"/>
      <c r="AG5246"/>
      <c r="AH5246"/>
      <c r="AI5246"/>
      <c r="AJ5246"/>
      <c r="AK5246"/>
      <c r="AL5246"/>
      <c r="AM5246"/>
      <c r="AN5246"/>
      <c r="AO5246"/>
      <c r="AP5246"/>
      <c r="AQ5246"/>
      <c r="AR5246"/>
      <c r="AS5246"/>
      <c r="AT5246"/>
      <c r="AU5246"/>
      <c r="AV5246"/>
    </row>
    <row r="5247" spans="1:48" s="58" customFormat="1" ht="12.75" x14ac:dyDescent="0.2">
      <c r="A5247" s="247"/>
      <c r="B5247" s="165"/>
      <c r="C5247" s="165"/>
      <c r="D5247" s="245"/>
      <c r="E5247" s="245"/>
      <c r="F5247" s="245"/>
      <c r="G5247" s="251"/>
      <c r="H5247" s="251"/>
      <c r="I5247" s="251"/>
      <c r="J5247" s="251"/>
      <c r="K5247" s="251"/>
      <c r="L5247" s="251"/>
      <c r="M5247" s="251"/>
      <c r="N5247" s="251"/>
      <c r="O5247" s="251"/>
      <c r="P5247" s="251"/>
      <c r="Q5247"/>
      <c r="R5247"/>
      <c r="S5247"/>
      <c r="T5247"/>
      <c r="U5247"/>
      <c r="V5247"/>
      <c r="W5247"/>
      <c r="X5247"/>
      <c r="Y5247"/>
      <c r="Z5247"/>
      <c r="AA5247"/>
      <c r="AB5247"/>
      <c r="AC5247"/>
      <c r="AD5247"/>
      <c r="AE5247"/>
      <c r="AF5247"/>
      <c r="AG5247"/>
      <c r="AH5247"/>
      <c r="AI5247"/>
      <c r="AJ5247"/>
      <c r="AK5247"/>
      <c r="AL5247"/>
      <c r="AM5247"/>
      <c r="AN5247"/>
      <c r="AO5247"/>
      <c r="AP5247"/>
      <c r="AQ5247"/>
      <c r="AR5247"/>
      <c r="AS5247"/>
      <c r="AT5247"/>
      <c r="AU5247"/>
      <c r="AV5247"/>
    </row>
    <row r="5248" spans="1:48" s="58" customFormat="1" ht="12.75" x14ac:dyDescent="0.2">
      <c r="A5248"/>
      <c r="B5248" s="251"/>
      <c r="C5248" s="251"/>
      <c r="D5248" s="251"/>
      <c r="E5248" s="251"/>
      <c r="F5248" s="251"/>
      <c r="G5248" s="251"/>
      <c r="H5248" s="251"/>
    </row>
    <row r="5249" spans="1:8" s="58" customFormat="1" ht="12.75" x14ac:dyDescent="0.2">
      <c r="A5249"/>
      <c r="B5249" s="251"/>
      <c r="C5249" s="251"/>
      <c r="D5249" s="251"/>
      <c r="E5249" s="251"/>
      <c r="F5249" s="251"/>
      <c r="G5249" s="251"/>
      <c r="H5249" s="251"/>
    </row>
    <row r="5250" spans="1:8" s="58" customFormat="1" ht="12.75" x14ac:dyDescent="0.2">
      <c r="A5250"/>
      <c r="B5250" s="251"/>
      <c r="C5250" s="251"/>
      <c r="D5250" s="251"/>
      <c r="E5250" s="251"/>
      <c r="F5250" s="251"/>
      <c r="G5250" s="251"/>
      <c r="H5250" s="251"/>
    </row>
    <row r="5251" spans="1:8" s="58" customFormat="1" ht="12.75" x14ac:dyDescent="0.2">
      <c r="A5251"/>
      <c r="B5251" s="251"/>
      <c r="C5251" s="251"/>
      <c r="D5251" s="251"/>
      <c r="E5251" s="251"/>
      <c r="F5251" s="251"/>
      <c r="G5251" s="251"/>
      <c r="H5251" s="251"/>
    </row>
    <row r="5252" spans="1:8" s="58" customFormat="1" ht="12.75" x14ac:dyDescent="0.2">
      <c r="A5252"/>
      <c r="B5252" s="251"/>
      <c r="C5252" s="251"/>
      <c r="D5252" s="251"/>
      <c r="E5252" s="251"/>
      <c r="F5252" s="251"/>
      <c r="G5252" s="251"/>
      <c r="H5252" s="251"/>
    </row>
    <row r="5253" spans="1:8" s="58" customFormat="1" ht="12.75" x14ac:dyDescent="0.2">
      <c r="A5253"/>
      <c r="B5253" s="251"/>
      <c r="C5253" s="251"/>
      <c r="D5253" s="251"/>
      <c r="E5253" s="251"/>
      <c r="F5253" s="251"/>
      <c r="G5253" s="251"/>
      <c r="H5253" s="251"/>
    </row>
    <row r="5254" spans="1:8" s="58" customFormat="1" ht="12.75" x14ac:dyDescent="0.2">
      <c r="A5254"/>
      <c r="B5254" s="251"/>
      <c r="C5254" s="251"/>
      <c r="D5254" s="251"/>
      <c r="E5254" s="251"/>
      <c r="F5254" s="251"/>
      <c r="G5254" s="251"/>
      <c r="H5254" s="251"/>
    </row>
    <row r="5255" spans="1:8" s="58" customFormat="1" ht="12.75" x14ac:dyDescent="0.2">
      <c r="A5255"/>
      <c r="B5255" s="251"/>
      <c r="C5255" s="251"/>
      <c r="D5255" s="251"/>
      <c r="E5255" s="251"/>
      <c r="F5255" s="251"/>
      <c r="G5255" s="251"/>
      <c r="H5255" s="251"/>
    </row>
    <row r="5256" spans="1:8" s="58" customFormat="1" ht="12.75" x14ac:dyDescent="0.2">
      <c r="A5256"/>
      <c r="B5256" s="251"/>
      <c r="C5256" s="251"/>
      <c r="D5256" s="251"/>
      <c r="E5256" s="251"/>
      <c r="F5256" s="251"/>
      <c r="G5256" s="251"/>
      <c r="H5256" s="251"/>
    </row>
    <row r="5257" spans="1:8" s="58" customFormat="1" ht="12.75" x14ac:dyDescent="0.2">
      <c r="A5257"/>
      <c r="B5257" s="251"/>
      <c r="C5257" s="251"/>
      <c r="D5257" s="251"/>
      <c r="E5257" s="251"/>
      <c r="F5257" s="251"/>
      <c r="G5257" s="251"/>
      <c r="H5257" s="251"/>
    </row>
    <row r="5258" spans="1:8" s="58" customFormat="1" ht="12.75" x14ac:dyDescent="0.2">
      <c r="A5258"/>
      <c r="B5258" s="251"/>
      <c r="C5258" s="251"/>
      <c r="D5258" s="251"/>
      <c r="E5258" s="251"/>
      <c r="F5258" s="251"/>
      <c r="G5258" s="251"/>
      <c r="H5258" s="251"/>
    </row>
    <row r="5259" spans="1:8" s="58" customFormat="1" ht="12.75" x14ac:dyDescent="0.2">
      <c r="A5259"/>
      <c r="B5259" s="251"/>
      <c r="C5259" s="251"/>
      <c r="D5259" s="251"/>
      <c r="E5259" s="251"/>
      <c r="F5259" s="251"/>
      <c r="G5259" s="251"/>
      <c r="H5259" s="251"/>
    </row>
    <row r="5260" spans="1:8" s="58" customFormat="1" ht="12.75" x14ac:dyDescent="0.2">
      <c r="A5260"/>
      <c r="B5260" s="251"/>
      <c r="C5260" s="251"/>
      <c r="D5260" s="251"/>
      <c r="E5260" s="251"/>
      <c r="F5260" s="251"/>
      <c r="G5260" s="251"/>
      <c r="H5260" s="251"/>
    </row>
    <row r="5261" spans="1:8" s="58" customFormat="1" ht="12.75" x14ac:dyDescent="0.2">
      <c r="A5261"/>
      <c r="B5261" s="251"/>
      <c r="C5261" s="251"/>
      <c r="D5261" s="251"/>
      <c r="E5261" s="251"/>
      <c r="F5261" s="251"/>
      <c r="G5261" s="251"/>
      <c r="H5261" s="251"/>
    </row>
    <row r="5262" spans="1:8" s="58" customFormat="1" ht="12.75" x14ac:dyDescent="0.2">
      <c r="A5262"/>
      <c r="B5262" s="251"/>
      <c r="C5262" s="251"/>
      <c r="D5262" s="251"/>
      <c r="E5262" s="251"/>
      <c r="F5262" s="251"/>
      <c r="G5262" s="251"/>
      <c r="H5262" s="251"/>
    </row>
    <row r="5263" spans="1:8" s="58" customFormat="1" ht="12.75" x14ac:dyDescent="0.2">
      <c r="A5263"/>
      <c r="B5263" s="251"/>
      <c r="C5263" s="251"/>
      <c r="D5263" s="251"/>
      <c r="E5263" s="251"/>
      <c r="F5263" s="251"/>
      <c r="G5263" s="251"/>
      <c r="H5263" s="251"/>
    </row>
    <row r="5264" spans="1:8" s="58" customFormat="1" ht="12.75" x14ac:dyDescent="0.2">
      <c r="A5264"/>
      <c r="B5264" s="251"/>
      <c r="C5264" s="251"/>
      <c r="D5264" s="251"/>
      <c r="E5264" s="251"/>
      <c r="F5264" s="251"/>
      <c r="G5264" s="251"/>
      <c r="H5264" s="251"/>
    </row>
    <row r="5265" spans="1:8" s="58" customFormat="1" ht="12.75" x14ac:dyDescent="0.2">
      <c r="A5265"/>
      <c r="B5265" s="251"/>
      <c r="C5265" s="251"/>
      <c r="D5265" s="251"/>
      <c r="E5265" s="251"/>
      <c r="F5265" s="251"/>
      <c r="G5265" s="251"/>
      <c r="H5265" s="251"/>
    </row>
    <row r="5266" spans="1:8" s="58" customFormat="1" ht="12.75" x14ac:dyDescent="0.2">
      <c r="A5266"/>
      <c r="B5266" s="251"/>
      <c r="C5266" s="251"/>
      <c r="D5266" s="251"/>
      <c r="E5266" s="251"/>
      <c r="F5266" s="251"/>
      <c r="G5266" s="251"/>
      <c r="H5266" s="251"/>
    </row>
    <row r="5267" spans="1:8" s="58" customFormat="1" ht="12.75" x14ac:dyDescent="0.2">
      <c r="A5267"/>
      <c r="B5267" s="251"/>
      <c r="C5267" s="251"/>
      <c r="D5267" s="251"/>
      <c r="E5267" s="251"/>
      <c r="F5267" s="251"/>
      <c r="G5267" s="251"/>
      <c r="H5267" s="251"/>
    </row>
    <row r="5268" spans="1:8" s="58" customFormat="1" ht="12.75" x14ac:dyDescent="0.2">
      <c r="A5268"/>
      <c r="B5268" s="251"/>
      <c r="C5268" s="251"/>
      <c r="D5268" s="251"/>
      <c r="E5268" s="251"/>
      <c r="F5268" s="251"/>
      <c r="G5268" s="251"/>
      <c r="H5268" s="251"/>
    </row>
    <row r="5269" spans="1:8" s="58" customFormat="1" ht="12.75" x14ac:dyDescent="0.2">
      <c r="A5269"/>
      <c r="B5269" s="251"/>
      <c r="C5269" s="251"/>
      <c r="D5269" s="251"/>
      <c r="E5269" s="251"/>
      <c r="F5269" s="251"/>
      <c r="G5269" s="251"/>
      <c r="H5269" s="251"/>
    </row>
    <row r="5270" spans="1:8" s="58" customFormat="1" ht="12.75" x14ac:dyDescent="0.2">
      <c r="A5270"/>
      <c r="B5270" s="251"/>
      <c r="C5270" s="251"/>
      <c r="D5270" s="251"/>
      <c r="E5270" s="251"/>
      <c r="F5270" s="251"/>
      <c r="G5270" s="251"/>
      <c r="H5270" s="251"/>
    </row>
    <row r="5271" spans="1:8" s="58" customFormat="1" ht="12.75" x14ac:dyDescent="0.2">
      <c r="A5271"/>
      <c r="B5271" s="251"/>
      <c r="C5271" s="251"/>
      <c r="D5271" s="251"/>
      <c r="E5271" s="251"/>
      <c r="F5271" s="251"/>
      <c r="G5271" s="251"/>
      <c r="H5271" s="251"/>
    </row>
    <row r="5272" spans="1:8" s="58" customFormat="1" ht="12.75" x14ac:dyDescent="0.2">
      <c r="A5272"/>
      <c r="B5272" s="251"/>
      <c r="C5272" s="251"/>
      <c r="D5272" s="251"/>
      <c r="E5272" s="251"/>
      <c r="F5272" s="251"/>
      <c r="G5272" s="251"/>
      <c r="H5272" s="251"/>
    </row>
    <row r="5273" spans="1:8" s="58" customFormat="1" ht="12.75" x14ac:dyDescent="0.2">
      <c r="A5273"/>
      <c r="B5273" s="251"/>
      <c r="C5273" s="251"/>
      <c r="D5273" s="251"/>
      <c r="E5273" s="251"/>
      <c r="F5273" s="251"/>
      <c r="G5273" s="251"/>
      <c r="H5273" s="251"/>
    </row>
    <row r="5274" spans="1:8" s="58" customFormat="1" ht="12.75" x14ac:dyDescent="0.2">
      <c r="A5274"/>
      <c r="B5274" s="251"/>
      <c r="C5274" s="251"/>
      <c r="D5274" s="251"/>
      <c r="E5274" s="251"/>
      <c r="F5274" s="251"/>
      <c r="G5274" s="251"/>
      <c r="H5274" s="251"/>
    </row>
    <row r="5275" spans="1:8" s="58" customFormat="1" ht="12.75" x14ac:dyDescent="0.2">
      <c r="A5275"/>
      <c r="B5275" s="251"/>
      <c r="C5275" s="251"/>
      <c r="D5275" s="251"/>
      <c r="E5275" s="251"/>
      <c r="F5275" s="251"/>
      <c r="G5275" s="251"/>
      <c r="H5275" s="251"/>
    </row>
    <row r="5276" spans="1:8" s="58" customFormat="1" ht="12.75" x14ac:dyDescent="0.2">
      <c r="A5276"/>
      <c r="B5276" s="251"/>
      <c r="C5276" s="251"/>
      <c r="D5276" s="251"/>
      <c r="E5276" s="251"/>
      <c r="F5276" s="251"/>
      <c r="G5276" s="251"/>
      <c r="H5276" s="251"/>
    </row>
    <row r="5277" spans="1:8" s="58" customFormat="1" ht="12.75" x14ac:dyDescent="0.2">
      <c r="A5277"/>
      <c r="B5277" s="251"/>
      <c r="C5277" s="251"/>
      <c r="D5277" s="251"/>
      <c r="E5277" s="251"/>
      <c r="F5277" s="251"/>
      <c r="G5277" s="251"/>
      <c r="H5277" s="251"/>
    </row>
    <row r="5278" spans="1:8" s="58" customFormat="1" ht="12.75" x14ac:dyDescent="0.2">
      <c r="A5278"/>
      <c r="B5278" s="251"/>
      <c r="C5278" s="251"/>
      <c r="D5278" s="251"/>
      <c r="E5278" s="251"/>
      <c r="F5278" s="251"/>
      <c r="G5278" s="251"/>
      <c r="H5278" s="251"/>
    </row>
    <row r="5279" spans="1:8" s="58" customFormat="1" ht="12.75" x14ac:dyDescent="0.2">
      <c r="A5279"/>
      <c r="B5279" s="251"/>
      <c r="C5279" s="251"/>
      <c r="D5279" s="251"/>
      <c r="E5279" s="251"/>
      <c r="F5279" s="251"/>
      <c r="G5279" s="251"/>
      <c r="H5279" s="251"/>
    </row>
    <row r="5280" spans="1:8" s="58" customFormat="1" ht="12.75" x14ac:dyDescent="0.2">
      <c r="A5280"/>
      <c r="B5280" s="251"/>
      <c r="C5280" s="251"/>
      <c r="D5280" s="251"/>
      <c r="E5280" s="251"/>
      <c r="F5280" s="251"/>
      <c r="G5280" s="251"/>
      <c r="H5280" s="251"/>
    </row>
    <row r="5281" spans="1:8" s="58" customFormat="1" ht="12.75" x14ac:dyDescent="0.2">
      <c r="A5281"/>
      <c r="B5281" s="251"/>
      <c r="C5281" s="251"/>
      <c r="D5281" s="251"/>
      <c r="E5281" s="251"/>
      <c r="F5281" s="251"/>
      <c r="G5281" s="251"/>
      <c r="H5281" s="251"/>
    </row>
    <row r="5282" spans="1:8" s="58" customFormat="1" ht="12.75" x14ac:dyDescent="0.2">
      <c r="A5282"/>
      <c r="B5282" s="251"/>
      <c r="C5282" s="251"/>
      <c r="D5282" s="251"/>
      <c r="E5282" s="251"/>
      <c r="F5282" s="251"/>
      <c r="G5282" s="251"/>
      <c r="H5282" s="251"/>
    </row>
    <row r="5283" spans="1:8" s="58" customFormat="1" ht="12.75" x14ac:dyDescent="0.2">
      <c r="A5283"/>
      <c r="B5283" s="251"/>
      <c r="C5283" s="251"/>
      <c r="D5283" s="251"/>
      <c r="E5283" s="251"/>
      <c r="F5283" s="251"/>
      <c r="G5283" s="251"/>
      <c r="H5283" s="251"/>
    </row>
    <row r="5284" spans="1:8" s="58" customFormat="1" ht="12.75" x14ac:dyDescent="0.2">
      <c r="A5284"/>
      <c r="B5284" s="251"/>
      <c r="C5284" s="251"/>
      <c r="D5284" s="251"/>
      <c r="E5284" s="251"/>
      <c r="F5284" s="251"/>
      <c r="G5284" s="251"/>
      <c r="H5284" s="251"/>
    </row>
    <row r="5285" spans="1:8" s="58" customFormat="1" ht="12.75" x14ac:dyDescent="0.2">
      <c r="A5285"/>
      <c r="B5285" s="251"/>
      <c r="C5285" s="251"/>
      <c r="D5285" s="251"/>
      <c r="E5285" s="251"/>
      <c r="F5285" s="251"/>
      <c r="G5285" s="251"/>
      <c r="H5285" s="251"/>
    </row>
    <row r="5286" spans="1:8" s="58" customFormat="1" ht="12.75" x14ac:dyDescent="0.2">
      <c r="A5286"/>
      <c r="B5286" s="251"/>
      <c r="C5286" s="251"/>
      <c r="D5286" s="251"/>
      <c r="E5286" s="251"/>
      <c r="F5286" s="251"/>
      <c r="G5286" s="251"/>
      <c r="H5286" s="251"/>
    </row>
    <row r="5287" spans="1:8" s="58" customFormat="1" ht="12.75" x14ac:dyDescent="0.2">
      <c r="A5287"/>
      <c r="B5287" s="251"/>
      <c r="C5287" s="251"/>
      <c r="D5287" s="251"/>
      <c r="E5287" s="251"/>
      <c r="F5287" s="251"/>
      <c r="G5287" s="251"/>
      <c r="H5287" s="251"/>
    </row>
    <row r="5288" spans="1:8" s="58" customFormat="1" ht="12.75" x14ac:dyDescent="0.2">
      <c r="A5288"/>
      <c r="B5288" s="251"/>
      <c r="C5288" s="251"/>
      <c r="D5288" s="251"/>
      <c r="E5288" s="251"/>
      <c r="F5288" s="251"/>
      <c r="G5288" s="251"/>
      <c r="H5288" s="251"/>
    </row>
    <row r="5289" spans="1:8" s="58" customFormat="1" ht="12.75" x14ac:dyDescent="0.2">
      <c r="A5289"/>
      <c r="B5289" s="251"/>
      <c r="C5289" s="251"/>
      <c r="D5289" s="251"/>
      <c r="E5289" s="251"/>
      <c r="F5289" s="251"/>
      <c r="G5289" s="251"/>
      <c r="H5289" s="251"/>
    </row>
    <row r="5290" spans="1:8" s="58" customFormat="1" ht="12.75" x14ac:dyDescent="0.2">
      <c r="A5290"/>
      <c r="B5290" s="251"/>
      <c r="C5290" s="251"/>
      <c r="D5290" s="251"/>
      <c r="E5290" s="251"/>
      <c r="F5290" s="251"/>
      <c r="G5290" s="251"/>
      <c r="H5290" s="251"/>
    </row>
    <row r="5291" spans="1:8" s="58" customFormat="1" ht="12.75" x14ac:dyDescent="0.2">
      <c r="A5291"/>
      <c r="B5291" s="251"/>
      <c r="C5291" s="251"/>
      <c r="D5291" s="251"/>
      <c r="E5291" s="251"/>
      <c r="F5291" s="251"/>
      <c r="G5291" s="251"/>
      <c r="H5291" s="251"/>
    </row>
    <row r="5292" spans="1:8" s="58" customFormat="1" ht="12.75" x14ac:dyDescent="0.2">
      <c r="A5292"/>
      <c r="B5292" s="251"/>
      <c r="C5292" s="251"/>
      <c r="D5292" s="251"/>
      <c r="E5292" s="251"/>
      <c r="F5292" s="251"/>
      <c r="G5292" s="251"/>
      <c r="H5292" s="251"/>
    </row>
    <row r="5293" spans="1:8" s="58" customFormat="1" ht="12.75" x14ac:dyDescent="0.2">
      <c r="A5293"/>
      <c r="B5293" s="251"/>
      <c r="C5293" s="251"/>
      <c r="D5293" s="251"/>
      <c r="E5293" s="251"/>
      <c r="F5293" s="251"/>
      <c r="G5293" s="251"/>
      <c r="H5293" s="251"/>
    </row>
    <row r="5294" spans="1:8" s="58" customFormat="1" ht="12.75" x14ac:dyDescent="0.2">
      <c r="A5294"/>
      <c r="B5294" s="251"/>
      <c r="C5294" s="251"/>
      <c r="D5294" s="251"/>
      <c r="E5294" s="251"/>
      <c r="F5294" s="251"/>
      <c r="G5294" s="251"/>
      <c r="H5294" s="251"/>
    </row>
    <row r="5295" spans="1:8" s="58" customFormat="1" ht="12.75" x14ac:dyDescent="0.2">
      <c r="A5295"/>
      <c r="B5295" s="251"/>
      <c r="C5295" s="251"/>
      <c r="D5295" s="251"/>
      <c r="E5295" s="251"/>
      <c r="F5295" s="251"/>
      <c r="G5295" s="251"/>
      <c r="H5295" s="251"/>
    </row>
    <row r="5296" spans="1:8" s="58" customFormat="1" ht="12.75" x14ac:dyDescent="0.2">
      <c r="A5296"/>
      <c r="B5296" s="251"/>
      <c r="C5296" s="251"/>
      <c r="D5296" s="251"/>
      <c r="E5296" s="251"/>
      <c r="F5296" s="251"/>
      <c r="G5296" s="251"/>
      <c r="H5296" s="251"/>
    </row>
    <row r="5297" spans="1:8" s="58" customFormat="1" ht="12.75" x14ac:dyDescent="0.2">
      <c r="A5297"/>
      <c r="B5297" s="251"/>
      <c r="C5297" s="251"/>
      <c r="D5297" s="251"/>
      <c r="E5297" s="251"/>
      <c r="F5297" s="251"/>
      <c r="G5297" s="251"/>
      <c r="H5297" s="251"/>
    </row>
    <row r="5298" spans="1:8" s="58" customFormat="1" ht="12.75" x14ac:dyDescent="0.2">
      <c r="A5298"/>
      <c r="B5298" s="251"/>
      <c r="C5298" s="251"/>
      <c r="D5298" s="251"/>
      <c r="E5298" s="251"/>
      <c r="F5298" s="251"/>
      <c r="G5298" s="251"/>
      <c r="H5298" s="251"/>
    </row>
    <row r="5299" spans="1:8" s="58" customFormat="1" ht="12.75" x14ac:dyDescent="0.2">
      <c r="A5299"/>
      <c r="B5299" s="251"/>
      <c r="C5299" s="251"/>
      <c r="D5299" s="251"/>
      <c r="E5299" s="251"/>
      <c r="F5299" s="251"/>
      <c r="G5299" s="251"/>
      <c r="H5299" s="251"/>
    </row>
    <row r="5300" spans="1:8" s="58" customFormat="1" ht="12.75" x14ac:dyDescent="0.2">
      <c r="A5300"/>
      <c r="B5300" s="251"/>
      <c r="C5300" s="251"/>
      <c r="D5300" s="251"/>
      <c r="E5300" s="251"/>
      <c r="F5300" s="251"/>
      <c r="G5300" s="251"/>
      <c r="H5300" s="251"/>
    </row>
    <row r="5301" spans="1:8" s="58" customFormat="1" ht="12.75" x14ac:dyDescent="0.2">
      <c r="A5301"/>
      <c r="B5301" s="251"/>
      <c r="C5301" s="251"/>
      <c r="D5301" s="251"/>
      <c r="E5301" s="251"/>
      <c r="F5301" s="251"/>
      <c r="G5301" s="251"/>
      <c r="H5301" s="251"/>
    </row>
    <row r="5302" spans="1:8" s="58" customFormat="1" ht="12.75" x14ac:dyDescent="0.2">
      <c r="A5302"/>
      <c r="B5302" s="251"/>
      <c r="C5302" s="251"/>
      <c r="D5302" s="251"/>
      <c r="E5302" s="251"/>
      <c r="F5302" s="251"/>
      <c r="G5302" s="251"/>
      <c r="H5302" s="251"/>
    </row>
    <row r="5303" spans="1:8" s="58" customFormat="1" ht="12.75" x14ac:dyDescent="0.2">
      <c r="A5303"/>
      <c r="B5303" s="251"/>
      <c r="C5303" s="251"/>
      <c r="D5303" s="251"/>
      <c r="E5303" s="251"/>
      <c r="F5303" s="251"/>
      <c r="G5303" s="251"/>
      <c r="H5303" s="251"/>
    </row>
    <row r="5304" spans="1:8" s="58" customFormat="1" ht="12.75" x14ac:dyDescent="0.2">
      <c r="A5304"/>
      <c r="B5304" s="251"/>
      <c r="C5304" s="251"/>
      <c r="D5304" s="251"/>
      <c r="E5304" s="251"/>
      <c r="F5304" s="251"/>
      <c r="G5304" s="251"/>
      <c r="H5304" s="251"/>
    </row>
    <row r="5305" spans="1:8" s="58" customFormat="1" ht="12.75" x14ac:dyDescent="0.2">
      <c r="A5305"/>
      <c r="B5305" s="251"/>
      <c r="C5305" s="251"/>
      <c r="D5305" s="251"/>
      <c r="E5305" s="251"/>
      <c r="F5305" s="251"/>
      <c r="G5305" s="251"/>
      <c r="H5305" s="251"/>
    </row>
    <row r="5306" spans="1:8" s="58" customFormat="1" ht="12.75" x14ac:dyDescent="0.2">
      <c r="A5306"/>
      <c r="B5306" s="251"/>
      <c r="C5306" s="251"/>
      <c r="D5306" s="251"/>
      <c r="E5306" s="251"/>
      <c r="F5306" s="251"/>
      <c r="G5306" s="251"/>
      <c r="H5306" s="251"/>
    </row>
    <row r="5307" spans="1:8" s="58" customFormat="1" ht="12.75" x14ac:dyDescent="0.2">
      <c r="A5307"/>
      <c r="B5307" s="251"/>
      <c r="C5307" s="251"/>
      <c r="D5307" s="251"/>
      <c r="E5307" s="251"/>
      <c r="F5307" s="251"/>
      <c r="G5307" s="251"/>
      <c r="H5307" s="251"/>
    </row>
    <row r="5308" spans="1:8" s="58" customFormat="1" ht="12.75" x14ac:dyDescent="0.2">
      <c r="A5308"/>
      <c r="B5308" s="251"/>
      <c r="C5308" s="251"/>
      <c r="D5308" s="251"/>
      <c r="E5308" s="251"/>
      <c r="F5308" s="251"/>
      <c r="G5308" s="251"/>
      <c r="H5308" s="251"/>
    </row>
    <row r="5309" spans="1:8" s="58" customFormat="1" ht="12.75" x14ac:dyDescent="0.2">
      <c r="A5309"/>
      <c r="B5309" s="251"/>
      <c r="C5309" s="251"/>
      <c r="D5309" s="251"/>
      <c r="E5309" s="251"/>
      <c r="F5309" s="251"/>
      <c r="G5309" s="251"/>
      <c r="H5309" s="251"/>
    </row>
    <row r="5310" spans="1:8" s="58" customFormat="1" ht="12.75" x14ac:dyDescent="0.2">
      <c r="A5310"/>
      <c r="B5310" s="251"/>
      <c r="C5310" s="251"/>
      <c r="D5310" s="251"/>
      <c r="E5310" s="251"/>
      <c r="F5310" s="251"/>
      <c r="G5310" s="251"/>
      <c r="H5310" s="251"/>
    </row>
    <row r="5311" spans="1:8" s="58" customFormat="1" ht="12.75" x14ac:dyDescent="0.2">
      <c r="A5311"/>
      <c r="B5311" s="251"/>
      <c r="C5311" s="251"/>
      <c r="D5311" s="251"/>
      <c r="E5311" s="251"/>
      <c r="F5311" s="251"/>
      <c r="G5311" s="251"/>
      <c r="H5311" s="251"/>
    </row>
    <row r="5312" spans="1:8" s="58" customFormat="1" ht="12.75" x14ac:dyDescent="0.2">
      <c r="A5312"/>
      <c r="B5312" s="251"/>
      <c r="C5312" s="251"/>
      <c r="D5312" s="251"/>
      <c r="E5312" s="251"/>
      <c r="F5312" s="251"/>
      <c r="G5312" s="251"/>
      <c r="H5312" s="251"/>
    </row>
    <row r="5313" spans="1:8" s="58" customFormat="1" ht="12.75" x14ac:dyDescent="0.2">
      <c r="A5313"/>
      <c r="B5313" s="251"/>
      <c r="C5313" s="251"/>
      <c r="D5313" s="251"/>
      <c r="E5313" s="251"/>
      <c r="F5313" s="251"/>
      <c r="G5313" s="251"/>
      <c r="H5313" s="251"/>
    </row>
    <row r="5314" spans="1:8" s="58" customFormat="1" ht="12.75" x14ac:dyDescent="0.2">
      <c r="A5314"/>
      <c r="B5314" s="251"/>
      <c r="C5314" s="251"/>
      <c r="D5314" s="251"/>
      <c r="E5314" s="251"/>
      <c r="F5314" s="251"/>
      <c r="G5314" s="251"/>
      <c r="H5314" s="251"/>
    </row>
    <row r="5315" spans="1:8" s="58" customFormat="1" ht="12.75" x14ac:dyDescent="0.2">
      <c r="A5315"/>
      <c r="B5315" s="251"/>
      <c r="C5315" s="251"/>
      <c r="D5315" s="251"/>
      <c r="E5315" s="251"/>
      <c r="F5315" s="251"/>
      <c r="G5315" s="251"/>
      <c r="H5315" s="251"/>
    </row>
    <row r="5316" spans="1:8" s="58" customFormat="1" ht="12.75" x14ac:dyDescent="0.2">
      <c r="A5316"/>
      <c r="B5316" s="251"/>
      <c r="C5316" s="251"/>
      <c r="D5316" s="251"/>
      <c r="E5316" s="251"/>
      <c r="F5316" s="251"/>
      <c r="G5316" s="251"/>
      <c r="H5316" s="251"/>
    </row>
    <row r="5317" spans="1:8" s="58" customFormat="1" ht="12.75" x14ac:dyDescent="0.2">
      <c r="A5317"/>
      <c r="B5317" s="251"/>
      <c r="C5317" s="251"/>
      <c r="D5317" s="251"/>
      <c r="E5317" s="251"/>
      <c r="F5317" s="251"/>
      <c r="G5317" s="251"/>
      <c r="H5317" s="251"/>
    </row>
    <row r="5318" spans="1:8" s="58" customFormat="1" ht="12.75" x14ac:dyDescent="0.2">
      <c r="A5318"/>
      <c r="B5318" s="251"/>
      <c r="C5318" s="251"/>
      <c r="D5318" s="251"/>
      <c r="E5318" s="251"/>
      <c r="F5318" s="251"/>
      <c r="G5318" s="251"/>
      <c r="H5318" s="251"/>
    </row>
    <row r="5319" spans="1:8" s="58" customFormat="1" ht="12.75" x14ac:dyDescent="0.2">
      <c r="A5319"/>
      <c r="B5319" s="251"/>
      <c r="C5319" s="251"/>
      <c r="D5319" s="251"/>
      <c r="E5319" s="251"/>
      <c r="F5319" s="251"/>
      <c r="G5319" s="251"/>
      <c r="H5319" s="251"/>
    </row>
    <row r="5320" spans="1:8" s="58" customFormat="1" ht="12.75" x14ac:dyDescent="0.2">
      <c r="A5320"/>
      <c r="B5320" s="251"/>
      <c r="C5320" s="251"/>
      <c r="D5320" s="251"/>
      <c r="E5320" s="251"/>
      <c r="F5320" s="251"/>
      <c r="G5320" s="251"/>
      <c r="H5320" s="251"/>
    </row>
    <row r="5321" spans="1:8" s="58" customFormat="1" ht="12.75" x14ac:dyDescent="0.2">
      <c r="A5321"/>
      <c r="B5321" s="251"/>
      <c r="C5321" s="251"/>
      <c r="D5321" s="251"/>
      <c r="E5321" s="251"/>
      <c r="F5321" s="251"/>
      <c r="G5321" s="251"/>
      <c r="H5321" s="251"/>
    </row>
    <row r="5322" spans="1:8" s="58" customFormat="1" ht="12.75" x14ac:dyDescent="0.2">
      <c r="A5322"/>
      <c r="B5322" s="251"/>
      <c r="C5322" s="251"/>
      <c r="D5322" s="251"/>
      <c r="E5322" s="251"/>
      <c r="F5322" s="251"/>
      <c r="G5322" s="251"/>
      <c r="H5322" s="251"/>
    </row>
    <row r="5323" spans="1:8" s="58" customFormat="1" ht="12.75" x14ac:dyDescent="0.2">
      <c r="A5323"/>
      <c r="B5323" s="251"/>
      <c r="C5323" s="251"/>
      <c r="D5323" s="251"/>
      <c r="E5323" s="251"/>
      <c r="F5323" s="251"/>
      <c r="G5323" s="251"/>
      <c r="H5323" s="251"/>
    </row>
    <row r="5324" spans="1:8" s="58" customFormat="1" ht="12.75" x14ac:dyDescent="0.2">
      <c r="A5324"/>
      <c r="B5324" s="251"/>
      <c r="C5324" s="251"/>
      <c r="D5324" s="251"/>
      <c r="E5324" s="251"/>
      <c r="F5324" s="251"/>
      <c r="G5324" s="251"/>
      <c r="H5324" s="251"/>
    </row>
    <row r="5325" spans="1:8" s="58" customFormat="1" ht="12.75" x14ac:dyDescent="0.2">
      <c r="A5325"/>
      <c r="B5325" s="251"/>
      <c r="C5325" s="251"/>
      <c r="D5325" s="251"/>
      <c r="E5325" s="251"/>
      <c r="F5325" s="251"/>
      <c r="G5325" s="251"/>
      <c r="H5325" s="251"/>
    </row>
    <row r="5326" spans="1:8" s="58" customFormat="1" ht="12.75" x14ac:dyDescent="0.2">
      <c r="A5326"/>
      <c r="B5326" s="251"/>
      <c r="C5326" s="251"/>
      <c r="D5326" s="251"/>
      <c r="E5326" s="251"/>
      <c r="F5326" s="251"/>
      <c r="G5326" s="251"/>
      <c r="H5326" s="251"/>
    </row>
    <row r="5327" spans="1:8" s="58" customFormat="1" ht="12.75" x14ac:dyDescent="0.2">
      <c r="A5327"/>
      <c r="B5327" s="251"/>
      <c r="C5327" s="251"/>
      <c r="D5327" s="251"/>
      <c r="E5327" s="251"/>
      <c r="F5327" s="251"/>
      <c r="G5327" s="251"/>
      <c r="H5327" s="251"/>
    </row>
    <row r="5328" spans="1:8" s="58" customFormat="1" ht="12.75" x14ac:dyDescent="0.2">
      <c r="A5328"/>
      <c r="B5328" s="251"/>
      <c r="C5328" s="251"/>
      <c r="D5328" s="251"/>
      <c r="E5328" s="251"/>
      <c r="F5328" s="251"/>
      <c r="G5328" s="251"/>
      <c r="H5328" s="251"/>
    </row>
    <row r="5329" spans="1:8" s="58" customFormat="1" ht="12.75" x14ac:dyDescent="0.2">
      <c r="A5329"/>
      <c r="B5329" s="251"/>
      <c r="C5329" s="251"/>
      <c r="D5329" s="251"/>
      <c r="E5329" s="251"/>
      <c r="F5329" s="251"/>
      <c r="G5329" s="251"/>
      <c r="H5329" s="251"/>
    </row>
    <row r="5330" spans="1:8" s="58" customFormat="1" ht="12.75" x14ac:dyDescent="0.2">
      <c r="A5330"/>
      <c r="B5330" s="251"/>
      <c r="C5330" s="251"/>
      <c r="D5330" s="251"/>
      <c r="E5330" s="251"/>
      <c r="F5330" s="251"/>
      <c r="G5330" s="251"/>
      <c r="H5330" s="251"/>
    </row>
    <row r="5331" spans="1:8" s="58" customFormat="1" ht="12.75" x14ac:dyDescent="0.2">
      <c r="A5331"/>
      <c r="B5331" s="251"/>
      <c r="C5331" s="251"/>
      <c r="D5331" s="251"/>
      <c r="E5331" s="251"/>
      <c r="F5331" s="251"/>
      <c r="G5331" s="251"/>
      <c r="H5331" s="251"/>
    </row>
    <row r="5332" spans="1:8" s="58" customFormat="1" ht="12.75" x14ac:dyDescent="0.2">
      <c r="A5332"/>
      <c r="B5332" s="251"/>
      <c r="C5332" s="251"/>
      <c r="D5332" s="251"/>
      <c r="E5332" s="251"/>
      <c r="F5332" s="251"/>
      <c r="G5332" s="251"/>
      <c r="H5332" s="251"/>
    </row>
    <row r="5333" spans="1:8" s="58" customFormat="1" ht="12.75" x14ac:dyDescent="0.2">
      <c r="A5333"/>
      <c r="B5333" s="251"/>
      <c r="C5333" s="251"/>
      <c r="D5333" s="251"/>
      <c r="E5333" s="251"/>
      <c r="F5333" s="251"/>
      <c r="G5333" s="251"/>
      <c r="H5333" s="251"/>
    </row>
    <row r="5334" spans="1:8" s="58" customFormat="1" ht="12.75" x14ac:dyDescent="0.2">
      <c r="A5334"/>
      <c r="B5334" s="251"/>
      <c r="C5334" s="251"/>
      <c r="D5334" s="251"/>
      <c r="E5334" s="251"/>
      <c r="F5334" s="251"/>
      <c r="G5334" s="251"/>
      <c r="H5334" s="251"/>
    </row>
    <row r="5335" spans="1:8" s="58" customFormat="1" ht="12.75" x14ac:dyDescent="0.2">
      <c r="A5335"/>
      <c r="B5335" s="251"/>
      <c r="C5335" s="251"/>
      <c r="D5335" s="251"/>
      <c r="E5335" s="251"/>
      <c r="F5335" s="251"/>
      <c r="G5335" s="251"/>
      <c r="H5335" s="251"/>
    </row>
    <row r="5336" spans="1:8" s="58" customFormat="1" ht="12.75" x14ac:dyDescent="0.2">
      <c r="A5336"/>
      <c r="B5336" s="251"/>
      <c r="C5336" s="251"/>
      <c r="D5336" s="251"/>
      <c r="E5336" s="251"/>
      <c r="F5336" s="251"/>
      <c r="G5336" s="251"/>
      <c r="H5336" s="251"/>
    </row>
    <row r="5337" spans="1:8" s="58" customFormat="1" ht="12.75" x14ac:dyDescent="0.2">
      <c r="A5337"/>
      <c r="B5337" s="251"/>
      <c r="C5337" s="251"/>
      <c r="D5337" s="251"/>
      <c r="E5337" s="251"/>
      <c r="F5337" s="251"/>
      <c r="G5337" s="251"/>
      <c r="H5337" s="251"/>
    </row>
    <row r="5338" spans="1:8" s="58" customFormat="1" ht="12.75" x14ac:dyDescent="0.2">
      <c r="A5338"/>
      <c r="B5338" s="251"/>
      <c r="C5338" s="251"/>
      <c r="D5338" s="251"/>
      <c r="E5338" s="251"/>
      <c r="F5338" s="251"/>
      <c r="G5338" s="251"/>
      <c r="H5338" s="251"/>
    </row>
    <row r="5339" spans="1:8" s="58" customFormat="1" ht="12.75" x14ac:dyDescent="0.2">
      <c r="A5339"/>
      <c r="B5339" s="251"/>
      <c r="C5339" s="251"/>
      <c r="D5339" s="251"/>
      <c r="E5339" s="251"/>
      <c r="F5339" s="251"/>
      <c r="G5339" s="251"/>
      <c r="H5339" s="251"/>
    </row>
    <row r="5340" spans="1:8" s="58" customFormat="1" ht="12.75" x14ac:dyDescent="0.2">
      <c r="A5340"/>
      <c r="B5340" s="251"/>
      <c r="C5340" s="251"/>
      <c r="D5340" s="251"/>
      <c r="E5340" s="251"/>
      <c r="F5340" s="251"/>
      <c r="G5340" s="251"/>
      <c r="H5340" s="251"/>
    </row>
    <row r="5341" spans="1:8" s="58" customFormat="1" ht="12.75" x14ac:dyDescent="0.2">
      <c r="A5341"/>
      <c r="B5341" s="251"/>
      <c r="C5341" s="251"/>
      <c r="D5341" s="251"/>
      <c r="E5341" s="251"/>
      <c r="F5341" s="251"/>
      <c r="G5341" s="251"/>
      <c r="H5341" s="251"/>
    </row>
    <row r="5342" spans="1:8" s="58" customFormat="1" ht="12.75" x14ac:dyDescent="0.2">
      <c r="A5342"/>
      <c r="B5342" s="251"/>
      <c r="C5342" s="251"/>
      <c r="D5342" s="251"/>
      <c r="E5342" s="251"/>
      <c r="F5342" s="251"/>
      <c r="G5342" s="251"/>
      <c r="H5342" s="251"/>
    </row>
    <row r="5343" spans="1:8" s="58" customFormat="1" ht="12.75" x14ac:dyDescent="0.2">
      <c r="A5343"/>
      <c r="B5343" s="251"/>
      <c r="C5343" s="251"/>
      <c r="D5343" s="251"/>
      <c r="E5343" s="251"/>
      <c r="F5343" s="251"/>
      <c r="G5343" s="251"/>
      <c r="H5343" s="251"/>
    </row>
    <row r="5344" spans="1:8" s="58" customFormat="1" ht="12.75" x14ac:dyDescent="0.2">
      <c r="A5344"/>
      <c r="B5344" s="251"/>
      <c r="C5344" s="251"/>
      <c r="D5344" s="251"/>
      <c r="E5344" s="251"/>
      <c r="F5344" s="251"/>
      <c r="G5344" s="251"/>
      <c r="H5344" s="251"/>
    </row>
    <row r="5345" spans="1:8" s="58" customFormat="1" ht="12.75" x14ac:dyDescent="0.2">
      <c r="A5345"/>
      <c r="B5345" s="251"/>
      <c r="C5345" s="251"/>
      <c r="D5345" s="251"/>
      <c r="E5345" s="251"/>
      <c r="F5345" s="251"/>
      <c r="G5345" s="251"/>
      <c r="H5345" s="251"/>
    </row>
    <row r="5346" spans="1:8" s="58" customFormat="1" ht="12.75" x14ac:dyDescent="0.2">
      <c r="A5346"/>
      <c r="B5346" s="251"/>
      <c r="C5346" s="251"/>
      <c r="D5346" s="251"/>
      <c r="E5346" s="251"/>
      <c r="F5346" s="251"/>
      <c r="G5346" s="251"/>
      <c r="H5346" s="251"/>
    </row>
    <row r="5347" spans="1:8" s="58" customFormat="1" ht="12.75" x14ac:dyDescent="0.2">
      <c r="A5347"/>
      <c r="B5347" s="251"/>
      <c r="C5347" s="251"/>
      <c r="D5347" s="251"/>
      <c r="E5347" s="251"/>
      <c r="F5347" s="251"/>
      <c r="G5347" s="251"/>
      <c r="H5347" s="251"/>
    </row>
    <row r="5348" spans="1:8" s="58" customFormat="1" ht="12.75" x14ac:dyDescent="0.2">
      <c r="A5348"/>
      <c r="B5348" s="251"/>
      <c r="C5348" s="251"/>
      <c r="D5348" s="251"/>
      <c r="E5348" s="251"/>
      <c r="F5348" s="251"/>
      <c r="G5348" s="251"/>
      <c r="H5348" s="251"/>
    </row>
    <row r="5349" spans="1:8" s="58" customFormat="1" ht="12.75" x14ac:dyDescent="0.2">
      <c r="A5349"/>
      <c r="B5349" s="251"/>
      <c r="C5349" s="251"/>
      <c r="D5349" s="251"/>
      <c r="E5349" s="251"/>
      <c r="F5349" s="251"/>
      <c r="G5349" s="251"/>
      <c r="H5349" s="251"/>
    </row>
    <row r="5350" spans="1:8" s="58" customFormat="1" ht="12.75" x14ac:dyDescent="0.2">
      <c r="A5350"/>
      <c r="B5350" s="251"/>
      <c r="C5350" s="251"/>
      <c r="D5350" s="251"/>
      <c r="E5350" s="251"/>
      <c r="F5350" s="251"/>
      <c r="G5350" s="251"/>
      <c r="H5350" s="251"/>
    </row>
    <row r="5351" spans="1:8" s="58" customFormat="1" ht="12.75" x14ac:dyDescent="0.2">
      <c r="A5351"/>
      <c r="B5351" s="251"/>
      <c r="C5351" s="251"/>
      <c r="D5351" s="251"/>
      <c r="E5351" s="251"/>
      <c r="F5351" s="251"/>
      <c r="G5351" s="251"/>
      <c r="H5351" s="251"/>
    </row>
    <row r="5352" spans="1:8" s="58" customFormat="1" ht="12.75" x14ac:dyDescent="0.2">
      <c r="A5352"/>
      <c r="B5352" s="251"/>
      <c r="C5352" s="251"/>
      <c r="D5352" s="251"/>
      <c r="E5352" s="251"/>
      <c r="F5352" s="251"/>
      <c r="G5352" s="251"/>
      <c r="H5352" s="251"/>
    </row>
    <row r="5353" spans="1:8" s="58" customFormat="1" ht="12.75" x14ac:dyDescent="0.2">
      <c r="A5353"/>
      <c r="B5353" s="251"/>
      <c r="C5353" s="251"/>
      <c r="D5353" s="251"/>
      <c r="E5353" s="251"/>
      <c r="F5353" s="251"/>
      <c r="G5353" s="251"/>
      <c r="H5353" s="251"/>
    </row>
    <row r="5354" spans="1:8" s="58" customFormat="1" ht="12.75" x14ac:dyDescent="0.2">
      <c r="A5354"/>
      <c r="B5354" s="251"/>
      <c r="C5354" s="251"/>
      <c r="D5354" s="251"/>
      <c r="E5354" s="251"/>
      <c r="F5354" s="251"/>
      <c r="G5354" s="251"/>
      <c r="H5354" s="251"/>
    </row>
    <row r="5355" spans="1:8" s="58" customFormat="1" ht="12.75" x14ac:dyDescent="0.2">
      <c r="A5355"/>
      <c r="B5355" s="251"/>
      <c r="C5355" s="251"/>
      <c r="D5355" s="251"/>
      <c r="E5355" s="251"/>
      <c r="F5355" s="251"/>
      <c r="G5355" s="251"/>
      <c r="H5355" s="251"/>
    </row>
    <row r="5356" spans="1:8" s="58" customFormat="1" ht="12.75" x14ac:dyDescent="0.2">
      <c r="A5356"/>
      <c r="B5356" s="251"/>
      <c r="C5356" s="251"/>
      <c r="D5356" s="251"/>
      <c r="E5356" s="251"/>
      <c r="F5356" s="251"/>
      <c r="G5356" s="251"/>
      <c r="H5356" s="251"/>
    </row>
    <row r="5357" spans="1:8" s="58" customFormat="1" ht="12.75" x14ac:dyDescent="0.2">
      <c r="A5357"/>
      <c r="B5357" s="251"/>
      <c r="C5357" s="251"/>
      <c r="D5357" s="251"/>
      <c r="E5357" s="251"/>
      <c r="F5357" s="251"/>
      <c r="G5357" s="251"/>
      <c r="H5357" s="251"/>
    </row>
    <row r="5358" spans="1:8" s="58" customFormat="1" ht="12.75" x14ac:dyDescent="0.2">
      <c r="A5358"/>
      <c r="B5358" s="251"/>
      <c r="C5358" s="251"/>
      <c r="D5358" s="251"/>
      <c r="E5358" s="251"/>
      <c r="F5358" s="251"/>
      <c r="G5358" s="251"/>
      <c r="H5358" s="251"/>
    </row>
    <row r="5359" spans="1:8" s="58" customFormat="1" ht="12.75" x14ac:dyDescent="0.2">
      <c r="A5359"/>
      <c r="B5359" s="251"/>
      <c r="C5359" s="251"/>
      <c r="D5359" s="251"/>
      <c r="E5359" s="251"/>
      <c r="F5359" s="251"/>
      <c r="G5359" s="251"/>
      <c r="H5359" s="251"/>
    </row>
    <row r="5360" spans="1:8" s="58" customFormat="1" ht="12.75" x14ac:dyDescent="0.2">
      <c r="A5360"/>
      <c r="B5360" s="251"/>
      <c r="C5360" s="251"/>
      <c r="D5360" s="251"/>
      <c r="E5360" s="251"/>
      <c r="F5360" s="251"/>
      <c r="G5360" s="251"/>
      <c r="H5360" s="251"/>
    </row>
    <row r="5361" spans="1:8" s="58" customFormat="1" ht="12.75" x14ac:dyDescent="0.2">
      <c r="A5361"/>
      <c r="B5361" s="251"/>
      <c r="C5361" s="251"/>
      <c r="D5361" s="251"/>
      <c r="E5361" s="251"/>
      <c r="F5361" s="251"/>
      <c r="G5361" s="251"/>
      <c r="H5361" s="251"/>
    </row>
    <row r="5362" spans="1:8" s="58" customFormat="1" ht="12.75" x14ac:dyDescent="0.2">
      <c r="A5362"/>
      <c r="B5362" s="251"/>
      <c r="C5362" s="251"/>
      <c r="D5362" s="251"/>
      <c r="E5362" s="251"/>
      <c r="F5362" s="251"/>
      <c r="G5362" s="251"/>
      <c r="H5362" s="251"/>
    </row>
    <row r="5363" spans="1:8" s="58" customFormat="1" ht="12.75" x14ac:dyDescent="0.2">
      <c r="A5363"/>
      <c r="B5363" s="251"/>
      <c r="C5363" s="251"/>
      <c r="D5363" s="251"/>
      <c r="E5363" s="251"/>
      <c r="F5363" s="251"/>
      <c r="G5363" s="251"/>
      <c r="H5363" s="251"/>
    </row>
    <row r="5364" spans="1:8" s="58" customFormat="1" ht="12.75" x14ac:dyDescent="0.2">
      <c r="A5364"/>
      <c r="B5364" s="251"/>
      <c r="C5364" s="251"/>
      <c r="D5364" s="251"/>
      <c r="E5364" s="251"/>
      <c r="F5364" s="251"/>
      <c r="G5364" s="251"/>
      <c r="H5364" s="251"/>
    </row>
    <row r="5365" spans="1:8" s="58" customFormat="1" ht="12.75" x14ac:dyDescent="0.2">
      <c r="A5365"/>
      <c r="B5365" s="251"/>
      <c r="C5365" s="251"/>
      <c r="D5365" s="251"/>
      <c r="E5365" s="251"/>
      <c r="F5365" s="251"/>
      <c r="G5365" s="251"/>
      <c r="H5365" s="251"/>
    </row>
    <row r="5366" spans="1:8" s="58" customFormat="1" ht="12.75" x14ac:dyDescent="0.2">
      <c r="A5366"/>
      <c r="B5366" s="251"/>
      <c r="C5366" s="251"/>
      <c r="D5366" s="251"/>
      <c r="E5366" s="251"/>
      <c r="F5366" s="251"/>
      <c r="G5366" s="251"/>
      <c r="H5366" s="251"/>
    </row>
    <row r="5367" spans="1:8" s="58" customFormat="1" ht="12.75" x14ac:dyDescent="0.2">
      <c r="A5367"/>
      <c r="B5367" s="251"/>
      <c r="C5367" s="251"/>
      <c r="D5367" s="251"/>
      <c r="E5367" s="251"/>
      <c r="F5367" s="251"/>
      <c r="G5367" s="251"/>
      <c r="H5367" s="251"/>
    </row>
    <row r="5368" spans="1:8" s="58" customFormat="1" ht="12.75" x14ac:dyDescent="0.2">
      <c r="A5368"/>
      <c r="B5368" s="251"/>
      <c r="C5368" s="251"/>
      <c r="D5368" s="251"/>
      <c r="E5368" s="251"/>
      <c r="F5368" s="251"/>
      <c r="G5368" s="251"/>
      <c r="H5368" s="251"/>
    </row>
    <row r="5369" spans="1:8" s="58" customFormat="1" ht="12.75" x14ac:dyDescent="0.2">
      <c r="A5369"/>
      <c r="B5369" s="251"/>
      <c r="C5369" s="251"/>
      <c r="D5369" s="251"/>
      <c r="E5369" s="251"/>
      <c r="F5369" s="251"/>
      <c r="G5369" s="251"/>
      <c r="H5369" s="251"/>
    </row>
    <row r="5370" spans="1:8" s="58" customFormat="1" ht="12.75" x14ac:dyDescent="0.2">
      <c r="A5370"/>
      <c r="B5370" s="251"/>
      <c r="C5370" s="251"/>
      <c r="D5370" s="251"/>
      <c r="E5370" s="251"/>
      <c r="F5370" s="251"/>
      <c r="G5370" s="251"/>
      <c r="H5370" s="251"/>
    </row>
    <row r="5371" spans="1:8" s="58" customFormat="1" ht="12.75" x14ac:dyDescent="0.2">
      <c r="A5371"/>
      <c r="B5371" s="251"/>
      <c r="C5371" s="251"/>
      <c r="D5371" s="251"/>
      <c r="E5371" s="251"/>
      <c r="F5371" s="251"/>
      <c r="G5371" s="251"/>
      <c r="H5371" s="251"/>
    </row>
    <row r="5372" spans="1:8" s="58" customFormat="1" ht="12.75" x14ac:dyDescent="0.2">
      <c r="A5372"/>
      <c r="B5372" s="251"/>
      <c r="C5372" s="251"/>
      <c r="D5372" s="251"/>
      <c r="E5372" s="251"/>
      <c r="F5372" s="251"/>
      <c r="G5372" s="251"/>
      <c r="H5372" s="251"/>
    </row>
    <row r="5373" spans="1:8" s="58" customFormat="1" ht="12.75" x14ac:dyDescent="0.2">
      <c r="A5373"/>
      <c r="B5373" s="251"/>
      <c r="C5373" s="251"/>
      <c r="D5373" s="251"/>
      <c r="E5373" s="251"/>
      <c r="F5373" s="251"/>
      <c r="G5373" s="251"/>
      <c r="H5373" s="251"/>
    </row>
    <row r="5374" spans="1:8" s="58" customFormat="1" ht="12.75" x14ac:dyDescent="0.2">
      <c r="A5374"/>
      <c r="B5374" s="251"/>
      <c r="C5374" s="251"/>
      <c r="D5374" s="251"/>
      <c r="E5374" s="251"/>
      <c r="F5374" s="251"/>
      <c r="G5374" s="251"/>
      <c r="H5374" s="251"/>
    </row>
    <row r="5375" spans="1:8" s="58" customFormat="1" ht="12.75" x14ac:dyDescent="0.2">
      <c r="A5375"/>
      <c r="B5375" s="251"/>
      <c r="C5375" s="251"/>
      <c r="D5375" s="251"/>
      <c r="E5375" s="251"/>
      <c r="F5375" s="251"/>
      <c r="G5375" s="251"/>
      <c r="H5375" s="251"/>
    </row>
    <row r="5376" spans="1:8" s="58" customFormat="1" ht="12.75" x14ac:dyDescent="0.2">
      <c r="A5376"/>
      <c r="B5376" s="251"/>
      <c r="C5376" s="251"/>
      <c r="D5376" s="251"/>
      <c r="E5376" s="251"/>
      <c r="F5376" s="251"/>
      <c r="G5376" s="251"/>
      <c r="H5376" s="251"/>
    </row>
    <row r="5377" spans="1:8" s="58" customFormat="1" ht="12.75" x14ac:dyDescent="0.2">
      <c r="A5377"/>
      <c r="B5377" s="251"/>
      <c r="C5377" s="251"/>
      <c r="D5377" s="251"/>
      <c r="E5377" s="251"/>
      <c r="F5377" s="251"/>
      <c r="G5377" s="251"/>
      <c r="H5377" s="251"/>
    </row>
    <row r="5378" spans="1:8" s="58" customFormat="1" ht="12.75" x14ac:dyDescent="0.2">
      <c r="A5378"/>
      <c r="B5378" s="251"/>
      <c r="C5378" s="251"/>
      <c r="D5378" s="251"/>
      <c r="E5378" s="251"/>
      <c r="F5378" s="251"/>
      <c r="G5378" s="251"/>
      <c r="H5378" s="251"/>
    </row>
    <row r="5379" spans="1:8" s="58" customFormat="1" ht="12.75" x14ac:dyDescent="0.2">
      <c r="A5379"/>
      <c r="B5379" s="251"/>
      <c r="C5379" s="251"/>
      <c r="D5379" s="251"/>
      <c r="E5379" s="251"/>
      <c r="F5379" s="251"/>
      <c r="G5379" s="251"/>
      <c r="H5379" s="251"/>
    </row>
    <row r="5380" spans="1:8" s="58" customFormat="1" ht="12.75" x14ac:dyDescent="0.2">
      <c r="A5380"/>
      <c r="B5380" s="251"/>
      <c r="C5380" s="251"/>
      <c r="D5380" s="251"/>
      <c r="E5380" s="251"/>
      <c r="F5380" s="251"/>
      <c r="G5380" s="251"/>
      <c r="H5380" s="251"/>
    </row>
    <row r="5381" spans="1:8" s="58" customFormat="1" ht="12.75" x14ac:dyDescent="0.2">
      <c r="A5381"/>
      <c r="B5381" s="251"/>
      <c r="C5381" s="251"/>
      <c r="D5381" s="251"/>
      <c r="E5381" s="251"/>
      <c r="F5381" s="251"/>
      <c r="G5381" s="251"/>
      <c r="H5381" s="251"/>
    </row>
    <row r="5382" spans="1:8" s="58" customFormat="1" ht="12.75" x14ac:dyDescent="0.2">
      <c r="A5382"/>
      <c r="B5382" s="251"/>
      <c r="C5382" s="251"/>
      <c r="D5382" s="251"/>
      <c r="E5382" s="251"/>
      <c r="F5382" s="251"/>
      <c r="G5382" s="251"/>
      <c r="H5382" s="251"/>
    </row>
    <row r="5383" spans="1:8" s="58" customFormat="1" ht="12.75" x14ac:dyDescent="0.2">
      <c r="A5383"/>
      <c r="B5383" s="251"/>
      <c r="C5383" s="251"/>
      <c r="D5383" s="251"/>
      <c r="E5383" s="251"/>
      <c r="F5383" s="251"/>
      <c r="G5383" s="251"/>
      <c r="H5383" s="251"/>
    </row>
    <row r="5384" spans="1:8" s="58" customFormat="1" ht="12.75" x14ac:dyDescent="0.2">
      <c r="A5384"/>
      <c r="B5384" s="251"/>
      <c r="C5384" s="251"/>
      <c r="D5384" s="251"/>
      <c r="E5384" s="251"/>
      <c r="F5384" s="251"/>
      <c r="G5384" s="251"/>
      <c r="H5384" s="251"/>
    </row>
    <row r="5385" spans="1:8" s="58" customFormat="1" ht="12.75" x14ac:dyDescent="0.2">
      <c r="A5385"/>
      <c r="B5385" s="251"/>
      <c r="C5385" s="251"/>
      <c r="D5385" s="251"/>
      <c r="E5385" s="251"/>
      <c r="F5385" s="251"/>
      <c r="G5385" s="251"/>
      <c r="H5385" s="251"/>
    </row>
    <row r="5386" spans="1:8" s="58" customFormat="1" ht="12.75" x14ac:dyDescent="0.2">
      <c r="A5386"/>
      <c r="B5386" s="251"/>
      <c r="C5386" s="251"/>
      <c r="D5386" s="251"/>
      <c r="E5386" s="251"/>
      <c r="F5386" s="251"/>
      <c r="G5386" s="251"/>
      <c r="H5386" s="251"/>
    </row>
    <row r="5387" spans="1:8" s="58" customFormat="1" ht="12.75" x14ac:dyDescent="0.2">
      <c r="A5387"/>
      <c r="B5387" s="251"/>
      <c r="C5387" s="251"/>
      <c r="D5387" s="251"/>
      <c r="E5387" s="251"/>
      <c r="F5387" s="251"/>
      <c r="G5387" s="251"/>
      <c r="H5387" s="251"/>
    </row>
    <row r="5388" spans="1:8" s="58" customFormat="1" ht="12.75" x14ac:dyDescent="0.2">
      <c r="A5388"/>
      <c r="B5388" s="251"/>
      <c r="C5388" s="251"/>
      <c r="D5388" s="251"/>
      <c r="E5388" s="251"/>
      <c r="F5388" s="251"/>
      <c r="G5388" s="251"/>
      <c r="H5388" s="251"/>
    </row>
    <row r="5389" spans="1:8" s="58" customFormat="1" ht="12.75" x14ac:dyDescent="0.2">
      <c r="A5389"/>
      <c r="B5389" s="251"/>
      <c r="C5389" s="251"/>
      <c r="D5389" s="251"/>
      <c r="E5389" s="251"/>
      <c r="F5389" s="251"/>
      <c r="G5389" s="251"/>
      <c r="H5389" s="251"/>
    </row>
    <row r="5390" spans="1:8" s="58" customFormat="1" ht="12.75" x14ac:dyDescent="0.2">
      <c r="A5390"/>
      <c r="B5390" s="251"/>
      <c r="C5390" s="251"/>
      <c r="D5390" s="251"/>
      <c r="E5390" s="251"/>
      <c r="F5390" s="251"/>
      <c r="G5390" s="251"/>
      <c r="H5390" s="251"/>
    </row>
    <row r="5391" spans="1:8" s="58" customFormat="1" ht="12.75" x14ac:dyDescent="0.2">
      <c r="A5391"/>
      <c r="B5391" s="251"/>
      <c r="C5391" s="251"/>
      <c r="D5391" s="251"/>
      <c r="E5391" s="251"/>
      <c r="F5391" s="251"/>
      <c r="G5391" s="251"/>
      <c r="H5391" s="251"/>
    </row>
    <row r="5392" spans="1:8" s="58" customFormat="1" ht="12.75" x14ac:dyDescent="0.2">
      <c r="A5392"/>
      <c r="B5392" s="251"/>
      <c r="C5392" s="251"/>
      <c r="D5392" s="251"/>
      <c r="E5392" s="251"/>
      <c r="F5392" s="251"/>
      <c r="G5392" s="251"/>
      <c r="H5392" s="251"/>
    </row>
    <row r="5393" spans="1:6" s="58" customFormat="1" ht="13.5" customHeight="1" x14ac:dyDescent="0.2">
      <c r="A5393"/>
      <c r="B5393" s="251"/>
      <c r="C5393" s="251"/>
      <c r="D5393" s="251"/>
      <c r="E5393" s="251"/>
      <c r="F5393" s="251"/>
    </row>
    <row r="5394" spans="1:6" s="58" customFormat="1" ht="13.5" customHeight="1" x14ac:dyDescent="0.2">
      <c r="A5394"/>
      <c r="B5394" s="251"/>
      <c r="C5394" s="251"/>
      <c r="D5394" s="251"/>
      <c r="E5394" s="251"/>
      <c r="F5394" s="251"/>
    </row>
    <row r="5395" spans="1:6" s="58" customFormat="1" ht="13.5" customHeight="1" x14ac:dyDescent="0.2">
      <c r="A5395"/>
      <c r="B5395" s="251"/>
      <c r="C5395" s="251"/>
      <c r="D5395" s="251"/>
      <c r="E5395" s="251"/>
      <c r="F5395" s="251"/>
    </row>
    <row r="5396" spans="1:6" s="58" customFormat="1" ht="13.5" customHeight="1" x14ac:dyDescent="0.2">
      <c r="A5396"/>
      <c r="B5396" s="251"/>
      <c r="C5396" s="251"/>
      <c r="D5396" s="251"/>
      <c r="E5396" s="251"/>
      <c r="F5396" s="251"/>
    </row>
    <row r="5397" spans="1:6" s="58" customFormat="1" ht="13.5" customHeight="1" x14ac:dyDescent="0.2">
      <c r="A5397"/>
      <c r="B5397" s="251"/>
      <c r="C5397" s="251"/>
      <c r="D5397" s="251"/>
      <c r="E5397" s="251"/>
      <c r="F5397" s="251"/>
    </row>
    <row r="5398" spans="1:6" s="58" customFormat="1" ht="13.5" customHeight="1" x14ac:dyDescent="0.2">
      <c r="A5398"/>
      <c r="B5398" s="251"/>
      <c r="C5398" s="251"/>
      <c r="D5398" s="251"/>
      <c r="E5398" s="251"/>
      <c r="F5398" s="251"/>
    </row>
    <row r="5399" spans="1:6" s="58" customFormat="1" ht="13.5" customHeight="1" x14ac:dyDescent="0.2">
      <c r="A5399"/>
      <c r="B5399" s="251"/>
      <c r="C5399" s="251"/>
      <c r="D5399" s="251"/>
      <c r="E5399" s="251"/>
      <c r="F5399" s="251"/>
    </row>
    <row r="5400" spans="1:6" s="58" customFormat="1" ht="13.5" customHeight="1" x14ac:dyDescent="0.2">
      <c r="A5400"/>
      <c r="B5400" s="251"/>
      <c r="C5400" s="251"/>
      <c r="D5400" s="251"/>
      <c r="E5400" s="251"/>
      <c r="F5400" s="251"/>
    </row>
    <row r="5401" spans="1:6" s="58" customFormat="1" ht="13.5" customHeight="1" x14ac:dyDescent="0.2">
      <c r="A5401"/>
      <c r="B5401" s="251"/>
      <c r="C5401" s="251"/>
      <c r="D5401" s="251"/>
      <c r="E5401" s="251"/>
      <c r="F5401" s="251"/>
    </row>
    <row r="5402" spans="1:6" s="58" customFormat="1" ht="13.5" customHeight="1" x14ac:dyDescent="0.2">
      <c r="A5402"/>
      <c r="B5402" s="251"/>
      <c r="C5402" s="251"/>
      <c r="D5402" s="251"/>
      <c r="E5402" s="251"/>
      <c r="F5402" s="251"/>
    </row>
    <row r="5403" spans="1:6" s="58" customFormat="1" ht="13.5" customHeight="1" x14ac:dyDescent="0.2">
      <c r="A5403"/>
      <c r="B5403" s="251"/>
      <c r="C5403" s="251"/>
      <c r="D5403" s="251"/>
      <c r="E5403" s="251"/>
      <c r="F5403" s="251"/>
    </row>
    <row r="5404" spans="1:6" s="58" customFormat="1" ht="13.5" customHeight="1" x14ac:dyDescent="0.2">
      <c r="A5404"/>
      <c r="B5404" s="251"/>
      <c r="C5404" s="251"/>
      <c r="D5404" s="251"/>
      <c r="E5404" s="251"/>
      <c r="F5404" s="251"/>
    </row>
    <row r="5405" spans="1:6" s="58" customFormat="1" ht="13.5" customHeight="1" x14ac:dyDescent="0.2">
      <c r="A5405"/>
      <c r="B5405" s="251"/>
      <c r="C5405" s="251"/>
      <c r="D5405" s="251"/>
      <c r="E5405" s="251"/>
      <c r="F5405" s="251"/>
    </row>
    <row r="5406" spans="1:6" s="58" customFormat="1" ht="13.5" customHeight="1" x14ac:dyDescent="0.25">
      <c r="A5406" s="7"/>
      <c r="B5406" s="241"/>
      <c r="C5406" s="241"/>
      <c r="D5406" s="241"/>
      <c r="E5406" s="241"/>
      <c r="F5406" s="241"/>
    </row>
    <row r="5407" spans="1:6" s="58" customFormat="1" ht="13.5" customHeight="1" x14ac:dyDescent="0.25">
      <c r="A5407" s="7"/>
      <c r="B5407" s="241"/>
      <c r="C5407" s="241"/>
      <c r="D5407" s="241"/>
      <c r="E5407" s="241"/>
      <c r="F5407" s="241"/>
    </row>
    <row r="5408" spans="1:6" s="58" customFormat="1" ht="13.5" customHeight="1" x14ac:dyDescent="0.25">
      <c r="A5408" s="7"/>
      <c r="B5408" s="241"/>
      <c r="C5408" s="241"/>
      <c r="D5408" s="241"/>
      <c r="E5408" s="241"/>
      <c r="F5408" s="241"/>
    </row>
    <row r="5409" spans="1:6" s="58" customFormat="1" ht="13.5" customHeight="1" x14ac:dyDescent="0.25">
      <c r="A5409" s="7"/>
      <c r="B5409" s="241"/>
      <c r="C5409" s="241"/>
      <c r="D5409" s="241"/>
      <c r="E5409" s="241"/>
      <c r="F5409" s="241"/>
    </row>
    <row r="5410" spans="1:6" s="58" customFormat="1" ht="13.5" customHeight="1" x14ac:dyDescent="0.25">
      <c r="A5410" s="7"/>
      <c r="B5410" s="241"/>
      <c r="C5410" s="241"/>
      <c r="D5410" s="241"/>
      <c r="E5410" s="241"/>
      <c r="F5410" s="241"/>
    </row>
    <row r="5411" spans="1:6" s="58" customFormat="1" ht="13.5" customHeight="1" x14ac:dyDescent="0.25">
      <c r="A5411" s="7"/>
      <c r="B5411" s="241"/>
      <c r="C5411" s="241"/>
      <c r="D5411" s="241"/>
      <c r="E5411" s="241"/>
      <c r="F5411" s="241"/>
    </row>
    <row r="5412" spans="1:6" s="58" customFormat="1" ht="13.5" customHeight="1" x14ac:dyDescent="0.25">
      <c r="A5412" s="7"/>
      <c r="B5412" s="241"/>
      <c r="C5412" s="241"/>
      <c r="D5412" s="241"/>
      <c r="E5412" s="241"/>
      <c r="F5412" s="241"/>
    </row>
    <row r="5413" spans="1:6" s="58" customFormat="1" ht="13.5" customHeight="1" x14ac:dyDescent="0.25">
      <c r="A5413" s="7"/>
      <c r="B5413" s="241"/>
      <c r="C5413" s="241"/>
      <c r="D5413" s="241"/>
      <c r="E5413" s="241"/>
      <c r="F5413" s="241"/>
    </row>
    <row r="5414" spans="1:6" s="58" customFormat="1" ht="13.5" customHeight="1" x14ac:dyDescent="0.25">
      <c r="A5414" s="7"/>
      <c r="B5414" s="241"/>
      <c r="C5414" s="241"/>
      <c r="D5414" s="241"/>
      <c r="E5414" s="241"/>
      <c r="F5414" s="241"/>
    </row>
    <row r="5415" spans="1:6" s="58" customFormat="1" ht="13.5" customHeight="1" x14ac:dyDescent="0.25">
      <c r="A5415" s="7"/>
      <c r="B5415" s="241"/>
      <c r="C5415" s="241"/>
      <c r="D5415" s="241"/>
      <c r="E5415" s="241"/>
      <c r="F5415" s="241"/>
    </row>
    <row r="5416" spans="1:6" s="58" customFormat="1" ht="13.5" customHeight="1" x14ac:dyDescent="0.25">
      <c r="A5416" s="7"/>
      <c r="B5416" s="241"/>
      <c r="C5416" s="241"/>
      <c r="D5416" s="241"/>
      <c r="E5416" s="241"/>
      <c r="F5416" s="241"/>
    </row>
    <row r="5417" spans="1:6" s="58" customFormat="1" ht="13.5" customHeight="1" x14ac:dyDescent="0.25">
      <c r="A5417" s="7"/>
      <c r="B5417" s="241"/>
      <c r="C5417" s="241"/>
      <c r="D5417" s="241"/>
      <c r="E5417" s="241"/>
      <c r="F5417" s="241"/>
    </row>
    <row r="5418" spans="1:6" s="58" customFormat="1" ht="13.5" customHeight="1" x14ac:dyDescent="0.25">
      <c r="A5418" s="7"/>
      <c r="B5418" s="241"/>
      <c r="C5418" s="241"/>
      <c r="D5418" s="241"/>
      <c r="E5418" s="241"/>
      <c r="F5418" s="241"/>
    </row>
    <row r="5419" spans="1:6" s="58" customFormat="1" ht="13.5" customHeight="1" x14ac:dyDescent="0.25">
      <c r="A5419" s="7"/>
      <c r="B5419" s="241"/>
      <c r="C5419" s="241"/>
      <c r="D5419" s="241"/>
      <c r="E5419" s="241"/>
      <c r="F5419" s="241"/>
    </row>
    <row r="5420" spans="1:6" s="58" customFormat="1" ht="13.5" customHeight="1" x14ac:dyDescent="0.25">
      <c r="A5420" s="7"/>
      <c r="B5420" s="241"/>
      <c r="C5420" s="241"/>
      <c r="D5420" s="241"/>
      <c r="E5420" s="241"/>
      <c r="F5420" s="241"/>
    </row>
    <row r="5421" spans="1:6" s="58" customFormat="1" ht="13.5" customHeight="1" x14ac:dyDescent="0.25">
      <c r="A5421" s="7"/>
      <c r="B5421" s="241"/>
      <c r="C5421" s="241"/>
      <c r="D5421" s="241"/>
      <c r="E5421" s="241"/>
      <c r="F5421" s="241"/>
    </row>
    <row r="5422" spans="1:6" s="58" customFormat="1" ht="13.5" customHeight="1" x14ac:dyDescent="0.25">
      <c r="A5422" s="7"/>
      <c r="B5422" s="241"/>
      <c r="C5422" s="241"/>
      <c r="D5422" s="241"/>
      <c r="E5422" s="241"/>
      <c r="F5422" s="241"/>
    </row>
    <row r="5423" spans="1:6" s="58" customFormat="1" ht="13.5" customHeight="1" x14ac:dyDescent="0.25">
      <c r="A5423" s="7"/>
      <c r="B5423" s="241"/>
      <c r="C5423" s="241"/>
      <c r="D5423" s="241"/>
      <c r="E5423" s="241"/>
      <c r="F5423" s="241"/>
    </row>
    <row r="5424" spans="1:6" s="58" customFormat="1" ht="13.5" customHeight="1" x14ac:dyDescent="0.25">
      <c r="A5424" s="7"/>
      <c r="B5424" s="241"/>
      <c r="C5424" s="241"/>
      <c r="D5424" s="241"/>
      <c r="E5424" s="241"/>
      <c r="F5424" s="241"/>
    </row>
    <row r="5425" spans="1:6" s="58" customFormat="1" ht="13.5" customHeight="1" x14ac:dyDescent="0.25">
      <c r="A5425" s="7"/>
      <c r="B5425" s="241"/>
      <c r="C5425" s="241"/>
      <c r="D5425" s="241"/>
      <c r="E5425" s="241"/>
      <c r="F5425" s="241"/>
    </row>
    <row r="5426" spans="1:6" s="58" customFormat="1" ht="13.5" customHeight="1" x14ac:dyDescent="0.25">
      <c r="A5426" s="7"/>
      <c r="B5426" s="241"/>
      <c r="C5426" s="241"/>
      <c r="D5426" s="241"/>
      <c r="E5426" s="241"/>
      <c r="F5426" s="241"/>
    </row>
    <row r="5427" spans="1:6" s="58" customFormat="1" ht="13.5" customHeight="1" x14ac:dyDescent="0.25">
      <c r="A5427" s="7"/>
      <c r="B5427" s="241"/>
      <c r="C5427" s="241"/>
      <c r="D5427" s="241"/>
      <c r="E5427" s="241"/>
      <c r="F5427" s="241"/>
    </row>
    <row r="5428" spans="1:6" s="58" customFormat="1" ht="13.5" customHeight="1" x14ac:dyDescent="0.25">
      <c r="A5428" s="7"/>
      <c r="B5428" s="241"/>
      <c r="C5428" s="241"/>
      <c r="D5428" s="241"/>
      <c r="E5428" s="241"/>
      <c r="F5428" s="241"/>
    </row>
    <row r="5429" spans="1:6" s="58" customFormat="1" ht="13.5" customHeight="1" x14ac:dyDescent="0.25">
      <c r="A5429" s="7"/>
      <c r="B5429" s="241"/>
      <c r="C5429" s="241"/>
      <c r="D5429" s="241"/>
      <c r="E5429" s="241"/>
      <c r="F5429" s="241"/>
    </row>
    <row r="5430" spans="1:6" s="58" customFormat="1" ht="13.5" customHeight="1" x14ac:dyDescent="0.25">
      <c r="A5430" s="7"/>
      <c r="B5430" s="241"/>
      <c r="C5430" s="241"/>
      <c r="D5430" s="241"/>
      <c r="E5430" s="241"/>
      <c r="F5430" s="241"/>
    </row>
    <row r="5431" spans="1:6" s="58" customFormat="1" ht="13.5" customHeight="1" x14ac:dyDescent="0.25">
      <c r="A5431" s="7"/>
      <c r="B5431" s="241"/>
      <c r="C5431" s="241"/>
      <c r="D5431" s="241"/>
      <c r="E5431" s="241"/>
      <c r="F5431" s="241"/>
    </row>
    <row r="5432" spans="1:6" s="58" customFormat="1" ht="13.5" customHeight="1" x14ac:dyDescent="0.25">
      <c r="A5432" s="7"/>
      <c r="B5432" s="241"/>
      <c r="C5432" s="241"/>
      <c r="D5432" s="241"/>
      <c r="E5432" s="241"/>
      <c r="F5432" s="241"/>
    </row>
    <row r="5433" spans="1:6" s="58" customFormat="1" ht="13.5" customHeight="1" x14ac:dyDescent="0.25">
      <c r="A5433" s="7"/>
      <c r="B5433" s="241"/>
      <c r="C5433" s="241"/>
      <c r="D5433" s="241"/>
      <c r="E5433" s="241"/>
      <c r="F5433" s="241"/>
    </row>
    <row r="5434" spans="1:6" s="58" customFormat="1" ht="13.5" customHeight="1" x14ac:dyDescent="0.25">
      <c r="A5434" s="7"/>
      <c r="B5434" s="241"/>
      <c r="C5434" s="241"/>
      <c r="D5434" s="241"/>
      <c r="E5434" s="241"/>
      <c r="F5434" s="241"/>
    </row>
    <row r="5435" spans="1:6" s="58" customFormat="1" ht="13.5" customHeight="1" x14ac:dyDescent="0.25">
      <c r="A5435" s="7"/>
      <c r="B5435" s="241"/>
      <c r="C5435" s="241"/>
      <c r="D5435" s="241"/>
      <c r="E5435" s="241"/>
      <c r="F5435" s="241"/>
    </row>
    <row r="5436" spans="1:6" s="58" customFormat="1" ht="13.5" customHeight="1" x14ac:dyDescent="0.25">
      <c r="A5436" s="7"/>
      <c r="B5436" s="241"/>
      <c r="C5436" s="241"/>
      <c r="D5436" s="241"/>
      <c r="E5436" s="241"/>
      <c r="F5436" s="241"/>
    </row>
    <row r="5437" spans="1:6" s="58" customFormat="1" ht="13.5" customHeight="1" x14ac:dyDescent="0.25">
      <c r="A5437" s="7"/>
      <c r="B5437" s="241"/>
      <c r="C5437" s="241"/>
      <c r="D5437" s="241"/>
      <c r="E5437" s="241"/>
      <c r="F5437" s="241"/>
    </row>
    <row r="5438" spans="1:6" s="58" customFormat="1" ht="13.5" customHeight="1" x14ac:dyDescent="0.25">
      <c r="A5438" s="7"/>
      <c r="B5438" s="241"/>
      <c r="C5438" s="241"/>
      <c r="D5438" s="241"/>
      <c r="E5438" s="241"/>
      <c r="F5438" s="241"/>
    </row>
    <row r="5439" spans="1:6" s="58" customFormat="1" ht="13.5" customHeight="1" x14ac:dyDescent="0.25">
      <c r="A5439" s="7"/>
      <c r="B5439" s="241"/>
      <c r="C5439" s="241"/>
      <c r="D5439" s="241"/>
      <c r="E5439" s="241"/>
      <c r="F5439" s="241"/>
    </row>
    <row r="5440" spans="1:6" s="58" customFormat="1" ht="13.5" customHeight="1" x14ac:dyDescent="0.25">
      <c r="A5440" s="7"/>
      <c r="B5440" s="241"/>
      <c r="C5440" s="241"/>
      <c r="D5440" s="241"/>
      <c r="E5440" s="241"/>
      <c r="F5440" s="241"/>
    </row>
    <row r="5441" spans="1:6" s="58" customFormat="1" ht="13.5" customHeight="1" x14ac:dyDescent="0.25">
      <c r="A5441" s="7"/>
      <c r="B5441" s="241"/>
      <c r="C5441" s="241"/>
      <c r="D5441" s="241"/>
      <c r="E5441" s="241"/>
      <c r="F5441" s="241"/>
    </row>
    <row r="5442" spans="1:6" s="58" customFormat="1" ht="13.5" customHeight="1" x14ac:dyDescent="0.25">
      <c r="A5442" s="7"/>
      <c r="B5442" s="241"/>
      <c r="C5442" s="241"/>
      <c r="D5442" s="241"/>
      <c r="E5442" s="241"/>
      <c r="F5442" s="241"/>
    </row>
    <row r="5443" spans="1:6" s="58" customFormat="1" ht="13.5" customHeight="1" x14ac:dyDescent="0.25">
      <c r="A5443" s="7"/>
      <c r="B5443" s="241"/>
      <c r="C5443" s="241"/>
      <c r="D5443" s="241"/>
      <c r="E5443" s="241"/>
      <c r="F5443" s="241"/>
    </row>
    <row r="5444" spans="1:6" s="58" customFormat="1" ht="13.5" customHeight="1" x14ac:dyDescent="0.25">
      <c r="A5444" s="7"/>
      <c r="B5444" s="241"/>
      <c r="C5444" s="241"/>
      <c r="D5444" s="241"/>
      <c r="E5444" s="241"/>
      <c r="F5444" s="241"/>
    </row>
    <row r="5445" spans="1:6" s="58" customFormat="1" ht="13.5" customHeight="1" x14ac:dyDescent="0.25">
      <c r="A5445" s="7"/>
      <c r="B5445" s="241"/>
      <c r="C5445" s="241"/>
      <c r="D5445" s="241"/>
      <c r="E5445" s="241"/>
      <c r="F5445" s="241"/>
    </row>
    <row r="5446" spans="1:6" s="58" customFormat="1" ht="13.5" customHeight="1" x14ac:dyDescent="0.25">
      <c r="A5446" s="7"/>
      <c r="B5446" s="241"/>
      <c r="C5446" s="241"/>
      <c r="D5446" s="241"/>
      <c r="E5446" s="241"/>
      <c r="F5446" s="241"/>
    </row>
    <row r="5447" spans="1:6" s="58" customFormat="1" ht="13.5" customHeight="1" x14ac:dyDescent="0.25">
      <c r="A5447" s="7"/>
      <c r="B5447" s="241"/>
      <c r="C5447" s="241"/>
      <c r="D5447" s="241"/>
      <c r="E5447" s="241"/>
      <c r="F5447" s="241"/>
    </row>
    <row r="5448" spans="1:6" s="58" customFormat="1" ht="13.5" customHeight="1" x14ac:dyDescent="0.25">
      <c r="A5448" s="7"/>
      <c r="B5448" s="241"/>
      <c r="C5448" s="241"/>
      <c r="D5448" s="241"/>
      <c r="E5448" s="241"/>
      <c r="F5448" s="241"/>
    </row>
    <row r="5449" spans="1:6" s="58" customFormat="1" ht="13.5" customHeight="1" x14ac:dyDescent="0.25">
      <c r="A5449" s="7"/>
      <c r="B5449" s="241"/>
      <c r="C5449" s="241"/>
      <c r="D5449" s="241"/>
      <c r="E5449" s="241"/>
      <c r="F5449" s="241"/>
    </row>
    <row r="5450" spans="1:6" s="58" customFormat="1" ht="13.5" customHeight="1" x14ac:dyDescent="0.25">
      <c r="A5450" s="7"/>
      <c r="B5450" s="241"/>
      <c r="C5450" s="241"/>
      <c r="D5450" s="241"/>
      <c r="E5450" s="241"/>
      <c r="F5450" s="241"/>
    </row>
    <row r="5451" spans="1:6" s="58" customFormat="1" ht="13.5" customHeight="1" x14ac:dyDescent="0.25">
      <c r="A5451" s="7"/>
      <c r="B5451" s="241"/>
      <c r="C5451" s="241"/>
      <c r="D5451" s="241"/>
      <c r="E5451" s="241"/>
      <c r="F5451" s="241"/>
    </row>
    <row r="5452" spans="1:6" s="58" customFormat="1" ht="13.5" customHeight="1" x14ac:dyDescent="0.25">
      <c r="A5452" s="7"/>
      <c r="B5452" s="241"/>
      <c r="C5452" s="241"/>
      <c r="D5452" s="241"/>
      <c r="E5452" s="241"/>
      <c r="F5452" s="241"/>
    </row>
    <row r="5453" spans="1:6" s="58" customFormat="1" ht="13.5" customHeight="1" x14ac:dyDescent="0.25">
      <c r="A5453" s="7"/>
      <c r="B5453" s="241"/>
      <c r="C5453" s="241"/>
      <c r="D5453" s="241"/>
      <c r="E5453" s="241"/>
      <c r="F5453" s="241"/>
    </row>
    <row r="5454" spans="1:6" s="58" customFormat="1" ht="13.5" customHeight="1" x14ac:dyDescent="0.25">
      <c r="A5454" s="7"/>
      <c r="B5454" s="241"/>
      <c r="C5454" s="241"/>
      <c r="D5454" s="241"/>
      <c r="E5454" s="241"/>
      <c r="F5454" s="241"/>
    </row>
    <row r="5455" spans="1:6" s="58" customFormat="1" ht="13.5" customHeight="1" x14ac:dyDescent="0.25">
      <c r="A5455" s="7"/>
      <c r="B5455" s="241"/>
      <c r="C5455" s="241"/>
      <c r="D5455" s="241"/>
      <c r="E5455" s="241"/>
      <c r="F5455" s="241"/>
    </row>
    <row r="5456" spans="1:6" s="58" customFormat="1" ht="13.5" customHeight="1" x14ac:dyDescent="0.25">
      <c r="A5456" s="7"/>
      <c r="B5456" s="241"/>
      <c r="C5456" s="241"/>
      <c r="D5456" s="241"/>
      <c r="E5456" s="241"/>
      <c r="F5456" s="241"/>
    </row>
    <row r="5457" spans="1:6" s="58" customFormat="1" ht="13.5" customHeight="1" x14ac:dyDescent="0.25">
      <c r="A5457" s="7"/>
      <c r="B5457" s="241"/>
      <c r="C5457" s="241"/>
      <c r="D5457" s="241"/>
      <c r="E5457" s="241"/>
      <c r="F5457" s="241"/>
    </row>
    <row r="5458" spans="1:6" s="58" customFormat="1" ht="13.5" customHeight="1" x14ac:dyDescent="0.25">
      <c r="A5458" s="7"/>
      <c r="B5458" s="241"/>
      <c r="C5458" s="241"/>
      <c r="D5458" s="241"/>
      <c r="E5458" s="241"/>
      <c r="F5458" s="241"/>
    </row>
    <row r="5459" spans="1:6" s="58" customFormat="1" ht="13.5" customHeight="1" x14ac:dyDescent="0.25">
      <c r="A5459" s="7"/>
      <c r="B5459" s="241"/>
      <c r="C5459" s="241"/>
      <c r="D5459" s="241"/>
      <c r="E5459" s="241"/>
      <c r="F5459" s="241"/>
    </row>
    <row r="5460" spans="1:6" s="58" customFormat="1" ht="13.5" customHeight="1" x14ac:dyDescent="0.25">
      <c r="A5460" s="7"/>
      <c r="B5460" s="241"/>
      <c r="C5460" s="241"/>
      <c r="D5460" s="241"/>
      <c r="E5460" s="241"/>
      <c r="F5460" s="241"/>
    </row>
    <row r="5461" spans="1:6" s="58" customFormat="1" ht="13.5" customHeight="1" x14ac:dyDescent="0.25">
      <c r="A5461" s="7"/>
      <c r="B5461" s="241"/>
      <c r="C5461" s="241"/>
      <c r="D5461" s="241"/>
      <c r="E5461" s="241"/>
      <c r="F5461" s="241"/>
    </row>
    <row r="5462" spans="1:6" s="58" customFormat="1" ht="13.5" customHeight="1" x14ac:dyDescent="0.25">
      <c r="A5462" s="7"/>
      <c r="B5462" s="241"/>
      <c r="C5462" s="241"/>
      <c r="D5462" s="241"/>
      <c r="E5462" s="241"/>
      <c r="F5462" s="241"/>
    </row>
    <row r="5463" spans="1:6" s="58" customFormat="1" ht="13.5" customHeight="1" x14ac:dyDescent="0.25">
      <c r="A5463" s="7"/>
      <c r="B5463" s="241"/>
      <c r="C5463" s="241"/>
      <c r="D5463" s="241"/>
      <c r="E5463" s="241"/>
      <c r="F5463" s="241"/>
    </row>
    <row r="5464" spans="1:6" s="58" customFormat="1" ht="13.5" customHeight="1" x14ac:dyDescent="0.25">
      <c r="A5464" s="7"/>
      <c r="B5464" s="241"/>
      <c r="C5464" s="241"/>
      <c r="D5464" s="241"/>
      <c r="E5464" s="241"/>
      <c r="F5464" s="241"/>
    </row>
    <row r="5465" spans="1:6" s="58" customFormat="1" ht="13.5" customHeight="1" x14ac:dyDescent="0.25">
      <c r="A5465" s="7"/>
      <c r="B5465" s="241"/>
      <c r="C5465" s="241"/>
      <c r="D5465" s="241"/>
      <c r="E5465" s="241"/>
      <c r="F5465" s="241"/>
    </row>
    <row r="5466" spans="1:6" s="58" customFormat="1" ht="13.5" customHeight="1" x14ac:dyDescent="0.25">
      <c r="A5466" s="7"/>
      <c r="B5466" s="241"/>
      <c r="C5466" s="241"/>
      <c r="D5466" s="241"/>
      <c r="E5466" s="241"/>
      <c r="F5466" s="241"/>
    </row>
    <row r="5467" spans="1:6" s="58" customFormat="1" ht="13.5" customHeight="1" x14ac:dyDescent="0.25">
      <c r="A5467" s="7"/>
      <c r="B5467" s="241"/>
      <c r="C5467" s="241"/>
      <c r="D5467" s="241"/>
      <c r="E5467" s="241"/>
      <c r="F5467" s="241"/>
    </row>
    <row r="5468" spans="1:6" s="58" customFormat="1" ht="13.5" customHeight="1" x14ac:dyDescent="0.25">
      <c r="A5468" s="7"/>
      <c r="B5468" s="241"/>
      <c r="C5468" s="241"/>
      <c r="D5468" s="241"/>
      <c r="E5468" s="241"/>
      <c r="F5468" s="241"/>
    </row>
    <row r="5469" spans="1:6" s="58" customFormat="1" ht="13.5" customHeight="1" x14ac:dyDescent="0.25">
      <c r="A5469" s="7"/>
      <c r="B5469" s="241"/>
      <c r="C5469" s="241"/>
      <c r="D5469" s="241"/>
      <c r="E5469" s="241"/>
      <c r="F5469" s="241"/>
    </row>
    <row r="5470" spans="1:6" s="58" customFormat="1" ht="13.5" customHeight="1" x14ac:dyDescent="0.25">
      <c r="A5470" s="7"/>
      <c r="B5470" s="241"/>
      <c r="C5470" s="241"/>
      <c r="D5470" s="241"/>
      <c r="E5470" s="241"/>
      <c r="F5470" s="241"/>
    </row>
    <row r="5471" spans="1:6" s="58" customFormat="1" ht="13.5" customHeight="1" x14ac:dyDescent="0.25">
      <c r="A5471" s="7"/>
      <c r="B5471" s="241"/>
      <c r="C5471" s="241"/>
      <c r="D5471" s="241"/>
      <c r="E5471" s="241"/>
      <c r="F5471" s="241"/>
    </row>
    <row r="5472" spans="1:6" s="58" customFormat="1" ht="13.5" customHeight="1" x14ac:dyDescent="0.25">
      <c r="A5472" s="7"/>
      <c r="B5472" s="241"/>
      <c r="C5472" s="241"/>
      <c r="D5472" s="241"/>
      <c r="E5472" s="241"/>
      <c r="F5472" s="241"/>
    </row>
    <row r="5473" spans="1:6" s="58" customFormat="1" ht="13.5" customHeight="1" x14ac:dyDescent="0.25">
      <c r="A5473" s="7"/>
      <c r="B5473" s="241"/>
      <c r="C5473" s="241"/>
      <c r="D5473" s="241"/>
      <c r="E5473" s="241"/>
      <c r="F5473" s="241"/>
    </row>
    <row r="5474" spans="1:6" s="58" customFormat="1" ht="13.5" customHeight="1" x14ac:dyDescent="0.25">
      <c r="A5474" s="7"/>
      <c r="B5474" s="241"/>
      <c r="C5474" s="241"/>
      <c r="D5474" s="241"/>
      <c r="E5474" s="241"/>
      <c r="F5474" s="241"/>
    </row>
    <row r="5475" spans="1:6" s="58" customFormat="1" ht="13.5" customHeight="1" x14ac:dyDescent="0.25">
      <c r="A5475" s="7"/>
      <c r="B5475" s="241"/>
      <c r="C5475" s="241"/>
      <c r="D5475" s="241"/>
      <c r="E5475" s="241"/>
      <c r="F5475" s="241"/>
    </row>
    <row r="5476" spans="1:6" s="58" customFormat="1" ht="13.5" customHeight="1" x14ac:dyDescent="0.25">
      <c r="A5476" s="7"/>
      <c r="B5476" s="241"/>
      <c r="C5476" s="241"/>
      <c r="D5476" s="241"/>
      <c r="E5476" s="241"/>
      <c r="F5476" s="241"/>
    </row>
    <row r="5477" spans="1:6" s="58" customFormat="1" ht="13.5" customHeight="1" x14ac:dyDescent="0.25">
      <c r="A5477" s="7"/>
      <c r="B5477" s="241"/>
      <c r="C5477" s="241"/>
      <c r="D5477" s="241"/>
      <c r="E5477" s="241"/>
      <c r="F5477" s="241"/>
    </row>
    <row r="5478" spans="1:6" s="58" customFormat="1" ht="13.5" customHeight="1" x14ac:dyDescent="0.25">
      <c r="A5478" s="7"/>
      <c r="B5478" s="241"/>
      <c r="C5478" s="241"/>
      <c r="D5478" s="241"/>
      <c r="E5478" s="241"/>
      <c r="F5478" s="241"/>
    </row>
    <row r="5479" spans="1:6" s="58" customFormat="1" ht="13.5" customHeight="1" x14ac:dyDescent="0.25">
      <c r="A5479" s="7"/>
      <c r="B5479" s="241"/>
      <c r="C5479" s="241"/>
      <c r="D5479" s="241"/>
      <c r="E5479" s="241"/>
      <c r="F5479" s="241"/>
    </row>
    <row r="5480" spans="1:6" s="58" customFormat="1" ht="13.5" customHeight="1" x14ac:dyDescent="0.25">
      <c r="A5480" s="7"/>
      <c r="B5480" s="241"/>
      <c r="C5480" s="241"/>
      <c r="D5480" s="241"/>
      <c r="E5480" s="241"/>
      <c r="F5480" s="241"/>
    </row>
    <row r="5481" spans="1:6" s="58" customFormat="1" ht="13.5" customHeight="1" x14ac:dyDescent="0.25">
      <c r="A5481" s="7"/>
      <c r="B5481" s="241"/>
      <c r="C5481" s="241"/>
      <c r="D5481" s="241"/>
      <c r="E5481" s="241"/>
      <c r="F5481" s="241"/>
    </row>
    <row r="5482" spans="1:6" s="58" customFormat="1" ht="13.5" customHeight="1" x14ac:dyDescent="0.25">
      <c r="A5482" s="7"/>
      <c r="B5482" s="241"/>
      <c r="C5482" s="241"/>
      <c r="D5482" s="241"/>
      <c r="E5482" s="241"/>
      <c r="F5482" s="241"/>
    </row>
    <row r="5483" spans="1:6" s="58" customFormat="1" ht="13.5" customHeight="1" x14ac:dyDescent="0.25">
      <c r="A5483" s="7"/>
      <c r="B5483" s="241"/>
      <c r="C5483" s="241"/>
      <c r="D5483" s="241"/>
      <c r="E5483" s="241"/>
      <c r="F5483" s="241"/>
    </row>
    <row r="5484" spans="1:6" s="58" customFormat="1" ht="13.5" customHeight="1" x14ac:dyDescent="0.25">
      <c r="A5484" s="7"/>
      <c r="B5484" s="241"/>
      <c r="C5484" s="241"/>
      <c r="D5484" s="241"/>
      <c r="E5484" s="241"/>
      <c r="F5484" s="241"/>
    </row>
    <row r="5485" spans="1:6" s="58" customFormat="1" ht="13.5" customHeight="1" x14ac:dyDescent="0.25">
      <c r="A5485" s="7"/>
      <c r="B5485" s="241"/>
      <c r="C5485" s="241"/>
      <c r="D5485" s="241"/>
      <c r="E5485" s="241"/>
      <c r="F5485" s="241"/>
    </row>
    <row r="5486" spans="1:6" s="58" customFormat="1" ht="13.5" customHeight="1" x14ac:dyDescent="0.25">
      <c r="A5486" s="7"/>
      <c r="B5486" s="241"/>
      <c r="C5486" s="241"/>
      <c r="D5486" s="241"/>
      <c r="E5486" s="241"/>
      <c r="F5486" s="241"/>
    </row>
    <row r="5487" spans="1:6" s="58" customFormat="1" ht="13.5" customHeight="1" x14ac:dyDescent="0.25">
      <c r="A5487" s="7"/>
      <c r="B5487" s="241"/>
      <c r="C5487" s="241"/>
      <c r="D5487" s="241"/>
      <c r="E5487" s="241"/>
      <c r="F5487" s="241"/>
    </row>
    <row r="5488" spans="1:6" s="58" customFormat="1" ht="13.5" customHeight="1" x14ac:dyDescent="0.25">
      <c r="A5488" s="7"/>
      <c r="B5488" s="241"/>
      <c r="C5488" s="241"/>
      <c r="D5488" s="241"/>
      <c r="E5488" s="241"/>
      <c r="F5488" s="241"/>
    </row>
    <row r="5489" spans="1:6" s="58" customFormat="1" ht="13.5" customHeight="1" x14ac:dyDescent="0.25">
      <c r="A5489" s="7"/>
      <c r="B5489" s="241"/>
      <c r="C5489" s="241"/>
      <c r="D5489" s="241"/>
      <c r="E5489" s="241"/>
      <c r="F5489" s="241"/>
    </row>
    <row r="5490" spans="1:6" s="58" customFormat="1" ht="13.5" customHeight="1" x14ac:dyDescent="0.25">
      <c r="A5490" s="7"/>
      <c r="B5490" s="241"/>
      <c r="C5490" s="241"/>
      <c r="D5490" s="241"/>
      <c r="E5490" s="241"/>
      <c r="F5490" s="241"/>
    </row>
    <row r="5491" spans="1:6" s="58" customFormat="1" ht="13.5" customHeight="1" x14ac:dyDescent="0.25">
      <c r="A5491" s="7"/>
      <c r="B5491" s="241"/>
      <c r="C5491" s="241"/>
      <c r="D5491" s="241"/>
      <c r="E5491" s="241"/>
      <c r="F5491" s="241"/>
    </row>
    <row r="5492" spans="1:6" s="58" customFormat="1" ht="13.5" customHeight="1" x14ac:dyDescent="0.25">
      <c r="A5492" s="7"/>
      <c r="B5492" s="241"/>
      <c r="C5492" s="241"/>
      <c r="D5492" s="241"/>
      <c r="E5492" s="241"/>
      <c r="F5492" s="241"/>
    </row>
    <row r="5493" spans="1:6" s="58" customFormat="1" ht="13.5" customHeight="1" x14ac:dyDescent="0.25">
      <c r="A5493" s="7"/>
      <c r="B5493" s="241"/>
      <c r="C5493" s="241"/>
      <c r="D5493" s="241"/>
      <c r="E5493" s="241"/>
      <c r="F5493" s="241"/>
    </row>
    <row r="5494" spans="1:6" s="58" customFormat="1" ht="13.5" customHeight="1" x14ac:dyDescent="0.25">
      <c r="A5494" s="7"/>
      <c r="B5494" s="241"/>
      <c r="C5494" s="241"/>
      <c r="D5494" s="241"/>
      <c r="E5494" s="241"/>
      <c r="F5494" s="241"/>
    </row>
    <row r="5495" spans="1:6" s="58" customFormat="1" ht="13.5" customHeight="1" x14ac:dyDescent="0.25">
      <c r="A5495" s="7"/>
      <c r="B5495" s="241"/>
      <c r="C5495" s="241"/>
      <c r="D5495" s="241"/>
      <c r="E5495" s="241"/>
      <c r="F5495" s="241"/>
    </row>
    <row r="5496" spans="1:6" s="58" customFormat="1" ht="13.5" customHeight="1" x14ac:dyDescent="0.25">
      <c r="A5496" s="7"/>
      <c r="B5496" s="241"/>
      <c r="C5496" s="241"/>
      <c r="D5496" s="241"/>
      <c r="E5496" s="241"/>
      <c r="F5496" s="241"/>
    </row>
    <row r="5497" spans="1:6" s="58" customFormat="1" ht="13.5" customHeight="1" x14ac:dyDescent="0.25">
      <c r="A5497" s="7"/>
      <c r="B5497" s="241"/>
      <c r="C5497" s="241"/>
      <c r="D5497" s="241"/>
      <c r="E5497" s="241"/>
      <c r="F5497" s="241"/>
    </row>
    <row r="5498" spans="1:6" s="58" customFormat="1" ht="13.5" customHeight="1" x14ac:dyDescent="0.25">
      <c r="A5498" s="7"/>
      <c r="B5498" s="241"/>
      <c r="C5498" s="241"/>
      <c r="D5498" s="241"/>
      <c r="E5498" s="241"/>
      <c r="F5498" s="241"/>
    </row>
    <row r="5499" spans="1:6" s="58" customFormat="1" ht="13.5" customHeight="1" x14ac:dyDescent="0.25">
      <c r="A5499" s="7"/>
      <c r="B5499" s="241"/>
      <c r="C5499" s="241"/>
      <c r="D5499" s="241"/>
      <c r="E5499" s="241"/>
      <c r="F5499" s="241"/>
    </row>
    <row r="5500" spans="1:6" s="58" customFormat="1" ht="13.5" customHeight="1" x14ac:dyDescent="0.25">
      <c r="A5500" s="7"/>
      <c r="B5500" s="241"/>
      <c r="C5500" s="241"/>
      <c r="D5500" s="241"/>
      <c r="E5500" s="241"/>
      <c r="F5500" s="241"/>
    </row>
    <row r="5501" spans="1:6" s="58" customFormat="1" ht="13.5" customHeight="1" x14ac:dyDescent="0.25">
      <c r="A5501" s="7"/>
      <c r="B5501" s="241"/>
      <c r="C5501" s="241"/>
      <c r="D5501" s="241"/>
      <c r="E5501" s="241"/>
      <c r="F5501" s="241"/>
    </row>
    <row r="5502" spans="1:6" s="58" customFormat="1" ht="13.5" customHeight="1" x14ac:dyDescent="0.25">
      <c r="A5502" s="7"/>
      <c r="B5502" s="241"/>
      <c r="C5502" s="241"/>
      <c r="D5502" s="241"/>
      <c r="E5502" s="241"/>
      <c r="F5502" s="241"/>
    </row>
    <row r="5503" spans="1:6" s="58" customFormat="1" ht="13.5" customHeight="1" x14ac:dyDescent="0.25">
      <c r="A5503" s="7"/>
      <c r="B5503" s="241"/>
      <c r="C5503" s="241"/>
      <c r="D5503" s="241"/>
      <c r="E5503" s="241"/>
      <c r="F5503" s="241"/>
    </row>
    <row r="5504" spans="1:6" s="58" customFormat="1" ht="13.5" customHeight="1" x14ac:dyDescent="0.25">
      <c r="A5504" s="7"/>
      <c r="B5504" s="241"/>
      <c r="C5504" s="241"/>
      <c r="D5504" s="241"/>
      <c r="E5504" s="241"/>
      <c r="F5504" s="241"/>
    </row>
    <row r="5505" spans="1:6" s="58" customFormat="1" ht="13.5" customHeight="1" x14ac:dyDescent="0.25">
      <c r="A5505" s="7"/>
      <c r="B5505" s="241"/>
      <c r="C5505" s="241"/>
      <c r="D5505" s="241"/>
      <c r="E5505" s="241"/>
      <c r="F5505" s="241"/>
    </row>
    <row r="5506" spans="1:6" s="58" customFormat="1" ht="13.5" customHeight="1" x14ac:dyDescent="0.25">
      <c r="A5506" s="7"/>
      <c r="B5506" s="241"/>
      <c r="C5506" s="241"/>
      <c r="D5506" s="241"/>
      <c r="E5506" s="241"/>
      <c r="F5506" s="241"/>
    </row>
    <row r="5507" spans="1:6" s="58" customFormat="1" ht="13.5" customHeight="1" x14ac:dyDescent="0.25">
      <c r="A5507" s="7"/>
      <c r="B5507" s="241"/>
      <c r="C5507" s="241"/>
      <c r="D5507" s="241"/>
      <c r="E5507" s="241"/>
      <c r="F5507" s="241"/>
    </row>
    <row r="5508" spans="1:6" s="58" customFormat="1" ht="13.5" customHeight="1" x14ac:dyDescent="0.25">
      <c r="A5508" s="7"/>
      <c r="B5508" s="241"/>
      <c r="C5508" s="241"/>
      <c r="D5508" s="241"/>
      <c r="E5508" s="241"/>
      <c r="F5508" s="241"/>
    </row>
    <row r="5509" spans="1:6" s="58" customFormat="1" ht="13.5" customHeight="1" x14ac:dyDescent="0.25">
      <c r="A5509" s="7"/>
      <c r="B5509" s="241"/>
      <c r="C5509" s="241"/>
      <c r="D5509" s="241"/>
      <c r="E5509" s="241"/>
      <c r="F5509" s="241"/>
    </row>
    <row r="5510" spans="1:6" s="58" customFormat="1" ht="13.5" customHeight="1" x14ac:dyDescent="0.25">
      <c r="A5510" s="7"/>
      <c r="B5510" s="241"/>
      <c r="C5510" s="241"/>
      <c r="D5510" s="241"/>
      <c r="E5510" s="241"/>
      <c r="F5510" s="241"/>
    </row>
    <row r="5511" spans="1:6" s="58" customFormat="1" ht="13.5" customHeight="1" x14ac:dyDescent="0.25">
      <c r="A5511" s="7"/>
      <c r="B5511" s="241"/>
      <c r="C5511" s="241"/>
      <c r="D5511" s="241"/>
      <c r="E5511" s="241"/>
      <c r="F5511" s="241"/>
    </row>
    <row r="5512" spans="1:6" s="58" customFormat="1" ht="13.5" customHeight="1" x14ac:dyDescent="0.25">
      <c r="A5512" s="7"/>
      <c r="B5512" s="241"/>
      <c r="C5512" s="241"/>
      <c r="D5512" s="241"/>
      <c r="E5512" s="241"/>
      <c r="F5512" s="241"/>
    </row>
    <row r="5513" spans="1:6" s="58" customFormat="1" ht="13.5" customHeight="1" x14ac:dyDescent="0.25">
      <c r="A5513" s="7"/>
      <c r="B5513" s="241"/>
      <c r="C5513" s="241"/>
      <c r="D5513" s="241"/>
      <c r="E5513" s="241"/>
      <c r="F5513" s="241"/>
    </row>
    <row r="5514" spans="1:6" s="58" customFormat="1" ht="13.5" customHeight="1" x14ac:dyDescent="0.25">
      <c r="A5514" s="7"/>
      <c r="B5514" s="241"/>
      <c r="C5514" s="241"/>
      <c r="D5514" s="241"/>
      <c r="E5514" s="241"/>
      <c r="F5514" s="241"/>
    </row>
    <row r="5515" spans="1:6" s="58" customFormat="1" ht="13.5" customHeight="1" x14ac:dyDescent="0.25">
      <c r="A5515" s="7"/>
      <c r="B5515" s="241"/>
      <c r="C5515" s="241"/>
      <c r="D5515" s="241"/>
      <c r="E5515" s="241"/>
      <c r="F5515" s="241"/>
    </row>
    <row r="5516" spans="1:6" s="58" customFormat="1" ht="13.5" customHeight="1" x14ac:dyDescent="0.25">
      <c r="A5516" s="7"/>
      <c r="B5516" s="241"/>
      <c r="C5516" s="241"/>
      <c r="D5516" s="241"/>
      <c r="E5516" s="241"/>
      <c r="F5516" s="241"/>
    </row>
    <row r="5517" spans="1:6" s="58" customFormat="1" ht="13.5" customHeight="1" x14ac:dyDescent="0.25">
      <c r="A5517" s="7"/>
      <c r="B5517" s="241"/>
      <c r="C5517" s="241"/>
      <c r="D5517" s="241"/>
      <c r="E5517" s="241"/>
      <c r="F5517" s="241"/>
    </row>
    <row r="5518" spans="1:6" s="58" customFormat="1" ht="13.5" customHeight="1" x14ac:dyDescent="0.25">
      <c r="A5518" s="7"/>
      <c r="B5518" s="241"/>
      <c r="C5518" s="241"/>
      <c r="D5518" s="241"/>
      <c r="E5518" s="241"/>
      <c r="F5518" s="241"/>
    </row>
    <row r="5519" spans="1:6" s="58" customFormat="1" ht="13.5" customHeight="1" x14ac:dyDescent="0.25">
      <c r="A5519" s="7"/>
      <c r="B5519" s="241"/>
      <c r="C5519" s="241"/>
      <c r="D5519" s="241"/>
      <c r="E5519" s="241"/>
      <c r="F5519" s="241"/>
    </row>
    <row r="5520" spans="1:6" s="58" customFormat="1" ht="13.5" customHeight="1" x14ac:dyDescent="0.25">
      <c r="A5520" s="7"/>
      <c r="B5520" s="241"/>
      <c r="C5520" s="241"/>
      <c r="D5520" s="241"/>
      <c r="E5520" s="241"/>
      <c r="F5520" s="241"/>
    </row>
    <row r="5521" spans="1:6" s="58" customFormat="1" ht="13.5" customHeight="1" x14ac:dyDescent="0.25">
      <c r="A5521" s="7"/>
      <c r="B5521" s="241"/>
      <c r="C5521" s="241"/>
      <c r="D5521" s="241"/>
      <c r="E5521" s="241"/>
      <c r="F5521" s="241"/>
    </row>
    <row r="5522" spans="1:6" s="58" customFormat="1" ht="13.5" customHeight="1" x14ac:dyDescent="0.25">
      <c r="A5522" s="7"/>
      <c r="B5522" s="241"/>
      <c r="C5522" s="241"/>
      <c r="D5522" s="241"/>
      <c r="E5522" s="241"/>
      <c r="F5522" s="241"/>
    </row>
    <row r="5523" spans="1:6" s="58" customFormat="1" ht="13.5" customHeight="1" x14ac:dyDescent="0.25">
      <c r="A5523" s="7"/>
      <c r="B5523" s="241"/>
      <c r="C5523" s="241"/>
      <c r="D5523" s="241"/>
      <c r="E5523" s="241"/>
      <c r="F5523" s="241"/>
    </row>
    <row r="5524" spans="1:6" s="58" customFormat="1" ht="13.5" customHeight="1" x14ac:dyDescent="0.25">
      <c r="A5524" s="7"/>
      <c r="B5524" s="241"/>
      <c r="C5524" s="241"/>
      <c r="D5524" s="241"/>
      <c r="E5524" s="241"/>
      <c r="F5524" s="241"/>
    </row>
    <row r="5525" spans="1:6" s="58" customFormat="1" ht="13.5" customHeight="1" x14ac:dyDescent="0.25">
      <c r="A5525" s="7"/>
      <c r="B5525" s="241"/>
      <c r="C5525" s="241"/>
      <c r="D5525" s="241"/>
      <c r="E5525" s="241"/>
      <c r="F5525" s="241"/>
    </row>
    <row r="5526" spans="1:6" s="58" customFormat="1" ht="13.5" customHeight="1" x14ac:dyDescent="0.25">
      <c r="A5526" s="7"/>
      <c r="B5526" s="241"/>
      <c r="C5526" s="241"/>
      <c r="D5526" s="241"/>
      <c r="E5526" s="241"/>
      <c r="F5526" s="241"/>
    </row>
    <row r="5527" spans="1:6" s="58" customFormat="1" ht="13.5" customHeight="1" x14ac:dyDescent="0.25">
      <c r="A5527" s="7"/>
      <c r="B5527" s="241"/>
      <c r="C5527" s="241"/>
      <c r="D5527" s="241"/>
      <c r="E5527" s="241"/>
      <c r="F5527" s="241"/>
    </row>
    <row r="5528" spans="1:6" s="58" customFormat="1" ht="13.5" customHeight="1" x14ac:dyDescent="0.25">
      <c r="A5528" s="7"/>
      <c r="B5528" s="241"/>
      <c r="C5528" s="241"/>
      <c r="D5528" s="241"/>
      <c r="E5528" s="241"/>
      <c r="F5528" s="241"/>
    </row>
    <row r="5529" spans="1:6" s="58" customFormat="1" ht="13.5" customHeight="1" x14ac:dyDescent="0.25">
      <c r="A5529" s="7"/>
      <c r="B5529" s="241"/>
      <c r="C5529" s="241"/>
      <c r="D5529" s="241"/>
      <c r="E5529" s="241"/>
      <c r="F5529" s="241"/>
    </row>
    <row r="5530" spans="1:6" s="58" customFormat="1" ht="13.5" customHeight="1" x14ac:dyDescent="0.25">
      <c r="A5530" s="7"/>
      <c r="B5530" s="241"/>
      <c r="C5530" s="241"/>
      <c r="D5530" s="241"/>
      <c r="E5530" s="241"/>
      <c r="F5530" s="241"/>
    </row>
    <row r="5531" spans="1:6" s="58" customFormat="1" ht="13.5" customHeight="1" x14ac:dyDescent="0.25">
      <c r="A5531" s="7"/>
      <c r="B5531" s="241"/>
      <c r="C5531" s="241"/>
      <c r="D5531" s="241"/>
      <c r="E5531" s="241"/>
      <c r="F5531" s="241"/>
    </row>
    <row r="5532" spans="1:6" s="58" customFormat="1" ht="13.5" customHeight="1" x14ac:dyDescent="0.25">
      <c r="A5532" s="7"/>
      <c r="B5532" s="241"/>
      <c r="C5532" s="241"/>
      <c r="D5532" s="241"/>
      <c r="E5532" s="241"/>
      <c r="F5532" s="241"/>
    </row>
    <row r="5533" spans="1:6" s="58" customFormat="1" ht="13.5" customHeight="1" x14ac:dyDescent="0.25">
      <c r="A5533" s="7"/>
      <c r="B5533" s="241"/>
      <c r="C5533" s="241"/>
      <c r="D5533" s="241"/>
      <c r="E5533" s="241"/>
      <c r="F5533" s="241"/>
    </row>
    <row r="5534" spans="1:6" s="58" customFormat="1" ht="13.5" customHeight="1" x14ac:dyDescent="0.25">
      <c r="A5534" s="7"/>
      <c r="B5534" s="241"/>
      <c r="C5534" s="241"/>
      <c r="D5534" s="241"/>
      <c r="E5534" s="241"/>
      <c r="F5534" s="241"/>
    </row>
    <row r="5535" spans="1:6" s="58" customFormat="1" ht="13.5" customHeight="1" x14ac:dyDescent="0.25">
      <c r="A5535" s="7"/>
      <c r="B5535" s="241"/>
      <c r="C5535" s="241"/>
      <c r="D5535" s="241"/>
      <c r="E5535" s="241"/>
      <c r="F5535" s="241"/>
    </row>
    <row r="5536" spans="1:6" s="58" customFormat="1" ht="13.5" customHeight="1" x14ac:dyDescent="0.25">
      <c r="A5536" s="7"/>
      <c r="B5536" s="241"/>
      <c r="C5536" s="241"/>
      <c r="D5536" s="241"/>
      <c r="E5536" s="241"/>
      <c r="F5536" s="241"/>
    </row>
    <row r="5537" spans="1:6" s="58" customFormat="1" ht="13.5" customHeight="1" x14ac:dyDescent="0.25">
      <c r="A5537" s="7"/>
      <c r="B5537" s="241"/>
      <c r="C5537" s="241"/>
      <c r="D5537" s="241"/>
      <c r="E5537" s="241"/>
      <c r="F5537" s="241"/>
    </row>
    <row r="5538" spans="1:6" s="58" customFormat="1" ht="13.5" customHeight="1" x14ac:dyDescent="0.25">
      <c r="A5538" s="7"/>
      <c r="B5538" s="241"/>
      <c r="C5538" s="241"/>
      <c r="D5538" s="241"/>
      <c r="E5538" s="241"/>
      <c r="F5538" s="241"/>
    </row>
    <row r="5539" spans="1:6" s="58" customFormat="1" ht="13.5" customHeight="1" x14ac:dyDescent="0.25">
      <c r="A5539" s="7"/>
      <c r="B5539" s="241"/>
      <c r="C5539" s="241"/>
      <c r="D5539" s="241"/>
      <c r="E5539" s="241"/>
      <c r="F5539" s="241"/>
    </row>
    <row r="5540" spans="1:6" s="58" customFormat="1" ht="13.5" customHeight="1" x14ac:dyDescent="0.25">
      <c r="A5540" s="7"/>
      <c r="B5540" s="241"/>
      <c r="C5540" s="241"/>
      <c r="D5540" s="241"/>
      <c r="E5540" s="241"/>
      <c r="F5540" s="241"/>
    </row>
    <row r="5541" spans="1:6" s="58" customFormat="1" ht="13.5" customHeight="1" x14ac:dyDescent="0.25">
      <c r="A5541" s="7"/>
      <c r="B5541" s="241"/>
      <c r="C5541" s="241"/>
      <c r="D5541" s="241"/>
      <c r="E5541" s="241"/>
      <c r="F5541" s="241"/>
    </row>
    <row r="5542" spans="1:6" s="58" customFormat="1" ht="13.5" customHeight="1" x14ac:dyDescent="0.25">
      <c r="A5542" s="7"/>
      <c r="B5542" s="241"/>
      <c r="C5542" s="241"/>
      <c r="D5542" s="241"/>
      <c r="E5542" s="241"/>
      <c r="F5542" s="241"/>
    </row>
    <row r="5543" spans="1:6" s="58" customFormat="1" ht="13.5" customHeight="1" x14ac:dyDescent="0.25">
      <c r="A5543" s="7"/>
      <c r="B5543" s="241"/>
      <c r="C5543" s="241"/>
      <c r="D5543" s="241"/>
      <c r="E5543" s="241"/>
      <c r="F5543" s="241"/>
    </row>
    <row r="5544" spans="1:6" s="58" customFormat="1" ht="13.5" customHeight="1" x14ac:dyDescent="0.25">
      <c r="A5544" s="7"/>
      <c r="B5544" s="241"/>
      <c r="C5544" s="241"/>
      <c r="D5544" s="241"/>
      <c r="E5544" s="241"/>
      <c r="F5544" s="241"/>
    </row>
    <row r="5545" spans="1:6" s="58" customFormat="1" ht="13.5" customHeight="1" x14ac:dyDescent="0.25">
      <c r="A5545" s="7"/>
      <c r="B5545" s="241"/>
      <c r="C5545" s="241"/>
      <c r="D5545" s="241"/>
      <c r="E5545" s="241"/>
      <c r="F5545" s="241"/>
    </row>
    <row r="5546" spans="1:6" s="58" customFormat="1" ht="13.5" customHeight="1" x14ac:dyDescent="0.25">
      <c r="A5546" s="7"/>
      <c r="B5546" s="241"/>
      <c r="C5546" s="241"/>
      <c r="D5546" s="241"/>
      <c r="E5546" s="241"/>
      <c r="F5546" s="241"/>
    </row>
    <row r="5547" spans="1:6" s="58" customFormat="1" ht="13.5" customHeight="1" x14ac:dyDescent="0.25">
      <c r="A5547" s="7"/>
      <c r="B5547" s="241"/>
      <c r="C5547" s="241"/>
      <c r="D5547" s="241"/>
      <c r="E5547" s="241"/>
      <c r="F5547" s="241"/>
    </row>
    <row r="5548" spans="1:6" s="58" customFormat="1" ht="13.5" customHeight="1" x14ac:dyDescent="0.25">
      <c r="A5548" s="7"/>
      <c r="B5548" s="241"/>
      <c r="C5548" s="241"/>
      <c r="D5548" s="241"/>
      <c r="E5548" s="241"/>
      <c r="F5548" s="241"/>
    </row>
    <row r="5549" spans="1:6" s="58" customFormat="1" ht="13.5" customHeight="1" x14ac:dyDescent="0.25">
      <c r="A5549" s="7"/>
      <c r="B5549" s="241"/>
      <c r="C5549" s="241"/>
      <c r="D5549" s="241"/>
      <c r="E5549" s="241"/>
      <c r="F5549" s="241"/>
    </row>
    <row r="5550" spans="1:6" s="58" customFormat="1" ht="13.5" customHeight="1" x14ac:dyDescent="0.25">
      <c r="A5550" s="7"/>
      <c r="B5550" s="241"/>
      <c r="C5550" s="241"/>
      <c r="D5550" s="241"/>
      <c r="E5550" s="241"/>
      <c r="F5550" s="241"/>
    </row>
    <row r="5551" spans="1:6" s="58" customFormat="1" ht="13.5" customHeight="1" x14ac:dyDescent="0.25">
      <c r="A5551" s="7"/>
      <c r="B5551" s="241"/>
      <c r="C5551" s="241"/>
      <c r="D5551" s="241"/>
      <c r="E5551" s="241"/>
      <c r="F5551" s="241"/>
    </row>
    <row r="5552" spans="1:6" s="58" customFormat="1" ht="13.5" customHeight="1" x14ac:dyDescent="0.25">
      <c r="A5552" s="7"/>
      <c r="B5552" s="241"/>
      <c r="C5552" s="241"/>
      <c r="D5552" s="241"/>
      <c r="E5552" s="241"/>
      <c r="F5552" s="241"/>
    </row>
    <row r="5553" spans="1:6" s="58" customFormat="1" ht="13.5" customHeight="1" x14ac:dyDescent="0.25">
      <c r="A5553" s="7"/>
      <c r="B5553" s="241"/>
      <c r="C5553" s="241"/>
      <c r="D5553" s="241"/>
      <c r="E5553" s="241"/>
      <c r="F5553" s="241"/>
    </row>
    <row r="5554" spans="1:6" s="58" customFormat="1" ht="13.5" customHeight="1" x14ac:dyDescent="0.25">
      <c r="A5554" s="7"/>
      <c r="B5554" s="241"/>
      <c r="C5554" s="241"/>
      <c r="D5554" s="241"/>
      <c r="E5554" s="241"/>
      <c r="F5554" s="241"/>
    </row>
    <row r="5555" spans="1:6" s="58" customFormat="1" ht="13.5" customHeight="1" x14ac:dyDescent="0.25">
      <c r="A5555" s="7"/>
      <c r="B5555" s="241"/>
      <c r="C5555" s="241"/>
      <c r="D5555" s="241"/>
      <c r="E5555" s="241"/>
      <c r="F5555" s="241"/>
    </row>
    <row r="5556" spans="1:6" s="58" customFormat="1" ht="13.5" customHeight="1" x14ac:dyDescent="0.25">
      <c r="A5556" s="7"/>
      <c r="B5556" s="241"/>
      <c r="C5556" s="241"/>
      <c r="D5556" s="241"/>
      <c r="E5556" s="241"/>
      <c r="F5556" s="241"/>
    </row>
    <row r="5557" spans="1:6" s="58" customFormat="1" ht="13.5" customHeight="1" x14ac:dyDescent="0.25">
      <c r="A5557" s="7"/>
      <c r="B5557" s="241"/>
      <c r="C5557" s="241"/>
      <c r="D5557" s="241"/>
      <c r="E5557" s="241"/>
      <c r="F5557" s="241"/>
    </row>
    <row r="5558" spans="1:6" s="58" customFormat="1" ht="13.5" customHeight="1" x14ac:dyDescent="0.25">
      <c r="A5558" s="7"/>
      <c r="B5558" s="241"/>
      <c r="C5558" s="241"/>
      <c r="D5558" s="241"/>
      <c r="E5558" s="241"/>
      <c r="F5558" s="241"/>
    </row>
    <row r="5559" spans="1:6" s="58" customFormat="1" ht="13.5" customHeight="1" x14ac:dyDescent="0.25">
      <c r="A5559" s="7"/>
      <c r="B5559" s="241"/>
      <c r="C5559" s="241"/>
      <c r="D5559" s="241"/>
      <c r="E5559" s="241"/>
      <c r="F5559" s="241"/>
    </row>
    <row r="5560" spans="1:6" s="58" customFormat="1" ht="13.5" customHeight="1" x14ac:dyDescent="0.25">
      <c r="A5560" s="7"/>
      <c r="B5560" s="241"/>
      <c r="C5560" s="241"/>
      <c r="D5560" s="241"/>
      <c r="E5560" s="241"/>
      <c r="F5560" s="241"/>
    </row>
    <row r="5561" spans="1:6" s="58" customFormat="1" ht="13.5" customHeight="1" x14ac:dyDescent="0.25">
      <c r="A5561" s="7"/>
      <c r="B5561" s="241"/>
      <c r="C5561" s="241"/>
      <c r="D5561" s="241"/>
      <c r="E5561" s="241"/>
      <c r="F5561" s="241"/>
    </row>
    <row r="5562" spans="1:6" s="58" customFormat="1" ht="13.5" customHeight="1" x14ac:dyDescent="0.25">
      <c r="A5562" s="7"/>
      <c r="B5562" s="241"/>
      <c r="C5562" s="241"/>
      <c r="D5562" s="241"/>
      <c r="E5562" s="241"/>
      <c r="F5562" s="241"/>
    </row>
    <row r="5563" spans="1:6" s="58" customFormat="1" ht="13.5" customHeight="1" x14ac:dyDescent="0.25">
      <c r="A5563" s="7"/>
      <c r="B5563" s="241"/>
      <c r="C5563" s="241"/>
      <c r="D5563" s="241"/>
      <c r="E5563" s="241"/>
      <c r="F5563" s="241"/>
    </row>
    <row r="5564" spans="1:6" s="58" customFormat="1" ht="13.5" customHeight="1" x14ac:dyDescent="0.25">
      <c r="A5564" s="7"/>
      <c r="B5564" s="241"/>
      <c r="C5564" s="241"/>
      <c r="D5564" s="241"/>
      <c r="E5564" s="241"/>
      <c r="F5564" s="241"/>
    </row>
    <row r="5565" spans="1:6" s="58" customFormat="1" ht="13.5" customHeight="1" x14ac:dyDescent="0.25">
      <c r="A5565" s="7"/>
      <c r="B5565" s="241"/>
      <c r="C5565" s="241"/>
      <c r="D5565" s="241"/>
      <c r="E5565" s="241"/>
      <c r="F5565" s="241"/>
    </row>
    <row r="5566" spans="1:6" s="58" customFormat="1" ht="13.5" customHeight="1" x14ac:dyDescent="0.25">
      <c r="A5566" s="7"/>
      <c r="B5566" s="241"/>
      <c r="C5566" s="241"/>
      <c r="D5566" s="241"/>
      <c r="E5566" s="241"/>
      <c r="F5566" s="241"/>
    </row>
    <row r="5567" spans="1:6" s="58" customFormat="1" ht="13.5" customHeight="1" x14ac:dyDescent="0.25">
      <c r="A5567" s="7"/>
      <c r="B5567" s="241"/>
      <c r="C5567" s="241"/>
      <c r="D5567" s="241"/>
      <c r="E5567" s="241"/>
      <c r="F5567" s="241"/>
    </row>
    <row r="5568" spans="1:6" s="58" customFormat="1" ht="13.5" customHeight="1" x14ac:dyDescent="0.25">
      <c r="A5568" s="7"/>
      <c r="B5568" s="241"/>
      <c r="C5568" s="241"/>
      <c r="D5568" s="241"/>
      <c r="E5568" s="241"/>
      <c r="F5568" s="241"/>
    </row>
    <row r="5569" spans="1:6" s="58" customFormat="1" ht="13.5" customHeight="1" x14ac:dyDescent="0.25">
      <c r="A5569" s="7"/>
      <c r="B5569" s="241"/>
      <c r="C5569" s="241"/>
      <c r="D5569" s="241"/>
      <c r="E5569" s="241"/>
      <c r="F5569" s="241"/>
    </row>
    <row r="5570" spans="1:6" s="58" customFormat="1" ht="13.5" customHeight="1" x14ac:dyDescent="0.25">
      <c r="A5570" s="7"/>
      <c r="B5570" s="241"/>
      <c r="C5570" s="241"/>
      <c r="D5570" s="241"/>
      <c r="E5570" s="241"/>
      <c r="F5570" s="241"/>
    </row>
    <row r="5571" spans="1:6" s="58" customFormat="1" ht="13.5" customHeight="1" x14ac:dyDescent="0.25">
      <c r="A5571" s="7"/>
      <c r="B5571" s="241"/>
      <c r="C5571" s="241"/>
      <c r="D5571" s="241"/>
      <c r="E5571" s="241"/>
      <c r="F5571" s="241"/>
    </row>
    <row r="5572" spans="1:6" s="58" customFormat="1" ht="13.5" customHeight="1" x14ac:dyDescent="0.25">
      <c r="A5572" s="7"/>
      <c r="B5572" s="241"/>
      <c r="C5572" s="241"/>
      <c r="D5572" s="241"/>
      <c r="E5572" s="241"/>
      <c r="F5572" s="241"/>
    </row>
    <row r="5573" spans="1:6" s="58" customFormat="1" ht="13.5" customHeight="1" x14ac:dyDescent="0.25">
      <c r="A5573" s="7"/>
      <c r="B5573" s="241"/>
      <c r="C5573" s="241"/>
      <c r="D5573" s="241"/>
      <c r="E5573" s="241"/>
      <c r="F5573" s="241"/>
    </row>
    <row r="5574" spans="1:6" s="58" customFormat="1" ht="13.5" customHeight="1" x14ac:dyDescent="0.25">
      <c r="A5574" s="7"/>
      <c r="B5574" s="241"/>
      <c r="C5574" s="241"/>
      <c r="D5574" s="241"/>
      <c r="E5574" s="241"/>
      <c r="F5574" s="241"/>
    </row>
    <row r="5575" spans="1:6" s="58" customFormat="1" ht="13.5" customHeight="1" x14ac:dyDescent="0.25">
      <c r="A5575" s="7"/>
      <c r="B5575" s="241"/>
      <c r="C5575" s="241"/>
      <c r="D5575" s="241"/>
      <c r="E5575" s="241"/>
      <c r="F5575" s="241"/>
    </row>
    <row r="5576" spans="1:6" s="58" customFormat="1" ht="13.5" customHeight="1" x14ac:dyDescent="0.25">
      <c r="A5576" s="7"/>
      <c r="B5576" s="241"/>
      <c r="C5576" s="241"/>
      <c r="D5576" s="241"/>
      <c r="E5576" s="241"/>
      <c r="F5576" s="241"/>
    </row>
    <row r="5577" spans="1:6" s="58" customFormat="1" ht="13.5" customHeight="1" x14ac:dyDescent="0.25">
      <c r="A5577" s="7"/>
      <c r="B5577" s="241"/>
      <c r="C5577" s="241"/>
      <c r="D5577" s="241"/>
      <c r="E5577" s="241"/>
      <c r="F5577" s="241"/>
    </row>
    <row r="5578" spans="1:6" s="58" customFormat="1" ht="13.5" customHeight="1" x14ac:dyDescent="0.25">
      <c r="A5578" s="7"/>
      <c r="B5578" s="241"/>
      <c r="C5578" s="241"/>
      <c r="D5578" s="241"/>
      <c r="E5578" s="241"/>
      <c r="F5578" s="241"/>
    </row>
    <row r="5579" spans="1:6" s="58" customFormat="1" ht="13.5" customHeight="1" x14ac:dyDescent="0.25">
      <c r="A5579" s="7"/>
      <c r="B5579" s="241"/>
      <c r="C5579" s="241"/>
      <c r="D5579" s="241"/>
      <c r="E5579" s="241"/>
      <c r="F5579" s="241"/>
    </row>
    <row r="5580" spans="1:6" s="58" customFormat="1" ht="13.5" customHeight="1" x14ac:dyDescent="0.25">
      <c r="A5580" s="7"/>
      <c r="B5580" s="241"/>
      <c r="C5580" s="241"/>
      <c r="D5580" s="241"/>
      <c r="E5580" s="241"/>
      <c r="F5580" s="241"/>
    </row>
    <row r="5581" spans="1:6" s="58" customFormat="1" ht="13.5" customHeight="1" x14ac:dyDescent="0.25">
      <c r="A5581" s="7"/>
      <c r="B5581" s="241"/>
      <c r="C5581" s="241"/>
      <c r="D5581" s="241"/>
      <c r="E5581" s="241"/>
      <c r="F5581" s="241"/>
    </row>
    <row r="5582" spans="1:6" s="58" customFormat="1" ht="13.5" customHeight="1" x14ac:dyDescent="0.25">
      <c r="A5582" s="7"/>
      <c r="B5582" s="241"/>
      <c r="C5582" s="241"/>
      <c r="D5582" s="241"/>
      <c r="E5582" s="241"/>
      <c r="F5582" s="241"/>
    </row>
    <row r="5583" spans="1:6" s="58" customFormat="1" ht="13.5" customHeight="1" x14ac:dyDescent="0.25">
      <c r="A5583" s="7"/>
      <c r="B5583" s="241"/>
      <c r="C5583" s="241"/>
      <c r="D5583" s="241"/>
      <c r="E5583" s="241"/>
      <c r="F5583" s="241"/>
    </row>
    <row r="5584" spans="1:6" s="58" customFormat="1" ht="13.5" customHeight="1" x14ac:dyDescent="0.25">
      <c r="A5584" s="7"/>
      <c r="B5584" s="241"/>
      <c r="C5584" s="241"/>
      <c r="D5584" s="241"/>
      <c r="E5584" s="241"/>
      <c r="F5584" s="241"/>
    </row>
    <row r="5585" spans="1:6" s="58" customFormat="1" ht="13.5" customHeight="1" x14ac:dyDescent="0.25">
      <c r="A5585" s="7"/>
      <c r="B5585" s="241"/>
      <c r="C5585" s="241"/>
      <c r="D5585" s="241"/>
      <c r="E5585" s="241"/>
      <c r="F5585" s="241"/>
    </row>
    <row r="5586" spans="1:6" s="58" customFormat="1" ht="13.5" customHeight="1" x14ac:dyDescent="0.25">
      <c r="A5586" s="7"/>
      <c r="B5586" s="241"/>
      <c r="C5586" s="241"/>
      <c r="D5586" s="241"/>
      <c r="E5586" s="241"/>
      <c r="F5586" s="241"/>
    </row>
    <row r="5587" spans="1:6" s="58" customFormat="1" ht="13.5" customHeight="1" x14ac:dyDescent="0.25">
      <c r="A5587" s="7"/>
      <c r="B5587" s="241"/>
      <c r="C5587" s="241"/>
      <c r="D5587" s="241"/>
      <c r="E5587" s="241"/>
      <c r="F5587" s="241"/>
    </row>
    <row r="5588" spans="1:6" s="58" customFormat="1" ht="13.5" customHeight="1" x14ac:dyDescent="0.25">
      <c r="A5588" s="7"/>
      <c r="B5588" s="241"/>
      <c r="C5588" s="241"/>
      <c r="D5588" s="241"/>
      <c r="E5588" s="241"/>
      <c r="F5588" s="241"/>
    </row>
    <row r="5589" spans="1:6" s="58" customFormat="1" ht="13.5" customHeight="1" x14ac:dyDescent="0.25">
      <c r="A5589" s="7"/>
      <c r="B5589" s="241"/>
      <c r="C5589" s="241"/>
      <c r="D5589" s="241"/>
      <c r="E5589" s="241"/>
      <c r="F5589" s="241"/>
    </row>
    <row r="5590" spans="1:6" s="58" customFormat="1" ht="13.5" customHeight="1" x14ac:dyDescent="0.25">
      <c r="A5590" s="7"/>
      <c r="B5590" s="241"/>
      <c r="C5590" s="241"/>
      <c r="D5590" s="241"/>
      <c r="E5590" s="241"/>
      <c r="F5590" s="241"/>
    </row>
    <row r="5591" spans="1:6" s="58" customFormat="1" ht="13.5" customHeight="1" x14ac:dyDescent="0.25">
      <c r="A5591" s="7"/>
      <c r="B5591" s="241"/>
      <c r="C5591" s="241"/>
      <c r="D5591" s="241"/>
      <c r="E5591" s="241"/>
      <c r="F5591" s="241"/>
    </row>
    <row r="5592" spans="1:6" s="58" customFormat="1" ht="13.5" customHeight="1" x14ac:dyDescent="0.25">
      <c r="A5592" s="7"/>
      <c r="B5592" s="241"/>
      <c r="C5592" s="241"/>
      <c r="D5592" s="241"/>
      <c r="E5592" s="241"/>
      <c r="F5592" s="241"/>
    </row>
    <row r="5593" spans="1:6" s="58" customFormat="1" ht="13.5" customHeight="1" x14ac:dyDescent="0.25">
      <c r="A5593" s="7"/>
      <c r="B5593" s="241"/>
      <c r="C5593" s="241"/>
      <c r="D5593" s="241"/>
      <c r="E5593" s="241"/>
      <c r="F5593" s="241"/>
    </row>
    <row r="5594" spans="1:6" s="58" customFormat="1" ht="13.5" customHeight="1" x14ac:dyDescent="0.25">
      <c r="A5594" s="7"/>
      <c r="B5594" s="241"/>
      <c r="C5594" s="241"/>
      <c r="D5594" s="241"/>
      <c r="E5594" s="241"/>
      <c r="F5594" s="241"/>
    </row>
    <row r="5595" spans="1:6" s="58" customFormat="1" ht="13.5" customHeight="1" x14ac:dyDescent="0.25">
      <c r="A5595" s="7"/>
      <c r="B5595" s="241"/>
      <c r="C5595" s="241"/>
      <c r="D5595" s="241"/>
      <c r="E5595" s="241"/>
      <c r="F5595" s="241"/>
    </row>
    <row r="5596" spans="1:6" s="58" customFormat="1" ht="13.5" customHeight="1" x14ac:dyDescent="0.25">
      <c r="A5596" s="7"/>
      <c r="B5596" s="241"/>
      <c r="C5596" s="241"/>
      <c r="D5596" s="241"/>
      <c r="E5596" s="241"/>
      <c r="F5596" s="241"/>
    </row>
    <row r="5597" spans="1:6" s="58" customFormat="1" ht="13.5" customHeight="1" x14ac:dyDescent="0.25">
      <c r="A5597" s="7"/>
      <c r="B5597" s="241"/>
      <c r="C5597" s="241"/>
      <c r="D5597" s="241"/>
      <c r="E5597" s="241"/>
      <c r="F5597" s="241"/>
    </row>
    <row r="5598" spans="1:6" s="58" customFormat="1" ht="13.5" customHeight="1" x14ac:dyDescent="0.25">
      <c r="A5598" s="7"/>
      <c r="B5598" s="241"/>
      <c r="C5598" s="241"/>
      <c r="D5598" s="241"/>
      <c r="E5598" s="241"/>
      <c r="F5598" s="241"/>
    </row>
    <row r="5599" spans="1:6" s="58" customFormat="1" ht="13.5" customHeight="1" x14ac:dyDescent="0.25">
      <c r="A5599" s="7"/>
      <c r="B5599" s="241"/>
      <c r="C5599" s="241"/>
      <c r="D5599" s="241"/>
      <c r="E5599" s="241"/>
      <c r="F5599" s="241"/>
    </row>
    <row r="5600" spans="1:6" s="58" customFormat="1" ht="13.5" customHeight="1" x14ac:dyDescent="0.25">
      <c r="A5600" s="7"/>
      <c r="B5600" s="241"/>
      <c r="C5600" s="241"/>
      <c r="D5600" s="241"/>
      <c r="E5600" s="241"/>
      <c r="F5600" s="241"/>
    </row>
    <row r="5601" spans="1:6" s="58" customFormat="1" ht="13.5" customHeight="1" x14ac:dyDescent="0.25">
      <c r="A5601" s="7"/>
      <c r="B5601" s="241"/>
      <c r="C5601" s="241"/>
      <c r="D5601" s="241"/>
      <c r="E5601" s="241"/>
      <c r="F5601" s="241"/>
    </row>
    <row r="5602" spans="1:6" s="58" customFormat="1" ht="13.5" customHeight="1" x14ac:dyDescent="0.25">
      <c r="A5602" s="7"/>
      <c r="B5602" s="241"/>
      <c r="C5602" s="241"/>
      <c r="D5602" s="241"/>
      <c r="E5602" s="241"/>
      <c r="F5602" s="241"/>
    </row>
    <row r="5603" spans="1:6" s="58" customFormat="1" ht="13.5" customHeight="1" x14ac:dyDescent="0.25">
      <c r="A5603" s="7"/>
      <c r="B5603" s="241"/>
      <c r="C5603" s="241"/>
      <c r="D5603" s="241"/>
      <c r="E5603" s="241"/>
      <c r="F5603" s="241"/>
    </row>
    <row r="5604" spans="1:6" s="58" customFormat="1" ht="13.5" customHeight="1" x14ac:dyDescent="0.25">
      <c r="A5604" s="7"/>
      <c r="B5604" s="241"/>
      <c r="C5604" s="241"/>
      <c r="D5604" s="241"/>
      <c r="E5604" s="241"/>
      <c r="F5604" s="241"/>
    </row>
    <row r="5605" spans="1:6" s="58" customFormat="1" ht="13.5" customHeight="1" x14ac:dyDescent="0.25">
      <c r="A5605" s="7"/>
      <c r="B5605" s="241"/>
      <c r="C5605" s="241"/>
      <c r="D5605" s="241"/>
      <c r="E5605" s="241"/>
      <c r="F5605" s="241"/>
    </row>
    <row r="5606" spans="1:6" s="58" customFormat="1" ht="13.5" customHeight="1" x14ac:dyDescent="0.25">
      <c r="A5606" s="7"/>
      <c r="B5606" s="241"/>
      <c r="C5606" s="241"/>
      <c r="D5606" s="241"/>
      <c r="E5606" s="241"/>
      <c r="F5606" s="241"/>
    </row>
    <row r="5607" spans="1:6" s="58" customFormat="1" ht="13.5" customHeight="1" x14ac:dyDescent="0.25">
      <c r="A5607" s="7"/>
      <c r="B5607" s="241"/>
      <c r="C5607" s="241"/>
      <c r="D5607" s="241"/>
      <c r="E5607" s="241"/>
      <c r="F5607" s="241"/>
    </row>
    <row r="5608" spans="1:6" s="58" customFormat="1" ht="13.5" customHeight="1" x14ac:dyDescent="0.25">
      <c r="A5608" s="7"/>
      <c r="B5608" s="241"/>
      <c r="C5608" s="241"/>
      <c r="D5608" s="241"/>
      <c r="E5608" s="241"/>
      <c r="F5608" s="241"/>
    </row>
    <row r="5609" spans="1:6" s="58" customFormat="1" ht="13.5" customHeight="1" x14ac:dyDescent="0.25">
      <c r="A5609" s="7"/>
      <c r="B5609" s="241"/>
      <c r="C5609" s="241"/>
      <c r="D5609" s="241"/>
      <c r="E5609" s="241"/>
      <c r="F5609" s="241"/>
    </row>
    <row r="5610" spans="1:6" s="58" customFormat="1" ht="13.5" customHeight="1" x14ac:dyDescent="0.25">
      <c r="A5610" s="7"/>
      <c r="B5610" s="241"/>
      <c r="C5610" s="241"/>
      <c r="D5610" s="241"/>
      <c r="E5610" s="241"/>
      <c r="F5610" s="241"/>
    </row>
    <row r="5611" spans="1:6" s="58" customFormat="1" ht="13.5" customHeight="1" x14ac:dyDescent="0.25">
      <c r="A5611" s="7"/>
      <c r="B5611" s="241"/>
      <c r="C5611" s="241"/>
      <c r="D5611" s="241"/>
      <c r="E5611" s="241"/>
      <c r="F5611" s="241"/>
    </row>
    <row r="5612" spans="1:6" s="58" customFormat="1" ht="13.5" customHeight="1" x14ac:dyDescent="0.25">
      <c r="A5612" s="7"/>
      <c r="B5612" s="241"/>
      <c r="C5612" s="241"/>
      <c r="D5612" s="241"/>
      <c r="E5612" s="241"/>
      <c r="F5612" s="241"/>
    </row>
    <row r="5613" spans="1:6" s="58" customFormat="1" ht="13.5" customHeight="1" x14ac:dyDescent="0.25">
      <c r="A5613" s="7"/>
      <c r="B5613" s="241"/>
      <c r="C5613" s="241"/>
      <c r="D5613" s="241"/>
      <c r="E5613" s="241"/>
      <c r="F5613" s="241"/>
    </row>
    <row r="5614" spans="1:6" s="58" customFormat="1" ht="13.5" customHeight="1" x14ac:dyDescent="0.25">
      <c r="A5614" s="7"/>
      <c r="B5614" s="241"/>
      <c r="C5614" s="241"/>
      <c r="D5614" s="241"/>
      <c r="E5614" s="241"/>
      <c r="F5614" s="241"/>
    </row>
    <row r="5615" spans="1:6" s="58" customFormat="1" ht="13.5" customHeight="1" x14ac:dyDescent="0.25">
      <c r="A5615" s="7"/>
      <c r="B5615" s="241"/>
      <c r="C5615" s="241"/>
      <c r="D5615" s="241"/>
      <c r="E5615" s="241"/>
      <c r="F5615" s="241"/>
    </row>
    <row r="5616" spans="1:6" s="58" customFormat="1" ht="13.5" customHeight="1" x14ac:dyDescent="0.25">
      <c r="A5616" s="7"/>
      <c r="B5616" s="241"/>
      <c r="C5616" s="241"/>
      <c r="D5616" s="241"/>
      <c r="E5616" s="241"/>
      <c r="F5616" s="241"/>
    </row>
    <row r="5617" spans="1:6" s="58" customFormat="1" ht="13.5" customHeight="1" x14ac:dyDescent="0.25">
      <c r="A5617" s="7"/>
      <c r="B5617" s="241"/>
      <c r="C5617" s="241"/>
      <c r="D5617" s="241"/>
      <c r="E5617" s="241"/>
      <c r="F5617" s="241"/>
    </row>
    <row r="5618" spans="1:6" s="58" customFormat="1" ht="13.5" customHeight="1" x14ac:dyDescent="0.25">
      <c r="A5618" s="7"/>
      <c r="B5618" s="241"/>
      <c r="C5618" s="241"/>
      <c r="D5618" s="241"/>
      <c r="E5618" s="241"/>
      <c r="F5618" s="241"/>
    </row>
    <row r="5619" spans="1:6" s="58" customFormat="1" ht="13.5" customHeight="1" x14ac:dyDescent="0.25">
      <c r="A5619" s="7"/>
      <c r="B5619" s="241"/>
      <c r="C5619" s="241"/>
      <c r="D5619" s="241"/>
      <c r="E5619" s="241"/>
      <c r="F5619" s="241"/>
    </row>
    <row r="5620" spans="1:6" s="58" customFormat="1" ht="13.5" customHeight="1" x14ac:dyDescent="0.25">
      <c r="A5620" s="7"/>
      <c r="B5620" s="241"/>
      <c r="C5620" s="241"/>
      <c r="D5620" s="241"/>
      <c r="E5620" s="241"/>
      <c r="F5620" s="241"/>
    </row>
    <row r="5621" spans="1:6" s="58" customFormat="1" ht="13.5" customHeight="1" x14ac:dyDescent="0.25">
      <c r="A5621" s="7"/>
      <c r="B5621" s="241"/>
      <c r="C5621" s="241"/>
      <c r="D5621" s="241"/>
      <c r="E5621" s="241"/>
      <c r="F5621" s="241"/>
    </row>
    <row r="5622" spans="1:6" s="58" customFormat="1" ht="13.5" customHeight="1" x14ac:dyDescent="0.25">
      <c r="A5622" s="7"/>
      <c r="B5622" s="241"/>
      <c r="C5622" s="241"/>
      <c r="D5622" s="241"/>
      <c r="E5622" s="241"/>
      <c r="F5622" s="241"/>
    </row>
    <row r="5623" spans="1:6" s="58" customFormat="1" ht="13.5" customHeight="1" x14ac:dyDescent="0.25">
      <c r="A5623" s="7"/>
      <c r="B5623" s="241"/>
      <c r="C5623" s="241"/>
      <c r="D5623" s="241"/>
      <c r="E5623" s="241"/>
      <c r="F5623" s="241"/>
    </row>
    <row r="5624" spans="1:6" s="58" customFormat="1" ht="13.5" customHeight="1" x14ac:dyDescent="0.25">
      <c r="A5624" s="7"/>
      <c r="B5624" s="241"/>
      <c r="C5624" s="241"/>
      <c r="D5624" s="241"/>
      <c r="E5624" s="241"/>
      <c r="F5624" s="241"/>
    </row>
    <row r="5625" spans="1:6" s="58" customFormat="1" ht="13.5" customHeight="1" x14ac:dyDescent="0.25">
      <c r="A5625" s="7"/>
      <c r="B5625" s="241"/>
      <c r="C5625" s="241"/>
      <c r="D5625" s="241"/>
      <c r="E5625" s="241"/>
      <c r="F5625" s="241"/>
    </row>
    <row r="5626" spans="1:6" s="58" customFormat="1" ht="13.5" customHeight="1" x14ac:dyDescent="0.25">
      <c r="A5626" s="7"/>
      <c r="B5626" s="241"/>
      <c r="C5626" s="241"/>
      <c r="D5626" s="241"/>
      <c r="E5626" s="241"/>
      <c r="F5626" s="241"/>
    </row>
    <row r="5627" spans="1:6" s="58" customFormat="1" ht="13.5" customHeight="1" x14ac:dyDescent="0.25">
      <c r="A5627" s="7"/>
      <c r="B5627" s="241"/>
      <c r="C5627" s="241"/>
      <c r="D5627" s="241"/>
      <c r="E5627" s="241"/>
      <c r="F5627" s="241"/>
    </row>
    <row r="5628" spans="1:6" s="58" customFormat="1" ht="13.5" customHeight="1" x14ac:dyDescent="0.25">
      <c r="A5628" s="7"/>
      <c r="B5628" s="241"/>
      <c r="C5628" s="241"/>
      <c r="D5628" s="241"/>
      <c r="E5628" s="241"/>
      <c r="F5628" s="241"/>
    </row>
    <row r="5629" spans="1:6" s="58" customFormat="1" ht="13.5" customHeight="1" x14ac:dyDescent="0.25">
      <c r="A5629" s="7"/>
      <c r="B5629" s="241"/>
      <c r="C5629" s="241"/>
      <c r="D5629" s="241"/>
      <c r="E5629" s="241"/>
      <c r="F5629" s="241"/>
    </row>
    <row r="5630" spans="1:6" s="58" customFormat="1" ht="13.5" customHeight="1" x14ac:dyDescent="0.25">
      <c r="A5630" s="7"/>
      <c r="B5630" s="241"/>
      <c r="C5630" s="241"/>
      <c r="D5630" s="241"/>
      <c r="E5630" s="241"/>
      <c r="F5630" s="241"/>
    </row>
    <row r="5631" spans="1:6" s="58" customFormat="1" ht="13.5" customHeight="1" x14ac:dyDescent="0.25">
      <c r="A5631" s="7"/>
      <c r="B5631" s="241"/>
      <c r="C5631" s="241"/>
      <c r="D5631" s="241"/>
      <c r="E5631" s="241"/>
      <c r="F5631" s="241"/>
    </row>
    <row r="5632" spans="1:6" s="58" customFormat="1" ht="13.5" customHeight="1" x14ac:dyDescent="0.25">
      <c r="A5632" s="7"/>
      <c r="B5632" s="241"/>
      <c r="C5632" s="241"/>
      <c r="D5632" s="241"/>
      <c r="E5632" s="241"/>
      <c r="F5632" s="241"/>
    </row>
    <row r="5633" spans="1:6" s="58" customFormat="1" ht="13.5" customHeight="1" x14ac:dyDescent="0.25">
      <c r="A5633" s="7"/>
      <c r="B5633" s="241"/>
      <c r="C5633" s="241"/>
      <c r="D5633" s="241"/>
      <c r="E5633" s="241"/>
      <c r="F5633" s="241"/>
    </row>
    <row r="5634" spans="1:6" s="58" customFormat="1" ht="13.5" customHeight="1" x14ac:dyDescent="0.25">
      <c r="A5634" s="7"/>
      <c r="B5634" s="241"/>
      <c r="C5634" s="241"/>
      <c r="D5634" s="241"/>
      <c r="E5634" s="241"/>
      <c r="F5634" s="241"/>
    </row>
    <row r="5635" spans="1:6" s="58" customFormat="1" ht="13.5" customHeight="1" x14ac:dyDescent="0.25">
      <c r="A5635" s="7"/>
      <c r="B5635" s="241"/>
      <c r="C5635" s="241"/>
      <c r="D5635" s="241"/>
      <c r="E5635" s="241"/>
      <c r="F5635" s="241"/>
    </row>
    <row r="5636" spans="1:6" s="58" customFormat="1" ht="13.5" customHeight="1" x14ac:dyDescent="0.25">
      <c r="A5636" s="7"/>
      <c r="B5636" s="241"/>
      <c r="C5636" s="241"/>
      <c r="D5636" s="241"/>
      <c r="E5636" s="241"/>
      <c r="F5636" s="241"/>
    </row>
    <row r="5637" spans="1:6" s="58" customFormat="1" ht="13.5" customHeight="1" x14ac:dyDescent="0.25">
      <c r="A5637" s="7"/>
      <c r="B5637" s="241"/>
      <c r="C5637" s="241"/>
      <c r="D5637" s="241"/>
      <c r="E5637" s="241"/>
      <c r="F5637" s="241"/>
    </row>
    <row r="5638" spans="1:6" s="58" customFormat="1" ht="13.5" customHeight="1" x14ac:dyDescent="0.25">
      <c r="A5638" s="7"/>
      <c r="B5638" s="241"/>
      <c r="C5638" s="241"/>
      <c r="D5638" s="241"/>
      <c r="E5638" s="241"/>
      <c r="F5638" s="241"/>
    </row>
    <row r="5639" spans="1:6" s="58" customFormat="1" ht="13.5" customHeight="1" x14ac:dyDescent="0.25">
      <c r="A5639" s="7"/>
      <c r="B5639" s="241"/>
      <c r="C5639" s="241"/>
      <c r="D5639" s="241"/>
      <c r="E5639" s="241"/>
      <c r="F5639" s="241"/>
    </row>
    <row r="5640" spans="1:6" s="58" customFormat="1" ht="13.5" customHeight="1" x14ac:dyDescent="0.25">
      <c r="A5640" s="7"/>
      <c r="B5640" s="241"/>
      <c r="C5640" s="241"/>
      <c r="D5640" s="241"/>
      <c r="E5640" s="241"/>
      <c r="F5640" s="241"/>
    </row>
    <row r="5641" spans="1:6" s="58" customFormat="1" ht="13.5" customHeight="1" x14ac:dyDescent="0.25">
      <c r="A5641" s="7"/>
      <c r="B5641" s="241"/>
      <c r="C5641" s="241"/>
      <c r="D5641" s="241"/>
      <c r="E5641" s="241"/>
      <c r="F5641" s="241"/>
    </row>
    <row r="5642" spans="1:6" s="58" customFormat="1" ht="13.5" customHeight="1" x14ac:dyDescent="0.25">
      <c r="A5642" s="7"/>
      <c r="B5642" s="241"/>
      <c r="C5642" s="241"/>
      <c r="D5642" s="241"/>
      <c r="E5642" s="241"/>
      <c r="F5642" s="241"/>
    </row>
    <row r="5643" spans="1:6" s="58" customFormat="1" ht="13.5" customHeight="1" x14ac:dyDescent="0.25">
      <c r="A5643" s="7"/>
      <c r="B5643" s="241"/>
      <c r="C5643" s="241"/>
      <c r="D5643" s="241"/>
      <c r="E5643" s="241"/>
      <c r="F5643" s="241"/>
    </row>
    <row r="5644" spans="1:6" s="58" customFormat="1" ht="13.5" customHeight="1" x14ac:dyDescent="0.25">
      <c r="A5644" s="7"/>
      <c r="B5644" s="241"/>
      <c r="C5644" s="241"/>
      <c r="D5644" s="241"/>
      <c r="E5644" s="241"/>
      <c r="F5644" s="241"/>
    </row>
    <row r="5645" spans="1:6" s="58" customFormat="1" ht="13.5" customHeight="1" x14ac:dyDescent="0.25">
      <c r="A5645" s="7"/>
      <c r="B5645" s="241"/>
      <c r="C5645" s="241"/>
      <c r="D5645" s="241"/>
      <c r="E5645" s="241"/>
      <c r="F5645" s="241"/>
    </row>
    <row r="5646" spans="1:6" s="58" customFormat="1" ht="13.5" customHeight="1" x14ac:dyDescent="0.25">
      <c r="A5646" s="7"/>
      <c r="B5646" s="241"/>
      <c r="C5646" s="241"/>
      <c r="D5646" s="241"/>
      <c r="E5646" s="241"/>
      <c r="F5646" s="241"/>
    </row>
    <row r="5647" spans="1:6" s="58" customFormat="1" ht="13.5" customHeight="1" x14ac:dyDescent="0.25">
      <c r="A5647" s="7"/>
      <c r="B5647" s="241"/>
      <c r="C5647" s="241"/>
      <c r="D5647" s="241"/>
      <c r="E5647" s="241"/>
      <c r="F5647" s="241"/>
    </row>
    <row r="5648" spans="1:6" s="58" customFormat="1" ht="13.5" customHeight="1" x14ac:dyDescent="0.25">
      <c r="A5648" s="7"/>
      <c r="B5648" s="241"/>
      <c r="C5648" s="241"/>
      <c r="D5648" s="241"/>
      <c r="E5648" s="241"/>
      <c r="F5648" s="241"/>
    </row>
    <row r="5649" spans="1:6" s="58" customFormat="1" ht="13.5" customHeight="1" x14ac:dyDescent="0.25">
      <c r="A5649" s="7"/>
      <c r="B5649" s="241"/>
      <c r="C5649" s="241"/>
      <c r="D5649" s="241"/>
      <c r="E5649" s="241"/>
      <c r="F5649" s="241"/>
    </row>
    <row r="5650" spans="1:6" s="58" customFormat="1" ht="13.5" customHeight="1" x14ac:dyDescent="0.25">
      <c r="A5650" s="7"/>
      <c r="B5650" s="241"/>
      <c r="C5650" s="241"/>
      <c r="D5650" s="241"/>
      <c r="E5650" s="241"/>
      <c r="F5650" s="241"/>
    </row>
    <row r="5651" spans="1:6" s="58" customFormat="1" ht="13.5" customHeight="1" x14ac:dyDescent="0.25">
      <c r="A5651" s="7"/>
      <c r="B5651" s="241"/>
      <c r="C5651" s="241"/>
      <c r="D5651" s="241"/>
      <c r="E5651" s="241"/>
      <c r="F5651" s="241"/>
    </row>
    <row r="5652" spans="1:6" s="58" customFormat="1" ht="13.5" customHeight="1" x14ac:dyDescent="0.25">
      <c r="A5652" s="7"/>
      <c r="B5652" s="241"/>
      <c r="C5652" s="241"/>
      <c r="D5652" s="241"/>
      <c r="E5652" s="241"/>
      <c r="F5652" s="241"/>
    </row>
    <row r="5653" spans="1:6" s="58" customFormat="1" ht="13.5" customHeight="1" x14ac:dyDescent="0.25">
      <c r="A5653" s="7"/>
      <c r="B5653" s="241"/>
      <c r="C5653" s="241"/>
      <c r="D5653" s="241"/>
      <c r="E5653" s="241"/>
      <c r="F5653" s="241"/>
    </row>
    <row r="5654" spans="1:6" s="58" customFormat="1" ht="13.5" customHeight="1" x14ac:dyDescent="0.25">
      <c r="A5654" s="7"/>
      <c r="B5654" s="241"/>
      <c r="C5654" s="241"/>
      <c r="D5654" s="241"/>
      <c r="E5654" s="241"/>
      <c r="F5654" s="241"/>
    </row>
    <row r="5655" spans="1:6" s="58" customFormat="1" ht="13.5" customHeight="1" x14ac:dyDescent="0.25">
      <c r="A5655" s="7"/>
      <c r="B5655" s="241"/>
      <c r="C5655" s="241"/>
      <c r="D5655" s="241"/>
      <c r="E5655" s="241"/>
      <c r="F5655" s="241"/>
    </row>
    <row r="5656" spans="1:6" s="58" customFormat="1" ht="13.5" customHeight="1" x14ac:dyDescent="0.25">
      <c r="A5656" s="7"/>
      <c r="B5656" s="241"/>
      <c r="C5656" s="241"/>
      <c r="D5656" s="241"/>
      <c r="E5656" s="241"/>
      <c r="F5656" s="241"/>
    </row>
    <row r="5657" spans="1:6" s="58" customFormat="1" ht="13.5" customHeight="1" x14ac:dyDescent="0.25">
      <c r="A5657" s="7"/>
      <c r="B5657" s="241"/>
      <c r="C5657" s="241"/>
      <c r="D5657" s="241"/>
      <c r="E5657" s="241"/>
      <c r="F5657" s="241"/>
    </row>
    <row r="5658" spans="1:6" s="58" customFormat="1" ht="13.5" customHeight="1" x14ac:dyDescent="0.25">
      <c r="A5658" s="7"/>
      <c r="B5658" s="241"/>
      <c r="C5658" s="241"/>
      <c r="D5658" s="241"/>
      <c r="E5658" s="241"/>
      <c r="F5658" s="241"/>
    </row>
    <row r="5659" spans="1:6" s="58" customFormat="1" ht="13.5" customHeight="1" x14ac:dyDescent="0.25">
      <c r="A5659" s="7"/>
      <c r="B5659" s="241"/>
      <c r="C5659" s="241"/>
      <c r="D5659" s="241"/>
      <c r="E5659" s="241"/>
      <c r="F5659" s="241"/>
    </row>
    <row r="5660" spans="1:6" s="58" customFormat="1" ht="13.5" customHeight="1" x14ac:dyDescent="0.25">
      <c r="A5660" s="7"/>
      <c r="B5660" s="241"/>
      <c r="C5660" s="241"/>
      <c r="D5660" s="241"/>
      <c r="E5660" s="241"/>
      <c r="F5660" s="241"/>
    </row>
    <row r="5661" spans="1:6" s="58" customFormat="1" ht="13.5" customHeight="1" x14ac:dyDescent="0.25">
      <c r="A5661" s="7"/>
      <c r="B5661" s="241"/>
      <c r="C5661" s="241"/>
      <c r="D5661" s="241"/>
      <c r="E5661" s="241"/>
      <c r="F5661" s="241"/>
    </row>
    <row r="5662" spans="1:6" s="58" customFormat="1" ht="13.5" customHeight="1" x14ac:dyDescent="0.25">
      <c r="A5662" s="7"/>
      <c r="B5662" s="241"/>
      <c r="C5662" s="241"/>
      <c r="D5662" s="241"/>
      <c r="E5662" s="241"/>
      <c r="F5662" s="241"/>
    </row>
    <row r="5663" spans="1:6" s="58" customFormat="1" ht="13.5" customHeight="1" x14ac:dyDescent="0.25">
      <c r="A5663" s="7"/>
      <c r="B5663" s="241"/>
      <c r="C5663" s="241"/>
      <c r="D5663" s="241"/>
      <c r="E5663" s="241"/>
      <c r="F5663" s="241"/>
    </row>
    <row r="5664" spans="1:6" s="58" customFormat="1" ht="13.5" customHeight="1" x14ac:dyDescent="0.25">
      <c r="A5664" s="7"/>
      <c r="B5664" s="241"/>
      <c r="C5664" s="241"/>
      <c r="D5664" s="241"/>
      <c r="E5664" s="241"/>
      <c r="F5664" s="241"/>
    </row>
    <row r="5665" spans="1:6" s="58" customFormat="1" ht="13.5" customHeight="1" x14ac:dyDescent="0.25">
      <c r="A5665" s="7"/>
      <c r="B5665" s="241"/>
      <c r="C5665" s="241"/>
      <c r="D5665" s="241"/>
      <c r="E5665" s="241"/>
      <c r="F5665" s="241"/>
    </row>
    <row r="5666" spans="1:6" s="58" customFormat="1" ht="13.5" customHeight="1" x14ac:dyDescent="0.25">
      <c r="A5666" s="7"/>
      <c r="B5666" s="241"/>
      <c r="C5666" s="241"/>
      <c r="D5666" s="241"/>
      <c r="E5666" s="241"/>
      <c r="F5666" s="241"/>
    </row>
    <row r="5667" spans="1:6" s="58" customFormat="1" ht="13.5" customHeight="1" x14ac:dyDescent="0.25">
      <c r="A5667" s="7"/>
      <c r="B5667" s="241"/>
      <c r="C5667" s="241"/>
      <c r="D5667" s="241"/>
      <c r="E5667" s="241"/>
      <c r="F5667" s="241"/>
    </row>
    <row r="5668" spans="1:6" s="58" customFormat="1" ht="13.5" customHeight="1" x14ac:dyDescent="0.25">
      <c r="A5668" s="7"/>
      <c r="B5668" s="241"/>
      <c r="C5668" s="241"/>
      <c r="D5668" s="241"/>
      <c r="E5668" s="241"/>
      <c r="F5668" s="241"/>
    </row>
    <row r="5669" spans="1:6" s="58" customFormat="1" ht="13.5" customHeight="1" x14ac:dyDescent="0.25">
      <c r="A5669" s="7"/>
      <c r="B5669" s="241"/>
      <c r="C5669" s="241"/>
      <c r="D5669" s="241"/>
      <c r="E5669" s="241"/>
      <c r="F5669" s="241"/>
    </row>
    <row r="5670" spans="1:6" s="58" customFormat="1" ht="13.5" customHeight="1" x14ac:dyDescent="0.25">
      <c r="A5670" s="7"/>
      <c r="B5670" s="241"/>
      <c r="C5670" s="241"/>
      <c r="D5670" s="241"/>
      <c r="E5670" s="241"/>
      <c r="F5670" s="241"/>
    </row>
    <row r="5671" spans="1:6" s="58" customFormat="1" ht="13.5" customHeight="1" x14ac:dyDescent="0.25">
      <c r="A5671" s="7"/>
      <c r="B5671" s="241"/>
      <c r="C5671" s="241"/>
      <c r="D5671" s="241"/>
      <c r="E5671" s="241"/>
      <c r="F5671" s="241"/>
    </row>
    <row r="5672" spans="1:6" s="58" customFormat="1" ht="13.5" customHeight="1" x14ac:dyDescent="0.25">
      <c r="A5672" s="7"/>
      <c r="B5672" s="241"/>
      <c r="C5672" s="241"/>
      <c r="D5672" s="241"/>
      <c r="E5672" s="241"/>
      <c r="F5672" s="241"/>
    </row>
    <row r="5673" spans="1:6" s="58" customFormat="1" ht="13.5" customHeight="1" x14ac:dyDescent="0.25">
      <c r="A5673" s="7"/>
      <c r="B5673" s="241"/>
      <c r="C5673" s="241"/>
      <c r="D5673" s="241"/>
      <c r="E5673" s="241"/>
      <c r="F5673" s="241"/>
    </row>
    <row r="5674" spans="1:6" s="58" customFormat="1" ht="13.5" customHeight="1" x14ac:dyDescent="0.25">
      <c r="A5674" s="7"/>
      <c r="B5674" s="241"/>
      <c r="C5674" s="241"/>
      <c r="D5674" s="241"/>
      <c r="E5674" s="241"/>
      <c r="F5674" s="241"/>
    </row>
    <row r="5675" spans="1:6" s="58" customFormat="1" ht="13.5" customHeight="1" x14ac:dyDescent="0.25">
      <c r="A5675" s="7"/>
      <c r="B5675" s="241"/>
      <c r="C5675" s="241"/>
      <c r="D5675" s="241"/>
      <c r="E5675" s="241"/>
      <c r="F5675" s="241"/>
    </row>
    <row r="5676" spans="1:6" s="58" customFormat="1" ht="13.5" customHeight="1" x14ac:dyDescent="0.25">
      <c r="A5676" s="7"/>
      <c r="B5676" s="241"/>
      <c r="C5676" s="241"/>
      <c r="D5676" s="241"/>
      <c r="E5676" s="241"/>
      <c r="F5676" s="241"/>
    </row>
    <row r="5677" spans="1:6" s="58" customFormat="1" ht="13.5" customHeight="1" x14ac:dyDescent="0.25">
      <c r="A5677" s="7"/>
      <c r="B5677" s="241"/>
      <c r="C5677" s="241"/>
      <c r="D5677" s="241"/>
      <c r="E5677" s="241"/>
      <c r="F5677" s="241"/>
    </row>
    <row r="5678" spans="1:6" s="58" customFormat="1" ht="13.5" customHeight="1" x14ac:dyDescent="0.25">
      <c r="A5678" s="7"/>
      <c r="B5678" s="241"/>
      <c r="C5678" s="241"/>
      <c r="D5678" s="241"/>
      <c r="E5678" s="241"/>
      <c r="F5678" s="241"/>
    </row>
    <row r="5679" spans="1:6" s="58" customFormat="1" ht="13.5" customHeight="1" x14ac:dyDescent="0.25">
      <c r="A5679" s="7"/>
      <c r="B5679" s="241"/>
      <c r="C5679" s="241"/>
      <c r="D5679" s="241"/>
      <c r="E5679" s="241"/>
      <c r="F5679" s="241"/>
    </row>
    <row r="5680" spans="1:6" s="58" customFormat="1" ht="13.5" customHeight="1" x14ac:dyDescent="0.25">
      <c r="A5680" s="7"/>
      <c r="B5680" s="241"/>
      <c r="C5680" s="241"/>
      <c r="D5680" s="241"/>
      <c r="E5680" s="241"/>
      <c r="F5680" s="241"/>
    </row>
    <row r="5681" spans="1:239" s="58" customFormat="1" ht="13.5" customHeight="1" x14ac:dyDescent="0.25">
      <c r="A5681" s="7"/>
      <c r="B5681" s="241"/>
      <c r="C5681" s="241"/>
      <c r="D5681" s="241"/>
      <c r="E5681" s="241"/>
      <c r="F5681" s="241"/>
    </row>
    <row r="5682" spans="1:239" s="58" customFormat="1" ht="13.5" customHeight="1" x14ac:dyDescent="0.25">
      <c r="A5682" s="7"/>
      <c r="B5682" s="241"/>
      <c r="C5682" s="241"/>
      <c r="D5682" s="241"/>
      <c r="E5682" s="241"/>
      <c r="F5682" s="241"/>
    </row>
    <row r="5683" spans="1:239" s="58" customFormat="1" ht="13.5" customHeight="1" x14ac:dyDescent="0.25">
      <c r="A5683" s="7"/>
      <c r="B5683" s="241"/>
      <c r="C5683" s="241"/>
      <c r="D5683" s="241"/>
      <c r="E5683" s="241"/>
      <c r="F5683" s="241"/>
    </row>
    <row r="5684" spans="1:239" s="58" customFormat="1" ht="13.5" customHeight="1" x14ac:dyDescent="0.25">
      <c r="A5684" s="7"/>
      <c r="B5684" s="241"/>
      <c r="C5684" s="241"/>
      <c r="D5684" s="241"/>
      <c r="E5684" s="241"/>
      <c r="F5684" s="241"/>
    </row>
    <row r="5685" spans="1:239" s="58" customFormat="1" ht="13.5" customHeight="1" x14ac:dyDescent="0.25">
      <c r="A5685" s="7"/>
      <c r="B5685" s="241"/>
      <c r="C5685" s="241"/>
      <c r="D5685" s="241"/>
      <c r="E5685" s="241"/>
      <c r="F5685" s="241"/>
    </row>
    <row r="5686" spans="1:239" s="58" customFormat="1" ht="13.5" customHeight="1" x14ac:dyDescent="0.25">
      <c r="A5686" s="7"/>
      <c r="B5686" s="241"/>
      <c r="C5686" s="241"/>
      <c r="D5686" s="241"/>
      <c r="E5686" s="241"/>
      <c r="F5686" s="241"/>
    </row>
    <row r="5687" spans="1:239" s="58" customFormat="1" ht="13.5" customHeight="1" x14ac:dyDescent="0.25">
      <c r="A5687" s="7"/>
      <c r="B5687" s="241"/>
      <c r="C5687" s="241"/>
      <c r="D5687" s="241"/>
      <c r="E5687" s="241"/>
      <c r="F5687" s="241"/>
    </row>
    <row r="5688" spans="1:239" s="58" customFormat="1" ht="13.5" customHeight="1" x14ac:dyDescent="0.25">
      <c r="A5688" s="7"/>
      <c r="B5688" s="241"/>
      <c r="C5688" s="241"/>
      <c r="D5688" s="241"/>
      <c r="E5688" s="241"/>
      <c r="F5688" s="241"/>
    </row>
    <row r="5689" spans="1:239" s="58" customFormat="1" ht="13.5" customHeight="1" x14ac:dyDescent="0.25">
      <c r="A5689" s="7"/>
      <c r="B5689" s="241"/>
      <c r="C5689" s="241"/>
      <c r="D5689" s="241"/>
      <c r="E5689" s="241"/>
      <c r="F5689" s="241"/>
    </row>
    <row r="5690" spans="1:239" s="58" customFormat="1" ht="13.5" customHeight="1" x14ac:dyDescent="0.25">
      <c r="A5690" s="7"/>
      <c r="B5690" s="241"/>
      <c r="C5690" s="241"/>
      <c r="D5690" s="241"/>
      <c r="E5690" s="241"/>
      <c r="F5690" s="241"/>
    </row>
    <row r="5691" spans="1:239" s="58" customFormat="1" ht="13.5" customHeight="1" x14ac:dyDescent="0.25">
      <c r="A5691" s="7"/>
      <c r="B5691" s="241"/>
      <c r="C5691" s="241"/>
      <c r="D5691" s="241"/>
      <c r="E5691" s="241"/>
      <c r="F5691" s="241"/>
    </row>
    <row r="5692" spans="1:239" s="58" customFormat="1" ht="15.75" customHeight="1" x14ac:dyDescent="0.25">
      <c r="A5692" s="7"/>
      <c r="B5692" s="241"/>
      <c r="C5692" s="241"/>
      <c r="D5692" s="241"/>
      <c r="E5692" s="241"/>
      <c r="F5692" s="241"/>
    </row>
    <row r="5694" spans="1:239" s="58" customFormat="1" ht="15.75" customHeight="1" x14ac:dyDescent="0.25">
      <c r="A5694" s="7"/>
      <c r="B5694" s="241"/>
      <c r="C5694" s="241"/>
      <c r="D5694" s="241"/>
      <c r="E5694" s="241"/>
      <c r="F5694" s="241"/>
      <c r="Q5694" s="89"/>
      <c r="R5694" s="89"/>
      <c r="S5694" s="89"/>
      <c r="T5694" s="89"/>
      <c r="U5694" s="89"/>
      <c r="V5694" s="89"/>
      <c r="W5694" s="89"/>
      <c r="X5694" s="89"/>
      <c r="Y5694" s="89"/>
      <c r="Z5694" s="89"/>
      <c r="AA5694" s="89"/>
      <c r="AB5694" s="89"/>
      <c r="AC5694" s="89"/>
      <c r="AD5694" s="89"/>
      <c r="AE5694" s="89"/>
      <c r="AF5694" s="89"/>
      <c r="AG5694" s="89"/>
      <c r="AH5694" s="89"/>
      <c r="AI5694" s="89"/>
      <c r="AJ5694" s="89"/>
      <c r="AK5694" s="89"/>
      <c r="AL5694" s="89"/>
      <c r="AM5694" s="89"/>
      <c r="AN5694" s="89"/>
      <c r="AO5694" s="89"/>
      <c r="AP5694" s="89"/>
      <c r="AQ5694" s="89"/>
      <c r="AR5694" s="89"/>
      <c r="AS5694" s="89"/>
      <c r="AT5694" s="89"/>
      <c r="AU5694" s="89"/>
      <c r="AV5694" s="89"/>
      <c r="AW5694" s="89"/>
      <c r="AX5694" s="89"/>
      <c r="AY5694" s="89"/>
      <c r="AZ5694" s="89"/>
      <c r="BA5694" s="89"/>
      <c r="BB5694" s="89"/>
      <c r="BC5694" s="89"/>
      <c r="BD5694" s="89"/>
      <c r="BE5694" s="89"/>
      <c r="BF5694" s="89"/>
      <c r="BG5694" s="89"/>
      <c r="BH5694" s="89"/>
      <c r="BI5694" s="89"/>
      <c r="BJ5694" s="89"/>
      <c r="BK5694" s="89"/>
      <c r="BL5694" s="89"/>
      <c r="BM5694" s="89"/>
      <c r="BN5694" s="89"/>
      <c r="BO5694" s="89"/>
      <c r="BP5694" s="89"/>
      <c r="BQ5694" s="89"/>
      <c r="BR5694" s="89"/>
      <c r="BS5694" s="89"/>
      <c r="BT5694" s="89"/>
      <c r="BU5694" s="89"/>
      <c r="BV5694" s="89"/>
      <c r="BW5694" s="89"/>
      <c r="BX5694" s="89"/>
      <c r="BY5694" s="89"/>
      <c r="BZ5694" s="89"/>
      <c r="CA5694" s="89"/>
      <c r="CB5694" s="89"/>
      <c r="CC5694" s="89"/>
      <c r="CD5694" s="89"/>
      <c r="CE5694" s="89"/>
      <c r="CF5694" s="89"/>
      <c r="CG5694" s="89"/>
      <c r="CH5694" s="89"/>
      <c r="CI5694" s="89"/>
      <c r="CJ5694" s="89"/>
      <c r="CK5694" s="89"/>
      <c r="CL5694" s="89"/>
      <c r="CM5694" s="89"/>
      <c r="CN5694" s="89"/>
      <c r="CO5694" s="89"/>
      <c r="CP5694" s="89"/>
      <c r="CQ5694" s="89"/>
      <c r="CR5694" s="89"/>
      <c r="CS5694" s="89"/>
      <c r="CT5694" s="89"/>
      <c r="CU5694" s="89"/>
      <c r="CV5694" s="89"/>
      <c r="CW5694" s="89"/>
      <c r="CX5694" s="89"/>
      <c r="CY5694" s="89"/>
      <c r="CZ5694" s="89"/>
      <c r="DA5694" s="89"/>
      <c r="DB5694" s="89"/>
      <c r="DC5694" s="89"/>
      <c r="DD5694" s="89"/>
      <c r="DE5694" s="89"/>
      <c r="DF5694" s="89"/>
      <c r="DG5694" s="89"/>
      <c r="DH5694" s="89"/>
      <c r="DI5694" s="89"/>
      <c r="DJ5694" s="89"/>
      <c r="DK5694" s="89"/>
      <c r="DL5694" s="89"/>
      <c r="DM5694" s="89"/>
      <c r="DN5694" s="89"/>
      <c r="DO5694" s="89"/>
      <c r="DP5694" s="89"/>
      <c r="DQ5694" s="89"/>
      <c r="DR5694" s="89"/>
      <c r="DS5694" s="89"/>
      <c r="DT5694" s="89"/>
      <c r="DU5694" s="89"/>
      <c r="DV5694" s="89"/>
      <c r="DW5694" s="89"/>
      <c r="DX5694" s="89"/>
      <c r="DY5694" s="89"/>
      <c r="DZ5694" s="89"/>
      <c r="EA5694" s="89"/>
      <c r="EB5694" s="89"/>
      <c r="EC5694" s="89"/>
      <c r="ED5694" s="89"/>
      <c r="EE5694" s="89"/>
      <c r="EF5694" s="89"/>
      <c r="EG5694" s="89"/>
      <c r="EH5694" s="89"/>
      <c r="EI5694" s="89"/>
      <c r="EJ5694" s="89"/>
      <c r="EK5694" s="89"/>
      <c r="EL5694" s="89"/>
      <c r="EM5694" s="89"/>
      <c r="EN5694" s="89"/>
      <c r="EO5694" s="89"/>
      <c r="EP5694" s="89"/>
      <c r="EQ5694" s="89"/>
      <c r="ER5694" s="89"/>
      <c r="ES5694" s="89"/>
      <c r="ET5694" s="89"/>
      <c r="EU5694" s="89"/>
      <c r="EV5694" s="89"/>
      <c r="EW5694" s="89"/>
      <c r="EX5694" s="89"/>
      <c r="EY5694" s="89"/>
      <c r="EZ5694" s="89"/>
      <c r="FA5694" s="89"/>
      <c r="FB5694" s="89"/>
      <c r="FC5694" s="89"/>
      <c r="FD5694" s="89"/>
      <c r="FE5694" s="89"/>
      <c r="FF5694" s="89"/>
      <c r="FG5694" s="89"/>
      <c r="FH5694" s="89"/>
      <c r="FI5694" s="89"/>
      <c r="FJ5694" s="89"/>
      <c r="FK5694" s="89"/>
      <c r="FL5694" s="89"/>
      <c r="FM5694" s="89"/>
      <c r="FN5694" s="89"/>
      <c r="FO5694" s="89"/>
      <c r="FP5694" s="89"/>
      <c r="FQ5694" s="89"/>
      <c r="FR5694" s="89"/>
      <c r="FS5694" s="89"/>
      <c r="FT5694" s="89"/>
      <c r="FU5694" s="89"/>
      <c r="FV5694" s="89"/>
      <c r="FW5694" s="89"/>
      <c r="FX5694" s="89"/>
      <c r="FY5694" s="89"/>
      <c r="FZ5694" s="89"/>
      <c r="GA5694" s="89"/>
      <c r="GB5694" s="89"/>
      <c r="GC5694" s="89"/>
      <c r="GD5694" s="89"/>
      <c r="GE5694" s="89"/>
      <c r="GF5694" s="89"/>
      <c r="GG5694" s="89"/>
      <c r="GH5694" s="89"/>
      <c r="GI5694" s="89"/>
      <c r="GJ5694" s="89"/>
      <c r="GK5694" s="89"/>
      <c r="GL5694" s="89"/>
      <c r="GM5694" s="89"/>
      <c r="GN5694" s="89"/>
      <c r="GO5694" s="89"/>
      <c r="GP5694" s="89"/>
      <c r="GQ5694" s="89"/>
      <c r="GR5694" s="89"/>
      <c r="GS5694" s="89"/>
      <c r="GT5694" s="89"/>
      <c r="GU5694" s="89"/>
      <c r="GV5694" s="89"/>
      <c r="GW5694" s="89"/>
      <c r="GX5694" s="89"/>
      <c r="GY5694" s="89"/>
      <c r="GZ5694" s="89"/>
      <c r="HA5694" s="89"/>
      <c r="HB5694" s="89"/>
      <c r="HC5694" s="89"/>
      <c r="HD5694" s="89"/>
      <c r="HE5694" s="89"/>
      <c r="HF5694" s="89"/>
      <c r="HG5694" s="89"/>
      <c r="HH5694" s="89"/>
      <c r="HI5694" s="89"/>
      <c r="HJ5694" s="89"/>
      <c r="HK5694" s="89"/>
      <c r="HL5694" s="89"/>
      <c r="HM5694" s="89"/>
      <c r="HN5694" s="89"/>
      <c r="HO5694" s="89"/>
      <c r="HP5694" s="89"/>
      <c r="HQ5694" s="89"/>
      <c r="HR5694" s="89"/>
      <c r="HS5694" s="89"/>
      <c r="HT5694" s="89"/>
      <c r="HU5694" s="89"/>
      <c r="HV5694" s="89"/>
      <c r="HW5694" s="89"/>
      <c r="HX5694" s="89"/>
      <c r="HY5694" s="89"/>
      <c r="HZ5694" s="89"/>
      <c r="IA5694" s="89"/>
      <c r="IB5694" s="89"/>
      <c r="IC5694" s="89"/>
      <c r="ID5694" s="89"/>
      <c r="IE5694" s="89"/>
    </row>
    <row r="5696" spans="1:239" s="58" customFormat="1" ht="24.75" customHeight="1" x14ac:dyDescent="0.25">
      <c r="A5696" s="7"/>
      <c r="B5696" s="241"/>
      <c r="C5696" s="241"/>
      <c r="D5696" s="241"/>
      <c r="E5696" s="241"/>
      <c r="F5696" s="241"/>
      <c r="Q5696" s="89"/>
      <c r="R5696" s="89"/>
      <c r="S5696" s="89"/>
      <c r="T5696" s="89"/>
      <c r="U5696" s="89"/>
      <c r="V5696" s="89"/>
      <c r="W5696" s="89"/>
      <c r="X5696" s="89"/>
      <c r="Y5696" s="89"/>
      <c r="Z5696" s="89"/>
      <c r="AA5696" s="89"/>
      <c r="AB5696" s="89"/>
      <c r="AC5696" s="89"/>
      <c r="AD5696" s="89"/>
      <c r="AE5696" s="89"/>
      <c r="AF5696" s="89"/>
      <c r="AG5696" s="89"/>
      <c r="AH5696" s="89"/>
      <c r="AI5696" s="89"/>
      <c r="AJ5696" s="89"/>
      <c r="AK5696" s="89"/>
      <c r="AL5696" s="89"/>
      <c r="AM5696" s="89"/>
      <c r="AN5696" s="89"/>
      <c r="AO5696" s="89"/>
      <c r="AP5696" s="89"/>
      <c r="AQ5696" s="89"/>
      <c r="AR5696" s="89"/>
      <c r="AS5696" s="89"/>
      <c r="AT5696" s="89"/>
      <c r="AU5696" s="89"/>
      <c r="AV5696" s="89"/>
      <c r="AW5696" s="89"/>
      <c r="AX5696" s="89"/>
      <c r="AY5696" s="89"/>
      <c r="AZ5696" s="89"/>
      <c r="BA5696" s="89"/>
      <c r="BB5696" s="89"/>
      <c r="BC5696" s="89"/>
      <c r="BD5696" s="89"/>
      <c r="BE5696" s="89"/>
      <c r="BF5696" s="89"/>
      <c r="BG5696" s="89"/>
      <c r="BH5696" s="89"/>
      <c r="BI5696" s="89"/>
      <c r="BJ5696" s="89"/>
      <c r="BK5696" s="89"/>
      <c r="BL5696" s="89"/>
      <c r="BM5696" s="89"/>
      <c r="BN5696" s="89"/>
      <c r="BO5696" s="89"/>
      <c r="BP5696" s="89"/>
      <c r="BQ5696" s="89"/>
      <c r="BR5696" s="89"/>
      <c r="BS5696" s="89"/>
      <c r="BT5696" s="89"/>
      <c r="BU5696" s="89"/>
      <c r="BV5696" s="89"/>
      <c r="BW5696" s="89"/>
      <c r="BX5696" s="89"/>
      <c r="BY5696" s="89"/>
      <c r="BZ5696" s="89"/>
      <c r="CA5696" s="89"/>
      <c r="CB5696" s="89"/>
      <c r="CC5696" s="89"/>
      <c r="CD5696" s="89"/>
      <c r="CE5696" s="89"/>
      <c r="CF5696" s="89"/>
      <c r="CG5696" s="89"/>
      <c r="CH5696" s="89"/>
      <c r="CI5696" s="89"/>
      <c r="CJ5696" s="89"/>
      <c r="CK5696" s="89"/>
      <c r="CL5696" s="89"/>
      <c r="CM5696" s="89"/>
      <c r="CN5696" s="89"/>
      <c r="CO5696" s="89"/>
      <c r="CP5696" s="89"/>
      <c r="CQ5696" s="89"/>
      <c r="CR5696" s="89"/>
      <c r="CS5696" s="89"/>
      <c r="CT5696" s="89"/>
      <c r="CU5696" s="89"/>
      <c r="CV5696" s="89"/>
      <c r="CW5696" s="89"/>
      <c r="CX5696" s="89"/>
      <c r="CY5696" s="89"/>
      <c r="CZ5696" s="89"/>
      <c r="DA5696" s="89"/>
      <c r="DB5696" s="89"/>
      <c r="DC5696" s="89"/>
      <c r="DD5696" s="89"/>
      <c r="DE5696" s="89"/>
      <c r="DF5696" s="89"/>
      <c r="DG5696" s="89"/>
      <c r="DH5696" s="89"/>
      <c r="DI5696" s="89"/>
      <c r="DJ5696" s="89"/>
      <c r="DK5696" s="89"/>
      <c r="DL5696" s="89"/>
      <c r="DM5696" s="89"/>
      <c r="DN5696" s="89"/>
      <c r="DO5696" s="89"/>
      <c r="DP5696" s="89"/>
      <c r="DQ5696" s="89"/>
      <c r="DR5696" s="89"/>
      <c r="DS5696" s="89"/>
      <c r="DT5696" s="89"/>
      <c r="DU5696" s="89"/>
      <c r="DV5696" s="89"/>
      <c r="DW5696" s="89"/>
      <c r="DX5696" s="89"/>
      <c r="DY5696" s="89"/>
      <c r="DZ5696" s="89"/>
      <c r="EA5696" s="89"/>
      <c r="EB5696" s="89"/>
      <c r="EC5696" s="89"/>
      <c r="ED5696" s="89"/>
      <c r="EE5696" s="89"/>
      <c r="EF5696" s="89"/>
      <c r="EG5696" s="89"/>
      <c r="EH5696" s="89"/>
      <c r="EI5696" s="89"/>
      <c r="EJ5696" s="89"/>
      <c r="EK5696" s="89"/>
      <c r="EL5696" s="89"/>
      <c r="EM5696" s="89"/>
      <c r="EN5696" s="89"/>
      <c r="EO5696" s="89"/>
      <c r="EP5696" s="89"/>
      <c r="EQ5696" s="89"/>
      <c r="ER5696" s="89"/>
      <c r="ES5696" s="89"/>
      <c r="ET5696" s="89"/>
      <c r="EU5696" s="89"/>
      <c r="EV5696" s="89"/>
      <c r="EW5696" s="89"/>
      <c r="EX5696" s="89"/>
      <c r="EY5696" s="89"/>
      <c r="EZ5696" s="89"/>
      <c r="FA5696" s="89"/>
      <c r="FB5696" s="89"/>
      <c r="FC5696" s="89"/>
      <c r="FD5696" s="89"/>
      <c r="FE5696" s="89"/>
      <c r="FF5696" s="89"/>
      <c r="FG5696" s="89"/>
      <c r="FH5696" s="89"/>
      <c r="FI5696" s="89"/>
      <c r="FJ5696" s="89"/>
      <c r="FK5696" s="89"/>
      <c r="FL5696" s="89"/>
      <c r="FM5696" s="89"/>
      <c r="FN5696" s="89"/>
      <c r="FO5696" s="89"/>
      <c r="FP5696" s="89"/>
      <c r="FQ5696" s="89"/>
      <c r="FR5696" s="89"/>
      <c r="FS5696" s="89"/>
      <c r="FT5696" s="89"/>
      <c r="FU5696" s="89"/>
      <c r="FV5696" s="89"/>
      <c r="FW5696" s="89"/>
      <c r="FX5696" s="89"/>
      <c r="FY5696" s="89"/>
      <c r="FZ5696" s="89"/>
      <c r="GA5696" s="89"/>
      <c r="GB5696" s="89"/>
      <c r="GC5696" s="89"/>
      <c r="GD5696" s="89"/>
      <c r="GE5696" s="89"/>
      <c r="GF5696" s="89"/>
      <c r="GG5696" s="89"/>
      <c r="GH5696" s="89"/>
      <c r="GI5696" s="89"/>
      <c r="GJ5696" s="89"/>
      <c r="GK5696" s="89"/>
      <c r="GL5696" s="89"/>
      <c r="GM5696" s="89"/>
      <c r="GN5696" s="89"/>
      <c r="GO5696" s="89"/>
      <c r="GP5696" s="89"/>
      <c r="GQ5696" s="89"/>
      <c r="GR5696" s="89"/>
      <c r="GS5696" s="89"/>
      <c r="GT5696" s="89"/>
      <c r="GU5696" s="89"/>
      <c r="GV5696" s="89"/>
      <c r="GW5696" s="89"/>
      <c r="GX5696" s="89"/>
      <c r="GY5696" s="89"/>
      <c r="GZ5696" s="89"/>
      <c r="HA5696" s="89"/>
      <c r="HB5696" s="89"/>
      <c r="HC5696" s="89"/>
      <c r="HD5696" s="89"/>
      <c r="HE5696" s="89"/>
      <c r="HF5696" s="89"/>
      <c r="HG5696" s="89"/>
      <c r="HH5696" s="89"/>
      <c r="HI5696" s="89"/>
      <c r="HJ5696" s="89"/>
      <c r="HK5696" s="89"/>
      <c r="HL5696" s="89"/>
      <c r="HM5696" s="89"/>
      <c r="HN5696" s="89"/>
      <c r="HO5696" s="89"/>
      <c r="HP5696" s="89"/>
      <c r="HQ5696" s="89"/>
      <c r="HR5696" s="89"/>
      <c r="HS5696" s="89"/>
      <c r="HT5696" s="89"/>
      <c r="HU5696" s="89"/>
      <c r="HV5696" s="89"/>
      <c r="HW5696" s="89"/>
      <c r="HX5696" s="89"/>
      <c r="HY5696" s="89"/>
      <c r="HZ5696" s="89"/>
      <c r="IA5696" s="89"/>
      <c r="IB5696" s="89"/>
      <c r="IC5696" s="89"/>
      <c r="ID5696" s="89"/>
      <c r="IE5696" s="89"/>
    </row>
  </sheetData>
  <mergeCells count="10">
    <mergeCell ref="A4155:F4155"/>
    <mergeCell ref="A4151:F4151"/>
    <mergeCell ref="A4153:F4153"/>
    <mergeCell ref="A1:F1"/>
    <mergeCell ref="A3:F4"/>
    <mergeCell ref="A5:F5"/>
    <mergeCell ref="A7:A8"/>
    <mergeCell ref="B7:B8"/>
    <mergeCell ref="C7:C8"/>
    <mergeCell ref="D7:F7"/>
  </mergeCells>
  <phoneticPr fontId="57" type="noConversion"/>
  <hyperlinks>
    <hyperlink ref="F4156" location="Índice!A1" display="Volver " xr:uid="{00000000-0004-0000-0600-000000000000}"/>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E1313"/>
  <sheetViews>
    <sheetView showGridLines="0" zoomScale="106" zoomScaleNormal="106" workbookViewId="0">
      <pane ySplit="8" topLeftCell="A1302" activePane="bottomLeft" state="frozen"/>
      <selection activeCell="AG3" sqref="AG3"/>
      <selection pane="bottomLeft" activeCell="H1312" sqref="H1312"/>
    </sheetView>
  </sheetViews>
  <sheetFormatPr baseColWidth="10" defaultColWidth="11.42578125" defaultRowHeight="12.75" x14ac:dyDescent="0.2"/>
  <cols>
    <col min="1" max="2" width="6.85546875" style="2" customWidth="1"/>
    <col min="3" max="3" width="19.140625" style="2" bestFit="1" customWidth="1"/>
    <col min="4" max="4" width="15.5703125" style="2" customWidth="1"/>
    <col min="5" max="5" width="18.5703125" style="2" customWidth="1"/>
    <col min="6" max="6" width="17.85546875" style="2" customWidth="1"/>
    <col min="7" max="7" width="13.7109375" style="2" customWidth="1"/>
    <col min="8" max="8" width="16.5703125" style="2" customWidth="1"/>
    <col min="9" max="9" width="9.5703125" style="2" customWidth="1"/>
    <col min="10" max="10" width="12.7109375" style="2" bestFit="1" customWidth="1"/>
    <col min="11" max="76" width="11.42578125" style="2"/>
    <col min="77" max="90" width="0" style="2" hidden="1" customWidth="1"/>
    <col min="91" max="91" width="11.7109375" style="2" hidden="1" customWidth="1"/>
    <col min="92" max="97" width="0" style="2" hidden="1" customWidth="1"/>
    <col min="98" max="102" width="14" style="252" hidden="1" customWidth="1"/>
    <col min="103" max="107" width="0" style="2" hidden="1" customWidth="1"/>
    <col min="108" max="108" width="16.85546875" style="2" hidden="1" customWidth="1"/>
    <col min="109" max="109" width="0" style="2" hidden="1" customWidth="1"/>
    <col min="110" max="16384" width="11.42578125" style="2"/>
  </cols>
  <sheetData>
    <row r="1" spans="1:109" ht="63.75" customHeight="1" x14ac:dyDescent="0.2">
      <c r="A1" s="593"/>
      <c r="B1" s="593"/>
      <c r="C1" s="593"/>
      <c r="D1" s="593"/>
      <c r="E1" s="593"/>
      <c r="F1" s="593"/>
      <c r="G1" s="593"/>
      <c r="H1" s="593"/>
    </row>
    <row r="2" spans="1:109" ht="7.5" customHeight="1" x14ac:dyDescent="0.2">
      <c r="A2" s="253"/>
      <c r="B2" s="253"/>
      <c r="C2" s="253"/>
      <c r="D2" s="253"/>
      <c r="E2" s="253"/>
      <c r="F2" s="253"/>
      <c r="G2" s="253"/>
      <c r="H2" s="253"/>
    </row>
    <row r="3" spans="1:109" ht="16.5" x14ac:dyDescent="0.3">
      <c r="A3" s="547" t="s">
        <v>27</v>
      </c>
      <c r="B3" s="547"/>
      <c r="C3" s="547"/>
      <c r="D3" s="547"/>
      <c r="E3" s="547"/>
      <c r="F3" s="547"/>
      <c r="G3" s="547"/>
      <c r="H3" s="547"/>
      <c r="BY3" s="247">
        <v>2009</v>
      </c>
      <c r="BZ3" s="64" t="s">
        <v>40</v>
      </c>
      <c r="CA3" s="254" t="e">
        <f>+D117+D217+D429+D529+D653+D753+D853+D950+D1048+#REF!+#REF!+#REF!+#REF!+#REF!+#REF!+#REF!+#REF!+#REF!+#REF!+#REF!+#REF!</f>
        <v>#REF!</v>
      </c>
      <c r="CB3" s="254" t="e">
        <f>+E117+E217+E429+E529+E653+E753+E853+E950+E1048+#REF!+#REF!+#REF!+#REF!+#REF!+#REF!+#REF!+#REF!+#REF!+#REF!+#REF!+#REF!</f>
        <v>#REF!</v>
      </c>
      <c r="CC3" s="254" t="e">
        <f>+F117+F217+F429+F529+F653+F753+F853+F950+F1048+#REF!+#REF!+#REF!+#REF!+#REF!+#REF!+#REF!+#REF!+#REF!+#REF!+#REF!+#REF!</f>
        <v>#REF!</v>
      </c>
      <c r="CD3" s="254" t="e">
        <f>+G117+G217+G429+G529+G653+G753+G853+G950+G1048+#REF!+#REF!+#REF!+#REF!+#REF!+#REF!+#REF!+#REF!+#REF!+#REF!+#REF!+#REF!</f>
        <v>#REF!</v>
      </c>
      <c r="CE3" s="254" t="e">
        <f>+H117+H217+H429+H529+H653+H753+H853+H950+H1048+#REF!+#REF!+#REF!+#REF!+#REF!+#REF!+#REF!+#REF!+#REF!+#REF!+#REF!+#REF!</f>
        <v>#REF!</v>
      </c>
      <c r="CF3" s="247">
        <v>2009</v>
      </c>
      <c r="CG3" s="64" t="s">
        <v>40</v>
      </c>
      <c r="CH3" s="255">
        <f>+'Anexo 4'!D11+'Anexo 4'!E11</f>
        <v>116602.18399999998</v>
      </c>
      <c r="CI3" s="255">
        <f>+'Anexo 4'!F11+'Anexo 4'!G11</f>
        <v>406388.09700000001</v>
      </c>
      <c r="CJ3" s="255">
        <f>+'Anexo 4'!H11+'Anexo 4'!I11</f>
        <v>119278.01000000001</v>
      </c>
      <c r="CK3" s="255" t="e">
        <f>+'Anexo 4'!#REF!+'Anexo 4'!#REF!+'Anexo 4'!#REF!+'Anexo 4'!#REF!+'Anexo 4'!J11+'Anexo 4'!K11</f>
        <v>#REF!</v>
      </c>
      <c r="CL3" s="255">
        <f>+'Anexo 4'!L11+'Anexo 4'!M11</f>
        <v>678660.64850000001</v>
      </c>
      <c r="CM3" s="256" t="e">
        <f t="shared" ref="CM3:CQ8" si="0">+CA3-CH3</f>
        <v>#REF!</v>
      </c>
      <c r="CN3" s="256" t="e">
        <f t="shared" si="0"/>
        <v>#REF!</v>
      </c>
      <c r="CO3" s="256" t="e">
        <f t="shared" si="0"/>
        <v>#REF!</v>
      </c>
      <c r="CP3" s="256" t="e">
        <f t="shared" si="0"/>
        <v>#REF!</v>
      </c>
      <c r="CQ3" s="256" t="e">
        <f t="shared" si="0"/>
        <v>#REF!</v>
      </c>
      <c r="CR3" s="247">
        <v>2009</v>
      </c>
      <c r="CS3" s="64" t="s">
        <v>40</v>
      </c>
      <c r="CT3" s="226">
        <f>'Anexo 2 '!C10</f>
        <v>116602.18399999999</v>
      </c>
      <c r="CU3" s="226">
        <f>'Anexo 2 '!D10</f>
        <v>406388.09700000001</v>
      </c>
      <c r="CV3" s="226">
        <f>'Anexo 2 '!E10</f>
        <v>119278.01</v>
      </c>
      <c r="CW3" s="226" t="e">
        <f>+'Anexo 2 '!#REF!+'Anexo 2 '!#REF!+'Anexo 2 '!#REF!</f>
        <v>#REF!</v>
      </c>
      <c r="CX3" s="226">
        <f>+'Anexo 2 '!G10</f>
        <v>678660.64850000013</v>
      </c>
      <c r="CY3" s="247">
        <v>2009</v>
      </c>
      <c r="CZ3" s="64" t="s">
        <v>40</v>
      </c>
      <c r="DA3" s="256">
        <f t="shared" ref="DA3:DE8" si="1">+CH3-CT3</f>
        <v>0</v>
      </c>
      <c r="DB3" s="256">
        <f t="shared" si="1"/>
        <v>0</v>
      </c>
      <c r="DC3" s="256">
        <f t="shared" si="1"/>
        <v>0</v>
      </c>
      <c r="DD3" s="256" t="e">
        <f t="shared" si="1"/>
        <v>#REF!</v>
      </c>
      <c r="DE3" s="256">
        <f t="shared" si="1"/>
        <v>0</v>
      </c>
    </row>
    <row r="4" spans="1:109" ht="16.5" x14ac:dyDescent="0.3">
      <c r="A4" s="547"/>
      <c r="B4" s="547"/>
      <c r="C4" s="547"/>
      <c r="D4" s="547"/>
      <c r="E4" s="547"/>
      <c r="F4" s="547"/>
      <c r="G4" s="547"/>
      <c r="H4" s="547"/>
      <c r="BY4" s="247">
        <v>2009</v>
      </c>
      <c r="BZ4" s="64" t="s">
        <v>42</v>
      </c>
      <c r="CA4" s="254" t="e">
        <f>+D118+D218+D430+D530+#REF!+D754+D854+D951+D1049+#REF!+#REF!+#REF!+#REF!+#REF!+#REF!+#REF!+#REF!+#REF!+#REF!+#REF!+#REF!</f>
        <v>#REF!</v>
      </c>
      <c r="CB4" s="254" t="e">
        <f>+E118+E218+E430+E530+#REF!+E754+E854+E951+E1049+#REF!+#REF!+#REF!+#REF!+#REF!+#REF!+#REF!+#REF!+#REF!+#REF!+#REF!+#REF!</f>
        <v>#REF!</v>
      </c>
      <c r="CC4" s="254" t="e">
        <f>+F118+F218+F430+F530+#REF!+F754+F854+F951+F1049+#REF!+#REF!+#REF!+#REF!+#REF!+#REF!+#REF!+#REF!+#REF!+#REF!+#REF!+#REF!</f>
        <v>#REF!</v>
      </c>
      <c r="CD4" s="254" t="e">
        <f>+G118+G218+G430+G530+#REF!+G754+G854+G951+G1049+#REF!+#REF!+#REF!+#REF!+#REF!+#REF!+#REF!+#REF!+#REF!+#REF!+#REF!+#REF!</f>
        <v>#REF!</v>
      </c>
      <c r="CE4" s="254" t="e">
        <f>+H118+H218+H430+H530+#REF!+H754+H854+H951+H1049+#REF!+#REF!+#REF!+#REF!+#REF!+#REF!+#REF!+#REF!+#REF!+#REF!+#REF!+#REF!</f>
        <v>#REF!</v>
      </c>
      <c r="CF4" s="247">
        <v>2009</v>
      </c>
      <c r="CG4" s="64" t="s">
        <v>42</v>
      </c>
      <c r="CH4" s="255">
        <f>+'Anexo 4'!D12+'Anexo 4'!E12</f>
        <v>121007.25000000003</v>
      </c>
      <c r="CI4" s="255">
        <f>+'Anexo 4'!F12+'Anexo 4'!G12</f>
        <v>413062.55700000009</v>
      </c>
      <c r="CJ4" s="255">
        <f>+'Anexo 4'!H12+'Anexo 4'!I12</f>
        <v>125680.14</v>
      </c>
      <c r="CK4" s="255" t="e">
        <f>+'Anexo 4'!#REF!+'Anexo 4'!#REF!+'Anexo 4'!#REF!+'Anexo 4'!#REF!+'Anexo 4'!J12+'Anexo 4'!K12</f>
        <v>#REF!</v>
      </c>
      <c r="CL4" s="255">
        <f>+'Anexo 4'!L12+'Anexo 4'!M12</f>
        <v>695754.57950000011</v>
      </c>
      <c r="CM4" s="256" t="e">
        <f t="shared" si="0"/>
        <v>#REF!</v>
      </c>
      <c r="CN4" s="256" t="e">
        <f t="shared" si="0"/>
        <v>#REF!</v>
      </c>
      <c r="CO4" s="256" t="e">
        <f t="shared" si="0"/>
        <v>#REF!</v>
      </c>
      <c r="CP4" s="256" t="e">
        <f t="shared" si="0"/>
        <v>#REF!</v>
      </c>
      <c r="CQ4" s="256" t="e">
        <f t="shared" si="0"/>
        <v>#REF!</v>
      </c>
      <c r="CR4" s="247">
        <v>2009</v>
      </c>
      <c r="CS4" s="64" t="s">
        <v>42</v>
      </c>
      <c r="CT4" s="226">
        <f>'Anexo 2 '!C11</f>
        <v>121007.25000000003</v>
      </c>
      <c r="CU4" s="226">
        <f>'Anexo 2 '!D11</f>
        <v>413062.55700000009</v>
      </c>
      <c r="CV4" s="226">
        <f>'Anexo 2 '!E11</f>
        <v>125680.14000000001</v>
      </c>
      <c r="CW4" s="226" t="e">
        <f>+'Anexo 2 '!#REF!+'Anexo 2 '!#REF!+'Anexo 2 '!#REF!</f>
        <v>#REF!</v>
      </c>
      <c r="CX4" s="226">
        <f>+'Anexo 2 '!G11</f>
        <v>695754.57950000034</v>
      </c>
      <c r="CY4" s="247">
        <v>2009</v>
      </c>
      <c r="CZ4" s="64" t="s">
        <v>42</v>
      </c>
      <c r="DA4" s="256">
        <f t="shared" si="1"/>
        <v>0</v>
      </c>
      <c r="DB4" s="256">
        <f t="shared" si="1"/>
        <v>0</v>
      </c>
      <c r="DC4" s="256">
        <f t="shared" si="1"/>
        <v>0</v>
      </c>
      <c r="DD4" s="256" t="e">
        <f t="shared" si="1"/>
        <v>#REF!</v>
      </c>
      <c r="DE4" s="256">
        <f t="shared" si="1"/>
        <v>0</v>
      </c>
    </row>
    <row r="5" spans="1:109" ht="16.5" x14ac:dyDescent="0.3">
      <c r="A5" s="257" t="s">
        <v>121</v>
      </c>
      <c r="B5" s="258"/>
      <c r="C5" s="259"/>
      <c r="D5" s="259"/>
      <c r="E5" s="259"/>
      <c r="F5" s="259"/>
      <c r="G5" s="259"/>
      <c r="H5" s="260"/>
      <c r="BY5" s="247">
        <v>2009</v>
      </c>
      <c r="BZ5" s="64" t="s">
        <v>43</v>
      </c>
      <c r="CA5" s="254" t="e">
        <f>+D119+D219+D431+D531+#REF!+D755+D855+D952+D1050+#REF!+#REF!+#REF!+#REF!+#REF!+#REF!+#REF!+#REF!+#REF!+#REF!+#REF!+#REF!</f>
        <v>#REF!</v>
      </c>
      <c r="CB5" s="254" t="e">
        <f>+E119+E219+E431+E531+#REF!+E755+E855+E952+E1050+#REF!+#REF!+#REF!+#REF!+#REF!+#REF!+#REF!+#REF!+#REF!+#REF!+#REF!+#REF!</f>
        <v>#REF!</v>
      </c>
      <c r="CC5" s="254" t="e">
        <f>+F119+F219+F431+F531+#REF!+F755+F855+F952+F1050+#REF!+#REF!+#REF!+#REF!+#REF!+#REF!+#REF!+#REF!+#REF!+#REF!+#REF!+#REF!</f>
        <v>#REF!</v>
      </c>
      <c r="CD5" s="254" t="e">
        <f>+G119+G219+G431+G531+#REF!+G755+G855+G952+G1050+#REF!+#REF!+#REF!+#REF!+#REF!+#REF!+#REF!+#REF!+#REF!+#REF!+#REF!+#REF!</f>
        <v>#REF!</v>
      </c>
      <c r="CE5" s="254" t="e">
        <f>+H119+H219+H431+H531+#REF!+H755+H855+H952+H1050+#REF!+#REF!+#REF!+#REF!+#REF!+#REF!+#REF!+#REF!+#REF!+#REF!+#REF!+#REF!</f>
        <v>#REF!</v>
      </c>
      <c r="CF5" s="247">
        <v>2009</v>
      </c>
      <c r="CG5" s="64" t="s">
        <v>43</v>
      </c>
      <c r="CH5" s="255">
        <f>+'Anexo 4'!D13+'Anexo 4'!E13</f>
        <v>119886.80450000001</v>
      </c>
      <c r="CI5" s="255">
        <f>+'Anexo 4'!F13+'Anexo 4'!G13</f>
        <v>370382.97350000002</v>
      </c>
      <c r="CJ5" s="255">
        <f>+'Anexo 4'!H13+'Anexo 4'!I13</f>
        <v>110851.3425</v>
      </c>
      <c r="CK5" s="255" t="e">
        <f>+'Anexo 4'!#REF!+'Anexo 4'!#REF!+'Anexo 4'!#REF!+'Anexo 4'!#REF!+'Anexo 4'!J13+'Anexo 4'!K13</f>
        <v>#REF!</v>
      </c>
      <c r="CL5" s="255">
        <f>+'Anexo 4'!L13+'Anexo 4'!M13</f>
        <v>635398.91899999999</v>
      </c>
      <c r="CM5" s="256" t="e">
        <f t="shared" si="0"/>
        <v>#REF!</v>
      </c>
      <c r="CN5" s="256" t="e">
        <f t="shared" si="0"/>
        <v>#REF!</v>
      </c>
      <c r="CO5" s="256" t="e">
        <f t="shared" si="0"/>
        <v>#REF!</v>
      </c>
      <c r="CP5" s="256" t="e">
        <f t="shared" si="0"/>
        <v>#REF!</v>
      </c>
      <c r="CQ5" s="256" t="e">
        <f t="shared" si="0"/>
        <v>#REF!</v>
      </c>
      <c r="CR5" s="247">
        <v>2009</v>
      </c>
      <c r="CS5" s="64" t="s">
        <v>43</v>
      </c>
      <c r="CT5" s="226">
        <f>'Anexo 2 '!C12</f>
        <v>119886.80450000001</v>
      </c>
      <c r="CU5" s="226">
        <f>'Anexo 2 '!D12</f>
        <v>370382.97350000002</v>
      </c>
      <c r="CV5" s="226">
        <f>'Anexo 2 '!E12</f>
        <v>110851.34250000003</v>
      </c>
      <c r="CW5" s="226" t="e">
        <f>+'Anexo 2 '!#REF!+'Anexo 2 '!#REF!+'Anexo 2 '!#REF!</f>
        <v>#REF!</v>
      </c>
      <c r="CX5" s="226">
        <f>+'Anexo 2 '!G12</f>
        <v>635398.91900000011</v>
      </c>
      <c r="CY5" s="247">
        <v>2009</v>
      </c>
      <c r="CZ5" s="64" t="s">
        <v>43</v>
      </c>
      <c r="DA5" s="256">
        <f t="shared" si="1"/>
        <v>0</v>
      </c>
      <c r="DB5" s="256">
        <f t="shared" si="1"/>
        <v>0</v>
      </c>
      <c r="DC5" s="256">
        <f t="shared" si="1"/>
        <v>0</v>
      </c>
      <c r="DD5" s="256" t="e">
        <f t="shared" si="1"/>
        <v>#REF!</v>
      </c>
      <c r="DE5" s="256">
        <f t="shared" si="1"/>
        <v>0</v>
      </c>
    </row>
    <row r="6" spans="1:109" ht="16.5" x14ac:dyDescent="0.3">
      <c r="A6" s="21" t="s">
        <v>122</v>
      </c>
      <c r="B6" s="261"/>
      <c r="C6" s="261"/>
      <c r="D6" s="262"/>
      <c r="E6" s="263"/>
      <c r="F6" s="263"/>
      <c r="G6" s="263"/>
      <c r="H6" s="264"/>
      <c r="BY6" s="247">
        <v>2009</v>
      </c>
      <c r="BZ6" s="64" t="s">
        <v>44</v>
      </c>
      <c r="CA6" s="254" t="e">
        <f>+D120+D220+D432+D532+#REF!+D756+D856+D953+D1051+#REF!+#REF!+#REF!+#REF!+#REF!+#REF!+#REF!+#REF!+#REF!+#REF!+#REF!+#REF!</f>
        <v>#REF!</v>
      </c>
      <c r="CB6" s="254" t="e">
        <f>+E120+E220+E432+E532+#REF!+E756+E856+E953+E1051+#REF!+#REF!+#REF!+#REF!+#REF!+#REF!+#REF!+#REF!+#REF!+#REF!+#REF!+#REF!</f>
        <v>#REF!</v>
      </c>
      <c r="CC6" s="254" t="e">
        <f>+F120+F220+F432+F532+#REF!+F756+F856+F953+F1051+#REF!+#REF!+#REF!+#REF!+#REF!+#REF!+#REF!+#REF!+#REF!+#REF!+#REF!+#REF!</f>
        <v>#REF!</v>
      </c>
      <c r="CD6" s="254" t="e">
        <f>+G120+G220+G432+G532+#REF!+G756+G856+G953+G1051+#REF!+#REF!+#REF!+#REF!+#REF!+#REF!+#REF!+#REF!+#REF!+#REF!+#REF!+#REF!</f>
        <v>#REF!</v>
      </c>
      <c r="CE6" s="254" t="e">
        <f>+H120+H220+H432+H532+#REF!+H756+H856+H953+H1051+#REF!+#REF!+#REF!+#REF!+#REF!+#REF!+#REF!+#REF!+#REF!+#REF!+#REF!+#REF!</f>
        <v>#REF!</v>
      </c>
      <c r="CF6" s="247">
        <v>2009</v>
      </c>
      <c r="CG6" s="64" t="s">
        <v>44</v>
      </c>
      <c r="CH6" s="255">
        <f>+'Anexo 4'!D14+'Anexo 4'!E14</f>
        <v>128726.32250000001</v>
      </c>
      <c r="CI6" s="255">
        <f>+'Anexo 4'!F14+'Anexo 4'!G14</f>
        <v>441849.71399999998</v>
      </c>
      <c r="CJ6" s="255">
        <f>+'Anexo 4'!H14+'Anexo 4'!I14</f>
        <v>128708.77750000001</v>
      </c>
      <c r="CK6" s="255" t="e">
        <f>+'Anexo 4'!#REF!+'Anexo 4'!#REF!+'Anexo 4'!#REF!+'Anexo 4'!#REF!+'Anexo 4'!J14+'Anexo 4'!K14</f>
        <v>#REF!</v>
      </c>
      <c r="CL6" s="255">
        <f>+'Anexo 4'!L14+'Anexo 4'!M14</f>
        <v>741963.02499999991</v>
      </c>
      <c r="CM6" s="256" t="e">
        <f t="shared" si="0"/>
        <v>#REF!</v>
      </c>
      <c r="CN6" s="256" t="e">
        <f t="shared" si="0"/>
        <v>#REF!</v>
      </c>
      <c r="CO6" s="256" t="e">
        <f t="shared" si="0"/>
        <v>#REF!</v>
      </c>
      <c r="CP6" s="256" t="e">
        <f t="shared" si="0"/>
        <v>#REF!</v>
      </c>
      <c r="CQ6" s="256" t="e">
        <f t="shared" si="0"/>
        <v>#REF!</v>
      </c>
      <c r="CR6" s="247">
        <v>2009</v>
      </c>
      <c r="CS6" s="64" t="s">
        <v>44</v>
      </c>
      <c r="CT6" s="226">
        <f>'Anexo 2 '!C13</f>
        <v>128726.32250000001</v>
      </c>
      <c r="CU6" s="226">
        <f>'Anexo 2 '!D13</f>
        <v>441849.71399999998</v>
      </c>
      <c r="CV6" s="226">
        <f>'Anexo 2 '!E13</f>
        <v>128708.77749999998</v>
      </c>
      <c r="CW6" s="226" t="e">
        <f>+'Anexo 2 '!#REF!+'Anexo 2 '!#REF!+'Anexo 2 '!#REF!</f>
        <v>#REF!</v>
      </c>
      <c r="CX6" s="226">
        <f>+'Anexo 2 '!G13</f>
        <v>741963.02499999979</v>
      </c>
      <c r="CY6" s="247">
        <v>2009</v>
      </c>
      <c r="CZ6" s="64" t="s">
        <v>44</v>
      </c>
      <c r="DA6" s="256">
        <f t="shared" si="1"/>
        <v>0</v>
      </c>
      <c r="DB6" s="256">
        <f t="shared" si="1"/>
        <v>0</v>
      </c>
      <c r="DC6" s="256">
        <f t="shared" si="1"/>
        <v>0</v>
      </c>
      <c r="DD6" s="256" t="e">
        <f t="shared" si="1"/>
        <v>#REF!</v>
      </c>
      <c r="DE6" s="256">
        <f t="shared" si="1"/>
        <v>0</v>
      </c>
    </row>
    <row r="7" spans="1:109" ht="16.5" x14ac:dyDescent="0.3">
      <c r="A7" s="548" t="s">
        <v>30</v>
      </c>
      <c r="B7" s="550" t="s">
        <v>31</v>
      </c>
      <c r="C7" s="589" t="s">
        <v>96</v>
      </c>
      <c r="D7" s="552" t="s">
        <v>32</v>
      </c>
      <c r="E7" s="552"/>
      <c r="F7" s="552"/>
      <c r="G7" s="552"/>
      <c r="H7" s="563"/>
      <c r="BY7" s="247">
        <v>2009</v>
      </c>
      <c r="BZ7" s="64" t="s">
        <v>45</v>
      </c>
      <c r="CA7" s="254" t="e">
        <f>+D121+D221+D433+D533+#REF!+D757+D857+D954+D1052+#REF!+#REF!+#REF!+#REF!+#REF!+#REF!+#REF!+#REF!+#REF!+#REF!+#REF!+#REF!</f>
        <v>#REF!</v>
      </c>
      <c r="CB7" s="254" t="e">
        <f>+E121+E221+E433+E533+#REF!+E757+E857+E954+E1052+#REF!+#REF!+#REF!+#REF!+#REF!+#REF!+#REF!+#REF!+#REF!+#REF!+#REF!+#REF!</f>
        <v>#REF!</v>
      </c>
      <c r="CC7" s="254" t="e">
        <f>+F121+F221+F433+F533+#REF!+F757+F857+F954+F1052+#REF!+#REF!+#REF!+#REF!+#REF!+#REF!+#REF!+#REF!+#REF!+#REF!+#REF!+#REF!</f>
        <v>#REF!</v>
      </c>
      <c r="CD7" s="254" t="e">
        <f>+G121+G221+G433+G533+#REF!+G757+G857+G954+G1052+#REF!+#REF!+#REF!+#REF!+#REF!+#REF!+#REF!+#REF!+#REF!+#REF!+#REF!+#REF!</f>
        <v>#REF!</v>
      </c>
      <c r="CE7" s="254" t="e">
        <f>+H121+H221+H433+H533+#REF!+H757+H857+H954+H1052+#REF!+#REF!+#REF!+#REF!+#REF!+#REF!+#REF!+#REF!+#REF!+#REF!+#REF!+#REF!</f>
        <v>#REF!</v>
      </c>
      <c r="CF7" s="247">
        <v>2009</v>
      </c>
      <c r="CG7" s="64" t="s">
        <v>45</v>
      </c>
      <c r="CH7" s="255">
        <f>+'Anexo 4'!D15+'Anexo 4'!E15</f>
        <v>118968.89950000004</v>
      </c>
      <c r="CI7" s="255">
        <f>+'Anexo 4'!F15+'Anexo 4'!G15</f>
        <v>428979.89900000003</v>
      </c>
      <c r="CJ7" s="255">
        <f>+'Anexo 4'!H15+'Anexo 4'!I15</f>
        <v>114507.27999999997</v>
      </c>
      <c r="CK7" s="255" t="e">
        <f>+'Anexo 4'!#REF!+'Anexo 4'!#REF!+'Anexo 4'!#REF!+'Anexo 4'!#REF!+'Anexo 4'!J15+'Anexo 4'!K15</f>
        <v>#REF!</v>
      </c>
      <c r="CL7" s="255">
        <f>+'Anexo 4'!L15+'Anexo 4'!M15</f>
        <v>700399.27850000001</v>
      </c>
      <c r="CM7" s="256" t="e">
        <f t="shared" si="0"/>
        <v>#REF!</v>
      </c>
      <c r="CN7" s="256" t="e">
        <f t="shared" si="0"/>
        <v>#REF!</v>
      </c>
      <c r="CO7" s="256" t="e">
        <f t="shared" si="0"/>
        <v>#REF!</v>
      </c>
      <c r="CP7" s="256" t="e">
        <f t="shared" si="0"/>
        <v>#REF!</v>
      </c>
      <c r="CQ7" s="256" t="e">
        <f t="shared" si="0"/>
        <v>#REF!</v>
      </c>
      <c r="CR7" s="247">
        <v>2009</v>
      </c>
      <c r="CS7" s="64" t="s">
        <v>45</v>
      </c>
      <c r="CT7" s="226">
        <f>'Anexo 2 '!C14</f>
        <v>118968.89950000003</v>
      </c>
      <c r="CU7" s="226">
        <f>'Anexo 2 '!D14</f>
        <v>428979.89900000003</v>
      </c>
      <c r="CV7" s="226">
        <f>'Anexo 2 '!E14</f>
        <v>114507.27999999998</v>
      </c>
      <c r="CW7" s="226" t="e">
        <f>+'Anexo 2 '!#REF!+'Anexo 2 '!#REF!+'Anexo 2 '!#REF!</f>
        <v>#REF!</v>
      </c>
      <c r="CX7" s="226">
        <f>+'Anexo 2 '!G14</f>
        <v>700399.2784999999</v>
      </c>
      <c r="CY7" s="247">
        <v>2009</v>
      </c>
      <c r="CZ7" s="64" t="s">
        <v>45</v>
      </c>
      <c r="DA7" s="256">
        <f t="shared" si="1"/>
        <v>0</v>
      </c>
      <c r="DB7" s="256">
        <f t="shared" si="1"/>
        <v>0</v>
      </c>
      <c r="DC7" s="256">
        <f t="shared" si="1"/>
        <v>0</v>
      </c>
      <c r="DD7" s="256" t="e">
        <f t="shared" si="1"/>
        <v>#REF!</v>
      </c>
      <c r="DE7" s="256">
        <f t="shared" si="1"/>
        <v>0</v>
      </c>
    </row>
    <row r="8" spans="1:109" ht="24" x14ac:dyDescent="0.3">
      <c r="A8" s="561"/>
      <c r="B8" s="562"/>
      <c r="C8" s="590"/>
      <c r="D8" s="162" t="s">
        <v>61</v>
      </c>
      <c r="E8" s="162" t="s">
        <v>62</v>
      </c>
      <c r="F8" s="265" t="s">
        <v>63</v>
      </c>
      <c r="G8" s="265" t="s">
        <v>64</v>
      </c>
      <c r="H8" s="104" t="s">
        <v>65</v>
      </c>
      <c r="BY8" s="247">
        <v>2009</v>
      </c>
      <c r="BZ8" s="64" t="s">
        <v>46</v>
      </c>
      <c r="CA8" s="254" t="e">
        <f>+D122+D222+D434+D534+#REF!+D758+D858+D955+D1053+#REF!+#REF!+#REF!+#REF!+#REF!+#REF!+#REF!+#REF!+#REF!+#REF!+#REF!+#REF!</f>
        <v>#REF!</v>
      </c>
      <c r="CB8" s="254" t="e">
        <f>+E122+E222+E434+E534+#REF!+E758+E858+E955+E1053+#REF!+#REF!+#REF!+#REF!+#REF!+#REF!+#REF!+#REF!+#REF!+#REF!+#REF!+#REF!</f>
        <v>#REF!</v>
      </c>
      <c r="CC8" s="254" t="e">
        <f>+F122+F222+F434+F534+#REF!+F758+F858+F955+F1053+#REF!+#REF!+#REF!+#REF!+#REF!+#REF!+#REF!+#REF!+#REF!+#REF!+#REF!+#REF!</f>
        <v>#REF!</v>
      </c>
      <c r="CD8" s="254" t="e">
        <f>+G122+G222+G434+G534+#REF!+G758+G858+G955+G1053+#REF!+#REF!+#REF!+#REF!+#REF!+#REF!+#REF!+#REF!+#REF!+#REF!+#REF!+#REF!</f>
        <v>#REF!</v>
      </c>
      <c r="CE8" s="254" t="e">
        <f>+H122+H222+H434+H534+#REF!+H758+H858+H955+H1053+#REF!+#REF!+#REF!+#REF!+#REF!+#REF!+#REF!+#REF!+#REF!+#REF!+#REF!+#REF!</f>
        <v>#REF!</v>
      </c>
      <c r="CF8" s="247">
        <v>2009</v>
      </c>
      <c r="CG8" s="64" t="s">
        <v>46</v>
      </c>
      <c r="CH8" s="255">
        <f>+'Anexo 4'!D16+'Anexo 4'!E16</f>
        <v>140033.94249999992</v>
      </c>
      <c r="CI8" s="255">
        <f>+'Anexo 4'!F16+'Anexo 4'!G16</f>
        <v>423709.16600000003</v>
      </c>
      <c r="CJ8" s="255">
        <f>+'Anexo 4'!H16+'Anexo 4'!I16</f>
        <v>123321.75499999999</v>
      </c>
      <c r="CK8" s="255" t="e">
        <f>+'Anexo 4'!#REF!+'Anexo 4'!#REF!+'Anexo 4'!#REF!+'Anexo 4'!#REF!+'Anexo 4'!J16+'Anexo 4'!K16</f>
        <v>#REF!</v>
      </c>
      <c r="CL8" s="255">
        <f>+'Anexo 4'!L16+'Anexo 4'!M16</f>
        <v>725187.071</v>
      </c>
      <c r="CM8" s="256" t="e">
        <f t="shared" si="0"/>
        <v>#REF!</v>
      </c>
      <c r="CN8" s="256" t="e">
        <f t="shared" si="0"/>
        <v>#REF!</v>
      </c>
      <c r="CO8" s="256" t="e">
        <f t="shared" si="0"/>
        <v>#REF!</v>
      </c>
      <c r="CP8" s="256" t="e">
        <f t="shared" si="0"/>
        <v>#REF!</v>
      </c>
      <c r="CQ8" s="256" t="e">
        <f t="shared" si="0"/>
        <v>#REF!</v>
      </c>
      <c r="CR8" s="247">
        <v>2009</v>
      </c>
      <c r="CS8" s="64" t="s">
        <v>46</v>
      </c>
      <c r="CT8" s="226">
        <f>'Anexo 2 '!C15</f>
        <v>140033.94249999995</v>
      </c>
      <c r="CU8" s="226">
        <f>'Anexo 2 '!D15</f>
        <v>423709.16600000003</v>
      </c>
      <c r="CV8" s="226">
        <f>'Anexo 2 '!E15</f>
        <v>123321.75499999999</v>
      </c>
      <c r="CW8" s="226" t="e">
        <f>+'Anexo 2 '!#REF!+'Anexo 2 '!#REF!+'Anexo 2 '!#REF!</f>
        <v>#REF!</v>
      </c>
      <c r="CX8" s="226">
        <f>+'Anexo 2 '!G15</f>
        <v>725187.071</v>
      </c>
      <c r="CY8" s="247">
        <v>2009</v>
      </c>
      <c r="CZ8" s="64" t="s">
        <v>46</v>
      </c>
      <c r="DA8" s="256">
        <f t="shared" si="1"/>
        <v>0</v>
      </c>
      <c r="DB8" s="256">
        <f t="shared" si="1"/>
        <v>0</v>
      </c>
      <c r="DC8" s="256">
        <f t="shared" si="1"/>
        <v>0</v>
      </c>
      <c r="DD8" s="256" t="e">
        <f t="shared" si="1"/>
        <v>#REF!</v>
      </c>
      <c r="DE8" s="256">
        <f t="shared" si="1"/>
        <v>0</v>
      </c>
    </row>
    <row r="9" spans="1:109" ht="16.5" x14ac:dyDescent="0.3">
      <c r="A9" s="410">
        <v>2009</v>
      </c>
      <c r="B9" s="64" t="s">
        <v>40</v>
      </c>
      <c r="C9" s="358" t="s">
        <v>97</v>
      </c>
      <c r="D9" s="359">
        <v>10247.07</v>
      </c>
      <c r="E9" s="359">
        <v>55150.9</v>
      </c>
      <c r="F9" s="360">
        <v>32106.022499999999</v>
      </c>
      <c r="G9" s="360">
        <v>4769.4825000000001</v>
      </c>
      <c r="H9" s="118">
        <v>102273.47500000001</v>
      </c>
      <c r="I9" s="54"/>
      <c r="J9" s="54"/>
      <c r="BY9" s="247"/>
      <c r="BZ9" s="64"/>
      <c r="CA9" s="254"/>
      <c r="CB9" s="254"/>
      <c r="CC9" s="254"/>
      <c r="CD9" s="254"/>
      <c r="CE9" s="254"/>
      <c r="CF9" s="247"/>
      <c r="CG9" s="64"/>
      <c r="CH9" s="255"/>
      <c r="CI9" s="255"/>
      <c r="CJ9" s="255"/>
      <c r="CK9" s="255"/>
      <c r="CL9" s="255"/>
      <c r="CM9" s="256"/>
      <c r="CN9" s="256"/>
      <c r="CO9" s="256"/>
      <c r="CP9" s="256"/>
      <c r="CQ9" s="256"/>
      <c r="CR9" s="247"/>
      <c r="CS9" s="64"/>
      <c r="CT9" s="226"/>
      <c r="CU9" s="226"/>
      <c r="CV9" s="226"/>
      <c r="CW9" s="226"/>
      <c r="CX9" s="226"/>
      <c r="CY9" s="247"/>
      <c r="CZ9" s="64"/>
      <c r="DA9" s="256"/>
      <c r="DB9" s="256"/>
      <c r="DC9" s="256"/>
      <c r="DD9" s="256"/>
      <c r="DE9" s="256"/>
    </row>
    <row r="10" spans="1:109" ht="16.5" x14ac:dyDescent="0.3">
      <c r="A10" s="391">
        <v>2009</v>
      </c>
      <c r="B10" s="353" t="s">
        <v>42</v>
      </c>
      <c r="C10" s="354" t="s">
        <v>97</v>
      </c>
      <c r="D10" s="355">
        <v>9690.89</v>
      </c>
      <c r="E10" s="355">
        <v>56350.049999999996</v>
      </c>
      <c r="F10" s="356">
        <v>36374.67</v>
      </c>
      <c r="G10" s="356">
        <v>4869.5424999999996</v>
      </c>
      <c r="H10" s="357">
        <v>107285.15250000001</v>
      </c>
      <c r="I10" s="54"/>
      <c r="J10" s="54"/>
      <c r="BY10" s="247"/>
      <c r="BZ10" s="64"/>
      <c r="CA10" s="254"/>
      <c r="CB10" s="254"/>
      <c r="CC10" s="254"/>
      <c r="CD10" s="254"/>
      <c r="CE10" s="254"/>
      <c r="CF10" s="247"/>
      <c r="CG10" s="64"/>
      <c r="CH10" s="255"/>
      <c r="CI10" s="255"/>
      <c r="CJ10" s="255"/>
      <c r="CK10" s="255"/>
      <c r="CL10" s="255"/>
      <c r="CM10" s="256"/>
      <c r="CN10" s="256"/>
      <c r="CO10" s="256"/>
      <c r="CP10" s="256"/>
      <c r="CQ10" s="256"/>
      <c r="CR10" s="247"/>
      <c r="CS10" s="64"/>
      <c r="CT10" s="226"/>
      <c r="CU10" s="226"/>
      <c r="CV10" s="226"/>
      <c r="CW10" s="226"/>
      <c r="CX10" s="226"/>
      <c r="CY10" s="247"/>
      <c r="CZ10" s="64"/>
      <c r="DA10" s="256"/>
      <c r="DB10" s="256"/>
      <c r="DC10" s="256"/>
      <c r="DD10" s="256"/>
      <c r="DE10" s="256"/>
    </row>
    <row r="11" spans="1:109" ht="16.5" x14ac:dyDescent="0.3">
      <c r="A11" s="410">
        <v>2009</v>
      </c>
      <c r="B11" s="64" t="s">
        <v>43</v>
      </c>
      <c r="C11" s="358" t="s">
        <v>97</v>
      </c>
      <c r="D11" s="359">
        <v>7808.52</v>
      </c>
      <c r="E11" s="359">
        <v>54058.275000000009</v>
      </c>
      <c r="F11" s="360">
        <v>33950.764999999999</v>
      </c>
      <c r="G11" s="360">
        <v>5212.6200000000008</v>
      </c>
      <c r="H11" s="118">
        <v>101030.18000000001</v>
      </c>
      <c r="I11" s="54"/>
      <c r="J11" s="54"/>
      <c r="BY11" s="247"/>
      <c r="BZ11" s="64"/>
      <c r="CA11" s="254"/>
      <c r="CB11" s="254"/>
      <c r="CC11" s="254"/>
      <c r="CD11" s="254"/>
      <c r="CE11" s="254"/>
      <c r="CF11" s="247"/>
      <c r="CG11" s="64"/>
      <c r="CH11" s="255"/>
      <c r="CI11" s="255"/>
      <c r="CJ11" s="255"/>
      <c r="CK11" s="255"/>
      <c r="CL11" s="255"/>
      <c r="CM11" s="256"/>
      <c r="CN11" s="256"/>
      <c r="CO11" s="256"/>
      <c r="CP11" s="256"/>
      <c r="CQ11" s="256"/>
      <c r="CR11" s="247"/>
      <c r="CS11" s="64"/>
      <c r="CT11" s="226"/>
      <c r="CU11" s="226"/>
      <c r="CV11" s="226"/>
      <c r="CW11" s="226"/>
      <c r="CX11" s="226"/>
      <c r="CY11" s="247"/>
      <c r="CZ11" s="64"/>
      <c r="DA11" s="256"/>
      <c r="DB11" s="256"/>
      <c r="DC11" s="256"/>
      <c r="DD11" s="256"/>
      <c r="DE11" s="256"/>
    </row>
    <row r="12" spans="1:109" ht="16.5" x14ac:dyDescent="0.3">
      <c r="A12" s="391">
        <v>2009</v>
      </c>
      <c r="B12" s="353" t="s">
        <v>44</v>
      </c>
      <c r="C12" s="354" t="s">
        <v>97</v>
      </c>
      <c r="D12" s="355">
        <v>8401.49</v>
      </c>
      <c r="E12" s="355">
        <v>64494.074999999997</v>
      </c>
      <c r="F12" s="356">
        <v>38129.4375</v>
      </c>
      <c r="G12" s="356">
        <v>5361.5824999999995</v>
      </c>
      <c r="H12" s="357">
        <v>116386.58500000001</v>
      </c>
      <c r="I12" s="54"/>
      <c r="J12" s="54"/>
      <c r="BY12" s="247"/>
      <c r="BZ12" s="64"/>
      <c r="CA12" s="254"/>
      <c r="CB12" s="254"/>
      <c r="CC12" s="254"/>
      <c r="CD12" s="254"/>
      <c r="CE12" s="254"/>
      <c r="CF12" s="247"/>
      <c r="CG12" s="64"/>
      <c r="CH12" s="255"/>
      <c r="CI12" s="255"/>
      <c r="CJ12" s="255"/>
      <c r="CK12" s="255"/>
      <c r="CL12" s="255"/>
      <c r="CM12" s="256"/>
      <c r="CN12" s="256"/>
      <c r="CO12" s="256"/>
      <c r="CP12" s="256"/>
      <c r="CQ12" s="256"/>
      <c r="CR12" s="247"/>
      <c r="CS12" s="64"/>
      <c r="CT12" s="226"/>
      <c r="CU12" s="226"/>
      <c r="CV12" s="226"/>
      <c r="CW12" s="226"/>
      <c r="CX12" s="226"/>
      <c r="CY12" s="247"/>
      <c r="CZ12" s="64"/>
      <c r="DA12" s="256"/>
      <c r="DB12" s="256"/>
      <c r="DC12" s="256"/>
      <c r="DD12" s="256"/>
      <c r="DE12" s="256"/>
    </row>
    <row r="13" spans="1:109" ht="16.5" x14ac:dyDescent="0.3">
      <c r="A13" s="410">
        <v>2009</v>
      </c>
      <c r="B13" s="64" t="s">
        <v>45</v>
      </c>
      <c r="C13" s="358" t="s">
        <v>97</v>
      </c>
      <c r="D13" s="359">
        <v>10032</v>
      </c>
      <c r="E13" s="359">
        <v>63909.749999999993</v>
      </c>
      <c r="F13" s="360">
        <v>30479.105</v>
      </c>
      <c r="G13" s="360">
        <v>4872.2950000000001</v>
      </c>
      <c r="H13" s="118">
        <v>109293.15</v>
      </c>
      <c r="I13" s="54"/>
      <c r="J13" s="54"/>
      <c r="BY13" s="247"/>
      <c r="BZ13" s="64"/>
      <c r="CA13" s="254"/>
      <c r="CB13" s="254"/>
      <c r="CC13" s="254"/>
      <c r="CD13" s="254"/>
      <c r="CE13" s="254"/>
      <c r="CF13" s="247"/>
      <c r="CG13" s="64"/>
      <c r="CH13" s="255"/>
      <c r="CI13" s="255"/>
      <c r="CJ13" s="255"/>
      <c r="CK13" s="255"/>
      <c r="CL13" s="255"/>
      <c r="CM13" s="256"/>
      <c r="CN13" s="256"/>
      <c r="CO13" s="256"/>
      <c r="CP13" s="256"/>
      <c r="CQ13" s="256"/>
      <c r="CR13" s="247"/>
      <c r="CS13" s="64"/>
      <c r="CT13" s="226"/>
      <c r="CU13" s="226"/>
      <c r="CV13" s="226"/>
      <c r="CW13" s="226"/>
      <c r="CX13" s="226"/>
      <c r="CY13" s="247"/>
      <c r="CZ13" s="64"/>
      <c r="DA13" s="256"/>
      <c r="DB13" s="256"/>
      <c r="DC13" s="256"/>
      <c r="DD13" s="256"/>
      <c r="DE13" s="256"/>
    </row>
    <row r="14" spans="1:109" ht="16.5" x14ac:dyDescent="0.3">
      <c r="A14" s="391">
        <v>2009</v>
      </c>
      <c r="B14" s="353" t="s">
        <v>46</v>
      </c>
      <c r="C14" s="354" t="s">
        <v>97</v>
      </c>
      <c r="D14" s="355">
        <v>12605.380000000001</v>
      </c>
      <c r="E14" s="355">
        <v>59009.212500000001</v>
      </c>
      <c r="F14" s="356">
        <v>30776.870000000003</v>
      </c>
      <c r="G14" s="356">
        <v>5558.8250000000007</v>
      </c>
      <c r="H14" s="357">
        <v>107950.28749999999</v>
      </c>
      <c r="I14" s="54"/>
      <c r="J14" s="54"/>
      <c r="BY14" s="247"/>
      <c r="BZ14" s="64"/>
      <c r="CA14" s="254"/>
      <c r="CB14" s="254"/>
      <c r="CC14" s="254"/>
      <c r="CD14" s="254"/>
      <c r="CE14" s="254"/>
      <c r="CF14" s="247"/>
      <c r="CG14" s="64"/>
      <c r="CH14" s="255"/>
      <c r="CI14" s="255"/>
      <c r="CJ14" s="255"/>
      <c r="CK14" s="255"/>
      <c r="CL14" s="255"/>
      <c r="CM14" s="256"/>
      <c r="CN14" s="256"/>
      <c r="CO14" s="256"/>
      <c r="CP14" s="256"/>
      <c r="CQ14" s="256"/>
      <c r="CR14" s="247"/>
      <c r="CS14" s="64"/>
      <c r="CT14" s="226"/>
      <c r="CU14" s="226"/>
      <c r="CV14" s="226"/>
      <c r="CW14" s="226"/>
      <c r="CX14" s="226"/>
      <c r="CY14" s="247"/>
      <c r="CZ14" s="64"/>
      <c r="DA14" s="256"/>
      <c r="DB14" s="256"/>
      <c r="DC14" s="256"/>
      <c r="DD14" s="256"/>
      <c r="DE14" s="256"/>
    </row>
    <row r="15" spans="1:109" ht="16.5" x14ac:dyDescent="0.3">
      <c r="A15" s="410">
        <v>2009</v>
      </c>
      <c r="B15" s="64" t="s">
        <v>47</v>
      </c>
      <c r="C15" s="358" t="s">
        <v>97</v>
      </c>
      <c r="D15" s="359">
        <v>11921.25</v>
      </c>
      <c r="E15" s="359">
        <v>62128.224999999991</v>
      </c>
      <c r="F15" s="360">
        <v>31678.36</v>
      </c>
      <c r="G15" s="360">
        <v>5952.6774999999998</v>
      </c>
      <c r="H15" s="118">
        <v>111680.5125</v>
      </c>
      <c r="I15" s="54"/>
      <c r="J15" s="54"/>
      <c r="BY15" s="247"/>
      <c r="BZ15" s="64"/>
      <c r="CA15" s="254"/>
      <c r="CB15" s="254"/>
      <c r="CC15" s="254"/>
      <c r="CD15" s="254"/>
      <c r="CE15" s="254"/>
      <c r="CF15" s="247"/>
      <c r="CG15" s="64"/>
      <c r="CH15" s="255"/>
      <c r="CI15" s="255"/>
      <c r="CJ15" s="255"/>
      <c r="CK15" s="255"/>
      <c r="CL15" s="255"/>
      <c r="CM15" s="256"/>
      <c r="CN15" s="256"/>
      <c r="CO15" s="256"/>
      <c r="CP15" s="256"/>
      <c r="CQ15" s="256"/>
      <c r="CR15" s="247"/>
      <c r="CS15" s="64"/>
      <c r="CT15" s="226"/>
      <c r="CU15" s="226"/>
      <c r="CV15" s="226"/>
      <c r="CW15" s="226"/>
      <c r="CX15" s="226"/>
      <c r="CY15" s="247"/>
      <c r="CZ15" s="64"/>
      <c r="DA15" s="256"/>
      <c r="DB15" s="256"/>
      <c r="DC15" s="256"/>
      <c r="DD15" s="256"/>
      <c r="DE15" s="256"/>
    </row>
    <row r="16" spans="1:109" ht="16.5" x14ac:dyDescent="0.3">
      <c r="A16" s="391">
        <v>2009</v>
      </c>
      <c r="B16" s="353" t="s">
        <v>48</v>
      </c>
      <c r="C16" s="354" t="s">
        <v>97</v>
      </c>
      <c r="D16" s="355">
        <v>10076.150000000001</v>
      </c>
      <c r="E16" s="355">
        <v>61242.1</v>
      </c>
      <c r="F16" s="356">
        <v>29612.61</v>
      </c>
      <c r="G16" s="356">
        <v>4957.2825000000003</v>
      </c>
      <c r="H16" s="357">
        <v>105888.1425</v>
      </c>
      <c r="I16" s="54"/>
      <c r="J16" s="54"/>
      <c r="BY16" s="247"/>
      <c r="BZ16" s="64"/>
      <c r="CA16" s="254"/>
      <c r="CB16" s="254"/>
      <c r="CC16" s="254"/>
      <c r="CD16" s="254"/>
      <c r="CE16" s="254"/>
      <c r="CF16" s="247"/>
      <c r="CG16" s="64"/>
      <c r="CH16" s="255"/>
      <c r="CI16" s="255"/>
      <c r="CJ16" s="255"/>
      <c r="CK16" s="255"/>
      <c r="CL16" s="255"/>
      <c r="CM16" s="256"/>
      <c r="CN16" s="256"/>
      <c r="CO16" s="256"/>
      <c r="CP16" s="256"/>
      <c r="CQ16" s="256"/>
      <c r="CR16" s="247"/>
      <c r="CS16" s="64"/>
      <c r="CT16" s="226"/>
      <c r="CU16" s="226"/>
      <c r="CV16" s="226"/>
      <c r="CW16" s="226"/>
      <c r="CX16" s="226"/>
      <c r="CY16" s="247"/>
      <c r="CZ16" s="64"/>
      <c r="DA16" s="256"/>
      <c r="DB16" s="256"/>
      <c r="DC16" s="256"/>
      <c r="DD16" s="256"/>
      <c r="DE16" s="256"/>
    </row>
    <row r="17" spans="1:109" ht="16.5" x14ac:dyDescent="0.3">
      <c r="A17" s="410">
        <v>2009</v>
      </c>
      <c r="B17" s="64" t="s">
        <v>49</v>
      </c>
      <c r="C17" s="358" t="s">
        <v>97</v>
      </c>
      <c r="D17" s="359">
        <v>11765.92</v>
      </c>
      <c r="E17" s="359">
        <v>58245.875000000007</v>
      </c>
      <c r="F17" s="360">
        <v>22700.670000000002</v>
      </c>
      <c r="G17" s="360">
        <v>4314.4475000000002</v>
      </c>
      <c r="H17" s="118">
        <v>97026.912500000006</v>
      </c>
      <c r="I17" s="54"/>
      <c r="J17" s="54"/>
      <c r="BY17" s="247"/>
      <c r="BZ17" s="64"/>
      <c r="CA17" s="254"/>
      <c r="CB17" s="254"/>
      <c r="CC17" s="254"/>
      <c r="CD17" s="254"/>
      <c r="CE17" s="254"/>
      <c r="CF17" s="247"/>
      <c r="CG17" s="64"/>
      <c r="CH17" s="255"/>
      <c r="CI17" s="255"/>
      <c r="CJ17" s="255"/>
      <c r="CK17" s="255"/>
      <c r="CL17" s="255"/>
      <c r="CM17" s="256"/>
      <c r="CN17" s="256"/>
      <c r="CO17" s="256"/>
      <c r="CP17" s="256"/>
      <c r="CQ17" s="256"/>
      <c r="CR17" s="247"/>
      <c r="CS17" s="64"/>
      <c r="CT17" s="226"/>
      <c r="CU17" s="226"/>
      <c r="CV17" s="226"/>
      <c r="CW17" s="226"/>
      <c r="CX17" s="226"/>
      <c r="CY17" s="247"/>
      <c r="CZ17" s="64"/>
      <c r="DA17" s="256"/>
      <c r="DB17" s="256"/>
      <c r="DC17" s="256"/>
      <c r="DD17" s="256"/>
      <c r="DE17" s="256"/>
    </row>
    <row r="18" spans="1:109" ht="16.5" x14ac:dyDescent="0.3">
      <c r="A18" s="391">
        <v>2010</v>
      </c>
      <c r="B18" s="353" t="s">
        <v>50</v>
      </c>
      <c r="C18" s="354" t="s">
        <v>97</v>
      </c>
      <c r="D18" s="355">
        <v>10221.380000000001</v>
      </c>
      <c r="E18" s="355">
        <v>59384.25</v>
      </c>
      <c r="F18" s="356">
        <v>25292.412499999995</v>
      </c>
      <c r="G18" s="356">
        <v>4340.2275</v>
      </c>
      <c r="H18" s="357">
        <v>99238.27</v>
      </c>
      <c r="I18" s="54"/>
      <c r="J18" s="54"/>
      <c r="BY18" s="247"/>
      <c r="BZ18" s="64"/>
      <c r="CA18" s="254"/>
      <c r="CB18" s="254"/>
      <c r="CC18" s="254"/>
      <c r="CD18" s="254"/>
      <c r="CE18" s="254"/>
      <c r="CF18" s="247"/>
      <c r="CG18" s="64"/>
      <c r="CH18" s="255"/>
      <c r="CI18" s="255"/>
      <c r="CJ18" s="255"/>
      <c r="CK18" s="255"/>
      <c r="CL18" s="255"/>
      <c r="CM18" s="256"/>
      <c r="CN18" s="256"/>
      <c r="CO18" s="256"/>
      <c r="CP18" s="256"/>
      <c r="CQ18" s="256"/>
      <c r="CR18" s="247"/>
      <c r="CS18" s="64"/>
      <c r="CT18" s="226"/>
      <c r="CU18" s="226"/>
      <c r="CV18" s="226"/>
      <c r="CW18" s="226"/>
      <c r="CX18" s="226"/>
      <c r="CY18" s="247"/>
      <c r="CZ18" s="64"/>
      <c r="DA18" s="256"/>
      <c r="DB18" s="256"/>
      <c r="DC18" s="256"/>
      <c r="DD18" s="256"/>
      <c r="DE18" s="256"/>
    </row>
    <row r="19" spans="1:109" ht="16.5" x14ac:dyDescent="0.3">
      <c r="A19" s="410">
        <v>2010</v>
      </c>
      <c r="B19" s="64" t="s">
        <v>51</v>
      </c>
      <c r="C19" s="358" t="s">
        <v>97</v>
      </c>
      <c r="D19" s="359">
        <v>10327.130000000001</v>
      </c>
      <c r="E19" s="359">
        <v>61095.875</v>
      </c>
      <c r="F19" s="360">
        <v>27361.945</v>
      </c>
      <c r="G19" s="360">
        <v>5023.0275000000001</v>
      </c>
      <c r="H19" s="118">
        <v>103807.97750000001</v>
      </c>
      <c r="I19" s="54"/>
      <c r="J19" s="54"/>
      <c r="BY19" s="247"/>
      <c r="BZ19" s="64"/>
      <c r="CA19" s="254"/>
      <c r="CB19" s="254"/>
      <c r="CC19" s="254"/>
      <c r="CD19" s="254"/>
      <c r="CE19" s="254"/>
      <c r="CF19" s="247"/>
      <c r="CG19" s="64"/>
      <c r="CH19" s="255"/>
      <c r="CI19" s="255"/>
      <c r="CJ19" s="255"/>
      <c r="CK19" s="255"/>
      <c r="CL19" s="255"/>
      <c r="CM19" s="256"/>
      <c r="CN19" s="256"/>
      <c r="CO19" s="256"/>
      <c r="CP19" s="256"/>
      <c r="CQ19" s="256"/>
      <c r="CR19" s="247"/>
      <c r="CS19" s="64"/>
      <c r="CT19" s="226"/>
      <c r="CU19" s="226"/>
      <c r="CV19" s="226"/>
      <c r="CW19" s="226"/>
      <c r="CX19" s="226"/>
      <c r="CY19" s="247"/>
      <c r="CZ19" s="64"/>
      <c r="DA19" s="256"/>
      <c r="DB19" s="256"/>
      <c r="DC19" s="256"/>
      <c r="DD19" s="256"/>
      <c r="DE19" s="256"/>
    </row>
    <row r="20" spans="1:109" ht="16.5" x14ac:dyDescent="0.3">
      <c r="A20" s="391">
        <v>2010</v>
      </c>
      <c r="B20" s="353" t="s">
        <v>52</v>
      </c>
      <c r="C20" s="354" t="s">
        <v>97</v>
      </c>
      <c r="D20" s="355">
        <v>12717.880000000001</v>
      </c>
      <c r="E20" s="355">
        <v>66613.875999999989</v>
      </c>
      <c r="F20" s="356">
        <v>34227.85</v>
      </c>
      <c r="G20" s="356">
        <v>4983.0950000000003</v>
      </c>
      <c r="H20" s="357">
        <v>118542.70100000002</v>
      </c>
      <c r="I20" s="54"/>
      <c r="J20" s="54"/>
      <c r="BY20" s="247"/>
      <c r="BZ20" s="64"/>
      <c r="CA20" s="254"/>
      <c r="CB20" s="254"/>
      <c r="CC20" s="254"/>
      <c r="CD20" s="254"/>
      <c r="CE20" s="254"/>
      <c r="CF20" s="247"/>
      <c r="CG20" s="64"/>
      <c r="CH20" s="255"/>
      <c r="CI20" s="255"/>
      <c r="CJ20" s="255"/>
      <c r="CK20" s="255"/>
      <c r="CL20" s="255"/>
      <c r="CM20" s="256"/>
      <c r="CN20" s="256"/>
      <c r="CO20" s="256"/>
      <c r="CP20" s="256"/>
      <c r="CQ20" s="256"/>
      <c r="CR20" s="247"/>
      <c r="CS20" s="64"/>
      <c r="CT20" s="226"/>
      <c r="CU20" s="226"/>
      <c r="CV20" s="226"/>
      <c r="CW20" s="226"/>
      <c r="CX20" s="226"/>
      <c r="CY20" s="247"/>
      <c r="CZ20" s="64"/>
      <c r="DA20" s="256"/>
      <c r="DB20" s="256"/>
      <c r="DC20" s="256"/>
      <c r="DD20" s="256"/>
      <c r="DE20" s="256"/>
    </row>
    <row r="21" spans="1:109" ht="16.5" x14ac:dyDescent="0.3">
      <c r="A21" s="410">
        <v>2010</v>
      </c>
      <c r="B21" s="64" t="s">
        <v>40</v>
      </c>
      <c r="C21" s="358" t="s">
        <v>97</v>
      </c>
      <c r="D21" s="359">
        <v>11637.51</v>
      </c>
      <c r="E21" s="359">
        <v>60229.549999999996</v>
      </c>
      <c r="F21" s="360">
        <v>31321.319999999996</v>
      </c>
      <c r="G21" s="360">
        <v>4409.49</v>
      </c>
      <c r="H21" s="118">
        <v>107597.87000000001</v>
      </c>
      <c r="I21" s="54"/>
      <c r="J21" s="54"/>
      <c r="BY21" s="247"/>
      <c r="BZ21" s="64"/>
      <c r="CA21" s="254"/>
      <c r="CB21" s="254"/>
      <c r="CC21" s="254"/>
      <c r="CD21" s="254"/>
      <c r="CE21" s="254"/>
      <c r="CF21" s="247"/>
      <c r="CG21" s="64"/>
      <c r="CH21" s="255"/>
      <c r="CI21" s="255"/>
      <c r="CJ21" s="255"/>
      <c r="CK21" s="255"/>
      <c r="CL21" s="255"/>
      <c r="CM21" s="256"/>
      <c r="CN21" s="256"/>
      <c r="CO21" s="256"/>
      <c r="CP21" s="256"/>
      <c r="CQ21" s="256"/>
      <c r="CR21" s="247"/>
      <c r="CS21" s="64"/>
      <c r="CT21" s="226"/>
      <c r="CU21" s="226"/>
      <c r="CV21" s="226"/>
      <c r="CW21" s="226"/>
      <c r="CX21" s="226"/>
      <c r="CY21" s="247"/>
      <c r="CZ21" s="64"/>
      <c r="DA21" s="256"/>
      <c r="DB21" s="256"/>
      <c r="DC21" s="256"/>
      <c r="DD21" s="256"/>
      <c r="DE21" s="256"/>
    </row>
    <row r="22" spans="1:109" ht="16.5" x14ac:dyDescent="0.3">
      <c r="A22" s="391">
        <v>2010</v>
      </c>
      <c r="B22" s="353" t="s">
        <v>42</v>
      </c>
      <c r="C22" s="354" t="s">
        <v>97</v>
      </c>
      <c r="D22" s="355">
        <v>12429.16</v>
      </c>
      <c r="E22" s="355">
        <v>66568.5</v>
      </c>
      <c r="F22" s="356">
        <v>32328.864999999998</v>
      </c>
      <c r="G22" s="356">
        <v>4299.8250000000007</v>
      </c>
      <c r="H22" s="357">
        <v>115626.35</v>
      </c>
      <c r="I22" s="54"/>
      <c r="J22" s="54"/>
      <c r="BY22" s="247"/>
      <c r="BZ22" s="64"/>
      <c r="CA22" s="254"/>
      <c r="CB22" s="254"/>
      <c r="CC22" s="254"/>
      <c r="CD22" s="254"/>
      <c r="CE22" s="254"/>
      <c r="CF22" s="247"/>
      <c r="CG22" s="64"/>
      <c r="CH22" s="255"/>
      <c r="CI22" s="255"/>
      <c r="CJ22" s="255"/>
      <c r="CK22" s="255"/>
      <c r="CL22" s="255"/>
      <c r="CM22" s="256"/>
      <c r="CN22" s="256"/>
      <c r="CO22" s="256"/>
      <c r="CP22" s="256"/>
      <c r="CQ22" s="256"/>
      <c r="CR22" s="247"/>
      <c r="CS22" s="64"/>
      <c r="CT22" s="226"/>
      <c r="CU22" s="226"/>
      <c r="CV22" s="226"/>
      <c r="CW22" s="226"/>
      <c r="CX22" s="226"/>
      <c r="CY22" s="247"/>
      <c r="CZ22" s="64"/>
      <c r="DA22" s="256"/>
      <c r="DB22" s="256"/>
      <c r="DC22" s="256"/>
      <c r="DD22" s="256"/>
      <c r="DE22" s="256"/>
    </row>
    <row r="23" spans="1:109" ht="16.5" x14ac:dyDescent="0.3">
      <c r="A23" s="410">
        <v>2010</v>
      </c>
      <c r="B23" s="64" t="s">
        <v>43</v>
      </c>
      <c r="C23" s="358" t="s">
        <v>97</v>
      </c>
      <c r="D23" s="359">
        <v>13726.920000000002</v>
      </c>
      <c r="E23" s="359">
        <v>60604</v>
      </c>
      <c r="F23" s="360">
        <v>29522.997500000001</v>
      </c>
      <c r="G23" s="360">
        <v>3771.9349999999999</v>
      </c>
      <c r="H23" s="118">
        <v>107625.85250000001</v>
      </c>
      <c r="I23" s="54"/>
      <c r="J23" s="54"/>
      <c r="BY23" s="247"/>
      <c r="BZ23" s="64"/>
      <c r="CA23" s="254"/>
      <c r="CB23" s="254"/>
      <c r="CC23" s="254"/>
      <c r="CD23" s="254"/>
      <c r="CE23" s="254"/>
      <c r="CF23" s="247"/>
      <c r="CG23" s="64"/>
      <c r="CH23" s="255"/>
      <c r="CI23" s="255"/>
      <c r="CJ23" s="255"/>
      <c r="CK23" s="255"/>
      <c r="CL23" s="255"/>
      <c r="CM23" s="256"/>
      <c r="CN23" s="256"/>
      <c r="CO23" s="256"/>
      <c r="CP23" s="256"/>
      <c r="CQ23" s="256"/>
      <c r="CR23" s="247"/>
      <c r="CS23" s="64"/>
      <c r="CT23" s="226"/>
      <c r="CU23" s="226"/>
      <c r="CV23" s="226"/>
      <c r="CW23" s="226"/>
      <c r="CX23" s="226"/>
      <c r="CY23" s="247"/>
      <c r="CZ23" s="64"/>
      <c r="DA23" s="256"/>
      <c r="DB23" s="256"/>
      <c r="DC23" s="256"/>
      <c r="DD23" s="256"/>
      <c r="DE23" s="256"/>
    </row>
    <row r="24" spans="1:109" ht="16.5" x14ac:dyDescent="0.3">
      <c r="A24" s="391">
        <v>2010</v>
      </c>
      <c r="B24" s="353" t="s">
        <v>44</v>
      </c>
      <c r="C24" s="354" t="s">
        <v>97</v>
      </c>
      <c r="D24" s="355">
        <v>12169.34</v>
      </c>
      <c r="E24" s="355">
        <v>60702.35</v>
      </c>
      <c r="F24" s="356">
        <v>29231.994999999999</v>
      </c>
      <c r="G24" s="356">
        <v>3745.2324999999996</v>
      </c>
      <c r="H24" s="357">
        <v>105848.9175</v>
      </c>
      <c r="I24" s="54"/>
      <c r="J24" s="54"/>
      <c r="BY24" s="247"/>
      <c r="BZ24" s="64"/>
      <c r="CA24" s="254"/>
      <c r="CB24" s="254"/>
      <c r="CC24" s="254"/>
      <c r="CD24" s="254"/>
      <c r="CE24" s="254"/>
      <c r="CF24" s="247"/>
      <c r="CG24" s="64"/>
      <c r="CH24" s="255"/>
      <c r="CI24" s="255"/>
      <c r="CJ24" s="255"/>
      <c r="CK24" s="255"/>
      <c r="CL24" s="255"/>
      <c r="CM24" s="256"/>
      <c r="CN24" s="256"/>
      <c r="CO24" s="256"/>
      <c r="CP24" s="256"/>
      <c r="CQ24" s="256"/>
      <c r="CR24" s="247"/>
      <c r="CS24" s="64"/>
      <c r="CT24" s="226"/>
      <c r="CU24" s="226"/>
      <c r="CV24" s="226"/>
      <c r="CW24" s="226"/>
      <c r="CX24" s="226"/>
      <c r="CY24" s="247"/>
      <c r="CZ24" s="64"/>
      <c r="DA24" s="256"/>
      <c r="DB24" s="256"/>
      <c r="DC24" s="256"/>
      <c r="DD24" s="256"/>
      <c r="DE24" s="256"/>
    </row>
    <row r="25" spans="1:109" ht="16.5" x14ac:dyDescent="0.3">
      <c r="A25" s="410">
        <v>2010</v>
      </c>
      <c r="B25" s="64" t="s">
        <v>45</v>
      </c>
      <c r="C25" s="358" t="s">
        <v>97</v>
      </c>
      <c r="D25" s="359">
        <v>12217.41</v>
      </c>
      <c r="E25" s="359">
        <v>65131</v>
      </c>
      <c r="F25" s="360">
        <v>30413.3325</v>
      </c>
      <c r="G25" s="360">
        <v>3731</v>
      </c>
      <c r="H25" s="118">
        <v>111492.74249999999</v>
      </c>
      <c r="I25" s="54"/>
      <c r="J25" s="54"/>
      <c r="BY25" s="247"/>
      <c r="BZ25" s="64"/>
      <c r="CA25" s="254"/>
      <c r="CB25" s="254"/>
      <c r="CC25" s="254"/>
      <c r="CD25" s="254"/>
      <c r="CE25" s="254"/>
      <c r="CF25" s="247"/>
      <c r="CG25" s="64"/>
      <c r="CH25" s="255"/>
      <c r="CI25" s="255"/>
      <c r="CJ25" s="255"/>
      <c r="CK25" s="255"/>
      <c r="CL25" s="255"/>
      <c r="CM25" s="256"/>
      <c r="CN25" s="256"/>
      <c r="CO25" s="256"/>
      <c r="CP25" s="256"/>
      <c r="CQ25" s="256"/>
      <c r="CR25" s="247"/>
      <c r="CS25" s="64"/>
      <c r="CT25" s="226"/>
      <c r="CU25" s="226"/>
      <c r="CV25" s="226"/>
      <c r="CW25" s="226"/>
      <c r="CX25" s="226"/>
      <c r="CY25" s="247"/>
      <c r="CZ25" s="64"/>
      <c r="DA25" s="256"/>
      <c r="DB25" s="256"/>
      <c r="DC25" s="256"/>
      <c r="DD25" s="256"/>
      <c r="DE25" s="256"/>
    </row>
    <row r="26" spans="1:109" ht="16.5" x14ac:dyDescent="0.3">
      <c r="A26" s="391">
        <v>2010</v>
      </c>
      <c r="B26" s="353" t="s">
        <v>46</v>
      </c>
      <c r="C26" s="354" t="s">
        <v>97</v>
      </c>
      <c r="D26" s="355">
        <v>10146.09</v>
      </c>
      <c r="E26" s="355">
        <v>67459.100000000006</v>
      </c>
      <c r="F26" s="356">
        <v>28565.485000000001</v>
      </c>
      <c r="G26" s="356">
        <v>4338.8474999999999</v>
      </c>
      <c r="H26" s="357">
        <v>110509.52249999998</v>
      </c>
      <c r="I26" s="54"/>
      <c r="J26" s="54"/>
      <c r="BY26" s="247"/>
      <c r="BZ26" s="64"/>
      <c r="CA26" s="254"/>
      <c r="CB26" s="254"/>
      <c r="CC26" s="254"/>
      <c r="CD26" s="254"/>
      <c r="CE26" s="254"/>
      <c r="CF26" s="247"/>
      <c r="CG26" s="64"/>
      <c r="CH26" s="255"/>
      <c r="CI26" s="255"/>
      <c r="CJ26" s="255"/>
      <c r="CK26" s="255"/>
      <c r="CL26" s="255"/>
      <c r="CM26" s="256"/>
      <c r="CN26" s="256"/>
      <c r="CO26" s="256"/>
      <c r="CP26" s="256"/>
      <c r="CQ26" s="256"/>
      <c r="CR26" s="247"/>
      <c r="CS26" s="64"/>
      <c r="CT26" s="226"/>
      <c r="CU26" s="226"/>
      <c r="CV26" s="226"/>
      <c r="CW26" s="226"/>
      <c r="CX26" s="226"/>
      <c r="CY26" s="247"/>
      <c r="CZ26" s="64"/>
      <c r="DA26" s="256"/>
      <c r="DB26" s="256"/>
      <c r="DC26" s="256"/>
      <c r="DD26" s="256"/>
      <c r="DE26" s="256"/>
    </row>
    <row r="27" spans="1:109" ht="16.5" x14ac:dyDescent="0.3">
      <c r="A27" s="410">
        <v>2010</v>
      </c>
      <c r="B27" s="64" t="s">
        <v>47</v>
      </c>
      <c r="C27" s="358" t="s">
        <v>97</v>
      </c>
      <c r="D27" s="359">
        <v>11588.09</v>
      </c>
      <c r="E27" s="359">
        <v>65719.324999999997</v>
      </c>
      <c r="F27" s="360">
        <v>26389.170000000002</v>
      </c>
      <c r="G27" s="360">
        <v>4134.7474999999995</v>
      </c>
      <c r="H27" s="118">
        <v>107831.3325</v>
      </c>
      <c r="I27" s="54"/>
      <c r="J27" s="54"/>
      <c r="BY27" s="247"/>
      <c r="BZ27" s="64"/>
      <c r="CA27" s="254"/>
      <c r="CB27" s="254"/>
      <c r="CC27" s="254"/>
      <c r="CD27" s="254"/>
      <c r="CE27" s="254"/>
      <c r="CF27" s="247"/>
      <c r="CG27" s="64"/>
      <c r="CH27" s="255"/>
      <c r="CI27" s="255"/>
      <c r="CJ27" s="255"/>
      <c r="CK27" s="255"/>
      <c r="CL27" s="255"/>
      <c r="CM27" s="256"/>
      <c r="CN27" s="256"/>
      <c r="CO27" s="256"/>
      <c r="CP27" s="256"/>
      <c r="CQ27" s="256"/>
      <c r="CR27" s="247"/>
      <c r="CS27" s="64"/>
      <c r="CT27" s="226"/>
      <c r="CU27" s="226"/>
      <c r="CV27" s="226"/>
      <c r="CW27" s="226"/>
      <c r="CX27" s="226"/>
      <c r="CY27" s="247"/>
      <c r="CZ27" s="64"/>
      <c r="DA27" s="256"/>
      <c r="DB27" s="256"/>
      <c r="DC27" s="256"/>
      <c r="DD27" s="256"/>
      <c r="DE27" s="256"/>
    </row>
    <row r="28" spans="1:109" ht="16.5" x14ac:dyDescent="0.3">
      <c r="A28" s="391">
        <v>2010</v>
      </c>
      <c r="B28" s="353" t="s">
        <v>48</v>
      </c>
      <c r="C28" s="354" t="s">
        <v>97</v>
      </c>
      <c r="D28" s="355">
        <v>11810.869999999999</v>
      </c>
      <c r="E28" s="355">
        <v>68848.600000000006</v>
      </c>
      <c r="F28" s="356">
        <v>27418.589999999997</v>
      </c>
      <c r="G28" s="356">
        <v>3911.1475</v>
      </c>
      <c r="H28" s="357">
        <v>111989.20749999999</v>
      </c>
      <c r="I28" s="54"/>
      <c r="J28" s="54"/>
      <c r="BY28" s="247"/>
      <c r="BZ28" s="64"/>
      <c r="CA28" s="254"/>
      <c r="CB28" s="254"/>
      <c r="CC28" s="254"/>
      <c r="CD28" s="254"/>
      <c r="CE28" s="254"/>
      <c r="CF28" s="247"/>
      <c r="CG28" s="64"/>
      <c r="CH28" s="255"/>
      <c r="CI28" s="255"/>
      <c r="CJ28" s="255"/>
      <c r="CK28" s="255"/>
      <c r="CL28" s="255"/>
      <c r="CM28" s="256"/>
      <c r="CN28" s="256"/>
      <c r="CO28" s="256"/>
      <c r="CP28" s="256"/>
      <c r="CQ28" s="256"/>
      <c r="CR28" s="247"/>
      <c r="CS28" s="64"/>
      <c r="CT28" s="226"/>
      <c r="CU28" s="226"/>
      <c r="CV28" s="226"/>
      <c r="CW28" s="226"/>
      <c r="CX28" s="226"/>
      <c r="CY28" s="247"/>
      <c r="CZ28" s="64"/>
      <c r="DA28" s="256"/>
      <c r="DB28" s="256"/>
      <c r="DC28" s="256"/>
      <c r="DD28" s="256"/>
      <c r="DE28" s="256"/>
    </row>
    <row r="29" spans="1:109" ht="16.5" x14ac:dyDescent="0.3">
      <c r="A29" s="410">
        <v>2010</v>
      </c>
      <c r="B29" s="64" t="s">
        <v>49</v>
      </c>
      <c r="C29" s="358" t="s">
        <v>97</v>
      </c>
      <c r="D29" s="359">
        <v>10930.390000000001</v>
      </c>
      <c r="E29" s="359">
        <v>69584.514999999999</v>
      </c>
      <c r="F29" s="360">
        <v>21425.8825</v>
      </c>
      <c r="G29" s="360">
        <v>4070.38</v>
      </c>
      <c r="H29" s="118">
        <v>106011.1675</v>
      </c>
      <c r="I29" s="54"/>
      <c r="J29" s="54"/>
      <c r="BY29" s="247"/>
      <c r="BZ29" s="64"/>
      <c r="CA29" s="254"/>
      <c r="CB29" s="254"/>
      <c r="CC29" s="254"/>
      <c r="CD29" s="254"/>
      <c r="CE29" s="254"/>
      <c r="CF29" s="247"/>
      <c r="CG29" s="64"/>
      <c r="CH29" s="255"/>
      <c r="CI29" s="255"/>
      <c r="CJ29" s="255"/>
      <c r="CK29" s="255"/>
      <c r="CL29" s="255"/>
      <c r="CM29" s="256"/>
      <c r="CN29" s="256"/>
      <c r="CO29" s="256"/>
      <c r="CP29" s="256"/>
      <c r="CQ29" s="256"/>
      <c r="CR29" s="247"/>
      <c r="CS29" s="64"/>
      <c r="CT29" s="226"/>
      <c r="CU29" s="226"/>
      <c r="CV29" s="226"/>
      <c r="CW29" s="226"/>
      <c r="CX29" s="226"/>
      <c r="CY29" s="247"/>
      <c r="CZ29" s="64"/>
      <c r="DA29" s="256"/>
      <c r="DB29" s="256"/>
      <c r="DC29" s="256"/>
      <c r="DD29" s="256"/>
      <c r="DE29" s="256"/>
    </row>
    <row r="30" spans="1:109" ht="16.5" x14ac:dyDescent="0.3">
      <c r="A30" s="391">
        <v>2011</v>
      </c>
      <c r="B30" s="353" t="s">
        <v>50</v>
      </c>
      <c r="C30" s="354" t="s">
        <v>97</v>
      </c>
      <c r="D30" s="355">
        <v>12138.779999999999</v>
      </c>
      <c r="E30" s="355">
        <v>57136.174999999996</v>
      </c>
      <c r="F30" s="356">
        <v>21808.932500000003</v>
      </c>
      <c r="G30" s="356">
        <v>3122.7449999999999</v>
      </c>
      <c r="H30" s="357">
        <v>94206.632499999992</v>
      </c>
      <c r="I30" s="54"/>
      <c r="J30" s="54"/>
      <c r="BY30" s="247"/>
      <c r="BZ30" s="64"/>
      <c r="CA30" s="254"/>
      <c r="CB30" s="254"/>
      <c r="CC30" s="254"/>
      <c r="CD30" s="254"/>
      <c r="CE30" s="254"/>
      <c r="CF30" s="247"/>
      <c r="CG30" s="64"/>
      <c r="CH30" s="255"/>
      <c r="CI30" s="255"/>
      <c r="CJ30" s="255"/>
      <c r="CK30" s="255"/>
      <c r="CL30" s="255"/>
      <c r="CM30" s="256"/>
      <c r="CN30" s="256"/>
      <c r="CO30" s="256"/>
      <c r="CP30" s="256"/>
      <c r="CQ30" s="256"/>
      <c r="CR30" s="247"/>
      <c r="CS30" s="64"/>
      <c r="CT30" s="226"/>
      <c r="CU30" s="226"/>
      <c r="CV30" s="226"/>
      <c r="CW30" s="226"/>
      <c r="CX30" s="226"/>
      <c r="CY30" s="247"/>
      <c r="CZ30" s="64"/>
      <c r="DA30" s="256"/>
      <c r="DB30" s="256"/>
      <c r="DC30" s="256"/>
      <c r="DD30" s="256"/>
      <c r="DE30" s="256"/>
    </row>
    <row r="31" spans="1:109" ht="16.5" x14ac:dyDescent="0.3">
      <c r="A31" s="410">
        <v>2011</v>
      </c>
      <c r="B31" s="64" t="s">
        <v>51</v>
      </c>
      <c r="C31" s="358" t="s">
        <v>97</v>
      </c>
      <c r="D31" s="359">
        <v>15273.85</v>
      </c>
      <c r="E31" s="359">
        <v>61512.899999999994</v>
      </c>
      <c r="F31" s="360">
        <v>21599.1675</v>
      </c>
      <c r="G31" s="360">
        <v>3154.2424999999998</v>
      </c>
      <c r="H31" s="118">
        <v>101540.15999999999</v>
      </c>
      <c r="I31" s="54"/>
      <c r="J31" s="54"/>
      <c r="BY31" s="247"/>
      <c r="BZ31" s="64"/>
      <c r="CA31" s="254"/>
      <c r="CB31" s="254"/>
      <c r="CC31" s="254"/>
      <c r="CD31" s="254"/>
      <c r="CE31" s="254"/>
      <c r="CF31" s="247"/>
      <c r="CG31" s="64"/>
      <c r="CH31" s="255"/>
      <c r="CI31" s="255"/>
      <c r="CJ31" s="255"/>
      <c r="CK31" s="255"/>
      <c r="CL31" s="255"/>
      <c r="CM31" s="256"/>
      <c r="CN31" s="256"/>
      <c r="CO31" s="256"/>
      <c r="CP31" s="256"/>
      <c r="CQ31" s="256"/>
      <c r="CR31" s="247"/>
      <c r="CS31" s="64"/>
      <c r="CT31" s="226"/>
      <c r="CU31" s="226"/>
      <c r="CV31" s="226"/>
      <c r="CW31" s="226"/>
      <c r="CX31" s="226"/>
      <c r="CY31" s="247"/>
      <c r="CZ31" s="64"/>
      <c r="DA31" s="256"/>
      <c r="DB31" s="256"/>
      <c r="DC31" s="256"/>
      <c r="DD31" s="256"/>
      <c r="DE31" s="256"/>
    </row>
    <row r="32" spans="1:109" ht="16.5" x14ac:dyDescent="0.3">
      <c r="A32" s="391">
        <v>2011</v>
      </c>
      <c r="B32" s="353" t="s">
        <v>52</v>
      </c>
      <c r="C32" s="354" t="s">
        <v>97</v>
      </c>
      <c r="D32" s="355">
        <v>17768.48</v>
      </c>
      <c r="E32" s="355">
        <v>75080.099999999991</v>
      </c>
      <c r="F32" s="356">
        <v>27110.642499999998</v>
      </c>
      <c r="G32" s="356">
        <v>4292.1899999999996</v>
      </c>
      <c r="H32" s="357">
        <v>124251.41250000001</v>
      </c>
      <c r="I32" s="54"/>
      <c r="J32" s="54"/>
      <c r="BY32" s="247"/>
      <c r="BZ32" s="64"/>
      <c r="CA32" s="254"/>
      <c r="CB32" s="254"/>
      <c r="CC32" s="254"/>
      <c r="CD32" s="254"/>
      <c r="CE32" s="254"/>
      <c r="CF32" s="247"/>
      <c r="CG32" s="64"/>
      <c r="CH32" s="255"/>
      <c r="CI32" s="255"/>
      <c r="CJ32" s="255"/>
      <c r="CK32" s="255"/>
      <c r="CL32" s="255"/>
      <c r="CM32" s="256"/>
      <c r="CN32" s="256"/>
      <c r="CO32" s="256"/>
      <c r="CP32" s="256"/>
      <c r="CQ32" s="256"/>
      <c r="CR32" s="247"/>
      <c r="CS32" s="64"/>
      <c r="CT32" s="226"/>
      <c r="CU32" s="226"/>
      <c r="CV32" s="226"/>
      <c r="CW32" s="226"/>
      <c r="CX32" s="226"/>
      <c r="CY32" s="247"/>
      <c r="CZ32" s="64"/>
      <c r="DA32" s="256"/>
      <c r="DB32" s="256"/>
      <c r="DC32" s="256"/>
      <c r="DD32" s="256"/>
      <c r="DE32" s="256"/>
    </row>
    <row r="33" spans="1:109" ht="16.5" x14ac:dyDescent="0.3">
      <c r="A33" s="410">
        <v>2011</v>
      </c>
      <c r="B33" s="64" t="s">
        <v>40</v>
      </c>
      <c r="C33" s="358" t="s">
        <v>97</v>
      </c>
      <c r="D33" s="359">
        <v>14733.2</v>
      </c>
      <c r="E33" s="359">
        <v>62887.324999999997</v>
      </c>
      <c r="F33" s="360">
        <v>22641.147500000003</v>
      </c>
      <c r="G33" s="360">
        <v>3578.89</v>
      </c>
      <c r="H33" s="118">
        <v>103840.5625</v>
      </c>
      <c r="I33" s="54"/>
      <c r="J33" s="54"/>
      <c r="BY33" s="247"/>
      <c r="BZ33" s="64"/>
      <c r="CA33" s="254"/>
      <c r="CB33" s="254"/>
      <c r="CC33" s="254"/>
      <c r="CD33" s="254"/>
      <c r="CE33" s="254"/>
      <c r="CF33" s="247"/>
      <c r="CG33" s="64"/>
      <c r="CH33" s="255"/>
      <c r="CI33" s="255"/>
      <c r="CJ33" s="255"/>
      <c r="CK33" s="255"/>
      <c r="CL33" s="255"/>
      <c r="CM33" s="256"/>
      <c r="CN33" s="256"/>
      <c r="CO33" s="256"/>
      <c r="CP33" s="256"/>
      <c r="CQ33" s="256"/>
      <c r="CR33" s="247"/>
      <c r="CS33" s="64"/>
      <c r="CT33" s="226"/>
      <c r="CU33" s="226"/>
      <c r="CV33" s="226"/>
      <c r="CW33" s="226"/>
      <c r="CX33" s="226"/>
      <c r="CY33" s="247"/>
      <c r="CZ33" s="64"/>
      <c r="DA33" s="256"/>
      <c r="DB33" s="256"/>
      <c r="DC33" s="256"/>
      <c r="DD33" s="256"/>
      <c r="DE33" s="256"/>
    </row>
    <row r="34" spans="1:109" ht="16.5" x14ac:dyDescent="0.3">
      <c r="A34" s="391">
        <v>2011</v>
      </c>
      <c r="B34" s="353" t="s">
        <v>42</v>
      </c>
      <c r="C34" s="354" t="s">
        <v>97</v>
      </c>
      <c r="D34" s="355">
        <v>19026.080000000002</v>
      </c>
      <c r="E34" s="355">
        <v>70237.95</v>
      </c>
      <c r="F34" s="356">
        <v>29079.724999999999</v>
      </c>
      <c r="G34" s="356">
        <v>5072.1574999999993</v>
      </c>
      <c r="H34" s="357">
        <v>123415.91250000002</v>
      </c>
      <c r="I34" s="54"/>
      <c r="J34" s="54"/>
      <c r="BY34" s="247"/>
      <c r="BZ34" s="64"/>
      <c r="CA34" s="254"/>
      <c r="CB34" s="254"/>
      <c r="CC34" s="254"/>
      <c r="CD34" s="254"/>
      <c r="CE34" s="254"/>
      <c r="CF34" s="247"/>
      <c r="CG34" s="64"/>
      <c r="CH34" s="255"/>
      <c r="CI34" s="255"/>
      <c r="CJ34" s="255"/>
      <c r="CK34" s="255"/>
      <c r="CL34" s="255"/>
      <c r="CM34" s="256"/>
      <c r="CN34" s="256"/>
      <c r="CO34" s="256"/>
      <c r="CP34" s="256"/>
      <c r="CQ34" s="256"/>
      <c r="CR34" s="247"/>
      <c r="CS34" s="64"/>
      <c r="CT34" s="226"/>
      <c r="CU34" s="226"/>
      <c r="CV34" s="226"/>
      <c r="CW34" s="226"/>
      <c r="CX34" s="226"/>
      <c r="CY34" s="247"/>
      <c r="CZ34" s="64"/>
      <c r="DA34" s="256"/>
      <c r="DB34" s="256"/>
      <c r="DC34" s="256"/>
      <c r="DD34" s="256"/>
      <c r="DE34" s="256"/>
    </row>
    <row r="35" spans="1:109" ht="16.5" x14ac:dyDescent="0.3">
      <c r="A35" s="410">
        <v>2011</v>
      </c>
      <c r="B35" s="64" t="s">
        <v>43</v>
      </c>
      <c r="C35" s="358" t="s">
        <v>97</v>
      </c>
      <c r="D35" s="359">
        <v>17748.810000000001</v>
      </c>
      <c r="E35" s="359">
        <v>63718.174999999996</v>
      </c>
      <c r="F35" s="360">
        <v>28083.307500000003</v>
      </c>
      <c r="G35" s="360">
        <v>4675.8175000000001</v>
      </c>
      <c r="H35" s="118">
        <v>114226.11</v>
      </c>
      <c r="I35" s="54"/>
      <c r="J35" s="54"/>
      <c r="BY35" s="247"/>
      <c r="BZ35" s="64"/>
      <c r="CA35" s="254"/>
      <c r="CB35" s="254"/>
      <c r="CC35" s="254"/>
      <c r="CD35" s="254"/>
      <c r="CE35" s="254"/>
      <c r="CF35" s="247"/>
      <c r="CG35" s="64"/>
      <c r="CH35" s="255"/>
      <c r="CI35" s="255"/>
      <c r="CJ35" s="255"/>
      <c r="CK35" s="255"/>
      <c r="CL35" s="255"/>
      <c r="CM35" s="256"/>
      <c r="CN35" s="256"/>
      <c r="CO35" s="256"/>
      <c r="CP35" s="256"/>
      <c r="CQ35" s="256"/>
      <c r="CR35" s="247"/>
      <c r="CS35" s="64"/>
      <c r="CT35" s="226"/>
      <c r="CU35" s="226"/>
      <c r="CV35" s="226"/>
      <c r="CW35" s="226"/>
      <c r="CX35" s="226"/>
      <c r="CY35" s="247"/>
      <c r="CZ35" s="64"/>
      <c r="DA35" s="256"/>
      <c r="DB35" s="256"/>
      <c r="DC35" s="256"/>
      <c r="DD35" s="256"/>
      <c r="DE35" s="256"/>
    </row>
    <row r="36" spans="1:109" ht="16.5" x14ac:dyDescent="0.3">
      <c r="A36" s="391">
        <v>2011</v>
      </c>
      <c r="B36" s="353" t="s">
        <v>44</v>
      </c>
      <c r="C36" s="354" t="s">
        <v>97</v>
      </c>
      <c r="D36" s="355">
        <v>18013.02</v>
      </c>
      <c r="E36" s="355">
        <v>66473.274999999994</v>
      </c>
      <c r="F36" s="356">
        <v>28153.32</v>
      </c>
      <c r="G36" s="356">
        <v>4865.4350000000004</v>
      </c>
      <c r="H36" s="357">
        <v>117505.05</v>
      </c>
      <c r="I36" s="54"/>
      <c r="J36" s="54"/>
      <c r="BY36" s="247"/>
      <c r="BZ36" s="64"/>
      <c r="CA36" s="254"/>
      <c r="CB36" s="254"/>
      <c r="CC36" s="254"/>
      <c r="CD36" s="254"/>
      <c r="CE36" s="254"/>
      <c r="CF36" s="247"/>
      <c r="CG36" s="64"/>
      <c r="CH36" s="255"/>
      <c r="CI36" s="255"/>
      <c r="CJ36" s="255"/>
      <c r="CK36" s="255"/>
      <c r="CL36" s="255"/>
      <c r="CM36" s="256"/>
      <c r="CN36" s="256"/>
      <c r="CO36" s="256"/>
      <c r="CP36" s="256"/>
      <c r="CQ36" s="256"/>
      <c r="CR36" s="247"/>
      <c r="CS36" s="64"/>
      <c r="CT36" s="226"/>
      <c r="CU36" s="226"/>
      <c r="CV36" s="226"/>
      <c r="CW36" s="226"/>
      <c r="CX36" s="226"/>
      <c r="CY36" s="247"/>
      <c r="CZ36" s="64"/>
      <c r="DA36" s="256"/>
      <c r="DB36" s="256"/>
      <c r="DC36" s="256"/>
      <c r="DD36" s="256"/>
      <c r="DE36" s="256"/>
    </row>
    <row r="37" spans="1:109" ht="16.5" x14ac:dyDescent="0.3">
      <c r="A37" s="410">
        <v>2011</v>
      </c>
      <c r="B37" s="64" t="s">
        <v>45</v>
      </c>
      <c r="C37" s="358" t="s">
        <v>97</v>
      </c>
      <c r="D37" s="359">
        <v>18211.03</v>
      </c>
      <c r="E37" s="359">
        <v>71792.324999999997</v>
      </c>
      <c r="F37" s="360">
        <v>33165.712500000001</v>
      </c>
      <c r="G37" s="360">
        <v>5670.7524999999996</v>
      </c>
      <c r="H37" s="118">
        <v>128839.82</v>
      </c>
      <c r="I37" s="54"/>
      <c r="J37" s="54"/>
      <c r="BY37" s="247"/>
      <c r="BZ37" s="64"/>
      <c r="CA37" s="254"/>
      <c r="CB37" s="254"/>
      <c r="CC37" s="254"/>
      <c r="CD37" s="254"/>
      <c r="CE37" s="254"/>
      <c r="CF37" s="247"/>
      <c r="CG37" s="64"/>
      <c r="CH37" s="255"/>
      <c r="CI37" s="255"/>
      <c r="CJ37" s="255"/>
      <c r="CK37" s="255"/>
      <c r="CL37" s="255"/>
      <c r="CM37" s="256"/>
      <c r="CN37" s="256"/>
      <c r="CO37" s="256"/>
      <c r="CP37" s="256"/>
      <c r="CQ37" s="256"/>
      <c r="CR37" s="247"/>
      <c r="CS37" s="64"/>
      <c r="CT37" s="226"/>
      <c r="CU37" s="226"/>
      <c r="CV37" s="226"/>
      <c r="CW37" s="226"/>
      <c r="CX37" s="226"/>
      <c r="CY37" s="247"/>
      <c r="CZ37" s="64"/>
      <c r="DA37" s="256"/>
      <c r="DB37" s="256"/>
      <c r="DC37" s="256"/>
      <c r="DD37" s="256"/>
      <c r="DE37" s="256"/>
    </row>
    <row r="38" spans="1:109" ht="16.5" x14ac:dyDescent="0.3">
      <c r="A38" s="391">
        <v>2011</v>
      </c>
      <c r="B38" s="353" t="s">
        <v>46</v>
      </c>
      <c r="C38" s="354" t="s">
        <v>97</v>
      </c>
      <c r="D38" s="355">
        <v>18809.450000000004</v>
      </c>
      <c r="E38" s="355">
        <v>69881.623999999996</v>
      </c>
      <c r="F38" s="356">
        <v>32847.877500000002</v>
      </c>
      <c r="G38" s="356">
        <v>5668.8350000000009</v>
      </c>
      <c r="H38" s="357">
        <v>127207.7865</v>
      </c>
      <c r="I38" s="54"/>
      <c r="J38" s="54"/>
      <c r="BY38" s="247"/>
      <c r="BZ38" s="64"/>
      <c r="CA38" s="254"/>
      <c r="CB38" s="254"/>
      <c r="CC38" s="254"/>
      <c r="CD38" s="254"/>
      <c r="CE38" s="254"/>
      <c r="CF38" s="247"/>
      <c r="CG38" s="64"/>
      <c r="CH38" s="255"/>
      <c r="CI38" s="255"/>
      <c r="CJ38" s="255"/>
      <c r="CK38" s="255"/>
      <c r="CL38" s="255"/>
      <c r="CM38" s="256"/>
      <c r="CN38" s="256"/>
      <c r="CO38" s="256"/>
      <c r="CP38" s="256"/>
      <c r="CQ38" s="256"/>
      <c r="CR38" s="247"/>
      <c r="CS38" s="64"/>
      <c r="CT38" s="226"/>
      <c r="CU38" s="226"/>
      <c r="CV38" s="226"/>
      <c r="CW38" s="226"/>
      <c r="CX38" s="226"/>
      <c r="CY38" s="247"/>
      <c r="CZ38" s="64"/>
      <c r="DA38" s="256"/>
      <c r="DB38" s="256"/>
      <c r="DC38" s="256"/>
      <c r="DD38" s="256"/>
      <c r="DE38" s="256"/>
    </row>
    <row r="39" spans="1:109" ht="16.5" x14ac:dyDescent="0.3">
      <c r="A39" s="410">
        <v>2011</v>
      </c>
      <c r="B39" s="64" t="s">
        <v>47</v>
      </c>
      <c r="C39" s="358" t="s">
        <v>97</v>
      </c>
      <c r="D39" s="359">
        <v>19020.45</v>
      </c>
      <c r="E39" s="359">
        <v>70078.625000000015</v>
      </c>
      <c r="F39" s="360">
        <v>32683.945</v>
      </c>
      <c r="G39" s="360">
        <v>5578.8175000000001</v>
      </c>
      <c r="H39" s="118">
        <v>127361.83749999999</v>
      </c>
      <c r="I39" s="54"/>
      <c r="J39" s="54"/>
      <c r="BY39" s="247"/>
      <c r="BZ39" s="64"/>
      <c r="CA39" s="254"/>
      <c r="CB39" s="254"/>
      <c r="CC39" s="254"/>
      <c r="CD39" s="254"/>
      <c r="CE39" s="254"/>
      <c r="CF39" s="247"/>
      <c r="CG39" s="64"/>
      <c r="CH39" s="255"/>
      <c r="CI39" s="255"/>
      <c r="CJ39" s="255"/>
      <c r="CK39" s="255"/>
      <c r="CL39" s="255"/>
      <c r="CM39" s="256"/>
      <c r="CN39" s="256"/>
      <c r="CO39" s="256"/>
      <c r="CP39" s="256"/>
      <c r="CQ39" s="256"/>
      <c r="CR39" s="247"/>
      <c r="CS39" s="64"/>
      <c r="CT39" s="226"/>
      <c r="CU39" s="226"/>
      <c r="CV39" s="226"/>
      <c r="CW39" s="226"/>
      <c r="CX39" s="226"/>
      <c r="CY39" s="247"/>
      <c r="CZ39" s="64"/>
      <c r="DA39" s="256"/>
      <c r="DB39" s="256"/>
      <c r="DC39" s="256"/>
      <c r="DD39" s="256"/>
      <c r="DE39" s="256"/>
    </row>
    <row r="40" spans="1:109" ht="16.5" x14ac:dyDescent="0.3">
      <c r="A40" s="391">
        <v>2011</v>
      </c>
      <c r="B40" s="353" t="s">
        <v>48</v>
      </c>
      <c r="C40" s="354" t="s">
        <v>97</v>
      </c>
      <c r="D40" s="355">
        <v>19891.240000000002</v>
      </c>
      <c r="E40" s="355">
        <v>71334.875000000015</v>
      </c>
      <c r="F40" s="356">
        <v>33822.532500000001</v>
      </c>
      <c r="G40" s="356">
        <v>5695.3475000000008</v>
      </c>
      <c r="H40" s="357">
        <v>130743.99500000001</v>
      </c>
      <c r="I40" s="54"/>
      <c r="J40" s="54"/>
      <c r="BY40" s="247"/>
      <c r="BZ40" s="64"/>
      <c r="CA40" s="254"/>
      <c r="CB40" s="254"/>
      <c r="CC40" s="254"/>
      <c r="CD40" s="254"/>
      <c r="CE40" s="254"/>
      <c r="CF40" s="247"/>
      <c r="CG40" s="64"/>
      <c r="CH40" s="255"/>
      <c r="CI40" s="255"/>
      <c r="CJ40" s="255"/>
      <c r="CK40" s="255"/>
      <c r="CL40" s="255"/>
      <c r="CM40" s="256"/>
      <c r="CN40" s="256"/>
      <c r="CO40" s="256"/>
      <c r="CP40" s="256"/>
      <c r="CQ40" s="256"/>
      <c r="CR40" s="247"/>
      <c r="CS40" s="64"/>
      <c r="CT40" s="226"/>
      <c r="CU40" s="226"/>
      <c r="CV40" s="226"/>
      <c r="CW40" s="226"/>
      <c r="CX40" s="226"/>
      <c r="CY40" s="247"/>
      <c r="CZ40" s="64"/>
      <c r="DA40" s="256"/>
      <c r="DB40" s="256"/>
      <c r="DC40" s="256"/>
      <c r="DD40" s="256"/>
      <c r="DE40" s="256"/>
    </row>
    <row r="41" spans="1:109" ht="16.5" x14ac:dyDescent="0.3">
      <c r="A41" s="410">
        <v>2011</v>
      </c>
      <c r="B41" s="64" t="s">
        <v>49</v>
      </c>
      <c r="C41" s="358" t="s">
        <v>97</v>
      </c>
      <c r="D41" s="359">
        <v>17189.28</v>
      </c>
      <c r="E41" s="359">
        <v>75034.8</v>
      </c>
      <c r="F41" s="360">
        <v>30119.144999999997</v>
      </c>
      <c r="G41" s="360">
        <v>5348.0599999999995</v>
      </c>
      <c r="H41" s="118">
        <v>127691.285</v>
      </c>
      <c r="I41" s="54"/>
      <c r="J41" s="54"/>
      <c r="BY41" s="247"/>
      <c r="BZ41" s="64"/>
      <c r="CA41" s="254"/>
      <c r="CB41" s="254"/>
      <c r="CC41" s="254"/>
      <c r="CD41" s="254"/>
      <c r="CE41" s="254"/>
      <c r="CF41" s="247"/>
      <c r="CG41" s="64"/>
      <c r="CH41" s="255"/>
      <c r="CI41" s="255"/>
      <c r="CJ41" s="255"/>
      <c r="CK41" s="255"/>
      <c r="CL41" s="255"/>
      <c r="CM41" s="256"/>
      <c r="CN41" s="256"/>
      <c r="CO41" s="256"/>
      <c r="CP41" s="256"/>
      <c r="CQ41" s="256"/>
      <c r="CR41" s="247"/>
      <c r="CS41" s="64"/>
      <c r="CT41" s="226"/>
      <c r="CU41" s="226"/>
      <c r="CV41" s="226"/>
      <c r="CW41" s="226"/>
      <c r="CX41" s="226"/>
      <c r="CY41" s="247"/>
      <c r="CZ41" s="64"/>
      <c r="DA41" s="256"/>
      <c r="DB41" s="256"/>
      <c r="DC41" s="256"/>
      <c r="DD41" s="256"/>
      <c r="DE41" s="256"/>
    </row>
    <row r="42" spans="1:109" ht="16.5" x14ac:dyDescent="0.3">
      <c r="A42" s="391">
        <v>2012</v>
      </c>
      <c r="B42" s="353" t="s">
        <v>50</v>
      </c>
      <c r="C42" s="354" t="s">
        <v>97</v>
      </c>
      <c r="D42" s="355">
        <v>18233.650000000001</v>
      </c>
      <c r="E42" s="355">
        <v>61796.374999999993</v>
      </c>
      <c r="F42" s="356">
        <v>29913.132499999996</v>
      </c>
      <c r="G42" s="356">
        <v>4959.875</v>
      </c>
      <c r="H42" s="357">
        <v>114903.0325</v>
      </c>
      <c r="I42" s="54"/>
      <c r="J42" s="54"/>
      <c r="BY42" s="247"/>
      <c r="BZ42" s="64"/>
      <c r="CA42" s="254"/>
      <c r="CB42" s="254"/>
      <c r="CC42" s="254"/>
      <c r="CD42" s="254"/>
      <c r="CE42" s="254"/>
      <c r="CF42" s="247"/>
      <c r="CG42" s="64"/>
      <c r="CH42" s="255"/>
      <c r="CI42" s="255"/>
      <c r="CJ42" s="255"/>
      <c r="CK42" s="255"/>
      <c r="CL42" s="255"/>
      <c r="CM42" s="256"/>
      <c r="CN42" s="256"/>
      <c r="CO42" s="256"/>
      <c r="CP42" s="256"/>
      <c r="CQ42" s="256"/>
      <c r="CR42" s="247"/>
      <c r="CS42" s="64"/>
      <c r="CT42" s="226"/>
      <c r="CU42" s="226"/>
      <c r="CV42" s="226"/>
      <c r="CW42" s="226"/>
      <c r="CX42" s="226"/>
      <c r="CY42" s="247"/>
      <c r="CZ42" s="64"/>
      <c r="DA42" s="256"/>
      <c r="DB42" s="256"/>
      <c r="DC42" s="256"/>
      <c r="DD42" s="256"/>
      <c r="DE42" s="256"/>
    </row>
    <row r="43" spans="1:109" ht="16.5" x14ac:dyDescent="0.3">
      <c r="A43" s="410">
        <v>2012</v>
      </c>
      <c r="B43" s="64" t="s">
        <v>51</v>
      </c>
      <c r="C43" s="358" t="s">
        <v>97</v>
      </c>
      <c r="D43" s="359">
        <v>18645.46</v>
      </c>
      <c r="E43" s="359">
        <v>62910.524999999994</v>
      </c>
      <c r="F43" s="360">
        <v>33325.132999999994</v>
      </c>
      <c r="G43" s="360">
        <v>6079.880000000001</v>
      </c>
      <c r="H43" s="118">
        <v>120960.99799999999</v>
      </c>
      <c r="I43" s="54"/>
      <c r="J43" s="54"/>
      <c r="BY43" s="247"/>
      <c r="BZ43" s="64"/>
      <c r="CA43" s="254"/>
      <c r="CB43" s="254"/>
      <c r="CC43" s="254"/>
      <c r="CD43" s="254"/>
      <c r="CE43" s="254"/>
      <c r="CF43" s="247"/>
      <c r="CG43" s="64"/>
      <c r="CH43" s="255"/>
      <c r="CI43" s="255"/>
      <c r="CJ43" s="255"/>
      <c r="CK43" s="255"/>
      <c r="CL43" s="255"/>
      <c r="CM43" s="256"/>
      <c r="CN43" s="256"/>
      <c r="CO43" s="256"/>
      <c r="CP43" s="256"/>
      <c r="CQ43" s="256"/>
      <c r="CR43" s="247"/>
      <c r="CS43" s="64"/>
      <c r="CT43" s="226"/>
      <c r="CU43" s="226"/>
      <c r="CV43" s="226"/>
      <c r="CW43" s="226"/>
      <c r="CX43" s="226"/>
      <c r="CY43" s="247"/>
      <c r="CZ43" s="64"/>
      <c r="DA43" s="256"/>
      <c r="DB43" s="256"/>
      <c r="DC43" s="256"/>
      <c r="DD43" s="256"/>
      <c r="DE43" s="256"/>
    </row>
    <row r="44" spans="1:109" ht="16.5" x14ac:dyDescent="0.3">
      <c r="A44" s="391">
        <v>2012</v>
      </c>
      <c r="B44" s="353" t="s">
        <v>52</v>
      </c>
      <c r="C44" s="354" t="s">
        <v>97</v>
      </c>
      <c r="D44" s="355">
        <v>20831.789999999997</v>
      </c>
      <c r="E44" s="355">
        <v>68466.5</v>
      </c>
      <c r="F44" s="356">
        <v>36607.127500000002</v>
      </c>
      <c r="G44" s="356">
        <v>5639.61</v>
      </c>
      <c r="H44" s="357">
        <v>131545.0275</v>
      </c>
      <c r="I44" s="54"/>
      <c r="J44" s="54"/>
      <c r="BY44" s="247"/>
      <c r="BZ44" s="64"/>
      <c r="CA44" s="254"/>
      <c r="CB44" s="254"/>
      <c r="CC44" s="254"/>
      <c r="CD44" s="254"/>
      <c r="CE44" s="254"/>
      <c r="CF44" s="247"/>
      <c r="CG44" s="64"/>
      <c r="CH44" s="255"/>
      <c r="CI44" s="255"/>
      <c r="CJ44" s="255"/>
      <c r="CK44" s="255"/>
      <c r="CL44" s="255"/>
      <c r="CM44" s="256"/>
      <c r="CN44" s="256"/>
      <c r="CO44" s="256"/>
      <c r="CP44" s="256"/>
      <c r="CQ44" s="256"/>
      <c r="CR44" s="247"/>
      <c r="CS44" s="64"/>
      <c r="CT44" s="226"/>
      <c r="CU44" s="226"/>
      <c r="CV44" s="226"/>
      <c r="CW44" s="226"/>
      <c r="CX44" s="226"/>
      <c r="CY44" s="247"/>
      <c r="CZ44" s="64"/>
      <c r="DA44" s="256"/>
      <c r="DB44" s="256"/>
      <c r="DC44" s="256"/>
      <c r="DD44" s="256"/>
      <c r="DE44" s="256"/>
    </row>
    <row r="45" spans="1:109" ht="16.5" x14ac:dyDescent="0.3">
      <c r="A45" s="410">
        <v>2012</v>
      </c>
      <c r="B45" s="64" t="s">
        <v>40</v>
      </c>
      <c r="C45" s="358" t="s">
        <v>97</v>
      </c>
      <c r="D45" s="359">
        <v>17090.68</v>
      </c>
      <c r="E45" s="359">
        <v>58193.000000000007</v>
      </c>
      <c r="F45" s="360">
        <v>30640.59</v>
      </c>
      <c r="G45" s="360">
        <v>4987.4625000000005</v>
      </c>
      <c r="H45" s="118">
        <v>110911.7325</v>
      </c>
      <c r="I45" s="54"/>
      <c r="J45" s="54"/>
      <c r="BY45" s="247"/>
      <c r="BZ45" s="64"/>
      <c r="CA45" s="254"/>
      <c r="CB45" s="254"/>
      <c r="CC45" s="254"/>
      <c r="CD45" s="254"/>
      <c r="CE45" s="254"/>
      <c r="CF45" s="247"/>
      <c r="CG45" s="64"/>
      <c r="CH45" s="255"/>
      <c r="CI45" s="255"/>
      <c r="CJ45" s="255"/>
      <c r="CK45" s="255"/>
      <c r="CL45" s="255"/>
      <c r="CM45" s="256"/>
      <c r="CN45" s="256"/>
      <c r="CO45" s="256"/>
      <c r="CP45" s="256"/>
      <c r="CQ45" s="256"/>
      <c r="CR45" s="247"/>
      <c r="CS45" s="64"/>
      <c r="CT45" s="226"/>
      <c r="CU45" s="226"/>
      <c r="CV45" s="226"/>
      <c r="CW45" s="226"/>
      <c r="CX45" s="226"/>
      <c r="CY45" s="247"/>
      <c r="CZ45" s="64"/>
      <c r="DA45" s="256"/>
      <c r="DB45" s="256"/>
      <c r="DC45" s="256"/>
      <c r="DD45" s="256"/>
      <c r="DE45" s="256"/>
    </row>
    <row r="46" spans="1:109" ht="16.5" x14ac:dyDescent="0.3">
      <c r="A46" s="391">
        <v>2012</v>
      </c>
      <c r="B46" s="353" t="s">
        <v>42</v>
      </c>
      <c r="C46" s="354" t="s">
        <v>97</v>
      </c>
      <c r="D46" s="355">
        <v>18588.57</v>
      </c>
      <c r="E46" s="355">
        <v>62798.450000000004</v>
      </c>
      <c r="F46" s="356">
        <v>36067.615000000005</v>
      </c>
      <c r="G46" s="356">
        <v>5399.6975000000002</v>
      </c>
      <c r="H46" s="357">
        <v>122854.3325</v>
      </c>
      <c r="I46" s="54"/>
      <c r="J46" s="54"/>
      <c r="BY46" s="247"/>
      <c r="BZ46" s="64"/>
      <c r="CA46" s="254"/>
      <c r="CB46" s="254"/>
      <c r="CC46" s="254"/>
      <c r="CD46" s="254"/>
      <c r="CE46" s="254"/>
      <c r="CF46" s="247"/>
      <c r="CG46" s="64"/>
      <c r="CH46" s="255"/>
      <c r="CI46" s="255"/>
      <c r="CJ46" s="255"/>
      <c r="CK46" s="255"/>
      <c r="CL46" s="255"/>
      <c r="CM46" s="256"/>
      <c r="CN46" s="256"/>
      <c r="CO46" s="256"/>
      <c r="CP46" s="256"/>
      <c r="CQ46" s="256"/>
      <c r="CR46" s="247"/>
      <c r="CS46" s="64"/>
      <c r="CT46" s="226"/>
      <c r="CU46" s="226"/>
      <c r="CV46" s="226"/>
      <c r="CW46" s="226"/>
      <c r="CX46" s="226"/>
      <c r="CY46" s="247"/>
      <c r="CZ46" s="64"/>
      <c r="DA46" s="256"/>
      <c r="DB46" s="256"/>
      <c r="DC46" s="256"/>
      <c r="DD46" s="256"/>
      <c r="DE46" s="256"/>
    </row>
    <row r="47" spans="1:109" ht="16.5" x14ac:dyDescent="0.3">
      <c r="A47" s="410">
        <v>2012</v>
      </c>
      <c r="B47" s="64" t="s">
        <v>43</v>
      </c>
      <c r="C47" s="358" t="s">
        <v>97</v>
      </c>
      <c r="D47" s="359">
        <v>17815.22</v>
      </c>
      <c r="E47" s="359">
        <v>65749.05</v>
      </c>
      <c r="F47" s="360">
        <v>33739.5625</v>
      </c>
      <c r="G47" s="360">
        <v>5347.7049999999999</v>
      </c>
      <c r="H47" s="118">
        <v>122651.53749999999</v>
      </c>
      <c r="I47" s="54"/>
      <c r="J47" s="54"/>
      <c r="BY47" s="247"/>
      <c r="BZ47" s="64"/>
      <c r="CA47" s="254"/>
      <c r="CB47" s="254"/>
      <c r="CC47" s="254"/>
      <c r="CD47" s="254"/>
      <c r="CE47" s="254"/>
      <c r="CF47" s="247"/>
      <c r="CG47" s="64"/>
      <c r="CH47" s="255"/>
      <c r="CI47" s="255"/>
      <c r="CJ47" s="255"/>
      <c r="CK47" s="255"/>
      <c r="CL47" s="255"/>
      <c r="CM47" s="256"/>
      <c r="CN47" s="256"/>
      <c r="CO47" s="256"/>
      <c r="CP47" s="256"/>
      <c r="CQ47" s="256"/>
      <c r="CR47" s="247"/>
      <c r="CS47" s="64"/>
      <c r="CT47" s="226"/>
      <c r="CU47" s="226"/>
      <c r="CV47" s="226"/>
      <c r="CW47" s="226"/>
      <c r="CX47" s="226"/>
      <c r="CY47" s="247"/>
      <c r="CZ47" s="64"/>
      <c r="DA47" s="256"/>
      <c r="DB47" s="256"/>
      <c r="DC47" s="256"/>
      <c r="DD47" s="256"/>
      <c r="DE47" s="256"/>
    </row>
    <row r="48" spans="1:109" ht="16.5" x14ac:dyDescent="0.3">
      <c r="A48" s="391">
        <v>2012</v>
      </c>
      <c r="B48" s="353" t="s">
        <v>44</v>
      </c>
      <c r="C48" s="354" t="s">
        <v>97</v>
      </c>
      <c r="D48" s="355">
        <v>18982.560000000001</v>
      </c>
      <c r="E48" s="355">
        <v>60504.025000000001</v>
      </c>
      <c r="F48" s="356">
        <v>36953.192499999997</v>
      </c>
      <c r="G48" s="356">
        <v>6534.017499999999</v>
      </c>
      <c r="H48" s="357">
        <v>122973.795</v>
      </c>
      <c r="I48" s="54"/>
      <c r="J48" s="54"/>
      <c r="BY48" s="247"/>
      <c r="BZ48" s="64"/>
      <c r="CA48" s="254"/>
      <c r="CB48" s="254"/>
      <c r="CC48" s="254"/>
      <c r="CD48" s="254"/>
      <c r="CE48" s="254"/>
      <c r="CF48" s="247"/>
      <c r="CG48" s="64"/>
      <c r="CH48" s="255"/>
      <c r="CI48" s="255"/>
      <c r="CJ48" s="255"/>
      <c r="CK48" s="255"/>
      <c r="CL48" s="255"/>
      <c r="CM48" s="256"/>
      <c r="CN48" s="256"/>
      <c r="CO48" s="256"/>
      <c r="CP48" s="256"/>
      <c r="CQ48" s="256"/>
      <c r="CR48" s="247"/>
      <c r="CS48" s="64"/>
      <c r="CT48" s="226"/>
      <c r="CU48" s="226"/>
      <c r="CV48" s="226"/>
      <c r="CW48" s="226"/>
      <c r="CX48" s="226"/>
      <c r="CY48" s="247"/>
      <c r="CZ48" s="64"/>
      <c r="DA48" s="256"/>
      <c r="DB48" s="256"/>
      <c r="DC48" s="256"/>
      <c r="DD48" s="256"/>
      <c r="DE48" s="256"/>
    </row>
    <row r="49" spans="1:109" ht="16.5" x14ac:dyDescent="0.3">
      <c r="A49" s="410">
        <v>2012</v>
      </c>
      <c r="B49" s="64" t="s">
        <v>45</v>
      </c>
      <c r="C49" s="358" t="s">
        <v>97</v>
      </c>
      <c r="D49" s="359">
        <v>19126.82</v>
      </c>
      <c r="E49" s="359">
        <v>61709.542999999998</v>
      </c>
      <c r="F49" s="360">
        <v>37240.5625</v>
      </c>
      <c r="G49" s="360">
        <v>6126.37</v>
      </c>
      <c r="H49" s="118">
        <v>124203.29550000001</v>
      </c>
      <c r="I49" s="54"/>
      <c r="J49" s="54"/>
      <c r="BY49" s="247"/>
      <c r="BZ49" s="64"/>
      <c r="CA49" s="254"/>
      <c r="CB49" s="254"/>
      <c r="CC49" s="254"/>
      <c r="CD49" s="254"/>
      <c r="CE49" s="254"/>
      <c r="CF49" s="247"/>
      <c r="CG49" s="64"/>
      <c r="CH49" s="255"/>
      <c r="CI49" s="255"/>
      <c r="CJ49" s="255"/>
      <c r="CK49" s="255"/>
      <c r="CL49" s="255"/>
      <c r="CM49" s="256"/>
      <c r="CN49" s="256"/>
      <c r="CO49" s="256"/>
      <c r="CP49" s="256"/>
      <c r="CQ49" s="256"/>
      <c r="CR49" s="247"/>
      <c r="CS49" s="64"/>
      <c r="CT49" s="226"/>
      <c r="CU49" s="226"/>
      <c r="CV49" s="226"/>
      <c r="CW49" s="226"/>
      <c r="CX49" s="226"/>
      <c r="CY49" s="247"/>
      <c r="CZ49" s="64"/>
      <c r="DA49" s="256"/>
      <c r="DB49" s="256"/>
      <c r="DC49" s="256"/>
      <c r="DD49" s="256"/>
      <c r="DE49" s="256"/>
    </row>
    <row r="50" spans="1:109" ht="16.5" x14ac:dyDescent="0.3">
      <c r="A50" s="391">
        <v>2012</v>
      </c>
      <c r="B50" s="353" t="s">
        <v>46</v>
      </c>
      <c r="C50" s="354" t="s">
        <v>97</v>
      </c>
      <c r="D50" s="355">
        <v>20167.03</v>
      </c>
      <c r="E50" s="355">
        <v>60009.8</v>
      </c>
      <c r="F50" s="356">
        <v>36014.410000000003</v>
      </c>
      <c r="G50" s="356">
        <v>6132</v>
      </c>
      <c r="H50" s="357">
        <v>122323.24</v>
      </c>
      <c r="I50" s="54"/>
      <c r="J50" s="54"/>
      <c r="BY50" s="247"/>
      <c r="BZ50" s="64"/>
      <c r="CA50" s="254"/>
      <c r="CB50" s="254"/>
      <c r="CC50" s="254"/>
      <c r="CD50" s="254"/>
      <c r="CE50" s="254"/>
      <c r="CF50" s="247"/>
      <c r="CG50" s="64"/>
      <c r="CH50" s="255"/>
      <c r="CI50" s="255"/>
      <c r="CJ50" s="255"/>
      <c r="CK50" s="255"/>
      <c r="CL50" s="255"/>
      <c r="CM50" s="256"/>
      <c r="CN50" s="256"/>
      <c r="CO50" s="256"/>
      <c r="CP50" s="256"/>
      <c r="CQ50" s="256"/>
      <c r="CR50" s="247"/>
      <c r="CS50" s="64"/>
      <c r="CT50" s="226"/>
      <c r="CU50" s="226"/>
      <c r="CV50" s="226"/>
      <c r="CW50" s="226"/>
      <c r="CX50" s="226"/>
      <c r="CY50" s="247"/>
      <c r="CZ50" s="64"/>
      <c r="DA50" s="256"/>
      <c r="DB50" s="256"/>
      <c r="DC50" s="256"/>
      <c r="DD50" s="256"/>
      <c r="DE50" s="256"/>
    </row>
    <row r="51" spans="1:109" ht="16.5" x14ac:dyDescent="0.3">
      <c r="A51" s="410">
        <v>2012</v>
      </c>
      <c r="B51" s="64" t="s">
        <v>47</v>
      </c>
      <c r="C51" s="358" t="s">
        <v>97</v>
      </c>
      <c r="D51" s="359">
        <v>19920.04</v>
      </c>
      <c r="E51" s="359">
        <v>62340.197999999989</v>
      </c>
      <c r="F51" s="360">
        <v>38003.056499999999</v>
      </c>
      <c r="G51" s="360">
        <v>6791.5225000000009</v>
      </c>
      <c r="H51" s="118">
        <v>127054.81700000001</v>
      </c>
      <c r="I51" s="54"/>
      <c r="J51" s="54"/>
      <c r="BY51" s="247"/>
      <c r="BZ51" s="64"/>
      <c r="CA51" s="254"/>
      <c r="CB51" s="254"/>
      <c r="CC51" s="254"/>
      <c r="CD51" s="254"/>
      <c r="CE51" s="254"/>
      <c r="CF51" s="247"/>
      <c r="CG51" s="64"/>
      <c r="CH51" s="255"/>
      <c r="CI51" s="255"/>
      <c r="CJ51" s="255"/>
      <c r="CK51" s="255"/>
      <c r="CL51" s="255"/>
      <c r="CM51" s="256"/>
      <c r="CN51" s="256"/>
      <c r="CO51" s="256"/>
      <c r="CP51" s="256"/>
      <c r="CQ51" s="256"/>
      <c r="CR51" s="247"/>
      <c r="CS51" s="64"/>
      <c r="CT51" s="226"/>
      <c r="CU51" s="226"/>
      <c r="CV51" s="226"/>
      <c r="CW51" s="226"/>
      <c r="CX51" s="226"/>
      <c r="CY51" s="247"/>
      <c r="CZ51" s="64"/>
      <c r="DA51" s="256"/>
      <c r="DB51" s="256"/>
      <c r="DC51" s="256"/>
      <c r="DD51" s="256"/>
      <c r="DE51" s="256"/>
    </row>
    <row r="52" spans="1:109" ht="16.5" x14ac:dyDescent="0.3">
      <c r="A52" s="391">
        <v>2012</v>
      </c>
      <c r="B52" s="353" t="s">
        <v>48</v>
      </c>
      <c r="C52" s="354" t="s">
        <v>97</v>
      </c>
      <c r="D52" s="355">
        <v>17153.02</v>
      </c>
      <c r="E52" s="355">
        <v>61612.878000000004</v>
      </c>
      <c r="F52" s="356">
        <v>35827.524999999994</v>
      </c>
      <c r="G52" s="356">
        <v>6584.1325000000006</v>
      </c>
      <c r="H52" s="357">
        <v>121177.5555</v>
      </c>
      <c r="I52" s="54"/>
      <c r="J52" s="54"/>
      <c r="BY52" s="247"/>
      <c r="BZ52" s="64"/>
      <c r="CA52" s="254"/>
      <c r="CB52" s="254"/>
      <c r="CC52" s="254"/>
      <c r="CD52" s="254"/>
      <c r="CE52" s="254"/>
      <c r="CF52" s="247"/>
      <c r="CG52" s="64"/>
      <c r="CH52" s="255"/>
      <c r="CI52" s="255"/>
      <c r="CJ52" s="255"/>
      <c r="CK52" s="255"/>
      <c r="CL52" s="255"/>
      <c r="CM52" s="256"/>
      <c r="CN52" s="256"/>
      <c r="CO52" s="256"/>
      <c r="CP52" s="256"/>
      <c r="CQ52" s="256"/>
      <c r="CR52" s="247"/>
      <c r="CS52" s="64"/>
      <c r="CT52" s="226"/>
      <c r="CU52" s="226"/>
      <c r="CV52" s="226"/>
      <c r="CW52" s="226"/>
      <c r="CX52" s="226"/>
      <c r="CY52" s="247"/>
      <c r="CZ52" s="64"/>
      <c r="DA52" s="256"/>
      <c r="DB52" s="256"/>
      <c r="DC52" s="256"/>
      <c r="DD52" s="256"/>
      <c r="DE52" s="256"/>
    </row>
    <row r="53" spans="1:109" ht="16.5" x14ac:dyDescent="0.3">
      <c r="A53" s="410">
        <v>2012</v>
      </c>
      <c r="B53" s="64" t="s">
        <v>49</v>
      </c>
      <c r="C53" s="358" t="s">
        <v>97</v>
      </c>
      <c r="D53" s="359">
        <v>15647.919999999998</v>
      </c>
      <c r="E53" s="359">
        <v>60020.82</v>
      </c>
      <c r="F53" s="360">
        <v>27884.744999999999</v>
      </c>
      <c r="G53" s="360">
        <v>5461.0974999999999</v>
      </c>
      <c r="H53" s="118">
        <v>109014.5825</v>
      </c>
      <c r="I53" s="54"/>
      <c r="J53" s="54"/>
      <c r="BY53" s="247"/>
      <c r="BZ53" s="64"/>
      <c r="CA53" s="254"/>
      <c r="CB53" s="254"/>
      <c r="CC53" s="254"/>
      <c r="CD53" s="254"/>
      <c r="CE53" s="254"/>
      <c r="CF53" s="247"/>
      <c r="CG53" s="64"/>
      <c r="CH53" s="255"/>
      <c r="CI53" s="255"/>
      <c r="CJ53" s="255"/>
      <c r="CK53" s="255"/>
      <c r="CL53" s="255"/>
      <c r="CM53" s="256"/>
      <c r="CN53" s="256"/>
      <c r="CO53" s="256"/>
      <c r="CP53" s="256"/>
      <c r="CQ53" s="256"/>
      <c r="CR53" s="247"/>
      <c r="CS53" s="64"/>
      <c r="CT53" s="226"/>
      <c r="CU53" s="226"/>
      <c r="CV53" s="226"/>
      <c r="CW53" s="226"/>
      <c r="CX53" s="226"/>
      <c r="CY53" s="247"/>
      <c r="CZ53" s="64"/>
      <c r="DA53" s="256"/>
      <c r="DB53" s="256"/>
      <c r="DC53" s="256"/>
      <c r="DD53" s="256"/>
      <c r="DE53" s="256"/>
    </row>
    <row r="54" spans="1:109" ht="16.5" x14ac:dyDescent="0.3">
      <c r="A54" s="391">
        <v>2013</v>
      </c>
      <c r="B54" s="353" t="s">
        <v>50</v>
      </c>
      <c r="C54" s="354" t="s">
        <v>97</v>
      </c>
      <c r="D54" s="355">
        <v>14586</v>
      </c>
      <c r="E54" s="355">
        <v>53619.31</v>
      </c>
      <c r="F54" s="356">
        <v>32260.077499999999</v>
      </c>
      <c r="G54" s="356">
        <v>5889.9274999999998</v>
      </c>
      <c r="H54" s="357">
        <v>106355.31499999999</v>
      </c>
      <c r="I54" s="54"/>
      <c r="J54" s="54"/>
      <c r="BY54" s="247"/>
      <c r="BZ54" s="64"/>
      <c r="CA54" s="254"/>
      <c r="CB54" s="254"/>
      <c r="CC54" s="254"/>
      <c r="CD54" s="254"/>
      <c r="CE54" s="254"/>
      <c r="CF54" s="247"/>
      <c r="CG54" s="64"/>
      <c r="CH54" s="255"/>
      <c r="CI54" s="255"/>
      <c r="CJ54" s="255"/>
      <c r="CK54" s="255"/>
      <c r="CL54" s="255"/>
      <c r="CM54" s="256"/>
      <c r="CN54" s="256"/>
      <c r="CO54" s="256"/>
      <c r="CP54" s="256"/>
      <c r="CQ54" s="256"/>
      <c r="CR54" s="247"/>
      <c r="CS54" s="64"/>
      <c r="CT54" s="226"/>
      <c r="CU54" s="226"/>
      <c r="CV54" s="226"/>
      <c r="CW54" s="226"/>
      <c r="CX54" s="226"/>
      <c r="CY54" s="247"/>
      <c r="CZ54" s="64"/>
      <c r="DA54" s="256"/>
      <c r="DB54" s="256"/>
      <c r="DC54" s="256"/>
      <c r="DD54" s="256"/>
      <c r="DE54" s="256"/>
    </row>
    <row r="55" spans="1:109" ht="16.5" x14ac:dyDescent="0.3">
      <c r="A55" s="410">
        <v>2013</v>
      </c>
      <c r="B55" s="64" t="s">
        <v>51</v>
      </c>
      <c r="C55" s="358" t="s">
        <v>97</v>
      </c>
      <c r="D55" s="359">
        <v>17585.530000000002</v>
      </c>
      <c r="E55" s="359">
        <v>55260.674999999996</v>
      </c>
      <c r="F55" s="360">
        <v>35340.315000000002</v>
      </c>
      <c r="G55" s="360">
        <v>5809.5874999999996</v>
      </c>
      <c r="H55" s="118">
        <v>113996.10749999998</v>
      </c>
      <c r="I55" s="54"/>
      <c r="J55" s="54"/>
      <c r="BY55" s="247"/>
      <c r="BZ55" s="64"/>
      <c r="CA55" s="254"/>
      <c r="CB55" s="254"/>
      <c r="CC55" s="254"/>
      <c r="CD55" s="254"/>
      <c r="CE55" s="254"/>
      <c r="CF55" s="247"/>
      <c r="CG55" s="64"/>
      <c r="CH55" s="255"/>
      <c r="CI55" s="255"/>
      <c r="CJ55" s="255"/>
      <c r="CK55" s="255"/>
      <c r="CL55" s="255"/>
      <c r="CM55" s="256"/>
      <c r="CN55" s="256"/>
      <c r="CO55" s="256"/>
      <c r="CP55" s="256"/>
      <c r="CQ55" s="256"/>
      <c r="CR55" s="247"/>
      <c r="CS55" s="64"/>
      <c r="CT55" s="226"/>
      <c r="CU55" s="226"/>
      <c r="CV55" s="226"/>
      <c r="CW55" s="226"/>
      <c r="CX55" s="226"/>
      <c r="CY55" s="247"/>
      <c r="CZ55" s="64"/>
      <c r="DA55" s="256"/>
      <c r="DB55" s="256"/>
      <c r="DC55" s="256"/>
      <c r="DD55" s="256"/>
      <c r="DE55" s="256"/>
    </row>
    <row r="56" spans="1:109" ht="16.5" x14ac:dyDescent="0.3">
      <c r="A56" s="391">
        <v>2013</v>
      </c>
      <c r="B56" s="353" t="s">
        <v>52</v>
      </c>
      <c r="C56" s="354" t="s">
        <v>97</v>
      </c>
      <c r="D56" s="355">
        <v>16209.910000000002</v>
      </c>
      <c r="E56" s="355">
        <v>57597.894</v>
      </c>
      <c r="F56" s="356">
        <v>33186.4905</v>
      </c>
      <c r="G56" s="356">
        <v>5252.165</v>
      </c>
      <c r="H56" s="357">
        <v>112246.4595</v>
      </c>
      <c r="I56" s="54"/>
      <c r="J56" s="54"/>
      <c r="BY56" s="247"/>
      <c r="BZ56" s="64"/>
      <c r="CA56" s="254"/>
      <c r="CB56" s="254"/>
      <c r="CC56" s="254"/>
      <c r="CD56" s="254"/>
      <c r="CE56" s="254"/>
      <c r="CF56" s="247"/>
      <c r="CG56" s="64"/>
      <c r="CH56" s="255"/>
      <c r="CI56" s="255"/>
      <c r="CJ56" s="255"/>
      <c r="CK56" s="255"/>
      <c r="CL56" s="255"/>
      <c r="CM56" s="256"/>
      <c r="CN56" s="256"/>
      <c r="CO56" s="256"/>
      <c r="CP56" s="256"/>
      <c r="CQ56" s="256"/>
      <c r="CR56" s="247"/>
      <c r="CS56" s="64"/>
      <c r="CT56" s="226"/>
      <c r="CU56" s="226"/>
      <c r="CV56" s="226"/>
      <c r="CW56" s="226"/>
      <c r="CX56" s="226"/>
      <c r="CY56" s="247"/>
      <c r="CZ56" s="64"/>
      <c r="DA56" s="256"/>
      <c r="DB56" s="256"/>
      <c r="DC56" s="256"/>
      <c r="DD56" s="256"/>
      <c r="DE56" s="256"/>
    </row>
    <row r="57" spans="1:109" ht="16.5" x14ac:dyDescent="0.3">
      <c r="A57" s="410">
        <v>2013</v>
      </c>
      <c r="B57" s="64" t="s">
        <v>40</v>
      </c>
      <c r="C57" s="358" t="s">
        <v>97</v>
      </c>
      <c r="D57" s="359">
        <v>16620.8</v>
      </c>
      <c r="E57" s="359">
        <v>64090.111000000012</v>
      </c>
      <c r="F57" s="360">
        <v>39935.750500000002</v>
      </c>
      <c r="G57" s="360">
        <v>7184.1564999999991</v>
      </c>
      <c r="H57" s="118">
        <v>127830.81800000001</v>
      </c>
      <c r="I57" s="54"/>
      <c r="J57" s="54"/>
      <c r="BY57" s="247"/>
      <c r="BZ57" s="64"/>
      <c r="CA57" s="254"/>
      <c r="CB57" s="254"/>
      <c r="CC57" s="254"/>
      <c r="CD57" s="254"/>
      <c r="CE57" s="254"/>
      <c r="CF57" s="247"/>
      <c r="CG57" s="64"/>
      <c r="CH57" s="255"/>
      <c r="CI57" s="255"/>
      <c r="CJ57" s="255"/>
      <c r="CK57" s="255"/>
      <c r="CL57" s="255"/>
      <c r="CM57" s="256"/>
      <c r="CN57" s="256"/>
      <c r="CO57" s="256"/>
      <c r="CP57" s="256"/>
      <c r="CQ57" s="256"/>
      <c r="CR57" s="247"/>
      <c r="CS57" s="64"/>
      <c r="CT57" s="226"/>
      <c r="CU57" s="226"/>
      <c r="CV57" s="226"/>
      <c r="CW57" s="226"/>
      <c r="CX57" s="226"/>
      <c r="CY57" s="247"/>
      <c r="CZ57" s="64"/>
      <c r="DA57" s="256"/>
      <c r="DB57" s="256"/>
      <c r="DC57" s="256"/>
      <c r="DD57" s="256"/>
      <c r="DE57" s="256"/>
    </row>
    <row r="58" spans="1:109" ht="16.5" x14ac:dyDescent="0.3">
      <c r="A58" s="391">
        <v>2013</v>
      </c>
      <c r="B58" s="353" t="s">
        <v>42</v>
      </c>
      <c r="C58" s="354" t="s">
        <v>97</v>
      </c>
      <c r="D58" s="355">
        <v>19396.29</v>
      </c>
      <c r="E58" s="355">
        <v>61281.178000000014</v>
      </c>
      <c r="F58" s="356">
        <v>40150.0075</v>
      </c>
      <c r="G58" s="356">
        <v>5843.4925000000012</v>
      </c>
      <c r="H58" s="357">
        <v>126670.96800000001</v>
      </c>
      <c r="I58" s="54"/>
      <c r="J58" s="54"/>
      <c r="BY58" s="247"/>
      <c r="BZ58" s="64"/>
      <c r="CA58" s="254"/>
      <c r="CB58" s="254"/>
      <c r="CC58" s="254"/>
      <c r="CD58" s="254"/>
      <c r="CE58" s="254"/>
      <c r="CF58" s="247"/>
      <c r="CG58" s="64"/>
      <c r="CH58" s="255"/>
      <c r="CI58" s="255"/>
      <c r="CJ58" s="255"/>
      <c r="CK58" s="255"/>
      <c r="CL58" s="255"/>
      <c r="CM58" s="256"/>
      <c r="CN58" s="256"/>
      <c r="CO58" s="256"/>
      <c r="CP58" s="256"/>
      <c r="CQ58" s="256"/>
      <c r="CR58" s="247"/>
      <c r="CS58" s="64"/>
      <c r="CT58" s="226"/>
      <c r="CU58" s="226"/>
      <c r="CV58" s="226"/>
      <c r="CW58" s="226"/>
      <c r="CX58" s="226"/>
      <c r="CY58" s="247"/>
      <c r="CZ58" s="64"/>
      <c r="DA58" s="256"/>
      <c r="DB58" s="256"/>
      <c r="DC58" s="256"/>
      <c r="DD58" s="256"/>
      <c r="DE58" s="256"/>
    </row>
    <row r="59" spans="1:109" ht="16.5" x14ac:dyDescent="0.3">
      <c r="A59" s="410">
        <v>2013</v>
      </c>
      <c r="B59" s="64" t="s">
        <v>43</v>
      </c>
      <c r="C59" s="358" t="s">
        <v>97</v>
      </c>
      <c r="D59" s="359">
        <v>18128.38</v>
      </c>
      <c r="E59" s="359">
        <v>57094.61</v>
      </c>
      <c r="F59" s="360">
        <v>35891.471499999992</v>
      </c>
      <c r="G59" s="360">
        <v>5419.5025000000005</v>
      </c>
      <c r="H59" s="118">
        <v>116533.96399999999</v>
      </c>
      <c r="I59" s="54"/>
      <c r="J59" s="54"/>
      <c r="BY59" s="247"/>
      <c r="BZ59" s="64"/>
      <c r="CA59" s="254"/>
      <c r="CB59" s="254"/>
      <c r="CC59" s="254"/>
      <c r="CD59" s="254"/>
      <c r="CE59" s="254"/>
      <c r="CF59" s="247"/>
      <c r="CG59" s="64"/>
      <c r="CH59" s="255"/>
      <c r="CI59" s="255"/>
      <c r="CJ59" s="255"/>
      <c r="CK59" s="255"/>
      <c r="CL59" s="255"/>
      <c r="CM59" s="256"/>
      <c r="CN59" s="256"/>
      <c r="CO59" s="256"/>
      <c r="CP59" s="256"/>
      <c r="CQ59" s="256"/>
      <c r="CR59" s="247"/>
      <c r="CS59" s="64"/>
      <c r="CT59" s="226"/>
      <c r="CU59" s="226"/>
      <c r="CV59" s="226"/>
      <c r="CW59" s="226"/>
      <c r="CX59" s="226"/>
      <c r="CY59" s="247"/>
      <c r="CZ59" s="64"/>
      <c r="DA59" s="256"/>
      <c r="DB59" s="256"/>
      <c r="DC59" s="256"/>
      <c r="DD59" s="256"/>
      <c r="DE59" s="256"/>
    </row>
    <row r="60" spans="1:109" ht="16.5" x14ac:dyDescent="0.3">
      <c r="A60" s="391">
        <v>2013</v>
      </c>
      <c r="B60" s="353" t="s">
        <v>44</v>
      </c>
      <c r="C60" s="354" t="s">
        <v>97</v>
      </c>
      <c r="D60" s="355">
        <v>23208.720000000001</v>
      </c>
      <c r="E60" s="355">
        <v>67098.22</v>
      </c>
      <c r="F60" s="356">
        <v>43138.491000000002</v>
      </c>
      <c r="G60" s="356">
        <v>6168.7400000000007</v>
      </c>
      <c r="H60" s="357">
        <v>139614.171</v>
      </c>
      <c r="I60" s="54"/>
      <c r="J60" s="54"/>
      <c r="BY60" s="247"/>
      <c r="BZ60" s="64"/>
      <c r="CA60" s="254"/>
      <c r="CB60" s="254"/>
      <c r="CC60" s="254"/>
      <c r="CD60" s="254"/>
      <c r="CE60" s="254"/>
      <c r="CF60" s="247"/>
      <c r="CG60" s="64"/>
      <c r="CH60" s="255"/>
      <c r="CI60" s="255"/>
      <c r="CJ60" s="255"/>
      <c r="CK60" s="255"/>
      <c r="CL60" s="255"/>
      <c r="CM60" s="256"/>
      <c r="CN60" s="256"/>
      <c r="CO60" s="256"/>
      <c r="CP60" s="256"/>
      <c r="CQ60" s="256"/>
      <c r="CR60" s="247"/>
      <c r="CS60" s="64"/>
      <c r="CT60" s="226"/>
      <c r="CU60" s="226"/>
      <c r="CV60" s="226"/>
      <c r="CW60" s="226"/>
      <c r="CX60" s="226"/>
      <c r="CY60" s="247"/>
      <c r="CZ60" s="64"/>
      <c r="DA60" s="256"/>
      <c r="DB60" s="256"/>
      <c r="DC60" s="256"/>
      <c r="DD60" s="256"/>
      <c r="DE60" s="256"/>
    </row>
    <row r="61" spans="1:109" ht="16.5" x14ac:dyDescent="0.3">
      <c r="A61" s="410">
        <v>2013</v>
      </c>
      <c r="B61" s="64" t="s">
        <v>45</v>
      </c>
      <c r="C61" s="358" t="s">
        <v>97</v>
      </c>
      <c r="D61" s="359">
        <v>20449.62</v>
      </c>
      <c r="E61" s="359">
        <v>57293.394999999997</v>
      </c>
      <c r="F61" s="360">
        <v>39272.811999999998</v>
      </c>
      <c r="G61" s="360">
        <v>5263.0625</v>
      </c>
      <c r="H61" s="118">
        <v>122278.88949999999</v>
      </c>
      <c r="I61" s="54"/>
      <c r="J61" s="54"/>
      <c r="BY61" s="247"/>
      <c r="BZ61" s="64"/>
      <c r="CA61" s="254"/>
      <c r="CB61" s="254"/>
      <c r="CC61" s="254"/>
      <c r="CD61" s="254"/>
      <c r="CE61" s="254"/>
      <c r="CF61" s="247"/>
      <c r="CG61" s="64"/>
      <c r="CH61" s="255"/>
      <c r="CI61" s="255"/>
      <c r="CJ61" s="255"/>
      <c r="CK61" s="255"/>
      <c r="CL61" s="255"/>
      <c r="CM61" s="256"/>
      <c r="CN61" s="256"/>
      <c r="CO61" s="256"/>
      <c r="CP61" s="256"/>
      <c r="CQ61" s="256"/>
      <c r="CR61" s="247"/>
      <c r="CS61" s="64"/>
      <c r="CT61" s="226"/>
      <c r="CU61" s="226"/>
      <c r="CV61" s="226"/>
      <c r="CW61" s="226"/>
      <c r="CX61" s="226"/>
      <c r="CY61" s="247"/>
      <c r="CZ61" s="64"/>
      <c r="DA61" s="256"/>
      <c r="DB61" s="256"/>
      <c r="DC61" s="256"/>
      <c r="DD61" s="256"/>
      <c r="DE61" s="256"/>
    </row>
    <row r="62" spans="1:109" ht="16.5" x14ac:dyDescent="0.3">
      <c r="A62" s="391">
        <v>2013</v>
      </c>
      <c r="B62" s="353" t="s">
        <v>46</v>
      </c>
      <c r="C62" s="354" t="s">
        <v>97</v>
      </c>
      <c r="D62" s="355">
        <v>25435.890000000003</v>
      </c>
      <c r="E62" s="355">
        <v>67787.5</v>
      </c>
      <c r="F62" s="356">
        <v>47428.903500000008</v>
      </c>
      <c r="G62" s="356">
        <v>6390.5880000000006</v>
      </c>
      <c r="H62" s="357">
        <v>147042.88150000002</v>
      </c>
      <c r="I62" s="54"/>
      <c r="J62" s="54"/>
      <c r="BY62" s="247"/>
      <c r="BZ62" s="64"/>
      <c r="CA62" s="254"/>
      <c r="CB62" s="254"/>
      <c r="CC62" s="254"/>
      <c r="CD62" s="254"/>
      <c r="CE62" s="254"/>
      <c r="CF62" s="247"/>
      <c r="CG62" s="64"/>
      <c r="CH62" s="255"/>
      <c r="CI62" s="255"/>
      <c r="CJ62" s="255"/>
      <c r="CK62" s="255"/>
      <c r="CL62" s="255"/>
      <c r="CM62" s="256"/>
      <c r="CN62" s="256"/>
      <c r="CO62" s="256"/>
      <c r="CP62" s="256"/>
      <c r="CQ62" s="256"/>
      <c r="CR62" s="247"/>
      <c r="CS62" s="64"/>
      <c r="CT62" s="226"/>
      <c r="CU62" s="226"/>
      <c r="CV62" s="226"/>
      <c r="CW62" s="226"/>
      <c r="CX62" s="226"/>
      <c r="CY62" s="247"/>
      <c r="CZ62" s="64"/>
      <c r="DA62" s="256"/>
      <c r="DB62" s="256"/>
      <c r="DC62" s="256"/>
      <c r="DD62" s="256"/>
      <c r="DE62" s="256"/>
    </row>
    <row r="63" spans="1:109" ht="16.5" x14ac:dyDescent="0.3">
      <c r="A63" s="410">
        <v>2013</v>
      </c>
      <c r="B63" s="64" t="s">
        <v>47</v>
      </c>
      <c r="C63" s="358" t="s">
        <v>97</v>
      </c>
      <c r="D63" s="359">
        <v>24724.27</v>
      </c>
      <c r="E63" s="359">
        <v>67955.891999999993</v>
      </c>
      <c r="F63" s="360">
        <v>49931.917500000003</v>
      </c>
      <c r="G63" s="360">
        <v>6988.2874999999985</v>
      </c>
      <c r="H63" s="118">
        <v>149600.367</v>
      </c>
      <c r="I63" s="54"/>
      <c r="J63" s="54"/>
      <c r="BY63" s="247"/>
      <c r="BZ63" s="64"/>
      <c r="CA63" s="254"/>
      <c r="CB63" s="254"/>
      <c r="CC63" s="254"/>
      <c r="CD63" s="254"/>
      <c r="CE63" s="254"/>
      <c r="CF63" s="247"/>
      <c r="CG63" s="64"/>
      <c r="CH63" s="255"/>
      <c r="CI63" s="255"/>
      <c r="CJ63" s="255"/>
      <c r="CK63" s="255"/>
      <c r="CL63" s="255"/>
      <c r="CM63" s="256"/>
      <c r="CN63" s="256"/>
      <c r="CO63" s="256"/>
      <c r="CP63" s="256"/>
      <c r="CQ63" s="256"/>
      <c r="CR63" s="247"/>
      <c r="CS63" s="64"/>
      <c r="CT63" s="226"/>
      <c r="CU63" s="226"/>
      <c r="CV63" s="226"/>
      <c r="CW63" s="226"/>
      <c r="CX63" s="226"/>
      <c r="CY63" s="247"/>
      <c r="CZ63" s="64"/>
      <c r="DA63" s="256"/>
      <c r="DB63" s="256"/>
      <c r="DC63" s="256"/>
      <c r="DD63" s="256"/>
      <c r="DE63" s="256"/>
    </row>
    <row r="64" spans="1:109" ht="16.5" x14ac:dyDescent="0.3">
      <c r="A64" s="391">
        <v>2013</v>
      </c>
      <c r="B64" s="353" t="s">
        <v>48</v>
      </c>
      <c r="C64" s="354" t="s">
        <v>97</v>
      </c>
      <c r="D64" s="355">
        <v>18910.25</v>
      </c>
      <c r="E64" s="355">
        <v>65517.95</v>
      </c>
      <c r="F64" s="356">
        <v>46743.998</v>
      </c>
      <c r="G64" s="356">
        <v>6637.0725000000011</v>
      </c>
      <c r="H64" s="357">
        <v>137809.27049999998</v>
      </c>
      <c r="I64" s="54"/>
      <c r="J64" s="54"/>
      <c r="BY64" s="247"/>
      <c r="BZ64" s="64"/>
      <c r="CA64" s="254"/>
      <c r="CB64" s="254"/>
      <c r="CC64" s="254"/>
      <c r="CD64" s="254"/>
      <c r="CE64" s="254"/>
      <c r="CF64" s="247"/>
      <c r="CG64" s="64"/>
      <c r="CH64" s="255"/>
      <c r="CI64" s="255"/>
      <c r="CJ64" s="255"/>
      <c r="CK64" s="255"/>
      <c r="CL64" s="255"/>
      <c r="CM64" s="256"/>
      <c r="CN64" s="256"/>
      <c r="CO64" s="256"/>
      <c r="CP64" s="256"/>
      <c r="CQ64" s="256"/>
      <c r="CR64" s="247"/>
      <c r="CS64" s="64"/>
      <c r="CT64" s="226"/>
      <c r="CU64" s="226"/>
      <c r="CV64" s="226"/>
      <c r="CW64" s="226"/>
      <c r="CX64" s="226"/>
      <c r="CY64" s="247"/>
      <c r="CZ64" s="64"/>
      <c r="DA64" s="256"/>
      <c r="DB64" s="256"/>
      <c r="DC64" s="256"/>
      <c r="DD64" s="256"/>
      <c r="DE64" s="256"/>
    </row>
    <row r="65" spans="1:109" ht="16.5" x14ac:dyDescent="0.3">
      <c r="A65" s="410">
        <v>2013</v>
      </c>
      <c r="B65" s="64" t="s">
        <v>49</v>
      </c>
      <c r="C65" s="358" t="s">
        <v>97</v>
      </c>
      <c r="D65" s="359">
        <v>17475.190000000002</v>
      </c>
      <c r="E65" s="359">
        <v>69625.915000000008</v>
      </c>
      <c r="F65" s="360">
        <v>38680.960499999994</v>
      </c>
      <c r="G65" s="360">
        <v>5475.9950000000008</v>
      </c>
      <c r="H65" s="118">
        <v>131258.06050000002</v>
      </c>
      <c r="I65" s="54"/>
      <c r="J65" s="54"/>
      <c r="BY65" s="247"/>
      <c r="BZ65" s="64"/>
      <c r="CA65" s="254"/>
      <c r="CB65" s="254"/>
      <c r="CC65" s="254"/>
      <c r="CD65" s="254"/>
      <c r="CE65" s="254"/>
      <c r="CF65" s="247"/>
      <c r="CG65" s="64"/>
      <c r="CH65" s="255"/>
      <c r="CI65" s="255"/>
      <c r="CJ65" s="255"/>
      <c r="CK65" s="255"/>
      <c r="CL65" s="255"/>
      <c r="CM65" s="256"/>
      <c r="CN65" s="256"/>
      <c r="CO65" s="256"/>
      <c r="CP65" s="256"/>
      <c r="CQ65" s="256"/>
      <c r="CR65" s="247"/>
      <c r="CS65" s="64"/>
      <c r="CT65" s="226"/>
      <c r="CU65" s="226"/>
      <c r="CV65" s="226"/>
      <c r="CW65" s="226"/>
      <c r="CX65" s="226"/>
      <c r="CY65" s="247"/>
      <c r="CZ65" s="64"/>
      <c r="DA65" s="256"/>
      <c r="DB65" s="256"/>
      <c r="DC65" s="256"/>
      <c r="DD65" s="256"/>
      <c r="DE65" s="256"/>
    </row>
    <row r="66" spans="1:109" ht="16.5" x14ac:dyDescent="0.3">
      <c r="A66" s="391">
        <v>2014</v>
      </c>
      <c r="B66" s="353" t="s">
        <v>50</v>
      </c>
      <c r="C66" s="354" t="s">
        <v>97</v>
      </c>
      <c r="D66" s="355">
        <v>16796.870000000003</v>
      </c>
      <c r="E66" s="355">
        <v>50591.367500000008</v>
      </c>
      <c r="F66" s="356">
        <v>39738.345000000001</v>
      </c>
      <c r="G66" s="356">
        <v>7289.56</v>
      </c>
      <c r="H66" s="357">
        <v>114416.14250000002</v>
      </c>
      <c r="I66" s="54"/>
      <c r="J66" s="54"/>
      <c r="BY66" s="247"/>
      <c r="BZ66" s="64"/>
      <c r="CA66" s="254"/>
      <c r="CB66" s="254"/>
      <c r="CC66" s="254"/>
      <c r="CD66" s="254"/>
      <c r="CE66" s="254"/>
      <c r="CF66" s="247"/>
      <c r="CG66" s="64"/>
      <c r="CH66" s="255"/>
      <c r="CI66" s="255"/>
      <c r="CJ66" s="255"/>
      <c r="CK66" s="255"/>
      <c r="CL66" s="255"/>
      <c r="CM66" s="256"/>
      <c r="CN66" s="256"/>
      <c r="CO66" s="256"/>
      <c r="CP66" s="256"/>
      <c r="CQ66" s="256"/>
      <c r="CR66" s="247"/>
      <c r="CS66" s="64"/>
      <c r="CT66" s="226"/>
      <c r="CU66" s="226"/>
      <c r="CV66" s="226"/>
      <c r="CW66" s="226"/>
      <c r="CX66" s="226"/>
      <c r="CY66" s="247"/>
      <c r="CZ66" s="64"/>
      <c r="DA66" s="256"/>
      <c r="DB66" s="256"/>
      <c r="DC66" s="256"/>
      <c r="DD66" s="256"/>
      <c r="DE66" s="256"/>
    </row>
    <row r="67" spans="1:109" ht="16.5" x14ac:dyDescent="0.3">
      <c r="A67" s="410">
        <v>2014</v>
      </c>
      <c r="B67" s="64" t="s">
        <v>51</v>
      </c>
      <c r="C67" s="358" t="s">
        <v>97</v>
      </c>
      <c r="D67" s="359">
        <v>21397.600000000002</v>
      </c>
      <c r="E67" s="359">
        <v>56002.544999999998</v>
      </c>
      <c r="F67" s="360">
        <v>43802.080000000002</v>
      </c>
      <c r="G67" s="360">
        <v>8698.6175000000003</v>
      </c>
      <c r="H67" s="118">
        <v>129900.8425</v>
      </c>
      <c r="I67" s="54"/>
      <c r="J67" s="54"/>
      <c r="BY67" s="247"/>
      <c r="BZ67" s="64"/>
      <c r="CA67" s="254"/>
      <c r="CB67" s="254"/>
      <c r="CC67" s="254"/>
      <c r="CD67" s="254"/>
      <c r="CE67" s="254"/>
      <c r="CF67" s="247"/>
      <c r="CG67" s="64"/>
      <c r="CH67" s="255"/>
      <c r="CI67" s="255"/>
      <c r="CJ67" s="255"/>
      <c r="CK67" s="255"/>
      <c r="CL67" s="255"/>
      <c r="CM67" s="256"/>
      <c r="CN67" s="256"/>
      <c r="CO67" s="256"/>
      <c r="CP67" s="256"/>
      <c r="CQ67" s="256"/>
      <c r="CR67" s="247"/>
      <c r="CS67" s="64"/>
      <c r="CT67" s="226"/>
      <c r="CU67" s="226"/>
      <c r="CV67" s="226"/>
      <c r="CW67" s="226"/>
      <c r="CX67" s="226"/>
      <c r="CY67" s="247"/>
      <c r="CZ67" s="64"/>
      <c r="DA67" s="256"/>
      <c r="DB67" s="256"/>
      <c r="DC67" s="256"/>
      <c r="DD67" s="256"/>
      <c r="DE67" s="256"/>
    </row>
    <row r="68" spans="1:109" ht="16.5" x14ac:dyDescent="0.3">
      <c r="A68" s="391">
        <v>2014</v>
      </c>
      <c r="B68" s="353" t="s">
        <v>52</v>
      </c>
      <c r="C68" s="354" t="s">
        <v>97</v>
      </c>
      <c r="D68" s="355">
        <v>21469.74</v>
      </c>
      <c r="E68" s="355">
        <v>73250.382500000007</v>
      </c>
      <c r="F68" s="356">
        <v>46089.147999999994</v>
      </c>
      <c r="G68" s="356">
        <v>8799.6724999999988</v>
      </c>
      <c r="H68" s="357">
        <v>149608.943</v>
      </c>
      <c r="I68" s="54"/>
      <c r="J68" s="54"/>
      <c r="BY68" s="247"/>
      <c r="BZ68" s="64"/>
      <c r="CA68" s="254"/>
      <c r="CB68" s="254"/>
      <c r="CC68" s="254"/>
      <c r="CD68" s="254"/>
      <c r="CE68" s="254"/>
      <c r="CF68" s="247"/>
      <c r="CG68" s="64"/>
      <c r="CH68" s="255"/>
      <c r="CI68" s="255"/>
      <c r="CJ68" s="255"/>
      <c r="CK68" s="255"/>
      <c r="CL68" s="255"/>
      <c r="CM68" s="256"/>
      <c r="CN68" s="256"/>
      <c r="CO68" s="256"/>
      <c r="CP68" s="256"/>
      <c r="CQ68" s="256"/>
      <c r="CR68" s="247"/>
      <c r="CS68" s="64"/>
      <c r="CT68" s="226"/>
      <c r="CU68" s="226"/>
      <c r="CV68" s="226"/>
      <c r="CW68" s="226"/>
      <c r="CX68" s="226"/>
      <c r="CY68" s="247"/>
      <c r="CZ68" s="64"/>
      <c r="DA68" s="256"/>
      <c r="DB68" s="256"/>
      <c r="DC68" s="256"/>
      <c r="DD68" s="256"/>
      <c r="DE68" s="256"/>
    </row>
    <row r="69" spans="1:109" ht="16.5" x14ac:dyDescent="0.3">
      <c r="A69" s="410">
        <v>2014</v>
      </c>
      <c r="B69" s="64" t="s">
        <v>40</v>
      </c>
      <c r="C69" s="358" t="s">
        <v>97</v>
      </c>
      <c r="D69" s="359">
        <v>23466.98</v>
      </c>
      <c r="E69" s="359">
        <v>62544.870000000046</v>
      </c>
      <c r="F69" s="360">
        <v>43055.883000000002</v>
      </c>
      <c r="G69" s="360">
        <v>7108.49</v>
      </c>
      <c r="H69" s="118">
        <v>136176.22300000006</v>
      </c>
      <c r="I69" s="54"/>
      <c r="J69" s="54"/>
      <c r="BY69" s="247"/>
      <c r="BZ69" s="64"/>
      <c r="CA69" s="254"/>
      <c r="CB69" s="254"/>
      <c r="CC69" s="254"/>
      <c r="CD69" s="254"/>
      <c r="CE69" s="254"/>
      <c r="CF69" s="247"/>
      <c r="CG69" s="64"/>
      <c r="CH69" s="255"/>
      <c r="CI69" s="255"/>
      <c r="CJ69" s="255"/>
      <c r="CK69" s="255"/>
      <c r="CL69" s="255"/>
      <c r="CM69" s="256"/>
      <c r="CN69" s="256"/>
      <c r="CO69" s="256"/>
      <c r="CP69" s="256"/>
      <c r="CQ69" s="256"/>
      <c r="CR69" s="247"/>
      <c r="CS69" s="64"/>
      <c r="CT69" s="226"/>
      <c r="CU69" s="226"/>
      <c r="CV69" s="226"/>
      <c r="CW69" s="226"/>
      <c r="CX69" s="226"/>
      <c r="CY69" s="247"/>
      <c r="CZ69" s="64"/>
      <c r="DA69" s="256"/>
      <c r="DB69" s="256"/>
      <c r="DC69" s="256"/>
      <c r="DD69" s="256"/>
      <c r="DE69" s="256"/>
    </row>
    <row r="70" spans="1:109" ht="16.5" x14ac:dyDescent="0.3">
      <c r="A70" s="391">
        <v>2014</v>
      </c>
      <c r="B70" s="353" t="s">
        <v>42</v>
      </c>
      <c r="C70" s="354" t="s">
        <v>97</v>
      </c>
      <c r="D70" s="355">
        <v>27043.29</v>
      </c>
      <c r="E70" s="355">
        <v>68897.013000000006</v>
      </c>
      <c r="F70" s="356">
        <v>48246.0815</v>
      </c>
      <c r="G70" s="356">
        <v>7863.1</v>
      </c>
      <c r="H70" s="357">
        <v>152049.48450000002</v>
      </c>
      <c r="I70" s="54"/>
      <c r="J70" s="54"/>
      <c r="BY70" s="247"/>
      <c r="BZ70" s="64"/>
      <c r="CA70" s="254"/>
      <c r="CB70" s="254"/>
      <c r="CC70" s="254"/>
      <c r="CD70" s="254"/>
      <c r="CE70" s="254"/>
      <c r="CF70" s="247"/>
      <c r="CG70" s="64"/>
      <c r="CH70" s="255"/>
      <c r="CI70" s="255"/>
      <c r="CJ70" s="255"/>
      <c r="CK70" s="255"/>
      <c r="CL70" s="255"/>
      <c r="CM70" s="256"/>
      <c r="CN70" s="256"/>
      <c r="CO70" s="256"/>
      <c r="CP70" s="256"/>
      <c r="CQ70" s="256"/>
      <c r="CR70" s="247"/>
      <c r="CS70" s="64"/>
      <c r="CT70" s="226"/>
      <c r="CU70" s="226"/>
      <c r="CV70" s="226"/>
      <c r="CW70" s="226"/>
      <c r="CX70" s="226"/>
      <c r="CY70" s="247"/>
      <c r="CZ70" s="64"/>
      <c r="DA70" s="256"/>
      <c r="DB70" s="256"/>
      <c r="DC70" s="256"/>
      <c r="DD70" s="256"/>
      <c r="DE70" s="256"/>
    </row>
    <row r="71" spans="1:109" ht="16.5" x14ac:dyDescent="0.3">
      <c r="A71" s="410">
        <v>2014</v>
      </c>
      <c r="B71" s="64" t="s">
        <v>43</v>
      </c>
      <c r="C71" s="358" t="s">
        <v>97</v>
      </c>
      <c r="D71" s="359">
        <v>25753.51</v>
      </c>
      <c r="E71" s="359">
        <v>62697.016177500002</v>
      </c>
      <c r="F71" s="360">
        <v>43765.750999999997</v>
      </c>
      <c r="G71" s="360">
        <v>6718.9225000000006</v>
      </c>
      <c r="H71" s="118">
        <v>138935.1996775</v>
      </c>
      <c r="I71" s="54"/>
      <c r="J71" s="54"/>
      <c r="BY71" s="247"/>
      <c r="BZ71" s="64"/>
      <c r="CA71" s="254"/>
      <c r="CB71" s="254"/>
      <c r="CC71" s="254"/>
      <c r="CD71" s="254"/>
      <c r="CE71" s="254"/>
      <c r="CF71" s="247"/>
      <c r="CG71" s="64"/>
      <c r="CH71" s="255"/>
      <c r="CI71" s="255"/>
      <c r="CJ71" s="255"/>
      <c r="CK71" s="255"/>
      <c r="CL71" s="255"/>
      <c r="CM71" s="256"/>
      <c r="CN71" s="256"/>
      <c r="CO71" s="256"/>
      <c r="CP71" s="256"/>
      <c r="CQ71" s="256"/>
      <c r="CR71" s="247"/>
      <c r="CS71" s="64"/>
      <c r="CT71" s="226"/>
      <c r="CU71" s="226"/>
      <c r="CV71" s="226"/>
      <c r="CW71" s="226"/>
      <c r="CX71" s="226"/>
      <c r="CY71" s="247"/>
      <c r="CZ71" s="64"/>
      <c r="DA71" s="256"/>
      <c r="DB71" s="256"/>
      <c r="DC71" s="256"/>
      <c r="DD71" s="256"/>
      <c r="DE71" s="256"/>
    </row>
    <row r="72" spans="1:109" ht="16.5" x14ac:dyDescent="0.3">
      <c r="A72" s="391">
        <v>2014</v>
      </c>
      <c r="B72" s="353" t="s">
        <v>44</v>
      </c>
      <c r="C72" s="354" t="s">
        <v>97</v>
      </c>
      <c r="D72" s="355">
        <v>28076.78</v>
      </c>
      <c r="E72" s="355">
        <v>63490.799499999994</v>
      </c>
      <c r="F72" s="356">
        <v>51615.176000000007</v>
      </c>
      <c r="G72" s="356">
        <v>10152.19</v>
      </c>
      <c r="H72" s="357">
        <v>153334.9455</v>
      </c>
      <c r="I72" s="54"/>
      <c r="J72" s="54"/>
      <c r="BY72" s="247"/>
      <c r="BZ72" s="64"/>
      <c r="CA72" s="254"/>
      <c r="CB72" s="254"/>
      <c r="CC72" s="254"/>
      <c r="CD72" s="254"/>
      <c r="CE72" s="254"/>
      <c r="CF72" s="247"/>
      <c r="CG72" s="64"/>
      <c r="CH72" s="255"/>
      <c r="CI72" s="255"/>
      <c r="CJ72" s="255"/>
      <c r="CK72" s="255"/>
      <c r="CL72" s="255"/>
      <c r="CM72" s="256"/>
      <c r="CN72" s="256"/>
      <c r="CO72" s="256"/>
      <c r="CP72" s="256"/>
      <c r="CQ72" s="256"/>
      <c r="CR72" s="247"/>
      <c r="CS72" s="64"/>
      <c r="CT72" s="226"/>
      <c r="CU72" s="226"/>
      <c r="CV72" s="226"/>
      <c r="CW72" s="226"/>
      <c r="CX72" s="226"/>
      <c r="CY72" s="247"/>
      <c r="CZ72" s="64"/>
      <c r="DA72" s="256"/>
      <c r="DB72" s="256"/>
      <c r="DC72" s="256"/>
      <c r="DD72" s="256"/>
      <c r="DE72" s="256"/>
    </row>
    <row r="73" spans="1:109" ht="16.5" x14ac:dyDescent="0.3">
      <c r="A73" s="410">
        <v>2014</v>
      </c>
      <c r="B73" s="64" t="s">
        <v>45</v>
      </c>
      <c r="C73" s="358" t="s">
        <v>97</v>
      </c>
      <c r="D73" s="359">
        <v>28846.1</v>
      </c>
      <c r="E73" s="359">
        <v>70789.878500000006</v>
      </c>
      <c r="F73" s="360">
        <v>41967.442499999997</v>
      </c>
      <c r="G73" s="360">
        <v>8491.9074999999993</v>
      </c>
      <c r="H73" s="118">
        <v>150095.3285</v>
      </c>
      <c r="I73" s="54"/>
      <c r="J73" s="54"/>
      <c r="BY73" s="247"/>
      <c r="BZ73" s="64"/>
      <c r="CA73" s="254"/>
      <c r="CB73" s="254"/>
      <c r="CC73" s="254"/>
      <c r="CD73" s="254"/>
      <c r="CE73" s="254"/>
      <c r="CF73" s="247"/>
      <c r="CG73" s="64"/>
      <c r="CH73" s="255"/>
      <c r="CI73" s="255"/>
      <c r="CJ73" s="255"/>
      <c r="CK73" s="255"/>
      <c r="CL73" s="255"/>
      <c r="CM73" s="256"/>
      <c r="CN73" s="256"/>
      <c r="CO73" s="256"/>
      <c r="CP73" s="256"/>
      <c r="CQ73" s="256"/>
      <c r="CR73" s="247"/>
      <c r="CS73" s="64"/>
      <c r="CT73" s="226"/>
      <c r="CU73" s="226"/>
      <c r="CV73" s="226"/>
      <c r="CW73" s="226"/>
      <c r="CX73" s="226"/>
      <c r="CY73" s="247"/>
      <c r="CZ73" s="64"/>
      <c r="DA73" s="256"/>
      <c r="DB73" s="256"/>
      <c r="DC73" s="256"/>
      <c r="DD73" s="256"/>
      <c r="DE73" s="256"/>
    </row>
    <row r="74" spans="1:109" ht="16.5" x14ac:dyDescent="0.3">
      <c r="A74" s="391">
        <v>2014</v>
      </c>
      <c r="B74" s="353" t="s">
        <v>46</v>
      </c>
      <c r="C74" s="354" t="s">
        <v>97</v>
      </c>
      <c r="D74" s="355">
        <v>29647.559999999994</v>
      </c>
      <c r="E74" s="355">
        <v>78003.655499999993</v>
      </c>
      <c r="F74" s="356">
        <v>45364.459499999997</v>
      </c>
      <c r="G74" s="356">
        <v>7328.9624999999996</v>
      </c>
      <c r="H74" s="357">
        <v>160344.63749999995</v>
      </c>
      <c r="I74" s="54"/>
      <c r="J74" s="54"/>
      <c r="BY74" s="247"/>
      <c r="BZ74" s="64"/>
      <c r="CA74" s="254"/>
      <c r="CB74" s="254"/>
      <c r="CC74" s="254"/>
      <c r="CD74" s="254"/>
      <c r="CE74" s="254"/>
      <c r="CF74" s="247"/>
      <c r="CG74" s="64"/>
      <c r="CH74" s="255"/>
      <c r="CI74" s="255"/>
      <c r="CJ74" s="255"/>
      <c r="CK74" s="255"/>
      <c r="CL74" s="255"/>
      <c r="CM74" s="256"/>
      <c r="CN74" s="256"/>
      <c r="CO74" s="256"/>
      <c r="CP74" s="256"/>
      <c r="CQ74" s="256"/>
      <c r="CR74" s="247"/>
      <c r="CS74" s="64"/>
      <c r="CT74" s="226"/>
      <c r="CU74" s="226"/>
      <c r="CV74" s="226"/>
      <c r="CW74" s="226"/>
      <c r="CX74" s="226"/>
      <c r="CY74" s="247"/>
      <c r="CZ74" s="64"/>
      <c r="DA74" s="256"/>
      <c r="DB74" s="256"/>
      <c r="DC74" s="256"/>
      <c r="DD74" s="256"/>
      <c r="DE74" s="256"/>
    </row>
    <row r="75" spans="1:109" ht="16.5" x14ac:dyDescent="0.3">
      <c r="A75" s="410">
        <v>2014</v>
      </c>
      <c r="B75" s="64" t="s">
        <v>47</v>
      </c>
      <c r="C75" s="358" t="s">
        <v>97</v>
      </c>
      <c r="D75" s="359">
        <v>30243.41</v>
      </c>
      <c r="E75" s="359">
        <v>74639.280999999974</v>
      </c>
      <c r="F75" s="360">
        <v>43730.794000000009</v>
      </c>
      <c r="G75" s="360">
        <v>7729.8560000000007</v>
      </c>
      <c r="H75" s="118">
        <v>156343.34099999999</v>
      </c>
      <c r="I75" s="54"/>
      <c r="J75" s="54"/>
      <c r="BY75" s="247"/>
      <c r="BZ75" s="64"/>
      <c r="CA75" s="254"/>
      <c r="CB75" s="254"/>
      <c r="CC75" s="254"/>
      <c r="CD75" s="254"/>
      <c r="CE75" s="254"/>
      <c r="CF75" s="247"/>
      <c r="CG75" s="64"/>
      <c r="CH75" s="255"/>
      <c r="CI75" s="255"/>
      <c r="CJ75" s="255"/>
      <c r="CK75" s="255"/>
      <c r="CL75" s="255"/>
      <c r="CM75" s="256"/>
      <c r="CN75" s="256"/>
      <c r="CO75" s="256"/>
      <c r="CP75" s="256"/>
      <c r="CQ75" s="256"/>
      <c r="CR75" s="247"/>
      <c r="CS75" s="64"/>
      <c r="CT75" s="226"/>
      <c r="CU75" s="226"/>
      <c r="CV75" s="226"/>
      <c r="CW75" s="226"/>
      <c r="CX75" s="226"/>
      <c r="CY75" s="247"/>
      <c r="CZ75" s="64"/>
      <c r="DA75" s="256"/>
      <c r="DB75" s="256"/>
      <c r="DC75" s="256"/>
      <c r="DD75" s="256"/>
      <c r="DE75" s="256"/>
    </row>
    <row r="76" spans="1:109" ht="16.5" x14ac:dyDescent="0.3">
      <c r="A76" s="391">
        <v>2014</v>
      </c>
      <c r="B76" s="353" t="s">
        <v>48</v>
      </c>
      <c r="C76" s="354" t="s">
        <v>97</v>
      </c>
      <c r="D76" s="355">
        <v>28728.42</v>
      </c>
      <c r="E76" s="355">
        <v>71443.663</v>
      </c>
      <c r="F76" s="356">
        <v>40348.694000000003</v>
      </c>
      <c r="G76" s="356">
        <v>9663.3845000000019</v>
      </c>
      <c r="H76" s="357">
        <v>150184.16149999999</v>
      </c>
      <c r="I76" s="54"/>
      <c r="J76" s="54"/>
      <c r="BY76" s="247"/>
      <c r="BZ76" s="64"/>
      <c r="CA76" s="254"/>
      <c r="CB76" s="254"/>
      <c r="CC76" s="254"/>
      <c r="CD76" s="254"/>
      <c r="CE76" s="254"/>
      <c r="CF76" s="247"/>
      <c r="CG76" s="64"/>
      <c r="CH76" s="255"/>
      <c r="CI76" s="255"/>
      <c r="CJ76" s="255"/>
      <c r="CK76" s="255"/>
      <c r="CL76" s="255"/>
      <c r="CM76" s="256"/>
      <c r="CN76" s="256"/>
      <c r="CO76" s="256"/>
      <c r="CP76" s="256"/>
      <c r="CQ76" s="256"/>
      <c r="CR76" s="247"/>
      <c r="CS76" s="64"/>
      <c r="CT76" s="226"/>
      <c r="CU76" s="226"/>
      <c r="CV76" s="226"/>
      <c r="CW76" s="226"/>
      <c r="CX76" s="226"/>
      <c r="CY76" s="247"/>
      <c r="CZ76" s="64"/>
      <c r="DA76" s="256"/>
      <c r="DB76" s="256"/>
      <c r="DC76" s="256"/>
      <c r="DD76" s="256"/>
      <c r="DE76" s="256"/>
    </row>
    <row r="77" spans="1:109" ht="16.5" x14ac:dyDescent="0.3">
      <c r="A77" s="410">
        <v>2014</v>
      </c>
      <c r="B77" s="64" t="s">
        <v>49</v>
      </c>
      <c r="C77" s="358" t="s">
        <v>97</v>
      </c>
      <c r="D77" s="359">
        <v>24757.929999999997</v>
      </c>
      <c r="E77" s="359">
        <v>63470.462</v>
      </c>
      <c r="F77" s="360">
        <v>35227.504000000008</v>
      </c>
      <c r="G77" s="360">
        <v>10188.814999999999</v>
      </c>
      <c r="H77" s="118">
        <v>133644.71100000001</v>
      </c>
      <c r="I77" s="54"/>
      <c r="J77" s="54"/>
      <c r="BY77" s="247"/>
      <c r="BZ77" s="64"/>
      <c r="CA77" s="254"/>
      <c r="CB77" s="254"/>
      <c r="CC77" s="254"/>
      <c r="CD77" s="254"/>
      <c r="CE77" s="254"/>
      <c r="CF77" s="247"/>
      <c r="CG77" s="64"/>
      <c r="CH77" s="255"/>
      <c r="CI77" s="255"/>
      <c r="CJ77" s="255"/>
      <c r="CK77" s="255"/>
      <c r="CL77" s="255"/>
      <c r="CM77" s="256"/>
      <c r="CN77" s="256"/>
      <c r="CO77" s="256"/>
      <c r="CP77" s="256"/>
      <c r="CQ77" s="256"/>
      <c r="CR77" s="247"/>
      <c r="CS77" s="64"/>
      <c r="CT77" s="226"/>
      <c r="CU77" s="226"/>
      <c r="CV77" s="226"/>
      <c r="CW77" s="226"/>
      <c r="CX77" s="226"/>
      <c r="CY77" s="247"/>
      <c r="CZ77" s="64"/>
      <c r="DA77" s="256"/>
      <c r="DB77" s="256"/>
      <c r="DC77" s="256"/>
      <c r="DD77" s="256"/>
      <c r="DE77" s="256"/>
    </row>
    <row r="78" spans="1:109" ht="16.5" x14ac:dyDescent="0.3">
      <c r="A78" s="391">
        <v>2015</v>
      </c>
      <c r="B78" s="353" t="s">
        <v>50</v>
      </c>
      <c r="C78" s="354" t="s">
        <v>97</v>
      </c>
      <c r="D78" s="355">
        <v>24202.239999999998</v>
      </c>
      <c r="E78" s="355">
        <v>69100.643999999986</v>
      </c>
      <c r="F78" s="356">
        <v>41116.029500000011</v>
      </c>
      <c r="G78" s="356">
        <v>8852.2985000000008</v>
      </c>
      <c r="H78" s="357">
        <v>143271.212</v>
      </c>
      <c r="I78" s="54"/>
      <c r="J78" s="54"/>
      <c r="BY78" s="247"/>
      <c r="BZ78" s="64"/>
      <c r="CA78" s="254"/>
      <c r="CB78" s="254"/>
      <c r="CC78" s="254"/>
      <c r="CD78" s="254"/>
      <c r="CE78" s="254"/>
      <c r="CF78" s="247"/>
      <c r="CG78" s="64"/>
      <c r="CH78" s="255"/>
      <c r="CI78" s="255"/>
      <c r="CJ78" s="255"/>
      <c r="CK78" s="255"/>
      <c r="CL78" s="255"/>
      <c r="CM78" s="256"/>
      <c r="CN78" s="256"/>
      <c r="CO78" s="256"/>
      <c r="CP78" s="256"/>
      <c r="CQ78" s="256"/>
      <c r="CR78" s="247"/>
      <c r="CS78" s="64"/>
      <c r="CT78" s="226"/>
      <c r="CU78" s="226"/>
      <c r="CV78" s="226"/>
      <c r="CW78" s="226"/>
      <c r="CX78" s="226"/>
      <c r="CY78" s="247"/>
      <c r="CZ78" s="64"/>
      <c r="DA78" s="256"/>
      <c r="DB78" s="256"/>
      <c r="DC78" s="256"/>
      <c r="DD78" s="256"/>
      <c r="DE78" s="256"/>
    </row>
    <row r="79" spans="1:109" ht="16.5" x14ac:dyDescent="0.3">
      <c r="A79" s="410">
        <v>2015</v>
      </c>
      <c r="B79" s="64" t="s">
        <v>51</v>
      </c>
      <c r="C79" s="358" t="s">
        <v>97</v>
      </c>
      <c r="D79" s="359">
        <v>28523.3</v>
      </c>
      <c r="E79" s="359">
        <v>67599.955000000002</v>
      </c>
      <c r="F79" s="360">
        <v>46693.426500000009</v>
      </c>
      <c r="G79" s="360">
        <v>9195.9465</v>
      </c>
      <c r="H79" s="118">
        <v>152012.628</v>
      </c>
      <c r="I79" s="54"/>
      <c r="J79" s="54"/>
      <c r="BY79" s="247"/>
      <c r="BZ79" s="64"/>
      <c r="CA79" s="254"/>
      <c r="CB79" s="254"/>
      <c r="CC79" s="254"/>
      <c r="CD79" s="254"/>
      <c r="CE79" s="254"/>
      <c r="CF79" s="247"/>
      <c r="CG79" s="64"/>
      <c r="CH79" s="255"/>
      <c r="CI79" s="255"/>
      <c r="CJ79" s="255"/>
      <c r="CK79" s="255"/>
      <c r="CL79" s="255"/>
      <c r="CM79" s="256"/>
      <c r="CN79" s="256"/>
      <c r="CO79" s="256"/>
      <c r="CP79" s="256"/>
      <c r="CQ79" s="256"/>
      <c r="CR79" s="247"/>
      <c r="CS79" s="64"/>
      <c r="CT79" s="226"/>
      <c r="CU79" s="226"/>
      <c r="CV79" s="226"/>
      <c r="CW79" s="226"/>
      <c r="CX79" s="226"/>
      <c r="CY79" s="247"/>
      <c r="CZ79" s="64"/>
      <c r="DA79" s="256"/>
      <c r="DB79" s="256"/>
      <c r="DC79" s="256"/>
      <c r="DD79" s="256"/>
      <c r="DE79" s="256"/>
    </row>
    <row r="80" spans="1:109" ht="16.5" x14ac:dyDescent="0.3">
      <c r="A80" s="391">
        <v>2015</v>
      </c>
      <c r="B80" s="353" t="s">
        <v>52</v>
      </c>
      <c r="C80" s="354" t="s">
        <v>97</v>
      </c>
      <c r="D80" s="355">
        <v>25827.908999999981</v>
      </c>
      <c r="E80" s="355">
        <v>68892.776000000013</v>
      </c>
      <c r="F80" s="356">
        <v>51353.306999999993</v>
      </c>
      <c r="G80" s="356">
        <v>9381.7724999999991</v>
      </c>
      <c r="H80" s="357">
        <v>155455.76449999999</v>
      </c>
      <c r="I80" s="54"/>
      <c r="J80" s="54"/>
      <c r="BY80" s="247"/>
      <c r="BZ80" s="64"/>
      <c r="CA80" s="254"/>
      <c r="CB80" s="254"/>
      <c r="CC80" s="254"/>
      <c r="CD80" s="254"/>
      <c r="CE80" s="254"/>
      <c r="CF80" s="247"/>
      <c r="CG80" s="64"/>
      <c r="CH80" s="255"/>
      <c r="CI80" s="255"/>
      <c r="CJ80" s="255"/>
      <c r="CK80" s="255"/>
      <c r="CL80" s="255"/>
      <c r="CM80" s="256"/>
      <c r="CN80" s="256"/>
      <c r="CO80" s="256"/>
      <c r="CP80" s="256"/>
      <c r="CQ80" s="256"/>
      <c r="CR80" s="247"/>
      <c r="CS80" s="64"/>
      <c r="CT80" s="226"/>
      <c r="CU80" s="226"/>
      <c r="CV80" s="226"/>
      <c r="CW80" s="226"/>
      <c r="CX80" s="226"/>
      <c r="CY80" s="247"/>
      <c r="CZ80" s="64"/>
      <c r="DA80" s="256"/>
      <c r="DB80" s="256"/>
      <c r="DC80" s="256"/>
      <c r="DD80" s="256"/>
      <c r="DE80" s="256"/>
    </row>
    <row r="81" spans="1:109" ht="16.5" x14ac:dyDescent="0.3">
      <c r="A81" s="410">
        <v>2015</v>
      </c>
      <c r="B81" s="64" t="s">
        <v>40</v>
      </c>
      <c r="C81" s="358" t="s">
        <v>97</v>
      </c>
      <c r="D81" s="359">
        <v>27645.359999999997</v>
      </c>
      <c r="E81" s="359">
        <v>64240.200999999994</v>
      </c>
      <c r="F81" s="360">
        <v>44303.245499999997</v>
      </c>
      <c r="G81" s="360">
        <v>9790.1875</v>
      </c>
      <c r="H81" s="118">
        <v>145978.99400000001</v>
      </c>
      <c r="I81" s="54"/>
      <c r="J81" s="54"/>
      <c r="BY81" s="247"/>
      <c r="BZ81" s="64"/>
      <c r="CA81" s="254"/>
      <c r="CB81" s="254"/>
      <c r="CC81" s="254"/>
      <c r="CD81" s="254"/>
      <c r="CE81" s="254"/>
      <c r="CF81" s="247"/>
      <c r="CG81" s="64"/>
      <c r="CH81" s="255"/>
      <c r="CI81" s="255"/>
      <c r="CJ81" s="255"/>
      <c r="CK81" s="255"/>
      <c r="CL81" s="255"/>
      <c r="CM81" s="256"/>
      <c r="CN81" s="256"/>
      <c r="CO81" s="256"/>
      <c r="CP81" s="256"/>
      <c r="CQ81" s="256"/>
      <c r="CR81" s="247"/>
      <c r="CS81" s="64"/>
      <c r="CT81" s="226"/>
      <c r="CU81" s="226"/>
      <c r="CV81" s="226"/>
      <c r="CW81" s="226"/>
      <c r="CX81" s="226"/>
      <c r="CY81" s="247"/>
      <c r="CZ81" s="64"/>
      <c r="DA81" s="256"/>
      <c r="DB81" s="256"/>
      <c r="DC81" s="256"/>
      <c r="DD81" s="256"/>
      <c r="DE81" s="256"/>
    </row>
    <row r="82" spans="1:109" ht="16.5" x14ac:dyDescent="0.3">
      <c r="A82" s="391">
        <v>2015</v>
      </c>
      <c r="B82" s="353" t="s">
        <v>42</v>
      </c>
      <c r="C82" s="354" t="s">
        <v>97</v>
      </c>
      <c r="D82" s="355">
        <v>29882.160000000003</v>
      </c>
      <c r="E82" s="355">
        <v>63258.086999999992</v>
      </c>
      <c r="F82" s="356">
        <v>48360.631500000003</v>
      </c>
      <c r="G82" s="356">
        <v>10216.810000000001</v>
      </c>
      <c r="H82" s="357">
        <v>151717.68850000002</v>
      </c>
      <c r="I82" s="54"/>
      <c r="J82" s="54"/>
      <c r="BY82" s="247"/>
      <c r="BZ82" s="64"/>
      <c r="CA82" s="254"/>
      <c r="CB82" s="254"/>
      <c r="CC82" s="254"/>
      <c r="CD82" s="254"/>
      <c r="CE82" s="254"/>
      <c r="CF82" s="247"/>
      <c r="CG82" s="64"/>
      <c r="CH82" s="255"/>
      <c r="CI82" s="255"/>
      <c r="CJ82" s="255"/>
      <c r="CK82" s="255"/>
      <c r="CL82" s="255"/>
      <c r="CM82" s="256"/>
      <c r="CN82" s="256"/>
      <c r="CO82" s="256"/>
      <c r="CP82" s="256"/>
      <c r="CQ82" s="256"/>
      <c r="CR82" s="247"/>
      <c r="CS82" s="64"/>
      <c r="CT82" s="226"/>
      <c r="CU82" s="226"/>
      <c r="CV82" s="226"/>
      <c r="CW82" s="226"/>
      <c r="CX82" s="226"/>
      <c r="CY82" s="247"/>
      <c r="CZ82" s="64"/>
      <c r="DA82" s="256"/>
      <c r="DB82" s="256"/>
      <c r="DC82" s="256"/>
      <c r="DD82" s="256"/>
      <c r="DE82" s="256"/>
    </row>
    <row r="83" spans="1:109" ht="16.5" x14ac:dyDescent="0.3">
      <c r="A83" s="410">
        <v>2015</v>
      </c>
      <c r="B83" s="64" t="s">
        <v>43</v>
      </c>
      <c r="C83" s="358" t="s">
        <v>97</v>
      </c>
      <c r="D83" s="359">
        <v>29027.499999999996</v>
      </c>
      <c r="E83" s="359">
        <v>71862.236999999994</v>
      </c>
      <c r="F83" s="360">
        <v>49308.5095</v>
      </c>
      <c r="G83" s="360">
        <v>10339.802</v>
      </c>
      <c r="H83" s="118">
        <v>160538.04849999998</v>
      </c>
      <c r="I83" s="54"/>
      <c r="J83" s="54"/>
      <c r="BY83" s="247"/>
      <c r="BZ83" s="64"/>
      <c r="CA83" s="254"/>
      <c r="CB83" s="254"/>
      <c r="CC83" s="254"/>
      <c r="CD83" s="254"/>
      <c r="CE83" s="254"/>
      <c r="CF83" s="247"/>
      <c r="CG83" s="64"/>
      <c r="CH83" s="255"/>
      <c r="CI83" s="255"/>
      <c r="CJ83" s="255"/>
      <c r="CK83" s="255"/>
      <c r="CL83" s="255"/>
      <c r="CM83" s="256"/>
      <c r="CN83" s="256"/>
      <c r="CO83" s="256"/>
      <c r="CP83" s="256"/>
      <c r="CQ83" s="256"/>
      <c r="CR83" s="247"/>
      <c r="CS83" s="64"/>
      <c r="CT83" s="226"/>
      <c r="CU83" s="226"/>
      <c r="CV83" s="226"/>
      <c r="CW83" s="226"/>
      <c r="CX83" s="226"/>
      <c r="CY83" s="247"/>
      <c r="CZ83" s="64"/>
      <c r="DA83" s="256"/>
      <c r="DB83" s="256"/>
      <c r="DC83" s="256"/>
      <c r="DD83" s="256"/>
      <c r="DE83" s="256"/>
    </row>
    <row r="84" spans="1:109" ht="16.5" x14ac:dyDescent="0.3">
      <c r="A84" s="391">
        <v>2015</v>
      </c>
      <c r="B84" s="353" t="s">
        <v>44</v>
      </c>
      <c r="C84" s="354" t="s">
        <v>97</v>
      </c>
      <c r="D84" s="355">
        <v>36564.950000000004</v>
      </c>
      <c r="E84" s="355">
        <v>71345.794999999998</v>
      </c>
      <c r="F84" s="356">
        <v>52719.609500000006</v>
      </c>
      <c r="G84" s="356">
        <v>11972.708000000002</v>
      </c>
      <c r="H84" s="357">
        <v>172603.0625</v>
      </c>
      <c r="I84" s="54"/>
      <c r="J84" s="54"/>
      <c r="BY84" s="247"/>
      <c r="BZ84" s="64"/>
      <c r="CA84" s="254"/>
      <c r="CB84" s="254"/>
      <c r="CC84" s="254"/>
      <c r="CD84" s="254"/>
      <c r="CE84" s="254"/>
      <c r="CF84" s="247"/>
      <c r="CG84" s="64"/>
      <c r="CH84" s="255"/>
      <c r="CI84" s="255"/>
      <c r="CJ84" s="255"/>
      <c r="CK84" s="255"/>
      <c r="CL84" s="255"/>
      <c r="CM84" s="256"/>
      <c r="CN84" s="256"/>
      <c r="CO84" s="256"/>
      <c r="CP84" s="256"/>
      <c r="CQ84" s="256"/>
      <c r="CR84" s="247"/>
      <c r="CS84" s="64"/>
      <c r="CT84" s="226"/>
      <c r="CU84" s="226"/>
      <c r="CV84" s="226"/>
      <c r="CW84" s="226"/>
      <c r="CX84" s="226"/>
      <c r="CY84" s="247"/>
      <c r="CZ84" s="64"/>
      <c r="DA84" s="256"/>
      <c r="DB84" s="256"/>
      <c r="DC84" s="256"/>
      <c r="DD84" s="256"/>
      <c r="DE84" s="256"/>
    </row>
    <row r="85" spans="1:109" ht="16.5" x14ac:dyDescent="0.3">
      <c r="A85" s="410">
        <v>2015</v>
      </c>
      <c r="B85" s="64" t="s">
        <v>45</v>
      </c>
      <c r="C85" s="358" t="s">
        <v>97</v>
      </c>
      <c r="D85" s="359">
        <v>32194.65</v>
      </c>
      <c r="E85" s="359">
        <v>69731.832999999984</v>
      </c>
      <c r="F85" s="360">
        <v>48161.322500000002</v>
      </c>
      <c r="G85" s="360">
        <v>9736.9765000000007</v>
      </c>
      <c r="H85" s="118">
        <v>159824.78199999998</v>
      </c>
      <c r="I85" s="54"/>
      <c r="J85" s="54"/>
      <c r="BY85" s="247"/>
      <c r="BZ85" s="64"/>
      <c r="CA85" s="254"/>
      <c r="CB85" s="254"/>
      <c r="CC85" s="254"/>
      <c r="CD85" s="254"/>
      <c r="CE85" s="254"/>
      <c r="CF85" s="247"/>
      <c r="CG85" s="64"/>
      <c r="CH85" s="255"/>
      <c r="CI85" s="255"/>
      <c r="CJ85" s="255"/>
      <c r="CK85" s="255"/>
      <c r="CL85" s="255"/>
      <c r="CM85" s="256"/>
      <c r="CN85" s="256"/>
      <c r="CO85" s="256"/>
      <c r="CP85" s="256"/>
      <c r="CQ85" s="256"/>
      <c r="CR85" s="247"/>
      <c r="CS85" s="64"/>
      <c r="CT85" s="226"/>
      <c r="CU85" s="226"/>
      <c r="CV85" s="226"/>
      <c r="CW85" s="226"/>
      <c r="CX85" s="226"/>
      <c r="CY85" s="247"/>
      <c r="CZ85" s="64"/>
      <c r="DA85" s="256"/>
      <c r="DB85" s="256"/>
      <c r="DC85" s="256"/>
      <c r="DD85" s="256"/>
      <c r="DE85" s="256"/>
    </row>
    <row r="86" spans="1:109" ht="16.5" x14ac:dyDescent="0.3">
      <c r="A86" s="391">
        <v>2015</v>
      </c>
      <c r="B86" s="353" t="s">
        <v>46</v>
      </c>
      <c r="C86" s="354" t="s">
        <v>97</v>
      </c>
      <c r="D86" s="355">
        <v>35867.49</v>
      </c>
      <c r="E86" s="355">
        <v>65603.473999999987</v>
      </c>
      <c r="F86" s="356">
        <v>54880.449000000001</v>
      </c>
      <c r="G86" s="356">
        <v>11561.597</v>
      </c>
      <c r="H86" s="357">
        <v>167913.01</v>
      </c>
      <c r="I86" s="54"/>
      <c r="J86" s="54"/>
      <c r="BY86" s="247"/>
      <c r="BZ86" s="64"/>
      <c r="CA86" s="254"/>
      <c r="CB86" s="254"/>
      <c r="CC86" s="254"/>
      <c r="CD86" s="254"/>
      <c r="CE86" s="254"/>
      <c r="CF86" s="247"/>
      <c r="CG86" s="64"/>
      <c r="CH86" s="255"/>
      <c r="CI86" s="255"/>
      <c r="CJ86" s="255"/>
      <c r="CK86" s="255"/>
      <c r="CL86" s="255"/>
      <c r="CM86" s="256"/>
      <c r="CN86" s="256"/>
      <c r="CO86" s="256"/>
      <c r="CP86" s="256"/>
      <c r="CQ86" s="256"/>
      <c r="CR86" s="247"/>
      <c r="CS86" s="64"/>
      <c r="CT86" s="226"/>
      <c r="CU86" s="226"/>
      <c r="CV86" s="226"/>
      <c r="CW86" s="226"/>
      <c r="CX86" s="226"/>
      <c r="CY86" s="247"/>
      <c r="CZ86" s="64"/>
      <c r="DA86" s="256"/>
      <c r="DB86" s="256"/>
      <c r="DC86" s="256"/>
      <c r="DD86" s="256"/>
      <c r="DE86" s="256"/>
    </row>
    <row r="87" spans="1:109" ht="16.5" x14ac:dyDescent="0.3">
      <c r="A87" s="410">
        <v>2015</v>
      </c>
      <c r="B87" s="64" t="s">
        <v>47</v>
      </c>
      <c r="C87" s="358" t="s">
        <v>97</v>
      </c>
      <c r="D87" s="359">
        <v>33364.11</v>
      </c>
      <c r="E87" s="359">
        <v>74479.762999999992</v>
      </c>
      <c r="F87" s="360">
        <v>55091.587000000014</v>
      </c>
      <c r="G87" s="360">
        <v>13002.025</v>
      </c>
      <c r="H87" s="118">
        <v>175937.48500000002</v>
      </c>
      <c r="I87" s="54"/>
      <c r="J87" s="54"/>
      <c r="BY87" s="247"/>
      <c r="BZ87" s="64"/>
      <c r="CA87" s="254"/>
      <c r="CB87" s="254"/>
      <c r="CC87" s="254"/>
      <c r="CD87" s="254"/>
      <c r="CE87" s="254"/>
      <c r="CF87" s="247"/>
      <c r="CG87" s="64"/>
      <c r="CH87" s="255"/>
      <c r="CI87" s="255"/>
      <c r="CJ87" s="255"/>
      <c r="CK87" s="255"/>
      <c r="CL87" s="255"/>
      <c r="CM87" s="256"/>
      <c r="CN87" s="256"/>
      <c r="CO87" s="256"/>
      <c r="CP87" s="256"/>
      <c r="CQ87" s="256"/>
      <c r="CR87" s="247"/>
      <c r="CS87" s="64"/>
      <c r="CT87" s="226"/>
      <c r="CU87" s="226"/>
      <c r="CV87" s="226"/>
      <c r="CW87" s="226"/>
      <c r="CX87" s="226"/>
      <c r="CY87" s="247"/>
      <c r="CZ87" s="64"/>
      <c r="DA87" s="256"/>
      <c r="DB87" s="256"/>
      <c r="DC87" s="256"/>
      <c r="DD87" s="256"/>
      <c r="DE87" s="256"/>
    </row>
    <row r="88" spans="1:109" ht="16.5" x14ac:dyDescent="0.3">
      <c r="A88" s="391">
        <v>2015</v>
      </c>
      <c r="B88" s="353" t="s">
        <v>48</v>
      </c>
      <c r="C88" s="354" t="s">
        <v>97</v>
      </c>
      <c r="D88" s="355">
        <v>33167.370000000003</v>
      </c>
      <c r="E88" s="355">
        <v>59358.999000000003</v>
      </c>
      <c r="F88" s="356">
        <v>50862.411499999995</v>
      </c>
      <c r="G88" s="356">
        <v>11018.675000000003</v>
      </c>
      <c r="H88" s="357">
        <v>154407.45549999998</v>
      </c>
      <c r="I88" s="54"/>
      <c r="J88" s="54"/>
      <c r="BY88" s="247"/>
      <c r="BZ88" s="64"/>
      <c r="CA88" s="254"/>
      <c r="CB88" s="254"/>
      <c r="CC88" s="254"/>
      <c r="CD88" s="254"/>
      <c r="CE88" s="254"/>
      <c r="CF88" s="247"/>
      <c r="CG88" s="64"/>
      <c r="CH88" s="255"/>
      <c r="CI88" s="255"/>
      <c r="CJ88" s="255"/>
      <c r="CK88" s="255"/>
      <c r="CL88" s="255"/>
      <c r="CM88" s="256"/>
      <c r="CN88" s="256"/>
      <c r="CO88" s="256"/>
      <c r="CP88" s="256"/>
      <c r="CQ88" s="256"/>
      <c r="CR88" s="247"/>
      <c r="CS88" s="64"/>
      <c r="CT88" s="226"/>
      <c r="CU88" s="226"/>
      <c r="CV88" s="226"/>
      <c r="CW88" s="226"/>
      <c r="CX88" s="226"/>
      <c r="CY88" s="247"/>
      <c r="CZ88" s="64"/>
      <c r="DA88" s="256"/>
      <c r="DB88" s="256"/>
      <c r="DC88" s="256"/>
      <c r="DD88" s="256"/>
      <c r="DE88" s="256"/>
    </row>
    <row r="89" spans="1:109" ht="16.5" x14ac:dyDescent="0.3">
      <c r="A89" s="410">
        <v>2015</v>
      </c>
      <c r="B89" s="64" t="s">
        <v>49</v>
      </c>
      <c r="C89" s="358" t="s">
        <v>97</v>
      </c>
      <c r="D89" s="359">
        <v>27108.709999999992</v>
      </c>
      <c r="E89" s="359">
        <v>66454.331000000006</v>
      </c>
      <c r="F89" s="360">
        <v>41608.372499999998</v>
      </c>
      <c r="G89" s="360">
        <v>8516.8559999999998</v>
      </c>
      <c r="H89" s="118">
        <v>143688.26949999999</v>
      </c>
      <c r="I89" s="54"/>
      <c r="J89" s="54"/>
      <c r="BY89" s="247"/>
      <c r="BZ89" s="64"/>
      <c r="CA89" s="254"/>
      <c r="CB89" s="254"/>
      <c r="CC89" s="254"/>
      <c r="CD89" s="254"/>
      <c r="CE89" s="254"/>
      <c r="CF89" s="247"/>
      <c r="CG89" s="64"/>
      <c r="CH89" s="255"/>
      <c r="CI89" s="255"/>
      <c r="CJ89" s="255"/>
      <c r="CK89" s="255"/>
      <c r="CL89" s="255"/>
      <c r="CM89" s="256"/>
      <c r="CN89" s="256"/>
      <c r="CO89" s="256"/>
      <c r="CP89" s="256"/>
      <c r="CQ89" s="256"/>
      <c r="CR89" s="247"/>
      <c r="CS89" s="64"/>
      <c r="CT89" s="226"/>
      <c r="CU89" s="226"/>
      <c r="CV89" s="226"/>
      <c r="CW89" s="226"/>
      <c r="CX89" s="226"/>
      <c r="CY89" s="247"/>
      <c r="CZ89" s="64"/>
      <c r="DA89" s="256"/>
      <c r="DB89" s="256"/>
      <c r="DC89" s="256"/>
      <c r="DD89" s="256"/>
      <c r="DE89" s="256"/>
    </row>
    <row r="90" spans="1:109" ht="16.5" x14ac:dyDescent="0.3">
      <c r="A90" s="391">
        <v>2016</v>
      </c>
      <c r="B90" s="353" t="s">
        <v>50</v>
      </c>
      <c r="C90" s="354" t="s">
        <v>97</v>
      </c>
      <c r="D90" s="355">
        <v>22592.41</v>
      </c>
      <c r="E90" s="355">
        <v>70126.023000000001</v>
      </c>
      <c r="F90" s="356">
        <v>44160.316500000001</v>
      </c>
      <c r="G90" s="356">
        <v>6585.3664999999955</v>
      </c>
      <c r="H90" s="357">
        <v>143464.11599999998</v>
      </c>
      <c r="I90" s="54"/>
      <c r="J90" s="54"/>
      <c r="BY90" s="247"/>
      <c r="BZ90" s="64"/>
      <c r="CA90" s="254"/>
      <c r="CB90" s="254"/>
      <c r="CC90" s="254"/>
      <c r="CD90" s="254"/>
      <c r="CE90" s="254"/>
      <c r="CF90" s="247"/>
      <c r="CG90" s="64"/>
      <c r="CH90" s="255"/>
      <c r="CI90" s="255"/>
      <c r="CJ90" s="255"/>
      <c r="CK90" s="255"/>
      <c r="CL90" s="255"/>
      <c r="CM90" s="256"/>
      <c r="CN90" s="256"/>
      <c r="CO90" s="256"/>
      <c r="CP90" s="256"/>
      <c r="CQ90" s="256"/>
      <c r="CR90" s="247"/>
      <c r="CS90" s="64"/>
      <c r="CT90" s="226"/>
      <c r="CU90" s="226"/>
      <c r="CV90" s="226"/>
      <c r="CW90" s="226"/>
      <c r="CX90" s="226"/>
      <c r="CY90" s="247"/>
      <c r="CZ90" s="64"/>
      <c r="DA90" s="256"/>
      <c r="DB90" s="256"/>
      <c r="DC90" s="256"/>
      <c r="DD90" s="256"/>
      <c r="DE90" s="256"/>
    </row>
    <row r="91" spans="1:109" ht="16.5" x14ac:dyDescent="0.3">
      <c r="A91" s="410">
        <v>2016</v>
      </c>
      <c r="B91" s="64" t="s">
        <v>51</v>
      </c>
      <c r="C91" s="358" t="s">
        <v>97</v>
      </c>
      <c r="D91" s="359">
        <v>29193.420000000002</v>
      </c>
      <c r="E91" s="359">
        <v>82342.067500000005</v>
      </c>
      <c r="F91" s="360">
        <v>53591.062000000013</v>
      </c>
      <c r="G91" s="360">
        <v>7464.5585000000001</v>
      </c>
      <c r="H91" s="118">
        <v>172591.10800000004</v>
      </c>
      <c r="I91" s="54"/>
      <c r="J91" s="54"/>
      <c r="BY91" s="247"/>
      <c r="BZ91" s="64"/>
      <c r="CA91" s="254"/>
      <c r="CB91" s="254"/>
      <c r="CC91" s="254"/>
      <c r="CD91" s="254"/>
      <c r="CE91" s="254"/>
      <c r="CF91" s="247"/>
      <c r="CG91" s="64"/>
      <c r="CH91" s="255"/>
      <c r="CI91" s="255"/>
      <c r="CJ91" s="255"/>
      <c r="CK91" s="255"/>
      <c r="CL91" s="255"/>
      <c r="CM91" s="256"/>
      <c r="CN91" s="256"/>
      <c r="CO91" s="256"/>
      <c r="CP91" s="256"/>
      <c r="CQ91" s="256"/>
      <c r="CR91" s="247"/>
      <c r="CS91" s="64"/>
      <c r="CT91" s="226"/>
      <c r="CU91" s="226"/>
      <c r="CV91" s="226"/>
      <c r="CW91" s="226"/>
      <c r="CX91" s="226"/>
      <c r="CY91" s="247"/>
      <c r="CZ91" s="64"/>
      <c r="DA91" s="256"/>
      <c r="DB91" s="256"/>
      <c r="DC91" s="256"/>
      <c r="DD91" s="256"/>
      <c r="DE91" s="256"/>
    </row>
    <row r="92" spans="1:109" ht="16.5" x14ac:dyDescent="0.3">
      <c r="A92" s="391">
        <v>2016</v>
      </c>
      <c r="B92" s="353" t="s">
        <v>52</v>
      </c>
      <c r="C92" s="354" t="s">
        <v>97</v>
      </c>
      <c r="D92" s="355">
        <v>25748.729999999996</v>
      </c>
      <c r="E92" s="355">
        <v>83623.417000000016</v>
      </c>
      <c r="F92" s="356">
        <v>47737.468000000001</v>
      </c>
      <c r="G92" s="356">
        <v>6790.3364999999994</v>
      </c>
      <c r="H92" s="357">
        <v>163899.95150000002</v>
      </c>
      <c r="I92" s="54"/>
      <c r="J92" s="54"/>
      <c r="BY92" s="247"/>
      <c r="BZ92" s="64"/>
      <c r="CA92" s="254"/>
      <c r="CB92" s="254"/>
      <c r="CC92" s="254"/>
      <c r="CD92" s="254"/>
      <c r="CE92" s="254"/>
      <c r="CF92" s="247"/>
      <c r="CG92" s="64"/>
      <c r="CH92" s="255"/>
      <c r="CI92" s="255"/>
      <c r="CJ92" s="255"/>
      <c r="CK92" s="255"/>
      <c r="CL92" s="255"/>
      <c r="CM92" s="256"/>
      <c r="CN92" s="256"/>
      <c r="CO92" s="256"/>
      <c r="CP92" s="256"/>
      <c r="CQ92" s="256"/>
      <c r="CR92" s="247"/>
      <c r="CS92" s="64"/>
      <c r="CT92" s="226"/>
      <c r="CU92" s="226"/>
      <c r="CV92" s="226"/>
      <c r="CW92" s="226"/>
      <c r="CX92" s="226"/>
      <c r="CY92" s="247"/>
      <c r="CZ92" s="64"/>
      <c r="DA92" s="256"/>
      <c r="DB92" s="256"/>
      <c r="DC92" s="256"/>
      <c r="DD92" s="256"/>
      <c r="DE92" s="256"/>
    </row>
    <row r="93" spans="1:109" ht="16.5" x14ac:dyDescent="0.3">
      <c r="A93" s="410">
        <v>2016</v>
      </c>
      <c r="B93" s="64" t="s">
        <v>40</v>
      </c>
      <c r="C93" s="358" t="s">
        <v>97</v>
      </c>
      <c r="D93" s="359">
        <v>28674.04</v>
      </c>
      <c r="E93" s="359">
        <v>84565.447500000009</v>
      </c>
      <c r="F93" s="360">
        <v>53188.879000000008</v>
      </c>
      <c r="G93" s="360">
        <v>7281.6195000000007</v>
      </c>
      <c r="H93" s="118">
        <v>173709.98600000003</v>
      </c>
      <c r="I93" s="54"/>
      <c r="J93" s="54"/>
      <c r="BY93" s="247"/>
      <c r="BZ93" s="64"/>
      <c r="CA93" s="254"/>
      <c r="CB93" s="254"/>
      <c r="CC93" s="254"/>
      <c r="CD93" s="254"/>
      <c r="CE93" s="254"/>
      <c r="CF93" s="247"/>
      <c r="CG93" s="64"/>
      <c r="CH93" s="255"/>
      <c r="CI93" s="255"/>
      <c r="CJ93" s="255"/>
      <c r="CK93" s="255"/>
      <c r="CL93" s="255"/>
      <c r="CM93" s="256"/>
      <c r="CN93" s="256"/>
      <c r="CO93" s="256"/>
      <c r="CP93" s="256"/>
      <c r="CQ93" s="256"/>
      <c r="CR93" s="247"/>
      <c r="CS93" s="64"/>
      <c r="CT93" s="226"/>
      <c r="CU93" s="226"/>
      <c r="CV93" s="226"/>
      <c r="CW93" s="226"/>
      <c r="CX93" s="226"/>
      <c r="CY93" s="247"/>
      <c r="CZ93" s="64"/>
      <c r="DA93" s="256"/>
      <c r="DB93" s="256"/>
      <c r="DC93" s="256"/>
      <c r="DD93" s="256"/>
      <c r="DE93" s="256"/>
    </row>
    <row r="94" spans="1:109" ht="16.5" x14ac:dyDescent="0.3">
      <c r="A94" s="391">
        <v>2016</v>
      </c>
      <c r="B94" s="353" t="s">
        <v>42</v>
      </c>
      <c r="C94" s="354" t="s">
        <v>97</v>
      </c>
      <c r="D94" s="355">
        <v>25172.839999999997</v>
      </c>
      <c r="E94" s="355">
        <v>77413.488000000012</v>
      </c>
      <c r="F94" s="356">
        <v>51329.825000000004</v>
      </c>
      <c r="G94" s="356">
        <v>7987.1534999999994</v>
      </c>
      <c r="H94" s="357">
        <v>161903.30650000001</v>
      </c>
      <c r="I94" s="54"/>
      <c r="J94" s="54"/>
      <c r="BY94" s="247"/>
      <c r="BZ94" s="64"/>
      <c r="CA94" s="254"/>
      <c r="CB94" s="254"/>
      <c r="CC94" s="254"/>
      <c r="CD94" s="254"/>
      <c r="CE94" s="254"/>
      <c r="CF94" s="247"/>
      <c r="CG94" s="64"/>
      <c r="CH94" s="255"/>
      <c r="CI94" s="255"/>
      <c r="CJ94" s="255"/>
      <c r="CK94" s="255"/>
      <c r="CL94" s="255"/>
      <c r="CM94" s="256"/>
      <c r="CN94" s="256"/>
      <c r="CO94" s="256"/>
      <c r="CP94" s="256"/>
      <c r="CQ94" s="256"/>
      <c r="CR94" s="247"/>
      <c r="CS94" s="64"/>
      <c r="CT94" s="226"/>
      <c r="CU94" s="226"/>
      <c r="CV94" s="226"/>
      <c r="CW94" s="226"/>
      <c r="CX94" s="226"/>
      <c r="CY94" s="247"/>
      <c r="CZ94" s="64"/>
      <c r="DA94" s="256"/>
      <c r="DB94" s="256"/>
      <c r="DC94" s="256"/>
      <c r="DD94" s="256"/>
      <c r="DE94" s="256"/>
    </row>
    <row r="95" spans="1:109" ht="16.5" x14ac:dyDescent="0.3">
      <c r="A95" s="410">
        <v>2016</v>
      </c>
      <c r="B95" s="64" t="s">
        <v>43</v>
      </c>
      <c r="C95" s="358" t="s">
        <v>97</v>
      </c>
      <c r="D95" s="359">
        <v>26536.68</v>
      </c>
      <c r="E95" s="359">
        <v>80967.866000000009</v>
      </c>
      <c r="F95" s="360">
        <v>52519.807000000008</v>
      </c>
      <c r="G95" s="360">
        <v>6440.8644999999951</v>
      </c>
      <c r="H95" s="118">
        <v>166465.2175</v>
      </c>
      <c r="I95" s="54"/>
      <c r="J95" s="54"/>
      <c r="BY95" s="247"/>
      <c r="BZ95" s="64"/>
      <c r="CA95" s="254"/>
      <c r="CB95" s="254"/>
      <c r="CC95" s="254"/>
      <c r="CD95" s="254"/>
      <c r="CE95" s="254"/>
      <c r="CF95" s="247"/>
      <c r="CG95" s="64"/>
      <c r="CH95" s="255"/>
      <c r="CI95" s="255"/>
      <c r="CJ95" s="255"/>
      <c r="CK95" s="255"/>
      <c r="CL95" s="255"/>
      <c r="CM95" s="256"/>
      <c r="CN95" s="256"/>
      <c r="CO95" s="256"/>
      <c r="CP95" s="256"/>
      <c r="CQ95" s="256"/>
      <c r="CR95" s="247"/>
      <c r="CS95" s="64"/>
      <c r="CT95" s="226"/>
      <c r="CU95" s="226"/>
      <c r="CV95" s="226"/>
      <c r="CW95" s="226"/>
      <c r="CX95" s="226"/>
      <c r="CY95" s="247"/>
      <c r="CZ95" s="64"/>
      <c r="DA95" s="256"/>
      <c r="DB95" s="256"/>
      <c r="DC95" s="256"/>
      <c r="DD95" s="256"/>
      <c r="DE95" s="256"/>
    </row>
    <row r="96" spans="1:109" ht="16.5" x14ac:dyDescent="0.3">
      <c r="A96" s="391">
        <v>2016</v>
      </c>
      <c r="B96" s="353" t="s">
        <v>44</v>
      </c>
      <c r="C96" s="354" t="s">
        <v>97</v>
      </c>
      <c r="D96" s="355">
        <v>24968.399999999998</v>
      </c>
      <c r="E96" s="355">
        <v>70809.5435</v>
      </c>
      <c r="F96" s="356">
        <v>44650.819500000005</v>
      </c>
      <c r="G96" s="356">
        <v>5773.7914999999994</v>
      </c>
      <c r="H96" s="357">
        <v>146202.55449999997</v>
      </c>
      <c r="I96" s="54"/>
      <c r="J96" s="54"/>
      <c r="BY96" s="247"/>
      <c r="BZ96" s="64"/>
      <c r="CA96" s="254"/>
      <c r="CB96" s="254"/>
      <c r="CC96" s="254"/>
      <c r="CD96" s="254"/>
      <c r="CE96" s="254"/>
      <c r="CF96" s="247"/>
      <c r="CG96" s="64"/>
      <c r="CH96" s="255"/>
      <c r="CI96" s="255"/>
      <c r="CJ96" s="255"/>
      <c r="CK96" s="255"/>
      <c r="CL96" s="255"/>
      <c r="CM96" s="256"/>
      <c r="CN96" s="256"/>
      <c r="CO96" s="256"/>
      <c r="CP96" s="256"/>
      <c r="CQ96" s="256"/>
      <c r="CR96" s="247"/>
      <c r="CS96" s="64"/>
      <c r="CT96" s="226"/>
      <c r="CU96" s="226"/>
      <c r="CV96" s="226"/>
      <c r="CW96" s="226"/>
      <c r="CX96" s="226"/>
      <c r="CY96" s="247"/>
      <c r="CZ96" s="64"/>
      <c r="DA96" s="256"/>
      <c r="DB96" s="256"/>
      <c r="DC96" s="256"/>
      <c r="DD96" s="256"/>
      <c r="DE96" s="256"/>
    </row>
    <row r="97" spans="1:109" ht="16.5" x14ac:dyDescent="0.3">
      <c r="A97" s="410">
        <v>2016</v>
      </c>
      <c r="B97" s="64" t="s">
        <v>45</v>
      </c>
      <c r="C97" s="358" t="s">
        <v>97</v>
      </c>
      <c r="D97" s="359">
        <v>24369.67</v>
      </c>
      <c r="E97" s="359">
        <v>88797.920000000027</v>
      </c>
      <c r="F97" s="360">
        <v>58139.385500000004</v>
      </c>
      <c r="G97" s="360">
        <v>8428.0524999999998</v>
      </c>
      <c r="H97" s="118">
        <v>179735.02800000005</v>
      </c>
      <c r="I97" s="54"/>
      <c r="J97" s="54"/>
      <c r="BY97" s="247"/>
      <c r="BZ97" s="64"/>
      <c r="CA97" s="254"/>
      <c r="CB97" s="254"/>
      <c r="CC97" s="254"/>
      <c r="CD97" s="254"/>
      <c r="CE97" s="254"/>
      <c r="CF97" s="247"/>
      <c r="CG97" s="64"/>
      <c r="CH97" s="255"/>
      <c r="CI97" s="255"/>
      <c r="CJ97" s="255"/>
      <c r="CK97" s="255"/>
      <c r="CL97" s="255"/>
      <c r="CM97" s="256"/>
      <c r="CN97" s="256"/>
      <c r="CO97" s="256"/>
      <c r="CP97" s="256"/>
      <c r="CQ97" s="256"/>
      <c r="CR97" s="247"/>
      <c r="CS97" s="64"/>
      <c r="CT97" s="226"/>
      <c r="CU97" s="226"/>
      <c r="CV97" s="226"/>
      <c r="CW97" s="226"/>
      <c r="CX97" s="226"/>
      <c r="CY97" s="247"/>
      <c r="CZ97" s="64"/>
      <c r="DA97" s="256"/>
      <c r="DB97" s="256"/>
      <c r="DC97" s="256"/>
      <c r="DD97" s="256"/>
      <c r="DE97" s="256"/>
    </row>
    <row r="98" spans="1:109" ht="16.5" x14ac:dyDescent="0.3">
      <c r="A98" s="391">
        <v>2016</v>
      </c>
      <c r="B98" s="353" t="s">
        <v>46</v>
      </c>
      <c r="C98" s="354" t="s">
        <v>97</v>
      </c>
      <c r="D98" s="355">
        <v>24678.420000000002</v>
      </c>
      <c r="E98" s="355">
        <v>72377.915999999997</v>
      </c>
      <c r="F98" s="356">
        <v>52357.296500000011</v>
      </c>
      <c r="G98" s="356">
        <v>7816.0184999999992</v>
      </c>
      <c r="H98" s="357">
        <v>157229.65100000001</v>
      </c>
      <c r="I98" s="54"/>
      <c r="J98" s="54"/>
      <c r="BY98" s="247"/>
      <c r="BZ98" s="64"/>
      <c r="CA98" s="254"/>
      <c r="CB98" s="254"/>
      <c r="CC98" s="254"/>
      <c r="CD98" s="254"/>
      <c r="CE98" s="254"/>
      <c r="CF98" s="247"/>
      <c r="CG98" s="64"/>
      <c r="CH98" s="255"/>
      <c r="CI98" s="255"/>
      <c r="CJ98" s="255"/>
      <c r="CK98" s="255"/>
      <c r="CL98" s="255"/>
      <c r="CM98" s="256"/>
      <c r="CN98" s="256"/>
      <c r="CO98" s="256"/>
      <c r="CP98" s="256"/>
      <c r="CQ98" s="256"/>
      <c r="CR98" s="247"/>
      <c r="CS98" s="64"/>
      <c r="CT98" s="226"/>
      <c r="CU98" s="226"/>
      <c r="CV98" s="226"/>
      <c r="CW98" s="226"/>
      <c r="CX98" s="226"/>
      <c r="CY98" s="247"/>
      <c r="CZ98" s="64"/>
      <c r="DA98" s="256"/>
      <c r="DB98" s="256"/>
      <c r="DC98" s="256"/>
      <c r="DD98" s="256"/>
      <c r="DE98" s="256"/>
    </row>
    <row r="99" spans="1:109" ht="16.5" x14ac:dyDescent="0.3">
      <c r="A99" s="410">
        <v>2016</v>
      </c>
      <c r="B99" s="64" t="s">
        <v>47</v>
      </c>
      <c r="C99" s="358" t="s">
        <v>97</v>
      </c>
      <c r="D99" s="359">
        <v>24097.08</v>
      </c>
      <c r="E99" s="359">
        <v>74954.126500000013</v>
      </c>
      <c r="F99" s="360">
        <v>49406.866000000009</v>
      </c>
      <c r="G99" s="360">
        <v>6822.7780000000002</v>
      </c>
      <c r="H99" s="118">
        <v>155280.85050000003</v>
      </c>
      <c r="I99" s="54"/>
      <c r="J99" s="54"/>
      <c r="BY99" s="247"/>
      <c r="BZ99" s="64"/>
      <c r="CA99" s="254"/>
      <c r="CB99" s="254"/>
      <c r="CC99" s="254"/>
      <c r="CD99" s="254"/>
      <c r="CE99" s="254"/>
      <c r="CF99" s="247"/>
      <c r="CG99" s="64"/>
      <c r="CH99" s="255"/>
      <c r="CI99" s="255"/>
      <c r="CJ99" s="255"/>
      <c r="CK99" s="255"/>
      <c r="CL99" s="255"/>
      <c r="CM99" s="256"/>
      <c r="CN99" s="256"/>
      <c r="CO99" s="256"/>
      <c r="CP99" s="256"/>
      <c r="CQ99" s="256"/>
      <c r="CR99" s="247"/>
      <c r="CS99" s="64"/>
      <c r="CT99" s="226"/>
      <c r="CU99" s="226"/>
      <c r="CV99" s="226"/>
      <c r="CW99" s="226"/>
      <c r="CX99" s="226"/>
      <c r="CY99" s="247"/>
      <c r="CZ99" s="64"/>
      <c r="DA99" s="256"/>
      <c r="DB99" s="256"/>
      <c r="DC99" s="256"/>
      <c r="DD99" s="256"/>
      <c r="DE99" s="256"/>
    </row>
    <row r="100" spans="1:109" ht="16.5" x14ac:dyDescent="0.3">
      <c r="A100" s="391">
        <v>2016</v>
      </c>
      <c r="B100" s="353" t="s">
        <v>48</v>
      </c>
      <c r="C100" s="354" t="s">
        <v>97</v>
      </c>
      <c r="D100" s="355">
        <v>22512.84</v>
      </c>
      <c r="E100" s="355">
        <v>81574.951499999996</v>
      </c>
      <c r="F100" s="356">
        <v>51616.228000000003</v>
      </c>
      <c r="G100" s="356">
        <v>10651.898999999999</v>
      </c>
      <c r="H100" s="357">
        <v>166355.9185</v>
      </c>
      <c r="I100" s="54"/>
      <c r="J100" s="54"/>
      <c r="BY100" s="247"/>
      <c r="BZ100" s="64"/>
      <c r="CA100" s="254"/>
      <c r="CB100" s="254"/>
      <c r="CC100" s="254"/>
      <c r="CD100" s="254"/>
      <c r="CE100" s="254"/>
      <c r="CF100" s="247"/>
      <c r="CG100" s="64"/>
      <c r="CH100" s="255"/>
      <c r="CI100" s="255"/>
      <c r="CJ100" s="255"/>
      <c r="CK100" s="255"/>
      <c r="CL100" s="255"/>
      <c r="CM100" s="256"/>
      <c r="CN100" s="256"/>
      <c r="CO100" s="256"/>
      <c r="CP100" s="256"/>
      <c r="CQ100" s="256"/>
      <c r="CR100" s="247"/>
      <c r="CS100" s="64"/>
      <c r="CT100" s="226"/>
      <c r="CU100" s="226"/>
      <c r="CV100" s="226"/>
      <c r="CW100" s="226"/>
      <c r="CX100" s="226"/>
      <c r="CY100" s="247"/>
      <c r="CZ100" s="64"/>
      <c r="DA100" s="256"/>
      <c r="DB100" s="256"/>
      <c r="DC100" s="256"/>
      <c r="DD100" s="256"/>
      <c r="DE100" s="256"/>
    </row>
    <row r="101" spans="1:109" ht="16.5" x14ac:dyDescent="0.3">
      <c r="A101" s="410">
        <v>2016</v>
      </c>
      <c r="B101" s="64" t="s">
        <v>49</v>
      </c>
      <c r="C101" s="358" t="s">
        <v>97</v>
      </c>
      <c r="D101" s="359">
        <v>20869.745000000003</v>
      </c>
      <c r="E101" s="359">
        <v>85814.806500000006</v>
      </c>
      <c r="F101" s="360">
        <v>48148.508000000002</v>
      </c>
      <c r="G101" s="360">
        <v>8373.2744999999995</v>
      </c>
      <c r="H101" s="118">
        <v>163206.33400000003</v>
      </c>
      <c r="I101" s="54"/>
      <c r="J101" s="54"/>
      <c r="BY101" s="247"/>
      <c r="BZ101" s="64"/>
      <c r="CA101" s="254"/>
      <c r="CB101" s="254"/>
      <c r="CC101" s="254"/>
      <c r="CD101" s="254"/>
      <c r="CE101" s="254"/>
      <c r="CF101" s="247"/>
      <c r="CG101" s="64"/>
      <c r="CH101" s="255"/>
      <c r="CI101" s="255"/>
      <c r="CJ101" s="255"/>
      <c r="CK101" s="255"/>
      <c r="CL101" s="255"/>
      <c r="CM101" s="256"/>
      <c r="CN101" s="256"/>
      <c r="CO101" s="256"/>
      <c r="CP101" s="256"/>
      <c r="CQ101" s="256"/>
      <c r="CR101" s="247"/>
      <c r="CS101" s="64"/>
      <c r="CT101" s="226"/>
      <c r="CU101" s="226"/>
      <c r="CV101" s="226"/>
      <c r="CW101" s="226"/>
      <c r="CX101" s="226"/>
      <c r="CY101" s="247"/>
      <c r="CZ101" s="64"/>
      <c r="DA101" s="256"/>
      <c r="DB101" s="256"/>
      <c r="DC101" s="256"/>
      <c r="DD101" s="256"/>
      <c r="DE101" s="256"/>
    </row>
    <row r="102" spans="1:109" ht="16.5" x14ac:dyDescent="0.3">
      <c r="A102" s="391">
        <v>2017</v>
      </c>
      <c r="B102" s="353" t="s">
        <v>50</v>
      </c>
      <c r="C102" s="354" t="s">
        <v>97</v>
      </c>
      <c r="D102" s="355">
        <v>20390.329999999998</v>
      </c>
      <c r="E102" s="355">
        <v>81405.736499999985</v>
      </c>
      <c r="F102" s="356">
        <v>45961.805500000002</v>
      </c>
      <c r="G102" s="356">
        <v>8810.9835000000003</v>
      </c>
      <c r="H102" s="357">
        <v>156568.85550000001</v>
      </c>
      <c r="I102" s="54"/>
      <c r="J102" s="54"/>
      <c r="BY102" s="247"/>
      <c r="BZ102" s="64"/>
      <c r="CA102" s="254"/>
      <c r="CB102" s="254"/>
      <c r="CC102" s="254"/>
      <c r="CD102" s="254"/>
      <c r="CE102" s="254"/>
      <c r="CF102" s="247"/>
      <c r="CG102" s="64"/>
      <c r="CH102" s="255"/>
      <c r="CI102" s="255"/>
      <c r="CJ102" s="255"/>
      <c r="CK102" s="255"/>
      <c r="CL102" s="255"/>
      <c r="CM102" s="256"/>
      <c r="CN102" s="256"/>
      <c r="CO102" s="256"/>
      <c r="CP102" s="256"/>
      <c r="CQ102" s="256"/>
      <c r="CR102" s="247"/>
      <c r="CS102" s="64"/>
      <c r="CT102" s="226"/>
      <c r="CU102" s="226"/>
      <c r="CV102" s="226"/>
      <c r="CW102" s="226"/>
      <c r="CX102" s="226"/>
      <c r="CY102" s="247"/>
      <c r="CZ102" s="64"/>
      <c r="DA102" s="256"/>
      <c r="DB102" s="256"/>
      <c r="DC102" s="256"/>
      <c r="DD102" s="256"/>
      <c r="DE102" s="256"/>
    </row>
    <row r="103" spans="1:109" ht="16.5" x14ac:dyDescent="0.3">
      <c r="A103" s="410">
        <v>2017</v>
      </c>
      <c r="B103" s="64" t="s">
        <v>51</v>
      </c>
      <c r="C103" s="358" t="s">
        <v>97</v>
      </c>
      <c r="D103" s="359">
        <v>24656.210000000006</v>
      </c>
      <c r="E103" s="359">
        <v>88585.527000000002</v>
      </c>
      <c r="F103" s="360">
        <v>55098.613000000012</v>
      </c>
      <c r="G103" s="360">
        <v>8344.4164999999994</v>
      </c>
      <c r="H103" s="118">
        <v>176684.76650000003</v>
      </c>
      <c r="I103" s="54"/>
      <c r="J103" s="54"/>
      <c r="BY103" s="247"/>
      <c r="BZ103" s="64"/>
      <c r="CA103" s="254"/>
      <c r="CB103" s="254"/>
      <c r="CC103" s="254"/>
      <c r="CD103" s="254"/>
      <c r="CE103" s="254"/>
      <c r="CF103" s="247"/>
      <c r="CG103" s="64"/>
      <c r="CH103" s="255"/>
      <c r="CI103" s="255"/>
      <c r="CJ103" s="255"/>
      <c r="CK103" s="255"/>
      <c r="CL103" s="255"/>
      <c r="CM103" s="256"/>
      <c r="CN103" s="256"/>
      <c r="CO103" s="256"/>
      <c r="CP103" s="256"/>
      <c r="CQ103" s="256"/>
      <c r="CR103" s="247"/>
      <c r="CS103" s="64"/>
      <c r="CT103" s="226"/>
      <c r="CU103" s="226"/>
      <c r="CV103" s="226"/>
      <c r="CW103" s="226"/>
      <c r="CX103" s="226"/>
      <c r="CY103" s="247"/>
      <c r="CZ103" s="64"/>
      <c r="DA103" s="256"/>
      <c r="DB103" s="256"/>
      <c r="DC103" s="256"/>
      <c r="DD103" s="256"/>
      <c r="DE103" s="256"/>
    </row>
    <row r="104" spans="1:109" ht="16.5" x14ac:dyDescent="0.3">
      <c r="A104" s="391">
        <v>2017</v>
      </c>
      <c r="B104" s="353" t="s">
        <v>52</v>
      </c>
      <c r="C104" s="354" t="s">
        <v>97</v>
      </c>
      <c r="D104" s="355">
        <v>27642.474999999999</v>
      </c>
      <c r="E104" s="355">
        <v>92181.300000000017</v>
      </c>
      <c r="F104" s="356">
        <v>59520.972500000003</v>
      </c>
      <c r="G104" s="356">
        <v>9522.9764999999989</v>
      </c>
      <c r="H104" s="357">
        <v>188867.72399999999</v>
      </c>
      <c r="I104" s="54"/>
      <c r="J104" s="54"/>
      <c r="BY104" s="247"/>
      <c r="BZ104" s="64"/>
      <c r="CA104" s="254"/>
      <c r="CB104" s="254"/>
      <c r="CC104" s="254"/>
      <c r="CD104" s="254"/>
      <c r="CE104" s="254"/>
      <c r="CF104" s="247"/>
      <c r="CG104" s="64"/>
      <c r="CH104" s="255"/>
      <c r="CI104" s="255"/>
      <c r="CJ104" s="255"/>
      <c r="CK104" s="255"/>
      <c r="CL104" s="255"/>
      <c r="CM104" s="256"/>
      <c r="CN104" s="256"/>
      <c r="CO104" s="256"/>
      <c r="CP104" s="256"/>
      <c r="CQ104" s="256"/>
      <c r="CR104" s="247"/>
      <c r="CS104" s="64"/>
      <c r="CT104" s="226"/>
      <c r="CU104" s="226"/>
      <c r="CV104" s="226"/>
      <c r="CW104" s="226"/>
      <c r="CX104" s="226"/>
      <c r="CY104" s="247"/>
      <c r="CZ104" s="64"/>
      <c r="DA104" s="256"/>
      <c r="DB104" s="256"/>
      <c r="DC104" s="256"/>
      <c r="DD104" s="256"/>
      <c r="DE104" s="256"/>
    </row>
    <row r="105" spans="1:109" ht="16.5" x14ac:dyDescent="0.3">
      <c r="A105" s="410">
        <v>2017</v>
      </c>
      <c r="B105" s="64" t="s">
        <v>40</v>
      </c>
      <c r="C105" s="358" t="s">
        <v>97</v>
      </c>
      <c r="D105" s="359">
        <v>23956.925000000003</v>
      </c>
      <c r="E105" s="359">
        <v>76580.151500000007</v>
      </c>
      <c r="F105" s="360">
        <v>48831.86</v>
      </c>
      <c r="G105" s="360">
        <v>7310.5419999999995</v>
      </c>
      <c r="H105" s="118">
        <v>156679.4785</v>
      </c>
      <c r="I105" s="54"/>
      <c r="J105" s="54"/>
      <c r="BY105" s="247"/>
      <c r="BZ105" s="64"/>
      <c r="CA105" s="254"/>
      <c r="CB105" s="254"/>
      <c r="CC105" s="254"/>
      <c r="CD105" s="254"/>
      <c r="CE105" s="254"/>
      <c r="CF105" s="247"/>
      <c r="CG105" s="64"/>
      <c r="CH105" s="255"/>
      <c r="CI105" s="255"/>
      <c r="CJ105" s="255"/>
      <c r="CK105" s="255"/>
      <c r="CL105" s="255"/>
      <c r="CM105" s="256"/>
      <c r="CN105" s="256"/>
      <c r="CO105" s="256"/>
      <c r="CP105" s="256"/>
      <c r="CQ105" s="256"/>
      <c r="CR105" s="247"/>
      <c r="CS105" s="64"/>
      <c r="CT105" s="226"/>
      <c r="CU105" s="226"/>
      <c r="CV105" s="226"/>
      <c r="CW105" s="226"/>
      <c r="CX105" s="226"/>
      <c r="CY105" s="247"/>
      <c r="CZ105" s="64"/>
      <c r="DA105" s="256"/>
      <c r="DB105" s="256"/>
      <c r="DC105" s="256"/>
      <c r="DD105" s="256"/>
      <c r="DE105" s="256"/>
    </row>
    <row r="106" spans="1:109" ht="16.5" x14ac:dyDescent="0.3">
      <c r="A106" s="391">
        <v>2017</v>
      </c>
      <c r="B106" s="353" t="s">
        <v>42</v>
      </c>
      <c r="C106" s="354" t="s">
        <v>97</v>
      </c>
      <c r="D106" s="355">
        <v>25562.1</v>
      </c>
      <c r="E106" s="355">
        <v>83134.435499999992</v>
      </c>
      <c r="F106" s="356">
        <v>57786.006000000001</v>
      </c>
      <c r="G106" s="356">
        <v>8842.5939999999991</v>
      </c>
      <c r="H106" s="357">
        <v>175325.1355</v>
      </c>
      <c r="I106" s="54"/>
      <c r="J106" s="54"/>
      <c r="BY106" s="247"/>
      <c r="BZ106" s="64"/>
      <c r="CA106" s="254"/>
      <c r="CB106" s="254"/>
      <c r="CC106" s="254"/>
      <c r="CD106" s="254"/>
      <c r="CE106" s="254"/>
      <c r="CF106" s="247"/>
      <c r="CG106" s="64"/>
      <c r="CH106" s="255"/>
      <c r="CI106" s="255"/>
      <c r="CJ106" s="255"/>
      <c r="CK106" s="255"/>
      <c r="CL106" s="255"/>
      <c r="CM106" s="256"/>
      <c r="CN106" s="256"/>
      <c r="CO106" s="256"/>
      <c r="CP106" s="256"/>
      <c r="CQ106" s="256"/>
      <c r="CR106" s="247"/>
      <c r="CS106" s="64"/>
      <c r="CT106" s="226"/>
      <c r="CU106" s="226"/>
      <c r="CV106" s="226"/>
      <c r="CW106" s="226"/>
      <c r="CX106" s="226"/>
      <c r="CY106" s="247"/>
      <c r="CZ106" s="64"/>
      <c r="DA106" s="256"/>
      <c r="DB106" s="256"/>
      <c r="DC106" s="256"/>
      <c r="DD106" s="256"/>
      <c r="DE106" s="256"/>
    </row>
    <row r="107" spans="1:109" ht="16.5" x14ac:dyDescent="0.3">
      <c r="A107" s="410">
        <v>2017</v>
      </c>
      <c r="B107" s="64" t="s">
        <v>43</v>
      </c>
      <c r="C107" s="358" t="s">
        <v>97</v>
      </c>
      <c r="D107" s="359">
        <v>22334.360000000004</v>
      </c>
      <c r="E107" s="359">
        <v>78507.603499999997</v>
      </c>
      <c r="F107" s="360">
        <v>57662.854999999996</v>
      </c>
      <c r="G107" s="360">
        <v>9313.4420000000009</v>
      </c>
      <c r="H107" s="118">
        <v>167818.26049999997</v>
      </c>
      <c r="I107" s="54"/>
      <c r="J107" s="54"/>
      <c r="BY107" s="247"/>
      <c r="BZ107" s="64"/>
      <c r="CA107" s="254"/>
      <c r="CB107" s="254"/>
      <c r="CC107" s="254"/>
      <c r="CD107" s="254"/>
      <c r="CE107" s="254"/>
      <c r="CF107" s="247"/>
      <c r="CG107" s="64"/>
      <c r="CH107" s="255"/>
      <c r="CI107" s="255"/>
      <c r="CJ107" s="255"/>
      <c r="CK107" s="255"/>
      <c r="CL107" s="255"/>
      <c r="CM107" s="256"/>
      <c r="CN107" s="256"/>
      <c r="CO107" s="256"/>
      <c r="CP107" s="256"/>
      <c r="CQ107" s="256"/>
      <c r="CR107" s="247"/>
      <c r="CS107" s="64"/>
      <c r="CT107" s="226"/>
      <c r="CU107" s="226"/>
      <c r="CV107" s="226"/>
      <c r="CW107" s="226"/>
      <c r="CX107" s="226"/>
      <c r="CY107" s="247"/>
      <c r="CZ107" s="64"/>
      <c r="DA107" s="256"/>
      <c r="DB107" s="256"/>
      <c r="DC107" s="256"/>
      <c r="DD107" s="256"/>
      <c r="DE107" s="256"/>
    </row>
    <row r="108" spans="1:109" ht="16.5" x14ac:dyDescent="0.3">
      <c r="A108" s="391">
        <v>2017</v>
      </c>
      <c r="B108" s="353" t="s">
        <v>44</v>
      </c>
      <c r="C108" s="354" t="s">
        <v>97</v>
      </c>
      <c r="D108" s="355">
        <v>23804.479999999996</v>
      </c>
      <c r="E108" s="355">
        <v>81436.354999999996</v>
      </c>
      <c r="F108" s="356">
        <v>60515.048500000012</v>
      </c>
      <c r="G108" s="356">
        <v>9268.1309999999994</v>
      </c>
      <c r="H108" s="357">
        <v>175024.01449999999</v>
      </c>
      <c r="I108" s="54"/>
      <c r="J108" s="54"/>
      <c r="BY108" s="247"/>
      <c r="BZ108" s="64"/>
      <c r="CA108" s="254"/>
      <c r="CB108" s="254"/>
      <c r="CC108" s="254"/>
      <c r="CD108" s="254"/>
      <c r="CE108" s="254"/>
      <c r="CF108" s="247"/>
      <c r="CG108" s="64"/>
      <c r="CH108" s="255"/>
      <c r="CI108" s="255"/>
      <c r="CJ108" s="255"/>
      <c r="CK108" s="255"/>
      <c r="CL108" s="255"/>
      <c r="CM108" s="256"/>
      <c r="CN108" s="256"/>
      <c r="CO108" s="256"/>
      <c r="CP108" s="256"/>
      <c r="CQ108" s="256"/>
      <c r="CR108" s="247"/>
      <c r="CS108" s="64"/>
      <c r="CT108" s="226"/>
      <c r="CU108" s="226"/>
      <c r="CV108" s="226"/>
      <c r="CW108" s="226"/>
      <c r="CX108" s="226"/>
      <c r="CY108" s="247"/>
      <c r="CZ108" s="64"/>
      <c r="DA108" s="256"/>
      <c r="DB108" s="256"/>
      <c r="DC108" s="256"/>
      <c r="DD108" s="256"/>
      <c r="DE108" s="256"/>
    </row>
    <row r="109" spans="1:109" ht="16.5" x14ac:dyDescent="0.3">
      <c r="A109" s="410">
        <v>2017</v>
      </c>
      <c r="B109" s="64" t="s">
        <v>45</v>
      </c>
      <c r="C109" s="358" t="s">
        <v>97</v>
      </c>
      <c r="D109" s="359">
        <v>23894.839999999997</v>
      </c>
      <c r="E109" s="359">
        <v>83503.845000000016</v>
      </c>
      <c r="F109" s="360">
        <v>62529.155000000006</v>
      </c>
      <c r="G109" s="360">
        <v>9980.6519999999982</v>
      </c>
      <c r="H109" s="118">
        <v>179908.49200000003</v>
      </c>
      <c r="I109" s="54"/>
      <c r="J109" s="54"/>
      <c r="BY109" s="247"/>
      <c r="BZ109" s="64"/>
      <c r="CA109" s="254"/>
      <c r="CB109" s="254"/>
      <c r="CC109" s="254"/>
      <c r="CD109" s="254"/>
      <c r="CE109" s="254"/>
      <c r="CF109" s="247"/>
      <c r="CG109" s="64"/>
      <c r="CH109" s="255"/>
      <c r="CI109" s="255"/>
      <c r="CJ109" s="255"/>
      <c r="CK109" s="255"/>
      <c r="CL109" s="255"/>
      <c r="CM109" s="256"/>
      <c r="CN109" s="256"/>
      <c r="CO109" s="256"/>
      <c r="CP109" s="256"/>
      <c r="CQ109" s="256"/>
      <c r="CR109" s="247"/>
      <c r="CS109" s="64"/>
      <c r="CT109" s="226"/>
      <c r="CU109" s="226"/>
      <c r="CV109" s="226"/>
      <c r="CW109" s="226"/>
      <c r="CX109" s="226"/>
      <c r="CY109" s="247"/>
      <c r="CZ109" s="64"/>
      <c r="DA109" s="256"/>
      <c r="DB109" s="256"/>
      <c r="DC109" s="256"/>
      <c r="DD109" s="256"/>
      <c r="DE109" s="256"/>
    </row>
    <row r="110" spans="1:109" ht="16.5" x14ac:dyDescent="0.3">
      <c r="A110" s="391">
        <v>2017</v>
      </c>
      <c r="B110" s="353" t="s">
        <v>46</v>
      </c>
      <c r="C110" s="354" t="s">
        <v>97</v>
      </c>
      <c r="D110" s="355">
        <v>26519.68</v>
      </c>
      <c r="E110" s="355">
        <v>78793.344000000012</v>
      </c>
      <c r="F110" s="356">
        <v>58763.425000000003</v>
      </c>
      <c r="G110" s="356">
        <v>11209.288</v>
      </c>
      <c r="H110" s="357">
        <v>175285.73700000002</v>
      </c>
      <c r="I110" s="54"/>
      <c r="J110" s="54"/>
      <c r="BY110" s="247"/>
      <c r="BZ110" s="64"/>
      <c r="CA110" s="254"/>
      <c r="CB110" s="254"/>
      <c r="CC110" s="254"/>
      <c r="CD110" s="254"/>
      <c r="CE110" s="254"/>
      <c r="CF110" s="247"/>
      <c r="CG110" s="64"/>
      <c r="CH110" s="255"/>
      <c r="CI110" s="255"/>
      <c r="CJ110" s="255"/>
      <c r="CK110" s="255"/>
      <c r="CL110" s="255"/>
      <c r="CM110" s="256"/>
      <c r="CN110" s="256"/>
      <c r="CO110" s="256"/>
      <c r="CP110" s="256"/>
      <c r="CQ110" s="256"/>
      <c r="CR110" s="247"/>
      <c r="CS110" s="64"/>
      <c r="CT110" s="226"/>
      <c r="CU110" s="226"/>
      <c r="CV110" s="226"/>
      <c r="CW110" s="226"/>
      <c r="CX110" s="226"/>
      <c r="CY110" s="247"/>
      <c r="CZ110" s="64"/>
      <c r="DA110" s="256"/>
      <c r="DB110" s="256"/>
      <c r="DC110" s="256"/>
      <c r="DD110" s="256"/>
      <c r="DE110" s="256"/>
    </row>
    <row r="111" spans="1:109" ht="16.5" x14ac:dyDescent="0.3">
      <c r="A111" s="410">
        <v>2017</v>
      </c>
      <c r="B111" s="64" t="s">
        <v>47</v>
      </c>
      <c r="C111" s="358" t="s">
        <v>97</v>
      </c>
      <c r="D111" s="359">
        <v>26503.600000000002</v>
      </c>
      <c r="E111" s="359">
        <v>79089.174499999994</v>
      </c>
      <c r="F111" s="360">
        <v>61065.724500000004</v>
      </c>
      <c r="G111" s="360">
        <v>11285.7035</v>
      </c>
      <c r="H111" s="118">
        <v>177944.20250000001</v>
      </c>
      <c r="I111" s="54"/>
      <c r="J111" s="54"/>
      <c r="BY111" s="247"/>
      <c r="BZ111" s="64"/>
      <c r="CA111" s="254"/>
      <c r="CB111" s="254"/>
      <c r="CC111" s="254"/>
      <c r="CD111" s="254"/>
      <c r="CE111" s="254"/>
      <c r="CF111" s="247"/>
      <c r="CG111" s="64"/>
      <c r="CH111" s="255"/>
      <c r="CI111" s="255"/>
      <c r="CJ111" s="255"/>
      <c r="CK111" s="255"/>
      <c r="CL111" s="255"/>
      <c r="CM111" s="256"/>
      <c r="CN111" s="256"/>
      <c r="CO111" s="256"/>
      <c r="CP111" s="256"/>
      <c r="CQ111" s="256"/>
      <c r="CR111" s="247"/>
      <c r="CS111" s="64"/>
      <c r="CT111" s="226"/>
      <c r="CU111" s="226"/>
      <c r="CV111" s="226"/>
      <c r="CW111" s="226"/>
      <c r="CX111" s="226"/>
      <c r="CY111" s="247"/>
      <c r="CZ111" s="64"/>
      <c r="DA111" s="256"/>
      <c r="DB111" s="256"/>
      <c r="DC111" s="256"/>
      <c r="DD111" s="256"/>
      <c r="DE111" s="256"/>
    </row>
    <row r="112" spans="1:109" ht="16.5" x14ac:dyDescent="0.3">
      <c r="A112" s="391">
        <v>2017</v>
      </c>
      <c r="B112" s="353" t="s">
        <v>48</v>
      </c>
      <c r="C112" s="354" t="s">
        <v>97</v>
      </c>
      <c r="D112" s="355">
        <v>28211.47</v>
      </c>
      <c r="E112" s="355">
        <v>78507.733500000002</v>
      </c>
      <c r="F112" s="356">
        <v>54812.840499999998</v>
      </c>
      <c r="G112" s="356">
        <v>11779.157999999999</v>
      </c>
      <c r="H112" s="357">
        <v>173311.20199999999</v>
      </c>
      <c r="I112" s="54"/>
      <c r="J112" s="54"/>
      <c r="BY112" s="247"/>
      <c r="BZ112" s="64"/>
      <c r="CA112" s="254"/>
      <c r="CB112" s="254"/>
      <c r="CC112" s="254"/>
      <c r="CD112" s="254"/>
      <c r="CE112" s="254"/>
      <c r="CF112" s="247"/>
      <c r="CG112" s="64"/>
      <c r="CH112" s="255"/>
      <c r="CI112" s="255"/>
      <c r="CJ112" s="255"/>
      <c r="CK112" s="255"/>
      <c r="CL112" s="255"/>
      <c r="CM112" s="256"/>
      <c r="CN112" s="256"/>
      <c r="CO112" s="256"/>
      <c r="CP112" s="256"/>
      <c r="CQ112" s="256"/>
      <c r="CR112" s="247"/>
      <c r="CS112" s="64"/>
      <c r="CT112" s="226"/>
      <c r="CU112" s="226"/>
      <c r="CV112" s="226"/>
      <c r="CW112" s="226"/>
      <c r="CX112" s="226"/>
      <c r="CY112" s="247"/>
      <c r="CZ112" s="64"/>
      <c r="DA112" s="256"/>
      <c r="DB112" s="256"/>
      <c r="DC112" s="256"/>
      <c r="DD112" s="256"/>
      <c r="DE112" s="256"/>
    </row>
    <row r="113" spans="1:109" ht="16.5" x14ac:dyDescent="0.3">
      <c r="A113" s="410">
        <v>2017</v>
      </c>
      <c r="B113" s="64" t="s">
        <v>49</v>
      </c>
      <c r="C113" s="358" t="s">
        <v>97</v>
      </c>
      <c r="D113" s="359">
        <v>26911.23</v>
      </c>
      <c r="E113" s="359">
        <v>75572.436000000002</v>
      </c>
      <c r="F113" s="360">
        <v>46239.994999999995</v>
      </c>
      <c r="G113" s="360">
        <v>8994.7490000000016</v>
      </c>
      <c r="H113" s="118">
        <v>157718.41</v>
      </c>
      <c r="I113" s="54"/>
      <c r="J113" s="54"/>
      <c r="BY113" s="247"/>
      <c r="BZ113" s="64"/>
      <c r="CA113" s="254"/>
      <c r="CB113" s="254"/>
      <c r="CC113" s="254"/>
      <c r="CD113" s="254"/>
      <c r="CE113" s="254"/>
      <c r="CF113" s="247"/>
      <c r="CG113" s="64"/>
      <c r="CH113" s="255"/>
      <c r="CI113" s="255"/>
      <c r="CJ113" s="255"/>
      <c r="CK113" s="255"/>
      <c r="CL113" s="255"/>
      <c r="CM113" s="256"/>
      <c r="CN113" s="256"/>
      <c r="CO113" s="256"/>
      <c r="CP113" s="256"/>
      <c r="CQ113" s="256"/>
      <c r="CR113" s="247"/>
      <c r="CS113" s="64"/>
      <c r="CT113" s="226"/>
      <c r="CU113" s="226"/>
      <c r="CV113" s="226"/>
      <c r="CW113" s="226"/>
      <c r="CX113" s="226"/>
      <c r="CY113" s="247"/>
      <c r="CZ113" s="64"/>
      <c r="DA113" s="256"/>
      <c r="DB113" s="256"/>
      <c r="DC113" s="256"/>
      <c r="DD113" s="256"/>
      <c r="DE113" s="256"/>
    </row>
    <row r="114" spans="1:109" ht="16.5" x14ac:dyDescent="0.3">
      <c r="A114" s="391">
        <v>2018</v>
      </c>
      <c r="B114" s="353" t="s">
        <v>50</v>
      </c>
      <c r="C114" s="354" t="s">
        <v>97</v>
      </c>
      <c r="D114" s="355">
        <v>23113.91</v>
      </c>
      <c r="E114" s="355">
        <v>73648.894499999995</v>
      </c>
      <c r="F114" s="356">
        <v>46159.251500000006</v>
      </c>
      <c r="G114" s="356">
        <v>10684.877</v>
      </c>
      <c r="H114" s="357">
        <v>153606.93299999999</v>
      </c>
      <c r="I114" s="54"/>
      <c r="J114" s="54"/>
      <c r="BY114" s="247"/>
      <c r="BZ114" s="64"/>
      <c r="CA114" s="254"/>
      <c r="CB114" s="254"/>
      <c r="CC114" s="254"/>
      <c r="CD114" s="254"/>
      <c r="CE114" s="254"/>
      <c r="CF114" s="247"/>
      <c r="CG114" s="64"/>
      <c r="CH114" s="255"/>
      <c r="CI114" s="255"/>
      <c r="CJ114" s="255"/>
      <c r="CK114" s="255"/>
      <c r="CL114" s="255"/>
      <c r="CM114" s="256"/>
      <c r="CN114" s="256"/>
      <c r="CO114" s="256"/>
      <c r="CP114" s="256"/>
      <c r="CQ114" s="256"/>
      <c r="CR114" s="247"/>
      <c r="CS114" s="64"/>
      <c r="CT114" s="226"/>
      <c r="CU114" s="226"/>
      <c r="CV114" s="226"/>
      <c r="CW114" s="226"/>
      <c r="CX114" s="226"/>
      <c r="CY114" s="247"/>
      <c r="CZ114" s="64"/>
      <c r="DA114" s="256"/>
      <c r="DB114" s="256"/>
      <c r="DC114" s="256"/>
      <c r="DD114" s="256"/>
      <c r="DE114" s="256"/>
    </row>
    <row r="115" spans="1:109" ht="16.5" x14ac:dyDescent="0.3">
      <c r="A115" s="410">
        <v>2018</v>
      </c>
      <c r="B115" s="64" t="s">
        <v>51</v>
      </c>
      <c r="C115" s="358" t="s">
        <v>97</v>
      </c>
      <c r="D115" s="359">
        <v>30582.879999999997</v>
      </c>
      <c r="E115" s="359">
        <v>75092.903000000006</v>
      </c>
      <c r="F115" s="360">
        <v>57524.763499999994</v>
      </c>
      <c r="G115" s="360">
        <v>9431.2840000000015</v>
      </c>
      <c r="H115" s="118">
        <v>172631.83050000001</v>
      </c>
      <c r="I115" s="54"/>
      <c r="J115" s="54"/>
      <c r="BY115" s="247"/>
      <c r="BZ115" s="64"/>
      <c r="CA115" s="254"/>
      <c r="CB115" s="254"/>
      <c r="CC115" s="254"/>
      <c r="CD115" s="254"/>
      <c r="CE115" s="254"/>
      <c r="CF115" s="247"/>
      <c r="CG115" s="64"/>
      <c r="CH115" s="255"/>
      <c r="CI115" s="255"/>
      <c r="CJ115" s="255"/>
      <c r="CK115" s="255"/>
      <c r="CL115" s="255"/>
      <c r="CM115" s="256"/>
      <c r="CN115" s="256"/>
      <c r="CO115" s="256"/>
      <c r="CP115" s="256"/>
      <c r="CQ115" s="256"/>
      <c r="CR115" s="247"/>
      <c r="CS115" s="64"/>
      <c r="CT115" s="226"/>
      <c r="CU115" s="226"/>
      <c r="CV115" s="226"/>
      <c r="CW115" s="226"/>
      <c r="CX115" s="226"/>
      <c r="CY115" s="247"/>
      <c r="CZ115" s="64"/>
      <c r="DA115" s="256"/>
      <c r="DB115" s="256"/>
      <c r="DC115" s="256"/>
      <c r="DD115" s="256"/>
      <c r="DE115" s="256"/>
    </row>
    <row r="116" spans="1:109" ht="16.5" x14ac:dyDescent="0.3">
      <c r="A116" s="391">
        <v>2018</v>
      </c>
      <c r="B116" s="353" t="s">
        <v>52</v>
      </c>
      <c r="C116" s="354" t="s">
        <v>97</v>
      </c>
      <c r="D116" s="355">
        <v>30380.019999999997</v>
      </c>
      <c r="E116" s="355">
        <v>75494.206000000006</v>
      </c>
      <c r="F116" s="356">
        <v>53955.027999999998</v>
      </c>
      <c r="G116" s="356">
        <v>9291.4950000000008</v>
      </c>
      <c r="H116" s="357">
        <v>169120.74900000001</v>
      </c>
      <c r="I116" s="54"/>
      <c r="J116" s="54"/>
      <c r="BY116" s="247"/>
      <c r="BZ116" s="64"/>
      <c r="CA116" s="254"/>
      <c r="CB116" s="254"/>
      <c r="CC116" s="254"/>
      <c r="CD116" s="254"/>
      <c r="CE116" s="254"/>
      <c r="CF116" s="247"/>
      <c r="CG116" s="64"/>
      <c r="CH116" s="255"/>
      <c r="CI116" s="255"/>
      <c r="CJ116" s="255"/>
      <c r="CK116" s="255"/>
      <c r="CL116" s="255"/>
      <c r="CM116" s="256"/>
      <c r="CN116" s="256"/>
      <c r="CO116" s="256"/>
      <c r="CP116" s="256"/>
      <c r="CQ116" s="256"/>
      <c r="CR116" s="247"/>
      <c r="CS116" s="64"/>
      <c r="CT116" s="226"/>
      <c r="CU116" s="226"/>
      <c r="CV116" s="226"/>
      <c r="CW116" s="226"/>
      <c r="CX116" s="226"/>
      <c r="CY116" s="247"/>
      <c r="CZ116" s="64"/>
      <c r="DA116" s="256"/>
      <c r="DB116" s="256"/>
      <c r="DC116" s="256"/>
      <c r="DD116" s="256"/>
      <c r="DE116" s="256"/>
    </row>
    <row r="117" spans="1:109" ht="16.5" x14ac:dyDescent="0.3">
      <c r="A117" s="410">
        <v>2018</v>
      </c>
      <c r="B117" s="64" t="s">
        <v>40</v>
      </c>
      <c r="C117" s="358" t="s">
        <v>97</v>
      </c>
      <c r="D117" s="359">
        <v>33187.305000000008</v>
      </c>
      <c r="E117" s="359">
        <v>83952.518499999991</v>
      </c>
      <c r="F117" s="360">
        <v>56215.63900000001</v>
      </c>
      <c r="G117" s="360">
        <v>10453.044000000002</v>
      </c>
      <c r="H117" s="118">
        <v>183808.50650000002</v>
      </c>
      <c r="I117" s="54"/>
      <c r="J117" s="54"/>
      <c r="BY117" s="247">
        <v>2009</v>
      </c>
      <c r="BZ117" s="64" t="s">
        <v>47</v>
      </c>
      <c r="CA117" s="254" t="e">
        <f>+D123+D223+D435+D535+#REF!+D759+D859+D956+#REF!+#REF!+#REF!+#REF!+#REF!+#REF!+#REF!+#REF!+#REF!+#REF!+#REF!+#REF!+#REF!</f>
        <v>#REF!</v>
      </c>
      <c r="CB117" s="254" t="e">
        <f>+E123+E223+E435+E535+#REF!+E759+E859+E956+#REF!+#REF!+#REF!+#REF!+#REF!+#REF!+#REF!+#REF!+#REF!+#REF!+#REF!+#REF!+#REF!</f>
        <v>#REF!</v>
      </c>
      <c r="CC117" s="254" t="e">
        <f>+F123+F223+F435+F535+#REF!+F759+F859+F956+#REF!+#REF!+#REF!+#REF!+#REF!+#REF!+#REF!+#REF!+#REF!+#REF!+#REF!+#REF!+#REF!</f>
        <v>#REF!</v>
      </c>
      <c r="CD117" s="254" t="e">
        <f>+G123+G223+G435+G535+#REF!+G759+G859+G956+#REF!+#REF!+#REF!+#REF!+#REF!+#REF!+#REF!+#REF!+#REF!+#REF!+#REF!+#REF!+#REF!</f>
        <v>#REF!</v>
      </c>
      <c r="CE117" s="254" t="e">
        <f>+H123+H223+H435+H535+#REF!+H759+H859+H956+#REF!+#REF!+#REF!+#REF!+#REF!+#REF!+#REF!+#REF!+#REF!+#REF!+#REF!+#REF!+#REF!</f>
        <v>#REF!</v>
      </c>
      <c r="CF117" s="247">
        <v>2009</v>
      </c>
      <c r="CG117" s="64" t="s">
        <v>47</v>
      </c>
      <c r="CH117" s="255">
        <f>+'Anexo 4'!D17+'Anexo 4'!E17</f>
        <v>134772.10399999999</v>
      </c>
      <c r="CI117" s="255">
        <f>+'Anexo 4'!F17+'Anexo 4'!G17</f>
        <v>435983.11650000012</v>
      </c>
      <c r="CJ117" s="255">
        <f>+'Anexo 4'!H17+'Anexo 4'!I17</f>
        <v>122846.32250000001</v>
      </c>
      <c r="CK117" s="255" t="e">
        <f>+'Anexo 4'!#REF!+'Anexo 4'!#REF!+'Anexo 4'!#REF!+'Anexo 4'!#REF!+'Anexo 4'!J17+'Anexo 4'!K17</f>
        <v>#REF!</v>
      </c>
      <c r="CL117" s="255">
        <f>+'Anexo 4'!L17+'Anexo 4'!M17</f>
        <v>731458.28800000018</v>
      </c>
      <c r="CM117" s="256" t="e">
        <f t="shared" ref="CM117:CQ143" si="2">+CA117-CH117</f>
        <v>#REF!</v>
      </c>
      <c r="CN117" s="256" t="e">
        <f t="shared" si="2"/>
        <v>#REF!</v>
      </c>
      <c r="CO117" s="256" t="e">
        <f t="shared" si="2"/>
        <v>#REF!</v>
      </c>
      <c r="CP117" s="256" t="e">
        <f t="shared" si="2"/>
        <v>#REF!</v>
      </c>
      <c r="CQ117" s="256" t="e">
        <f t="shared" si="2"/>
        <v>#REF!</v>
      </c>
      <c r="CR117" s="247">
        <v>2009</v>
      </c>
      <c r="CS117" s="64" t="s">
        <v>47</v>
      </c>
      <c r="CT117" s="226">
        <f>'Anexo 2 '!C16</f>
        <v>134772.10399999999</v>
      </c>
      <c r="CU117" s="226">
        <f>'Anexo 2 '!D16</f>
        <v>435983.11650000012</v>
      </c>
      <c r="CV117" s="226">
        <f>'Anexo 2 '!E16</f>
        <v>122846.32250000002</v>
      </c>
      <c r="CW117" s="226" t="e">
        <f>+'Anexo 2 '!#REF!+'Anexo 2 '!#REF!+'Anexo 2 '!#REF!</f>
        <v>#REF!</v>
      </c>
      <c r="CX117" s="226">
        <f>+'Anexo 2 '!G16</f>
        <v>731458.28799999994</v>
      </c>
      <c r="CY117" s="247">
        <v>2009</v>
      </c>
      <c r="CZ117" s="64" t="s">
        <v>47</v>
      </c>
      <c r="DA117" s="256">
        <f t="shared" ref="DA117:DE137" si="3">+CH117-CT117</f>
        <v>0</v>
      </c>
      <c r="DB117" s="256">
        <f t="shared" si="3"/>
        <v>0</v>
      </c>
      <c r="DC117" s="256">
        <f t="shared" si="3"/>
        <v>0</v>
      </c>
      <c r="DD117" s="256" t="e">
        <f t="shared" si="3"/>
        <v>#REF!</v>
      </c>
      <c r="DE117" s="256">
        <f t="shared" si="3"/>
        <v>0</v>
      </c>
    </row>
    <row r="118" spans="1:109" ht="16.5" x14ac:dyDescent="0.3">
      <c r="A118" s="391">
        <v>2018</v>
      </c>
      <c r="B118" s="353" t="s">
        <v>42</v>
      </c>
      <c r="C118" s="354" t="s">
        <v>97</v>
      </c>
      <c r="D118" s="355">
        <v>35502.699000000001</v>
      </c>
      <c r="E118" s="355">
        <v>72354.833499999993</v>
      </c>
      <c r="F118" s="356">
        <v>52753.54500000002</v>
      </c>
      <c r="G118" s="356">
        <v>9281.8305</v>
      </c>
      <c r="H118" s="357">
        <v>169892.908</v>
      </c>
      <c r="I118" s="54"/>
      <c r="J118" s="54"/>
      <c r="BY118" s="247">
        <v>2009</v>
      </c>
      <c r="BZ118" s="64" t="s">
        <v>48</v>
      </c>
      <c r="CA118" s="254" t="e">
        <f>+D124+D224+D436+D536+#REF!+D760+D860+D957+#REF!+#REF!+#REF!+#REF!+#REF!+#REF!+#REF!+#REF!+#REF!+#REF!+#REF!+#REF!+#REF!</f>
        <v>#REF!</v>
      </c>
      <c r="CB118" s="254" t="e">
        <f>+E124+E224+E436+E536+#REF!+E760+E860+E957+#REF!+#REF!+#REF!+#REF!+#REF!+#REF!+#REF!+#REF!+#REF!+#REF!+#REF!+#REF!+#REF!</f>
        <v>#REF!</v>
      </c>
      <c r="CC118" s="254" t="e">
        <f>+F124+F224+F436+F536+#REF!+F760+F860+F957+#REF!+#REF!+#REF!+#REF!+#REF!+#REF!+#REF!+#REF!+#REF!+#REF!+#REF!+#REF!+#REF!</f>
        <v>#REF!</v>
      </c>
      <c r="CD118" s="254" t="e">
        <f>+G124+G224+G436+G536+#REF!+G760+G860+G957+#REF!+#REF!+#REF!+#REF!+#REF!+#REF!+#REF!+#REF!+#REF!+#REF!+#REF!+#REF!+#REF!</f>
        <v>#REF!</v>
      </c>
      <c r="CE118" s="254" t="e">
        <f>+H124+H224+H436+H536+#REF!+H760+H860+H957+#REF!+#REF!+#REF!+#REF!+#REF!+#REF!+#REF!+#REF!+#REF!+#REF!+#REF!+#REF!+#REF!</f>
        <v>#REF!</v>
      </c>
      <c r="CF118" s="247">
        <v>2009</v>
      </c>
      <c r="CG118" s="64" t="s">
        <v>48</v>
      </c>
      <c r="CH118" s="255">
        <f>+'Anexo 4'!D18+'Anexo 4'!E18</f>
        <v>125389.1725</v>
      </c>
      <c r="CI118" s="255">
        <f>+'Anexo 4'!F18+'Anexo 4'!G18</f>
        <v>438112.67550000001</v>
      </c>
      <c r="CJ118" s="255">
        <f>+'Anexo 4'!H18+'Anexo 4'!I18</f>
        <v>114914.2525</v>
      </c>
      <c r="CK118" s="255" t="e">
        <f>+'Anexo 4'!#REF!+'Anexo 4'!#REF!+'Anexo 4'!#REF!+'Anexo 4'!#REF!+'Anexo 4'!J18+'Anexo 4'!K18</f>
        <v>#REF!</v>
      </c>
      <c r="CL118" s="255">
        <f>+'Anexo 4'!L18+'Anexo 4'!M18</f>
        <v>716674.87050000008</v>
      </c>
      <c r="CM118" s="256" t="e">
        <f t="shared" si="2"/>
        <v>#REF!</v>
      </c>
      <c r="CN118" s="256" t="e">
        <f t="shared" si="2"/>
        <v>#REF!</v>
      </c>
      <c r="CO118" s="256" t="e">
        <f t="shared" si="2"/>
        <v>#REF!</v>
      </c>
      <c r="CP118" s="256" t="e">
        <f t="shared" si="2"/>
        <v>#REF!</v>
      </c>
      <c r="CQ118" s="256" t="e">
        <f t="shared" si="2"/>
        <v>#REF!</v>
      </c>
      <c r="CR118" s="247">
        <v>2009</v>
      </c>
      <c r="CS118" s="64" t="s">
        <v>48</v>
      </c>
      <c r="CT118" s="226">
        <f>'Anexo 2 '!C17</f>
        <v>125389.1725</v>
      </c>
      <c r="CU118" s="226">
        <f>'Anexo 2 '!D17</f>
        <v>438112.67550000001</v>
      </c>
      <c r="CV118" s="226">
        <f>'Anexo 2 '!E17</f>
        <v>114914.25250000002</v>
      </c>
      <c r="CW118" s="226" t="e">
        <f>+'Anexo 2 '!#REF!+'Anexo 2 '!#REF!+'Anexo 2 '!#REF!</f>
        <v>#REF!</v>
      </c>
      <c r="CX118" s="226">
        <f>+'Anexo 2 '!G17</f>
        <v>716674.87049999973</v>
      </c>
      <c r="CY118" s="247">
        <v>2009</v>
      </c>
      <c r="CZ118" s="64" t="s">
        <v>48</v>
      </c>
      <c r="DA118" s="256">
        <f t="shared" si="3"/>
        <v>0</v>
      </c>
      <c r="DB118" s="256">
        <f t="shared" si="3"/>
        <v>0</v>
      </c>
      <c r="DC118" s="256">
        <f t="shared" si="3"/>
        <v>0</v>
      </c>
      <c r="DD118" s="256" t="e">
        <f t="shared" si="3"/>
        <v>#REF!</v>
      </c>
      <c r="DE118" s="256">
        <f t="shared" si="3"/>
        <v>0</v>
      </c>
    </row>
    <row r="119" spans="1:109" ht="16.5" x14ac:dyDescent="0.3">
      <c r="A119" s="410">
        <v>2018</v>
      </c>
      <c r="B119" s="64" t="s">
        <v>43</v>
      </c>
      <c r="C119" s="358" t="s">
        <v>97</v>
      </c>
      <c r="D119" s="359">
        <v>35063.332000000009</v>
      </c>
      <c r="E119" s="359">
        <v>71095.025999999998</v>
      </c>
      <c r="F119" s="360">
        <v>50093.49</v>
      </c>
      <c r="G119" s="360">
        <v>8615.84</v>
      </c>
      <c r="H119" s="118">
        <v>164867.68799999999</v>
      </c>
      <c r="I119" s="54"/>
      <c r="J119" s="54"/>
      <c r="BY119" s="247">
        <v>2009</v>
      </c>
      <c r="BZ119" s="64" t="s">
        <v>49</v>
      </c>
      <c r="CA119" s="254" t="e">
        <f>+D125+D225+D437+D537+#REF!+D761+D861+D958+D1170+#REF!+#REF!+#REF!+#REF!+#REF!+#REF!+#REF!+#REF!+#REF!+#REF!+#REF!+#REF!</f>
        <v>#REF!</v>
      </c>
      <c r="CB119" s="254" t="e">
        <f>+E125+E225+E437+E537+#REF!+E761+E861+E958+E1170+#REF!+#REF!+#REF!+#REF!+#REF!+#REF!+#REF!+#REF!+#REF!+#REF!+#REF!+#REF!</f>
        <v>#REF!</v>
      </c>
      <c r="CC119" s="254" t="e">
        <f>+F125+F225+F437+F537+#REF!+F761+F861+F958+F1170+#REF!+#REF!+#REF!+#REF!+#REF!+#REF!+#REF!+#REF!+#REF!+#REF!+#REF!+#REF!</f>
        <v>#REF!</v>
      </c>
      <c r="CD119" s="254" t="e">
        <f>+G125+G225+G437+G537+#REF!+G761+G861+G958+G1170+#REF!+#REF!+#REF!+#REF!+#REF!+#REF!+#REF!+#REF!+#REF!+#REF!+#REF!+#REF!</f>
        <v>#REF!</v>
      </c>
      <c r="CE119" s="254" t="e">
        <f>+H125+H225+H437+H537+#REF!+H761+H861+H958+H1170+#REF!+#REF!+#REF!+#REF!+#REF!+#REF!+#REF!+#REF!+#REF!+#REF!+#REF!+#REF!</f>
        <v>#REF!</v>
      </c>
      <c r="CF119" s="247">
        <v>2009</v>
      </c>
      <c r="CG119" s="64" t="s">
        <v>49</v>
      </c>
      <c r="CH119" s="255">
        <f>+'Anexo 4'!D19+'Anexo 4'!E19</f>
        <v>127002.52500000001</v>
      </c>
      <c r="CI119" s="255">
        <f>+'Anexo 4'!F19+'Anexo 4'!G19</f>
        <v>444193.94399999996</v>
      </c>
      <c r="CJ119" s="255">
        <f>+'Anexo 4'!H19+'Anexo 4'!I19</f>
        <v>94692.50499999999</v>
      </c>
      <c r="CK119" s="255" t="e">
        <f>+'Anexo 4'!#REF!+'Anexo 4'!#REF!+'Anexo 4'!#REF!+'Anexo 4'!#REF!+'Anexo 4'!J19+'Anexo 4'!K19</f>
        <v>#REF!</v>
      </c>
      <c r="CL119" s="255">
        <f>+'Anexo 4'!L19+'Anexo 4'!M19</f>
        <v>701444.95899999992</v>
      </c>
      <c r="CM119" s="256" t="e">
        <f t="shared" si="2"/>
        <v>#REF!</v>
      </c>
      <c r="CN119" s="256" t="e">
        <f t="shared" si="2"/>
        <v>#REF!</v>
      </c>
      <c r="CO119" s="256" t="e">
        <f t="shared" si="2"/>
        <v>#REF!</v>
      </c>
      <c r="CP119" s="256" t="e">
        <f t="shared" si="2"/>
        <v>#REF!</v>
      </c>
      <c r="CQ119" s="256" t="e">
        <f t="shared" si="2"/>
        <v>#REF!</v>
      </c>
      <c r="CR119" s="247">
        <v>2009</v>
      </c>
      <c r="CS119" s="64" t="s">
        <v>49</v>
      </c>
      <c r="CT119" s="226">
        <f>'Anexo 2 '!C18</f>
        <v>127002.52500000002</v>
      </c>
      <c r="CU119" s="226">
        <f>'Anexo 2 '!D18</f>
        <v>444193.94400000002</v>
      </c>
      <c r="CV119" s="226">
        <f>'Anexo 2 '!E18</f>
        <v>94692.50499999999</v>
      </c>
      <c r="CW119" s="226" t="e">
        <f>+'Anexo 2 '!#REF!+'Anexo 2 '!#REF!+'Anexo 2 '!#REF!</f>
        <v>#REF!</v>
      </c>
      <c r="CX119" s="226">
        <f>+'Anexo 2 '!G18</f>
        <v>701444.9589999998</v>
      </c>
      <c r="CY119" s="247">
        <v>2009</v>
      </c>
      <c r="CZ119" s="64" t="s">
        <v>49</v>
      </c>
      <c r="DA119" s="256">
        <f t="shared" si="3"/>
        <v>0</v>
      </c>
      <c r="DB119" s="256">
        <f t="shared" si="3"/>
        <v>0</v>
      </c>
      <c r="DC119" s="256">
        <f t="shared" si="3"/>
        <v>0</v>
      </c>
      <c r="DD119" s="256" t="e">
        <f t="shared" si="3"/>
        <v>#REF!</v>
      </c>
      <c r="DE119" s="256">
        <f t="shared" si="3"/>
        <v>0</v>
      </c>
    </row>
    <row r="120" spans="1:109" ht="16.5" x14ac:dyDescent="0.3">
      <c r="A120" s="391">
        <v>2018</v>
      </c>
      <c r="B120" s="353" t="s">
        <v>44</v>
      </c>
      <c r="C120" s="354" t="s">
        <v>97</v>
      </c>
      <c r="D120" s="355">
        <v>36759.730000000003</v>
      </c>
      <c r="E120" s="355">
        <v>77172.057499999995</v>
      </c>
      <c r="F120" s="356">
        <v>52072.200500000014</v>
      </c>
      <c r="G120" s="356">
        <v>9053.9679999999989</v>
      </c>
      <c r="H120" s="357">
        <v>175057.95600000001</v>
      </c>
      <c r="I120" s="54"/>
      <c r="J120" s="54"/>
      <c r="BY120" s="247">
        <v>2010</v>
      </c>
      <c r="BZ120" s="64" t="s">
        <v>50</v>
      </c>
      <c r="CA120" s="254" t="e">
        <f>+D126+D226+D438+D538+#REF!+D762+D862+D959+D1171+#REF!+#REF!+#REF!+#REF!+#REF!+#REF!+#REF!+#REF!+#REF!+#REF!+#REF!+#REF!</f>
        <v>#REF!</v>
      </c>
      <c r="CB120" s="254" t="e">
        <f>+E126+E226+E438+E538+#REF!+E762+E862+E959+E1171+#REF!+#REF!+#REF!+#REF!+#REF!+#REF!+#REF!+#REF!+#REF!+#REF!+#REF!+#REF!</f>
        <v>#REF!</v>
      </c>
      <c r="CC120" s="254" t="e">
        <f>+F126+F226+F438+F538+#REF!+F762+F862+F959+F1171+#REF!+#REF!+#REF!+#REF!+#REF!+#REF!+#REF!+#REF!+#REF!+#REF!+#REF!+#REF!</f>
        <v>#REF!</v>
      </c>
      <c r="CD120" s="254" t="e">
        <f>+G126+G226+G438+G538+#REF!+G762+G862+G959+G1171+#REF!+#REF!+#REF!+#REF!+#REF!+#REF!+#REF!+#REF!+#REF!+#REF!+#REF!+#REF!</f>
        <v>#REF!</v>
      </c>
      <c r="CE120" s="254" t="e">
        <f>+H126+H226+H438+H538+#REF!+H762+H862+H959+H1171+#REF!+#REF!+#REF!+#REF!+#REF!+#REF!+#REF!+#REF!+#REF!+#REF!+#REF!+#REF!</f>
        <v>#REF!</v>
      </c>
      <c r="CF120" s="247">
        <v>2010</v>
      </c>
      <c r="CG120" s="64" t="s">
        <v>50</v>
      </c>
      <c r="CH120" s="255">
        <f>+'Anexo 4'!D20+'Anexo 4'!E20</f>
        <v>112066.72999999992</v>
      </c>
      <c r="CI120" s="255">
        <f>+'Anexo 4'!F20+'Anexo 4'!G20</f>
        <v>414475.11450000003</v>
      </c>
      <c r="CJ120" s="255">
        <f>+'Anexo 4'!H20+'Anexo 4'!I20</f>
        <v>100935.67199999999</v>
      </c>
      <c r="CK120" s="255" t="e">
        <f>+'Anexo 4'!#REF!+'Anexo 4'!#REF!+'Anexo 4'!#REF!+'Anexo 4'!#REF!+'Anexo 4'!J20+'Anexo 4'!K20</f>
        <v>#REF!</v>
      </c>
      <c r="CL120" s="255">
        <f>+'Anexo 4'!L20+'Anexo 4'!M20</f>
        <v>661697.38399999996</v>
      </c>
      <c r="CM120" s="256" t="e">
        <f t="shared" si="2"/>
        <v>#REF!</v>
      </c>
      <c r="CN120" s="256" t="e">
        <f t="shared" si="2"/>
        <v>#REF!</v>
      </c>
      <c r="CO120" s="256" t="e">
        <f t="shared" si="2"/>
        <v>#REF!</v>
      </c>
      <c r="CP120" s="256" t="e">
        <f t="shared" si="2"/>
        <v>#REF!</v>
      </c>
      <c r="CQ120" s="256" t="e">
        <f t="shared" si="2"/>
        <v>#REF!</v>
      </c>
      <c r="CR120" s="247">
        <v>2010</v>
      </c>
      <c r="CS120" s="64" t="s">
        <v>50</v>
      </c>
      <c r="CT120" s="226">
        <f>'Anexo 2 '!C19</f>
        <v>112066.72999999991</v>
      </c>
      <c r="CU120" s="226">
        <f>'Anexo 2 '!D19</f>
        <v>414475.11450000008</v>
      </c>
      <c r="CV120" s="226">
        <f>'Anexo 2 '!E19</f>
        <v>100935.67200000001</v>
      </c>
      <c r="CW120" s="226" t="e">
        <f>+'Anexo 2 '!#REF!+'Anexo 2 '!#REF!+'Anexo 2 '!#REF!</f>
        <v>#REF!</v>
      </c>
      <c r="CX120" s="226">
        <f>+'Anexo 2 '!G19</f>
        <v>661697.38400000008</v>
      </c>
      <c r="CY120" s="247">
        <v>2010</v>
      </c>
      <c r="CZ120" s="64" t="s">
        <v>50</v>
      </c>
      <c r="DA120" s="256">
        <f t="shared" si="3"/>
        <v>0</v>
      </c>
      <c r="DB120" s="256">
        <f t="shared" si="3"/>
        <v>0</v>
      </c>
      <c r="DC120" s="256">
        <f t="shared" si="3"/>
        <v>0</v>
      </c>
      <c r="DD120" s="256" t="e">
        <f t="shared" si="3"/>
        <v>#REF!</v>
      </c>
      <c r="DE120" s="256">
        <f t="shared" si="3"/>
        <v>0</v>
      </c>
    </row>
    <row r="121" spans="1:109" ht="16.5" x14ac:dyDescent="0.3">
      <c r="A121" s="410">
        <v>2018</v>
      </c>
      <c r="B121" s="64" t="s">
        <v>45</v>
      </c>
      <c r="C121" s="358" t="s">
        <v>97</v>
      </c>
      <c r="D121" s="359">
        <v>37375.310000000005</v>
      </c>
      <c r="E121" s="359">
        <v>80374.343500000003</v>
      </c>
      <c r="F121" s="360">
        <v>58015.078000000009</v>
      </c>
      <c r="G121" s="360">
        <v>10262.6445</v>
      </c>
      <c r="H121" s="118">
        <v>186027.37600000002</v>
      </c>
      <c r="I121" s="54"/>
      <c r="J121" s="54"/>
      <c r="BY121" s="247">
        <v>2010</v>
      </c>
      <c r="BZ121" s="64" t="s">
        <v>51</v>
      </c>
      <c r="CA121" s="254" t="e">
        <f>+D127+D227+D439+D539+#REF!+D763+D863+D960+D1172+#REF!+#REF!+#REF!+#REF!+#REF!+#REF!+#REF!+#REF!+#REF!+#REF!+#REF!+#REF!</f>
        <v>#REF!</v>
      </c>
      <c r="CB121" s="254" t="e">
        <f>+E127+E227+E439+E539+#REF!+E763+E863+E960+E1172+#REF!+#REF!+#REF!+#REF!+#REF!+#REF!+#REF!+#REF!+#REF!+#REF!+#REF!+#REF!</f>
        <v>#REF!</v>
      </c>
      <c r="CC121" s="254" t="e">
        <f>+F127+F227+F439+F539+#REF!+F763+F863+F960+F1172+#REF!+#REF!+#REF!+#REF!+#REF!+#REF!+#REF!+#REF!+#REF!+#REF!+#REF!+#REF!</f>
        <v>#REF!</v>
      </c>
      <c r="CD121" s="254" t="e">
        <f>+G127+G227+G439+G539+#REF!+G763+G863+G960+G1172+#REF!+#REF!+#REF!+#REF!+#REF!+#REF!+#REF!+#REF!+#REF!+#REF!+#REF!+#REF!</f>
        <v>#REF!</v>
      </c>
      <c r="CE121" s="254" t="e">
        <f>+H127+H227+H439+H539+#REF!+H763+H863+H960+H1172+#REF!+#REF!+#REF!+#REF!+#REF!+#REF!+#REF!+#REF!+#REF!+#REF!+#REF!+#REF!</f>
        <v>#REF!</v>
      </c>
      <c r="CF121" s="247">
        <v>2010</v>
      </c>
      <c r="CG121" s="64" t="s">
        <v>51</v>
      </c>
      <c r="CH121" s="255">
        <f>+'Anexo 4'!D21+'Anexo 4'!E21</f>
        <v>122758.39599999999</v>
      </c>
      <c r="CI121" s="255">
        <f>+'Anexo 4'!F21+'Anexo 4'!G21</f>
        <v>436461.66500000004</v>
      </c>
      <c r="CJ121" s="255">
        <f>+'Anexo 4'!H21+'Anexo 4'!I21</f>
        <v>110985.68650000003</v>
      </c>
      <c r="CK121" s="255" t="e">
        <f>+'Anexo 4'!#REF!+'Anexo 4'!#REF!+'Anexo 4'!#REF!+'Anexo 4'!#REF!+'Anexo 4'!J21+'Anexo 4'!K21</f>
        <v>#REF!</v>
      </c>
      <c r="CL121" s="255">
        <f>+'Anexo 4'!L21+'Anexo 4'!M21</f>
        <v>711607.67500000005</v>
      </c>
      <c r="CM121" s="256" t="e">
        <f t="shared" si="2"/>
        <v>#REF!</v>
      </c>
      <c r="CN121" s="256" t="e">
        <f t="shared" si="2"/>
        <v>#REF!</v>
      </c>
      <c r="CO121" s="256" t="e">
        <f t="shared" si="2"/>
        <v>#REF!</v>
      </c>
      <c r="CP121" s="256" t="e">
        <f t="shared" si="2"/>
        <v>#REF!</v>
      </c>
      <c r="CQ121" s="256" t="e">
        <f t="shared" si="2"/>
        <v>#REF!</v>
      </c>
      <c r="CR121" s="247">
        <v>2010</v>
      </c>
      <c r="CS121" s="64" t="s">
        <v>51</v>
      </c>
      <c r="CT121" s="226">
        <f>'Anexo 2 '!C20</f>
        <v>122758.39600000001</v>
      </c>
      <c r="CU121" s="226">
        <f>'Anexo 2 '!D20</f>
        <v>436461.66500000004</v>
      </c>
      <c r="CV121" s="226">
        <f>'Anexo 2 '!E20</f>
        <v>110985.68650000005</v>
      </c>
      <c r="CW121" s="226" t="e">
        <f>+'Anexo 2 '!#REF!+'Anexo 2 '!#REF!+'Anexo 2 '!#REF!</f>
        <v>#REF!</v>
      </c>
      <c r="CX121" s="226">
        <f>+'Anexo 2 '!G20</f>
        <v>711607.67499999993</v>
      </c>
      <c r="CY121" s="247">
        <v>2010</v>
      </c>
      <c r="CZ121" s="64" t="s">
        <v>51</v>
      </c>
      <c r="DA121" s="256">
        <f t="shared" si="3"/>
        <v>0</v>
      </c>
      <c r="DB121" s="256">
        <f t="shared" si="3"/>
        <v>0</v>
      </c>
      <c r="DC121" s="256">
        <f t="shared" si="3"/>
        <v>0</v>
      </c>
      <c r="DD121" s="256" t="e">
        <f t="shared" si="3"/>
        <v>#REF!</v>
      </c>
      <c r="DE121" s="256">
        <f t="shared" si="3"/>
        <v>0</v>
      </c>
    </row>
    <row r="122" spans="1:109" ht="16.5" x14ac:dyDescent="0.3">
      <c r="A122" s="391">
        <v>2018</v>
      </c>
      <c r="B122" s="353" t="s">
        <v>46</v>
      </c>
      <c r="C122" s="354" t="s">
        <v>97</v>
      </c>
      <c r="D122" s="355">
        <v>35457.442499999997</v>
      </c>
      <c r="E122" s="355">
        <v>76702.494999999995</v>
      </c>
      <c r="F122" s="356">
        <v>60584.902499999997</v>
      </c>
      <c r="G122" s="356">
        <v>8507.7209999999995</v>
      </c>
      <c r="H122" s="357">
        <v>181252.56099999999</v>
      </c>
      <c r="I122" s="54"/>
      <c r="J122" s="54"/>
      <c r="BY122" s="247">
        <v>2010</v>
      </c>
      <c r="BZ122" s="64" t="s">
        <v>52</v>
      </c>
      <c r="CA122" s="254" t="e">
        <f>+D128+D228+D440+D540+#REF!+D764+D864+D961+D1173+#REF!+#REF!+#REF!+#REF!+#REF!+#REF!+#REF!+#REF!+#REF!+#REF!+#REF!+#REF!</f>
        <v>#REF!</v>
      </c>
      <c r="CB122" s="254" t="e">
        <f>+E128+E228+E440+E540+#REF!+E764+E864+E961+E1173+#REF!+#REF!+#REF!+#REF!+#REF!+#REF!+#REF!+#REF!+#REF!+#REF!+#REF!+#REF!</f>
        <v>#REF!</v>
      </c>
      <c r="CC122" s="254" t="e">
        <f>+F128+F228+F440+F540+#REF!+F764+F864+F961+F1173+#REF!+#REF!+#REF!+#REF!+#REF!+#REF!+#REF!+#REF!+#REF!+#REF!+#REF!+#REF!</f>
        <v>#REF!</v>
      </c>
      <c r="CD122" s="254" t="e">
        <f>+G128+G228+G440+G540+#REF!+G764+G864+G961+G1173+#REF!+#REF!+#REF!+#REF!+#REF!+#REF!+#REF!+#REF!+#REF!+#REF!+#REF!+#REF!</f>
        <v>#REF!</v>
      </c>
      <c r="CE122" s="254" t="e">
        <f>+H128+H228+H440+H540+#REF!+H764+H864+H961+H1173+#REF!+#REF!+#REF!+#REF!+#REF!+#REF!+#REF!+#REF!+#REF!+#REF!+#REF!+#REF!</f>
        <v>#REF!</v>
      </c>
      <c r="CF122" s="247">
        <v>2010</v>
      </c>
      <c r="CG122" s="64" t="s">
        <v>52</v>
      </c>
      <c r="CH122" s="255">
        <f>+'Anexo 4'!D22+'Anexo 4'!E22</f>
        <v>134051.46850000002</v>
      </c>
      <c r="CI122" s="255">
        <f>+'Anexo 4'!F22+'Anexo 4'!G22</f>
        <v>461854.96199999982</v>
      </c>
      <c r="CJ122" s="255">
        <f>+'Anexo 4'!H22+'Anexo 4'!I22</f>
        <v>123758.89300000001</v>
      </c>
      <c r="CK122" s="255" t="e">
        <f>+'Anexo 4'!#REF!+'Anexo 4'!#REF!+'Anexo 4'!#REF!+'Anexo 4'!#REF!+'Anexo 4'!J22+'Anexo 4'!K22</f>
        <v>#REF!</v>
      </c>
      <c r="CL122" s="255">
        <f>+'Anexo 4'!L22+'Anexo 4'!M22</f>
        <v>761517.15350000001</v>
      </c>
      <c r="CM122" s="256" t="e">
        <f t="shared" si="2"/>
        <v>#REF!</v>
      </c>
      <c r="CN122" s="256" t="e">
        <f t="shared" si="2"/>
        <v>#REF!</v>
      </c>
      <c r="CO122" s="256" t="e">
        <f t="shared" si="2"/>
        <v>#REF!</v>
      </c>
      <c r="CP122" s="256" t="e">
        <f t="shared" si="2"/>
        <v>#REF!</v>
      </c>
      <c r="CQ122" s="256" t="e">
        <f t="shared" si="2"/>
        <v>#REF!</v>
      </c>
      <c r="CR122" s="247">
        <v>2010</v>
      </c>
      <c r="CS122" s="64" t="s">
        <v>52</v>
      </c>
      <c r="CT122" s="226">
        <f>'Anexo 2 '!C21</f>
        <v>134051.46850000002</v>
      </c>
      <c r="CU122" s="226">
        <f>'Anexo 2 '!D21</f>
        <v>461854.96199999988</v>
      </c>
      <c r="CV122" s="226">
        <f>'Anexo 2 '!E21</f>
        <v>123758.89300000001</v>
      </c>
      <c r="CW122" s="226" t="e">
        <f>+'Anexo 2 '!#REF!+'Anexo 2 '!#REF!+'Anexo 2 '!#REF!</f>
        <v>#REF!</v>
      </c>
      <c r="CX122" s="226">
        <f>+'Anexo 2 '!G21</f>
        <v>761517.15349999978</v>
      </c>
      <c r="CY122" s="247">
        <v>2010</v>
      </c>
      <c r="CZ122" s="64" t="s">
        <v>52</v>
      </c>
      <c r="DA122" s="256">
        <f t="shared" si="3"/>
        <v>0</v>
      </c>
      <c r="DB122" s="256">
        <f t="shared" si="3"/>
        <v>0</v>
      </c>
      <c r="DC122" s="256">
        <f t="shared" si="3"/>
        <v>0</v>
      </c>
      <c r="DD122" s="256" t="e">
        <f t="shared" si="3"/>
        <v>#REF!</v>
      </c>
      <c r="DE122" s="256">
        <f t="shared" si="3"/>
        <v>0</v>
      </c>
    </row>
    <row r="123" spans="1:109" ht="16.5" x14ac:dyDescent="0.3">
      <c r="A123" s="410">
        <v>2018</v>
      </c>
      <c r="B123" s="64" t="s">
        <v>47</v>
      </c>
      <c r="C123" s="358" t="s">
        <v>97</v>
      </c>
      <c r="D123" s="359">
        <v>37853.512500000004</v>
      </c>
      <c r="E123" s="359">
        <v>75343.816000000021</v>
      </c>
      <c r="F123" s="360">
        <v>64385.144500000002</v>
      </c>
      <c r="G123" s="360">
        <v>10299.428500000002</v>
      </c>
      <c r="H123" s="118">
        <v>187881.90150000004</v>
      </c>
      <c r="I123" s="54"/>
      <c r="J123" s="54"/>
      <c r="BY123" s="247">
        <v>2010</v>
      </c>
      <c r="BZ123" s="64" t="s">
        <v>40</v>
      </c>
      <c r="CA123" s="254" t="e">
        <f>+D129+D341+D441+D541+#REF!+D765+D865+D962+D1174+#REF!+#REF!+#REF!+#REF!+#REF!+#REF!+#REF!+#REF!+#REF!+#REF!+#REF!+#REF!</f>
        <v>#REF!</v>
      </c>
      <c r="CB123" s="254" t="e">
        <f>+E129+E341+E441+E541+#REF!+E765+E865+E962+E1174+#REF!+#REF!+#REF!+#REF!+#REF!+#REF!+#REF!+#REF!+#REF!+#REF!+#REF!+#REF!</f>
        <v>#REF!</v>
      </c>
      <c r="CC123" s="254" t="e">
        <f>+F129+F341+F441+F541+#REF!+F765+F865+F962+F1174+#REF!+#REF!+#REF!+#REF!+#REF!+#REF!+#REF!+#REF!+#REF!+#REF!+#REF!+#REF!</f>
        <v>#REF!</v>
      </c>
      <c r="CD123" s="254" t="e">
        <f>+G129+G341+G441+G541+#REF!+G765+G865+G962+G1174+#REF!+#REF!+#REF!+#REF!+#REF!+#REF!+#REF!+#REF!+#REF!+#REF!+#REF!+#REF!</f>
        <v>#REF!</v>
      </c>
      <c r="CE123" s="254" t="e">
        <f>+H129+H341+H441+H541+#REF!+H765+H865+H962+H1174+#REF!+#REF!+#REF!+#REF!+#REF!+#REF!+#REF!+#REF!+#REF!+#REF!+#REF!+#REF!</f>
        <v>#REF!</v>
      </c>
      <c r="CF123" s="247">
        <v>2010</v>
      </c>
      <c r="CG123" s="64" t="s">
        <v>40</v>
      </c>
      <c r="CH123" s="255">
        <f>+'Anexo 4'!D23+'Anexo 4'!E23</f>
        <v>118338.04249999998</v>
      </c>
      <c r="CI123" s="255">
        <f>+'Anexo 4'!F23+'Anexo 4'!G23</f>
        <v>418515.80850000004</v>
      </c>
      <c r="CJ123" s="255">
        <f>+'Anexo 4'!H23+'Anexo 4'!I23</f>
        <v>111777.76750000003</v>
      </c>
      <c r="CK123" s="255" t="e">
        <f>+'Anexo 4'!#REF!+'Anexo 4'!#REF!+'Anexo 4'!#REF!+'Anexo 4'!#REF!+'Anexo 4'!J23+'Anexo 4'!K23</f>
        <v>#REF!</v>
      </c>
      <c r="CL123" s="255">
        <f>+'Anexo 4'!L23+'Anexo 4'!M23</f>
        <v>686064.27000000014</v>
      </c>
      <c r="CM123" s="256" t="e">
        <f t="shared" si="2"/>
        <v>#REF!</v>
      </c>
      <c r="CN123" s="256" t="e">
        <f t="shared" si="2"/>
        <v>#REF!</v>
      </c>
      <c r="CO123" s="256" t="e">
        <f t="shared" si="2"/>
        <v>#REF!</v>
      </c>
      <c r="CP123" s="256" t="e">
        <f t="shared" si="2"/>
        <v>#REF!</v>
      </c>
      <c r="CQ123" s="256" t="e">
        <f t="shared" si="2"/>
        <v>#REF!</v>
      </c>
      <c r="CR123" s="247">
        <v>2010</v>
      </c>
      <c r="CS123" s="64" t="s">
        <v>40</v>
      </c>
      <c r="CT123" s="226">
        <f>'Anexo 2 '!C22</f>
        <v>118338.04249999997</v>
      </c>
      <c r="CU123" s="226">
        <f>'Anexo 2 '!D22</f>
        <v>418515.8085000001</v>
      </c>
      <c r="CV123" s="226">
        <f>'Anexo 2 '!E22</f>
        <v>111777.76750000005</v>
      </c>
      <c r="CW123" s="226" t="e">
        <f>+'Anexo 2 '!#REF!+'Anexo 2 '!#REF!+'Anexo 2 '!#REF!</f>
        <v>#REF!</v>
      </c>
      <c r="CX123" s="226">
        <f>+'Anexo 2 '!G22</f>
        <v>686064.2699999999</v>
      </c>
      <c r="CY123" s="247">
        <v>2010</v>
      </c>
      <c r="CZ123" s="64" t="s">
        <v>40</v>
      </c>
      <c r="DA123" s="256">
        <f t="shared" si="3"/>
        <v>0</v>
      </c>
      <c r="DB123" s="256">
        <f t="shared" si="3"/>
        <v>0</v>
      </c>
      <c r="DC123" s="256">
        <f t="shared" si="3"/>
        <v>0</v>
      </c>
      <c r="DD123" s="256" t="e">
        <f t="shared" si="3"/>
        <v>#REF!</v>
      </c>
      <c r="DE123" s="256">
        <f t="shared" si="3"/>
        <v>0</v>
      </c>
    </row>
    <row r="124" spans="1:109" ht="16.5" x14ac:dyDescent="0.3">
      <c r="A124" s="391">
        <v>2018</v>
      </c>
      <c r="B124" s="353" t="s">
        <v>48</v>
      </c>
      <c r="C124" s="354" t="s">
        <v>97</v>
      </c>
      <c r="D124" s="355">
        <v>37635.42</v>
      </c>
      <c r="E124" s="355">
        <v>74852.761500000022</v>
      </c>
      <c r="F124" s="356">
        <v>60381.736000000019</v>
      </c>
      <c r="G124" s="356">
        <v>9359.1785</v>
      </c>
      <c r="H124" s="357">
        <v>182229.09600000002</v>
      </c>
      <c r="I124" s="54"/>
      <c r="J124" s="54"/>
      <c r="BY124" s="247">
        <v>2010</v>
      </c>
      <c r="BZ124" s="64" t="s">
        <v>42</v>
      </c>
      <c r="CA124" s="254" t="e">
        <f>+D130+D342+D442+D542+#REF!+D766+D866+D963+D1175+#REF!+#REF!+#REF!+#REF!+#REF!+#REF!+#REF!+#REF!+#REF!+#REF!+#REF!+#REF!</f>
        <v>#REF!</v>
      </c>
      <c r="CB124" s="254" t="e">
        <f>+E130+E342+E442+E542+#REF!+E766+E866+E963+E1175+#REF!+#REF!+#REF!+#REF!+#REF!+#REF!+#REF!+#REF!+#REF!+#REF!+#REF!+#REF!</f>
        <v>#REF!</v>
      </c>
      <c r="CC124" s="254" t="e">
        <f>+F130+F342+F442+F542+#REF!+F766+F866+F963+F1175+#REF!+#REF!+#REF!+#REF!+#REF!+#REF!+#REF!+#REF!+#REF!+#REF!+#REF!+#REF!</f>
        <v>#REF!</v>
      </c>
      <c r="CD124" s="254" t="e">
        <f>+G130+G342+G442+G542+#REF!+G766+G866+G963+G1175+#REF!+#REF!+#REF!+#REF!+#REF!+#REF!+#REF!+#REF!+#REF!+#REF!+#REF!+#REF!</f>
        <v>#REF!</v>
      </c>
      <c r="CE124" s="254" t="e">
        <f>+H130+H342+H442+H542+#REF!+H766+H866+H963+H1175+#REF!+#REF!+#REF!+#REF!+#REF!+#REF!+#REF!+#REF!+#REF!+#REF!+#REF!+#REF!</f>
        <v>#REF!</v>
      </c>
      <c r="CF124" s="247">
        <v>2010</v>
      </c>
      <c r="CG124" s="64" t="s">
        <v>42</v>
      </c>
      <c r="CH124" s="255">
        <f>+'Anexo 4'!D24+'Anexo 4'!E24</f>
        <v>132895.47750000001</v>
      </c>
      <c r="CI124" s="255">
        <f>+'Anexo 4'!F24+'Anexo 4'!G24</f>
        <v>468049.29600000009</v>
      </c>
      <c r="CJ124" s="255">
        <f>+'Anexo 4'!H24+'Anexo 4'!I24</f>
        <v>115164.13750000001</v>
      </c>
      <c r="CK124" s="255" t="e">
        <f>+'Anexo 4'!#REF!+'Anexo 4'!#REF!+'Anexo 4'!#REF!+'Anexo 4'!#REF!+'Anexo 4'!J24+'Anexo 4'!K24</f>
        <v>#REF!</v>
      </c>
      <c r="CL124" s="255">
        <f>+'Anexo 4'!L24+'Anexo 4'!M24</f>
        <v>755619.38850000012</v>
      </c>
      <c r="CM124" s="256" t="e">
        <f t="shared" si="2"/>
        <v>#REF!</v>
      </c>
      <c r="CN124" s="256" t="e">
        <f t="shared" si="2"/>
        <v>#REF!</v>
      </c>
      <c r="CO124" s="256" t="e">
        <f t="shared" si="2"/>
        <v>#REF!</v>
      </c>
      <c r="CP124" s="256" t="e">
        <f t="shared" si="2"/>
        <v>#REF!</v>
      </c>
      <c r="CQ124" s="256" t="e">
        <f t="shared" si="2"/>
        <v>#REF!</v>
      </c>
      <c r="CR124" s="247">
        <v>2010</v>
      </c>
      <c r="CS124" s="64" t="s">
        <v>42</v>
      </c>
      <c r="CT124" s="226">
        <f>'Anexo 2 '!C23</f>
        <v>132895.47750000001</v>
      </c>
      <c r="CU124" s="226">
        <f>'Anexo 2 '!D23</f>
        <v>468049.29600000009</v>
      </c>
      <c r="CV124" s="226">
        <f>'Anexo 2 '!E23</f>
        <v>115164.13749999998</v>
      </c>
      <c r="CW124" s="226" t="e">
        <f>+'Anexo 2 '!#REF!+'Anexo 2 '!#REF!+'Anexo 2 '!#REF!</f>
        <v>#REF!</v>
      </c>
      <c r="CX124" s="226">
        <f>+'Anexo 2 '!G23</f>
        <v>755619.38850000012</v>
      </c>
      <c r="CY124" s="247">
        <v>2010</v>
      </c>
      <c r="CZ124" s="64" t="s">
        <v>42</v>
      </c>
      <c r="DA124" s="256">
        <f t="shared" si="3"/>
        <v>0</v>
      </c>
      <c r="DB124" s="256">
        <f t="shared" si="3"/>
        <v>0</v>
      </c>
      <c r="DC124" s="256">
        <f t="shared" si="3"/>
        <v>0</v>
      </c>
      <c r="DD124" s="256" t="e">
        <f t="shared" si="3"/>
        <v>#REF!</v>
      </c>
      <c r="DE124" s="256">
        <f t="shared" si="3"/>
        <v>0</v>
      </c>
    </row>
    <row r="125" spans="1:109" ht="16.5" x14ac:dyDescent="0.3">
      <c r="A125" s="410">
        <v>2018</v>
      </c>
      <c r="B125" s="64" t="s">
        <v>49</v>
      </c>
      <c r="C125" s="358" t="s">
        <v>97</v>
      </c>
      <c r="D125" s="359">
        <v>33072.42</v>
      </c>
      <c r="E125" s="359">
        <v>70078.977500000008</v>
      </c>
      <c r="F125" s="360">
        <v>49747.849000000002</v>
      </c>
      <c r="G125" s="360">
        <v>9326.8229999999985</v>
      </c>
      <c r="H125" s="118">
        <v>162226.06949999998</v>
      </c>
      <c r="I125" s="54"/>
      <c r="J125" s="54"/>
      <c r="BY125" s="247">
        <v>2010</v>
      </c>
      <c r="BZ125" s="64" t="s">
        <v>43</v>
      </c>
      <c r="CA125" s="254" t="e">
        <f>+D131+D343+D443+D543+#REF!+D767+D867+D964+D1176+#REF!+#REF!+#REF!+#REF!+#REF!+#REF!+#REF!+#REF!+#REF!+#REF!+#REF!+#REF!</f>
        <v>#REF!</v>
      </c>
      <c r="CB125" s="254" t="e">
        <f>+E131+E343+E443+E543+#REF!+E767+E867+E964+E1176+#REF!+#REF!+#REF!+#REF!+#REF!+#REF!+#REF!+#REF!+#REF!+#REF!+#REF!+#REF!</f>
        <v>#REF!</v>
      </c>
      <c r="CC125" s="254" t="e">
        <f>+F131+F343+F443+F543+#REF!+F767+F867+F964+F1176+#REF!+#REF!+#REF!+#REF!+#REF!+#REF!+#REF!+#REF!+#REF!+#REF!+#REF!+#REF!</f>
        <v>#REF!</v>
      </c>
      <c r="CD125" s="254" t="e">
        <f>+G131+G343+G443+G543+#REF!+G767+G867+G964+G1176+#REF!+#REF!+#REF!+#REF!+#REF!+#REF!+#REF!+#REF!+#REF!+#REF!+#REF!+#REF!</f>
        <v>#REF!</v>
      </c>
      <c r="CE125" s="254" t="e">
        <f>+H131+H343+H443+H543+#REF!+H767+H867+H964+H1176+#REF!+#REF!+#REF!+#REF!+#REF!+#REF!+#REF!+#REF!+#REF!+#REF!+#REF!+#REF!</f>
        <v>#REF!</v>
      </c>
      <c r="CF125" s="247">
        <v>2010</v>
      </c>
      <c r="CG125" s="64" t="s">
        <v>43</v>
      </c>
      <c r="CH125" s="255">
        <f>+'Anexo 4'!D25+'Anexo 4'!E25</f>
        <v>136972.01750000005</v>
      </c>
      <c r="CI125" s="255">
        <f>+'Anexo 4'!F25+'Anexo 4'!G25</f>
        <v>424894.95750000002</v>
      </c>
      <c r="CJ125" s="255">
        <f>+'Anexo 4'!H25+'Anexo 4'!I25</f>
        <v>112100.56999999999</v>
      </c>
      <c r="CK125" s="255" t="e">
        <f>+'Anexo 4'!#REF!+'Anexo 4'!#REF!+'Anexo 4'!#REF!+'Anexo 4'!#REF!+'Anexo 4'!J25+'Anexo 4'!K25</f>
        <v>#REF!</v>
      </c>
      <c r="CL125" s="255">
        <f>+'Anexo 4'!L25+'Anexo 4'!M25</f>
        <v>708921.55250000011</v>
      </c>
      <c r="CM125" s="256" t="e">
        <f t="shared" si="2"/>
        <v>#REF!</v>
      </c>
      <c r="CN125" s="256" t="e">
        <f t="shared" si="2"/>
        <v>#REF!</v>
      </c>
      <c r="CO125" s="256" t="e">
        <f t="shared" si="2"/>
        <v>#REF!</v>
      </c>
      <c r="CP125" s="256" t="e">
        <f t="shared" si="2"/>
        <v>#REF!</v>
      </c>
      <c r="CQ125" s="256" t="e">
        <f t="shared" si="2"/>
        <v>#REF!</v>
      </c>
      <c r="CR125" s="247">
        <v>2010</v>
      </c>
      <c r="CS125" s="64" t="s">
        <v>43</v>
      </c>
      <c r="CT125" s="226">
        <f>'Anexo 2 '!C24</f>
        <v>136972.01750000005</v>
      </c>
      <c r="CU125" s="226">
        <f>'Anexo 2 '!D24</f>
        <v>424894.95750000002</v>
      </c>
      <c r="CV125" s="226">
        <f>'Anexo 2 '!E24</f>
        <v>112100.57000000005</v>
      </c>
      <c r="CW125" s="226" t="e">
        <f>+'Anexo 2 '!#REF!+'Anexo 2 '!#REF!+'Anexo 2 '!#REF!</f>
        <v>#REF!</v>
      </c>
      <c r="CX125" s="226">
        <f>+'Anexo 2 '!G24</f>
        <v>708921.55249999987</v>
      </c>
      <c r="CY125" s="247">
        <v>2010</v>
      </c>
      <c r="CZ125" s="64" t="s">
        <v>43</v>
      </c>
      <c r="DA125" s="256">
        <f t="shared" si="3"/>
        <v>0</v>
      </c>
      <c r="DB125" s="256">
        <f t="shared" si="3"/>
        <v>0</v>
      </c>
      <c r="DC125" s="256">
        <f t="shared" si="3"/>
        <v>0</v>
      </c>
      <c r="DD125" s="256" t="e">
        <f t="shared" si="3"/>
        <v>#REF!</v>
      </c>
      <c r="DE125" s="256">
        <f t="shared" si="3"/>
        <v>0</v>
      </c>
    </row>
    <row r="126" spans="1:109" ht="16.5" x14ac:dyDescent="0.3">
      <c r="A126" s="391">
        <v>2019</v>
      </c>
      <c r="B126" s="353" t="s">
        <v>50</v>
      </c>
      <c r="C126" s="354" t="s">
        <v>97</v>
      </c>
      <c r="D126" s="355">
        <v>31121.329999999994</v>
      </c>
      <c r="E126" s="355">
        <v>67954.178</v>
      </c>
      <c r="F126" s="356">
        <v>51838.657000000007</v>
      </c>
      <c r="G126" s="356">
        <v>8226.9330000000009</v>
      </c>
      <c r="H126" s="357">
        <v>159141.098</v>
      </c>
      <c r="I126" s="54"/>
      <c r="J126" s="54"/>
      <c r="BY126" s="247">
        <v>2010</v>
      </c>
      <c r="BZ126" s="64" t="s">
        <v>44</v>
      </c>
      <c r="CA126" s="254" t="e">
        <f>+D132+D344+D444+D544+#REF!+D768+D868+D966+D1177+#REF!+#REF!+#REF!+#REF!+#REF!+#REF!+#REF!+#REF!+#REF!+#REF!+#REF!+#REF!</f>
        <v>#REF!</v>
      </c>
      <c r="CB126" s="254" t="e">
        <f>+E132+E344+E444+E544+#REF!+E768+E868+E966+E1177+#REF!+#REF!+#REF!+#REF!+#REF!+#REF!+#REF!+#REF!+#REF!+#REF!+#REF!+#REF!</f>
        <v>#REF!</v>
      </c>
      <c r="CC126" s="254" t="e">
        <f>+F132+F344+F444+F544+#REF!+F768+F868+F966+F1177+#REF!+#REF!+#REF!+#REF!+#REF!+#REF!+#REF!+#REF!+#REF!+#REF!+#REF!+#REF!</f>
        <v>#REF!</v>
      </c>
      <c r="CD126" s="254" t="e">
        <f>+G132+G344+G444+G544+#REF!+G768+G868+G966+G1177+#REF!+#REF!+#REF!+#REF!+#REF!+#REF!+#REF!+#REF!+#REF!+#REF!+#REF!+#REF!</f>
        <v>#REF!</v>
      </c>
      <c r="CE126" s="254" t="e">
        <f>+H132+H344+H444+H544+#REF!+H768+H868+H966+H1177+#REF!+#REF!+#REF!+#REF!+#REF!+#REF!+#REF!+#REF!+#REF!+#REF!+#REF!+#REF!</f>
        <v>#REF!</v>
      </c>
      <c r="CF126" s="247">
        <v>2010</v>
      </c>
      <c r="CG126" s="64" t="s">
        <v>44</v>
      </c>
      <c r="CH126" s="255">
        <f>+'Anexo 4'!D26+'Anexo 4'!E26</f>
        <v>143391.20000000001</v>
      </c>
      <c r="CI126" s="255">
        <f>+'Anexo 4'!F26+'Anexo 4'!G26</f>
        <v>459117.64</v>
      </c>
      <c r="CJ126" s="255">
        <f>+'Anexo 4'!H26+'Anexo 4'!I26</f>
        <v>114763.17249999997</v>
      </c>
      <c r="CK126" s="255" t="e">
        <f>+'Anexo 4'!#REF!+'Anexo 4'!#REF!+'Anexo 4'!#REF!+'Anexo 4'!#REF!+'Anexo 4'!J26+'Anexo 4'!K26</f>
        <v>#REF!</v>
      </c>
      <c r="CL126" s="255">
        <f>+'Anexo 4'!L26+'Anexo 4'!M26</f>
        <v>754067.74249999993</v>
      </c>
      <c r="CM126" s="256" t="e">
        <f t="shared" si="2"/>
        <v>#REF!</v>
      </c>
      <c r="CN126" s="256" t="e">
        <f t="shared" si="2"/>
        <v>#REF!</v>
      </c>
      <c r="CO126" s="256" t="e">
        <f t="shared" si="2"/>
        <v>#REF!</v>
      </c>
      <c r="CP126" s="256" t="e">
        <f t="shared" si="2"/>
        <v>#REF!</v>
      </c>
      <c r="CQ126" s="256" t="e">
        <f t="shared" si="2"/>
        <v>#REF!</v>
      </c>
      <c r="CR126" s="247">
        <v>2010</v>
      </c>
      <c r="CS126" s="64" t="s">
        <v>44</v>
      </c>
      <c r="CT126" s="226">
        <f>'Anexo 2 '!C25</f>
        <v>143391.20000000004</v>
      </c>
      <c r="CU126" s="226">
        <f>'Anexo 2 '!D25</f>
        <v>459117.63999999996</v>
      </c>
      <c r="CV126" s="226">
        <f>'Anexo 2 '!E25</f>
        <v>114763.1725</v>
      </c>
      <c r="CW126" s="226" t="e">
        <f>+'Anexo 2 '!#REF!+'Anexo 2 '!#REF!+'Anexo 2 '!#REF!</f>
        <v>#REF!</v>
      </c>
      <c r="CX126" s="226">
        <f>+'Anexo 2 '!G25</f>
        <v>754067.74250000017</v>
      </c>
      <c r="CY126" s="247">
        <v>2010</v>
      </c>
      <c r="CZ126" s="64" t="s">
        <v>44</v>
      </c>
      <c r="DA126" s="256">
        <f t="shared" si="3"/>
        <v>0</v>
      </c>
      <c r="DB126" s="256">
        <f t="shared" si="3"/>
        <v>0</v>
      </c>
      <c r="DC126" s="256">
        <f t="shared" si="3"/>
        <v>0</v>
      </c>
      <c r="DD126" s="256" t="e">
        <f t="shared" si="3"/>
        <v>#REF!</v>
      </c>
      <c r="DE126" s="256">
        <f t="shared" si="3"/>
        <v>0</v>
      </c>
    </row>
    <row r="127" spans="1:109" ht="16.5" x14ac:dyDescent="0.3">
      <c r="A127" s="410">
        <v>2019</v>
      </c>
      <c r="B127" s="64" t="s">
        <v>51</v>
      </c>
      <c r="C127" s="358" t="s">
        <v>97</v>
      </c>
      <c r="D127" s="359">
        <v>39004.085000000006</v>
      </c>
      <c r="E127" s="359">
        <v>70345.962000000014</v>
      </c>
      <c r="F127" s="360">
        <v>58832.727500000001</v>
      </c>
      <c r="G127" s="360">
        <v>9682.534999999998</v>
      </c>
      <c r="H127" s="118">
        <v>177865.30950000003</v>
      </c>
      <c r="I127" s="54"/>
      <c r="J127" s="54"/>
      <c r="BY127" s="247">
        <v>2010</v>
      </c>
      <c r="BZ127" s="64" t="s">
        <v>45</v>
      </c>
      <c r="CA127" s="254" t="e">
        <f>+D133+D345+D445+D545+#REF!+D769+D869+D969+#REF!+#REF!+#REF!+#REF!+#REF!+#REF!+#REF!+#REF!+#REF!+#REF!+#REF!+#REF!+#REF!</f>
        <v>#REF!</v>
      </c>
      <c r="CB127" s="254" t="e">
        <f>+E133+E345+E445+E545+#REF!+E769+E869+E969+#REF!+#REF!+#REF!+#REF!+#REF!+#REF!+#REF!+#REF!+#REF!+#REF!+#REF!+#REF!+#REF!</f>
        <v>#REF!</v>
      </c>
      <c r="CC127" s="254" t="e">
        <f>+F133+F345+F445+F545+#REF!+F769+F869+F969+#REF!+#REF!+#REF!+#REF!+#REF!+#REF!+#REF!+#REF!+#REF!+#REF!+#REF!+#REF!+#REF!</f>
        <v>#REF!</v>
      </c>
      <c r="CD127" s="254" t="e">
        <f>+G133+G345+G445+G545+#REF!+G769+G869+G969+#REF!+#REF!+#REF!+#REF!+#REF!+#REF!+#REF!+#REF!+#REF!+#REF!+#REF!+#REF!+#REF!</f>
        <v>#REF!</v>
      </c>
      <c r="CE127" s="254" t="e">
        <f>+H133+H345+H445+H545+#REF!+H769+H869+H969+#REF!+#REF!+#REF!+#REF!+#REF!+#REF!+#REF!+#REF!+#REF!+#REF!+#REF!+#REF!+#REF!</f>
        <v>#REF!</v>
      </c>
      <c r="CF127" s="247">
        <v>2010</v>
      </c>
      <c r="CG127" s="64" t="s">
        <v>45</v>
      </c>
      <c r="CH127" s="255">
        <f>+'Anexo 4'!D27+'Anexo 4'!E27</f>
        <v>144010.95249999998</v>
      </c>
      <c r="CI127" s="255">
        <f>+'Anexo 4'!F27+'Anexo 4'!G27</f>
        <v>449060.89549999998</v>
      </c>
      <c r="CJ127" s="255">
        <f>+'Anexo 4'!H27+'Anexo 4'!I27</f>
        <v>116928.94249999999</v>
      </c>
      <c r="CK127" s="255" t="e">
        <f>+'Anexo 4'!#REF!+'Anexo 4'!#REF!+'Anexo 4'!#REF!+'Anexo 4'!#REF!+'Anexo 4'!J27+'Anexo 4'!K27</f>
        <v>#REF!</v>
      </c>
      <c r="CL127" s="255">
        <f>+'Anexo 4'!L27+'Anexo 4'!M27</f>
        <v>749920.79799999995</v>
      </c>
      <c r="CM127" s="256" t="e">
        <f t="shared" si="2"/>
        <v>#REF!</v>
      </c>
      <c r="CN127" s="256" t="e">
        <f t="shared" si="2"/>
        <v>#REF!</v>
      </c>
      <c r="CO127" s="256" t="e">
        <f t="shared" si="2"/>
        <v>#REF!</v>
      </c>
      <c r="CP127" s="256" t="e">
        <f t="shared" si="2"/>
        <v>#REF!</v>
      </c>
      <c r="CQ127" s="256" t="e">
        <f t="shared" si="2"/>
        <v>#REF!</v>
      </c>
      <c r="CR127" s="247">
        <v>2010</v>
      </c>
      <c r="CS127" s="64" t="s">
        <v>45</v>
      </c>
      <c r="CT127" s="226">
        <f>'Anexo 2 '!C26</f>
        <v>144010.95249999998</v>
      </c>
      <c r="CU127" s="226">
        <f>'Anexo 2 '!D26</f>
        <v>449060.89549999998</v>
      </c>
      <c r="CV127" s="226">
        <f>'Anexo 2 '!E26</f>
        <v>116928.94249999999</v>
      </c>
      <c r="CW127" s="226" t="e">
        <f>+'Anexo 2 '!#REF!+'Anexo 2 '!#REF!+'Anexo 2 '!#REF!</f>
        <v>#REF!</v>
      </c>
      <c r="CX127" s="226">
        <f>+'Anexo 2 '!G26</f>
        <v>749920.79799999995</v>
      </c>
      <c r="CY127" s="247">
        <v>2010</v>
      </c>
      <c r="CZ127" s="64" t="s">
        <v>45</v>
      </c>
      <c r="DA127" s="256">
        <f t="shared" si="3"/>
        <v>0</v>
      </c>
      <c r="DB127" s="256">
        <f t="shared" si="3"/>
        <v>0</v>
      </c>
      <c r="DC127" s="256">
        <f t="shared" si="3"/>
        <v>0</v>
      </c>
      <c r="DD127" s="256" t="e">
        <f t="shared" si="3"/>
        <v>#REF!</v>
      </c>
      <c r="DE127" s="256">
        <f t="shared" si="3"/>
        <v>0</v>
      </c>
    </row>
    <row r="128" spans="1:109" ht="16.5" x14ac:dyDescent="0.3">
      <c r="A128" s="391">
        <v>2019</v>
      </c>
      <c r="B128" s="353" t="s">
        <v>52</v>
      </c>
      <c r="C128" s="354" t="s">
        <v>97</v>
      </c>
      <c r="D128" s="355">
        <v>42097.12999999999</v>
      </c>
      <c r="E128" s="355">
        <v>77312.307000000001</v>
      </c>
      <c r="F128" s="356">
        <v>57806.507500000007</v>
      </c>
      <c r="G128" s="356">
        <v>12340.375</v>
      </c>
      <c r="H128" s="357">
        <v>189556.31949999998</v>
      </c>
      <c r="I128" s="54"/>
      <c r="J128" s="54"/>
      <c r="BY128" s="247">
        <v>2010</v>
      </c>
      <c r="BZ128" s="64" t="s">
        <v>46</v>
      </c>
      <c r="CA128" s="254" t="e">
        <f>+D134+D346+D446+D546+#REF!+D770+D870+D970+#REF!+#REF!+#REF!+#REF!+#REF!+#REF!+#REF!+#REF!+#REF!+#REF!+#REF!+#REF!+#REF!</f>
        <v>#REF!</v>
      </c>
      <c r="CB128" s="254" t="e">
        <f>+E134+E346+E446+E546+#REF!+E770+E870+E970+#REF!+#REF!+#REF!+#REF!+#REF!+#REF!+#REF!+#REF!+#REF!+#REF!+#REF!+#REF!+#REF!</f>
        <v>#REF!</v>
      </c>
      <c r="CC128" s="254" t="e">
        <f>+F134+F346+F446+F546+#REF!+F770+F870+F970+#REF!+#REF!+#REF!+#REF!+#REF!+#REF!+#REF!+#REF!+#REF!+#REF!+#REF!+#REF!+#REF!</f>
        <v>#REF!</v>
      </c>
      <c r="CD128" s="254" t="e">
        <f>+G134+G346+G446+G546+#REF!+G770+G870+G970+#REF!+#REF!+#REF!+#REF!+#REF!+#REF!+#REF!+#REF!+#REF!+#REF!+#REF!+#REF!+#REF!</f>
        <v>#REF!</v>
      </c>
      <c r="CE128" s="254" t="e">
        <f>+H134+H346+H446+H546+#REF!+H770+H870+H970+#REF!+#REF!+#REF!+#REF!+#REF!+#REF!+#REF!+#REF!+#REF!+#REF!+#REF!+#REF!+#REF!</f>
        <v>#REF!</v>
      </c>
      <c r="CF128" s="247">
        <v>2010</v>
      </c>
      <c r="CG128" s="64" t="s">
        <v>46</v>
      </c>
      <c r="CH128" s="255">
        <f>+'Anexo 4'!D28+'Anexo 4'!E28</f>
        <v>150778.57500000001</v>
      </c>
      <c r="CI128" s="255">
        <f>+'Anexo 4'!F28+'Anexo 4'!G28</f>
        <v>468511.96600000001</v>
      </c>
      <c r="CJ128" s="255">
        <f>+'Anexo 4'!H28+'Anexo 4'!I28</f>
        <v>115491.51249999998</v>
      </c>
      <c r="CK128" s="255" t="e">
        <f>+'Anexo 4'!#REF!+'Anexo 4'!#REF!+'Anexo 4'!#REF!+'Anexo 4'!#REF!+'Anexo 4'!J28+'Anexo 4'!K28</f>
        <v>#REF!</v>
      </c>
      <c r="CL128" s="255">
        <f>+'Anexo 4'!L28+'Anexo 4'!M28</f>
        <v>777478.74599999993</v>
      </c>
      <c r="CM128" s="256" t="e">
        <f t="shared" si="2"/>
        <v>#REF!</v>
      </c>
      <c r="CN128" s="256" t="e">
        <f t="shared" si="2"/>
        <v>#REF!</v>
      </c>
      <c r="CO128" s="256" t="e">
        <f t="shared" si="2"/>
        <v>#REF!</v>
      </c>
      <c r="CP128" s="256" t="e">
        <f t="shared" si="2"/>
        <v>#REF!</v>
      </c>
      <c r="CQ128" s="256" t="e">
        <f t="shared" si="2"/>
        <v>#REF!</v>
      </c>
      <c r="CR128" s="247">
        <v>2010</v>
      </c>
      <c r="CS128" s="64" t="s">
        <v>46</v>
      </c>
      <c r="CT128" s="226">
        <f>'Anexo 2 '!C27</f>
        <v>150778.57500000004</v>
      </c>
      <c r="CU128" s="226">
        <f>'Anexo 2 '!D27</f>
        <v>468511.96599999996</v>
      </c>
      <c r="CV128" s="226">
        <f>'Anexo 2 '!E27</f>
        <v>115491.51249999997</v>
      </c>
      <c r="CW128" s="226" t="e">
        <f>+'Anexo 2 '!#REF!+'Anexo 2 '!#REF!+'Anexo 2 '!#REF!</f>
        <v>#REF!</v>
      </c>
      <c r="CX128" s="226">
        <f>+'Anexo 2 '!G27</f>
        <v>777478.74600000004</v>
      </c>
      <c r="CY128" s="247">
        <v>2010</v>
      </c>
      <c r="CZ128" s="64" t="s">
        <v>46</v>
      </c>
      <c r="DA128" s="256">
        <f t="shared" si="3"/>
        <v>0</v>
      </c>
      <c r="DB128" s="256">
        <f t="shared" si="3"/>
        <v>0</v>
      </c>
      <c r="DC128" s="256">
        <f t="shared" si="3"/>
        <v>0</v>
      </c>
      <c r="DD128" s="256" t="e">
        <f t="shared" si="3"/>
        <v>#REF!</v>
      </c>
      <c r="DE128" s="256">
        <f t="shared" si="3"/>
        <v>0</v>
      </c>
    </row>
    <row r="129" spans="1:109" ht="16.5" x14ac:dyDescent="0.3">
      <c r="A129" s="410">
        <v>2019</v>
      </c>
      <c r="B129" s="64" t="s">
        <v>40</v>
      </c>
      <c r="C129" s="358" t="s">
        <v>97</v>
      </c>
      <c r="D129" s="359">
        <v>38687.237500000003</v>
      </c>
      <c r="E129" s="359">
        <v>78733.192999999999</v>
      </c>
      <c r="F129" s="360">
        <v>53679.485499999995</v>
      </c>
      <c r="G129" s="360">
        <v>10222.034000000001</v>
      </c>
      <c r="H129" s="118">
        <v>181321.95</v>
      </c>
      <c r="I129" s="54"/>
      <c r="J129" s="54"/>
      <c r="BY129" s="247">
        <v>2010</v>
      </c>
      <c r="BZ129" s="64" t="s">
        <v>47</v>
      </c>
      <c r="CA129" s="254" t="e">
        <f>+D135+D347+D447+D547+#REF!+D771+D871+D971+#REF!+#REF!+#REF!+#REF!+#REF!+#REF!+#REF!+#REF!+#REF!+#REF!+#REF!+#REF!+#REF!</f>
        <v>#REF!</v>
      </c>
      <c r="CB129" s="254" t="e">
        <f>+E135+E347+E447+E547+#REF!+E771+E871+E971+#REF!+#REF!+#REF!+#REF!+#REF!+#REF!+#REF!+#REF!+#REF!+#REF!+#REF!+#REF!+#REF!</f>
        <v>#REF!</v>
      </c>
      <c r="CC129" s="254" t="e">
        <f>+F135+F347+F447+F547+#REF!+F771+F871+F971+#REF!+#REF!+#REF!+#REF!+#REF!+#REF!+#REF!+#REF!+#REF!+#REF!+#REF!+#REF!+#REF!</f>
        <v>#REF!</v>
      </c>
      <c r="CD129" s="254" t="e">
        <f>+G135+G347+G447+G547+#REF!+G771+G871+G971+#REF!+#REF!+#REF!+#REF!+#REF!+#REF!+#REF!+#REF!+#REF!+#REF!+#REF!+#REF!+#REF!</f>
        <v>#REF!</v>
      </c>
      <c r="CE129" s="254" t="e">
        <f>+H135+H347+H447+H547+#REF!+H771+H871+H971+#REF!+#REF!+#REF!+#REF!+#REF!+#REF!+#REF!+#REF!+#REF!+#REF!+#REF!+#REF!+#REF!</f>
        <v>#REF!</v>
      </c>
      <c r="CF129" s="247">
        <v>2010</v>
      </c>
      <c r="CG129" s="64" t="s">
        <v>47</v>
      </c>
      <c r="CH129" s="255">
        <f>+'Anexo 4'!D29+'Anexo 4'!E29</f>
        <v>158238.71500000005</v>
      </c>
      <c r="CI129" s="255">
        <f>+'Anexo 4'!F29+'Anexo 4'!G29</f>
        <v>485268.94099999993</v>
      </c>
      <c r="CJ129" s="255">
        <f>+'Anexo 4'!H29+'Anexo 4'!I29</f>
        <v>113482.84010000003</v>
      </c>
      <c r="CK129" s="255" t="e">
        <f>+'Anexo 4'!#REF!+'Anexo 4'!#REF!+'Anexo 4'!#REF!+'Anexo 4'!#REF!+'Anexo 4'!J29+'Anexo 4'!K29</f>
        <v>#REF!</v>
      </c>
      <c r="CL129" s="255">
        <f>+'Anexo 4'!L29+'Anexo 4'!M29</f>
        <v>795135.37360000005</v>
      </c>
      <c r="CM129" s="256" t="e">
        <f t="shared" si="2"/>
        <v>#REF!</v>
      </c>
      <c r="CN129" s="256" t="e">
        <f t="shared" si="2"/>
        <v>#REF!</v>
      </c>
      <c r="CO129" s="256" t="e">
        <f t="shared" si="2"/>
        <v>#REF!</v>
      </c>
      <c r="CP129" s="256" t="e">
        <f t="shared" si="2"/>
        <v>#REF!</v>
      </c>
      <c r="CQ129" s="256" t="e">
        <f t="shared" si="2"/>
        <v>#REF!</v>
      </c>
      <c r="CR129" s="247">
        <v>2010</v>
      </c>
      <c r="CS129" s="64" t="s">
        <v>47</v>
      </c>
      <c r="CT129" s="226">
        <f>'Anexo 2 '!C28</f>
        <v>158238.71500000005</v>
      </c>
      <c r="CU129" s="226">
        <f>'Anexo 2 '!D28</f>
        <v>485268.94099999999</v>
      </c>
      <c r="CV129" s="226">
        <f>'Anexo 2 '!E28</f>
        <v>113482.84010000004</v>
      </c>
      <c r="CW129" s="226" t="e">
        <f>+'Anexo 2 '!#REF!+'Anexo 2 '!#REF!+'Anexo 2 '!#REF!</f>
        <v>#REF!</v>
      </c>
      <c r="CX129" s="226">
        <f>+'Anexo 2 '!G28</f>
        <v>795135.37360000017</v>
      </c>
      <c r="CY129" s="247">
        <v>2010</v>
      </c>
      <c r="CZ129" s="64" t="s">
        <v>47</v>
      </c>
      <c r="DA129" s="256">
        <f t="shared" si="3"/>
        <v>0</v>
      </c>
      <c r="DB129" s="256">
        <f t="shared" si="3"/>
        <v>0</v>
      </c>
      <c r="DC129" s="256">
        <f t="shared" si="3"/>
        <v>0</v>
      </c>
      <c r="DD129" s="256" t="e">
        <f t="shared" si="3"/>
        <v>#REF!</v>
      </c>
      <c r="DE129" s="256">
        <f t="shared" si="3"/>
        <v>0</v>
      </c>
    </row>
    <row r="130" spans="1:109" ht="16.5" x14ac:dyDescent="0.3">
      <c r="A130" s="391">
        <v>2019</v>
      </c>
      <c r="B130" s="353" t="s">
        <v>42</v>
      </c>
      <c r="C130" s="354" t="s">
        <v>97</v>
      </c>
      <c r="D130" s="355">
        <v>45574.037999999993</v>
      </c>
      <c r="E130" s="355">
        <v>76027.44249999999</v>
      </c>
      <c r="F130" s="356">
        <v>61231.638499999986</v>
      </c>
      <c r="G130" s="356">
        <v>12396.373000000001</v>
      </c>
      <c r="H130" s="357">
        <v>195229.49199999997</v>
      </c>
      <c r="I130" s="54"/>
      <c r="J130" s="54"/>
      <c r="BY130" s="247">
        <v>2010</v>
      </c>
      <c r="BZ130" s="64" t="s">
        <v>48</v>
      </c>
      <c r="CA130" s="254" t="e">
        <f>+D136+D348+D448+D548+#REF!+D772+D872+D972+#REF!+#REF!+#REF!+#REF!+#REF!+#REF!+#REF!+#REF!+#REF!+#REF!+#REF!+#REF!+#REF!</f>
        <v>#REF!</v>
      </c>
      <c r="CB130" s="254" t="e">
        <f>+E136+E348+E448+E548+#REF!+E772+E872+E972+#REF!+#REF!+#REF!+#REF!+#REF!+#REF!+#REF!+#REF!+#REF!+#REF!+#REF!+#REF!+#REF!</f>
        <v>#REF!</v>
      </c>
      <c r="CC130" s="254" t="e">
        <f>+F136+F348+F448+F548+#REF!+F772+F872+F972+#REF!+#REF!+#REF!+#REF!+#REF!+#REF!+#REF!+#REF!+#REF!+#REF!+#REF!+#REF!+#REF!</f>
        <v>#REF!</v>
      </c>
      <c r="CD130" s="254" t="e">
        <f>+G136+G348+G448+G548+#REF!+G772+G872+G972+#REF!+#REF!+#REF!+#REF!+#REF!+#REF!+#REF!+#REF!+#REF!+#REF!+#REF!+#REF!+#REF!</f>
        <v>#REF!</v>
      </c>
      <c r="CE130" s="254" t="e">
        <f>+H136+H348+H448+H548+#REF!+H772+H872+H972+#REF!+#REF!+#REF!+#REF!+#REF!+#REF!+#REF!+#REF!+#REF!+#REF!+#REF!+#REF!+#REF!</f>
        <v>#REF!</v>
      </c>
      <c r="CF130" s="247">
        <v>2010</v>
      </c>
      <c r="CG130" s="64" t="s">
        <v>48</v>
      </c>
      <c r="CH130" s="255">
        <f>+'Anexo 4'!D30+'Anexo 4'!E30</f>
        <v>145038.89249999999</v>
      </c>
      <c r="CI130" s="255">
        <f>+'Anexo 4'!F30+'Anexo 4'!G30</f>
        <v>504455.04099999991</v>
      </c>
      <c r="CJ130" s="255">
        <f>+'Anexo 4'!H30+'Anexo 4'!I30</f>
        <v>111932.73499999996</v>
      </c>
      <c r="CK130" s="255" t="e">
        <f>+'Anexo 4'!#REF!+'Anexo 4'!#REF!+'Anexo 4'!#REF!+'Anexo 4'!#REF!+'Anexo 4'!J30+'Anexo 4'!K30</f>
        <v>#REF!</v>
      </c>
      <c r="CL130" s="255">
        <f>+'Anexo 4'!L30+'Anexo 4'!M30</f>
        <v>799131.19599999976</v>
      </c>
      <c r="CM130" s="256" t="e">
        <f t="shared" si="2"/>
        <v>#REF!</v>
      </c>
      <c r="CN130" s="256" t="e">
        <f t="shared" si="2"/>
        <v>#REF!</v>
      </c>
      <c r="CO130" s="256" t="e">
        <f t="shared" si="2"/>
        <v>#REF!</v>
      </c>
      <c r="CP130" s="256" t="e">
        <f t="shared" si="2"/>
        <v>#REF!</v>
      </c>
      <c r="CQ130" s="256" t="e">
        <f t="shared" si="2"/>
        <v>#REF!</v>
      </c>
      <c r="CR130" s="247">
        <v>2010</v>
      </c>
      <c r="CS130" s="64" t="s">
        <v>48</v>
      </c>
      <c r="CT130" s="226">
        <f>'Anexo 2 '!C29</f>
        <v>145038.89250000002</v>
      </c>
      <c r="CU130" s="226">
        <f>'Anexo 2 '!D29</f>
        <v>504455.04099999997</v>
      </c>
      <c r="CV130" s="226">
        <f>'Anexo 2 '!E29</f>
        <v>111932.73499999997</v>
      </c>
      <c r="CW130" s="226" t="e">
        <f>+'Anexo 2 '!#REF!+'Anexo 2 '!#REF!+'Anexo 2 '!#REF!</f>
        <v>#REF!</v>
      </c>
      <c r="CX130" s="226">
        <f>+'Anexo 2 '!G29</f>
        <v>799131.19599999976</v>
      </c>
      <c r="CY130" s="247">
        <v>2010</v>
      </c>
      <c r="CZ130" s="64" t="s">
        <v>48</v>
      </c>
      <c r="DA130" s="256">
        <f t="shared" si="3"/>
        <v>0</v>
      </c>
      <c r="DB130" s="256">
        <f t="shared" si="3"/>
        <v>0</v>
      </c>
      <c r="DC130" s="256">
        <f t="shared" si="3"/>
        <v>0</v>
      </c>
      <c r="DD130" s="256" t="e">
        <f t="shared" si="3"/>
        <v>#REF!</v>
      </c>
      <c r="DE130" s="256">
        <f t="shared" si="3"/>
        <v>0</v>
      </c>
    </row>
    <row r="131" spans="1:109" ht="16.5" x14ac:dyDescent="0.3">
      <c r="A131" s="410">
        <v>2019</v>
      </c>
      <c r="B131" s="64" t="s">
        <v>43</v>
      </c>
      <c r="C131" s="358" t="s">
        <v>97</v>
      </c>
      <c r="D131" s="359">
        <v>37651.224999999991</v>
      </c>
      <c r="E131" s="359">
        <v>72136.622000000003</v>
      </c>
      <c r="F131" s="360">
        <v>56622.757499999978</v>
      </c>
      <c r="G131" s="360">
        <v>11907.233500000002</v>
      </c>
      <c r="H131" s="118">
        <v>178317.83799999999</v>
      </c>
      <c r="I131" s="54"/>
      <c r="J131" s="54"/>
      <c r="BY131" s="247">
        <v>2010</v>
      </c>
      <c r="BZ131" s="64" t="s">
        <v>49</v>
      </c>
      <c r="CA131" s="254" t="e">
        <f>+D137+D349+D449+D549+#REF!+D773+D873+D973+#REF!+#REF!+#REF!+#REF!+#REF!+#REF!+#REF!+#REF!+#REF!+#REF!+#REF!+#REF!+#REF!</f>
        <v>#REF!</v>
      </c>
      <c r="CB131" s="254" t="e">
        <f>+E137+E349+E449+E549+#REF!+E773+E873+E973+#REF!+#REF!+#REF!+#REF!+#REF!+#REF!+#REF!+#REF!+#REF!+#REF!+#REF!+#REF!+#REF!</f>
        <v>#REF!</v>
      </c>
      <c r="CC131" s="254" t="e">
        <f>+F137+F349+F449+F549+#REF!+F773+F873+F973+#REF!+#REF!+#REF!+#REF!+#REF!+#REF!+#REF!+#REF!+#REF!+#REF!+#REF!+#REF!+#REF!</f>
        <v>#REF!</v>
      </c>
      <c r="CD131" s="254" t="e">
        <f>+G137+G349+G449+G549+#REF!+G773+G873+G973+#REF!+#REF!+#REF!+#REF!+#REF!+#REF!+#REF!+#REF!+#REF!+#REF!+#REF!+#REF!+#REF!</f>
        <v>#REF!</v>
      </c>
      <c r="CE131" s="254" t="e">
        <f>+H137+H349+H449+H549+#REF!+H773+H873+H973+#REF!+#REF!+#REF!+#REF!+#REF!+#REF!+#REF!+#REF!+#REF!+#REF!+#REF!+#REF!+#REF!</f>
        <v>#REF!</v>
      </c>
      <c r="CF131" s="247">
        <v>2010</v>
      </c>
      <c r="CG131" s="64" t="s">
        <v>49</v>
      </c>
      <c r="CH131" s="255">
        <f>+'Anexo 4'!D31+'Anexo 4'!E31</f>
        <v>133531.51249999995</v>
      </c>
      <c r="CI131" s="255">
        <f>+'Anexo 4'!F31+'Anexo 4'!G31</f>
        <v>501101.67850000004</v>
      </c>
      <c r="CJ131" s="255">
        <f>+'Anexo 4'!H31+'Anexo 4'!I31</f>
        <v>92030.088499999998</v>
      </c>
      <c r="CK131" s="255" t="e">
        <f>+'Anexo 4'!#REF!+'Anexo 4'!#REF!+'Anexo 4'!#REF!+'Anexo 4'!#REF!+'Anexo 4'!J31+'Anexo 4'!K31</f>
        <v>#REF!</v>
      </c>
      <c r="CL131" s="255">
        <f>+'Anexo 4'!L31+'Anexo 4'!M31</f>
        <v>760219.97699999996</v>
      </c>
      <c r="CM131" s="256" t="e">
        <f t="shared" si="2"/>
        <v>#REF!</v>
      </c>
      <c r="CN131" s="256" t="e">
        <f t="shared" si="2"/>
        <v>#REF!</v>
      </c>
      <c r="CO131" s="256" t="e">
        <f t="shared" si="2"/>
        <v>#REF!</v>
      </c>
      <c r="CP131" s="256" t="e">
        <f t="shared" si="2"/>
        <v>#REF!</v>
      </c>
      <c r="CQ131" s="256" t="e">
        <f t="shared" si="2"/>
        <v>#REF!</v>
      </c>
      <c r="CR131" s="247">
        <v>2010</v>
      </c>
      <c r="CS131" s="64" t="s">
        <v>49</v>
      </c>
      <c r="CT131" s="226">
        <f>'Anexo 2 '!C30</f>
        <v>133531.51249999998</v>
      </c>
      <c r="CU131" s="226">
        <f>'Anexo 2 '!D30</f>
        <v>501101.67849999998</v>
      </c>
      <c r="CV131" s="226">
        <f>'Anexo 2 '!E30</f>
        <v>92030.088499999983</v>
      </c>
      <c r="CW131" s="226" t="e">
        <f>+'Anexo 2 '!#REF!+'Anexo 2 '!#REF!+'Anexo 2 '!#REF!</f>
        <v>#REF!</v>
      </c>
      <c r="CX131" s="226">
        <f>+'Anexo 2 '!G30</f>
        <v>760219.97700000007</v>
      </c>
      <c r="CY131" s="247">
        <v>2010</v>
      </c>
      <c r="CZ131" s="64" t="s">
        <v>49</v>
      </c>
      <c r="DA131" s="256">
        <f t="shared" si="3"/>
        <v>0</v>
      </c>
      <c r="DB131" s="256">
        <f t="shared" si="3"/>
        <v>0</v>
      </c>
      <c r="DC131" s="256">
        <f t="shared" si="3"/>
        <v>0</v>
      </c>
      <c r="DD131" s="256" t="e">
        <f t="shared" si="3"/>
        <v>#REF!</v>
      </c>
      <c r="DE131" s="256">
        <f t="shared" si="3"/>
        <v>0</v>
      </c>
    </row>
    <row r="132" spans="1:109" ht="16.5" x14ac:dyDescent="0.3">
      <c r="A132" s="391">
        <v>2019</v>
      </c>
      <c r="B132" s="353" t="s">
        <v>44</v>
      </c>
      <c r="C132" s="354" t="s">
        <v>97</v>
      </c>
      <c r="D132" s="355">
        <v>39877.274999999994</v>
      </c>
      <c r="E132" s="355">
        <v>81649.701499999996</v>
      </c>
      <c r="F132" s="356">
        <v>66070.927499999991</v>
      </c>
      <c r="G132" s="356">
        <v>14083.424500000001</v>
      </c>
      <c r="H132" s="357">
        <v>201681.3285</v>
      </c>
      <c r="I132" s="54"/>
      <c r="J132" s="54"/>
      <c r="BY132" s="247">
        <v>2011</v>
      </c>
      <c r="BZ132" s="64" t="s">
        <v>50</v>
      </c>
      <c r="CA132" s="254" t="e">
        <f>+#REF!+D350+D450+D550+#REF!+D774+D874+D974+#REF!+#REF!+#REF!+#REF!+#REF!+#REF!+#REF!+#REF!+#REF!+#REF!+#REF!+#REF!+#REF!</f>
        <v>#REF!</v>
      </c>
      <c r="CB132" s="254" t="e">
        <f>+#REF!+E350+E450+E550+#REF!+E774+E874+E974+#REF!+#REF!+#REF!+#REF!+#REF!+#REF!+#REF!+#REF!+#REF!+#REF!+#REF!+#REF!+#REF!</f>
        <v>#REF!</v>
      </c>
      <c r="CC132" s="254" t="e">
        <f>+#REF!+F350+F450+F550+#REF!+F774+F874+F974+#REF!+#REF!+#REF!+#REF!+#REF!+#REF!+#REF!+#REF!+#REF!+#REF!+#REF!+#REF!+#REF!</f>
        <v>#REF!</v>
      </c>
      <c r="CD132" s="254" t="e">
        <f>+#REF!+G350+G450+G550+#REF!+G774+G874+G974+#REF!+#REF!+#REF!+#REF!+#REF!+#REF!+#REF!+#REF!+#REF!+#REF!+#REF!+#REF!+#REF!</f>
        <v>#REF!</v>
      </c>
      <c r="CE132" s="254" t="e">
        <f>+#REF!+H350+H450+H550+#REF!+H774+H874+H974+#REF!+#REF!+#REF!+#REF!+#REF!+#REF!+#REF!+#REF!+#REF!+#REF!+#REF!+#REF!+#REF!</f>
        <v>#REF!</v>
      </c>
      <c r="CF132" s="247">
        <v>2011</v>
      </c>
      <c r="CG132" s="64" t="s">
        <v>50</v>
      </c>
      <c r="CH132" s="255">
        <f>+'Anexo 4'!D32+'Anexo 4'!E32</f>
        <v>136342.75450000001</v>
      </c>
      <c r="CI132" s="255">
        <f>+'Anexo 4'!F32+'Anexo 4'!G32</f>
        <v>451915.7105000001</v>
      </c>
      <c r="CJ132" s="255">
        <f>+'Anexo 4'!H32+'Anexo 4'!I32</f>
        <v>105508.94</v>
      </c>
      <c r="CK132" s="255" t="e">
        <f>+'Anexo 4'!#REF!+'Anexo 4'!#REF!+'Anexo 4'!#REF!+'Anexo 4'!#REF!+'Anexo 4'!J32+'Anexo 4'!K32</f>
        <v>#REF!</v>
      </c>
      <c r="CL132" s="255">
        <f>+'Anexo 4'!L32+'Anexo 4'!M32</f>
        <v>736901.49000000022</v>
      </c>
      <c r="CM132" s="256" t="e">
        <f t="shared" si="2"/>
        <v>#REF!</v>
      </c>
      <c r="CN132" s="256" t="e">
        <f t="shared" si="2"/>
        <v>#REF!</v>
      </c>
      <c r="CO132" s="256" t="e">
        <f t="shared" si="2"/>
        <v>#REF!</v>
      </c>
      <c r="CP132" s="256" t="e">
        <f t="shared" si="2"/>
        <v>#REF!</v>
      </c>
      <c r="CQ132" s="256" t="e">
        <f t="shared" si="2"/>
        <v>#REF!</v>
      </c>
      <c r="CR132" s="247">
        <v>2011</v>
      </c>
      <c r="CS132" s="64" t="s">
        <v>50</v>
      </c>
      <c r="CT132" s="226">
        <f>'Anexo 2 '!C31</f>
        <v>136342.75450000001</v>
      </c>
      <c r="CU132" s="226">
        <f>'Anexo 2 '!D31</f>
        <v>451915.7105000001</v>
      </c>
      <c r="CV132" s="226">
        <f>'Anexo 2 '!E31</f>
        <v>105508.93999999999</v>
      </c>
      <c r="CW132" s="226" t="e">
        <f>+'Anexo 2 '!#REF!+'Anexo 2 '!#REF!+'Anexo 2 '!#REF!</f>
        <v>#REF!</v>
      </c>
      <c r="CX132" s="226">
        <f>+'Anexo 2 '!G31</f>
        <v>736901.49000000011</v>
      </c>
      <c r="CY132" s="247">
        <v>2011</v>
      </c>
      <c r="CZ132" s="64" t="s">
        <v>50</v>
      </c>
      <c r="DA132" s="256">
        <f t="shared" si="3"/>
        <v>0</v>
      </c>
      <c r="DB132" s="256">
        <f t="shared" si="3"/>
        <v>0</v>
      </c>
      <c r="DC132" s="256">
        <f t="shared" si="3"/>
        <v>0</v>
      </c>
      <c r="DD132" s="256" t="e">
        <f t="shared" si="3"/>
        <v>#REF!</v>
      </c>
      <c r="DE132" s="256">
        <f t="shared" si="3"/>
        <v>0</v>
      </c>
    </row>
    <row r="133" spans="1:109" ht="16.5" x14ac:dyDescent="0.3">
      <c r="A133" s="410">
        <v>2019</v>
      </c>
      <c r="B133" s="64" t="s">
        <v>45</v>
      </c>
      <c r="C133" s="358" t="s">
        <v>97</v>
      </c>
      <c r="D133" s="359">
        <v>37639.834999999999</v>
      </c>
      <c r="E133" s="359">
        <v>81332.863500000007</v>
      </c>
      <c r="F133" s="360">
        <v>64246.856</v>
      </c>
      <c r="G133" s="360">
        <v>14832.8305</v>
      </c>
      <c r="H133" s="118">
        <v>198052.38500000001</v>
      </c>
      <c r="I133" s="54"/>
      <c r="J133" s="54"/>
      <c r="BY133" s="247">
        <v>2011</v>
      </c>
      <c r="BZ133" s="64" t="s">
        <v>51</v>
      </c>
      <c r="CA133" s="254" t="e">
        <f>+#REF!+D351+D451+D551+#REF!+D775+D875+D975+#REF!+#REF!+#REF!+#REF!+#REF!+#REF!+#REF!+#REF!+#REF!+#REF!+#REF!+#REF!+#REF!</f>
        <v>#REF!</v>
      </c>
      <c r="CB133" s="254" t="e">
        <f>+#REF!+E351+E451+E551+#REF!+E775+E875+E975+#REF!+#REF!+#REF!+#REF!+#REF!+#REF!+#REF!+#REF!+#REF!+#REF!+#REF!+#REF!+#REF!</f>
        <v>#REF!</v>
      </c>
      <c r="CC133" s="254" t="e">
        <f>+#REF!+F351+F451+F551+#REF!+F775+F875+F975+#REF!+#REF!+#REF!+#REF!+#REF!+#REF!+#REF!+#REF!+#REF!+#REF!+#REF!+#REF!+#REF!</f>
        <v>#REF!</v>
      </c>
      <c r="CD133" s="254" t="e">
        <f>+#REF!+G351+G451+G551+#REF!+G775+G875+G975+#REF!+#REF!+#REF!+#REF!+#REF!+#REF!+#REF!+#REF!+#REF!+#REF!+#REF!+#REF!+#REF!</f>
        <v>#REF!</v>
      </c>
      <c r="CE133" s="254" t="e">
        <f>+#REF!+H351+H451+H551+#REF!+H775+H875+H975+#REF!+#REF!+#REF!+#REF!+#REF!+#REF!+#REF!+#REF!+#REF!+#REF!+#REF!+#REF!+#REF!</f>
        <v>#REF!</v>
      </c>
      <c r="CF133" s="247">
        <v>2011</v>
      </c>
      <c r="CG133" s="64" t="s">
        <v>51</v>
      </c>
      <c r="CH133" s="255">
        <f>+'Anexo 4'!D33+'Anexo 4'!E33</f>
        <v>153750.89499999993</v>
      </c>
      <c r="CI133" s="255">
        <f>+'Anexo 4'!F33+'Anexo 4'!G33</f>
        <v>436080.57700000011</v>
      </c>
      <c r="CJ133" s="255">
        <f>+'Anexo 4'!H33+'Anexo 4'!I33</f>
        <v>101474.74750000001</v>
      </c>
      <c r="CK133" s="255" t="e">
        <f>+'Anexo 4'!#REF!+'Anexo 4'!#REF!+'Anexo 4'!#REF!+'Anexo 4'!#REF!+'Anexo 4'!J33+'Anexo 4'!K33</f>
        <v>#REF!</v>
      </c>
      <c r="CL133" s="255">
        <f>+'Anexo 4'!L33+'Anexo 4'!M33</f>
        <v>726418.95200000005</v>
      </c>
      <c r="CM133" s="256" t="e">
        <f t="shared" si="2"/>
        <v>#REF!</v>
      </c>
      <c r="CN133" s="256" t="e">
        <f t="shared" si="2"/>
        <v>#REF!</v>
      </c>
      <c r="CO133" s="256" t="e">
        <f t="shared" si="2"/>
        <v>#REF!</v>
      </c>
      <c r="CP133" s="256" t="e">
        <f t="shared" si="2"/>
        <v>#REF!</v>
      </c>
      <c r="CQ133" s="256" t="e">
        <f t="shared" si="2"/>
        <v>#REF!</v>
      </c>
      <c r="CR133" s="247">
        <v>2011</v>
      </c>
      <c r="CS133" s="64" t="s">
        <v>51</v>
      </c>
      <c r="CT133" s="226">
        <f>'Anexo 2 '!C32</f>
        <v>153750.89499999996</v>
      </c>
      <c r="CU133" s="226">
        <f>'Anexo 2 '!D32</f>
        <v>436080.57700000005</v>
      </c>
      <c r="CV133" s="226">
        <f>'Anexo 2 '!E32</f>
        <v>101474.74750000001</v>
      </c>
      <c r="CW133" s="226" t="e">
        <f>+'Anexo 2 '!#REF!+'Anexo 2 '!#REF!+'Anexo 2 '!#REF!</f>
        <v>#REF!</v>
      </c>
      <c r="CX133" s="226">
        <f>+'Anexo 2 '!G32</f>
        <v>726418.95200000005</v>
      </c>
      <c r="CY133" s="247">
        <v>2011</v>
      </c>
      <c r="CZ133" s="64" t="s">
        <v>51</v>
      </c>
      <c r="DA133" s="256">
        <f t="shared" si="3"/>
        <v>0</v>
      </c>
      <c r="DB133" s="256">
        <f t="shared" si="3"/>
        <v>0</v>
      </c>
      <c r="DC133" s="256">
        <f t="shared" si="3"/>
        <v>0</v>
      </c>
      <c r="DD133" s="256" t="e">
        <f t="shared" si="3"/>
        <v>#REF!</v>
      </c>
      <c r="DE133" s="256">
        <f t="shared" si="3"/>
        <v>0</v>
      </c>
    </row>
    <row r="134" spans="1:109" ht="16.5" x14ac:dyDescent="0.3">
      <c r="A134" s="391">
        <v>2019</v>
      </c>
      <c r="B134" s="353" t="s">
        <v>46</v>
      </c>
      <c r="C134" s="354" t="s">
        <v>97</v>
      </c>
      <c r="D134" s="355">
        <v>35695.237500000003</v>
      </c>
      <c r="E134" s="355">
        <v>84938.921499999997</v>
      </c>
      <c r="F134" s="356">
        <v>65620.023000000001</v>
      </c>
      <c r="G134" s="356">
        <v>12634</v>
      </c>
      <c r="H134" s="357">
        <v>198888.182</v>
      </c>
      <c r="I134" s="54"/>
      <c r="J134" s="54"/>
      <c r="BY134" s="247">
        <v>2011</v>
      </c>
      <c r="BZ134" s="64" t="s">
        <v>52</v>
      </c>
      <c r="CA134" s="254" t="e">
        <f>+#REF!+D352+D452+D552+#REF!+D776+D876+D976+#REF!+#REF!+#REF!+#REF!+#REF!+#REF!+#REF!+#REF!+#REF!+#REF!+#REF!+#REF!+#REF!</f>
        <v>#REF!</v>
      </c>
      <c r="CB134" s="254" t="e">
        <f>+#REF!+E352+E452+E552+#REF!+E776+E876+E976+#REF!+#REF!+#REF!+#REF!+#REF!+#REF!+#REF!+#REF!+#REF!+#REF!+#REF!+#REF!+#REF!</f>
        <v>#REF!</v>
      </c>
      <c r="CC134" s="254" t="e">
        <f>+#REF!+F352+F452+F552+#REF!+F776+F876+F976+#REF!+#REF!+#REF!+#REF!+#REF!+#REF!+#REF!+#REF!+#REF!+#REF!+#REF!+#REF!+#REF!</f>
        <v>#REF!</v>
      </c>
      <c r="CD134" s="254" t="e">
        <f>+#REF!+G352+G452+G552+#REF!+G776+G876+G976+#REF!+#REF!+#REF!+#REF!+#REF!+#REF!+#REF!+#REF!+#REF!+#REF!+#REF!+#REF!+#REF!</f>
        <v>#REF!</v>
      </c>
      <c r="CE134" s="254" t="e">
        <f>+#REF!+H352+H452+H552+#REF!+H776+H876+H976+#REF!+#REF!+#REF!+#REF!+#REF!+#REF!+#REF!+#REF!+#REF!+#REF!+#REF!+#REF!+#REF!</f>
        <v>#REF!</v>
      </c>
      <c r="CF134" s="247">
        <v>2011</v>
      </c>
      <c r="CG134" s="64" t="s">
        <v>52</v>
      </c>
      <c r="CH134" s="255">
        <f>+'Anexo 4'!D34+'Anexo 4'!E34</f>
        <v>179286.68299999996</v>
      </c>
      <c r="CI134" s="255">
        <f>+'Anexo 4'!F34+'Anexo 4'!G34</f>
        <v>567066.1320000001</v>
      </c>
      <c r="CJ134" s="255">
        <f>+'Anexo 4'!H34+'Anexo 4'!I34</f>
        <v>123186.6795</v>
      </c>
      <c r="CK134" s="255" t="e">
        <f>+'Anexo 4'!#REF!+'Anexo 4'!#REF!+'Anexo 4'!#REF!+'Anexo 4'!#REF!+'Anexo 4'!J34+'Anexo 4'!K34</f>
        <v>#REF!</v>
      </c>
      <c r="CL134" s="255">
        <f>+'Anexo 4'!L34+'Anexo 4'!M34</f>
        <v>914686.76500000013</v>
      </c>
      <c r="CM134" s="256" t="e">
        <f t="shared" si="2"/>
        <v>#REF!</v>
      </c>
      <c r="CN134" s="256" t="e">
        <f t="shared" si="2"/>
        <v>#REF!</v>
      </c>
      <c r="CO134" s="256" t="e">
        <f t="shared" si="2"/>
        <v>#REF!</v>
      </c>
      <c r="CP134" s="256" t="e">
        <f t="shared" si="2"/>
        <v>#REF!</v>
      </c>
      <c r="CQ134" s="256" t="e">
        <f t="shared" si="2"/>
        <v>#REF!</v>
      </c>
      <c r="CR134" s="247">
        <v>2011</v>
      </c>
      <c r="CS134" s="64" t="s">
        <v>52</v>
      </c>
      <c r="CT134" s="226">
        <f>'Anexo 2 '!C33</f>
        <v>179286.68299999996</v>
      </c>
      <c r="CU134" s="226">
        <f>'Anexo 2 '!D33</f>
        <v>567066.13199999998</v>
      </c>
      <c r="CV134" s="226">
        <f>'Anexo 2 '!E33</f>
        <v>123186.67950000001</v>
      </c>
      <c r="CW134" s="226" t="e">
        <f>+'Anexo 2 '!#REF!+'Anexo 2 '!#REF!+'Anexo 2 '!#REF!</f>
        <v>#REF!</v>
      </c>
      <c r="CX134" s="226">
        <f>+'Anexo 2 '!G33</f>
        <v>914686.76500000025</v>
      </c>
      <c r="CY134" s="247">
        <v>2011</v>
      </c>
      <c r="CZ134" s="64" t="s">
        <v>52</v>
      </c>
      <c r="DA134" s="256">
        <f t="shared" si="3"/>
        <v>0</v>
      </c>
      <c r="DB134" s="256">
        <f t="shared" si="3"/>
        <v>0</v>
      </c>
      <c r="DC134" s="256">
        <f t="shared" si="3"/>
        <v>0</v>
      </c>
      <c r="DD134" s="256" t="e">
        <f t="shared" si="3"/>
        <v>#REF!</v>
      </c>
      <c r="DE134" s="256">
        <f t="shared" si="3"/>
        <v>0</v>
      </c>
    </row>
    <row r="135" spans="1:109" ht="16.5" x14ac:dyDescent="0.3">
      <c r="A135" s="410">
        <v>2019</v>
      </c>
      <c r="B135" s="64" t="s">
        <v>47</v>
      </c>
      <c r="C135" s="358" t="s">
        <v>97</v>
      </c>
      <c r="D135" s="359">
        <v>38829.160000000003</v>
      </c>
      <c r="E135" s="359">
        <v>82791.986499999985</v>
      </c>
      <c r="F135" s="360">
        <v>70708.550499999998</v>
      </c>
      <c r="G135" s="360">
        <v>11416.198</v>
      </c>
      <c r="H135" s="118">
        <v>203745.89499999999</v>
      </c>
      <c r="I135" s="54"/>
      <c r="J135" s="54"/>
      <c r="BY135" s="247">
        <v>2011</v>
      </c>
      <c r="BZ135" s="64" t="s">
        <v>40</v>
      </c>
      <c r="CA135" s="254" t="e">
        <f>+#REF!+D353+D453+D553+#REF!+D777+D877+D977+#REF!+#REF!+#REF!+#REF!+#REF!+#REF!+#REF!+#REF!+#REF!+#REF!+#REF!+#REF!+#REF!</f>
        <v>#REF!</v>
      </c>
      <c r="CB135" s="254" t="e">
        <f>+#REF!+E353+E453+E553+#REF!+E777+E877+E977+#REF!+#REF!+#REF!+#REF!+#REF!+#REF!+#REF!+#REF!+#REF!+#REF!+#REF!+#REF!+#REF!</f>
        <v>#REF!</v>
      </c>
      <c r="CC135" s="254" t="e">
        <f>+#REF!+F353+F453+F553+#REF!+F777+F877+F977+#REF!+#REF!+#REF!+#REF!+#REF!+#REF!+#REF!+#REF!+#REF!+#REF!+#REF!+#REF!+#REF!</f>
        <v>#REF!</v>
      </c>
      <c r="CD135" s="254" t="e">
        <f>+#REF!+G353+G453+G553+#REF!+G777+G877+G977+#REF!+#REF!+#REF!+#REF!+#REF!+#REF!+#REF!+#REF!+#REF!+#REF!+#REF!+#REF!+#REF!</f>
        <v>#REF!</v>
      </c>
      <c r="CE135" s="254" t="e">
        <f>+#REF!+H353+H453+H553+#REF!+H777+H877+H977+#REF!+#REF!+#REF!+#REF!+#REF!+#REF!+#REF!+#REF!+#REF!+#REF!+#REF!+#REF!+#REF!</f>
        <v>#REF!</v>
      </c>
      <c r="CF135" s="247">
        <v>2011</v>
      </c>
      <c r="CG135" s="64" t="s">
        <v>40</v>
      </c>
      <c r="CH135" s="255">
        <f>+'Anexo 4'!D35+'Anexo 4'!E35</f>
        <v>164058.59450000001</v>
      </c>
      <c r="CI135" s="255">
        <f>+'Anexo 4'!F35+'Anexo 4'!G35</f>
        <v>472871.33350000012</v>
      </c>
      <c r="CJ135" s="255">
        <f>+'Anexo 4'!H35+'Anexo 4'!I35</f>
        <v>105028.56199999998</v>
      </c>
      <c r="CK135" s="255" t="e">
        <f>+'Anexo 4'!#REF!+'Anexo 4'!#REF!+'Anexo 4'!#REF!+'Anexo 4'!#REF!+'Anexo 4'!J35+'Anexo 4'!K35</f>
        <v>#REF!</v>
      </c>
      <c r="CL135" s="255">
        <f>+'Anexo 4'!L35+'Anexo 4'!M35</f>
        <v>776826.3345</v>
      </c>
      <c r="CM135" s="256" t="e">
        <f t="shared" si="2"/>
        <v>#REF!</v>
      </c>
      <c r="CN135" s="256" t="e">
        <f t="shared" si="2"/>
        <v>#REF!</v>
      </c>
      <c r="CO135" s="256" t="e">
        <f t="shared" si="2"/>
        <v>#REF!</v>
      </c>
      <c r="CP135" s="256" t="e">
        <f t="shared" si="2"/>
        <v>#REF!</v>
      </c>
      <c r="CQ135" s="256" t="e">
        <f t="shared" si="2"/>
        <v>#REF!</v>
      </c>
      <c r="CR135" s="247">
        <v>2011</v>
      </c>
      <c r="CS135" s="64" t="s">
        <v>40</v>
      </c>
      <c r="CT135" s="226">
        <f>'Anexo 2 '!C34</f>
        <v>164058.59449999998</v>
      </c>
      <c r="CU135" s="226">
        <f>'Anexo 2 '!D34</f>
        <v>472871.33350000007</v>
      </c>
      <c r="CV135" s="226">
        <f>'Anexo 2 '!E34</f>
        <v>105028.56199999998</v>
      </c>
      <c r="CW135" s="226" t="e">
        <f>+'Anexo 2 '!#REF!+'Anexo 2 '!#REF!+'Anexo 2 '!#REF!</f>
        <v>#REF!</v>
      </c>
      <c r="CX135" s="226">
        <f>+'Anexo 2 '!G34</f>
        <v>776826.33450000011</v>
      </c>
      <c r="CY135" s="247">
        <v>2011</v>
      </c>
      <c r="CZ135" s="64" t="s">
        <v>40</v>
      </c>
      <c r="DA135" s="256">
        <f t="shared" si="3"/>
        <v>0</v>
      </c>
      <c r="DB135" s="256">
        <f t="shared" si="3"/>
        <v>0</v>
      </c>
      <c r="DC135" s="256">
        <f t="shared" si="3"/>
        <v>0</v>
      </c>
      <c r="DD135" s="256" t="e">
        <f t="shared" si="3"/>
        <v>#REF!</v>
      </c>
      <c r="DE135" s="256">
        <f t="shared" si="3"/>
        <v>0</v>
      </c>
    </row>
    <row r="136" spans="1:109" ht="16.5" x14ac:dyDescent="0.3">
      <c r="A136" s="391">
        <v>2019</v>
      </c>
      <c r="B136" s="353" t="s">
        <v>48</v>
      </c>
      <c r="C136" s="354" t="s">
        <v>97</v>
      </c>
      <c r="D136" s="355">
        <v>31143.879999999997</v>
      </c>
      <c r="E136" s="355">
        <v>78137.524999999994</v>
      </c>
      <c r="F136" s="356">
        <v>53359.899999999987</v>
      </c>
      <c r="G136" s="356">
        <v>14096.306499999999</v>
      </c>
      <c r="H136" s="357">
        <v>176737.61149999997</v>
      </c>
      <c r="I136" s="54"/>
      <c r="J136" s="54"/>
      <c r="BY136" s="247">
        <v>2011</v>
      </c>
      <c r="BZ136" s="64" t="s">
        <v>42</v>
      </c>
      <c r="CA136" s="254" t="e">
        <f>+#REF!+D354+D454+D554+D654+D778+D878+D978+#REF!+#REF!+#REF!+#REF!+#REF!+#REF!+#REF!+#REF!+#REF!+#REF!+#REF!+#REF!+#REF!</f>
        <v>#REF!</v>
      </c>
      <c r="CB136" s="254" t="e">
        <f>+#REF!+E354+E454+E554+E654+E778+E878+E978+#REF!+#REF!+#REF!+#REF!+#REF!+#REF!+#REF!+#REF!+#REF!+#REF!+#REF!+#REF!+#REF!</f>
        <v>#REF!</v>
      </c>
      <c r="CC136" s="254" t="e">
        <f>+#REF!+F354+F454+F554+F654+F778+F878+F978+#REF!+#REF!+#REF!+#REF!+#REF!+#REF!+#REF!+#REF!+#REF!+#REF!+#REF!+#REF!+#REF!</f>
        <v>#REF!</v>
      </c>
      <c r="CD136" s="254" t="e">
        <f>+#REF!+G354+G454+G554+G654+G778+G878+G978+#REF!+#REF!+#REF!+#REF!+#REF!+#REF!+#REF!+#REF!+#REF!+#REF!+#REF!+#REF!+#REF!</f>
        <v>#REF!</v>
      </c>
      <c r="CE136" s="254" t="e">
        <f>+#REF!+H354+H454+H554+H654+H778+H878+H978+#REF!+#REF!+#REF!+#REF!+#REF!+#REF!+#REF!+#REF!+#REF!+#REF!+#REF!+#REF!+#REF!</f>
        <v>#REF!</v>
      </c>
      <c r="CF136" s="247">
        <v>2011</v>
      </c>
      <c r="CG136" s="64" t="s">
        <v>42</v>
      </c>
      <c r="CH136" s="255">
        <f>+'Anexo 4'!D36+'Anexo 4'!E36</f>
        <v>184050.90000000008</v>
      </c>
      <c r="CI136" s="255">
        <f>+'Anexo 4'!F36+'Anexo 4'!G36</f>
        <v>520235.58699999994</v>
      </c>
      <c r="CJ136" s="255">
        <f>+'Anexo 4'!H36+'Anexo 4'!I36</f>
        <v>123156.79000000001</v>
      </c>
      <c r="CK136" s="255" t="e">
        <f>+'Anexo 4'!#REF!+'Anexo 4'!#REF!+'Anexo 4'!#REF!+'Anexo 4'!#REF!+'Anexo 4'!J36+'Anexo 4'!K36</f>
        <v>#REF!</v>
      </c>
      <c r="CL136" s="255">
        <f>+'Anexo 4'!L36+'Anexo 4'!M36</f>
        <v>870177.86449999991</v>
      </c>
      <c r="CM136" s="256" t="e">
        <f t="shared" si="2"/>
        <v>#REF!</v>
      </c>
      <c r="CN136" s="256" t="e">
        <f t="shared" si="2"/>
        <v>#REF!</v>
      </c>
      <c r="CO136" s="256" t="e">
        <f t="shared" si="2"/>
        <v>#REF!</v>
      </c>
      <c r="CP136" s="256" t="e">
        <f t="shared" si="2"/>
        <v>#REF!</v>
      </c>
      <c r="CQ136" s="256" t="e">
        <f t="shared" si="2"/>
        <v>#REF!</v>
      </c>
      <c r="CR136" s="247">
        <v>2011</v>
      </c>
      <c r="CS136" s="64" t="s">
        <v>42</v>
      </c>
      <c r="CT136" s="226">
        <f>'Anexo 2 '!C35</f>
        <v>184050.90000000005</v>
      </c>
      <c r="CU136" s="226">
        <f>'Anexo 2 '!D35</f>
        <v>520235.58699999994</v>
      </c>
      <c r="CV136" s="226">
        <f>'Anexo 2 '!E35</f>
        <v>123156.79</v>
      </c>
      <c r="CW136" s="226" t="e">
        <f>+'Anexo 2 '!#REF!+'Anexo 2 '!#REF!+'Anexo 2 '!#REF!</f>
        <v>#REF!</v>
      </c>
      <c r="CX136" s="226">
        <f>+'Anexo 2 '!G35</f>
        <v>870177.86449999991</v>
      </c>
      <c r="CY136" s="247">
        <v>2011</v>
      </c>
      <c r="CZ136" s="64" t="s">
        <v>42</v>
      </c>
      <c r="DA136" s="256">
        <f t="shared" si="3"/>
        <v>0</v>
      </c>
      <c r="DB136" s="256">
        <f t="shared" si="3"/>
        <v>0</v>
      </c>
      <c r="DC136" s="256">
        <f t="shared" si="3"/>
        <v>0</v>
      </c>
      <c r="DD136" s="256" t="e">
        <f t="shared" si="3"/>
        <v>#REF!</v>
      </c>
      <c r="DE136" s="256">
        <f t="shared" si="3"/>
        <v>0</v>
      </c>
    </row>
    <row r="137" spans="1:109" ht="16.5" x14ac:dyDescent="0.3">
      <c r="A137" s="410">
        <v>2019</v>
      </c>
      <c r="B137" s="64" t="s">
        <v>49</v>
      </c>
      <c r="C137" s="358" t="s">
        <v>97</v>
      </c>
      <c r="D137" s="359">
        <v>33298.100000000006</v>
      </c>
      <c r="E137" s="359">
        <v>89478.521000000008</v>
      </c>
      <c r="F137" s="360">
        <v>57113.742499999993</v>
      </c>
      <c r="G137" s="360">
        <v>16468.983</v>
      </c>
      <c r="H137" s="118">
        <v>196359.34649999999</v>
      </c>
      <c r="I137" s="54"/>
      <c r="J137" s="54"/>
      <c r="BY137" s="247">
        <v>2011</v>
      </c>
      <c r="BZ137" s="64" t="s">
        <v>43</v>
      </c>
      <c r="CA137" s="254" t="e">
        <f>+#REF!+D355+D455+D555+D655+D779+D879+D979+#REF!+#REF!+#REF!+#REF!+#REF!+#REF!+#REF!+#REF!+#REF!+#REF!+#REF!+#REF!+#REF!</f>
        <v>#REF!</v>
      </c>
      <c r="CB137" s="254" t="e">
        <f>+#REF!+E355+E455+E555+E655+E779+E879+E979+#REF!+#REF!+#REF!+#REF!+#REF!+#REF!+#REF!+#REF!+#REF!+#REF!+#REF!+#REF!+#REF!</f>
        <v>#REF!</v>
      </c>
      <c r="CC137" s="254" t="e">
        <f>+#REF!+F355+F455+F555+F655+F779+F879+F979+#REF!+#REF!+#REF!+#REF!+#REF!+#REF!+#REF!+#REF!+#REF!+#REF!+#REF!+#REF!+#REF!</f>
        <v>#REF!</v>
      </c>
      <c r="CD137" s="254" t="e">
        <f>+#REF!+G355+G455+G555+G655+G779+G879+G979+#REF!+#REF!+#REF!+#REF!+#REF!+#REF!+#REF!+#REF!+#REF!+#REF!+#REF!+#REF!+#REF!</f>
        <v>#REF!</v>
      </c>
      <c r="CE137" s="254" t="e">
        <f>+#REF!+H355+H455+H555+H655+H779+H879+H979+#REF!+#REF!+#REF!+#REF!+#REF!+#REF!+#REF!+#REF!+#REF!+#REF!+#REF!+#REF!+#REF!</f>
        <v>#REF!</v>
      </c>
      <c r="CF137" s="247">
        <v>2011</v>
      </c>
      <c r="CG137" s="64" t="s">
        <v>43</v>
      </c>
      <c r="CH137" s="255">
        <f>+'Anexo 4'!D37+'Anexo 4'!E37</f>
        <v>173759.45</v>
      </c>
      <c r="CI137" s="255">
        <f>+'Anexo 4'!F37+'Anexo 4'!G37</f>
        <v>471023.63200000022</v>
      </c>
      <c r="CJ137" s="255">
        <f>+'Anexo 4'!H37+'Anexo 4'!I37</f>
        <v>118651.75750000001</v>
      </c>
      <c r="CK137" s="255" t="e">
        <f>+'Anexo 4'!#REF!+'Anexo 4'!#REF!+'Anexo 4'!#REF!+'Anexo 4'!#REF!+'Anexo 4'!J37+'Anexo 4'!K37</f>
        <v>#REF!</v>
      </c>
      <c r="CL137" s="255">
        <f>+'Anexo 4'!L37+'Anexo 4'!M37</f>
        <v>807107.13700000022</v>
      </c>
      <c r="CM137" s="256" t="e">
        <f t="shared" si="2"/>
        <v>#REF!</v>
      </c>
      <c r="CN137" s="256" t="e">
        <f t="shared" si="2"/>
        <v>#REF!</v>
      </c>
      <c r="CO137" s="256" t="e">
        <f t="shared" si="2"/>
        <v>#REF!</v>
      </c>
      <c r="CP137" s="256" t="e">
        <f t="shared" si="2"/>
        <v>#REF!</v>
      </c>
      <c r="CQ137" s="256" t="e">
        <f t="shared" si="2"/>
        <v>#REF!</v>
      </c>
      <c r="CR137" s="247">
        <v>2011</v>
      </c>
      <c r="CS137" s="64" t="s">
        <v>43</v>
      </c>
      <c r="CT137" s="226">
        <f>'Anexo 2 '!C36</f>
        <v>173759.45</v>
      </c>
      <c r="CU137" s="226">
        <f>'Anexo 2 '!D36</f>
        <v>471023.63200000022</v>
      </c>
      <c r="CV137" s="226">
        <f>'Anexo 2 '!E36</f>
        <v>118651.75750000002</v>
      </c>
      <c r="CW137" s="226" t="e">
        <f>+'Anexo 2 '!#REF!+'Anexo 2 '!#REF!+'Anexo 2 '!#REF!</f>
        <v>#REF!</v>
      </c>
      <c r="CX137" s="226">
        <f>+'Anexo 2 '!G36</f>
        <v>807107.1370000001</v>
      </c>
      <c r="CY137" s="247">
        <v>2011</v>
      </c>
      <c r="CZ137" s="64" t="s">
        <v>43</v>
      </c>
      <c r="DA137" s="256">
        <f t="shared" si="3"/>
        <v>0</v>
      </c>
      <c r="DB137" s="256">
        <f t="shared" si="3"/>
        <v>0</v>
      </c>
      <c r="DC137" s="256">
        <f t="shared" si="3"/>
        <v>0</v>
      </c>
      <c r="DD137" s="256" t="e">
        <f t="shared" si="3"/>
        <v>#REF!</v>
      </c>
      <c r="DE137" s="256">
        <f t="shared" si="3"/>
        <v>0</v>
      </c>
    </row>
    <row r="138" spans="1:109" ht="16.5" x14ac:dyDescent="0.3">
      <c r="A138" s="391">
        <v>2009</v>
      </c>
      <c r="B138" s="353" t="s">
        <v>40</v>
      </c>
      <c r="C138" s="354" t="s">
        <v>99</v>
      </c>
      <c r="D138" s="355">
        <v>55517.886499999993</v>
      </c>
      <c r="E138" s="355">
        <v>40615.174999999996</v>
      </c>
      <c r="F138" s="356">
        <v>24432.122500000001</v>
      </c>
      <c r="G138" s="356">
        <v>6392.0249999999996</v>
      </c>
      <c r="H138" s="357">
        <v>126957.209</v>
      </c>
      <c r="I138" s="54"/>
      <c r="J138" s="54"/>
      <c r="BY138" s="247">
        <v>2013</v>
      </c>
      <c r="BZ138" s="64" t="s">
        <v>51</v>
      </c>
      <c r="CA138" s="254" t="e">
        <f>+D144+D377+D475+D575+D675+#REF!+D899+D999+#REF!+#REF!+#REF!+#REF!+#REF!+#REF!+#REF!+#REF!+#REF!+#REF!+#REF!+#REF!+#REF!</f>
        <v>#REF!</v>
      </c>
      <c r="CB138" s="254" t="e">
        <f>+E144+E377+E475+E575+E675+#REF!+E899+E999+#REF!+#REF!+#REF!+#REF!+#REF!+#REF!+#REF!+#REF!+#REF!+#REF!+#REF!+#REF!+#REF!</f>
        <v>#REF!</v>
      </c>
      <c r="CC138" s="254" t="e">
        <f>+F144+F377+F475+F575+F675+#REF!+F899+F999+#REF!+#REF!+#REF!+#REF!+#REF!+#REF!+#REF!+#REF!+#REF!+#REF!+#REF!+#REF!+#REF!</f>
        <v>#REF!</v>
      </c>
      <c r="CD138" s="254" t="e">
        <f>+G144+G377+G475+G575+G675+#REF!+G899+G999+#REF!+#REF!+#REF!+#REF!+#REF!+#REF!+#REF!+#REF!+#REF!+#REF!+#REF!+#REF!+#REF!</f>
        <v>#REF!</v>
      </c>
      <c r="CE138" s="254" t="e">
        <f>+H144+H377+H475+H575+H675+#REF!+H899+H999+#REF!+#REF!+#REF!+#REF!+#REF!+#REF!+#REF!+#REF!+#REF!+#REF!+#REF!+#REF!+#REF!</f>
        <v>#REF!</v>
      </c>
      <c r="CF138" s="247">
        <v>2013</v>
      </c>
      <c r="CG138" s="64" t="s">
        <v>51</v>
      </c>
      <c r="CH138" s="255">
        <f>+'Anexo 4'!D57+'Anexo 4'!E57</f>
        <v>190624.96</v>
      </c>
      <c r="CI138" s="255">
        <f>+'Anexo 4'!F57+'Anexo 4'!G57</f>
        <v>428209.22700000001</v>
      </c>
      <c r="CJ138" s="255">
        <f>+'Anexo 4'!H57+'Anexo 4'!I57</f>
        <v>160978.42199999996</v>
      </c>
      <c r="CK138" s="255" t="e">
        <f>+'Anexo 4'!#REF!+'Anexo 4'!#REF!+'Anexo 4'!#REF!+'Anexo 4'!#REF!+'Anexo 4'!J57+'Anexo 4'!K57</f>
        <v>#REF!</v>
      </c>
      <c r="CL138" s="255">
        <f>+'Anexo 4'!L57+'Anexo 4'!M57</f>
        <v>826921.12899999996</v>
      </c>
      <c r="CM138" s="256" t="e">
        <f t="shared" si="2"/>
        <v>#REF!</v>
      </c>
      <c r="CN138" s="256" t="e">
        <f t="shared" si="2"/>
        <v>#REF!</v>
      </c>
      <c r="CO138" s="256" t="e">
        <f t="shared" si="2"/>
        <v>#REF!</v>
      </c>
      <c r="CP138" s="256" t="e">
        <f t="shared" si="2"/>
        <v>#REF!</v>
      </c>
      <c r="CQ138" s="256" t="e">
        <f t="shared" si="2"/>
        <v>#REF!</v>
      </c>
      <c r="CR138" s="247">
        <v>2013</v>
      </c>
      <c r="CS138" s="64" t="s">
        <v>51</v>
      </c>
      <c r="CT138" s="226">
        <f>'Anexo 2 '!C56</f>
        <v>190624.96</v>
      </c>
      <c r="CU138" s="226">
        <f>'Anexo 2 '!D56</f>
        <v>428209.22700000001</v>
      </c>
      <c r="CV138" s="226">
        <f>'Anexo 2 '!E56</f>
        <v>160978.42199999993</v>
      </c>
      <c r="CW138" s="226" t="e">
        <f>+'Anexo 2 '!#REF!+'Anexo 2 '!#REF!+'Anexo 2 '!#REF!</f>
        <v>#REF!</v>
      </c>
      <c r="CX138" s="226">
        <f>+'Anexo 2 '!G56</f>
        <v>826921.12899999996</v>
      </c>
      <c r="CY138" s="247">
        <v>2013</v>
      </c>
      <c r="CZ138" s="64" t="s">
        <v>51</v>
      </c>
      <c r="DA138" s="256">
        <f t="shared" ref="DA138:DE156" si="4">+CH138-CT138</f>
        <v>0</v>
      </c>
      <c r="DB138" s="256">
        <f t="shared" si="4"/>
        <v>0</v>
      </c>
      <c r="DC138" s="256">
        <f t="shared" si="4"/>
        <v>0</v>
      </c>
      <c r="DD138" s="256" t="e">
        <f t="shared" si="4"/>
        <v>#REF!</v>
      </c>
      <c r="DE138" s="256">
        <f t="shared" si="4"/>
        <v>0</v>
      </c>
    </row>
    <row r="139" spans="1:109" ht="16.5" x14ac:dyDescent="0.3">
      <c r="A139" s="410">
        <v>2009</v>
      </c>
      <c r="B139" s="64" t="s">
        <v>42</v>
      </c>
      <c r="C139" s="358" t="s">
        <v>99</v>
      </c>
      <c r="D139" s="359">
        <v>59484.432499999995</v>
      </c>
      <c r="E139" s="359">
        <v>46463.525000000009</v>
      </c>
      <c r="F139" s="360">
        <v>24128.747500000001</v>
      </c>
      <c r="G139" s="360">
        <v>6860.49</v>
      </c>
      <c r="H139" s="118">
        <v>136937.19500000001</v>
      </c>
      <c r="I139" s="54"/>
      <c r="J139" s="54"/>
      <c r="BY139" s="247">
        <v>2013</v>
      </c>
      <c r="BZ139" s="64" t="s">
        <v>52</v>
      </c>
      <c r="CA139" s="254" t="e">
        <f>+D145+D378+D476+D576+D676+#REF!+D900+D1000+#REF!+#REF!+#REF!+#REF!+#REF!+#REF!+#REF!+#REF!+#REF!+#REF!+#REF!+#REF!+#REF!</f>
        <v>#REF!</v>
      </c>
      <c r="CB139" s="254" t="e">
        <f>+E145+E378+E476+E576+E676+#REF!+E900+E1000+#REF!+#REF!+#REF!+#REF!+#REF!+#REF!+#REF!+#REF!+#REF!+#REF!+#REF!+#REF!+#REF!</f>
        <v>#REF!</v>
      </c>
      <c r="CC139" s="254" t="e">
        <f>+F145+F378+F476+F576+F676+#REF!+F900+F1000+#REF!+#REF!+#REF!+#REF!+#REF!+#REF!+#REF!+#REF!+#REF!+#REF!+#REF!+#REF!+#REF!</f>
        <v>#REF!</v>
      </c>
      <c r="CD139" s="254" t="e">
        <f>+G145+G378+G476+G576+G676+#REF!+G900+G1000+#REF!+#REF!+#REF!+#REF!+#REF!+#REF!+#REF!+#REF!+#REF!+#REF!+#REF!+#REF!+#REF!</f>
        <v>#REF!</v>
      </c>
      <c r="CE139" s="254" t="e">
        <f>+H145+H378+H476+H576+H676+#REF!+H900+H1000+#REF!+#REF!+#REF!+#REF!+#REF!+#REF!+#REF!+#REF!+#REF!+#REF!+#REF!+#REF!+#REF!</f>
        <v>#REF!</v>
      </c>
      <c r="CF139" s="247">
        <v>2013</v>
      </c>
      <c r="CG139" s="64" t="s">
        <v>52</v>
      </c>
      <c r="CH139" s="255">
        <f>+'Anexo 4'!D58+'Anexo 4'!E58</f>
        <v>192917.21500000003</v>
      </c>
      <c r="CI139" s="255">
        <f>+'Anexo 4'!F58+'Anexo 4'!G58</f>
        <v>417659.58950000029</v>
      </c>
      <c r="CJ139" s="255">
        <f>+'Anexo 4'!H58+'Anexo 4'!I58</f>
        <v>155050.00100000002</v>
      </c>
      <c r="CK139" s="255" t="e">
        <f>+'Anexo 4'!#REF!+'Anexo 4'!#REF!+'Anexo 4'!#REF!+'Anexo 4'!#REF!+'Anexo 4'!J58+'Anexo 4'!K58</f>
        <v>#REF!</v>
      </c>
      <c r="CL139" s="255">
        <f>+'Anexo 4'!L58+'Anexo 4'!M58</f>
        <v>808108.26300000038</v>
      </c>
      <c r="CM139" s="256" t="e">
        <f t="shared" si="2"/>
        <v>#REF!</v>
      </c>
      <c r="CN139" s="256" t="e">
        <f t="shared" si="2"/>
        <v>#REF!</v>
      </c>
      <c r="CO139" s="256" t="e">
        <f t="shared" si="2"/>
        <v>#REF!</v>
      </c>
      <c r="CP139" s="256" t="e">
        <f t="shared" si="2"/>
        <v>#REF!</v>
      </c>
      <c r="CQ139" s="256" t="e">
        <f t="shared" si="2"/>
        <v>#REF!</v>
      </c>
      <c r="CR139" s="247">
        <v>2013</v>
      </c>
      <c r="CS139" s="64" t="s">
        <v>52</v>
      </c>
      <c r="CT139" s="226">
        <f>'Anexo 2 '!C57</f>
        <v>192917.21500000003</v>
      </c>
      <c r="CU139" s="226">
        <f>'Anexo 2 '!D57</f>
        <v>417659.58950000023</v>
      </c>
      <c r="CV139" s="226">
        <f>'Anexo 2 '!E57</f>
        <v>155050.00100000002</v>
      </c>
      <c r="CW139" s="226" t="e">
        <f>+'Anexo 2 '!#REF!+'Anexo 2 '!#REF!+'Anexo 2 '!#REF!</f>
        <v>#REF!</v>
      </c>
      <c r="CX139" s="226">
        <f>+'Anexo 2 '!G57</f>
        <v>808108.26300000015</v>
      </c>
      <c r="CY139" s="247">
        <v>2013</v>
      </c>
      <c r="CZ139" s="64" t="s">
        <v>52</v>
      </c>
      <c r="DA139" s="256">
        <f t="shared" si="4"/>
        <v>0</v>
      </c>
      <c r="DB139" s="256">
        <f t="shared" si="4"/>
        <v>0</v>
      </c>
      <c r="DC139" s="256">
        <f t="shared" si="4"/>
        <v>0</v>
      </c>
      <c r="DD139" s="256" t="e">
        <f t="shared" si="4"/>
        <v>#REF!</v>
      </c>
      <c r="DE139" s="256">
        <f t="shared" si="4"/>
        <v>0</v>
      </c>
    </row>
    <row r="140" spans="1:109" ht="16.5" x14ac:dyDescent="0.3">
      <c r="A140" s="391">
        <v>2009</v>
      </c>
      <c r="B140" s="353" t="s">
        <v>43</v>
      </c>
      <c r="C140" s="354" t="s">
        <v>99</v>
      </c>
      <c r="D140" s="355">
        <v>61461.767500000002</v>
      </c>
      <c r="E140" s="355">
        <v>37193.125</v>
      </c>
      <c r="F140" s="356">
        <v>18206.13</v>
      </c>
      <c r="G140" s="356">
        <v>6110.2350000000006</v>
      </c>
      <c r="H140" s="357">
        <v>122971.25749999999</v>
      </c>
      <c r="I140" s="54"/>
      <c r="J140" s="54"/>
      <c r="BY140" s="247">
        <v>2013</v>
      </c>
      <c r="BZ140" s="64" t="s">
        <v>40</v>
      </c>
      <c r="CA140" s="254" t="e">
        <f>+D146+D379+D477+D577+D677+#REF!+D901+D1001+#REF!+#REF!+#REF!+#REF!+#REF!+#REF!+#REF!+#REF!+#REF!+#REF!+#REF!+#REF!+#REF!</f>
        <v>#REF!</v>
      </c>
      <c r="CB140" s="254" t="e">
        <f>+E146+E379+E477+E577+E677+#REF!+E901+E1001+#REF!+#REF!+#REF!+#REF!+#REF!+#REF!+#REF!+#REF!+#REF!+#REF!+#REF!+#REF!+#REF!</f>
        <v>#REF!</v>
      </c>
      <c r="CC140" s="254" t="e">
        <f>+F146+F379+F477+F577+F677+#REF!+F901+F1001+#REF!+#REF!+#REF!+#REF!+#REF!+#REF!+#REF!+#REF!+#REF!+#REF!+#REF!+#REF!+#REF!</f>
        <v>#REF!</v>
      </c>
      <c r="CD140" s="254" t="e">
        <f>+G146+G379+G477+G577+G677+#REF!+G901+G1001+#REF!+#REF!+#REF!+#REF!+#REF!+#REF!+#REF!+#REF!+#REF!+#REF!+#REF!+#REF!+#REF!</f>
        <v>#REF!</v>
      </c>
      <c r="CE140" s="254" t="e">
        <f>+H146+H379+H477+H577+H677+#REF!+H901+H1001+#REF!+#REF!+#REF!+#REF!+#REF!+#REF!+#REF!+#REF!+#REF!+#REF!+#REF!+#REF!+#REF!</f>
        <v>#REF!</v>
      </c>
      <c r="CF140" s="247">
        <v>2013</v>
      </c>
      <c r="CG140" s="64" t="s">
        <v>40</v>
      </c>
      <c r="CH140" s="255">
        <f>+'Anexo 4'!D59+'Anexo 4'!E59</f>
        <v>206734.34249999988</v>
      </c>
      <c r="CI140" s="255">
        <f>+'Anexo 4'!F59+'Anexo 4'!G59</f>
        <v>473860.62650000013</v>
      </c>
      <c r="CJ140" s="255">
        <f>+'Anexo 4'!H59+'Anexo 4'!I59</f>
        <v>188140.25449999995</v>
      </c>
      <c r="CK140" s="255" t="e">
        <f>+'Anexo 4'!#REF!+'Anexo 4'!#REF!+'Anexo 4'!#REF!+'Anexo 4'!#REF!+'Anexo 4'!J59+'Anexo 4'!K59</f>
        <v>#REF!</v>
      </c>
      <c r="CL140" s="255">
        <f>+'Anexo 4'!L59+'Anexo 4'!M59</f>
        <v>917850.46050000004</v>
      </c>
      <c r="CM140" s="256" t="e">
        <f t="shared" si="2"/>
        <v>#REF!</v>
      </c>
      <c r="CN140" s="256" t="e">
        <f t="shared" si="2"/>
        <v>#REF!</v>
      </c>
      <c r="CO140" s="256" t="e">
        <f t="shared" si="2"/>
        <v>#REF!</v>
      </c>
      <c r="CP140" s="256" t="e">
        <f t="shared" si="2"/>
        <v>#REF!</v>
      </c>
      <c r="CQ140" s="256" t="e">
        <f t="shared" si="2"/>
        <v>#REF!</v>
      </c>
      <c r="CR140" s="247">
        <v>2013</v>
      </c>
      <c r="CS140" s="64" t="s">
        <v>40</v>
      </c>
      <c r="CT140" s="226">
        <f>'Anexo 2 '!C58</f>
        <v>206734.34249999991</v>
      </c>
      <c r="CU140" s="226">
        <f>'Anexo 2 '!D58</f>
        <v>473860.62650000019</v>
      </c>
      <c r="CV140" s="226">
        <f>'Anexo 2 '!E58</f>
        <v>188140.25450000004</v>
      </c>
      <c r="CW140" s="226" t="e">
        <f>+'Anexo 2 '!#REF!+'Anexo 2 '!#REF!+'Anexo 2 '!#REF!</f>
        <v>#REF!</v>
      </c>
      <c r="CX140" s="226">
        <f>+'Anexo 2 '!G58</f>
        <v>917850.46050000028</v>
      </c>
      <c r="CY140" s="247">
        <v>2013</v>
      </c>
      <c r="CZ140" s="64" t="s">
        <v>40</v>
      </c>
      <c r="DA140" s="256">
        <f t="shared" si="4"/>
        <v>0</v>
      </c>
      <c r="DB140" s="256">
        <f t="shared" si="4"/>
        <v>0</v>
      </c>
      <c r="DC140" s="256">
        <f t="shared" si="4"/>
        <v>0</v>
      </c>
      <c r="DD140" s="256" t="e">
        <f t="shared" si="4"/>
        <v>#REF!</v>
      </c>
      <c r="DE140" s="256">
        <f t="shared" si="4"/>
        <v>0</v>
      </c>
    </row>
    <row r="141" spans="1:109" ht="16.5" x14ac:dyDescent="0.3">
      <c r="A141" s="410">
        <v>2009</v>
      </c>
      <c r="B141" s="64" t="s">
        <v>44</v>
      </c>
      <c r="C141" s="358" t="s">
        <v>99</v>
      </c>
      <c r="D141" s="359">
        <v>65001.41</v>
      </c>
      <c r="E141" s="359">
        <v>45566.024999999994</v>
      </c>
      <c r="F141" s="360">
        <v>21250.260000000002</v>
      </c>
      <c r="G141" s="360">
        <v>7470.4750000000004</v>
      </c>
      <c r="H141" s="118">
        <v>139288.16999999998</v>
      </c>
      <c r="I141" s="54"/>
      <c r="J141" s="54"/>
      <c r="BY141" s="247">
        <v>2013</v>
      </c>
      <c r="BZ141" s="64" t="s">
        <v>42</v>
      </c>
      <c r="CA141" s="254" t="e">
        <f>+D147+D381+D478+D578+D678+#REF!+D902+D1002+#REF!+#REF!+#REF!+#REF!+#REF!+#REF!+#REF!+#REF!+#REF!+#REF!+#REF!+#REF!+#REF!</f>
        <v>#REF!</v>
      </c>
      <c r="CB141" s="254" t="e">
        <f>+E147+E381+E478+E578+E678+#REF!+E902+E1002+#REF!+#REF!+#REF!+#REF!+#REF!+#REF!+#REF!+#REF!+#REF!+#REF!+#REF!+#REF!+#REF!</f>
        <v>#REF!</v>
      </c>
      <c r="CC141" s="254" t="e">
        <f>+F147+F381+F478+F578+F678+#REF!+F902+F1002+#REF!+#REF!+#REF!+#REF!+#REF!+#REF!+#REF!+#REF!+#REF!+#REF!+#REF!+#REF!+#REF!</f>
        <v>#REF!</v>
      </c>
      <c r="CD141" s="254" t="e">
        <f>+G147+G381+G478+G578+G678+#REF!+G902+G1002+#REF!+#REF!+#REF!+#REF!+#REF!+#REF!+#REF!+#REF!+#REF!+#REF!+#REF!+#REF!+#REF!</f>
        <v>#REF!</v>
      </c>
      <c r="CE141" s="254" t="e">
        <f>+H147+H381+H478+H578+H678+#REF!+H902+H1002+#REF!+#REF!+#REF!+#REF!+#REF!+#REF!+#REF!+#REF!+#REF!+#REF!+#REF!+#REF!+#REF!</f>
        <v>#REF!</v>
      </c>
      <c r="CF141" s="247">
        <v>2013</v>
      </c>
      <c r="CG141" s="64" t="s">
        <v>42</v>
      </c>
      <c r="CH141" s="255">
        <f>+'Anexo 4'!D60+'Anexo 4'!E60</f>
        <v>216389.14999999997</v>
      </c>
      <c r="CI141" s="255">
        <f>+'Anexo 4'!F60+'Anexo 4'!G60</f>
        <v>450972.73750000005</v>
      </c>
      <c r="CJ141" s="255">
        <f>+'Anexo 4'!H60+'Anexo 4'!I60</f>
        <v>184676.17650000003</v>
      </c>
      <c r="CK141" s="255" t="e">
        <f>+'Anexo 4'!#REF!+'Anexo 4'!#REF!+'Anexo 4'!#REF!+'Anexo 4'!#REF!+'Anexo 4'!J60+'Anexo 4'!K60</f>
        <v>#REF!</v>
      </c>
      <c r="CL141" s="255">
        <f>+'Anexo 4'!L60+'Anexo 4'!M60</f>
        <v>901645.57550000015</v>
      </c>
      <c r="CM141" s="256" t="e">
        <f t="shared" si="2"/>
        <v>#REF!</v>
      </c>
      <c r="CN141" s="256" t="e">
        <f t="shared" si="2"/>
        <v>#REF!</v>
      </c>
      <c r="CO141" s="256" t="e">
        <f t="shared" si="2"/>
        <v>#REF!</v>
      </c>
      <c r="CP141" s="256" t="e">
        <f t="shared" si="2"/>
        <v>#REF!</v>
      </c>
      <c r="CQ141" s="256" t="e">
        <f t="shared" si="2"/>
        <v>#REF!</v>
      </c>
      <c r="CR141" s="247">
        <v>2013</v>
      </c>
      <c r="CS141" s="64" t="s">
        <v>42</v>
      </c>
      <c r="CT141" s="226">
        <f>'Anexo 2 '!C59</f>
        <v>216389.15</v>
      </c>
      <c r="CU141" s="226">
        <f>'Anexo 2 '!D59</f>
        <v>450972.7375000001</v>
      </c>
      <c r="CV141" s="226">
        <f>'Anexo 2 '!E59</f>
        <v>184676.1765</v>
      </c>
      <c r="CW141" s="226" t="e">
        <f>+'Anexo 2 '!#REF!+'Anexo 2 '!#REF!+'Anexo 2 '!#REF!</f>
        <v>#REF!</v>
      </c>
      <c r="CX141" s="226">
        <f>+'Anexo 2 '!G59</f>
        <v>901645.57550000004</v>
      </c>
      <c r="CY141" s="247">
        <v>2013</v>
      </c>
      <c r="CZ141" s="64" t="s">
        <v>42</v>
      </c>
      <c r="DA141" s="256">
        <f t="shared" si="4"/>
        <v>0</v>
      </c>
      <c r="DB141" s="256">
        <f t="shared" si="4"/>
        <v>0</v>
      </c>
      <c r="DC141" s="256">
        <f t="shared" si="4"/>
        <v>0</v>
      </c>
      <c r="DD141" s="256" t="e">
        <f t="shared" si="4"/>
        <v>#REF!</v>
      </c>
      <c r="DE141" s="256">
        <f t="shared" si="4"/>
        <v>0</v>
      </c>
    </row>
    <row r="142" spans="1:109" ht="16.5" x14ac:dyDescent="0.3">
      <c r="A142" s="391">
        <v>2009</v>
      </c>
      <c r="B142" s="353" t="s">
        <v>45</v>
      </c>
      <c r="C142" s="354" t="s">
        <v>99</v>
      </c>
      <c r="D142" s="355">
        <v>56798.039500000028</v>
      </c>
      <c r="E142" s="355">
        <v>48045.275000000001</v>
      </c>
      <c r="F142" s="356">
        <v>21559.432499999999</v>
      </c>
      <c r="G142" s="356">
        <v>7828.57</v>
      </c>
      <c r="H142" s="357">
        <v>134231.31700000004</v>
      </c>
      <c r="I142" s="54"/>
      <c r="J142" s="54"/>
      <c r="BY142" s="247">
        <v>2013</v>
      </c>
      <c r="BZ142" s="64" t="s">
        <v>43</v>
      </c>
      <c r="CA142" s="254" t="e">
        <f>+D148+D384+D479+D579+D679+#REF!+D903+D1003+#REF!+#REF!+#REF!+#REF!+#REF!+#REF!+#REF!+#REF!+#REF!+#REF!+#REF!+#REF!+#REF!</f>
        <v>#REF!</v>
      </c>
      <c r="CB142" s="254" t="e">
        <f>+E148+E384+E479+E579+E679+#REF!+E903+E1003+#REF!+#REF!+#REF!+#REF!+#REF!+#REF!+#REF!+#REF!+#REF!+#REF!+#REF!+#REF!+#REF!</f>
        <v>#REF!</v>
      </c>
      <c r="CC142" s="254" t="e">
        <f>+F148+F384+F479+F579+F679+#REF!+F903+F1003+#REF!+#REF!+#REF!+#REF!+#REF!+#REF!+#REF!+#REF!+#REF!+#REF!+#REF!+#REF!+#REF!</f>
        <v>#REF!</v>
      </c>
      <c r="CD142" s="254" t="e">
        <f>+G148+G384+G479+G579+G679+#REF!+G903+G1003+#REF!+#REF!+#REF!+#REF!+#REF!+#REF!+#REF!+#REF!+#REF!+#REF!+#REF!+#REF!+#REF!</f>
        <v>#REF!</v>
      </c>
      <c r="CE142" s="254" t="e">
        <f>+H148+H384+H479+H579+H679+#REF!+H903+H1003+#REF!+#REF!+#REF!+#REF!+#REF!+#REF!+#REF!+#REF!+#REF!+#REF!+#REF!+#REF!+#REF!</f>
        <v>#REF!</v>
      </c>
      <c r="CF142" s="247">
        <v>2013</v>
      </c>
      <c r="CG142" s="64" t="s">
        <v>43</v>
      </c>
      <c r="CH142" s="255">
        <f>+'Anexo 4'!D61+'Anexo 4'!E61</f>
        <v>206929.09800000003</v>
      </c>
      <c r="CI142" s="255">
        <f>+'Anexo 4'!F61+'Anexo 4'!G61</f>
        <v>438886.32350000006</v>
      </c>
      <c r="CJ142" s="255">
        <f>+'Anexo 4'!H61+'Anexo 4'!I61</f>
        <v>171736.136</v>
      </c>
      <c r="CK142" s="255" t="e">
        <f>+'Anexo 4'!#REF!+'Anexo 4'!#REF!+'Anexo 4'!#REF!+'Anexo 4'!#REF!+'Anexo 4'!J61+'Anexo 4'!K61</f>
        <v>#REF!</v>
      </c>
      <c r="CL142" s="255">
        <f>+'Anexo 4'!L61+'Anexo 4'!M61</f>
        <v>864810.72200000007</v>
      </c>
      <c r="CM142" s="256" t="e">
        <f t="shared" si="2"/>
        <v>#REF!</v>
      </c>
      <c r="CN142" s="256" t="e">
        <f t="shared" si="2"/>
        <v>#REF!</v>
      </c>
      <c r="CO142" s="256" t="e">
        <f t="shared" si="2"/>
        <v>#REF!</v>
      </c>
      <c r="CP142" s="256" t="e">
        <f t="shared" si="2"/>
        <v>#REF!</v>
      </c>
      <c r="CQ142" s="256" t="e">
        <f t="shared" si="2"/>
        <v>#REF!</v>
      </c>
      <c r="CR142" s="247">
        <v>2013</v>
      </c>
      <c r="CS142" s="64" t="s">
        <v>43</v>
      </c>
      <c r="CT142" s="226">
        <f>'Anexo 2 '!C60</f>
        <v>206929.09800000003</v>
      </c>
      <c r="CU142" s="226">
        <f>'Anexo 2 '!D60</f>
        <v>438886.32349999994</v>
      </c>
      <c r="CV142" s="226">
        <f>'Anexo 2 '!E60</f>
        <v>171736.136</v>
      </c>
      <c r="CW142" s="226" t="e">
        <f>+'Anexo 2 '!#REF!+'Anexo 2 '!#REF!+'Anexo 2 '!#REF!</f>
        <v>#REF!</v>
      </c>
      <c r="CX142" s="226">
        <f>+'Anexo 2 '!G60</f>
        <v>864810.72199999983</v>
      </c>
      <c r="CY142" s="247">
        <v>2013</v>
      </c>
      <c r="CZ142" s="64" t="s">
        <v>43</v>
      </c>
      <c r="DA142" s="256">
        <f t="shared" si="4"/>
        <v>0</v>
      </c>
      <c r="DB142" s="256">
        <f t="shared" si="4"/>
        <v>0</v>
      </c>
      <c r="DC142" s="256">
        <f t="shared" si="4"/>
        <v>0</v>
      </c>
      <c r="DD142" s="256" t="e">
        <f t="shared" si="4"/>
        <v>#REF!</v>
      </c>
      <c r="DE142" s="256">
        <f t="shared" si="4"/>
        <v>0</v>
      </c>
    </row>
    <row r="143" spans="1:109" ht="16.5" x14ac:dyDescent="0.3">
      <c r="A143" s="410">
        <v>2009</v>
      </c>
      <c r="B143" s="64" t="s">
        <v>46</v>
      </c>
      <c r="C143" s="358" t="s">
        <v>99</v>
      </c>
      <c r="D143" s="359">
        <v>70204.694999999949</v>
      </c>
      <c r="E143" s="359">
        <v>49875.775000000001</v>
      </c>
      <c r="F143" s="360">
        <v>21631.797500000001</v>
      </c>
      <c r="G143" s="360">
        <v>7294.6875</v>
      </c>
      <c r="H143" s="118">
        <v>149006.95499999996</v>
      </c>
      <c r="I143" s="54"/>
      <c r="J143" s="54"/>
      <c r="BY143" s="247">
        <v>2013</v>
      </c>
      <c r="BZ143" s="64" t="s">
        <v>44</v>
      </c>
      <c r="CA143" s="254" t="e">
        <f>+D149+D385+D480+D580+D680+#REF!+D904+D1004+#REF!+#REF!+#REF!+#REF!+#REF!+#REF!+#REF!+#REF!+#REF!+#REF!+#REF!+#REF!+#REF!</f>
        <v>#REF!</v>
      </c>
      <c r="CB143" s="254" t="e">
        <f>+E149+E385+E480+E580+E680+#REF!+E904+E1004+#REF!+#REF!+#REF!+#REF!+#REF!+#REF!+#REF!+#REF!+#REF!+#REF!+#REF!+#REF!+#REF!</f>
        <v>#REF!</v>
      </c>
      <c r="CC143" s="254" t="e">
        <f>+F149+F385+F480+F580+F680+#REF!+F904+F1004+#REF!+#REF!+#REF!+#REF!+#REF!+#REF!+#REF!+#REF!+#REF!+#REF!+#REF!+#REF!+#REF!</f>
        <v>#REF!</v>
      </c>
      <c r="CD143" s="254" t="e">
        <f>+G149+G385+G480+G580+G680+#REF!+G904+G1004+#REF!+#REF!+#REF!+#REF!+#REF!+#REF!+#REF!+#REF!+#REF!+#REF!+#REF!+#REF!+#REF!</f>
        <v>#REF!</v>
      </c>
      <c r="CE143" s="254" t="e">
        <f>+H149+H385+H480+H580+H680+#REF!+H904+H1004+#REF!+#REF!+#REF!+#REF!+#REF!+#REF!+#REF!+#REF!+#REF!+#REF!+#REF!+#REF!+#REF!</f>
        <v>#REF!</v>
      </c>
      <c r="CF143" s="247">
        <v>2013</v>
      </c>
      <c r="CG143" s="64" t="s">
        <v>44</v>
      </c>
      <c r="CH143" s="255">
        <f>+'Anexo 4'!D62+'Anexo 4'!E62</f>
        <v>236228.8045</v>
      </c>
      <c r="CI143" s="255">
        <f>+'Anexo 4'!F62+'Anexo 4'!G62</f>
        <v>489978.1</v>
      </c>
      <c r="CJ143" s="255">
        <f>+'Anexo 4'!H62+'Anexo 4'!I62</f>
        <v>200253.21849999999</v>
      </c>
      <c r="CK143" s="255" t="e">
        <f>+'Anexo 4'!#REF!+'Anexo 4'!#REF!+'Anexo 4'!#REF!+'Anexo 4'!#REF!+'Anexo 4'!J62+'Anexo 4'!K62</f>
        <v>#REF!</v>
      </c>
      <c r="CL143" s="255">
        <f>+'Anexo 4'!L62+'Anexo 4'!M62</f>
        <v>980476.58700000006</v>
      </c>
      <c r="CM143" s="256" t="e">
        <f t="shared" si="2"/>
        <v>#REF!</v>
      </c>
      <c r="CN143" s="256" t="e">
        <f t="shared" si="2"/>
        <v>#REF!</v>
      </c>
      <c r="CO143" s="256" t="e">
        <f t="shared" si="2"/>
        <v>#REF!</v>
      </c>
      <c r="CP143" s="256" t="e">
        <f t="shared" si="2"/>
        <v>#REF!</v>
      </c>
      <c r="CQ143" s="256" t="e">
        <f t="shared" si="2"/>
        <v>#REF!</v>
      </c>
      <c r="CR143" s="247">
        <v>2013</v>
      </c>
      <c r="CS143" s="64" t="s">
        <v>44</v>
      </c>
      <c r="CT143" s="226">
        <f>'Anexo 2 '!C61</f>
        <v>236228.80450000003</v>
      </c>
      <c r="CU143" s="226">
        <f>'Anexo 2 '!D61</f>
        <v>489978.10000000003</v>
      </c>
      <c r="CV143" s="226">
        <f>'Anexo 2 '!E61</f>
        <v>200253.21849999996</v>
      </c>
      <c r="CW143" s="226" t="e">
        <f>+'Anexo 2 '!#REF!+'Anexo 2 '!#REF!+'Anexo 2 '!#REF!</f>
        <v>#REF!</v>
      </c>
      <c r="CX143" s="226">
        <f>+'Anexo 2 '!G61</f>
        <v>980476.58700000017</v>
      </c>
      <c r="CY143" s="247">
        <v>2013</v>
      </c>
      <c r="CZ143" s="64" t="s">
        <v>44</v>
      </c>
      <c r="DA143" s="256">
        <f t="shared" si="4"/>
        <v>0</v>
      </c>
      <c r="DB143" s="256">
        <f t="shared" si="4"/>
        <v>0</v>
      </c>
      <c r="DC143" s="256">
        <f t="shared" si="4"/>
        <v>0</v>
      </c>
      <c r="DD143" s="256" t="e">
        <f t="shared" si="4"/>
        <v>#REF!</v>
      </c>
      <c r="DE143" s="256">
        <f t="shared" si="4"/>
        <v>0</v>
      </c>
    </row>
    <row r="144" spans="1:109" ht="16.5" x14ac:dyDescent="0.3">
      <c r="A144" s="391">
        <v>2009</v>
      </c>
      <c r="B144" s="353" t="s">
        <v>47</v>
      </c>
      <c r="C144" s="354" t="s">
        <v>99</v>
      </c>
      <c r="D144" s="355">
        <v>61283.611499999999</v>
      </c>
      <c r="E144" s="355">
        <v>45977.200000000004</v>
      </c>
      <c r="F144" s="356">
        <v>21553.377500000002</v>
      </c>
      <c r="G144" s="356">
        <v>7066.1374999999998</v>
      </c>
      <c r="H144" s="357">
        <v>135880.3265</v>
      </c>
      <c r="I144" s="54"/>
      <c r="J144" s="54"/>
      <c r="BY144" s="247">
        <v>2013</v>
      </c>
      <c r="BZ144" s="64" t="s">
        <v>45</v>
      </c>
      <c r="CA144" s="254" t="e">
        <f>+D150+D386+D481+D581+D681+#REF!+D905+D1005+#REF!+#REF!+#REF!+#REF!+#REF!+#REF!+#REF!+#REF!+#REF!+#REF!+#REF!+#REF!+#REF!</f>
        <v>#REF!</v>
      </c>
      <c r="CB144" s="254" t="e">
        <f>+E150+E386+E481+E581+E681+#REF!+E905+E1005+#REF!+#REF!+#REF!+#REF!+#REF!+#REF!+#REF!+#REF!+#REF!+#REF!+#REF!+#REF!+#REF!</f>
        <v>#REF!</v>
      </c>
      <c r="CC144" s="254" t="e">
        <f>+F150+F386+F481+F581+F681+#REF!+F905+F1005+#REF!+#REF!+#REF!+#REF!+#REF!+#REF!+#REF!+#REF!+#REF!+#REF!+#REF!+#REF!+#REF!</f>
        <v>#REF!</v>
      </c>
      <c r="CD144" s="254" t="e">
        <f>+G150+G386+G481+G581+G681+#REF!+G905+G1005+#REF!+#REF!+#REF!+#REF!+#REF!+#REF!+#REF!+#REF!+#REF!+#REF!+#REF!+#REF!+#REF!</f>
        <v>#REF!</v>
      </c>
      <c r="CE144" s="254" t="e">
        <f>+H150+H386+H481+H581+H681+#REF!+H905+H1005+#REF!+#REF!+#REF!+#REF!+#REF!+#REF!+#REF!+#REF!+#REF!+#REF!+#REF!+#REF!+#REF!</f>
        <v>#REF!</v>
      </c>
      <c r="CF144" s="247">
        <v>2013</v>
      </c>
      <c r="CG144" s="64" t="s">
        <v>45</v>
      </c>
      <c r="CH144" s="255">
        <f>+'Anexo 4'!D63+'Anexo 4'!E63</f>
        <v>213185.07400000005</v>
      </c>
      <c r="CI144" s="255">
        <f>+'Anexo 4'!F63+'Anexo 4'!G63</f>
        <v>430873.40350000007</v>
      </c>
      <c r="CJ144" s="255">
        <f>+'Anexo 4'!H63+'Anexo 4'!I63</f>
        <v>180992.14499999996</v>
      </c>
      <c r="CK144" s="255" t="e">
        <f>+'Anexo 4'!#REF!+'Anexo 4'!#REF!+'Anexo 4'!#REF!+'Anexo 4'!#REF!+'Anexo 4'!J63+'Anexo 4'!K63</f>
        <v>#REF!</v>
      </c>
      <c r="CL144" s="255">
        <f>+'Anexo 4'!L63+'Anexo 4'!M63</f>
        <v>870423.13750000007</v>
      </c>
      <c r="CM144" s="256" t="e">
        <f t="shared" ref="CM144:CQ194" si="5">+CA144-CH144</f>
        <v>#REF!</v>
      </c>
      <c r="CN144" s="256" t="e">
        <f t="shared" si="5"/>
        <v>#REF!</v>
      </c>
      <c r="CO144" s="256" t="e">
        <f t="shared" si="5"/>
        <v>#REF!</v>
      </c>
      <c r="CP144" s="256" t="e">
        <f t="shared" si="5"/>
        <v>#REF!</v>
      </c>
      <c r="CQ144" s="256" t="e">
        <f t="shared" si="5"/>
        <v>#REF!</v>
      </c>
      <c r="CR144" s="247">
        <v>2013</v>
      </c>
      <c r="CS144" s="64" t="s">
        <v>45</v>
      </c>
      <c r="CT144" s="226">
        <f>'Anexo 2 '!C62</f>
        <v>213185.07400000002</v>
      </c>
      <c r="CU144" s="226">
        <f>'Anexo 2 '!D62</f>
        <v>430873.40350000007</v>
      </c>
      <c r="CV144" s="226">
        <f>'Anexo 2 '!E62</f>
        <v>180992.14499999999</v>
      </c>
      <c r="CW144" s="226" t="e">
        <f>+'Anexo 2 '!#REF!+'Anexo 2 '!#REF!+'Anexo 2 '!#REF!</f>
        <v>#REF!</v>
      </c>
      <c r="CX144" s="226">
        <f>+'Anexo 2 '!G62</f>
        <v>870423.13750000019</v>
      </c>
      <c r="CY144" s="247">
        <v>2013</v>
      </c>
      <c r="CZ144" s="64" t="s">
        <v>45</v>
      </c>
      <c r="DA144" s="256">
        <f t="shared" si="4"/>
        <v>0</v>
      </c>
      <c r="DB144" s="256">
        <f t="shared" si="4"/>
        <v>0</v>
      </c>
      <c r="DC144" s="256">
        <f t="shared" si="4"/>
        <v>0</v>
      </c>
      <c r="DD144" s="256" t="e">
        <f t="shared" si="4"/>
        <v>#REF!</v>
      </c>
      <c r="DE144" s="256">
        <f t="shared" si="4"/>
        <v>0</v>
      </c>
    </row>
    <row r="145" spans="1:109" ht="16.5" x14ac:dyDescent="0.3">
      <c r="A145" s="410">
        <v>2009</v>
      </c>
      <c r="B145" s="64" t="s">
        <v>48</v>
      </c>
      <c r="C145" s="358" t="s">
        <v>99</v>
      </c>
      <c r="D145" s="359">
        <v>59265.607499999998</v>
      </c>
      <c r="E145" s="359">
        <v>45138</v>
      </c>
      <c r="F145" s="360">
        <v>17925.642500000002</v>
      </c>
      <c r="G145" s="360">
        <v>7282.3799999999992</v>
      </c>
      <c r="H145" s="118">
        <v>129611.62999999999</v>
      </c>
      <c r="I145" s="54"/>
      <c r="J145" s="54"/>
      <c r="BY145" s="247">
        <v>2013</v>
      </c>
      <c r="BZ145" s="64" t="s">
        <v>46</v>
      </c>
      <c r="CA145" s="254" t="e">
        <f>+D151+D387+D482+D582+D682+#REF!+D906+D1006+#REF!+#REF!+#REF!+#REF!+#REF!+#REF!+#REF!+#REF!+#REF!+#REF!+#REF!+#REF!+#REF!</f>
        <v>#REF!</v>
      </c>
      <c r="CB145" s="254" t="e">
        <f>+E151+E387+E482+E582+E682+#REF!+E906+E1006+#REF!+#REF!+#REF!+#REF!+#REF!+#REF!+#REF!+#REF!+#REF!+#REF!+#REF!+#REF!+#REF!</f>
        <v>#REF!</v>
      </c>
      <c r="CC145" s="254" t="e">
        <f>+F151+F387+F482+F582+F682+#REF!+F906+F1006+#REF!+#REF!+#REF!+#REF!+#REF!+#REF!+#REF!+#REF!+#REF!+#REF!+#REF!+#REF!+#REF!</f>
        <v>#REF!</v>
      </c>
      <c r="CD145" s="254" t="e">
        <f>+G151+G387+G482+G582+G682+#REF!+G906+G1006+#REF!+#REF!+#REF!+#REF!+#REF!+#REF!+#REF!+#REF!+#REF!+#REF!+#REF!+#REF!+#REF!</f>
        <v>#REF!</v>
      </c>
      <c r="CE145" s="254" t="e">
        <f>+H151+H387+H482+H582+H682+#REF!+H906+H1006+#REF!+#REF!+#REF!+#REF!+#REF!+#REF!+#REF!+#REF!+#REF!+#REF!+#REF!+#REF!+#REF!</f>
        <v>#REF!</v>
      </c>
      <c r="CF145" s="247">
        <v>2013</v>
      </c>
      <c r="CG145" s="64" t="s">
        <v>46</v>
      </c>
      <c r="CH145" s="255">
        <f>+'Anexo 4'!D64+'Anexo 4'!E64</f>
        <v>239182.64950000003</v>
      </c>
      <c r="CI145" s="255">
        <f>+'Anexo 4'!F64+'Anexo 4'!G64</f>
        <v>481260.42900000006</v>
      </c>
      <c r="CJ145" s="255">
        <f>+'Anexo 4'!H64+'Anexo 4'!I64</f>
        <v>207324.55650000006</v>
      </c>
      <c r="CK145" s="255" t="e">
        <f>+'Anexo 4'!#REF!+'Anexo 4'!#REF!+'Anexo 4'!#REF!+'Anexo 4'!#REF!+'Anexo 4'!J64+'Anexo 4'!K64</f>
        <v>#REF!</v>
      </c>
      <c r="CL145" s="255">
        <f>+'Anexo 4'!L64+'Anexo 4'!M64</f>
        <v>981342.53900000011</v>
      </c>
      <c r="CM145" s="256" t="e">
        <f t="shared" si="5"/>
        <v>#REF!</v>
      </c>
      <c r="CN145" s="256" t="e">
        <f t="shared" si="5"/>
        <v>#REF!</v>
      </c>
      <c r="CO145" s="256" t="e">
        <f t="shared" si="5"/>
        <v>#REF!</v>
      </c>
      <c r="CP145" s="256" t="e">
        <f t="shared" si="5"/>
        <v>#REF!</v>
      </c>
      <c r="CQ145" s="256" t="e">
        <f t="shared" si="5"/>
        <v>#REF!</v>
      </c>
      <c r="CR145" s="247">
        <v>2013</v>
      </c>
      <c r="CS145" s="64" t="s">
        <v>46</v>
      </c>
      <c r="CT145" s="226">
        <f>'Anexo 2 '!C63</f>
        <v>239182.64950000003</v>
      </c>
      <c r="CU145" s="226">
        <f>'Anexo 2 '!D63</f>
        <v>481260.42900000012</v>
      </c>
      <c r="CV145" s="226">
        <f>'Anexo 2 '!E63</f>
        <v>207324.55650000004</v>
      </c>
      <c r="CW145" s="226" t="e">
        <f>+'Anexo 2 '!#REF!+'Anexo 2 '!#REF!+'Anexo 2 '!#REF!</f>
        <v>#REF!</v>
      </c>
      <c r="CX145" s="226">
        <f>+'Anexo 2 '!G63</f>
        <v>981342.53900000034</v>
      </c>
      <c r="CY145" s="247">
        <v>2013</v>
      </c>
      <c r="CZ145" s="64" t="s">
        <v>46</v>
      </c>
      <c r="DA145" s="256">
        <f t="shared" si="4"/>
        <v>0</v>
      </c>
      <c r="DB145" s="256">
        <f t="shared" si="4"/>
        <v>0</v>
      </c>
      <c r="DC145" s="256">
        <f t="shared" si="4"/>
        <v>0</v>
      </c>
      <c r="DD145" s="256" t="e">
        <f t="shared" si="4"/>
        <v>#REF!</v>
      </c>
      <c r="DE145" s="256">
        <f t="shared" si="4"/>
        <v>0</v>
      </c>
    </row>
    <row r="146" spans="1:109" ht="16.5" x14ac:dyDescent="0.3">
      <c r="A146" s="391">
        <v>2009</v>
      </c>
      <c r="B146" s="353" t="s">
        <v>49</v>
      </c>
      <c r="C146" s="354" t="s">
        <v>99</v>
      </c>
      <c r="D146" s="355">
        <v>56214.220000000008</v>
      </c>
      <c r="E146" s="355">
        <v>44032.324999999997</v>
      </c>
      <c r="F146" s="356">
        <v>15186.560000000001</v>
      </c>
      <c r="G146" s="356">
        <v>6792.2974999999988</v>
      </c>
      <c r="H146" s="357">
        <v>122225.40250000001</v>
      </c>
      <c r="I146" s="54"/>
      <c r="J146" s="54"/>
      <c r="BY146" s="247">
        <v>2013</v>
      </c>
      <c r="BZ146" s="64" t="s">
        <v>47</v>
      </c>
      <c r="CA146" s="254" t="e">
        <f>+D152+D388+D483+D583+D683+D783+D907+D1007+#REF!+#REF!+#REF!+#REF!+#REF!+#REF!+#REF!+#REF!+#REF!+#REF!+#REF!+#REF!+#REF!</f>
        <v>#REF!</v>
      </c>
      <c r="CB146" s="254" t="e">
        <f>+E152+E388+E483+E583+E683+E783+E907+E1007+#REF!+#REF!+#REF!+#REF!+#REF!+#REF!+#REF!+#REF!+#REF!+#REF!+#REF!+#REF!+#REF!</f>
        <v>#REF!</v>
      </c>
      <c r="CC146" s="254" t="e">
        <f>+F152+F388+F483+F583+F683+F783+F907+F1007+#REF!+#REF!+#REF!+#REF!+#REF!+#REF!+#REF!+#REF!+#REF!+#REF!+#REF!+#REF!+#REF!</f>
        <v>#REF!</v>
      </c>
      <c r="CD146" s="254" t="e">
        <f>+G152+G388+G483+G583+G683+G783+G907+G1007+#REF!+#REF!+#REF!+#REF!+#REF!+#REF!+#REF!+#REF!+#REF!+#REF!+#REF!+#REF!+#REF!</f>
        <v>#REF!</v>
      </c>
      <c r="CE146" s="254" t="e">
        <f>+H152+H388+H483+H583+H683+H783+H907+H1007+#REF!+#REF!+#REF!+#REF!+#REF!+#REF!+#REF!+#REF!+#REF!+#REF!+#REF!+#REF!+#REF!</f>
        <v>#REF!</v>
      </c>
      <c r="CF146" s="247">
        <v>2013</v>
      </c>
      <c r="CG146" s="64" t="s">
        <v>47</v>
      </c>
      <c r="CH146" s="255">
        <f>+'Anexo 4'!D65+'Anexo 4'!E65</f>
        <v>240620.28200000001</v>
      </c>
      <c r="CI146" s="255">
        <f>+'Anexo 4'!F65+'Anexo 4'!G65</f>
        <v>512399.34099999996</v>
      </c>
      <c r="CJ146" s="255">
        <f>+'Anexo 4'!H65+'Anexo 4'!I65</f>
        <v>220805.12699999998</v>
      </c>
      <c r="CK146" s="255" t="e">
        <f>+'Anexo 4'!#REF!+'Anexo 4'!#REF!+'Anexo 4'!#REF!+'Anexo 4'!#REF!+'Anexo 4'!J65+'Anexo 4'!K65</f>
        <v>#REF!</v>
      </c>
      <c r="CL146" s="255">
        <f>+'Anexo 4'!L65+'Anexo 4'!M65</f>
        <v>1032773.2879999999</v>
      </c>
      <c r="CM146" s="256" t="e">
        <f t="shared" si="5"/>
        <v>#REF!</v>
      </c>
      <c r="CN146" s="256" t="e">
        <f t="shared" si="5"/>
        <v>#REF!</v>
      </c>
      <c r="CO146" s="256" t="e">
        <f t="shared" si="5"/>
        <v>#REF!</v>
      </c>
      <c r="CP146" s="256" t="e">
        <f t="shared" si="5"/>
        <v>#REF!</v>
      </c>
      <c r="CQ146" s="256" t="e">
        <f t="shared" si="5"/>
        <v>#REF!</v>
      </c>
      <c r="CR146" s="247">
        <v>2013</v>
      </c>
      <c r="CS146" s="64" t="s">
        <v>47</v>
      </c>
      <c r="CT146" s="226">
        <f>'Anexo 2 '!C64</f>
        <v>240620.28199999998</v>
      </c>
      <c r="CU146" s="226">
        <f>'Anexo 2 '!D64</f>
        <v>512399.34099999996</v>
      </c>
      <c r="CV146" s="226">
        <f>'Anexo 2 '!E64</f>
        <v>220805.12700000007</v>
      </c>
      <c r="CW146" s="226" t="e">
        <f>+'Anexo 2 '!#REF!+'Anexo 2 '!#REF!+'Anexo 2 '!#REF!</f>
        <v>#REF!</v>
      </c>
      <c r="CX146" s="226">
        <f>+'Anexo 2 '!G64</f>
        <v>1032773.2879999999</v>
      </c>
      <c r="CY146" s="247">
        <v>2013</v>
      </c>
      <c r="CZ146" s="64" t="s">
        <v>47</v>
      </c>
      <c r="DA146" s="256">
        <f t="shared" si="4"/>
        <v>0</v>
      </c>
      <c r="DB146" s="256">
        <f t="shared" si="4"/>
        <v>0</v>
      </c>
      <c r="DC146" s="256">
        <f t="shared" si="4"/>
        <v>0</v>
      </c>
      <c r="DD146" s="256" t="e">
        <f t="shared" si="4"/>
        <v>#REF!</v>
      </c>
      <c r="DE146" s="256">
        <f t="shared" si="4"/>
        <v>0</v>
      </c>
    </row>
    <row r="147" spans="1:109" ht="16.5" x14ac:dyDescent="0.3">
      <c r="A147" s="410">
        <v>2010</v>
      </c>
      <c r="B147" s="64" t="s">
        <v>50</v>
      </c>
      <c r="C147" s="358" t="s">
        <v>99</v>
      </c>
      <c r="D147" s="359">
        <v>49796.294999999947</v>
      </c>
      <c r="E147" s="359">
        <v>38980.775000000001</v>
      </c>
      <c r="F147" s="360">
        <v>15592.135</v>
      </c>
      <c r="G147" s="360">
        <v>6696.7724999999991</v>
      </c>
      <c r="H147" s="118">
        <v>111065.97749999994</v>
      </c>
      <c r="I147" s="54"/>
      <c r="J147" s="54"/>
      <c r="BY147" s="247">
        <v>2013</v>
      </c>
      <c r="BZ147" s="64" t="s">
        <v>48</v>
      </c>
      <c r="CA147" s="254" t="e">
        <f>+D153+D389+D484+D584+D684+D784+D908+D1008+#REF!+#REF!+#REF!+#REF!+#REF!+#REF!+#REF!+#REF!+#REF!+#REF!+#REF!+#REF!+#REF!</f>
        <v>#REF!</v>
      </c>
      <c r="CB147" s="254" t="e">
        <f>+E153+E389+E484+E584+E684+E784+E908+E1008+#REF!+#REF!+#REF!+#REF!+#REF!+#REF!+#REF!+#REF!+#REF!+#REF!+#REF!+#REF!+#REF!</f>
        <v>#REF!</v>
      </c>
      <c r="CC147" s="254" t="e">
        <f>+F153+F389+F484+F584+F684+F784+F908+F1008+#REF!+#REF!+#REF!+#REF!+#REF!+#REF!+#REF!+#REF!+#REF!+#REF!+#REF!+#REF!+#REF!</f>
        <v>#REF!</v>
      </c>
      <c r="CD147" s="254" t="e">
        <f>+G153+G389+G484+G584+G684+G784+G908+G1008+#REF!+#REF!+#REF!+#REF!+#REF!+#REF!+#REF!+#REF!+#REF!+#REF!+#REF!+#REF!+#REF!</f>
        <v>#REF!</v>
      </c>
      <c r="CE147" s="254" t="e">
        <f>+H153+H389+H484+H584+H684+H784+H908+H1008+#REF!+#REF!+#REF!+#REF!+#REF!+#REF!+#REF!+#REF!+#REF!+#REF!+#REF!+#REF!+#REF!</f>
        <v>#REF!</v>
      </c>
      <c r="CF147" s="247">
        <v>2013</v>
      </c>
      <c r="CG147" s="64" t="s">
        <v>48</v>
      </c>
      <c r="CH147" s="255">
        <f>+'Anexo 4'!D66+'Anexo 4'!E66</f>
        <v>224659.46849999993</v>
      </c>
      <c r="CI147" s="255">
        <f>+'Anexo 4'!F66+'Anexo 4'!G66</f>
        <v>491059.50050000014</v>
      </c>
      <c r="CJ147" s="255">
        <f>+'Anexo 4'!H66+'Anexo 4'!I66</f>
        <v>204987.87349999999</v>
      </c>
      <c r="CK147" s="255" t="e">
        <f>+'Anexo 4'!#REF!+'Anexo 4'!#REF!+'Anexo 4'!#REF!+'Anexo 4'!#REF!+'Anexo 4'!J66+'Anexo 4'!K66</f>
        <v>#REF!</v>
      </c>
      <c r="CL147" s="255">
        <f>+'Anexo 4'!L66+'Anexo 4'!M66</f>
        <v>978662.32400000014</v>
      </c>
      <c r="CM147" s="256" t="e">
        <f t="shared" si="5"/>
        <v>#REF!</v>
      </c>
      <c r="CN147" s="256" t="e">
        <f t="shared" si="5"/>
        <v>#REF!</v>
      </c>
      <c r="CO147" s="256" t="e">
        <f t="shared" si="5"/>
        <v>#REF!</v>
      </c>
      <c r="CP147" s="256" t="e">
        <f t="shared" si="5"/>
        <v>#REF!</v>
      </c>
      <c r="CQ147" s="256" t="e">
        <f t="shared" si="5"/>
        <v>#REF!</v>
      </c>
      <c r="CR147" s="247">
        <v>2013</v>
      </c>
      <c r="CS147" s="64" t="s">
        <v>48</v>
      </c>
      <c r="CT147" s="226">
        <f>'Anexo 2 '!C65</f>
        <v>224659.46849999996</v>
      </c>
      <c r="CU147" s="226">
        <f>'Anexo 2 '!D65</f>
        <v>491059.50050000014</v>
      </c>
      <c r="CV147" s="226">
        <f>'Anexo 2 '!E65</f>
        <v>204987.87349999993</v>
      </c>
      <c r="CW147" s="226" t="e">
        <f>+'Anexo 2 '!#REF!+'Anexo 2 '!#REF!+'Anexo 2 '!#REF!</f>
        <v>#REF!</v>
      </c>
      <c r="CX147" s="226">
        <f>+'Anexo 2 '!G65</f>
        <v>978662.32400000049</v>
      </c>
      <c r="CY147" s="247">
        <v>2013</v>
      </c>
      <c r="CZ147" s="64" t="s">
        <v>48</v>
      </c>
      <c r="DA147" s="256">
        <f t="shared" si="4"/>
        <v>0</v>
      </c>
      <c r="DB147" s="256">
        <f t="shared" si="4"/>
        <v>0</v>
      </c>
      <c r="DC147" s="256">
        <f t="shared" si="4"/>
        <v>0</v>
      </c>
      <c r="DD147" s="256" t="e">
        <f t="shared" si="4"/>
        <v>#REF!</v>
      </c>
      <c r="DE147" s="256">
        <f t="shared" si="4"/>
        <v>0</v>
      </c>
    </row>
    <row r="148" spans="1:109" ht="16.5" x14ac:dyDescent="0.3">
      <c r="A148" s="391">
        <v>2010</v>
      </c>
      <c r="B148" s="353" t="s">
        <v>51</v>
      </c>
      <c r="C148" s="354" t="s">
        <v>99</v>
      </c>
      <c r="D148" s="355">
        <v>55743.824999999997</v>
      </c>
      <c r="E148" s="355">
        <v>53296.775000000001</v>
      </c>
      <c r="F148" s="356">
        <v>18680.728999999999</v>
      </c>
      <c r="G148" s="356">
        <v>8165.4949999999999</v>
      </c>
      <c r="H148" s="357">
        <v>135886.82399999999</v>
      </c>
      <c r="I148" s="54"/>
      <c r="J148" s="54"/>
      <c r="BY148" s="247">
        <v>2013</v>
      </c>
      <c r="BZ148" s="64" t="s">
        <v>49</v>
      </c>
      <c r="CA148" s="254" t="e">
        <f>+D154+D390+D485+D585+D685+D785+D909+D1009+#REF!+#REF!+#REF!+#REF!+#REF!+#REF!+#REF!+#REF!+#REF!+#REF!+#REF!+#REF!+#REF!</f>
        <v>#REF!</v>
      </c>
      <c r="CB148" s="254" t="e">
        <f>+E154+E390+E485+E585+E685+E785+E909+E1009+#REF!+#REF!+#REF!+#REF!+#REF!+#REF!+#REF!+#REF!+#REF!+#REF!+#REF!+#REF!+#REF!</f>
        <v>#REF!</v>
      </c>
      <c r="CC148" s="254" t="e">
        <f>+F154+F390+F485+F585+F685+F785+F909+F1009+#REF!+#REF!+#REF!+#REF!+#REF!+#REF!+#REF!+#REF!+#REF!+#REF!+#REF!+#REF!+#REF!</f>
        <v>#REF!</v>
      </c>
      <c r="CD148" s="254" t="e">
        <f>+G154+G390+G485+G585+G685+G785+G909+G1009+#REF!+#REF!+#REF!+#REF!+#REF!+#REF!+#REF!+#REF!+#REF!+#REF!+#REF!+#REF!+#REF!</f>
        <v>#REF!</v>
      </c>
      <c r="CE148" s="254" t="e">
        <f>+H154+H390+H485+H585+H685+H785+H909+H1009+#REF!+#REF!+#REF!+#REF!+#REF!+#REF!+#REF!+#REF!+#REF!+#REF!+#REF!+#REF!+#REF!</f>
        <v>#REF!</v>
      </c>
      <c r="CF148" s="247">
        <v>2013</v>
      </c>
      <c r="CG148" s="64" t="s">
        <v>49</v>
      </c>
      <c r="CH148" s="255">
        <f>+'Anexo 4'!D67+'Anexo 4'!E67</f>
        <v>203739.33000000002</v>
      </c>
      <c r="CI148" s="255">
        <f>+'Anexo 4'!F67+'Anexo 4'!G67</f>
        <v>478208.65300000005</v>
      </c>
      <c r="CJ148" s="255">
        <f>+'Anexo 4'!H67+'Anexo 4'!I67</f>
        <v>175925.11699999997</v>
      </c>
      <c r="CK148" s="255" t="e">
        <f>+'Anexo 4'!#REF!+'Anexo 4'!#REF!+'Anexo 4'!#REF!+'Anexo 4'!#REF!+'Anexo 4'!J67+'Anexo 4'!K67</f>
        <v>#REF!</v>
      </c>
      <c r="CL148" s="255">
        <f>+'Anexo 4'!L67+'Anexo 4'!M67</f>
        <v>905880.76750000007</v>
      </c>
      <c r="CM148" s="256" t="e">
        <f t="shared" si="5"/>
        <v>#REF!</v>
      </c>
      <c r="CN148" s="256" t="e">
        <f t="shared" si="5"/>
        <v>#REF!</v>
      </c>
      <c r="CO148" s="256" t="e">
        <f t="shared" si="5"/>
        <v>#REF!</v>
      </c>
      <c r="CP148" s="256" t="e">
        <f t="shared" si="5"/>
        <v>#REF!</v>
      </c>
      <c r="CQ148" s="256" t="e">
        <f t="shared" si="5"/>
        <v>#REF!</v>
      </c>
      <c r="CR148" s="247">
        <v>2013</v>
      </c>
      <c r="CS148" s="64" t="s">
        <v>49</v>
      </c>
      <c r="CT148" s="226">
        <f>'Anexo 2 '!C66</f>
        <v>203739.33000000002</v>
      </c>
      <c r="CU148" s="226">
        <f>'Anexo 2 '!D66</f>
        <v>478208.65300000005</v>
      </c>
      <c r="CV148" s="226">
        <f>'Anexo 2 '!E66</f>
        <v>175925.117</v>
      </c>
      <c r="CW148" s="226" t="e">
        <f>+'Anexo 2 '!#REF!+'Anexo 2 '!#REF!+'Anexo 2 '!#REF!</f>
        <v>#REF!</v>
      </c>
      <c r="CX148" s="226">
        <f>+'Anexo 2 '!G66</f>
        <v>905880.76750000007</v>
      </c>
      <c r="CY148" s="247">
        <v>2013</v>
      </c>
      <c r="CZ148" s="64" t="s">
        <v>49</v>
      </c>
      <c r="DA148" s="256">
        <f t="shared" si="4"/>
        <v>0</v>
      </c>
      <c r="DB148" s="256">
        <f t="shared" si="4"/>
        <v>0</v>
      </c>
      <c r="DC148" s="256">
        <f t="shared" si="4"/>
        <v>0</v>
      </c>
      <c r="DD148" s="256" t="e">
        <f t="shared" si="4"/>
        <v>#REF!</v>
      </c>
      <c r="DE148" s="256">
        <f t="shared" si="4"/>
        <v>0</v>
      </c>
    </row>
    <row r="149" spans="1:109" ht="16.5" x14ac:dyDescent="0.3">
      <c r="A149" s="410">
        <v>2010</v>
      </c>
      <c r="B149" s="64" t="s">
        <v>52</v>
      </c>
      <c r="C149" s="358" t="s">
        <v>99</v>
      </c>
      <c r="D149" s="359">
        <v>58539.24</v>
      </c>
      <c r="E149" s="359">
        <v>43599.65</v>
      </c>
      <c r="F149" s="360">
        <v>19682.36</v>
      </c>
      <c r="G149" s="360">
        <v>7955.3874999999998</v>
      </c>
      <c r="H149" s="118">
        <v>129776.63750000001</v>
      </c>
      <c r="I149" s="54"/>
      <c r="J149" s="54"/>
      <c r="BY149" s="247">
        <v>2014</v>
      </c>
      <c r="BZ149" s="64" t="s">
        <v>50</v>
      </c>
      <c r="CA149" s="254" t="e">
        <f>+D155+D391+D486+D586+D686+D786+D910+D1010+#REF!+#REF!+#REF!+#REF!+#REF!+#REF!+#REF!+#REF!+#REF!+#REF!+#REF!+#REF!+#REF!</f>
        <v>#REF!</v>
      </c>
      <c r="CB149" s="254" t="e">
        <f>+E155+E391+E486+E586+E686+E786+E910+E1010+#REF!+#REF!+#REF!+#REF!+#REF!+#REF!+#REF!+#REF!+#REF!+#REF!+#REF!+#REF!+#REF!</f>
        <v>#REF!</v>
      </c>
      <c r="CC149" s="254" t="e">
        <f>+F155+F391+F486+F586+F686+F786+F910+F1010+#REF!+#REF!+#REF!+#REF!+#REF!+#REF!+#REF!+#REF!+#REF!+#REF!+#REF!+#REF!+#REF!</f>
        <v>#REF!</v>
      </c>
      <c r="CD149" s="254" t="e">
        <f>+G155+G391+G486+G586+G686+G786+G910+G1010+#REF!+#REF!+#REF!+#REF!+#REF!+#REF!+#REF!+#REF!+#REF!+#REF!+#REF!+#REF!+#REF!</f>
        <v>#REF!</v>
      </c>
      <c r="CE149" s="254" t="e">
        <f>+H155+H391+H486+H586+H686+H786+H910+H1010+#REF!+#REF!+#REF!+#REF!+#REF!+#REF!+#REF!+#REF!+#REF!+#REF!+#REF!+#REF!+#REF!</f>
        <v>#REF!</v>
      </c>
      <c r="CF149" s="247">
        <v>2014</v>
      </c>
      <c r="CG149" s="64" t="s">
        <v>50</v>
      </c>
      <c r="CH149" s="255">
        <f>+'Anexo 4'!D68+'Anexo 4'!E68</f>
        <v>192806.52750000003</v>
      </c>
      <c r="CI149" s="255">
        <f>+'Anexo 4'!F68+'Anexo 4'!G68</f>
        <v>387146.41350000002</v>
      </c>
      <c r="CJ149" s="255">
        <f>+'Anexo 4'!H68+'Anexo 4'!I68</f>
        <v>179914.01649999997</v>
      </c>
      <c r="CK149" s="255" t="e">
        <f>+'Anexo 4'!#REF!+'Anexo 4'!#REF!+'Anexo 4'!#REF!+'Anexo 4'!#REF!+'Anexo 4'!J68+'Anexo 4'!K68</f>
        <v>#REF!</v>
      </c>
      <c r="CL149" s="255">
        <f>+'Anexo 4'!L68+'Anexo 4'!M68</f>
        <v>810402.54249999998</v>
      </c>
      <c r="CM149" s="256" t="e">
        <f t="shared" si="5"/>
        <v>#REF!</v>
      </c>
      <c r="CN149" s="256" t="e">
        <f t="shared" si="5"/>
        <v>#REF!</v>
      </c>
      <c r="CO149" s="256" t="e">
        <f t="shared" si="5"/>
        <v>#REF!</v>
      </c>
      <c r="CP149" s="256" t="e">
        <f t="shared" si="5"/>
        <v>#REF!</v>
      </c>
      <c r="CQ149" s="256" t="e">
        <f t="shared" si="5"/>
        <v>#REF!</v>
      </c>
      <c r="CR149" s="247">
        <v>2014</v>
      </c>
      <c r="CS149" s="64" t="s">
        <v>50</v>
      </c>
      <c r="CT149" s="226">
        <f>'Anexo 2 '!C67</f>
        <v>192806.5275</v>
      </c>
      <c r="CU149" s="226">
        <f>'Anexo 2 '!D67</f>
        <v>387146.41350000008</v>
      </c>
      <c r="CV149" s="226">
        <f>'Anexo 2 '!E67</f>
        <v>179914.0165</v>
      </c>
      <c r="CW149" s="226" t="e">
        <f>+'Anexo 2 '!#REF!+'Anexo 2 '!#REF!+'Anexo 2 '!#REF!</f>
        <v>#REF!</v>
      </c>
      <c r="CX149" s="226">
        <f>+'Anexo 2 '!G67</f>
        <v>810402.54249999998</v>
      </c>
      <c r="CY149" s="247">
        <v>2014</v>
      </c>
      <c r="CZ149" s="64" t="s">
        <v>50</v>
      </c>
      <c r="DA149" s="256">
        <f t="shared" si="4"/>
        <v>0</v>
      </c>
      <c r="DB149" s="256">
        <f t="shared" si="4"/>
        <v>0</v>
      </c>
      <c r="DC149" s="256">
        <f t="shared" si="4"/>
        <v>0</v>
      </c>
      <c r="DD149" s="256" t="e">
        <f t="shared" si="4"/>
        <v>#REF!</v>
      </c>
      <c r="DE149" s="256">
        <f t="shared" si="4"/>
        <v>0</v>
      </c>
    </row>
    <row r="150" spans="1:109" ht="16.5" x14ac:dyDescent="0.3">
      <c r="A150" s="391">
        <v>2010</v>
      </c>
      <c r="B150" s="353" t="s">
        <v>40</v>
      </c>
      <c r="C150" s="354" t="s">
        <v>99</v>
      </c>
      <c r="D150" s="355">
        <v>51529.060000000005</v>
      </c>
      <c r="E150" s="355">
        <v>41173.775000000001</v>
      </c>
      <c r="F150" s="356">
        <v>17179.022499999999</v>
      </c>
      <c r="G150" s="356">
        <v>6826.9750000000004</v>
      </c>
      <c r="H150" s="357">
        <v>116708.83249999999</v>
      </c>
      <c r="I150" s="54"/>
      <c r="J150" s="54"/>
      <c r="BY150" s="247">
        <v>2014</v>
      </c>
      <c r="BZ150" s="64" t="s">
        <v>51</v>
      </c>
      <c r="CA150" s="254" t="e">
        <f>+D156+D392+D487+D587+D687+D787+D911+D1011+#REF!+#REF!+#REF!+#REF!+#REF!+#REF!+#REF!+#REF!+#REF!+#REF!+#REF!+#REF!+#REF!</f>
        <v>#REF!</v>
      </c>
      <c r="CB150" s="254" t="e">
        <f>+E156+E392+E487+E587+E687+E787+E911+E1011+#REF!+#REF!+#REF!+#REF!+#REF!+#REF!+#REF!+#REF!+#REF!+#REF!+#REF!+#REF!+#REF!</f>
        <v>#REF!</v>
      </c>
      <c r="CC150" s="254" t="e">
        <f>+F156+F392+F487+F587+F687+F787+F911+F1011+#REF!+#REF!+#REF!+#REF!+#REF!+#REF!+#REF!+#REF!+#REF!+#REF!+#REF!+#REF!+#REF!</f>
        <v>#REF!</v>
      </c>
      <c r="CD150" s="254" t="e">
        <f>+G156+G392+G487+G587+G687+G787+G911+G1011+#REF!+#REF!+#REF!+#REF!+#REF!+#REF!+#REF!+#REF!+#REF!+#REF!+#REF!+#REF!+#REF!</f>
        <v>#REF!</v>
      </c>
      <c r="CE150" s="254" t="e">
        <f>+H156+H392+H487+H587+H687+H787+H911+H1011+#REF!+#REF!+#REF!+#REF!+#REF!+#REF!+#REF!+#REF!+#REF!+#REF!+#REF!+#REF!+#REF!</f>
        <v>#REF!</v>
      </c>
      <c r="CF150" s="247">
        <v>2014</v>
      </c>
      <c r="CG150" s="64" t="s">
        <v>51</v>
      </c>
      <c r="CH150" s="255">
        <f>+'Anexo 4'!D69+'Anexo 4'!E69</f>
        <v>224934.5040000001</v>
      </c>
      <c r="CI150" s="255">
        <f>+'Anexo 4'!F69+'Anexo 4'!G69</f>
        <v>448847.1370000001</v>
      </c>
      <c r="CJ150" s="255">
        <f>+'Anexo 4'!H69+'Anexo 4'!I69</f>
        <v>198940.94749999992</v>
      </c>
      <c r="CK150" s="255" t="e">
        <f>+'Anexo 4'!#REF!+'Anexo 4'!#REF!+'Anexo 4'!#REF!+'Anexo 4'!#REF!+'Anexo 4'!J69+'Anexo 4'!K69</f>
        <v>#REF!</v>
      </c>
      <c r="CL150" s="255">
        <f>+'Anexo 4'!L69+'Anexo 4'!M69</f>
        <v>928329.4310000001</v>
      </c>
      <c r="CM150" s="256" t="e">
        <f t="shared" si="5"/>
        <v>#REF!</v>
      </c>
      <c r="CN150" s="256" t="e">
        <f t="shared" si="5"/>
        <v>#REF!</v>
      </c>
      <c r="CO150" s="256" t="e">
        <f t="shared" si="5"/>
        <v>#REF!</v>
      </c>
      <c r="CP150" s="256" t="e">
        <f t="shared" si="5"/>
        <v>#REF!</v>
      </c>
      <c r="CQ150" s="256" t="e">
        <f t="shared" si="5"/>
        <v>#REF!</v>
      </c>
      <c r="CR150" s="247">
        <v>2014</v>
      </c>
      <c r="CS150" s="64" t="s">
        <v>51</v>
      </c>
      <c r="CT150" s="226">
        <f>'Anexo 2 '!C68</f>
        <v>224934.50400000013</v>
      </c>
      <c r="CU150" s="226">
        <f>'Anexo 2 '!D68</f>
        <v>448847.1370000001</v>
      </c>
      <c r="CV150" s="226">
        <f>'Anexo 2 '!E68</f>
        <v>198940.94749999989</v>
      </c>
      <c r="CW150" s="226" t="e">
        <f>+'Anexo 2 '!#REF!+'Anexo 2 '!#REF!+'Anexo 2 '!#REF!</f>
        <v>#REF!</v>
      </c>
      <c r="CX150" s="226">
        <f>+'Anexo 2 '!G68</f>
        <v>928329.43100000022</v>
      </c>
      <c r="CY150" s="247">
        <v>2014</v>
      </c>
      <c r="CZ150" s="64" t="s">
        <v>51</v>
      </c>
      <c r="DA150" s="256">
        <f t="shared" si="4"/>
        <v>0</v>
      </c>
      <c r="DB150" s="256">
        <f t="shared" si="4"/>
        <v>0</v>
      </c>
      <c r="DC150" s="256">
        <f t="shared" si="4"/>
        <v>0</v>
      </c>
      <c r="DD150" s="256" t="e">
        <f t="shared" si="4"/>
        <v>#REF!</v>
      </c>
      <c r="DE150" s="256">
        <f t="shared" si="4"/>
        <v>0</v>
      </c>
    </row>
    <row r="151" spans="1:109" ht="16.5" x14ac:dyDescent="0.3">
      <c r="A151" s="410">
        <v>2010</v>
      </c>
      <c r="B151" s="64" t="s">
        <v>42</v>
      </c>
      <c r="C151" s="358" t="s">
        <v>99</v>
      </c>
      <c r="D151" s="359">
        <v>59486.714999999997</v>
      </c>
      <c r="E151" s="359">
        <v>45697.925000000003</v>
      </c>
      <c r="F151" s="360">
        <v>18153.732500000002</v>
      </c>
      <c r="G151" s="360">
        <v>6622.2875000000004</v>
      </c>
      <c r="H151" s="118">
        <v>129960.66</v>
      </c>
      <c r="I151" s="54"/>
      <c r="J151" s="54"/>
      <c r="BY151" s="247">
        <v>2014</v>
      </c>
      <c r="BZ151" s="64" t="s">
        <v>52</v>
      </c>
      <c r="CA151" s="254" t="e">
        <f>+D157+D393+D490+D588+D688+D788+#REF!+D1012+#REF!+#REF!+#REF!+#REF!+#REF!+#REF!+#REF!+#REF!+#REF!+#REF!+#REF!+#REF!+#REF!</f>
        <v>#REF!</v>
      </c>
      <c r="CB151" s="254" t="e">
        <f>+E157+E393+E490+E588+E688+E788+#REF!+E1012+#REF!+#REF!+#REF!+#REF!+#REF!+#REF!+#REF!+#REF!+#REF!+#REF!+#REF!+#REF!+#REF!</f>
        <v>#REF!</v>
      </c>
      <c r="CC151" s="254" t="e">
        <f>+F157+F393+F490+F588+F688+F788+#REF!+F1012+#REF!+#REF!+#REF!+#REF!+#REF!+#REF!+#REF!+#REF!+#REF!+#REF!+#REF!+#REF!+#REF!</f>
        <v>#REF!</v>
      </c>
      <c r="CD151" s="254" t="e">
        <f>+G157+G393+G490+G588+G688+G788+#REF!+G1012+#REF!+#REF!+#REF!+#REF!+#REF!+#REF!+#REF!+#REF!+#REF!+#REF!+#REF!+#REF!+#REF!</f>
        <v>#REF!</v>
      </c>
      <c r="CE151" s="254" t="e">
        <f>+H157+H393+H490+H588+H688+H788+#REF!+H1012+#REF!+#REF!+#REF!+#REF!+#REF!+#REF!+#REF!+#REF!+#REF!+#REF!+#REF!+#REF!+#REF!</f>
        <v>#REF!</v>
      </c>
      <c r="CF151" s="247">
        <v>2014</v>
      </c>
      <c r="CG151" s="64" t="s">
        <v>52</v>
      </c>
      <c r="CH151" s="255">
        <f>+'Anexo 4'!D70+'Anexo 4'!E70</f>
        <v>233759.75900000008</v>
      </c>
      <c r="CI151" s="255">
        <f>+'Anexo 4'!F70+'Anexo 4'!G70</f>
        <v>552883.26149999991</v>
      </c>
      <c r="CJ151" s="255">
        <f>+'Anexo 4'!H70+'Anexo 4'!I70</f>
        <v>199387.4865</v>
      </c>
      <c r="CK151" s="255" t="e">
        <f>+'Anexo 4'!#REF!+'Anexo 4'!#REF!+'Anexo 4'!#REF!+'Anexo 4'!#REF!+'Anexo 4'!J70+'Anexo 4'!K70</f>
        <v>#REF!</v>
      </c>
      <c r="CL151" s="255">
        <f>+'Anexo 4'!L70+'Anexo 4'!M70</f>
        <v>1041472.4499999998</v>
      </c>
      <c r="CM151" s="256" t="e">
        <f t="shared" si="5"/>
        <v>#REF!</v>
      </c>
      <c r="CN151" s="256" t="e">
        <f t="shared" si="5"/>
        <v>#REF!</v>
      </c>
      <c r="CO151" s="256" t="e">
        <f t="shared" si="5"/>
        <v>#REF!</v>
      </c>
      <c r="CP151" s="256" t="e">
        <f t="shared" si="5"/>
        <v>#REF!</v>
      </c>
      <c r="CQ151" s="256" t="e">
        <f t="shared" si="5"/>
        <v>#REF!</v>
      </c>
      <c r="CR151" s="247">
        <v>2014</v>
      </c>
      <c r="CS151" s="64" t="s">
        <v>52</v>
      </c>
      <c r="CT151" s="226">
        <f>'Anexo 2 '!C69</f>
        <v>233759.75900000002</v>
      </c>
      <c r="CU151" s="226">
        <f>'Anexo 2 '!D69</f>
        <v>552883.26149999991</v>
      </c>
      <c r="CV151" s="226">
        <f>'Anexo 2 '!E69</f>
        <v>199387.48649999997</v>
      </c>
      <c r="CW151" s="226" t="e">
        <f>+'Anexo 2 '!#REF!+'Anexo 2 '!#REF!+'Anexo 2 '!#REF!</f>
        <v>#REF!</v>
      </c>
      <c r="CX151" s="226">
        <f>+'Anexo 2 '!G69</f>
        <v>1041472.45</v>
      </c>
      <c r="CY151" s="247">
        <v>2014</v>
      </c>
      <c r="CZ151" s="64" t="s">
        <v>52</v>
      </c>
      <c r="DA151" s="256">
        <f t="shared" si="4"/>
        <v>0</v>
      </c>
      <c r="DB151" s="256">
        <f t="shared" si="4"/>
        <v>0</v>
      </c>
      <c r="DC151" s="256">
        <f t="shared" si="4"/>
        <v>0</v>
      </c>
      <c r="DD151" s="256" t="e">
        <f t="shared" si="4"/>
        <v>#REF!</v>
      </c>
      <c r="DE151" s="256">
        <f t="shared" si="4"/>
        <v>0</v>
      </c>
    </row>
    <row r="152" spans="1:109" ht="16.5" x14ac:dyDescent="0.3">
      <c r="A152" s="391">
        <v>2010</v>
      </c>
      <c r="B152" s="353" t="s">
        <v>43</v>
      </c>
      <c r="C152" s="354" t="s">
        <v>99</v>
      </c>
      <c r="D152" s="355">
        <v>60472.714999999997</v>
      </c>
      <c r="E152" s="355">
        <v>46456.649999999994</v>
      </c>
      <c r="F152" s="356">
        <v>19425.172500000001</v>
      </c>
      <c r="G152" s="356">
        <v>6548.7974999999997</v>
      </c>
      <c r="H152" s="357">
        <v>132903.33500000002</v>
      </c>
      <c r="I152" s="54"/>
      <c r="J152" s="54"/>
      <c r="BY152" s="247">
        <v>2014</v>
      </c>
      <c r="BZ152" s="64" t="s">
        <v>40</v>
      </c>
      <c r="CA152" s="254" t="e">
        <f>+D158+D394+D491+D589+D689+D789+#REF!+D1013+#REF!+#REF!+#REF!+#REF!+#REF!+#REF!+#REF!+#REF!+#REF!+#REF!+#REF!+#REF!+#REF!</f>
        <v>#REF!</v>
      </c>
      <c r="CB152" s="254" t="e">
        <f>+E158+E394+E491+E589+E689+E789+#REF!+E1013+#REF!+#REF!+#REF!+#REF!+#REF!+#REF!+#REF!+#REF!+#REF!+#REF!+#REF!+#REF!+#REF!</f>
        <v>#REF!</v>
      </c>
      <c r="CC152" s="254" t="e">
        <f>+F158+F394+F491+F589+F689+F789+#REF!+F1013+#REF!+#REF!+#REF!+#REF!+#REF!+#REF!+#REF!+#REF!+#REF!+#REF!+#REF!+#REF!+#REF!</f>
        <v>#REF!</v>
      </c>
      <c r="CD152" s="254" t="e">
        <f>+G158+G394+G491+G589+G689+G789+#REF!+G1013+#REF!+#REF!+#REF!+#REF!+#REF!+#REF!+#REF!+#REF!+#REF!+#REF!+#REF!+#REF!+#REF!</f>
        <v>#REF!</v>
      </c>
      <c r="CE152" s="254" t="e">
        <f>+H158+H394+H491+H589+H689+H789+#REF!+H1013+#REF!+#REF!+#REF!+#REF!+#REF!+#REF!+#REF!+#REF!+#REF!+#REF!+#REF!+#REF!+#REF!</f>
        <v>#REF!</v>
      </c>
      <c r="CF152" s="247">
        <v>2014</v>
      </c>
      <c r="CG152" s="64" t="s">
        <v>40</v>
      </c>
      <c r="CH152" s="255">
        <f>+'Anexo 4'!D71+'Anexo 4'!E71</f>
        <v>229407.99400000001</v>
      </c>
      <c r="CI152" s="255">
        <f>+'Anexo 4'!F71+'Anexo 4'!G71</f>
        <v>491513.74950000027</v>
      </c>
      <c r="CJ152" s="255">
        <f>+'Anexo 4'!H71+'Anexo 4'!I71</f>
        <v>186137.66500000007</v>
      </c>
      <c r="CK152" s="255" t="e">
        <f>+'Anexo 4'!#REF!+'Anexo 4'!#REF!+'Anexo 4'!#REF!+'Anexo 4'!#REF!+'Anexo 4'!J71+'Anexo 4'!K71</f>
        <v>#REF!</v>
      </c>
      <c r="CL152" s="255">
        <f>+'Anexo 4'!L71+'Anexo 4'!M71</f>
        <v>956972.43250000034</v>
      </c>
      <c r="CM152" s="256" t="e">
        <f t="shared" si="5"/>
        <v>#REF!</v>
      </c>
      <c r="CN152" s="256" t="e">
        <f t="shared" si="5"/>
        <v>#REF!</v>
      </c>
      <c r="CO152" s="256" t="e">
        <f t="shared" si="5"/>
        <v>#REF!</v>
      </c>
      <c r="CP152" s="256" t="e">
        <f t="shared" si="5"/>
        <v>#REF!</v>
      </c>
      <c r="CQ152" s="256" t="e">
        <f t="shared" si="5"/>
        <v>#REF!</v>
      </c>
      <c r="CR152" s="247">
        <v>2014</v>
      </c>
      <c r="CS152" s="64" t="s">
        <v>40</v>
      </c>
      <c r="CT152" s="226">
        <f>'Anexo 2 '!C70</f>
        <v>229407.99400000001</v>
      </c>
      <c r="CU152" s="226">
        <f>'Anexo 2 '!D70</f>
        <v>491513.74950000027</v>
      </c>
      <c r="CV152" s="226">
        <f>'Anexo 2 '!E70</f>
        <v>186137.66499999998</v>
      </c>
      <c r="CW152" s="226" t="e">
        <f>+'Anexo 2 '!#REF!+'Anexo 2 '!#REF!+'Anexo 2 '!#REF!</f>
        <v>#REF!</v>
      </c>
      <c r="CX152" s="226">
        <f>+'Anexo 2 '!G70</f>
        <v>956972.43249999988</v>
      </c>
      <c r="CY152" s="247">
        <v>2014</v>
      </c>
      <c r="CZ152" s="64" t="s">
        <v>40</v>
      </c>
      <c r="DA152" s="256">
        <f t="shared" si="4"/>
        <v>0</v>
      </c>
      <c r="DB152" s="256">
        <f t="shared" si="4"/>
        <v>0</v>
      </c>
      <c r="DC152" s="256">
        <f t="shared" si="4"/>
        <v>0</v>
      </c>
      <c r="DD152" s="256" t="e">
        <f t="shared" si="4"/>
        <v>#REF!</v>
      </c>
      <c r="DE152" s="256">
        <f t="shared" si="4"/>
        <v>0</v>
      </c>
    </row>
    <row r="153" spans="1:109" ht="16.5" x14ac:dyDescent="0.3">
      <c r="A153" s="410">
        <v>2010</v>
      </c>
      <c r="B153" s="64" t="s">
        <v>44</v>
      </c>
      <c r="C153" s="358" t="s">
        <v>99</v>
      </c>
      <c r="D153" s="359">
        <v>64501.792499999996</v>
      </c>
      <c r="E153" s="359">
        <v>53901.025000000001</v>
      </c>
      <c r="F153" s="360">
        <v>19761.310000000001</v>
      </c>
      <c r="G153" s="360">
        <v>7247.8725000000004</v>
      </c>
      <c r="H153" s="118">
        <v>145412</v>
      </c>
      <c r="I153" s="54"/>
      <c r="J153" s="54"/>
      <c r="BY153" s="247">
        <v>2014</v>
      </c>
      <c r="BZ153" s="64" t="s">
        <v>42</v>
      </c>
      <c r="CA153" s="254" t="e">
        <f>+D159+D395+D492+D590+D690+D790+#REF!+D1014+#REF!+#REF!+#REF!+#REF!+#REF!+#REF!+#REF!+#REF!+#REF!+#REF!+#REF!+#REF!+#REF!</f>
        <v>#REF!</v>
      </c>
      <c r="CB153" s="254" t="e">
        <f>+E159+E395+E492+E590+E690+E790+#REF!+E1014+#REF!+#REF!+#REF!+#REF!+#REF!+#REF!+#REF!+#REF!+#REF!+#REF!+#REF!+#REF!+#REF!</f>
        <v>#REF!</v>
      </c>
      <c r="CC153" s="254" t="e">
        <f>+F159+F395+F492+F590+F690+F790+#REF!+F1014+#REF!+#REF!+#REF!+#REF!+#REF!+#REF!+#REF!+#REF!+#REF!+#REF!+#REF!+#REF!+#REF!</f>
        <v>#REF!</v>
      </c>
      <c r="CD153" s="254" t="e">
        <f>+G159+G395+G492+G590+G690+G790+#REF!+G1014+#REF!+#REF!+#REF!+#REF!+#REF!+#REF!+#REF!+#REF!+#REF!+#REF!+#REF!+#REF!+#REF!</f>
        <v>#REF!</v>
      </c>
      <c r="CE153" s="254" t="e">
        <f>+H159+H395+H492+H590+H690+H790+#REF!+H1014+#REF!+#REF!+#REF!+#REF!+#REF!+#REF!+#REF!+#REF!+#REF!+#REF!+#REF!+#REF!+#REF!</f>
        <v>#REF!</v>
      </c>
      <c r="CF153" s="247">
        <v>2014</v>
      </c>
      <c r="CG153" s="64" t="s">
        <v>42</v>
      </c>
      <c r="CH153" s="255">
        <f>+'Anexo 4'!D72+'Anexo 4'!E72</f>
        <v>252897.9325</v>
      </c>
      <c r="CI153" s="255">
        <f>+'Anexo 4'!F72+'Anexo 4'!G72</f>
        <v>523266.35409000015</v>
      </c>
      <c r="CJ153" s="255">
        <f>+'Anexo 4'!H72+'Anexo 4'!I72</f>
        <v>200740.55499999996</v>
      </c>
      <c r="CK153" s="255" t="e">
        <f>+'Anexo 4'!#REF!+'Anexo 4'!#REF!+'Anexo 4'!#REF!+'Anexo 4'!#REF!+'Anexo 4'!J72+'Anexo 4'!K72</f>
        <v>#REF!</v>
      </c>
      <c r="CL153" s="255">
        <f>+'Anexo 4'!L72+'Anexo 4'!M72</f>
        <v>1034413.32809</v>
      </c>
      <c r="CM153" s="256" t="e">
        <f t="shared" si="5"/>
        <v>#REF!</v>
      </c>
      <c r="CN153" s="256" t="e">
        <f t="shared" si="5"/>
        <v>#REF!</v>
      </c>
      <c r="CO153" s="256" t="e">
        <f t="shared" si="5"/>
        <v>#REF!</v>
      </c>
      <c r="CP153" s="256" t="e">
        <f t="shared" si="5"/>
        <v>#REF!</v>
      </c>
      <c r="CQ153" s="256" t="e">
        <f t="shared" si="5"/>
        <v>#REF!</v>
      </c>
      <c r="CR153" s="247">
        <v>2014</v>
      </c>
      <c r="CS153" s="64" t="s">
        <v>42</v>
      </c>
      <c r="CT153" s="226">
        <f>'Anexo 2 '!C71</f>
        <v>252897.93250000002</v>
      </c>
      <c r="CU153" s="226">
        <f>'Anexo 2 '!D71</f>
        <v>523266.35409000021</v>
      </c>
      <c r="CV153" s="226">
        <f>'Anexo 2 '!E71</f>
        <v>200740.55500000002</v>
      </c>
      <c r="CW153" s="226" t="e">
        <f>+'Anexo 2 '!#REF!+'Anexo 2 '!#REF!+'Anexo 2 '!#REF!</f>
        <v>#REF!</v>
      </c>
      <c r="CX153" s="226">
        <f>+'Anexo 2 '!G71</f>
        <v>1034413.3280900004</v>
      </c>
      <c r="CY153" s="247">
        <v>2014</v>
      </c>
      <c r="CZ153" s="64" t="s">
        <v>42</v>
      </c>
      <c r="DA153" s="256">
        <f t="shared" si="4"/>
        <v>0</v>
      </c>
      <c r="DB153" s="256">
        <f t="shared" si="4"/>
        <v>0</v>
      </c>
      <c r="DC153" s="256">
        <f t="shared" si="4"/>
        <v>0</v>
      </c>
      <c r="DD153" s="256" t="e">
        <f t="shared" si="4"/>
        <v>#REF!</v>
      </c>
      <c r="DE153" s="256">
        <f t="shared" si="4"/>
        <v>0</v>
      </c>
    </row>
    <row r="154" spans="1:109" ht="16.5" x14ac:dyDescent="0.3">
      <c r="A154" s="391">
        <v>2010</v>
      </c>
      <c r="B154" s="353" t="s">
        <v>45</v>
      </c>
      <c r="C154" s="354" t="s">
        <v>99</v>
      </c>
      <c r="D154" s="355">
        <v>64311.615000000005</v>
      </c>
      <c r="E154" s="355">
        <v>47821.505000000005</v>
      </c>
      <c r="F154" s="356">
        <v>18850.092499999999</v>
      </c>
      <c r="G154" s="356">
        <v>7591.9600000000009</v>
      </c>
      <c r="H154" s="357">
        <v>138575.17250000002</v>
      </c>
      <c r="I154" s="54"/>
      <c r="J154" s="54"/>
      <c r="BY154" s="247">
        <v>2014</v>
      </c>
      <c r="BZ154" s="64" t="s">
        <v>43</v>
      </c>
      <c r="CA154" s="254" t="e">
        <f>+D160+#REF!+D493+D591+D691+D791+#REF!+D1015+#REF!+#REF!+#REF!+#REF!+#REF!+#REF!+#REF!+#REF!+#REF!+#REF!+#REF!+#REF!+#REF!</f>
        <v>#REF!</v>
      </c>
      <c r="CB154" s="254" t="e">
        <f>+E160+#REF!+E493+E591+E691+E791+#REF!+E1015+#REF!+#REF!+#REF!+#REF!+#REF!+#REF!+#REF!+#REF!+#REF!+#REF!+#REF!+#REF!+#REF!</f>
        <v>#REF!</v>
      </c>
      <c r="CC154" s="254" t="e">
        <f>+F160+#REF!+F493+F591+F691+F791+#REF!+F1015+#REF!+#REF!+#REF!+#REF!+#REF!+#REF!+#REF!+#REF!+#REF!+#REF!+#REF!+#REF!+#REF!</f>
        <v>#REF!</v>
      </c>
      <c r="CD154" s="254" t="e">
        <f>+G160+#REF!+G493+G591+G691+G791+#REF!+G1015+#REF!+#REF!+#REF!+#REF!+#REF!+#REF!+#REF!+#REF!+#REF!+#REF!+#REF!+#REF!+#REF!</f>
        <v>#REF!</v>
      </c>
      <c r="CE154" s="254" t="e">
        <f>+H160+#REF!+H493+H591+H691+H791+#REF!+H1015+#REF!+#REF!+#REF!+#REF!+#REF!+#REF!+#REF!+#REF!+#REF!+#REF!+#REF!+#REF!+#REF!</f>
        <v>#REF!</v>
      </c>
      <c r="CF154" s="247">
        <v>2014</v>
      </c>
      <c r="CG154" s="64" t="s">
        <v>43</v>
      </c>
      <c r="CH154" s="255">
        <f>+'Anexo 4'!D73+'Anexo 4'!E73</f>
        <v>224565.10500000004</v>
      </c>
      <c r="CI154" s="255">
        <f>+'Anexo 4'!F73+'Anexo 4'!G73</f>
        <v>464362.09153337515</v>
      </c>
      <c r="CJ154" s="255">
        <f>+'Anexo 4'!H73+'Anexo 4'!I73</f>
        <v>174558.31650000002</v>
      </c>
      <c r="CK154" s="255" t="e">
        <f>+'Anexo 4'!#REF!+'Anexo 4'!#REF!+'Anexo 4'!#REF!+'Anexo 4'!#REF!+'Anexo 4'!J73+'Anexo 4'!K73</f>
        <v>#REF!</v>
      </c>
      <c r="CL154" s="255">
        <f>+'Anexo 4'!L73+'Anexo 4'!M73</f>
        <v>918642.49503337522</v>
      </c>
      <c r="CM154" s="256" t="e">
        <f t="shared" si="5"/>
        <v>#REF!</v>
      </c>
      <c r="CN154" s="256" t="e">
        <f t="shared" si="5"/>
        <v>#REF!</v>
      </c>
      <c r="CO154" s="256" t="e">
        <f t="shared" si="5"/>
        <v>#REF!</v>
      </c>
      <c r="CP154" s="256" t="e">
        <f t="shared" si="5"/>
        <v>#REF!</v>
      </c>
      <c r="CQ154" s="256" t="e">
        <f t="shared" si="5"/>
        <v>#REF!</v>
      </c>
      <c r="CR154" s="247">
        <v>2014</v>
      </c>
      <c r="CS154" s="64" t="s">
        <v>43</v>
      </c>
      <c r="CT154" s="226">
        <f>'Anexo 2 '!C72</f>
        <v>224565.10500000001</v>
      </c>
      <c r="CU154" s="226">
        <f>'Anexo 2 '!D72</f>
        <v>464362.09153337515</v>
      </c>
      <c r="CV154" s="226">
        <f>'Anexo 2 '!E72</f>
        <v>174558.31649999993</v>
      </c>
      <c r="CW154" s="226" t="e">
        <f>+'Anexo 2 '!#REF!+'Anexo 2 '!#REF!+'Anexo 2 '!#REF!</f>
        <v>#REF!</v>
      </c>
      <c r="CX154" s="226">
        <f>+'Anexo 2 '!G72</f>
        <v>918642.49503337545</v>
      </c>
      <c r="CY154" s="247">
        <v>2014</v>
      </c>
      <c r="CZ154" s="64" t="s">
        <v>43</v>
      </c>
      <c r="DA154" s="256">
        <f t="shared" si="4"/>
        <v>0</v>
      </c>
      <c r="DB154" s="256">
        <f t="shared" si="4"/>
        <v>0</v>
      </c>
      <c r="DC154" s="256">
        <f t="shared" si="4"/>
        <v>0</v>
      </c>
      <c r="DD154" s="256" t="e">
        <f t="shared" si="4"/>
        <v>#REF!</v>
      </c>
      <c r="DE154" s="256">
        <f t="shared" si="4"/>
        <v>0</v>
      </c>
    </row>
    <row r="155" spans="1:109" ht="16.5" x14ac:dyDescent="0.3">
      <c r="A155" s="410">
        <v>2010</v>
      </c>
      <c r="B155" s="64" t="s">
        <v>46</v>
      </c>
      <c r="C155" s="358" t="s">
        <v>99</v>
      </c>
      <c r="D155" s="359">
        <v>67049.899999999994</v>
      </c>
      <c r="E155" s="359">
        <v>48720.649999999994</v>
      </c>
      <c r="F155" s="360">
        <v>21712.5</v>
      </c>
      <c r="G155" s="360">
        <v>8483.6299999999992</v>
      </c>
      <c r="H155" s="118">
        <v>145966.68</v>
      </c>
      <c r="I155" s="54"/>
      <c r="J155" s="54"/>
      <c r="BY155" s="247">
        <v>2014</v>
      </c>
      <c r="BZ155" s="64" t="s">
        <v>44</v>
      </c>
      <c r="CA155" s="254" t="e">
        <f>+D161+#REF!+D494+D592+D692+D792+#REF!+D1016+#REF!+#REF!+#REF!+#REF!+#REF!+#REF!+#REF!+#REF!+#REF!+#REF!+#REF!+#REF!+#REF!</f>
        <v>#REF!</v>
      </c>
      <c r="CB155" s="254" t="e">
        <f>+E161+#REF!+E494+E592+E692+E792+#REF!+E1016+#REF!+#REF!+#REF!+#REF!+#REF!+#REF!+#REF!+#REF!+#REF!+#REF!+#REF!+#REF!+#REF!</f>
        <v>#REF!</v>
      </c>
      <c r="CC155" s="254" t="e">
        <f>+F161+#REF!+F494+F592+F692+F792+#REF!+F1016+#REF!+#REF!+#REF!+#REF!+#REF!+#REF!+#REF!+#REF!+#REF!+#REF!+#REF!+#REF!+#REF!</f>
        <v>#REF!</v>
      </c>
      <c r="CD155" s="254" t="e">
        <f>+G161+#REF!+G494+G592+G692+G792+#REF!+G1016+#REF!+#REF!+#REF!+#REF!+#REF!+#REF!+#REF!+#REF!+#REF!+#REF!+#REF!+#REF!+#REF!</f>
        <v>#REF!</v>
      </c>
      <c r="CE155" s="254" t="e">
        <f>+H161+#REF!+H494+H592+H692+H792+#REF!+H1016+#REF!+#REF!+#REF!+#REF!+#REF!+#REF!+#REF!+#REF!+#REF!+#REF!+#REF!+#REF!+#REF!</f>
        <v>#REF!</v>
      </c>
      <c r="CF155" s="247">
        <v>2014</v>
      </c>
      <c r="CG155" s="64" t="s">
        <v>44</v>
      </c>
      <c r="CH155" s="255">
        <f>+'Anexo 4'!D74+'Anexo 4'!E74</f>
        <v>257179.61399999997</v>
      </c>
      <c r="CI155" s="255">
        <f>+'Anexo 4'!F74+'Anexo 4'!G74</f>
        <v>542921.0765000002</v>
      </c>
      <c r="CJ155" s="255">
        <f>+'Anexo 4'!H74+'Anexo 4'!I74</f>
        <v>200073.18849999999</v>
      </c>
      <c r="CK155" s="255" t="e">
        <f>+'Anexo 4'!#REF!+'Anexo 4'!#REF!+'Anexo 4'!#REF!+'Anexo 4'!#REF!+'Anexo 4'!J74+'Anexo 4'!K74</f>
        <v>#REF!</v>
      </c>
      <c r="CL155" s="255">
        <f>+'Anexo 4'!L74+'Anexo 4'!M74</f>
        <v>1059514.6640000001</v>
      </c>
      <c r="CM155" s="256" t="e">
        <f t="shared" si="5"/>
        <v>#REF!</v>
      </c>
      <c r="CN155" s="256" t="e">
        <f t="shared" si="5"/>
        <v>#REF!</v>
      </c>
      <c r="CO155" s="256" t="e">
        <f t="shared" si="5"/>
        <v>#REF!</v>
      </c>
      <c r="CP155" s="256" t="e">
        <f t="shared" si="5"/>
        <v>#REF!</v>
      </c>
      <c r="CQ155" s="256" t="e">
        <f t="shared" si="5"/>
        <v>#REF!</v>
      </c>
      <c r="CR155" s="247">
        <v>2014</v>
      </c>
      <c r="CS155" s="64" t="s">
        <v>44</v>
      </c>
      <c r="CT155" s="226">
        <f>'Anexo 2 '!C73</f>
        <v>257179.61399999997</v>
      </c>
      <c r="CU155" s="226">
        <f>'Anexo 2 '!D73</f>
        <v>542921.0765000002</v>
      </c>
      <c r="CV155" s="226">
        <f>'Anexo 2 '!E73</f>
        <v>200073.18850000008</v>
      </c>
      <c r="CW155" s="226" t="e">
        <f>+'Anexo 2 '!#REF!+'Anexo 2 '!#REF!+'Anexo 2 '!#REF!</f>
        <v>#REF!</v>
      </c>
      <c r="CX155" s="226">
        <f>+'Anexo 2 '!G73</f>
        <v>1059514.6639999999</v>
      </c>
      <c r="CY155" s="247">
        <v>2014</v>
      </c>
      <c r="CZ155" s="64" t="s">
        <v>44</v>
      </c>
      <c r="DA155" s="256">
        <f t="shared" si="4"/>
        <v>0</v>
      </c>
      <c r="DB155" s="256">
        <f t="shared" si="4"/>
        <v>0</v>
      </c>
      <c r="DC155" s="256">
        <f t="shared" si="4"/>
        <v>0</v>
      </c>
      <c r="DD155" s="256" t="e">
        <f t="shared" si="4"/>
        <v>#REF!</v>
      </c>
      <c r="DE155" s="256">
        <f t="shared" si="4"/>
        <v>0</v>
      </c>
    </row>
    <row r="156" spans="1:109" ht="16.5" x14ac:dyDescent="0.3">
      <c r="A156" s="391">
        <v>2010</v>
      </c>
      <c r="B156" s="353" t="s">
        <v>47</v>
      </c>
      <c r="C156" s="354" t="s">
        <v>99</v>
      </c>
      <c r="D156" s="355">
        <v>65595.117499999993</v>
      </c>
      <c r="E156" s="355">
        <v>52249.785000000003</v>
      </c>
      <c r="F156" s="356">
        <v>24051.425000000003</v>
      </c>
      <c r="G156" s="356">
        <v>7425.3600000000006</v>
      </c>
      <c r="H156" s="357">
        <v>149321.6875</v>
      </c>
      <c r="I156" s="54"/>
      <c r="J156" s="54"/>
      <c r="BY156" s="247">
        <v>2014</v>
      </c>
      <c r="BZ156" s="64" t="s">
        <v>45</v>
      </c>
      <c r="CA156" s="254" t="e">
        <f>+D162+#REF!+D495+D593+D693+D793+#REF!+D1017+#REF!+#REF!+#REF!+#REF!+#REF!+#REF!+#REF!+#REF!+#REF!+#REF!+#REF!+#REF!+#REF!</f>
        <v>#REF!</v>
      </c>
      <c r="CB156" s="254" t="e">
        <f>+E162+#REF!+E495+E593+E693+E793+#REF!+E1017+#REF!+#REF!+#REF!+#REF!+#REF!+#REF!+#REF!+#REF!+#REF!+#REF!+#REF!+#REF!+#REF!</f>
        <v>#REF!</v>
      </c>
      <c r="CC156" s="254" t="e">
        <f>+F162+#REF!+F495+F593+F693+F793+#REF!+F1017+#REF!+#REF!+#REF!+#REF!+#REF!+#REF!+#REF!+#REF!+#REF!+#REF!+#REF!+#REF!+#REF!</f>
        <v>#REF!</v>
      </c>
      <c r="CD156" s="254" t="e">
        <f>+G162+#REF!+G495+G593+G693+G793+#REF!+G1017+#REF!+#REF!+#REF!+#REF!+#REF!+#REF!+#REF!+#REF!+#REF!+#REF!+#REF!+#REF!+#REF!</f>
        <v>#REF!</v>
      </c>
      <c r="CE156" s="254" t="e">
        <f>+H162+#REF!+H495+H593+H693+H793+#REF!+H1017+#REF!+#REF!+#REF!+#REF!+#REF!+#REF!+#REF!+#REF!+#REF!+#REF!+#REF!+#REF!+#REF!</f>
        <v>#REF!</v>
      </c>
      <c r="CF156" s="247">
        <v>2014</v>
      </c>
      <c r="CG156" s="64" t="s">
        <v>45</v>
      </c>
      <c r="CH156" s="255">
        <f>+'Anexo 4'!D75+'Anexo 4'!E75</f>
        <v>238639.82499999998</v>
      </c>
      <c r="CI156" s="255">
        <f>+'Anexo 4'!F75+'Anexo 4'!G75</f>
        <v>538280.23400000017</v>
      </c>
      <c r="CJ156" s="255">
        <f>+'Anexo 4'!H75+'Anexo 4'!I75</f>
        <v>189759.7745</v>
      </c>
      <c r="CK156" s="255" t="e">
        <f>+'Anexo 4'!#REF!+'Anexo 4'!#REF!+'Anexo 4'!#REF!+'Anexo 4'!#REF!+'Anexo 4'!J75+'Anexo 4'!K75</f>
        <v>#REF!</v>
      </c>
      <c r="CL156" s="255">
        <f>+'Anexo 4'!L75+'Anexo 4'!M75</f>
        <v>1020250.3045000002</v>
      </c>
      <c r="CM156" s="256" t="e">
        <f t="shared" si="5"/>
        <v>#REF!</v>
      </c>
      <c r="CN156" s="256" t="e">
        <f t="shared" si="5"/>
        <v>#REF!</v>
      </c>
      <c r="CO156" s="256" t="e">
        <f t="shared" si="5"/>
        <v>#REF!</v>
      </c>
      <c r="CP156" s="256" t="e">
        <f t="shared" si="5"/>
        <v>#REF!</v>
      </c>
      <c r="CQ156" s="256" t="e">
        <f t="shared" si="5"/>
        <v>#REF!</v>
      </c>
      <c r="CR156" s="247">
        <v>2014</v>
      </c>
      <c r="CS156" s="64" t="s">
        <v>45</v>
      </c>
      <c r="CT156" s="226">
        <f>'Anexo 2 '!C74</f>
        <v>238639.82499999992</v>
      </c>
      <c r="CU156" s="226">
        <f>'Anexo 2 '!D74</f>
        <v>538280.23400000017</v>
      </c>
      <c r="CV156" s="226">
        <f>'Anexo 2 '!E74</f>
        <v>189759.7745</v>
      </c>
      <c r="CW156" s="226" t="e">
        <f>+'Anexo 2 '!#REF!+'Anexo 2 '!#REF!+'Anexo 2 '!#REF!</f>
        <v>#REF!</v>
      </c>
      <c r="CX156" s="226">
        <f>+'Anexo 2 '!G74</f>
        <v>1020250.3045000004</v>
      </c>
      <c r="CY156" s="247">
        <v>2014</v>
      </c>
      <c r="CZ156" s="64" t="s">
        <v>45</v>
      </c>
      <c r="DA156" s="256">
        <f t="shared" si="4"/>
        <v>0</v>
      </c>
      <c r="DB156" s="256">
        <f t="shared" si="4"/>
        <v>0</v>
      </c>
      <c r="DC156" s="256">
        <f t="shared" si="4"/>
        <v>0</v>
      </c>
      <c r="DD156" s="256" t="e">
        <f t="shared" si="4"/>
        <v>#REF!</v>
      </c>
      <c r="DE156" s="256">
        <f t="shared" si="4"/>
        <v>0</v>
      </c>
    </row>
    <row r="157" spans="1:109" ht="16.5" x14ac:dyDescent="0.3">
      <c r="A157" s="410">
        <v>2010</v>
      </c>
      <c r="B157" s="64" t="s">
        <v>48</v>
      </c>
      <c r="C157" s="358" t="s">
        <v>99</v>
      </c>
      <c r="D157" s="359">
        <v>59175.735000000001</v>
      </c>
      <c r="E157" s="359">
        <v>54508.7</v>
      </c>
      <c r="F157" s="360">
        <v>23431.645</v>
      </c>
      <c r="G157" s="360">
        <v>7398.1824999999999</v>
      </c>
      <c r="H157" s="118">
        <v>144514.26250000001</v>
      </c>
      <c r="I157" s="54"/>
      <c r="J157" s="54"/>
      <c r="BY157" s="247">
        <v>2014</v>
      </c>
      <c r="BZ157" s="64" t="s">
        <v>46</v>
      </c>
      <c r="CA157" s="254" t="e">
        <f>+D163+#REF!+D496+D594+D694+D794+#REF!+D1018+#REF!+#REF!+#REF!+#REF!+#REF!+#REF!+#REF!+#REF!+#REF!+#REF!+#REF!+#REF!+#REF!</f>
        <v>#REF!</v>
      </c>
      <c r="CB157" s="254" t="e">
        <f>+E163+#REF!+E496+E594+E694+E794+#REF!+E1018+#REF!+#REF!+#REF!+#REF!+#REF!+#REF!+#REF!+#REF!+#REF!+#REF!+#REF!+#REF!+#REF!</f>
        <v>#REF!</v>
      </c>
      <c r="CC157" s="254" t="e">
        <f>+F163+#REF!+F496+F594+F694+F794+#REF!+F1018+#REF!+#REF!+#REF!+#REF!+#REF!+#REF!+#REF!+#REF!+#REF!+#REF!+#REF!+#REF!+#REF!</f>
        <v>#REF!</v>
      </c>
      <c r="CD157" s="254" t="e">
        <f>+G163+#REF!+G496+G594+G694+G794+#REF!+G1018+#REF!+#REF!+#REF!+#REF!+#REF!+#REF!+#REF!+#REF!+#REF!+#REF!+#REF!+#REF!+#REF!</f>
        <v>#REF!</v>
      </c>
      <c r="CE157" s="254" t="e">
        <f>+H163+#REF!+H496+H594+H694+H794+#REF!+H1018+#REF!+#REF!+#REF!+#REF!+#REF!+#REF!+#REF!+#REF!+#REF!+#REF!+#REF!+#REF!+#REF!</f>
        <v>#REF!</v>
      </c>
      <c r="CF157" s="247">
        <v>2014</v>
      </c>
      <c r="CG157" s="64" t="s">
        <v>46</v>
      </c>
      <c r="CH157" s="255">
        <f>+'Anexo 4'!D76+'Anexo 4'!E76</f>
        <v>246883.02249999996</v>
      </c>
      <c r="CI157" s="255">
        <f>+'Anexo 4'!F76+'Anexo 4'!G76</f>
        <v>580614.75</v>
      </c>
      <c r="CJ157" s="255">
        <f>+'Anexo 4'!H76+'Anexo 4'!I76</f>
        <v>202765.82500000001</v>
      </c>
      <c r="CK157" s="255" t="e">
        <f>+'Anexo 4'!#REF!+'Anexo 4'!#REF!+'Anexo 4'!#REF!+'Anexo 4'!#REF!+'Anexo 4'!J76+'Anexo 4'!K76</f>
        <v>#REF!</v>
      </c>
      <c r="CL157" s="255">
        <f>+'Anexo 4'!L76+'Anexo 4'!M76</f>
        <v>1085842.54</v>
      </c>
      <c r="CM157" s="256" t="e">
        <f t="shared" si="5"/>
        <v>#REF!</v>
      </c>
      <c r="CN157" s="256" t="e">
        <f t="shared" si="5"/>
        <v>#REF!</v>
      </c>
      <c r="CO157" s="256" t="e">
        <f t="shared" si="5"/>
        <v>#REF!</v>
      </c>
      <c r="CP157" s="256" t="e">
        <f t="shared" si="5"/>
        <v>#REF!</v>
      </c>
      <c r="CQ157" s="256" t="e">
        <f t="shared" si="5"/>
        <v>#REF!</v>
      </c>
      <c r="CR157" s="247">
        <v>2014</v>
      </c>
      <c r="CS157" s="64" t="s">
        <v>46</v>
      </c>
      <c r="CT157" s="226">
        <f>'Anexo 2 '!C75</f>
        <v>246883.02249999993</v>
      </c>
      <c r="CU157" s="226">
        <f>'Anexo 2 '!D75</f>
        <v>580614.75</v>
      </c>
      <c r="CV157" s="226">
        <f>'Anexo 2 '!E75</f>
        <v>202765.82500000007</v>
      </c>
      <c r="CW157" s="226" t="e">
        <f>+'Anexo 2 '!#REF!+'Anexo 2 '!#REF!+'Anexo 2 '!#REF!</f>
        <v>#REF!</v>
      </c>
      <c r="CX157" s="226">
        <f>+'Anexo 2 '!G75</f>
        <v>1085842.5399999998</v>
      </c>
      <c r="CY157" s="247">
        <v>2014</v>
      </c>
      <c r="CZ157" s="64" t="s">
        <v>46</v>
      </c>
      <c r="DA157" s="256">
        <f t="shared" ref="DA157:DE207" si="6">+CH157-CT157</f>
        <v>0</v>
      </c>
      <c r="DB157" s="256">
        <f t="shared" si="6"/>
        <v>0</v>
      </c>
      <c r="DC157" s="256">
        <f t="shared" si="6"/>
        <v>0</v>
      </c>
      <c r="DD157" s="256" t="e">
        <f t="shared" si="6"/>
        <v>#REF!</v>
      </c>
      <c r="DE157" s="256">
        <f t="shared" si="6"/>
        <v>0</v>
      </c>
    </row>
    <row r="158" spans="1:109" ht="16.5" x14ac:dyDescent="0.3">
      <c r="A158" s="391">
        <v>2010</v>
      </c>
      <c r="B158" s="353" t="s">
        <v>49</v>
      </c>
      <c r="C158" s="354" t="s">
        <v>99</v>
      </c>
      <c r="D158" s="355">
        <v>53329.32</v>
      </c>
      <c r="E158" s="355">
        <v>50152.125</v>
      </c>
      <c r="F158" s="356">
        <v>16318.361000000001</v>
      </c>
      <c r="G158" s="356">
        <v>7501.3024999999998</v>
      </c>
      <c r="H158" s="357">
        <v>127301.1085</v>
      </c>
      <c r="I158" s="54"/>
      <c r="J158" s="54"/>
      <c r="BY158" s="247">
        <v>2014</v>
      </c>
      <c r="BZ158" s="64" t="s">
        <v>47</v>
      </c>
      <c r="CA158" s="254" t="e">
        <f>+D164+#REF!+D498+D595+D695+D795+#REF!+D1019+#REF!+#REF!+#REF!+#REF!+#REF!+#REF!+#REF!+#REF!+#REF!+#REF!+#REF!+#REF!+#REF!</f>
        <v>#REF!</v>
      </c>
      <c r="CB158" s="254" t="e">
        <f>+E164+#REF!+E498+E595+E695+E795+#REF!+E1019+#REF!+#REF!+#REF!+#REF!+#REF!+#REF!+#REF!+#REF!+#REF!+#REF!+#REF!+#REF!+#REF!</f>
        <v>#REF!</v>
      </c>
      <c r="CC158" s="254" t="e">
        <f>+F164+#REF!+F498+F595+F695+F795+#REF!+F1019+#REF!+#REF!+#REF!+#REF!+#REF!+#REF!+#REF!+#REF!+#REF!+#REF!+#REF!+#REF!+#REF!</f>
        <v>#REF!</v>
      </c>
      <c r="CD158" s="254" t="e">
        <f>+G164+#REF!+G498+G595+G695+G795+#REF!+G1019+#REF!+#REF!+#REF!+#REF!+#REF!+#REF!+#REF!+#REF!+#REF!+#REF!+#REF!+#REF!+#REF!</f>
        <v>#REF!</v>
      </c>
      <c r="CE158" s="254" t="e">
        <f>+H164+#REF!+H498+H595+H695+H795+#REF!+H1019+#REF!+#REF!+#REF!+#REF!+#REF!+#REF!+#REF!+#REF!+#REF!+#REF!+#REF!+#REF!+#REF!</f>
        <v>#REF!</v>
      </c>
      <c r="CF158" s="247">
        <v>2014</v>
      </c>
      <c r="CG158" s="64" t="s">
        <v>47</v>
      </c>
      <c r="CH158" s="255">
        <f>+'Anexo 4'!D77+'Anexo 4'!E77</f>
        <v>244144.56850000005</v>
      </c>
      <c r="CI158" s="255">
        <f>+'Anexo 4'!F77+'Anexo 4'!G77</f>
        <v>581180.56800000032</v>
      </c>
      <c r="CJ158" s="255">
        <f>+'Anexo 4'!H77+'Anexo 4'!I77</f>
        <v>204789.13800000001</v>
      </c>
      <c r="CK158" s="255" t="e">
        <f>+'Anexo 4'!#REF!+'Anexo 4'!#REF!+'Anexo 4'!#REF!+'Anexo 4'!#REF!+'Anexo 4'!J77+'Anexo 4'!K77</f>
        <v>#REF!</v>
      </c>
      <c r="CL158" s="255">
        <f>+'Anexo 4'!L77+'Anexo 4'!M77</f>
        <v>1089667.1430000004</v>
      </c>
      <c r="CM158" s="256" t="e">
        <f t="shared" si="5"/>
        <v>#REF!</v>
      </c>
      <c r="CN158" s="256" t="e">
        <f t="shared" si="5"/>
        <v>#REF!</v>
      </c>
      <c r="CO158" s="256" t="e">
        <f t="shared" si="5"/>
        <v>#REF!</v>
      </c>
      <c r="CP158" s="256" t="e">
        <f t="shared" si="5"/>
        <v>#REF!</v>
      </c>
      <c r="CQ158" s="256" t="e">
        <f t="shared" si="5"/>
        <v>#REF!</v>
      </c>
      <c r="CR158" s="247">
        <v>2014</v>
      </c>
      <c r="CS158" s="64" t="s">
        <v>47</v>
      </c>
      <c r="CT158" s="226">
        <f>'Anexo 2 '!C76</f>
        <v>244144.56850000002</v>
      </c>
      <c r="CU158" s="226">
        <f>'Anexo 2 '!D76</f>
        <v>581180.56800000032</v>
      </c>
      <c r="CV158" s="226">
        <f>'Anexo 2 '!E76</f>
        <v>204789.13800000001</v>
      </c>
      <c r="CW158" s="226" t="e">
        <f>+'Anexo 2 '!#REF!+'Anexo 2 '!#REF!+'Anexo 2 '!#REF!</f>
        <v>#REF!</v>
      </c>
      <c r="CX158" s="226">
        <f>+'Anexo 2 '!G76</f>
        <v>1089667.1430000002</v>
      </c>
      <c r="CY158" s="247">
        <v>2014</v>
      </c>
      <c r="CZ158" s="64" t="s">
        <v>47</v>
      </c>
      <c r="DA158" s="256">
        <f t="shared" si="6"/>
        <v>0</v>
      </c>
      <c r="DB158" s="256">
        <f t="shared" si="6"/>
        <v>0</v>
      </c>
      <c r="DC158" s="256">
        <f t="shared" si="6"/>
        <v>0</v>
      </c>
      <c r="DD158" s="256" t="e">
        <f t="shared" si="6"/>
        <v>#REF!</v>
      </c>
      <c r="DE158" s="256">
        <f t="shared" si="6"/>
        <v>0</v>
      </c>
    </row>
    <row r="159" spans="1:109" ht="16.5" x14ac:dyDescent="0.3">
      <c r="A159" s="410">
        <v>2011</v>
      </c>
      <c r="B159" s="64" t="s">
        <v>50</v>
      </c>
      <c r="C159" s="358" t="s">
        <v>99</v>
      </c>
      <c r="D159" s="359">
        <v>58241.924499999994</v>
      </c>
      <c r="E159" s="359">
        <v>45461.552499999998</v>
      </c>
      <c r="F159" s="360">
        <v>17844.767500000002</v>
      </c>
      <c r="G159" s="360">
        <v>6941.3099999999995</v>
      </c>
      <c r="H159" s="118">
        <v>128489.5545</v>
      </c>
      <c r="I159" s="54"/>
      <c r="J159" s="54"/>
      <c r="BY159" s="247">
        <v>2014</v>
      </c>
      <c r="BZ159" s="64" t="s">
        <v>48</v>
      </c>
      <c r="CA159" s="254" t="e">
        <f>+D165+#REF!+D501+D596+D696+D796+#REF!+D1020+#REF!+#REF!+#REF!+#REF!+#REF!+#REF!+#REF!+#REF!+#REF!+#REF!+#REF!+#REF!+#REF!</f>
        <v>#REF!</v>
      </c>
      <c r="CB159" s="254" t="e">
        <f>+E165+#REF!+E501+E596+E696+E796+#REF!+E1020+#REF!+#REF!+#REF!+#REF!+#REF!+#REF!+#REF!+#REF!+#REF!+#REF!+#REF!+#REF!+#REF!</f>
        <v>#REF!</v>
      </c>
      <c r="CC159" s="254" t="e">
        <f>+F165+#REF!+F501+F596+F696+F796+#REF!+F1020+#REF!+#REF!+#REF!+#REF!+#REF!+#REF!+#REF!+#REF!+#REF!+#REF!+#REF!+#REF!+#REF!</f>
        <v>#REF!</v>
      </c>
      <c r="CD159" s="254" t="e">
        <f>+G165+#REF!+G501+G596+G696+G796+#REF!+G1020+#REF!+#REF!+#REF!+#REF!+#REF!+#REF!+#REF!+#REF!+#REF!+#REF!+#REF!+#REF!+#REF!</f>
        <v>#REF!</v>
      </c>
      <c r="CE159" s="254" t="e">
        <f>+H165+#REF!+H501+H596+H696+H796+#REF!+H1020+#REF!+#REF!+#REF!+#REF!+#REF!+#REF!+#REF!+#REF!+#REF!+#REF!+#REF!+#REF!+#REF!</f>
        <v>#REF!</v>
      </c>
      <c r="CF159" s="247">
        <v>2014</v>
      </c>
      <c r="CG159" s="64" t="s">
        <v>48</v>
      </c>
      <c r="CH159" s="255">
        <f>+'Anexo 4'!D78+'Anexo 4'!E78</f>
        <v>229002.94600000003</v>
      </c>
      <c r="CI159" s="255">
        <f>+'Anexo 4'!F78+'Anexo 4'!G78</f>
        <v>568119.19949999999</v>
      </c>
      <c r="CJ159" s="255">
        <f>+'Anexo 4'!H78+'Anexo 4'!I78</f>
        <v>186506.61750000005</v>
      </c>
      <c r="CK159" s="255" t="e">
        <f>+'Anexo 4'!#REF!+'Anexo 4'!#REF!+'Anexo 4'!#REF!+'Anexo 4'!#REF!+'Anexo 4'!J78+'Anexo 4'!K78</f>
        <v>#REF!</v>
      </c>
      <c r="CL159" s="255">
        <f>+'Anexo 4'!L78+'Anexo 4'!M78</f>
        <v>1040586.7650000001</v>
      </c>
      <c r="CM159" s="256" t="e">
        <f t="shared" si="5"/>
        <v>#REF!</v>
      </c>
      <c r="CN159" s="256" t="e">
        <f t="shared" si="5"/>
        <v>#REF!</v>
      </c>
      <c r="CO159" s="256" t="e">
        <f t="shared" si="5"/>
        <v>#REF!</v>
      </c>
      <c r="CP159" s="256" t="e">
        <f t="shared" si="5"/>
        <v>#REF!</v>
      </c>
      <c r="CQ159" s="256" t="e">
        <f t="shared" si="5"/>
        <v>#REF!</v>
      </c>
      <c r="CR159" s="247">
        <v>2014</v>
      </c>
      <c r="CS159" s="64" t="s">
        <v>48</v>
      </c>
      <c r="CT159" s="226">
        <f>'Anexo 2 '!C77</f>
        <v>229002.94600000008</v>
      </c>
      <c r="CU159" s="226">
        <f>'Anexo 2 '!D77</f>
        <v>568119.19949999999</v>
      </c>
      <c r="CV159" s="226">
        <f>'Anexo 2 '!E77</f>
        <v>186506.61749999999</v>
      </c>
      <c r="CW159" s="226" t="e">
        <f>+'Anexo 2 '!#REF!+'Anexo 2 '!#REF!+'Anexo 2 '!#REF!</f>
        <v>#REF!</v>
      </c>
      <c r="CX159" s="226">
        <f>+'Anexo 2 '!G77</f>
        <v>1040586.7650000004</v>
      </c>
      <c r="CY159" s="247">
        <v>2014</v>
      </c>
      <c r="CZ159" s="64" t="s">
        <v>48</v>
      </c>
      <c r="DA159" s="256">
        <f t="shared" si="6"/>
        <v>0</v>
      </c>
      <c r="DB159" s="256">
        <f t="shared" si="6"/>
        <v>0</v>
      </c>
      <c r="DC159" s="256">
        <f t="shared" si="6"/>
        <v>0</v>
      </c>
      <c r="DD159" s="256" t="e">
        <f t="shared" si="6"/>
        <v>#REF!</v>
      </c>
      <c r="DE159" s="256">
        <f t="shared" si="6"/>
        <v>0</v>
      </c>
    </row>
    <row r="160" spans="1:109" ht="16.5" x14ac:dyDescent="0.3">
      <c r="A160" s="391">
        <v>2011</v>
      </c>
      <c r="B160" s="353" t="s">
        <v>51</v>
      </c>
      <c r="C160" s="354" t="s">
        <v>99</v>
      </c>
      <c r="D160" s="355">
        <v>64385.03</v>
      </c>
      <c r="E160" s="355">
        <v>42903.794999999998</v>
      </c>
      <c r="F160" s="356">
        <v>18354.075000000001</v>
      </c>
      <c r="G160" s="356">
        <v>6258.4724999999999</v>
      </c>
      <c r="H160" s="357">
        <v>131901.3725</v>
      </c>
      <c r="I160" s="54"/>
      <c r="J160" s="54"/>
      <c r="BY160" s="247">
        <v>2014</v>
      </c>
      <c r="BZ160" s="64" t="s">
        <v>49</v>
      </c>
      <c r="CA160" s="254" t="e">
        <f>+D166+#REF!+D502+D597+D697+D797+#REF!+D1021+#REF!+#REF!+#REF!+#REF!+#REF!+#REF!+#REF!+#REF!+#REF!+#REF!+#REF!+#REF!+#REF!</f>
        <v>#REF!</v>
      </c>
      <c r="CB160" s="254" t="e">
        <f>+E166+#REF!+E502+E597+E697+E797+#REF!+E1021+#REF!+#REF!+#REF!+#REF!+#REF!+#REF!+#REF!+#REF!+#REF!+#REF!+#REF!+#REF!+#REF!</f>
        <v>#REF!</v>
      </c>
      <c r="CC160" s="254" t="e">
        <f>+F166+#REF!+F502+F597+F697+F797+#REF!+F1021+#REF!+#REF!+#REF!+#REF!+#REF!+#REF!+#REF!+#REF!+#REF!+#REF!+#REF!+#REF!+#REF!</f>
        <v>#REF!</v>
      </c>
      <c r="CD160" s="254" t="e">
        <f>+G166+#REF!+G502+G597+G697+G797+#REF!+G1021+#REF!+#REF!+#REF!+#REF!+#REF!+#REF!+#REF!+#REF!+#REF!+#REF!+#REF!+#REF!+#REF!</f>
        <v>#REF!</v>
      </c>
      <c r="CE160" s="254" t="e">
        <f>+H166+#REF!+H502+H597+H697+H797+#REF!+H1021+#REF!+#REF!+#REF!+#REF!+#REF!+#REF!+#REF!+#REF!+#REF!+#REF!+#REF!+#REF!+#REF!</f>
        <v>#REF!</v>
      </c>
      <c r="CF160" s="247">
        <v>2014</v>
      </c>
      <c r="CG160" s="64" t="s">
        <v>49</v>
      </c>
      <c r="CH160" s="255">
        <f>+'Anexo 4'!D79+'Anexo 4'!E79</f>
        <v>212488.79500000004</v>
      </c>
      <c r="CI160" s="255">
        <f>+'Anexo 4'!F79+'Anexo 4'!G79</f>
        <v>554487.6370000001</v>
      </c>
      <c r="CJ160" s="255">
        <f>+'Anexo 4'!H79+'Anexo 4'!I79</f>
        <v>167779.88400000002</v>
      </c>
      <c r="CK160" s="255" t="e">
        <f>+'Anexo 4'!#REF!+'Anexo 4'!#REF!+'Anexo 4'!#REF!+'Anexo 4'!#REF!+'Anexo 4'!J79+'Anexo 4'!K79</f>
        <v>#REF!</v>
      </c>
      <c r="CL160" s="255">
        <f>+'Anexo 4'!L79+'Anexo 4'!M79</f>
        <v>984139.63100000005</v>
      </c>
      <c r="CM160" s="256" t="e">
        <f t="shared" si="5"/>
        <v>#REF!</v>
      </c>
      <c r="CN160" s="256" t="e">
        <f t="shared" si="5"/>
        <v>#REF!</v>
      </c>
      <c r="CO160" s="256" t="e">
        <f t="shared" si="5"/>
        <v>#REF!</v>
      </c>
      <c r="CP160" s="256" t="e">
        <f t="shared" si="5"/>
        <v>#REF!</v>
      </c>
      <c r="CQ160" s="256" t="e">
        <f t="shared" si="5"/>
        <v>#REF!</v>
      </c>
      <c r="CR160" s="247">
        <v>2014</v>
      </c>
      <c r="CS160" s="64" t="s">
        <v>49</v>
      </c>
      <c r="CT160" s="226">
        <f>'Anexo 2 '!C78</f>
        <v>212488.79500000004</v>
      </c>
      <c r="CU160" s="226">
        <f>'Anexo 2 '!D78</f>
        <v>554487.63700000022</v>
      </c>
      <c r="CV160" s="226">
        <f>'Anexo 2 '!E78</f>
        <v>167779.88399999999</v>
      </c>
      <c r="CW160" s="226" t="e">
        <f>+'Anexo 2 '!#REF!+'Anexo 2 '!#REF!+'Anexo 2 '!#REF!</f>
        <v>#REF!</v>
      </c>
      <c r="CX160" s="226">
        <f>+'Anexo 2 '!G78</f>
        <v>984139.63099999994</v>
      </c>
      <c r="CY160" s="247">
        <v>2014</v>
      </c>
      <c r="CZ160" s="64" t="s">
        <v>49</v>
      </c>
      <c r="DA160" s="256">
        <f t="shared" si="6"/>
        <v>0</v>
      </c>
      <c r="DB160" s="256">
        <f t="shared" si="6"/>
        <v>0</v>
      </c>
      <c r="DC160" s="256">
        <f t="shared" si="6"/>
        <v>0</v>
      </c>
      <c r="DD160" s="256" t="e">
        <f t="shared" si="6"/>
        <v>#REF!</v>
      </c>
      <c r="DE160" s="256">
        <f t="shared" si="6"/>
        <v>0</v>
      </c>
    </row>
    <row r="161" spans="1:109" ht="16.5" x14ac:dyDescent="0.3">
      <c r="A161" s="410">
        <v>2011</v>
      </c>
      <c r="B161" s="64" t="s">
        <v>52</v>
      </c>
      <c r="C161" s="358" t="s">
        <v>99</v>
      </c>
      <c r="D161" s="359">
        <v>71372.460000000006</v>
      </c>
      <c r="E161" s="359">
        <v>53245.915000000001</v>
      </c>
      <c r="F161" s="360">
        <v>19605.8125</v>
      </c>
      <c r="G161" s="360">
        <v>7867.35</v>
      </c>
      <c r="H161" s="118">
        <v>152091.53749999998</v>
      </c>
      <c r="I161" s="54"/>
      <c r="J161" s="54"/>
      <c r="BY161" s="247">
        <v>2015</v>
      </c>
      <c r="BZ161" s="64" t="s">
        <v>50</v>
      </c>
      <c r="CA161" s="254" t="e">
        <f>+D167+#REF!+D503+D598+D698+D798+#REF!+D1022+#REF!+#REF!+#REF!+#REF!+#REF!+#REF!+#REF!+#REF!+#REF!+#REF!+#REF!+#REF!+#REF!</f>
        <v>#REF!</v>
      </c>
      <c r="CB161" s="254" t="e">
        <f>+E167+#REF!+E503+E598+E698+E798+#REF!+E1022+#REF!+#REF!+#REF!+#REF!+#REF!+#REF!+#REF!+#REF!+#REF!+#REF!+#REF!+#REF!+#REF!</f>
        <v>#REF!</v>
      </c>
      <c r="CC161" s="254" t="e">
        <f>+F167+#REF!+F503+F598+F698+F798+#REF!+F1022+#REF!+#REF!+#REF!+#REF!+#REF!+#REF!+#REF!+#REF!+#REF!+#REF!+#REF!+#REF!+#REF!</f>
        <v>#REF!</v>
      </c>
      <c r="CD161" s="254" t="e">
        <f>+G167+#REF!+G503+G598+G698+G798+#REF!+G1022+#REF!+#REF!+#REF!+#REF!+#REF!+#REF!+#REF!+#REF!+#REF!+#REF!+#REF!+#REF!+#REF!</f>
        <v>#REF!</v>
      </c>
      <c r="CE161" s="254" t="e">
        <f>+H167+#REF!+H503+H598+H698+H798+#REF!+H1022+#REF!+#REF!+#REF!+#REF!+#REF!+#REF!+#REF!+#REF!+#REF!+#REF!+#REF!+#REF!+#REF!</f>
        <v>#REF!</v>
      </c>
      <c r="CF161" s="247">
        <v>2015</v>
      </c>
      <c r="CG161" s="64" t="s">
        <v>50</v>
      </c>
      <c r="CH161" s="255">
        <f>+'Anexo 4'!D80+'Anexo 4'!E80</f>
        <v>194774.23199999993</v>
      </c>
      <c r="CI161" s="255">
        <f>+'Anexo 4'!F80+'Anexo 4'!G80</f>
        <v>504284.56699999998</v>
      </c>
      <c r="CJ161" s="255">
        <f>+'Anexo 4'!H80+'Anexo 4'!I80</f>
        <v>177343.32399999999</v>
      </c>
      <c r="CK161" s="255" t="e">
        <f>+'Anexo 4'!#REF!+'Anexo 4'!#REF!+'Anexo 4'!#REF!+'Anexo 4'!#REF!+'Anexo 4'!J80+'Anexo 4'!K80</f>
        <v>#REF!</v>
      </c>
      <c r="CL161" s="255">
        <f>+'Anexo 4'!L80+'Anexo 4'!M80</f>
        <v>927848.33149999985</v>
      </c>
      <c r="CM161" s="256" t="e">
        <f t="shared" si="5"/>
        <v>#REF!</v>
      </c>
      <c r="CN161" s="256" t="e">
        <f t="shared" si="5"/>
        <v>#REF!</v>
      </c>
      <c r="CO161" s="256" t="e">
        <f t="shared" si="5"/>
        <v>#REF!</v>
      </c>
      <c r="CP161" s="256" t="e">
        <f t="shared" si="5"/>
        <v>#REF!</v>
      </c>
      <c r="CQ161" s="256" t="e">
        <f t="shared" si="5"/>
        <v>#REF!</v>
      </c>
      <c r="CR161" s="247">
        <v>2015</v>
      </c>
      <c r="CS161" s="64" t="s">
        <v>50</v>
      </c>
      <c r="CT161" s="226">
        <f>'Anexo 2 '!C79</f>
        <v>194774.23199999993</v>
      </c>
      <c r="CU161" s="226">
        <f>'Anexo 2 '!D79</f>
        <v>504284.56699999998</v>
      </c>
      <c r="CV161" s="226">
        <f>'Anexo 2 '!E79</f>
        <v>177343.32400000008</v>
      </c>
      <c r="CW161" s="226" t="e">
        <f>+'Anexo 2 '!#REF!+'Anexo 2 '!#REF!+'Anexo 2 '!#REF!</f>
        <v>#REF!</v>
      </c>
      <c r="CX161" s="226">
        <f>+'Anexo 2 '!G79</f>
        <v>927848.33150000009</v>
      </c>
      <c r="CY161" s="247">
        <v>2015</v>
      </c>
      <c r="CZ161" s="64" t="s">
        <v>50</v>
      </c>
      <c r="DA161" s="256">
        <f t="shared" si="6"/>
        <v>0</v>
      </c>
      <c r="DB161" s="256">
        <f t="shared" si="6"/>
        <v>0</v>
      </c>
      <c r="DC161" s="256">
        <f t="shared" si="6"/>
        <v>0</v>
      </c>
      <c r="DD161" s="256" t="e">
        <f t="shared" si="6"/>
        <v>#REF!</v>
      </c>
      <c r="DE161" s="256">
        <f t="shared" si="6"/>
        <v>0</v>
      </c>
    </row>
    <row r="162" spans="1:109" ht="16.5" x14ac:dyDescent="0.3">
      <c r="A162" s="391">
        <v>2011</v>
      </c>
      <c r="B162" s="353" t="s">
        <v>40</v>
      </c>
      <c r="C162" s="354" t="s">
        <v>99</v>
      </c>
      <c r="D162" s="355">
        <v>65628.815000000002</v>
      </c>
      <c r="E162" s="355">
        <v>47261.06</v>
      </c>
      <c r="F162" s="356">
        <v>16653.057499999999</v>
      </c>
      <c r="G162" s="356">
        <v>6748.5450000000001</v>
      </c>
      <c r="H162" s="357">
        <v>136291.47750000001</v>
      </c>
      <c r="I162" s="54"/>
      <c r="J162" s="54"/>
      <c r="BY162" s="247">
        <v>2015</v>
      </c>
      <c r="BZ162" s="64" t="s">
        <v>51</v>
      </c>
      <c r="CA162" s="254" t="e">
        <f>+D168+#REF!+D504+D599+D699+D799+#REF!+D1023+#REF!+#REF!+#REF!+#REF!+#REF!+#REF!+#REF!+#REF!+#REF!+#REF!+#REF!+#REF!+#REF!</f>
        <v>#REF!</v>
      </c>
      <c r="CB162" s="254" t="e">
        <f>+E168+#REF!+E504+E599+E699+E799+#REF!+E1023+#REF!+#REF!+#REF!+#REF!+#REF!+#REF!+#REF!+#REF!+#REF!+#REF!+#REF!+#REF!+#REF!</f>
        <v>#REF!</v>
      </c>
      <c r="CC162" s="254" t="e">
        <f>+F168+#REF!+F504+F599+F699+F799+#REF!+F1023+#REF!+#REF!+#REF!+#REF!+#REF!+#REF!+#REF!+#REF!+#REF!+#REF!+#REF!+#REF!+#REF!</f>
        <v>#REF!</v>
      </c>
      <c r="CD162" s="254" t="e">
        <f>+G168+#REF!+G504+G599+G699+G799+#REF!+G1023+#REF!+#REF!+#REF!+#REF!+#REF!+#REF!+#REF!+#REF!+#REF!+#REF!+#REF!+#REF!+#REF!</f>
        <v>#REF!</v>
      </c>
      <c r="CE162" s="254" t="e">
        <f>+H168+#REF!+H504+H599+H699+H799+#REF!+H1023+#REF!+#REF!+#REF!+#REF!+#REF!+#REF!+#REF!+#REF!+#REF!+#REF!+#REF!+#REF!+#REF!</f>
        <v>#REF!</v>
      </c>
      <c r="CF162" s="247">
        <v>2015</v>
      </c>
      <c r="CG162" s="64" t="s">
        <v>51</v>
      </c>
      <c r="CH162" s="255">
        <f>+'Anexo 4'!D81+'Anexo 4'!E81</f>
        <v>230227.31450000004</v>
      </c>
      <c r="CI162" s="255">
        <f>+'Anexo 4'!F81+'Anexo 4'!G81</f>
        <v>496774.54200000002</v>
      </c>
      <c r="CJ162" s="255">
        <f>+'Anexo 4'!H81+'Anexo 4'!I81</f>
        <v>202069.1875</v>
      </c>
      <c r="CK162" s="255" t="e">
        <f>+'Anexo 4'!#REF!+'Anexo 4'!#REF!+'Anexo 4'!#REF!+'Anexo 4'!#REF!+'Anexo 4'!J81+'Anexo 4'!K81</f>
        <v>#REF!</v>
      </c>
      <c r="CL162" s="255">
        <f>+'Anexo 4'!L81+'Anexo 4'!M81</f>
        <v>986176.44499999995</v>
      </c>
      <c r="CM162" s="256" t="e">
        <f t="shared" si="5"/>
        <v>#REF!</v>
      </c>
      <c r="CN162" s="256" t="e">
        <f t="shared" si="5"/>
        <v>#REF!</v>
      </c>
      <c r="CO162" s="256" t="e">
        <f t="shared" si="5"/>
        <v>#REF!</v>
      </c>
      <c r="CP162" s="256" t="e">
        <f t="shared" si="5"/>
        <v>#REF!</v>
      </c>
      <c r="CQ162" s="256" t="e">
        <f t="shared" si="5"/>
        <v>#REF!</v>
      </c>
      <c r="CR162" s="247">
        <v>2015</v>
      </c>
      <c r="CS162" s="64" t="s">
        <v>51</v>
      </c>
      <c r="CT162" s="226">
        <f>'Anexo 2 '!C80</f>
        <v>230227.31450000004</v>
      </c>
      <c r="CU162" s="226">
        <f>'Anexo 2 '!D80</f>
        <v>496774.54200000007</v>
      </c>
      <c r="CV162" s="226">
        <f>'Anexo 2 '!E80</f>
        <v>202069.18749999994</v>
      </c>
      <c r="CW162" s="226" t="e">
        <f>+'Anexo 2 '!#REF!+'Anexo 2 '!#REF!+'Anexo 2 '!#REF!</f>
        <v>#REF!</v>
      </c>
      <c r="CX162" s="226">
        <f>+'Anexo 2 '!G80</f>
        <v>986176.44500000007</v>
      </c>
      <c r="CY162" s="247">
        <v>2015</v>
      </c>
      <c r="CZ162" s="64" t="s">
        <v>51</v>
      </c>
      <c r="DA162" s="256">
        <f t="shared" si="6"/>
        <v>0</v>
      </c>
      <c r="DB162" s="256">
        <f t="shared" si="6"/>
        <v>0</v>
      </c>
      <c r="DC162" s="256">
        <f t="shared" si="6"/>
        <v>0</v>
      </c>
      <c r="DD162" s="256" t="e">
        <f t="shared" si="6"/>
        <v>#REF!</v>
      </c>
      <c r="DE162" s="256">
        <f t="shared" si="6"/>
        <v>0</v>
      </c>
    </row>
    <row r="163" spans="1:109" ht="16.5" x14ac:dyDescent="0.3">
      <c r="A163" s="410">
        <v>2011</v>
      </c>
      <c r="B163" s="64" t="s">
        <v>42</v>
      </c>
      <c r="C163" s="358" t="s">
        <v>99</v>
      </c>
      <c r="D163" s="359">
        <v>75291.0625</v>
      </c>
      <c r="E163" s="359">
        <v>50619.524999999994</v>
      </c>
      <c r="F163" s="360">
        <v>19879.934999999998</v>
      </c>
      <c r="G163" s="360">
        <v>7676.97</v>
      </c>
      <c r="H163" s="118">
        <v>153467.49249999999</v>
      </c>
      <c r="I163" s="54"/>
      <c r="J163" s="54"/>
      <c r="BY163" s="247">
        <v>2015</v>
      </c>
      <c r="BZ163" s="64" t="s">
        <v>52</v>
      </c>
      <c r="CA163" s="254" t="e">
        <f>+D169+#REF!+D505+D600+D700+D800+#REF!+D1024+#REF!+#REF!+#REF!+#REF!+#REF!+#REF!+#REF!+#REF!+#REF!+#REF!+#REF!+#REF!+#REF!</f>
        <v>#REF!</v>
      </c>
      <c r="CB163" s="254" t="e">
        <f>+E169+#REF!+E505+E600+E700+E800+#REF!+E1024+#REF!+#REF!+#REF!+#REF!+#REF!+#REF!+#REF!+#REF!+#REF!+#REF!+#REF!+#REF!+#REF!</f>
        <v>#REF!</v>
      </c>
      <c r="CC163" s="254" t="e">
        <f>+F169+#REF!+F505+F600+F700+F800+#REF!+F1024+#REF!+#REF!+#REF!+#REF!+#REF!+#REF!+#REF!+#REF!+#REF!+#REF!+#REF!+#REF!+#REF!</f>
        <v>#REF!</v>
      </c>
      <c r="CD163" s="254" t="e">
        <f>+G169+#REF!+G505+G600+G700+G800+#REF!+G1024+#REF!+#REF!+#REF!+#REF!+#REF!+#REF!+#REF!+#REF!+#REF!+#REF!+#REF!+#REF!+#REF!</f>
        <v>#REF!</v>
      </c>
      <c r="CE163" s="254" t="e">
        <f>+H169+#REF!+H505+H600+H700+H800+#REF!+H1024+#REF!+#REF!+#REF!+#REF!+#REF!+#REF!+#REF!+#REF!+#REF!+#REF!+#REF!+#REF!+#REF!</f>
        <v>#REF!</v>
      </c>
      <c r="CF163" s="247">
        <v>2015</v>
      </c>
      <c r="CG163" s="64" t="s">
        <v>52</v>
      </c>
      <c r="CH163" s="255">
        <f>+'Anexo 4'!D82+'Anexo 4'!E82</f>
        <v>246609.20999999996</v>
      </c>
      <c r="CI163" s="255">
        <f>+'Anexo 4'!F82+'Anexo 4'!G82</f>
        <v>562669.77199999988</v>
      </c>
      <c r="CJ163" s="255">
        <f>+'Anexo 4'!H82+'Anexo 4'!I82</f>
        <v>215056.62550000002</v>
      </c>
      <c r="CK163" s="255" t="e">
        <f>+'Anexo 4'!#REF!+'Anexo 4'!#REF!+'Anexo 4'!#REF!+'Anexo 4'!#REF!+'Anexo 4'!J82+'Anexo 4'!K82</f>
        <v>#REF!</v>
      </c>
      <c r="CL163" s="255">
        <f>+'Anexo 4'!L82+'Anexo 4'!M82</f>
        <v>1079949.068</v>
      </c>
      <c r="CM163" s="256" t="e">
        <f t="shared" si="5"/>
        <v>#REF!</v>
      </c>
      <c r="CN163" s="256" t="e">
        <f t="shared" si="5"/>
        <v>#REF!</v>
      </c>
      <c r="CO163" s="256" t="e">
        <f t="shared" si="5"/>
        <v>#REF!</v>
      </c>
      <c r="CP163" s="256" t="e">
        <f t="shared" si="5"/>
        <v>#REF!</v>
      </c>
      <c r="CQ163" s="256" t="e">
        <f t="shared" si="5"/>
        <v>#REF!</v>
      </c>
      <c r="CR163" s="247">
        <v>2015</v>
      </c>
      <c r="CS163" s="64" t="s">
        <v>52</v>
      </c>
      <c r="CT163" s="226">
        <f>'Anexo 2 '!C81</f>
        <v>246609.20999999996</v>
      </c>
      <c r="CU163" s="226">
        <f>'Anexo 2 '!D81</f>
        <v>562669.772</v>
      </c>
      <c r="CV163" s="226">
        <f>'Anexo 2 '!E81</f>
        <v>215056.62550000002</v>
      </c>
      <c r="CW163" s="226" t="e">
        <f>+'Anexo 2 '!#REF!+'Anexo 2 '!#REF!+'Anexo 2 '!#REF!</f>
        <v>#REF!</v>
      </c>
      <c r="CX163" s="226">
        <f>+'Anexo 2 '!G81</f>
        <v>1079949.0679999995</v>
      </c>
      <c r="CY163" s="247">
        <v>2015</v>
      </c>
      <c r="CZ163" s="64" t="s">
        <v>52</v>
      </c>
      <c r="DA163" s="256">
        <f t="shared" si="6"/>
        <v>0</v>
      </c>
      <c r="DB163" s="256">
        <f t="shared" si="6"/>
        <v>0</v>
      </c>
      <c r="DC163" s="256">
        <f t="shared" si="6"/>
        <v>0</v>
      </c>
      <c r="DD163" s="256" t="e">
        <f t="shared" si="6"/>
        <v>#REF!</v>
      </c>
      <c r="DE163" s="256">
        <f t="shared" si="6"/>
        <v>0</v>
      </c>
    </row>
    <row r="164" spans="1:109" ht="16.5" x14ac:dyDescent="0.3">
      <c r="A164" s="391">
        <v>2011</v>
      </c>
      <c r="B164" s="353" t="s">
        <v>43</v>
      </c>
      <c r="C164" s="354" t="s">
        <v>99</v>
      </c>
      <c r="D164" s="355">
        <v>76984.584999999992</v>
      </c>
      <c r="E164" s="355">
        <v>45875.895000000004</v>
      </c>
      <c r="F164" s="356">
        <v>17860.530000000002</v>
      </c>
      <c r="G164" s="356">
        <v>8000.2875000000004</v>
      </c>
      <c r="H164" s="357">
        <v>148721.29750000002</v>
      </c>
      <c r="I164" s="54"/>
      <c r="J164" s="54"/>
      <c r="BY164" s="247">
        <v>2015</v>
      </c>
      <c r="BZ164" s="64" t="s">
        <v>40</v>
      </c>
      <c r="CA164" s="254" t="e">
        <f>+D170+#REF!+D506+D601+D701+D801+#REF!+D1025+#REF!+#REF!+#REF!+#REF!+#REF!+#REF!+#REF!+#REF!+#REF!+#REF!+#REF!+#REF!+#REF!</f>
        <v>#REF!</v>
      </c>
      <c r="CB164" s="254" t="e">
        <f>+E170+#REF!+E506+E601+E701+E801+#REF!+E1025+#REF!+#REF!+#REF!+#REF!+#REF!+#REF!+#REF!+#REF!+#REF!+#REF!+#REF!+#REF!+#REF!</f>
        <v>#REF!</v>
      </c>
      <c r="CC164" s="254" t="e">
        <f>+F170+#REF!+F506+F601+F701+F801+#REF!+F1025+#REF!+#REF!+#REF!+#REF!+#REF!+#REF!+#REF!+#REF!+#REF!+#REF!+#REF!+#REF!+#REF!</f>
        <v>#REF!</v>
      </c>
      <c r="CD164" s="254" t="e">
        <f>+G170+#REF!+G506+G601+G701+G801+#REF!+G1025+#REF!+#REF!+#REF!+#REF!+#REF!+#REF!+#REF!+#REF!+#REF!+#REF!+#REF!+#REF!+#REF!</f>
        <v>#REF!</v>
      </c>
      <c r="CE164" s="254" t="e">
        <f>+H170+#REF!+H506+H601+H701+H801+#REF!+H1025+#REF!+#REF!+#REF!+#REF!+#REF!+#REF!+#REF!+#REF!+#REF!+#REF!+#REF!+#REF!+#REF!</f>
        <v>#REF!</v>
      </c>
      <c r="CF164" s="247">
        <v>2015</v>
      </c>
      <c r="CG164" s="64" t="s">
        <v>40</v>
      </c>
      <c r="CH164" s="255">
        <f>+'Anexo 4'!D83+'Anexo 4'!E83</f>
        <v>232379.37500000006</v>
      </c>
      <c r="CI164" s="255">
        <f>+'Anexo 4'!F83+'Anexo 4'!G83</f>
        <v>512194.37900000007</v>
      </c>
      <c r="CJ164" s="255">
        <f>+'Anexo 4'!H83+'Anexo 4'!I83</f>
        <v>199027.01800000004</v>
      </c>
      <c r="CK164" s="255" t="e">
        <f>+'Anexo 4'!#REF!+'Anexo 4'!#REF!+'Anexo 4'!#REF!+'Anexo 4'!#REF!+'Anexo 4'!J83+'Anexo 4'!K83</f>
        <v>#REF!</v>
      </c>
      <c r="CL164" s="255">
        <f>+'Anexo 4'!L83+'Anexo 4'!M83</f>
        <v>999411.62250000006</v>
      </c>
      <c r="CM164" s="256" t="e">
        <f t="shared" si="5"/>
        <v>#REF!</v>
      </c>
      <c r="CN164" s="256" t="e">
        <f t="shared" si="5"/>
        <v>#REF!</v>
      </c>
      <c r="CO164" s="256" t="e">
        <f t="shared" si="5"/>
        <v>#REF!</v>
      </c>
      <c r="CP164" s="256" t="e">
        <f t="shared" si="5"/>
        <v>#REF!</v>
      </c>
      <c r="CQ164" s="256" t="e">
        <f t="shared" si="5"/>
        <v>#REF!</v>
      </c>
      <c r="CR164" s="247">
        <v>2015</v>
      </c>
      <c r="CS164" s="64" t="s">
        <v>40</v>
      </c>
      <c r="CT164" s="226">
        <f>'Anexo 2 '!C82</f>
        <v>232379.375</v>
      </c>
      <c r="CU164" s="226">
        <f>'Anexo 2 '!D82</f>
        <v>512194.37900000007</v>
      </c>
      <c r="CV164" s="226">
        <f>'Anexo 2 '!E82</f>
        <v>199027.01799999998</v>
      </c>
      <c r="CW164" s="226" t="e">
        <f>+'Anexo 2 '!#REF!+'Anexo 2 '!#REF!+'Anexo 2 '!#REF!</f>
        <v>#REF!</v>
      </c>
      <c r="CX164" s="226">
        <f>+'Anexo 2 '!G82</f>
        <v>999411.62249999982</v>
      </c>
      <c r="CY164" s="247">
        <v>2015</v>
      </c>
      <c r="CZ164" s="64" t="s">
        <v>40</v>
      </c>
      <c r="DA164" s="256">
        <f t="shared" si="6"/>
        <v>0</v>
      </c>
      <c r="DB164" s="256">
        <f t="shared" si="6"/>
        <v>0</v>
      </c>
      <c r="DC164" s="256">
        <f t="shared" si="6"/>
        <v>0</v>
      </c>
      <c r="DD164" s="256" t="e">
        <f t="shared" si="6"/>
        <v>#REF!</v>
      </c>
      <c r="DE164" s="256">
        <f t="shared" si="6"/>
        <v>0</v>
      </c>
    </row>
    <row r="165" spans="1:109" ht="16.5" x14ac:dyDescent="0.3">
      <c r="A165" s="410">
        <v>2011</v>
      </c>
      <c r="B165" s="64" t="s">
        <v>44</v>
      </c>
      <c r="C165" s="358" t="s">
        <v>99</v>
      </c>
      <c r="D165" s="359">
        <v>80866.664999999994</v>
      </c>
      <c r="E165" s="359">
        <v>50700.85</v>
      </c>
      <c r="F165" s="360">
        <v>18551.455000000002</v>
      </c>
      <c r="G165" s="360">
        <v>9243.69</v>
      </c>
      <c r="H165" s="118">
        <v>159362.65999999997</v>
      </c>
      <c r="I165" s="54"/>
      <c r="J165" s="54"/>
      <c r="BY165" s="247">
        <v>2015</v>
      </c>
      <c r="BZ165" s="64" t="s">
        <v>42</v>
      </c>
      <c r="CA165" s="254" t="e">
        <f>+D171+#REF!+D507+D602+D702+D802+#REF!+D1026+#REF!+#REF!+#REF!+#REF!+#REF!+#REF!+#REF!+#REF!+#REF!+#REF!+#REF!+#REF!+#REF!</f>
        <v>#REF!</v>
      </c>
      <c r="CB165" s="254" t="e">
        <f>+E171+#REF!+E507+E602+E702+E802+#REF!+E1026+#REF!+#REF!+#REF!+#REF!+#REF!+#REF!+#REF!+#REF!+#REF!+#REF!+#REF!+#REF!+#REF!</f>
        <v>#REF!</v>
      </c>
      <c r="CC165" s="254" t="e">
        <f>+F171+#REF!+F507+F602+F702+F802+#REF!+F1026+#REF!+#REF!+#REF!+#REF!+#REF!+#REF!+#REF!+#REF!+#REF!+#REF!+#REF!+#REF!+#REF!</f>
        <v>#REF!</v>
      </c>
      <c r="CD165" s="254" t="e">
        <f>+G171+#REF!+G507+G602+G702+G802+#REF!+G1026+#REF!+#REF!+#REF!+#REF!+#REF!+#REF!+#REF!+#REF!+#REF!+#REF!+#REF!+#REF!+#REF!</f>
        <v>#REF!</v>
      </c>
      <c r="CE165" s="254" t="e">
        <f>+H171+#REF!+H507+H602+H702+H802+#REF!+H1026+#REF!+#REF!+#REF!+#REF!+#REF!+#REF!+#REF!+#REF!+#REF!+#REF!+#REF!+#REF!+#REF!</f>
        <v>#REF!</v>
      </c>
      <c r="CF165" s="247">
        <v>2015</v>
      </c>
      <c r="CG165" s="64" t="s">
        <v>42</v>
      </c>
      <c r="CH165" s="255">
        <f>+'Anexo 4'!D84+'Anexo 4'!E84</f>
        <v>254744.05899999998</v>
      </c>
      <c r="CI165" s="255">
        <f>+'Anexo 4'!F84+'Anexo 4'!G84</f>
        <v>527980.022</v>
      </c>
      <c r="CJ165" s="255">
        <f>+'Anexo 4'!H84+'Anexo 4'!I84</f>
        <v>218232.03349999993</v>
      </c>
      <c r="CK165" s="255" t="e">
        <f>+'Anexo 4'!#REF!+'Anexo 4'!#REF!+'Anexo 4'!#REF!+'Anexo 4'!#REF!+'Anexo 4'!J84+'Anexo 4'!K84</f>
        <v>#REF!</v>
      </c>
      <c r="CL165" s="255">
        <f>+'Anexo 4'!L84+'Anexo 4'!M84</f>
        <v>1061957.2385</v>
      </c>
      <c r="CM165" s="256" t="e">
        <f t="shared" si="5"/>
        <v>#REF!</v>
      </c>
      <c r="CN165" s="256" t="e">
        <f t="shared" si="5"/>
        <v>#REF!</v>
      </c>
      <c r="CO165" s="256" t="e">
        <f t="shared" si="5"/>
        <v>#REF!</v>
      </c>
      <c r="CP165" s="256" t="e">
        <f t="shared" si="5"/>
        <v>#REF!</v>
      </c>
      <c r="CQ165" s="256" t="e">
        <f t="shared" si="5"/>
        <v>#REF!</v>
      </c>
      <c r="CR165" s="247">
        <v>2015</v>
      </c>
      <c r="CS165" s="64" t="s">
        <v>42</v>
      </c>
      <c r="CT165" s="226">
        <f>'Anexo 2 '!C83</f>
        <v>254744.05899999998</v>
      </c>
      <c r="CU165" s="226">
        <f>'Anexo 2 '!D83</f>
        <v>527980.02200000011</v>
      </c>
      <c r="CV165" s="226">
        <f>'Anexo 2 '!E83</f>
        <v>218232.03349999999</v>
      </c>
      <c r="CW165" s="226" t="e">
        <f>+'Anexo 2 '!#REF!+'Anexo 2 '!#REF!+'Anexo 2 '!#REF!</f>
        <v>#REF!</v>
      </c>
      <c r="CX165" s="226">
        <f>+'Anexo 2 '!G83</f>
        <v>1061957.2385</v>
      </c>
      <c r="CY165" s="247">
        <v>2015</v>
      </c>
      <c r="CZ165" s="64" t="s">
        <v>42</v>
      </c>
      <c r="DA165" s="256">
        <f t="shared" si="6"/>
        <v>0</v>
      </c>
      <c r="DB165" s="256">
        <f t="shared" si="6"/>
        <v>0</v>
      </c>
      <c r="DC165" s="256">
        <f t="shared" si="6"/>
        <v>0</v>
      </c>
      <c r="DD165" s="256" t="e">
        <f t="shared" si="6"/>
        <v>#REF!</v>
      </c>
      <c r="DE165" s="256">
        <f t="shared" si="6"/>
        <v>0</v>
      </c>
    </row>
    <row r="166" spans="1:109" ht="16.5" x14ac:dyDescent="0.3">
      <c r="A166" s="391">
        <v>2011</v>
      </c>
      <c r="B166" s="353" t="s">
        <v>45</v>
      </c>
      <c r="C166" s="354" t="s">
        <v>99</v>
      </c>
      <c r="D166" s="355">
        <v>82305.505000000005</v>
      </c>
      <c r="E166" s="355">
        <v>55584.770000000004</v>
      </c>
      <c r="F166" s="356">
        <v>22145.6175</v>
      </c>
      <c r="G166" s="356">
        <v>11301.717500000001</v>
      </c>
      <c r="H166" s="357">
        <v>171337.61000000002</v>
      </c>
      <c r="I166" s="54"/>
      <c r="J166" s="54"/>
      <c r="BY166" s="247">
        <v>2015</v>
      </c>
      <c r="BZ166" s="64" t="s">
        <v>43</v>
      </c>
      <c r="CA166" s="254" t="e">
        <f>+D172+#REF!+D508+D605+D703+D803+#REF!+D1027+#REF!+#REF!+#REF!+#REF!+#REF!+#REF!+#REF!+#REF!+#REF!+#REF!+#REF!+#REF!+#REF!</f>
        <v>#REF!</v>
      </c>
      <c r="CB166" s="254" t="e">
        <f>+E172+#REF!+E508+E605+E703+E803+#REF!+E1027+#REF!+#REF!+#REF!+#REF!+#REF!+#REF!+#REF!+#REF!+#REF!+#REF!+#REF!+#REF!+#REF!</f>
        <v>#REF!</v>
      </c>
      <c r="CC166" s="254" t="e">
        <f>+F172+#REF!+F508+F605+F703+F803+#REF!+F1027+#REF!+#REF!+#REF!+#REF!+#REF!+#REF!+#REF!+#REF!+#REF!+#REF!+#REF!+#REF!+#REF!</f>
        <v>#REF!</v>
      </c>
      <c r="CD166" s="254" t="e">
        <f>+G172+#REF!+G508+G605+G703+G803+#REF!+G1027+#REF!+#REF!+#REF!+#REF!+#REF!+#REF!+#REF!+#REF!+#REF!+#REF!+#REF!+#REF!+#REF!</f>
        <v>#REF!</v>
      </c>
      <c r="CE166" s="254" t="e">
        <f>+H172+#REF!+H508+H605+H703+H803+#REF!+H1027+#REF!+#REF!+#REF!+#REF!+#REF!+#REF!+#REF!+#REF!+#REF!+#REF!+#REF!+#REF!+#REF!</f>
        <v>#REF!</v>
      </c>
      <c r="CF166" s="247">
        <v>2015</v>
      </c>
      <c r="CG166" s="64" t="s">
        <v>43</v>
      </c>
      <c r="CH166" s="255">
        <f>+'Anexo 4'!D85+'Anexo 4'!E85</f>
        <v>236712.12749999992</v>
      </c>
      <c r="CI166" s="255">
        <f>+'Anexo 4'!F85+'Anexo 4'!G85</f>
        <v>499060.42699999991</v>
      </c>
      <c r="CJ166" s="255">
        <f>+'Anexo 4'!H85+'Anexo 4'!I85</f>
        <v>219660.22849999994</v>
      </c>
      <c r="CK166" s="255" t="e">
        <f>+'Anexo 4'!#REF!+'Anexo 4'!#REF!+'Anexo 4'!#REF!+'Anexo 4'!#REF!+'Anexo 4'!J85+'Anexo 4'!K85</f>
        <v>#REF!</v>
      </c>
      <c r="CL166" s="255">
        <f>+'Anexo 4'!L85+'Anexo 4'!M85</f>
        <v>1012089.6114999999</v>
      </c>
      <c r="CM166" s="256" t="e">
        <f t="shared" si="5"/>
        <v>#REF!</v>
      </c>
      <c r="CN166" s="256" t="e">
        <f t="shared" si="5"/>
        <v>#REF!</v>
      </c>
      <c r="CO166" s="256" t="e">
        <f t="shared" si="5"/>
        <v>#REF!</v>
      </c>
      <c r="CP166" s="256" t="e">
        <f t="shared" si="5"/>
        <v>#REF!</v>
      </c>
      <c r="CQ166" s="256" t="e">
        <f t="shared" si="5"/>
        <v>#REF!</v>
      </c>
      <c r="CR166" s="247">
        <v>2015</v>
      </c>
      <c r="CS166" s="64" t="s">
        <v>43</v>
      </c>
      <c r="CT166" s="226">
        <f>'Anexo 2 '!C84</f>
        <v>236712.12749999992</v>
      </c>
      <c r="CU166" s="226">
        <f>'Anexo 2 '!D84</f>
        <v>499060.42699999997</v>
      </c>
      <c r="CV166" s="226">
        <f>'Anexo 2 '!E84</f>
        <v>219660.22849999991</v>
      </c>
      <c r="CW166" s="226" t="e">
        <f>+'Anexo 2 '!#REF!+'Anexo 2 '!#REF!+'Anexo 2 '!#REF!</f>
        <v>#REF!</v>
      </c>
      <c r="CX166" s="226">
        <f>+'Anexo 2 '!G84</f>
        <v>1012089.6115000001</v>
      </c>
      <c r="CY166" s="247">
        <v>2015</v>
      </c>
      <c r="CZ166" s="64" t="s">
        <v>43</v>
      </c>
      <c r="DA166" s="256">
        <f t="shared" si="6"/>
        <v>0</v>
      </c>
      <c r="DB166" s="256">
        <f t="shared" si="6"/>
        <v>0</v>
      </c>
      <c r="DC166" s="256">
        <f t="shared" si="6"/>
        <v>0</v>
      </c>
      <c r="DD166" s="256" t="e">
        <f t="shared" si="6"/>
        <v>#REF!</v>
      </c>
      <c r="DE166" s="256">
        <f t="shared" si="6"/>
        <v>0</v>
      </c>
    </row>
    <row r="167" spans="1:109" ht="16.5" x14ac:dyDescent="0.3">
      <c r="A167" s="410">
        <v>2011</v>
      </c>
      <c r="B167" s="64" t="s">
        <v>46</v>
      </c>
      <c r="C167" s="358" t="s">
        <v>99</v>
      </c>
      <c r="D167" s="359">
        <v>79647.545000000042</v>
      </c>
      <c r="E167" s="359">
        <v>49458.900000000009</v>
      </c>
      <c r="F167" s="360">
        <v>26328.982500000002</v>
      </c>
      <c r="G167" s="360">
        <v>9995.1049999999996</v>
      </c>
      <c r="H167" s="118">
        <v>165430.53250000003</v>
      </c>
      <c r="I167" s="54"/>
      <c r="J167" s="54"/>
      <c r="BY167" s="247">
        <v>2015</v>
      </c>
      <c r="BZ167" s="64" t="s">
        <v>44</v>
      </c>
      <c r="CA167" s="254" t="e">
        <f>+D173+#REF!+D509+D606+D704+D804+#REF!+D1028+#REF!+#REF!+#REF!+#REF!+#REF!+#REF!+#REF!+#REF!+#REF!+#REF!+#REF!+#REF!+#REF!</f>
        <v>#REF!</v>
      </c>
      <c r="CB167" s="254" t="e">
        <f>+E173+#REF!+E509+E606+E704+E804+#REF!+E1028+#REF!+#REF!+#REF!+#REF!+#REF!+#REF!+#REF!+#REF!+#REF!+#REF!+#REF!+#REF!+#REF!</f>
        <v>#REF!</v>
      </c>
      <c r="CC167" s="254" t="e">
        <f>+F173+#REF!+F509+F606+F704+F804+#REF!+F1028+#REF!+#REF!+#REF!+#REF!+#REF!+#REF!+#REF!+#REF!+#REF!+#REF!+#REF!+#REF!+#REF!</f>
        <v>#REF!</v>
      </c>
      <c r="CD167" s="254" t="e">
        <f>+G173+#REF!+G509+G606+G704+G804+#REF!+G1028+#REF!+#REF!+#REF!+#REF!+#REF!+#REF!+#REF!+#REF!+#REF!+#REF!+#REF!+#REF!+#REF!</f>
        <v>#REF!</v>
      </c>
      <c r="CE167" s="254" t="e">
        <f>+H173+#REF!+H509+H606+H704+H804+#REF!+H1028+#REF!+#REF!+#REF!+#REF!+#REF!+#REF!+#REF!+#REF!+#REF!+#REF!+#REF!+#REF!+#REF!</f>
        <v>#REF!</v>
      </c>
      <c r="CF167" s="247">
        <v>2015</v>
      </c>
      <c r="CG167" s="64" t="s">
        <v>44</v>
      </c>
      <c r="CH167" s="255">
        <f>+'Anexo 4'!D86+'Anexo 4'!E86</f>
        <v>279224.65299999993</v>
      </c>
      <c r="CI167" s="255">
        <f>+'Anexo 4'!F86+'Anexo 4'!G86</f>
        <v>569073.44700000004</v>
      </c>
      <c r="CJ167" s="255">
        <f>+'Anexo 4'!H86+'Anexo 4'!I86</f>
        <v>237841.58250000008</v>
      </c>
      <c r="CK167" s="255" t="e">
        <f>+'Anexo 4'!#REF!+'Anexo 4'!#REF!+'Anexo 4'!#REF!+'Anexo 4'!#REF!+'Anexo 4'!J86+'Anexo 4'!K86</f>
        <v>#REF!</v>
      </c>
      <c r="CL167" s="255">
        <f>+'Anexo 4'!L86+'Anexo 4'!M86</f>
        <v>1152372.0020000001</v>
      </c>
      <c r="CM167" s="256" t="e">
        <f t="shared" si="5"/>
        <v>#REF!</v>
      </c>
      <c r="CN167" s="256" t="e">
        <f t="shared" si="5"/>
        <v>#REF!</v>
      </c>
      <c r="CO167" s="256" t="e">
        <f t="shared" si="5"/>
        <v>#REF!</v>
      </c>
      <c r="CP167" s="256" t="e">
        <f t="shared" si="5"/>
        <v>#REF!</v>
      </c>
      <c r="CQ167" s="256" t="e">
        <f t="shared" si="5"/>
        <v>#REF!</v>
      </c>
      <c r="CR167" s="247">
        <v>2015</v>
      </c>
      <c r="CS167" s="64" t="s">
        <v>44</v>
      </c>
      <c r="CT167" s="226">
        <f>'Anexo 2 '!C85</f>
        <v>279224.65299999999</v>
      </c>
      <c r="CU167" s="226">
        <f>'Anexo 2 '!D85</f>
        <v>569073.44700000004</v>
      </c>
      <c r="CV167" s="226">
        <f>'Anexo 2 '!E85</f>
        <v>237841.58250000011</v>
      </c>
      <c r="CW167" s="226" t="e">
        <f>+'Anexo 2 '!#REF!+'Anexo 2 '!#REF!+'Anexo 2 '!#REF!</f>
        <v>#REF!</v>
      </c>
      <c r="CX167" s="226">
        <f>+'Anexo 2 '!G85</f>
        <v>1152372.0020000001</v>
      </c>
      <c r="CY167" s="247">
        <v>2015</v>
      </c>
      <c r="CZ167" s="64" t="s">
        <v>44</v>
      </c>
      <c r="DA167" s="256">
        <f t="shared" si="6"/>
        <v>0</v>
      </c>
      <c r="DB167" s="256">
        <f t="shared" si="6"/>
        <v>0</v>
      </c>
      <c r="DC167" s="256">
        <f t="shared" si="6"/>
        <v>0</v>
      </c>
      <c r="DD167" s="256" t="e">
        <f t="shared" si="6"/>
        <v>#REF!</v>
      </c>
      <c r="DE167" s="256">
        <f t="shared" si="6"/>
        <v>0</v>
      </c>
    </row>
    <row r="168" spans="1:109" ht="16.5" x14ac:dyDescent="0.3">
      <c r="A168" s="391">
        <v>2011</v>
      </c>
      <c r="B168" s="353" t="s">
        <v>47</v>
      </c>
      <c r="C168" s="354" t="s">
        <v>99</v>
      </c>
      <c r="D168" s="355">
        <v>74563.51999999996</v>
      </c>
      <c r="E168" s="355">
        <v>48178.125</v>
      </c>
      <c r="F168" s="356">
        <v>21656.63</v>
      </c>
      <c r="G168" s="356">
        <v>10529.845000000001</v>
      </c>
      <c r="H168" s="357">
        <v>154928.11999999994</v>
      </c>
      <c r="I168" s="54"/>
      <c r="J168" s="54"/>
      <c r="BY168" s="247">
        <v>2015</v>
      </c>
      <c r="BZ168" s="64" t="s">
        <v>45</v>
      </c>
      <c r="CA168" s="254" t="e">
        <f>+D174+#REF!+D510+D607+D705+D805+#REF!+D1029+#REF!+#REF!+#REF!+#REF!+#REF!+#REF!+#REF!+#REF!+#REF!+#REF!+#REF!+#REF!+#REF!</f>
        <v>#REF!</v>
      </c>
      <c r="CB168" s="254" t="e">
        <f>+E174+#REF!+E510+E607+E705+E805+#REF!+E1029+#REF!+#REF!+#REF!+#REF!+#REF!+#REF!+#REF!+#REF!+#REF!+#REF!+#REF!+#REF!+#REF!</f>
        <v>#REF!</v>
      </c>
      <c r="CC168" s="254" t="e">
        <f>+F174+#REF!+F510+F607+F705+F805+#REF!+F1029+#REF!+#REF!+#REF!+#REF!+#REF!+#REF!+#REF!+#REF!+#REF!+#REF!+#REF!+#REF!+#REF!</f>
        <v>#REF!</v>
      </c>
      <c r="CD168" s="254" t="e">
        <f>+G174+#REF!+G510+G607+G705+G805+#REF!+G1029+#REF!+#REF!+#REF!+#REF!+#REF!+#REF!+#REF!+#REF!+#REF!+#REF!+#REF!+#REF!+#REF!</f>
        <v>#REF!</v>
      </c>
      <c r="CE168" s="254" t="e">
        <f>+H174+#REF!+H510+H607+H705+H805+#REF!+H1029+#REF!+#REF!+#REF!+#REF!+#REF!+#REF!+#REF!+#REF!+#REF!+#REF!+#REF!+#REF!+#REF!</f>
        <v>#REF!</v>
      </c>
      <c r="CF168" s="247">
        <v>2015</v>
      </c>
      <c r="CG168" s="64" t="s">
        <v>45</v>
      </c>
      <c r="CH168" s="255">
        <f>+'Anexo 4'!D87+'Anexo 4'!E87</f>
        <v>261744.83800000005</v>
      </c>
      <c r="CI168" s="255">
        <f>+'Anexo 4'!F87+'Anexo 4'!G87</f>
        <v>553772.91999999993</v>
      </c>
      <c r="CJ168" s="255">
        <f>+'Anexo 4'!H87+'Anexo 4'!I87</f>
        <v>230431.52999999997</v>
      </c>
      <c r="CK168" s="255" t="e">
        <f>+'Anexo 4'!#REF!+'Anexo 4'!#REF!+'Anexo 4'!#REF!+'Anexo 4'!#REF!+'Anexo 4'!J87+'Anexo 4'!K87</f>
        <v>#REF!</v>
      </c>
      <c r="CL168" s="255">
        <f>+'Anexo 4'!L87+'Anexo 4'!M87</f>
        <v>1108117.523</v>
      </c>
      <c r="CM168" s="256" t="e">
        <f t="shared" si="5"/>
        <v>#REF!</v>
      </c>
      <c r="CN168" s="256" t="e">
        <f t="shared" si="5"/>
        <v>#REF!</v>
      </c>
      <c r="CO168" s="256" t="e">
        <f t="shared" si="5"/>
        <v>#REF!</v>
      </c>
      <c r="CP168" s="256" t="e">
        <f t="shared" si="5"/>
        <v>#REF!</v>
      </c>
      <c r="CQ168" s="256" t="e">
        <f t="shared" si="5"/>
        <v>#REF!</v>
      </c>
      <c r="CR168" s="247">
        <v>2015</v>
      </c>
      <c r="CS168" s="64" t="s">
        <v>45</v>
      </c>
      <c r="CT168" s="226">
        <f>'Anexo 2 '!C86</f>
        <v>261744.83800000005</v>
      </c>
      <c r="CU168" s="226">
        <f>'Anexo 2 '!D86</f>
        <v>553772.91999999993</v>
      </c>
      <c r="CV168" s="226">
        <f>'Anexo 2 '!E86</f>
        <v>230431.52999999994</v>
      </c>
      <c r="CW168" s="226" t="e">
        <f>+'Anexo 2 '!#REF!+'Anexo 2 '!#REF!+'Anexo 2 '!#REF!</f>
        <v>#REF!</v>
      </c>
      <c r="CX168" s="226">
        <f>+'Anexo 2 '!G86</f>
        <v>1108117.5230000005</v>
      </c>
      <c r="CY168" s="247">
        <v>2015</v>
      </c>
      <c r="CZ168" s="64" t="s">
        <v>45</v>
      </c>
      <c r="DA168" s="256">
        <f t="shared" si="6"/>
        <v>0</v>
      </c>
      <c r="DB168" s="256">
        <f t="shared" si="6"/>
        <v>0</v>
      </c>
      <c r="DC168" s="256">
        <f t="shared" si="6"/>
        <v>0</v>
      </c>
      <c r="DD168" s="256" t="e">
        <f t="shared" si="6"/>
        <v>#REF!</v>
      </c>
      <c r="DE168" s="256">
        <f t="shared" si="6"/>
        <v>0</v>
      </c>
    </row>
    <row r="169" spans="1:109" ht="16.5" x14ac:dyDescent="0.3">
      <c r="A169" s="410">
        <v>2011</v>
      </c>
      <c r="B169" s="64" t="s">
        <v>48</v>
      </c>
      <c r="C169" s="358" t="s">
        <v>99</v>
      </c>
      <c r="D169" s="359">
        <v>66276.603999999992</v>
      </c>
      <c r="E169" s="359">
        <v>46790.445</v>
      </c>
      <c r="F169" s="360">
        <v>20437.4925</v>
      </c>
      <c r="G169" s="360">
        <v>6541.0050000000001</v>
      </c>
      <c r="H169" s="118">
        <v>140045.5465</v>
      </c>
      <c r="I169" s="54"/>
      <c r="J169" s="54"/>
      <c r="BY169" s="247">
        <v>2015</v>
      </c>
      <c r="BZ169" s="64" t="s">
        <v>46</v>
      </c>
      <c r="CA169" s="254" t="e">
        <f>+D175+#REF!+D511+D608+D706+D806+#REF!+D1030+#REF!+#REF!+#REF!+#REF!+#REF!+#REF!+#REF!+#REF!+#REF!+#REF!+#REF!+#REF!+#REF!</f>
        <v>#REF!</v>
      </c>
      <c r="CB169" s="254" t="e">
        <f>+E175+#REF!+E511+E608+E706+E806+#REF!+E1030+#REF!+#REF!+#REF!+#REF!+#REF!+#REF!+#REF!+#REF!+#REF!+#REF!+#REF!+#REF!+#REF!</f>
        <v>#REF!</v>
      </c>
      <c r="CC169" s="254" t="e">
        <f>+F175+#REF!+F511+F608+F706+F806+#REF!+F1030+#REF!+#REF!+#REF!+#REF!+#REF!+#REF!+#REF!+#REF!+#REF!+#REF!+#REF!+#REF!+#REF!</f>
        <v>#REF!</v>
      </c>
      <c r="CD169" s="254" t="e">
        <f>+G175+#REF!+G511+G608+G706+G806+#REF!+G1030+#REF!+#REF!+#REF!+#REF!+#REF!+#REF!+#REF!+#REF!+#REF!+#REF!+#REF!+#REF!+#REF!</f>
        <v>#REF!</v>
      </c>
      <c r="CE169" s="254" t="e">
        <f>+H175+#REF!+H511+H608+H706+H806+#REF!+H1030+#REF!+#REF!+#REF!+#REF!+#REF!+#REF!+#REF!+#REF!+#REF!+#REF!+#REF!+#REF!+#REF!</f>
        <v>#REF!</v>
      </c>
      <c r="CF169" s="247">
        <v>2015</v>
      </c>
      <c r="CG169" s="64" t="s">
        <v>46</v>
      </c>
      <c r="CH169" s="255">
        <f>+'Anexo 4'!D88+'Anexo 4'!E88</f>
        <v>279714.98699999996</v>
      </c>
      <c r="CI169" s="255">
        <f>+'Anexo 4'!F88+'Anexo 4'!G88</f>
        <v>542839.56599999988</v>
      </c>
      <c r="CJ169" s="255">
        <f>+'Anexo 4'!H88+'Anexo 4'!I88</f>
        <v>255345.62800000008</v>
      </c>
      <c r="CK169" s="255" t="e">
        <f>+'Anexo 4'!#REF!+'Anexo 4'!#REF!+'Anexo 4'!#REF!+'Anexo 4'!#REF!+'Anexo 4'!J88+'Anexo 4'!K88</f>
        <v>#REF!</v>
      </c>
      <c r="CL169" s="255">
        <f>+'Anexo 4'!L88+'Anexo 4'!M88</f>
        <v>1142760.702</v>
      </c>
      <c r="CM169" s="256" t="e">
        <f t="shared" si="5"/>
        <v>#REF!</v>
      </c>
      <c r="CN169" s="256" t="e">
        <f t="shared" si="5"/>
        <v>#REF!</v>
      </c>
      <c r="CO169" s="256" t="e">
        <f t="shared" si="5"/>
        <v>#REF!</v>
      </c>
      <c r="CP169" s="256" t="e">
        <f t="shared" si="5"/>
        <v>#REF!</v>
      </c>
      <c r="CQ169" s="256" t="e">
        <f t="shared" si="5"/>
        <v>#REF!</v>
      </c>
      <c r="CR169" s="247">
        <v>2015</v>
      </c>
      <c r="CS169" s="64" t="s">
        <v>46</v>
      </c>
      <c r="CT169" s="226">
        <f>'Anexo 2 '!C87</f>
        <v>279714.98700000002</v>
      </c>
      <c r="CU169" s="226">
        <f>'Anexo 2 '!D87</f>
        <v>542839.56599999988</v>
      </c>
      <c r="CV169" s="226">
        <f>'Anexo 2 '!E87</f>
        <v>255345.62799999997</v>
      </c>
      <c r="CW169" s="226" t="e">
        <f>+'Anexo 2 '!#REF!+'Anexo 2 '!#REF!+'Anexo 2 '!#REF!</f>
        <v>#REF!</v>
      </c>
      <c r="CX169" s="226">
        <f>+'Anexo 2 '!G87</f>
        <v>1142760.7019999996</v>
      </c>
      <c r="CY169" s="247">
        <v>2015</v>
      </c>
      <c r="CZ169" s="64" t="s">
        <v>46</v>
      </c>
      <c r="DA169" s="256">
        <f t="shared" si="6"/>
        <v>0</v>
      </c>
      <c r="DB169" s="256">
        <f t="shared" si="6"/>
        <v>0</v>
      </c>
      <c r="DC169" s="256">
        <f t="shared" si="6"/>
        <v>0</v>
      </c>
      <c r="DD169" s="256" t="e">
        <f t="shared" si="6"/>
        <v>#REF!</v>
      </c>
      <c r="DE169" s="256">
        <f t="shared" si="6"/>
        <v>0</v>
      </c>
    </row>
    <row r="170" spans="1:109" ht="16.5" x14ac:dyDescent="0.3">
      <c r="A170" s="391">
        <v>2011</v>
      </c>
      <c r="B170" s="353" t="s">
        <v>49</v>
      </c>
      <c r="C170" s="354" t="s">
        <v>99</v>
      </c>
      <c r="D170" s="355">
        <v>66360.747000000018</v>
      </c>
      <c r="E170" s="355">
        <v>46086.03</v>
      </c>
      <c r="F170" s="356">
        <v>16731.27</v>
      </c>
      <c r="G170" s="356">
        <v>8872.5974999999999</v>
      </c>
      <c r="H170" s="357">
        <v>138050.64449999999</v>
      </c>
      <c r="I170" s="54"/>
      <c r="J170" s="54"/>
      <c r="BY170" s="247">
        <v>2015</v>
      </c>
      <c r="BZ170" s="64" t="s">
        <v>47</v>
      </c>
      <c r="CA170" s="254" t="e">
        <f>+D176+#REF!+D512+D609+D707+D807+#REF!+D1031+#REF!+#REF!+#REF!+#REF!+#REF!+#REF!+#REF!+#REF!+#REF!+#REF!+#REF!+#REF!+#REF!</f>
        <v>#REF!</v>
      </c>
      <c r="CB170" s="254" t="e">
        <f>+E176+#REF!+E512+E609+E707+E807+#REF!+E1031+#REF!+#REF!+#REF!+#REF!+#REF!+#REF!+#REF!+#REF!+#REF!+#REF!+#REF!+#REF!+#REF!</f>
        <v>#REF!</v>
      </c>
      <c r="CC170" s="254" t="e">
        <f>+F176+#REF!+F512+F609+F707+F807+#REF!+F1031+#REF!+#REF!+#REF!+#REF!+#REF!+#REF!+#REF!+#REF!+#REF!+#REF!+#REF!+#REF!+#REF!</f>
        <v>#REF!</v>
      </c>
      <c r="CD170" s="254" t="e">
        <f>+G176+#REF!+G512+G609+G707+G807+#REF!+G1031+#REF!+#REF!+#REF!+#REF!+#REF!+#REF!+#REF!+#REF!+#REF!+#REF!+#REF!+#REF!+#REF!</f>
        <v>#REF!</v>
      </c>
      <c r="CE170" s="254" t="e">
        <f>+H176+#REF!+H512+H609+H707+H807+#REF!+H1031+#REF!+#REF!+#REF!+#REF!+#REF!+#REF!+#REF!+#REF!+#REF!+#REF!+#REF!+#REF!+#REF!</f>
        <v>#REF!</v>
      </c>
      <c r="CF170" s="247">
        <v>2015</v>
      </c>
      <c r="CG170" s="64" t="s">
        <v>47</v>
      </c>
      <c r="CH170" s="255">
        <f>+'Anexo 4'!D89+'Anexo 4'!E89</f>
        <v>270164.5675</v>
      </c>
      <c r="CI170" s="255">
        <f>+'Anexo 4'!F89+'Anexo 4'!G89</f>
        <v>564412.07900000026</v>
      </c>
      <c r="CJ170" s="255">
        <f>+'Anexo 4'!H89+'Anexo 4'!I89</f>
        <v>260223.12400000001</v>
      </c>
      <c r="CK170" s="255" t="e">
        <f>+'Anexo 4'!#REF!+'Anexo 4'!#REF!+'Anexo 4'!#REF!+'Anexo 4'!#REF!+'Anexo 4'!J89+'Anexo 4'!K89</f>
        <v>#REF!</v>
      </c>
      <c r="CL170" s="255">
        <f>+'Anexo 4'!L89+'Anexo 4'!M89</f>
        <v>1161600.8485000003</v>
      </c>
      <c r="CM170" s="256" t="e">
        <f t="shared" si="5"/>
        <v>#REF!</v>
      </c>
      <c r="CN170" s="256" t="e">
        <f t="shared" si="5"/>
        <v>#REF!</v>
      </c>
      <c r="CO170" s="256" t="e">
        <f t="shared" si="5"/>
        <v>#REF!</v>
      </c>
      <c r="CP170" s="256" t="e">
        <f t="shared" si="5"/>
        <v>#REF!</v>
      </c>
      <c r="CQ170" s="256" t="e">
        <f t="shared" si="5"/>
        <v>#REF!</v>
      </c>
      <c r="CR170" s="247">
        <v>2015</v>
      </c>
      <c r="CS170" s="64" t="s">
        <v>47</v>
      </c>
      <c r="CT170" s="226">
        <f>'Anexo 2 '!C88</f>
        <v>270164.56750000006</v>
      </c>
      <c r="CU170" s="226">
        <f>'Anexo 2 '!D88</f>
        <v>564412.07900000026</v>
      </c>
      <c r="CV170" s="226">
        <f>'Anexo 2 '!E88</f>
        <v>260223.12400000001</v>
      </c>
      <c r="CW170" s="226" t="e">
        <f>+'Anexo 2 '!#REF!+'Anexo 2 '!#REF!+'Anexo 2 '!#REF!</f>
        <v>#REF!</v>
      </c>
      <c r="CX170" s="226">
        <f>+'Anexo 2 '!G88</f>
        <v>1161600.8485000003</v>
      </c>
      <c r="CY170" s="247">
        <v>2015</v>
      </c>
      <c r="CZ170" s="64" t="s">
        <v>47</v>
      </c>
      <c r="DA170" s="256">
        <f t="shared" si="6"/>
        <v>0</v>
      </c>
      <c r="DB170" s="256">
        <f t="shared" si="6"/>
        <v>0</v>
      </c>
      <c r="DC170" s="256">
        <f t="shared" si="6"/>
        <v>0</v>
      </c>
      <c r="DD170" s="256" t="e">
        <f t="shared" si="6"/>
        <v>#REF!</v>
      </c>
      <c r="DE170" s="256">
        <f t="shared" si="6"/>
        <v>0</v>
      </c>
    </row>
    <row r="171" spans="1:109" ht="16.5" x14ac:dyDescent="0.3">
      <c r="A171" s="410">
        <v>2012</v>
      </c>
      <c r="B171" s="64" t="s">
        <v>50</v>
      </c>
      <c r="C171" s="358" t="s">
        <v>99</v>
      </c>
      <c r="D171" s="359">
        <v>63000.925000000047</v>
      </c>
      <c r="E171" s="359">
        <v>45370.375</v>
      </c>
      <c r="F171" s="360">
        <v>16209.11</v>
      </c>
      <c r="G171" s="360">
        <v>10791.68</v>
      </c>
      <c r="H171" s="118">
        <v>135372.09000000003</v>
      </c>
      <c r="I171" s="54"/>
      <c r="J171" s="54"/>
      <c r="BY171" s="247">
        <v>2015</v>
      </c>
      <c r="BZ171" s="64" t="s">
        <v>48</v>
      </c>
      <c r="CA171" s="254" t="e">
        <f>+D177+#REF!+D513+D610+D708+D808+#REF!+D1032+#REF!+#REF!+#REF!+#REF!+#REF!+#REF!+#REF!+#REF!+#REF!+#REF!+#REF!+#REF!+#REF!</f>
        <v>#REF!</v>
      </c>
      <c r="CB171" s="254" t="e">
        <f>+E177+#REF!+E513+E610+E708+E808+#REF!+E1032+#REF!+#REF!+#REF!+#REF!+#REF!+#REF!+#REF!+#REF!+#REF!+#REF!+#REF!+#REF!+#REF!</f>
        <v>#REF!</v>
      </c>
      <c r="CC171" s="254" t="e">
        <f>+F177+#REF!+F513+F610+F708+F808+#REF!+F1032+#REF!+#REF!+#REF!+#REF!+#REF!+#REF!+#REF!+#REF!+#REF!+#REF!+#REF!+#REF!+#REF!</f>
        <v>#REF!</v>
      </c>
      <c r="CD171" s="254" t="e">
        <f>+G177+#REF!+G513+G610+G708+G808+#REF!+G1032+#REF!+#REF!+#REF!+#REF!+#REF!+#REF!+#REF!+#REF!+#REF!+#REF!+#REF!+#REF!+#REF!</f>
        <v>#REF!</v>
      </c>
      <c r="CE171" s="254" t="e">
        <f>+H177+#REF!+H513+H610+H708+H808+#REF!+H1032+#REF!+#REF!+#REF!+#REF!+#REF!+#REF!+#REF!+#REF!+#REF!+#REF!+#REF!+#REF!+#REF!</f>
        <v>#REF!</v>
      </c>
      <c r="CF171" s="247">
        <v>2015</v>
      </c>
      <c r="CG171" s="64" t="s">
        <v>48</v>
      </c>
      <c r="CH171" s="255">
        <f>+'Anexo 4'!D90+'Anexo 4'!E90</f>
        <v>252926.85650000002</v>
      </c>
      <c r="CI171" s="255">
        <f>+'Anexo 4'!F90+'Anexo 4'!G90</f>
        <v>514804.27100000024</v>
      </c>
      <c r="CJ171" s="255">
        <f>+'Anexo 4'!H90+'Anexo 4'!I90</f>
        <v>240135.29950000008</v>
      </c>
      <c r="CK171" s="255" t="e">
        <f>+'Anexo 4'!#REF!+'Anexo 4'!#REF!+'Anexo 4'!#REF!+'Anexo 4'!#REF!+'Anexo 4'!J90+'Anexo 4'!K90</f>
        <v>#REF!</v>
      </c>
      <c r="CL171" s="255">
        <f>+'Anexo 4'!L90+'Anexo 4'!M90</f>
        <v>1067607.3385000005</v>
      </c>
      <c r="CM171" s="256" t="e">
        <f t="shared" si="5"/>
        <v>#REF!</v>
      </c>
      <c r="CN171" s="256" t="e">
        <f t="shared" si="5"/>
        <v>#REF!</v>
      </c>
      <c r="CO171" s="256" t="e">
        <f t="shared" si="5"/>
        <v>#REF!</v>
      </c>
      <c r="CP171" s="256" t="e">
        <f t="shared" si="5"/>
        <v>#REF!</v>
      </c>
      <c r="CQ171" s="256" t="e">
        <f t="shared" si="5"/>
        <v>#REF!</v>
      </c>
      <c r="CR171" s="247">
        <v>2015</v>
      </c>
      <c r="CS171" s="64" t="s">
        <v>48</v>
      </c>
      <c r="CT171" s="226">
        <f>'Anexo 2 '!C89</f>
        <v>252926.85649999997</v>
      </c>
      <c r="CU171" s="226">
        <f>'Anexo 2 '!D89</f>
        <v>514804.27100000024</v>
      </c>
      <c r="CV171" s="226">
        <f>'Anexo 2 '!E89</f>
        <v>240135.29949999988</v>
      </c>
      <c r="CW171" s="226" t="e">
        <f>+'Anexo 2 '!#REF!+'Anexo 2 '!#REF!+'Anexo 2 '!#REF!</f>
        <v>#REF!</v>
      </c>
      <c r="CX171" s="226">
        <f>+'Anexo 2 '!G89</f>
        <v>1067607.3384999998</v>
      </c>
      <c r="CY171" s="247">
        <v>2015</v>
      </c>
      <c r="CZ171" s="64" t="s">
        <v>48</v>
      </c>
      <c r="DA171" s="256">
        <f t="shared" si="6"/>
        <v>0</v>
      </c>
      <c r="DB171" s="256">
        <f t="shared" si="6"/>
        <v>0</v>
      </c>
      <c r="DC171" s="256">
        <f t="shared" si="6"/>
        <v>0</v>
      </c>
      <c r="DD171" s="256" t="e">
        <f t="shared" si="6"/>
        <v>#REF!</v>
      </c>
      <c r="DE171" s="256">
        <f t="shared" si="6"/>
        <v>0</v>
      </c>
    </row>
    <row r="172" spans="1:109" ht="16.5" x14ac:dyDescent="0.3">
      <c r="A172" s="391">
        <v>2012</v>
      </c>
      <c r="B172" s="353" t="s">
        <v>51</v>
      </c>
      <c r="C172" s="354" t="s">
        <v>99</v>
      </c>
      <c r="D172" s="355">
        <v>71897.844999999972</v>
      </c>
      <c r="E172" s="355">
        <v>38377.275000000001</v>
      </c>
      <c r="F172" s="356">
        <v>19048.23</v>
      </c>
      <c r="G172" s="356">
        <v>7766.6975000000011</v>
      </c>
      <c r="H172" s="357">
        <v>137090.04749999996</v>
      </c>
      <c r="I172" s="54"/>
      <c r="J172" s="54"/>
      <c r="BY172" s="247">
        <v>2015</v>
      </c>
      <c r="BZ172" s="64" t="s">
        <v>49</v>
      </c>
      <c r="CA172" s="254" t="e">
        <f>+D178+#REF!+D514+D611+D709+D809+#REF!+D1033+#REF!+#REF!+#REF!+#REF!+#REF!+#REF!+#REF!+#REF!+#REF!+#REF!+#REF!+#REF!+#REF!</f>
        <v>#REF!</v>
      </c>
      <c r="CB172" s="254" t="e">
        <f>+E178+#REF!+E514+E611+E709+E809+#REF!+E1033+#REF!+#REF!+#REF!+#REF!+#REF!+#REF!+#REF!+#REF!+#REF!+#REF!+#REF!+#REF!+#REF!</f>
        <v>#REF!</v>
      </c>
      <c r="CC172" s="254" t="e">
        <f>+F178+#REF!+F514+F611+F709+F809+#REF!+F1033+#REF!+#REF!+#REF!+#REF!+#REF!+#REF!+#REF!+#REF!+#REF!+#REF!+#REF!+#REF!+#REF!</f>
        <v>#REF!</v>
      </c>
      <c r="CD172" s="254" t="e">
        <f>+G178+#REF!+G514+G611+G709+G809+#REF!+G1033+#REF!+#REF!+#REF!+#REF!+#REF!+#REF!+#REF!+#REF!+#REF!+#REF!+#REF!+#REF!+#REF!</f>
        <v>#REF!</v>
      </c>
      <c r="CE172" s="254" t="e">
        <f>+H178+#REF!+H514+H611+H709+H809+#REF!+H1033+#REF!+#REF!+#REF!+#REF!+#REF!+#REF!+#REF!+#REF!+#REF!+#REF!+#REF!+#REF!+#REF!</f>
        <v>#REF!</v>
      </c>
      <c r="CF172" s="247">
        <v>2015</v>
      </c>
      <c r="CG172" s="64" t="s">
        <v>49</v>
      </c>
      <c r="CH172" s="255">
        <f>+'Anexo 4'!D91+'Anexo 4'!E91</f>
        <v>242574.19550000003</v>
      </c>
      <c r="CI172" s="255">
        <f>+'Anexo 4'!F91+'Anexo 4'!G91</f>
        <v>592900.43500000029</v>
      </c>
      <c r="CJ172" s="255">
        <f>+'Anexo 4'!H91+'Anexo 4'!I91</f>
        <v>214659.54749999996</v>
      </c>
      <c r="CK172" s="255" t="e">
        <f>+'Anexo 4'!#REF!+'Anexo 4'!#REF!+'Anexo 4'!#REF!+'Anexo 4'!#REF!+'Anexo 4'!J91+'Anexo 4'!K91</f>
        <v>#REF!</v>
      </c>
      <c r="CL172" s="255">
        <f>+'Anexo 4'!L91+'Anexo 4'!M91</f>
        <v>1106888.8990000002</v>
      </c>
      <c r="CM172" s="256" t="e">
        <f t="shared" si="5"/>
        <v>#REF!</v>
      </c>
      <c r="CN172" s="256" t="e">
        <f t="shared" si="5"/>
        <v>#REF!</v>
      </c>
      <c r="CO172" s="256" t="e">
        <f t="shared" si="5"/>
        <v>#REF!</v>
      </c>
      <c r="CP172" s="256" t="e">
        <f t="shared" si="5"/>
        <v>#REF!</v>
      </c>
      <c r="CQ172" s="256" t="e">
        <f t="shared" si="5"/>
        <v>#REF!</v>
      </c>
      <c r="CR172" s="247">
        <v>2015</v>
      </c>
      <c r="CS172" s="64" t="s">
        <v>49</v>
      </c>
      <c r="CT172" s="226">
        <f>'Anexo 2 '!C90</f>
        <v>242574.19550000003</v>
      </c>
      <c r="CU172" s="226">
        <f>'Anexo 2 '!D90</f>
        <v>592900.43500000029</v>
      </c>
      <c r="CV172" s="226">
        <f>'Anexo 2 '!E90</f>
        <v>214659.54749999999</v>
      </c>
      <c r="CW172" s="226" t="e">
        <f>+'Anexo 2 '!#REF!+'Anexo 2 '!#REF!+'Anexo 2 '!#REF!</f>
        <v>#REF!</v>
      </c>
      <c r="CX172" s="226">
        <f>+'Anexo 2 '!G90</f>
        <v>1106888.899</v>
      </c>
      <c r="CY172" s="247">
        <v>2015</v>
      </c>
      <c r="CZ172" s="64" t="s">
        <v>49</v>
      </c>
      <c r="DA172" s="256">
        <f t="shared" si="6"/>
        <v>0</v>
      </c>
      <c r="DB172" s="256">
        <f t="shared" si="6"/>
        <v>0</v>
      </c>
      <c r="DC172" s="256">
        <f t="shared" si="6"/>
        <v>0</v>
      </c>
      <c r="DD172" s="256" t="e">
        <f t="shared" si="6"/>
        <v>#REF!</v>
      </c>
      <c r="DE172" s="256">
        <f t="shared" si="6"/>
        <v>0</v>
      </c>
    </row>
    <row r="173" spans="1:109" ht="16.5" x14ac:dyDescent="0.3">
      <c r="A173" s="410">
        <v>2012</v>
      </c>
      <c r="B173" s="64" t="s">
        <v>52</v>
      </c>
      <c r="C173" s="358" t="s">
        <v>99</v>
      </c>
      <c r="D173" s="359">
        <v>75995.275000000052</v>
      </c>
      <c r="E173" s="359">
        <v>43616.992499999986</v>
      </c>
      <c r="F173" s="360">
        <v>19277.807500000003</v>
      </c>
      <c r="G173" s="360">
        <v>8487.1374999999989</v>
      </c>
      <c r="H173" s="118">
        <v>147377.21250000002</v>
      </c>
      <c r="I173" s="54"/>
      <c r="J173" s="54"/>
      <c r="BY173" s="247">
        <v>2016</v>
      </c>
      <c r="BZ173" s="64" t="s">
        <v>50</v>
      </c>
      <c r="CA173" s="254" t="e">
        <f>+D179+#REF!+D515+D612+D710+D810+#REF!+D1034+#REF!+#REF!+#REF!+#REF!+#REF!+#REF!+#REF!+#REF!+#REF!+#REF!+#REF!+#REF!+#REF!</f>
        <v>#REF!</v>
      </c>
      <c r="CB173" s="254" t="e">
        <f>+E179+#REF!+E515+E612+E710+E810+#REF!+E1034+#REF!+#REF!+#REF!+#REF!+#REF!+#REF!+#REF!+#REF!+#REF!+#REF!+#REF!+#REF!+#REF!</f>
        <v>#REF!</v>
      </c>
      <c r="CC173" s="254" t="e">
        <f>+F179+#REF!+F515+F612+F710+F810+#REF!+F1034+#REF!+#REF!+#REF!+#REF!+#REF!+#REF!+#REF!+#REF!+#REF!+#REF!+#REF!+#REF!+#REF!</f>
        <v>#REF!</v>
      </c>
      <c r="CD173" s="254" t="e">
        <f>+G179+#REF!+G515+G612+G710+G810+#REF!+G1034+#REF!+#REF!+#REF!+#REF!+#REF!+#REF!+#REF!+#REF!+#REF!+#REF!+#REF!+#REF!+#REF!</f>
        <v>#REF!</v>
      </c>
      <c r="CE173" s="254" t="e">
        <f>+H179+#REF!+H515+H612+H710+H810+#REF!+H1034+#REF!+#REF!+#REF!+#REF!+#REF!+#REF!+#REF!+#REF!+#REF!+#REF!+#REF!+#REF!+#REF!</f>
        <v>#REF!</v>
      </c>
      <c r="CF173" s="247">
        <v>2016</v>
      </c>
      <c r="CG173" s="64" t="s">
        <v>50</v>
      </c>
      <c r="CH173" s="255">
        <f>+'Anexo 4'!D92+'Anexo 4'!E92</f>
        <v>202983.86750000002</v>
      </c>
      <c r="CI173" s="255">
        <f>+'Anexo 4'!F92+'Anexo 4'!G92</f>
        <v>490188.71100000007</v>
      </c>
      <c r="CJ173" s="255">
        <f>+'Anexo 4'!H92+'Anexo 4'!I92</f>
        <v>196856.67150000003</v>
      </c>
      <c r="CK173" s="255" t="e">
        <f>+'Anexo 4'!#REF!+'Anexo 4'!#REF!+'Anexo 4'!#REF!+'Anexo 4'!#REF!+'Anexo 4'!J92+'Anexo 4'!K92</f>
        <v>#REF!</v>
      </c>
      <c r="CL173" s="255">
        <f>+'Anexo 4'!L92+'Anexo 4'!M92</f>
        <v>939138.76700000023</v>
      </c>
      <c r="CM173" s="256" t="e">
        <f t="shared" si="5"/>
        <v>#REF!</v>
      </c>
      <c r="CN173" s="256" t="e">
        <f t="shared" si="5"/>
        <v>#REF!</v>
      </c>
      <c r="CO173" s="256" t="e">
        <f t="shared" si="5"/>
        <v>#REF!</v>
      </c>
      <c r="CP173" s="256" t="e">
        <f t="shared" si="5"/>
        <v>#REF!</v>
      </c>
      <c r="CQ173" s="256" t="e">
        <f t="shared" si="5"/>
        <v>#REF!</v>
      </c>
      <c r="CR173" s="247">
        <v>2016</v>
      </c>
      <c r="CS173" s="64" t="s">
        <v>50</v>
      </c>
      <c r="CT173" s="226">
        <f>'Anexo 2 '!C91</f>
        <v>202983.86750000005</v>
      </c>
      <c r="CU173" s="226">
        <f>'Anexo 2 '!D91</f>
        <v>490188.71100000007</v>
      </c>
      <c r="CV173" s="226">
        <f>'Anexo 2 '!E91</f>
        <v>196856.67150000008</v>
      </c>
      <c r="CW173" s="226" t="e">
        <f>+'Anexo 2 '!#REF!+'Anexo 2 '!#REF!+'Anexo 2 '!#REF!</f>
        <v>#REF!</v>
      </c>
      <c r="CX173" s="226">
        <f>+'Anexo 2 '!G91</f>
        <v>939138.76699999999</v>
      </c>
      <c r="CY173" s="247">
        <v>2016</v>
      </c>
      <c r="CZ173" s="64" t="s">
        <v>50</v>
      </c>
      <c r="DA173" s="256">
        <f t="shared" si="6"/>
        <v>0</v>
      </c>
      <c r="DB173" s="256">
        <f t="shared" si="6"/>
        <v>0</v>
      </c>
      <c r="DC173" s="256">
        <f t="shared" si="6"/>
        <v>0</v>
      </c>
      <c r="DD173" s="256" t="e">
        <f t="shared" si="6"/>
        <v>#REF!</v>
      </c>
      <c r="DE173" s="256">
        <f t="shared" si="6"/>
        <v>0</v>
      </c>
    </row>
    <row r="174" spans="1:109" ht="16.5" x14ac:dyDescent="0.3">
      <c r="A174" s="391">
        <v>2012</v>
      </c>
      <c r="B174" s="353" t="s">
        <v>40</v>
      </c>
      <c r="C174" s="354" t="s">
        <v>99</v>
      </c>
      <c r="D174" s="355">
        <v>63106.719999999972</v>
      </c>
      <c r="E174" s="355">
        <v>37553.550000000003</v>
      </c>
      <c r="F174" s="356">
        <v>17020.82</v>
      </c>
      <c r="G174" s="356">
        <v>7092.3874999999989</v>
      </c>
      <c r="H174" s="357">
        <v>124773.47749999998</v>
      </c>
      <c r="I174" s="54"/>
      <c r="J174" s="54"/>
      <c r="BY174" s="247">
        <v>2016</v>
      </c>
      <c r="BZ174" s="64" t="s">
        <v>51</v>
      </c>
      <c r="CA174" s="254" t="e">
        <f>+D180+#REF!+D516+D613+D711+D811+#REF!+D1035+#REF!+#REF!+#REF!+#REF!+#REF!+#REF!+#REF!+#REF!+#REF!+#REF!+#REF!+#REF!+#REF!</f>
        <v>#REF!</v>
      </c>
      <c r="CB174" s="254" t="e">
        <f>+E180+#REF!+E516+E613+E711+E811+#REF!+E1035+#REF!+#REF!+#REF!+#REF!+#REF!+#REF!+#REF!+#REF!+#REF!+#REF!+#REF!+#REF!+#REF!</f>
        <v>#REF!</v>
      </c>
      <c r="CC174" s="254" t="e">
        <f>+F180+#REF!+F516+F613+F711+F811+#REF!+F1035+#REF!+#REF!+#REF!+#REF!+#REF!+#REF!+#REF!+#REF!+#REF!+#REF!+#REF!+#REF!+#REF!</f>
        <v>#REF!</v>
      </c>
      <c r="CD174" s="254" t="e">
        <f>+G180+#REF!+G516+G613+G711+G811+#REF!+G1035+#REF!+#REF!+#REF!+#REF!+#REF!+#REF!+#REF!+#REF!+#REF!+#REF!+#REF!+#REF!+#REF!</f>
        <v>#REF!</v>
      </c>
      <c r="CE174" s="254" t="e">
        <f>+H180+#REF!+H516+H613+H711+H811+#REF!+H1035+#REF!+#REF!+#REF!+#REF!+#REF!+#REF!+#REF!+#REF!+#REF!+#REF!+#REF!+#REF!+#REF!</f>
        <v>#REF!</v>
      </c>
      <c r="CF174" s="247">
        <v>2016</v>
      </c>
      <c r="CG174" s="64" t="s">
        <v>51</v>
      </c>
      <c r="CH174" s="255">
        <f>+'Anexo 4'!D93+'Anexo 4'!E93</f>
        <v>246448.82750000001</v>
      </c>
      <c r="CI174" s="255">
        <f>+'Anexo 4'!F93+'Anexo 4'!G93</f>
        <v>513086.94650000008</v>
      </c>
      <c r="CJ174" s="255">
        <f>+'Anexo 4'!H93+'Anexo 4'!I93</f>
        <v>232723.04950000002</v>
      </c>
      <c r="CK174" s="255" t="e">
        <f>+'Anexo 4'!#REF!+'Anexo 4'!#REF!+'Anexo 4'!#REF!+'Anexo 4'!#REF!+'Anexo 4'!J93+'Anexo 4'!K93</f>
        <v>#REF!</v>
      </c>
      <c r="CL174" s="255">
        <f>+'Anexo 4'!L93+'Anexo 4'!M93</f>
        <v>1045943.8570000001</v>
      </c>
      <c r="CM174" s="256" t="e">
        <f t="shared" si="5"/>
        <v>#REF!</v>
      </c>
      <c r="CN174" s="256" t="e">
        <f t="shared" si="5"/>
        <v>#REF!</v>
      </c>
      <c r="CO174" s="256" t="e">
        <f t="shared" si="5"/>
        <v>#REF!</v>
      </c>
      <c r="CP174" s="256" t="e">
        <f t="shared" si="5"/>
        <v>#REF!</v>
      </c>
      <c r="CQ174" s="256" t="e">
        <f t="shared" si="5"/>
        <v>#REF!</v>
      </c>
      <c r="CR174" s="247">
        <v>2016</v>
      </c>
      <c r="CS174" s="64" t="s">
        <v>51</v>
      </c>
      <c r="CT174" s="226">
        <f>'Anexo 2 '!C92</f>
        <v>246448.82750000001</v>
      </c>
      <c r="CU174" s="226">
        <f>'Anexo 2 '!D92</f>
        <v>513086.94650000008</v>
      </c>
      <c r="CV174" s="226">
        <f>'Anexo 2 '!E92</f>
        <v>232723.04950000008</v>
      </c>
      <c r="CW174" s="226" t="e">
        <f>+'Anexo 2 '!#REF!+'Anexo 2 '!#REF!+'Anexo 2 '!#REF!</f>
        <v>#REF!</v>
      </c>
      <c r="CX174" s="226">
        <f>+'Anexo 2 '!G92</f>
        <v>1045943.8569999998</v>
      </c>
      <c r="CY174" s="247">
        <v>2016</v>
      </c>
      <c r="CZ174" s="64" t="s">
        <v>51</v>
      </c>
      <c r="DA174" s="256">
        <f t="shared" si="6"/>
        <v>0</v>
      </c>
      <c r="DB174" s="256">
        <f t="shared" si="6"/>
        <v>0</v>
      </c>
      <c r="DC174" s="256">
        <f t="shared" si="6"/>
        <v>0</v>
      </c>
      <c r="DD174" s="256" t="e">
        <f t="shared" si="6"/>
        <v>#REF!</v>
      </c>
      <c r="DE174" s="256">
        <f t="shared" si="6"/>
        <v>0</v>
      </c>
    </row>
    <row r="175" spans="1:109" ht="16.5" x14ac:dyDescent="0.3">
      <c r="A175" s="410">
        <v>2012</v>
      </c>
      <c r="B175" s="64" t="s">
        <v>42</v>
      </c>
      <c r="C175" s="358" t="s">
        <v>99</v>
      </c>
      <c r="D175" s="359">
        <v>76511.655000000028</v>
      </c>
      <c r="E175" s="359">
        <v>42818.75</v>
      </c>
      <c r="F175" s="360">
        <v>22457.1</v>
      </c>
      <c r="G175" s="360">
        <v>7790.1175000000003</v>
      </c>
      <c r="H175" s="118">
        <v>149577.6225</v>
      </c>
      <c r="I175" s="54"/>
      <c r="J175" s="54"/>
      <c r="BY175" s="247">
        <v>2016</v>
      </c>
      <c r="BZ175" s="64" t="s">
        <v>52</v>
      </c>
      <c r="CA175" s="254" t="e">
        <f>+D181+#REF!+D517+D615+D712+D812+D912+D1036+#REF!+#REF!+#REF!+#REF!+#REF!+#REF!+#REF!+#REF!+#REF!+#REF!+#REF!+#REF!+#REF!</f>
        <v>#REF!</v>
      </c>
      <c r="CB175" s="254" t="e">
        <f>+E181+#REF!+E517+E615+E712+E812+E912+E1036+#REF!+#REF!+#REF!+#REF!+#REF!+#REF!+#REF!+#REF!+#REF!+#REF!+#REF!+#REF!+#REF!</f>
        <v>#REF!</v>
      </c>
      <c r="CC175" s="254" t="e">
        <f>+F181+#REF!+F517+F615+F712+F812+F912+F1036+#REF!+#REF!+#REF!+#REF!+#REF!+#REF!+#REF!+#REF!+#REF!+#REF!+#REF!+#REF!+#REF!</f>
        <v>#REF!</v>
      </c>
      <c r="CD175" s="254" t="e">
        <f>+G181+#REF!+G517+G615+G712+G812+G912+G1036+#REF!+#REF!+#REF!+#REF!+#REF!+#REF!+#REF!+#REF!+#REF!+#REF!+#REF!+#REF!+#REF!</f>
        <v>#REF!</v>
      </c>
      <c r="CE175" s="254" t="e">
        <f>+H181+#REF!+H517+H615+H712+H812+H912+H1036+#REF!+#REF!+#REF!+#REF!+#REF!+#REF!+#REF!+#REF!+#REF!+#REF!+#REF!+#REF!+#REF!</f>
        <v>#REF!</v>
      </c>
      <c r="CF175" s="247">
        <v>2016</v>
      </c>
      <c r="CG175" s="64" t="s">
        <v>52</v>
      </c>
      <c r="CH175" s="255">
        <f>+'Anexo 4'!D94+'Anexo 4'!E94</f>
        <v>225874.82499999992</v>
      </c>
      <c r="CI175" s="255">
        <f>+'Anexo 4'!F94+'Anexo 4'!G94</f>
        <v>517685.28400000004</v>
      </c>
      <c r="CJ175" s="255">
        <f>+'Anexo 4'!H94+'Anexo 4'!I94</f>
        <v>215694.17450000002</v>
      </c>
      <c r="CK175" s="255" t="e">
        <f>+'Anexo 4'!#REF!+'Anexo 4'!#REF!+'Anexo 4'!#REF!+'Anexo 4'!#REF!+'Anexo 4'!J94+'Anexo 4'!K94</f>
        <v>#REF!</v>
      </c>
      <c r="CL175" s="255">
        <f>+'Anexo 4'!L94+'Anexo 4'!M94</f>
        <v>1007468.4909999999</v>
      </c>
      <c r="CM175" s="256" t="e">
        <f t="shared" si="5"/>
        <v>#REF!</v>
      </c>
      <c r="CN175" s="256" t="e">
        <f t="shared" si="5"/>
        <v>#REF!</v>
      </c>
      <c r="CO175" s="256" t="e">
        <f t="shared" si="5"/>
        <v>#REF!</v>
      </c>
      <c r="CP175" s="256" t="e">
        <f t="shared" si="5"/>
        <v>#REF!</v>
      </c>
      <c r="CQ175" s="256" t="e">
        <f t="shared" si="5"/>
        <v>#REF!</v>
      </c>
      <c r="CR175" s="247">
        <v>2016</v>
      </c>
      <c r="CS175" s="64" t="s">
        <v>52</v>
      </c>
      <c r="CT175" s="226">
        <f>'Anexo 2 '!C93</f>
        <v>225874.82499999992</v>
      </c>
      <c r="CU175" s="226">
        <f>'Anexo 2 '!D93</f>
        <v>517685.28400000004</v>
      </c>
      <c r="CV175" s="226">
        <f>'Anexo 2 '!E93</f>
        <v>215694.17450000002</v>
      </c>
      <c r="CW175" s="226" t="e">
        <f>+'Anexo 2 '!#REF!+'Anexo 2 '!#REF!+'Anexo 2 '!#REF!</f>
        <v>#REF!</v>
      </c>
      <c r="CX175" s="226">
        <f>+'Anexo 2 '!G93</f>
        <v>1007468.491</v>
      </c>
      <c r="CY175" s="247">
        <v>2016</v>
      </c>
      <c r="CZ175" s="64" t="s">
        <v>52</v>
      </c>
      <c r="DA175" s="256">
        <f t="shared" si="6"/>
        <v>0</v>
      </c>
      <c r="DB175" s="256">
        <f t="shared" si="6"/>
        <v>0</v>
      </c>
      <c r="DC175" s="256">
        <f t="shared" si="6"/>
        <v>0</v>
      </c>
      <c r="DD175" s="256" t="e">
        <f t="shared" si="6"/>
        <v>#REF!</v>
      </c>
      <c r="DE175" s="256">
        <f t="shared" si="6"/>
        <v>0</v>
      </c>
    </row>
    <row r="176" spans="1:109" ht="16.5" x14ac:dyDescent="0.3">
      <c r="A176" s="391">
        <v>2012</v>
      </c>
      <c r="B176" s="353" t="s">
        <v>43</v>
      </c>
      <c r="C176" s="354" t="s">
        <v>99</v>
      </c>
      <c r="D176" s="355">
        <v>68084.537499999991</v>
      </c>
      <c r="E176" s="355">
        <v>39356.950000000004</v>
      </c>
      <c r="F176" s="356">
        <v>20436.412500000002</v>
      </c>
      <c r="G176" s="356">
        <v>7252.3424999999997</v>
      </c>
      <c r="H176" s="357">
        <v>135130.24249999999</v>
      </c>
      <c r="I176" s="54"/>
      <c r="J176" s="54"/>
      <c r="BY176" s="247">
        <v>2016</v>
      </c>
      <c r="BZ176" s="64" t="s">
        <v>40</v>
      </c>
      <c r="CA176" s="254" t="e">
        <f>+D182+#REF!+D518+D618+D713+D813+D913+D1037+#REF!+#REF!+#REF!+#REF!+#REF!+#REF!+#REF!+#REF!+#REF!+#REF!+#REF!+#REF!+#REF!</f>
        <v>#REF!</v>
      </c>
      <c r="CB176" s="254" t="e">
        <f>+E182+#REF!+E518+E618+E713+E813+E913+E1037+#REF!+#REF!+#REF!+#REF!+#REF!+#REF!+#REF!+#REF!+#REF!+#REF!+#REF!+#REF!+#REF!</f>
        <v>#REF!</v>
      </c>
      <c r="CC176" s="254" t="e">
        <f>+F182+#REF!+F518+F618+F713+F813+F913+F1037+#REF!+#REF!+#REF!+#REF!+#REF!+#REF!+#REF!+#REF!+#REF!+#REF!+#REF!+#REF!+#REF!</f>
        <v>#REF!</v>
      </c>
      <c r="CD176" s="254" t="e">
        <f>+G182+#REF!+G518+G618+G713+G813+G913+G1037+#REF!+#REF!+#REF!+#REF!+#REF!+#REF!+#REF!+#REF!+#REF!+#REF!+#REF!+#REF!+#REF!</f>
        <v>#REF!</v>
      </c>
      <c r="CE176" s="254" t="e">
        <f>+H182+#REF!+H518+H618+H713+H813+H913+H1037+#REF!+#REF!+#REF!+#REF!+#REF!+#REF!+#REF!+#REF!+#REF!+#REF!+#REF!+#REF!+#REF!</f>
        <v>#REF!</v>
      </c>
      <c r="CF176" s="247">
        <v>2016</v>
      </c>
      <c r="CG176" s="64" t="s">
        <v>40</v>
      </c>
      <c r="CH176" s="255">
        <f>+'Anexo 4'!D95+'Anexo 4'!E95</f>
        <v>246590.98250000004</v>
      </c>
      <c r="CI176" s="255">
        <f>+'Anexo 4'!F95+'Anexo 4'!G95</f>
        <v>542957.11750000028</v>
      </c>
      <c r="CJ176" s="255">
        <f>+'Anexo 4'!H95+'Anexo 4'!I95</f>
        <v>221124.39050000004</v>
      </c>
      <c r="CK176" s="255" t="e">
        <f>+'Anexo 4'!#REF!+'Anexo 4'!#REF!+'Anexo 4'!#REF!+'Anexo 4'!#REF!+'Anexo 4'!J95+'Anexo 4'!K95</f>
        <v>#REF!</v>
      </c>
      <c r="CL176" s="255">
        <f>+'Anexo 4'!L95+'Anexo 4'!M95</f>
        <v>1058103.0590000004</v>
      </c>
      <c r="CM176" s="256" t="e">
        <f t="shared" si="5"/>
        <v>#REF!</v>
      </c>
      <c r="CN176" s="256" t="e">
        <f t="shared" si="5"/>
        <v>#REF!</v>
      </c>
      <c r="CO176" s="256" t="e">
        <f t="shared" si="5"/>
        <v>#REF!</v>
      </c>
      <c r="CP176" s="256" t="e">
        <f t="shared" si="5"/>
        <v>#REF!</v>
      </c>
      <c r="CQ176" s="256" t="e">
        <f t="shared" si="5"/>
        <v>#REF!</v>
      </c>
      <c r="CR176" s="247">
        <v>2016</v>
      </c>
      <c r="CS176" s="64" t="s">
        <v>40</v>
      </c>
      <c r="CT176" s="226">
        <f>'Anexo 2 '!C94</f>
        <v>246590.98250000001</v>
      </c>
      <c r="CU176" s="226">
        <f>'Anexo 2 '!D94</f>
        <v>542957.11750000017</v>
      </c>
      <c r="CV176" s="226">
        <f>'Anexo 2 '!E94</f>
        <v>221124.39049999995</v>
      </c>
      <c r="CW176" s="226" t="e">
        <f>+'Anexo 2 '!#REF!+'Anexo 2 '!#REF!+'Anexo 2 '!#REF!</f>
        <v>#REF!</v>
      </c>
      <c r="CX176" s="226">
        <f>+'Anexo 2 '!G94</f>
        <v>1058103.0590000001</v>
      </c>
      <c r="CY176" s="247">
        <v>2016</v>
      </c>
      <c r="CZ176" s="64" t="s">
        <v>40</v>
      </c>
      <c r="DA176" s="256">
        <f t="shared" si="6"/>
        <v>0</v>
      </c>
      <c r="DB176" s="256">
        <f t="shared" si="6"/>
        <v>0</v>
      </c>
      <c r="DC176" s="256">
        <f t="shared" si="6"/>
        <v>0</v>
      </c>
      <c r="DD176" s="256" t="e">
        <f t="shared" si="6"/>
        <v>#REF!</v>
      </c>
      <c r="DE176" s="256">
        <f t="shared" si="6"/>
        <v>0</v>
      </c>
    </row>
    <row r="177" spans="1:109" ht="16.5" x14ac:dyDescent="0.3">
      <c r="A177" s="410">
        <v>2012</v>
      </c>
      <c r="B177" s="64" t="s">
        <v>44</v>
      </c>
      <c r="C177" s="358" t="s">
        <v>99</v>
      </c>
      <c r="D177" s="359">
        <v>65773.182499999952</v>
      </c>
      <c r="E177" s="359">
        <v>43417.85750000002</v>
      </c>
      <c r="F177" s="360">
        <v>20036.722499999996</v>
      </c>
      <c r="G177" s="360">
        <v>7390.3649999999998</v>
      </c>
      <c r="H177" s="118">
        <v>136618.12749999997</v>
      </c>
      <c r="I177" s="54"/>
      <c r="J177" s="54"/>
      <c r="BY177" s="247">
        <v>2016</v>
      </c>
      <c r="BZ177" s="64" t="s">
        <v>42</v>
      </c>
      <c r="CA177" s="254" t="e">
        <f>+D183+#REF!+D519+D619+D714+D814+D914+D1038+#REF!+#REF!+#REF!+#REF!+#REF!+#REF!+#REF!+#REF!+#REF!+#REF!+#REF!+#REF!+#REF!</f>
        <v>#REF!</v>
      </c>
      <c r="CB177" s="254" t="e">
        <f>+E183+#REF!+E519+E619+E714+E814+E914+E1038+#REF!+#REF!+#REF!+#REF!+#REF!+#REF!+#REF!+#REF!+#REF!+#REF!+#REF!+#REF!+#REF!</f>
        <v>#REF!</v>
      </c>
      <c r="CC177" s="254" t="e">
        <f>+F183+#REF!+F519+F619+F714+F814+F914+F1038+#REF!+#REF!+#REF!+#REF!+#REF!+#REF!+#REF!+#REF!+#REF!+#REF!+#REF!+#REF!+#REF!</f>
        <v>#REF!</v>
      </c>
      <c r="CD177" s="254" t="e">
        <f>+G183+#REF!+G519+G619+G714+G814+G914+G1038+#REF!+#REF!+#REF!+#REF!+#REF!+#REF!+#REF!+#REF!+#REF!+#REF!+#REF!+#REF!+#REF!</f>
        <v>#REF!</v>
      </c>
      <c r="CE177" s="254" t="e">
        <f>+H183+#REF!+H519+H619+H714+H814+H914+H1038+#REF!+#REF!+#REF!+#REF!+#REF!+#REF!+#REF!+#REF!+#REF!+#REF!+#REF!+#REF!+#REF!</f>
        <v>#REF!</v>
      </c>
      <c r="CF177" s="247">
        <v>2016</v>
      </c>
      <c r="CG177" s="64" t="s">
        <v>42</v>
      </c>
      <c r="CH177" s="255">
        <f>+'Anexo 4'!D96+'Anexo 4'!E96</f>
        <v>235505.07800000007</v>
      </c>
      <c r="CI177" s="255">
        <f>+'Anexo 4'!F96+'Anexo 4'!G96</f>
        <v>514425.24650000012</v>
      </c>
      <c r="CJ177" s="255">
        <f>+'Anexo 4'!H96+'Anexo 4'!I96</f>
        <v>211098.53200000004</v>
      </c>
      <c r="CK177" s="255" t="e">
        <f>+'Anexo 4'!#REF!+'Anexo 4'!#REF!+'Anexo 4'!#REF!+'Anexo 4'!#REF!+'Anexo 4'!J96+'Anexo 4'!K96</f>
        <v>#REF!</v>
      </c>
      <c r="CL177" s="255">
        <f>+'Anexo 4'!L96+'Anexo 4'!M96</f>
        <v>1005410.9815000002</v>
      </c>
      <c r="CM177" s="256" t="e">
        <f t="shared" si="5"/>
        <v>#REF!</v>
      </c>
      <c r="CN177" s="256" t="e">
        <f t="shared" si="5"/>
        <v>#REF!</v>
      </c>
      <c r="CO177" s="256" t="e">
        <f t="shared" si="5"/>
        <v>#REF!</v>
      </c>
      <c r="CP177" s="256" t="e">
        <f t="shared" si="5"/>
        <v>#REF!</v>
      </c>
      <c r="CQ177" s="256" t="e">
        <f t="shared" si="5"/>
        <v>#REF!</v>
      </c>
      <c r="CR177" s="247">
        <v>2016</v>
      </c>
      <c r="CS177" s="64" t="s">
        <v>42</v>
      </c>
      <c r="CT177" s="226">
        <f>'Anexo 2 '!C95</f>
        <v>235505.07799999998</v>
      </c>
      <c r="CU177" s="226">
        <f>'Anexo 2 '!D95</f>
        <v>514425.24650000012</v>
      </c>
      <c r="CV177" s="226">
        <f>'Anexo 2 '!E95</f>
        <v>211098.53200000001</v>
      </c>
      <c r="CW177" s="226" t="e">
        <f>+'Anexo 2 '!#REF!+'Anexo 2 '!#REF!+'Anexo 2 '!#REF!</f>
        <v>#REF!</v>
      </c>
      <c r="CX177" s="226">
        <f>+'Anexo 2 '!G95</f>
        <v>1005410.9814999998</v>
      </c>
      <c r="CY177" s="247">
        <v>2016</v>
      </c>
      <c r="CZ177" s="64" t="s">
        <v>42</v>
      </c>
      <c r="DA177" s="256">
        <f t="shared" si="6"/>
        <v>0</v>
      </c>
      <c r="DB177" s="256">
        <f t="shared" si="6"/>
        <v>0</v>
      </c>
      <c r="DC177" s="256">
        <f t="shared" si="6"/>
        <v>0</v>
      </c>
      <c r="DD177" s="256" t="e">
        <f t="shared" si="6"/>
        <v>#REF!</v>
      </c>
      <c r="DE177" s="256">
        <f t="shared" si="6"/>
        <v>0</v>
      </c>
    </row>
    <row r="178" spans="1:109" ht="16.5" x14ac:dyDescent="0.3">
      <c r="A178" s="391">
        <v>2012</v>
      </c>
      <c r="B178" s="353" t="s">
        <v>45</v>
      </c>
      <c r="C178" s="354" t="s">
        <v>99</v>
      </c>
      <c r="D178" s="355">
        <v>67949.998499999972</v>
      </c>
      <c r="E178" s="355">
        <v>46473.485000000001</v>
      </c>
      <c r="F178" s="356">
        <v>20608.494999999999</v>
      </c>
      <c r="G178" s="356">
        <v>7231.8824999999997</v>
      </c>
      <c r="H178" s="357">
        <v>142263.86099999998</v>
      </c>
      <c r="I178" s="54"/>
      <c r="J178" s="54"/>
      <c r="BY178" s="247">
        <v>2016</v>
      </c>
      <c r="BZ178" s="64" t="s">
        <v>43</v>
      </c>
      <c r="CA178" s="254" t="e">
        <f>+D184+D396+D520+D620+D715+D815+D915+D1039+#REF!+#REF!+#REF!+#REF!+#REF!+#REF!+#REF!+#REF!+#REF!+#REF!+#REF!+#REF!+#REF!</f>
        <v>#REF!</v>
      </c>
      <c r="CB178" s="254" t="e">
        <f>+E184+E396+E520+E620+E715+E815+E915+E1039+#REF!+#REF!+#REF!+#REF!+#REF!+#REF!+#REF!+#REF!+#REF!+#REF!+#REF!+#REF!+#REF!</f>
        <v>#REF!</v>
      </c>
      <c r="CC178" s="254" t="e">
        <f>+F184+F396+F520+F620+F715+F815+F915+F1039+#REF!+#REF!+#REF!+#REF!+#REF!+#REF!+#REF!+#REF!+#REF!+#REF!+#REF!+#REF!+#REF!</f>
        <v>#REF!</v>
      </c>
      <c r="CD178" s="254" t="e">
        <f>+G184+G396+G520+G620+G715+G815+G915+G1039+#REF!+#REF!+#REF!+#REF!+#REF!+#REF!+#REF!+#REF!+#REF!+#REF!+#REF!+#REF!+#REF!</f>
        <v>#REF!</v>
      </c>
      <c r="CE178" s="254" t="e">
        <f>+H184+H396+H520+H620+H715+H815+H915+H1039+#REF!+#REF!+#REF!+#REF!+#REF!+#REF!+#REF!+#REF!+#REF!+#REF!+#REF!+#REF!+#REF!</f>
        <v>#REF!</v>
      </c>
      <c r="CF178" s="247">
        <v>2016</v>
      </c>
      <c r="CG178" s="64" t="s">
        <v>43</v>
      </c>
      <c r="CH178" s="255">
        <f>+'Anexo 4'!D97+'Anexo 4'!E97</f>
        <v>241604.76900000012</v>
      </c>
      <c r="CI178" s="255">
        <f>+'Anexo 4'!F97+'Anexo 4'!G97</f>
        <v>509561.07399999985</v>
      </c>
      <c r="CJ178" s="255">
        <f>+'Anexo 4'!H97+'Anexo 4'!I97</f>
        <v>204005.69200000004</v>
      </c>
      <c r="CK178" s="255" t="e">
        <f>+'Anexo 4'!#REF!+'Anexo 4'!#REF!+'Anexo 4'!#REF!+'Anexo 4'!#REF!+'Anexo 4'!J97+'Anexo 4'!K97</f>
        <v>#REF!</v>
      </c>
      <c r="CL178" s="255">
        <f>+'Anexo 4'!L97+'Anexo 4'!M97</f>
        <v>997177.4985000001</v>
      </c>
      <c r="CM178" s="256" t="e">
        <f t="shared" si="5"/>
        <v>#REF!</v>
      </c>
      <c r="CN178" s="256" t="e">
        <f t="shared" si="5"/>
        <v>#REF!</v>
      </c>
      <c r="CO178" s="256" t="e">
        <f t="shared" si="5"/>
        <v>#REF!</v>
      </c>
      <c r="CP178" s="256" t="e">
        <f t="shared" si="5"/>
        <v>#REF!</v>
      </c>
      <c r="CQ178" s="256" t="e">
        <f t="shared" si="5"/>
        <v>#REF!</v>
      </c>
      <c r="CR178" s="247">
        <v>2016</v>
      </c>
      <c r="CS178" s="64" t="s">
        <v>43</v>
      </c>
      <c r="CT178" s="226">
        <f>'Anexo 2 '!C96</f>
        <v>241604.76900000009</v>
      </c>
      <c r="CU178" s="226">
        <f>'Anexo 2 '!D96</f>
        <v>509561.07399999985</v>
      </c>
      <c r="CV178" s="226">
        <f>'Anexo 2 '!E96</f>
        <v>204005.69199999995</v>
      </c>
      <c r="CW178" s="226" t="e">
        <f>+'Anexo 2 '!#REF!+'Anexo 2 '!#REF!+'Anexo 2 '!#REF!</f>
        <v>#REF!</v>
      </c>
      <c r="CX178" s="226">
        <f>+'Anexo 2 '!G96</f>
        <v>997177.49849999999</v>
      </c>
      <c r="CY178" s="247">
        <v>2016</v>
      </c>
      <c r="CZ178" s="64" t="s">
        <v>43</v>
      </c>
      <c r="DA178" s="256">
        <f t="shared" si="6"/>
        <v>0</v>
      </c>
      <c r="DB178" s="256">
        <f t="shared" si="6"/>
        <v>0</v>
      </c>
      <c r="DC178" s="256">
        <f t="shared" si="6"/>
        <v>0</v>
      </c>
      <c r="DD178" s="256" t="e">
        <f t="shared" si="6"/>
        <v>#REF!</v>
      </c>
      <c r="DE178" s="256">
        <f t="shared" si="6"/>
        <v>0</v>
      </c>
    </row>
    <row r="179" spans="1:109" ht="16.5" x14ac:dyDescent="0.3">
      <c r="A179" s="410">
        <v>2012</v>
      </c>
      <c r="B179" s="64" t="s">
        <v>46</v>
      </c>
      <c r="C179" s="358" t="s">
        <v>99</v>
      </c>
      <c r="D179" s="359">
        <v>64926.201999999947</v>
      </c>
      <c r="E179" s="359">
        <v>38186.975000000013</v>
      </c>
      <c r="F179" s="360">
        <v>19324.47</v>
      </c>
      <c r="G179" s="360">
        <v>6825.3204999999998</v>
      </c>
      <c r="H179" s="118">
        <v>129262.96749999996</v>
      </c>
      <c r="I179" s="54"/>
      <c r="J179" s="54"/>
      <c r="BY179" s="247">
        <v>2016</v>
      </c>
      <c r="BZ179" s="64" t="s">
        <v>44</v>
      </c>
      <c r="CA179" s="254" t="e">
        <f>+D185+D397+D521+D621+D716+D816+D916+D1040+#REF!+#REF!+#REF!+#REF!+#REF!+#REF!+#REF!+#REF!+#REF!+#REF!+#REF!+#REF!+#REF!</f>
        <v>#REF!</v>
      </c>
      <c r="CB179" s="254" t="e">
        <f>+E185+E397+E521+E621+E716+E816+E916+E1040+#REF!+#REF!+#REF!+#REF!+#REF!+#REF!+#REF!+#REF!+#REF!+#REF!+#REF!+#REF!+#REF!</f>
        <v>#REF!</v>
      </c>
      <c r="CC179" s="254" t="e">
        <f>+F185+F397+F521+F621+F716+F816+F916+F1040+#REF!+#REF!+#REF!+#REF!+#REF!+#REF!+#REF!+#REF!+#REF!+#REF!+#REF!+#REF!+#REF!</f>
        <v>#REF!</v>
      </c>
      <c r="CD179" s="254" t="e">
        <f>+G185+G397+G521+G621+G716+G816+G916+G1040+#REF!+#REF!+#REF!+#REF!+#REF!+#REF!+#REF!+#REF!+#REF!+#REF!+#REF!+#REF!+#REF!</f>
        <v>#REF!</v>
      </c>
      <c r="CE179" s="254" t="e">
        <f>+H185+H397+H521+H621+H716+H816+H916+H1040+#REF!+#REF!+#REF!+#REF!+#REF!+#REF!+#REF!+#REF!+#REF!+#REF!+#REF!+#REF!+#REF!</f>
        <v>#REF!</v>
      </c>
      <c r="CF179" s="247">
        <v>2016</v>
      </c>
      <c r="CG179" s="64" t="s">
        <v>44</v>
      </c>
      <c r="CH179" s="255">
        <f>+'Anexo 4'!D98+'Anexo 4'!E98</f>
        <v>224013.59999999995</v>
      </c>
      <c r="CI179" s="255">
        <f>+'Anexo 4'!F98+'Anexo 4'!G98</f>
        <v>490509.04000000021</v>
      </c>
      <c r="CJ179" s="255">
        <f>+'Anexo 4'!H98+'Anexo 4'!I98</f>
        <v>177465.19200000001</v>
      </c>
      <c r="CK179" s="255" t="e">
        <f>+'Anexo 4'!#REF!+'Anexo 4'!#REF!+'Anexo 4'!#REF!+'Anexo 4'!#REF!+'Anexo 4'!J98+'Anexo 4'!K98</f>
        <v>#REF!</v>
      </c>
      <c r="CL179" s="255">
        <f>+'Anexo 4'!L98+'Anexo 4'!M98</f>
        <v>924987.70200000028</v>
      </c>
      <c r="CM179" s="256" t="e">
        <f t="shared" si="5"/>
        <v>#REF!</v>
      </c>
      <c r="CN179" s="256" t="e">
        <f t="shared" si="5"/>
        <v>#REF!</v>
      </c>
      <c r="CO179" s="256" t="e">
        <f t="shared" si="5"/>
        <v>#REF!</v>
      </c>
      <c r="CP179" s="256" t="e">
        <f t="shared" si="5"/>
        <v>#REF!</v>
      </c>
      <c r="CQ179" s="256" t="e">
        <f t="shared" si="5"/>
        <v>#REF!</v>
      </c>
      <c r="CR179" s="247">
        <v>2016</v>
      </c>
      <c r="CS179" s="64" t="s">
        <v>44</v>
      </c>
      <c r="CT179" s="226">
        <f>'Anexo 2 '!C97</f>
        <v>224013.59999999995</v>
      </c>
      <c r="CU179" s="226">
        <f>'Anexo 2 '!D97</f>
        <v>490509.04000000021</v>
      </c>
      <c r="CV179" s="226">
        <f>'Anexo 2 '!E97</f>
        <v>177465.19199999998</v>
      </c>
      <c r="CW179" s="226" t="e">
        <f>+'Anexo 2 '!#REF!+'Anexo 2 '!#REF!+'Anexo 2 '!#REF!</f>
        <v>#REF!</v>
      </c>
      <c r="CX179" s="226">
        <f>+'Anexo 2 '!G97</f>
        <v>924987.70199999982</v>
      </c>
      <c r="CY179" s="247">
        <v>2016</v>
      </c>
      <c r="CZ179" s="64" t="s">
        <v>44</v>
      </c>
      <c r="DA179" s="256">
        <f t="shared" si="6"/>
        <v>0</v>
      </c>
      <c r="DB179" s="256">
        <f t="shared" si="6"/>
        <v>0</v>
      </c>
      <c r="DC179" s="256">
        <f t="shared" si="6"/>
        <v>0</v>
      </c>
      <c r="DD179" s="256" t="e">
        <f t="shared" si="6"/>
        <v>#REF!</v>
      </c>
      <c r="DE179" s="256">
        <f t="shared" si="6"/>
        <v>0</v>
      </c>
    </row>
    <row r="180" spans="1:109" ht="16.5" x14ac:dyDescent="0.3">
      <c r="A180" s="391">
        <v>2012</v>
      </c>
      <c r="B180" s="353" t="s">
        <v>47</v>
      </c>
      <c r="C180" s="354" t="s">
        <v>99</v>
      </c>
      <c r="D180" s="355">
        <v>62011.088000000018</v>
      </c>
      <c r="E180" s="355">
        <v>43458.963000000011</v>
      </c>
      <c r="F180" s="356">
        <v>20469.537499999999</v>
      </c>
      <c r="G180" s="356">
        <v>6818.0874999999996</v>
      </c>
      <c r="H180" s="357">
        <v>132757.67600000001</v>
      </c>
      <c r="I180" s="54"/>
      <c r="J180" s="54"/>
      <c r="BY180" s="247">
        <v>2016</v>
      </c>
      <c r="BZ180" s="64" t="s">
        <v>45</v>
      </c>
      <c r="CA180" s="254" t="e">
        <f>+D186+D398+D522+D622+D717+D817+D917+#REF!+#REF!+#REF!+#REF!+#REF!+#REF!+#REF!+#REF!+#REF!+#REF!+#REF!+#REF!+#REF!+#REF!</f>
        <v>#REF!</v>
      </c>
      <c r="CB180" s="254" t="e">
        <f>+E186+E398+E522+E622+E717+E817+E917+#REF!+#REF!+#REF!+#REF!+#REF!+#REF!+#REF!+#REF!+#REF!+#REF!+#REF!+#REF!+#REF!+#REF!</f>
        <v>#REF!</v>
      </c>
      <c r="CC180" s="254" t="e">
        <f>+F186+F398+F522+F622+F717+F817+F917+#REF!+#REF!+#REF!+#REF!+#REF!+#REF!+#REF!+#REF!+#REF!+#REF!+#REF!+#REF!+#REF!+#REF!</f>
        <v>#REF!</v>
      </c>
      <c r="CD180" s="254" t="e">
        <f>+G186+G398+G522+G622+G717+G817+G917+#REF!+#REF!+#REF!+#REF!+#REF!+#REF!+#REF!+#REF!+#REF!+#REF!+#REF!+#REF!+#REF!+#REF!</f>
        <v>#REF!</v>
      </c>
      <c r="CE180" s="254" t="e">
        <f>+H186+H398+H522+H622+H717+H817+H917+#REF!+#REF!+#REF!+#REF!+#REF!+#REF!+#REF!+#REF!+#REF!+#REF!+#REF!+#REF!+#REF!+#REF!</f>
        <v>#REF!</v>
      </c>
      <c r="CF180" s="247">
        <v>2016</v>
      </c>
      <c r="CG180" s="64" t="s">
        <v>45</v>
      </c>
      <c r="CH180" s="255">
        <f>+'Anexo 4'!D99+'Anexo 4'!E99</f>
        <v>236576.37349999999</v>
      </c>
      <c r="CI180" s="255">
        <f>+'Anexo 4'!F99+'Anexo 4'!G99</f>
        <v>583469.96299999999</v>
      </c>
      <c r="CJ180" s="255">
        <f>+'Anexo 4'!H99+'Anexo 4'!I99</f>
        <v>221970.87550000002</v>
      </c>
      <c r="CK180" s="255" t="e">
        <f>+'Anexo 4'!#REF!+'Anexo 4'!#REF!+'Anexo 4'!#REF!+'Anexo 4'!#REF!+'Anexo 4'!J99+'Anexo 4'!K99</f>
        <v>#REF!</v>
      </c>
      <c r="CL180" s="255">
        <f>+'Anexo 4'!L99+'Anexo 4'!M99</f>
        <v>1089617.8940000001</v>
      </c>
      <c r="CM180" s="256" t="e">
        <f t="shared" si="5"/>
        <v>#REF!</v>
      </c>
      <c r="CN180" s="256" t="e">
        <f t="shared" si="5"/>
        <v>#REF!</v>
      </c>
      <c r="CO180" s="256" t="e">
        <f t="shared" si="5"/>
        <v>#REF!</v>
      </c>
      <c r="CP180" s="256" t="e">
        <f t="shared" si="5"/>
        <v>#REF!</v>
      </c>
      <c r="CQ180" s="256" t="e">
        <f t="shared" si="5"/>
        <v>#REF!</v>
      </c>
      <c r="CR180" s="247">
        <v>2016</v>
      </c>
      <c r="CS180" s="64" t="s">
        <v>45</v>
      </c>
      <c r="CT180" s="226">
        <f>'Anexo 2 '!C98</f>
        <v>236576.37349999999</v>
      </c>
      <c r="CU180" s="226">
        <f>'Anexo 2 '!D98</f>
        <v>583469.96300000011</v>
      </c>
      <c r="CV180" s="226">
        <f>'Anexo 2 '!E98</f>
        <v>221970.87549999997</v>
      </c>
      <c r="CW180" s="226" t="e">
        <f>+'Anexo 2 '!#REF!+'Anexo 2 '!#REF!+'Anexo 2 '!#REF!</f>
        <v>#REF!</v>
      </c>
      <c r="CX180" s="226">
        <f>+'Anexo 2 '!G98</f>
        <v>1089617.8940000003</v>
      </c>
      <c r="CY180" s="247">
        <v>2016</v>
      </c>
      <c r="CZ180" s="64" t="s">
        <v>45</v>
      </c>
      <c r="DA180" s="256">
        <f t="shared" si="6"/>
        <v>0</v>
      </c>
      <c r="DB180" s="256">
        <f t="shared" si="6"/>
        <v>0</v>
      </c>
      <c r="DC180" s="256">
        <f t="shared" si="6"/>
        <v>0</v>
      </c>
      <c r="DD180" s="256" t="e">
        <f t="shared" si="6"/>
        <v>#REF!</v>
      </c>
      <c r="DE180" s="256">
        <f t="shared" si="6"/>
        <v>0</v>
      </c>
    </row>
    <row r="181" spans="1:109" ht="16.5" x14ac:dyDescent="0.3">
      <c r="A181" s="410">
        <v>2012</v>
      </c>
      <c r="B181" s="64" t="s">
        <v>48</v>
      </c>
      <c r="C181" s="358" t="s">
        <v>99</v>
      </c>
      <c r="D181" s="359">
        <v>62756.459999999926</v>
      </c>
      <c r="E181" s="359">
        <v>43838.09</v>
      </c>
      <c r="F181" s="360">
        <v>21233.2425</v>
      </c>
      <c r="G181" s="360">
        <v>7048.3449999999993</v>
      </c>
      <c r="H181" s="118">
        <v>134876.13749999992</v>
      </c>
      <c r="I181" s="54"/>
      <c r="J181" s="54"/>
      <c r="BY181" s="247">
        <v>2016</v>
      </c>
      <c r="BZ181" s="64" t="s">
        <v>46</v>
      </c>
      <c r="CA181" s="254" t="e">
        <f>+D187+D399+D523+D623+D720+D818+D918+#REF!+#REF!+#REF!+#REF!+#REF!+#REF!+#REF!+#REF!+#REF!+#REF!+#REF!+#REF!+#REF!+#REF!</f>
        <v>#REF!</v>
      </c>
      <c r="CB181" s="254" t="e">
        <f>+E187+E399+E523+E623+E720+E818+E918+#REF!+#REF!+#REF!+#REF!+#REF!+#REF!+#REF!+#REF!+#REF!+#REF!+#REF!+#REF!+#REF!+#REF!</f>
        <v>#REF!</v>
      </c>
      <c r="CC181" s="254" t="e">
        <f>+F187+F399+F523+F623+F720+F818+F918+#REF!+#REF!+#REF!+#REF!+#REF!+#REF!+#REF!+#REF!+#REF!+#REF!+#REF!+#REF!+#REF!+#REF!</f>
        <v>#REF!</v>
      </c>
      <c r="CD181" s="254" t="e">
        <f>+G187+G399+G523+G623+G720+G818+G918+#REF!+#REF!+#REF!+#REF!+#REF!+#REF!+#REF!+#REF!+#REF!+#REF!+#REF!+#REF!+#REF!+#REF!</f>
        <v>#REF!</v>
      </c>
      <c r="CE181" s="254" t="e">
        <f>+H187+H399+H523+H623+H720+H818+H918+#REF!+#REF!+#REF!+#REF!+#REF!+#REF!+#REF!+#REF!+#REF!+#REF!+#REF!+#REF!+#REF!+#REF!</f>
        <v>#REF!</v>
      </c>
      <c r="CF181" s="247">
        <v>2016</v>
      </c>
      <c r="CG181" s="64" t="s">
        <v>46</v>
      </c>
      <c r="CH181" s="255">
        <f>+'Anexo 4'!D100+'Anexo 4'!E100</f>
        <v>235705.39149999991</v>
      </c>
      <c r="CI181" s="255">
        <f>+'Anexo 4'!F100+'Anexo 4'!G100</f>
        <v>520544.49049999996</v>
      </c>
      <c r="CJ181" s="255">
        <f>+'Anexo 4'!H100+'Anexo 4'!I100</f>
        <v>207372.89600000007</v>
      </c>
      <c r="CK181" s="255" t="e">
        <f>+'Anexo 4'!#REF!+'Anexo 4'!#REF!+'Anexo 4'!#REF!+'Anexo 4'!#REF!+'Anexo 4'!J100+'Anexo 4'!K100</f>
        <v>#REF!</v>
      </c>
      <c r="CL181" s="255">
        <f>+'Anexo 4'!L100+'Anexo 4'!M100</f>
        <v>1015052.318</v>
      </c>
      <c r="CM181" s="256" t="e">
        <f t="shared" si="5"/>
        <v>#REF!</v>
      </c>
      <c r="CN181" s="256" t="e">
        <f t="shared" si="5"/>
        <v>#REF!</v>
      </c>
      <c r="CO181" s="256" t="e">
        <f t="shared" si="5"/>
        <v>#REF!</v>
      </c>
      <c r="CP181" s="256" t="e">
        <f t="shared" si="5"/>
        <v>#REF!</v>
      </c>
      <c r="CQ181" s="256" t="e">
        <f t="shared" si="5"/>
        <v>#REF!</v>
      </c>
      <c r="CR181" s="247">
        <v>2016</v>
      </c>
      <c r="CS181" s="64" t="s">
        <v>46</v>
      </c>
      <c r="CT181" s="226">
        <f>'Anexo 2 '!C99</f>
        <v>235705.39149999991</v>
      </c>
      <c r="CU181" s="226">
        <f>'Anexo 2 '!D99</f>
        <v>520544.49049999996</v>
      </c>
      <c r="CV181" s="226">
        <f>'Anexo 2 '!E99</f>
        <v>207372.89600000004</v>
      </c>
      <c r="CW181" s="226" t="e">
        <f>+'Anexo 2 '!#REF!+'Anexo 2 '!#REF!+'Anexo 2 '!#REF!</f>
        <v>#REF!</v>
      </c>
      <c r="CX181" s="226">
        <f>+'Anexo 2 '!G99</f>
        <v>1015052.3179999999</v>
      </c>
      <c r="CY181" s="247">
        <v>2016</v>
      </c>
      <c r="CZ181" s="64" t="s">
        <v>46</v>
      </c>
      <c r="DA181" s="256">
        <f t="shared" si="6"/>
        <v>0</v>
      </c>
      <c r="DB181" s="256">
        <f t="shared" si="6"/>
        <v>0</v>
      </c>
      <c r="DC181" s="256">
        <f t="shared" si="6"/>
        <v>0</v>
      </c>
      <c r="DD181" s="256" t="e">
        <f t="shared" si="6"/>
        <v>#REF!</v>
      </c>
      <c r="DE181" s="256">
        <f t="shared" si="6"/>
        <v>0</v>
      </c>
    </row>
    <row r="182" spans="1:109" ht="16.5" x14ac:dyDescent="0.3">
      <c r="A182" s="391">
        <v>2012</v>
      </c>
      <c r="B182" s="353" t="s">
        <v>49</v>
      </c>
      <c r="C182" s="354" t="s">
        <v>99</v>
      </c>
      <c r="D182" s="355">
        <v>50043.63999999997</v>
      </c>
      <c r="E182" s="355">
        <v>41975.310000000005</v>
      </c>
      <c r="F182" s="356">
        <v>15530.7955</v>
      </c>
      <c r="G182" s="356">
        <v>6076.47</v>
      </c>
      <c r="H182" s="357">
        <v>113626.21549999996</v>
      </c>
      <c r="I182" s="54"/>
      <c r="J182" s="54"/>
      <c r="BY182" s="247">
        <v>2016</v>
      </c>
      <c r="BZ182" s="64" t="s">
        <v>47</v>
      </c>
      <c r="CA182" s="254" t="e">
        <f>+D188+D400+D524+D624+D721+D819+D919+#REF!+#REF!+#REF!+#REF!+#REF!+#REF!+#REF!+#REF!+#REF!+#REF!+#REF!+#REF!+#REF!+#REF!</f>
        <v>#REF!</v>
      </c>
      <c r="CB182" s="254" t="e">
        <f>+E188+E400+E524+E624+E721+E819+E919+#REF!+#REF!+#REF!+#REF!+#REF!+#REF!+#REF!+#REF!+#REF!+#REF!+#REF!+#REF!+#REF!+#REF!</f>
        <v>#REF!</v>
      </c>
      <c r="CC182" s="254" t="e">
        <f>+F188+F400+F524+F624+F721+F819+F919+#REF!+#REF!+#REF!+#REF!+#REF!+#REF!+#REF!+#REF!+#REF!+#REF!+#REF!+#REF!+#REF!+#REF!</f>
        <v>#REF!</v>
      </c>
      <c r="CD182" s="254" t="e">
        <f>+G188+G400+G524+G624+G721+G819+G919+#REF!+#REF!+#REF!+#REF!+#REF!+#REF!+#REF!+#REF!+#REF!+#REF!+#REF!+#REF!+#REF!+#REF!</f>
        <v>#REF!</v>
      </c>
      <c r="CE182" s="254" t="e">
        <f>+H188+H400+H524+H624+H721+H819+H919+#REF!+#REF!+#REF!+#REF!+#REF!+#REF!+#REF!+#REF!+#REF!+#REF!+#REF!+#REF!+#REF!+#REF!</f>
        <v>#REF!</v>
      </c>
      <c r="CF182" s="247">
        <v>2016</v>
      </c>
      <c r="CG182" s="64" t="s">
        <v>47</v>
      </c>
      <c r="CH182" s="255">
        <f>+'Anexo 4'!D101+'Anexo 4'!E101</f>
        <v>228945.17300000001</v>
      </c>
      <c r="CI182" s="255">
        <f>+'Anexo 4'!F101+'Anexo 4'!G101</f>
        <v>514960.09400000004</v>
      </c>
      <c r="CJ182" s="255">
        <f>+'Anexo 4'!H101+'Anexo 4'!I101</f>
        <v>200549.41649999999</v>
      </c>
      <c r="CK182" s="255" t="e">
        <f>+'Anexo 4'!#REF!+'Anexo 4'!#REF!+'Anexo 4'!#REF!+'Anexo 4'!#REF!+'Anexo 4'!J101+'Anexo 4'!K101</f>
        <v>#REF!</v>
      </c>
      <c r="CL182" s="255">
        <f>+'Anexo 4'!L101+'Anexo 4'!M101</f>
        <v>993667.2855</v>
      </c>
      <c r="CM182" s="256" t="e">
        <f t="shared" si="5"/>
        <v>#REF!</v>
      </c>
      <c r="CN182" s="256" t="e">
        <f t="shared" si="5"/>
        <v>#REF!</v>
      </c>
      <c r="CO182" s="256" t="e">
        <f t="shared" si="5"/>
        <v>#REF!</v>
      </c>
      <c r="CP182" s="256" t="e">
        <f t="shared" si="5"/>
        <v>#REF!</v>
      </c>
      <c r="CQ182" s="256" t="e">
        <f t="shared" si="5"/>
        <v>#REF!</v>
      </c>
      <c r="CR182" s="247">
        <v>2016</v>
      </c>
      <c r="CS182" s="64" t="s">
        <v>47</v>
      </c>
      <c r="CT182" s="226">
        <f>'Anexo 2 '!C100</f>
        <v>228945.17299999998</v>
      </c>
      <c r="CU182" s="226">
        <f>'Anexo 2 '!D100</f>
        <v>514960.09399999998</v>
      </c>
      <c r="CV182" s="226">
        <f>'Anexo 2 '!E100</f>
        <v>200549.41650000011</v>
      </c>
      <c r="CW182" s="226" t="e">
        <f>+'Anexo 2 '!#REF!+'Anexo 2 '!#REF!+'Anexo 2 '!#REF!</f>
        <v>#REF!</v>
      </c>
      <c r="CX182" s="226">
        <f>+'Anexo 2 '!G100</f>
        <v>993667.2855</v>
      </c>
      <c r="CY182" s="247">
        <v>2016</v>
      </c>
      <c r="CZ182" s="64" t="s">
        <v>47</v>
      </c>
      <c r="DA182" s="256">
        <f t="shared" si="6"/>
        <v>0</v>
      </c>
      <c r="DB182" s="256">
        <f t="shared" si="6"/>
        <v>0</v>
      </c>
      <c r="DC182" s="256">
        <f t="shared" si="6"/>
        <v>0</v>
      </c>
      <c r="DD182" s="256" t="e">
        <f t="shared" si="6"/>
        <v>#REF!</v>
      </c>
      <c r="DE182" s="256">
        <f t="shared" si="6"/>
        <v>0</v>
      </c>
    </row>
    <row r="183" spans="1:109" ht="16.5" x14ac:dyDescent="0.3">
      <c r="A183" s="410">
        <v>2013</v>
      </c>
      <c r="B183" s="64" t="s">
        <v>50</v>
      </c>
      <c r="C183" s="358" t="s">
        <v>99</v>
      </c>
      <c r="D183" s="359">
        <v>49036.530000000006</v>
      </c>
      <c r="E183" s="359">
        <v>34194.160000000003</v>
      </c>
      <c r="F183" s="360">
        <v>18969.468999999997</v>
      </c>
      <c r="G183" s="360">
        <v>6281.0825000000004</v>
      </c>
      <c r="H183" s="118">
        <v>108481.2415</v>
      </c>
      <c r="I183" s="54"/>
      <c r="J183" s="54"/>
      <c r="BY183" s="247">
        <v>2016</v>
      </c>
      <c r="BZ183" s="64" t="s">
        <v>48</v>
      </c>
      <c r="CA183" s="254" t="e">
        <f>+D189+D401+#REF!+D625+D722+D820+D920+#REF!+#REF!+#REF!+#REF!+#REF!+#REF!+#REF!+#REF!+#REF!+#REF!+#REF!+#REF!+#REF!+#REF!</f>
        <v>#REF!</v>
      </c>
      <c r="CB183" s="254" t="e">
        <f>+E189+E401+#REF!+E625+E722+E820+E920+#REF!+#REF!+#REF!+#REF!+#REF!+#REF!+#REF!+#REF!+#REF!+#REF!+#REF!+#REF!+#REF!+#REF!</f>
        <v>#REF!</v>
      </c>
      <c r="CC183" s="254" t="e">
        <f>+F189+F401+#REF!+F625+F722+F820+F920+#REF!+#REF!+#REF!+#REF!+#REF!+#REF!+#REF!+#REF!+#REF!+#REF!+#REF!+#REF!+#REF!+#REF!</f>
        <v>#REF!</v>
      </c>
      <c r="CD183" s="254" t="e">
        <f>+G189+G401+#REF!+G625+G722+G820+G920+#REF!+#REF!+#REF!+#REF!+#REF!+#REF!+#REF!+#REF!+#REF!+#REF!+#REF!+#REF!+#REF!+#REF!</f>
        <v>#REF!</v>
      </c>
      <c r="CE183" s="254" t="e">
        <f>+H189+H401+#REF!+H625+H722+H820+H920+#REF!+#REF!+#REF!+#REF!+#REF!+#REF!+#REF!+#REF!+#REF!+#REF!+#REF!+#REF!+#REF!+#REF!</f>
        <v>#REF!</v>
      </c>
      <c r="CF183" s="247">
        <v>2016</v>
      </c>
      <c r="CG183" s="64" t="s">
        <v>48</v>
      </c>
      <c r="CH183" s="255">
        <f>+'Anexo 4'!D102+'Anexo 4'!E102</f>
        <v>220323.427</v>
      </c>
      <c r="CI183" s="255">
        <f>+'Anexo 4'!F102+'Anexo 4'!G102</f>
        <v>544664.01800000004</v>
      </c>
      <c r="CJ183" s="255">
        <f>+'Anexo 4'!H102+'Anexo 4'!I102</f>
        <v>201759.136</v>
      </c>
      <c r="CK183" s="255" t="e">
        <f>+'Anexo 4'!#REF!+'Anexo 4'!#REF!+'Anexo 4'!#REF!+'Anexo 4'!#REF!+'Anexo 4'!J102+'Anexo 4'!K102</f>
        <v>#REF!</v>
      </c>
      <c r="CL183" s="255">
        <f>+'Anexo 4'!L102+'Anexo 4'!M102</f>
        <v>1017490.645</v>
      </c>
      <c r="CM183" s="256" t="e">
        <f t="shared" si="5"/>
        <v>#REF!</v>
      </c>
      <c r="CN183" s="256" t="e">
        <f t="shared" si="5"/>
        <v>#REF!</v>
      </c>
      <c r="CO183" s="256" t="e">
        <f t="shared" si="5"/>
        <v>#REF!</v>
      </c>
      <c r="CP183" s="256" t="e">
        <f t="shared" si="5"/>
        <v>#REF!</v>
      </c>
      <c r="CQ183" s="256" t="e">
        <f t="shared" si="5"/>
        <v>#REF!</v>
      </c>
      <c r="CR183" s="247">
        <v>2016</v>
      </c>
      <c r="CS183" s="64" t="s">
        <v>48</v>
      </c>
      <c r="CT183" s="226">
        <f>'Anexo 2 '!C101</f>
        <v>220323.42700000008</v>
      </c>
      <c r="CU183" s="226">
        <f>'Anexo 2 '!D101</f>
        <v>544664.01800000004</v>
      </c>
      <c r="CV183" s="226">
        <f>'Anexo 2 '!E101</f>
        <v>201759.13599999997</v>
      </c>
      <c r="CW183" s="226" t="e">
        <f>+'Anexo 2 '!#REF!+'Anexo 2 '!#REF!+'Anexo 2 '!#REF!</f>
        <v>#REF!</v>
      </c>
      <c r="CX183" s="226">
        <f>+'Anexo 2 '!G101</f>
        <v>1017490.6450000003</v>
      </c>
      <c r="CY183" s="247">
        <v>2016</v>
      </c>
      <c r="CZ183" s="64" t="s">
        <v>48</v>
      </c>
      <c r="DA183" s="256">
        <f t="shared" si="6"/>
        <v>0</v>
      </c>
      <c r="DB183" s="256">
        <f t="shared" si="6"/>
        <v>0</v>
      </c>
      <c r="DC183" s="256">
        <f t="shared" si="6"/>
        <v>0</v>
      </c>
      <c r="DD183" s="256" t="e">
        <f t="shared" si="6"/>
        <v>#REF!</v>
      </c>
      <c r="DE183" s="256">
        <f t="shared" si="6"/>
        <v>0</v>
      </c>
    </row>
    <row r="184" spans="1:109" ht="16.5" x14ac:dyDescent="0.3">
      <c r="A184" s="391">
        <v>2013</v>
      </c>
      <c r="B184" s="353" t="s">
        <v>51</v>
      </c>
      <c r="C184" s="354" t="s">
        <v>99</v>
      </c>
      <c r="D184" s="355">
        <v>53997.765000000029</v>
      </c>
      <c r="E184" s="355">
        <v>39922.17</v>
      </c>
      <c r="F184" s="356">
        <v>16424.605000000003</v>
      </c>
      <c r="G184" s="356">
        <v>6421.5125000000007</v>
      </c>
      <c r="H184" s="357">
        <v>116766.05250000003</v>
      </c>
      <c r="I184" s="54"/>
      <c r="J184" s="54"/>
      <c r="BY184" s="247">
        <v>2016</v>
      </c>
      <c r="BZ184" s="64" t="s">
        <v>49</v>
      </c>
      <c r="CA184" s="254" t="e">
        <f>+D190+D402+#REF!+D626+D723+D821+D921+#REF!+#REF!+#REF!+#REF!+#REF!+#REF!+#REF!+#REF!+#REF!+#REF!+#REF!+#REF!+#REF!+#REF!</f>
        <v>#REF!</v>
      </c>
      <c r="CB184" s="254" t="e">
        <f>+E190+E402+#REF!+E626+E723+E821+E921+#REF!+#REF!+#REF!+#REF!+#REF!+#REF!+#REF!+#REF!+#REF!+#REF!+#REF!+#REF!+#REF!+#REF!</f>
        <v>#REF!</v>
      </c>
      <c r="CC184" s="254" t="e">
        <f>+F190+F402+#REF!+F626+F723+F821+F921+#REF!+#REF!+#REF!+#REF!+#REF!+#REF!+#REF!+#REF!+#REF!+#REF!+#REF!+#REF!+#REF!+#REF!</f>
        <v>#REF!</v>
      </c>
      <c r="CD184" s="254" t="e">
        <f>+G190+G402+#REF!+G626+G723+G821+G921+#REF!+#REF!+#REF!+#REF!+#REF!+#REF!+#REF!+#REF!+#REF!+#REF!+#REF!+#REF!+#REF!+#REF!</f>
        <v>#REF!</v>
      </c>
      <c r="CE184" s="254" t="e">
        <f>+H190+H402+#REF!+H626+H723+H821+H921+#REF!+#REF!+#REF!+#REF!+#REF!+#REF!+#REF!+#REF!+#REF!+#REF!+#REF!+#REF!+#REF!+#REF!</f>
        <v>#REF!</v>
      </c>
      <c r="CF184" s="247">
        <v>2016</v>
      </c>
      <c r="CG184" s="64" t="s">
        <v>49</v>
      </c>
      <c r="CH184" s="255">
        <f>+'Anexo 4'!D103+'Anexo 4'!E103</f>
        <v>216560.18250000002</v>
      </c>
      <c r="CI184" s="255">
        <f>+'Anexo 4'!F103+'Anexo 4'!G103</f>
        <v>572790.6534999999</v>
      </c>
      <c r="CJ184" s="255">
        <f>+'Anexo 4'!H103+'Anexo 4'!I103</f>
        <v>174998.67200000002</v>
      </c>
      <c r="CK184" s="255" t="e">
        <f>+'Anexo 4'!#REF!+'Anexo 4'!#REF!+'Anexo 4'!#REF!+'Anexo 4'!#REF!+'Anexo 4'!J103+'Anexo 4'!K103</f>
        <v>#REF!</v>
      </c>
      <c r="CL184" s="255">
        <f>+'Anexo 4'!L103+'Anexo 4'!M103</f>
        <v>1006878.6065</v>
      </c>
      <c r="CM184" s="256" t="e">
        <f t="shared" si="5"/>
        <v>#REF!</v>
      </c>
      <c r="CN184" s="256" t="e">
        <f t="shared" si="5"/>
        <v>#REF!</v>
      </c>
      <c r="CO184" s="256" t="e">
        <f t="shared" si="5"/>
        <v>#REF!</v>
      </c>
      <c r="CP184" s="256" t="e">
        <f t="shared" si="5"/>
        <v>#REF!</v>
      </c>
      <c r="CQ184" s="256" t="e">
        <f t="shared" si="5"/>
        <v>#REF!</v>
      </c>
      <c r="CR184" s="247">
        <v>2016</v>
      </c>
      <c r="CS184" s="64" t="s">
        <v>49</v>
      </c>
      <c r="CT184" s="226">
        <f>'Anexo 2 '!C102</f>
        <v>216560.18250000002</v>
      </c>
      <c r="CU184" s="226">
        <f>'Anexo 2 '!D102</f>
        <v>572790.65350000001</v>
      </c>
      <c r="CV184" s="226">
        <f>'Anexo 2 '!E102</f>
        <v>174998.67199999996</v>
      </c>
      <c r="CW184" s="226" t="e">
        <f>+'Anexo 2 '!#REF!+'Anexo 2 '!#REF!+'Anexo 2 '!#REF!</f>
        <v>#REF!</v>
      </c>
      <c r="CX184" s="226">
        <f>+'Anexo 2 '!G102</f>
        <v>1006878.6065000003</v>
      </c>
      <c r="CY184" s="247">
        <v>2016</v>
      </c>
      <c r="CZ184" s="64" t="s">
        <v>49</v>
      </c>
      <c r="DA184" s="256">
        <f t="shared" si="6"/>
        <v>0</v>
      </c>
      <c r="DB184" s="256">
        <f t="shared" si="6"/>
        <v>0</v>
      </c>
      <c r="DC184" s="256">
        <f t="shared" si="6"/>
        <v>0</v>
      </c>
      <c r="DD184" s="256" t="e">
        <f t="shared" si="6"/>
        <v>#REF!</v>
      </c>
      <c r="DE184" s="256">
        <f t="shared" si="6"/>
        <v>0</v>
      </c>
    </row>
    <row r="185" spans="1:109" ht="16.5" x14ac:dyDescent="0.3">
      <c r="A185" s="410">
        <v>2013</v>
      </c>
      <c r="B185" s="64" t="s">
        <v>52</v>
      </c>
      <c r="C185" s="358" t="s">
        <v>99</v>
      </c>
      <c r="D185" s="359">
        <v>52207.92</v>
      </c>
      <c r="E185" s="359">
        <v>35750.665000000008</v>
      </c>
      <c r="F185" s="360">
        <v>14559.945</v>
      </c>
      <c r="G185" s="360">
        <v>6227.6324999999997</v>
      </c>
      <c r="H185" s="118">
        <v>108746.16250000001</v>
      </c>
      <c r="I185" s="54"/>
      <c r="J185" s="54"/>
      <c r="BY185" s="247">
        <v>2017</v>
      </c>
      <c r="BZ185" s="64" t="s">
        <v>50</v>
      </c>
      <c r="CA185" s="254" t="e">
        <f>+D191+D403+#REF!+D627+D724+D822+D922+#REF!+#REF!+#REF!+#REF!+#REF!+#REF!+#REF!+#REF!+#REF!+#REF!+#REF!+#REF!+#REF!+#REF!</f>
        <v>#REF!</v>
      </c>
      <c r="CB185" s="254" t="e">
        <f>+E191+E403+#REF!+E627+E724+E822+E922+#REF!+#REF!+#REF!+#REF!+#REF!+#REF!+#REF!+#REF!+#REF!+#REF!+#REF!+#REF!+#REF!+#REF!</f>
        <v>#REF!</v>
      </c>
      <c r="CC185" s="254" t="e">
        <f>+F191+F403+#REF!+F627+F724+F822+F922+#REF!+#REF!+#REF!+#REF!+#REF!+#REF!+#REF!+#REF!+#REF!+#REF!+#REF!+#REF!+#REF!+#REF!</f>
        <v>#REF!</v>
      </c>
      <c r="CD185" s="254" t="e">
        <f>+G191+G403+#REF!+G627+G724+G822+G922+#REF!+#REF!+#REF!+#REF!+#REF!+#REF!+#REF!+#REF!+#REF!+#REF!+#REF!+#REF!+#REF!+#REF!</f>
        <v>#REF!</v>
      </c>
      <c r="CE185" s="254" t="e">
        <f>+H191+H403+#REF!+H627+H724+H822+H922+#REF!+#REF!+#REF!+#REF!+#REF!+#REF!+#REF!+#REF!+#REF!+#REF!+#REF!+#REF!+#REF!+#REF!</f>
        <v>#REF!</v>
      </c>
      <c r="CF185" s="247">
        <v>2017</v>
      </c>
      <c r="CG185" s="64" t="s">
        <v>50</v>
      </c>
      <c r="CH185" s="255">
        <f>+'Anexo 4'!D104+'Anexo 4'!E104</f>
        <v>194276.02000000002</v>
      </c>
      <c r="CI185" s="255">
        <f>+'Anexo 4'!F104+'Anexo 4'!G104</f>
        <v>502084.83299999981</v>
      </c>
      <c r="CJ185" s="255">
        <f>+'Anexo 4'!H104+'Anexo 4'!I104</f>
        <v>171559.96649999998</v>
      </c>
      <c r="CK185" s="255" t="e">
        <f>+'Anexo 4'!#REF!+'Anexo 4'!#REF!+'Anexo 4'!#REF!+'Anexo 4'!#REF!+'Anexo 4'!J104+'Anexo 4'!K104</f>
        <v>#REF!</v>
      </c>
      <c r="CL185" s="255">
        <f>+'Anexo 4'!L104+'Anexo 4'!M104</f>
        <v>913190.40699999989</v>
      </c>
      <c r="CM185" s="256" t="e">
        <f t="shared" si="5"/>
        <v>#REF!</v>
      </c>
      <c r="CN185" s="256" t="e">
        <f t="shared" si="5"/>
        <v>#REF!</v>
      </c>
      <c r="CO185" s="256" t="e">
        <f t="shared" si="5"/>
        <v>#REF!</v>
      </c>
      <c r="CP185" s="256" t="e">
        <f t="shared" si="5"/>
        <v>#REF!</v>
      </c>
      <c r="CQ185" s="256" t="e">
        <f t="shared" si="5"/>
        <v>#REF!</v>
      </c>
      <c r="CR185" s="247">
        <v>2017</v>
      </c>
      <c r="CS185" s="64" t="s">
        <v>50</v>
      </c>
      <c r="CT185" s="226">
        <f>'Anexo 2 '!C103</f>
        <v>194276.02000000002</v>
      </c>
      <c r="CU185" s="226">
        <f>'Anexo 2 '!D103</f>
        <v>502084.83299999981</v>
      </c>
      <c r="CV185" s="226">
        <f>'Anexo 2 '!E103</f>
        <v>171559.96650000001</v>
      </c>
      <c r="CW185" s="226" t="e">
        <f>+'Anexo 2 '!#REF!+'Anexo 2 '!#REF!+'Anexo 2 '!#REF!</f>
        <v>#REF!</v>
      </c>
      <c r="CX185" s="226">
        <f>+'Anexo 2 '!G103</f>
        <v>913190.40699999989</v>
      </c>
      <c r="CY185" s="247">
        <v>2017</v>
      </c>
      <c r="CZ185" s="64" t="s">
        <v>50</v>
      </c>
      <c r="DA185" s="256">
        <f t="shared" si="6"/>
        <v>0</v>
      </c>
      <c r="DB185" s="256">
        <f t="shared" si="6"/>
        <v>0</v>
      </c>
      <c r="DC185" s="256">
        <f t="shared" si="6"/>
        <v>0</v>
      </c>
      <c r="DD185" s="256" t="e">
        <f t="shared" si="6"/>
        <v>#REF!</v>
      </c>
      <c r="DE185" s="256">
        <f t="shared" si="6"/>
        <v>0</v>
      </c>
    </row>
    <row r="186" spans="1:109" ht="16.5" x14ac:dyDescent="0.3">
      <c r="A186" s="391">
        <v>2013</v>
      </c>
      <c r="B186" s="353" t="s">
        <v>40</v>
      </c>
      <c r="C186" s="354" t="s">
        <v>99</v>
      </c>
      <c r="D186" s="355">
        <v>58741.59749999996</v>
      </c>
      <c r="E186" s="355">
        <v>46805.522000000004</v>
      </c>
      <c r="F186" s="356">
        <v>19165.762499999997</v>
      </c>
      <c r="G186" s="356">
        <v>7283.6724999999997</v>
      </c>
      <c r="H186" s="357">
        <v>131996.55449999997</v>
      </c>
      <c r="I186" s="54"/>
      <c r="J186" s="54"/>
      <c r="BY186" s="247">
        <v>2017</v>
      </c>
      <c r="BZ186" s="64" t="s">
        <v>51</v>
      </c>
      <c r="CA186" s="254" t="e">
        <f>+D192+D404+#REF!+D628+D725+D823+D923+#REF!+#REF!+#REF!+#REF!+#REF!+#REF!+#REF!+#REF!+#REF!+#REF!+#REF!+#REF!+#REF!+#REF!</f>
        <v>#REF!</v>
      </c>
      <c r="CB186" s="254" t="e">
        <f>+E192+E404+#REF!+E628+E725+E823+E923+#REF!+#REF!+#REF!+#REF!+#REF!+#REF!+#REF!+#REF!+#REF!+#REF!+#REF!+#REF!+#REF!+#REF!</f>
        <v>#REF!</v>
      </c>
      <c r="CC186" s="254" t="e">
        <f>+F192+F404+#REF!+F628+F725+F823+F923+#REF!+#REF!+#REF!+#REF!+#REF!+#REF!+#REF!+#REF!+#REF!+#REF!+#REF!+#REF!+#REF!+#REF!</f>
        <v>#REF!</v>
      </c>
      <c r="CD186" s="254" t="e">
        <f>+G192+G404+#REF!+G628+G725+G823+G923+#REF!+#REF!+#REF!+#REF!+#REF!+#REF!+#REF!+#REF!+#REF!+#REF!+#REF!+#REF!+#REF!+#REF!</f>
        <v>#REF!</v>
      </c>
      <c r="CE186" s="254" t="e">
        <f>+H192+H404+#REF!+H628+H725+H823+H923+#REF!+#REF!+#REF!+#REF!+#REF!+#REF!+#REF!+#REF!+#REF!+#REF!+#REF!+#REF!+#REF!+#REF!</f>
        <v>#REF!</v>
      </c>
      <c r="CF186" s="247">
        <v>2017</v>
      </c>
      <c r="CG186" s="64" t="s">
        <v>51</v>
      </c>
      <c r="CH186" s="255">
        <f>+'Anexo 4'!D105+'Anexo 4'!E105</f>
        <v>228359.83900000001</v>
      </c>
      <c r="CI186" s="255">
        <f>+'Anexo 4'!F105+'Anexo 4'!G105</f>
        <v>530826.16249999998</v>
      </c>
      <c r="CJ186" s="255">
        <f>+'Anexo 4'!H105+'Anexo 4'!I105</f>
        <v>199731.69500000001</v>
      </c>
      <c r="CK186" s="255" t="e">
        <f>+'Anexo 4'!#REF!+'Anexo 4'!#REF!+'Anexo 4'!#REF!+'Anexo 4'!#REF!+'Anexo 4'!J105+'Anexo 4'!K105</f>
        <v>#REF!</v>
      </c>
      <c r="CL186" s="255">
        <f>+'Anexo 4'!L105+'Anexo 4'!M105</f>
        <v>1007968.2989999999</v>
      </c>
      <c r="CM186" s="256" t="e">
        <f t="shared" si="5"/>
        <v>#REF!</v>
      </c>
      <c r="CN186" s="256" t="e">
        <f t="shared" si="5"/>
        <v>#REF!</v>
      </c>
      <c r="CO186" s="256" t="e">
        <f t="shared" si="5"/>
        <v>#REF!</v>
      </c>
      <c r="CP186" s="256" t="e">
        <f t="shared" si="5"/>
        <v>#REF!</v>
      </c>
      <c r="CQ186" s="256" t="e">
        <f t="shared" si="5"/>
        <v>#REF!</v>
      </c>
      <c r="CR186" s="247">
        <v>2017</v>
      </c>
      <c r="CS186" s="64" t="s">
        <v>51</v>
      </c>
      <c r="CT186" s="226">
        <f>'Anexo 2 '!C104</f>
        <v>228359.83900000001</v>
      </c>
      <c r="CU186" s="226">
        <f>'Anexo 2 '!D104</f>
        <v>530826.16249999986</v>
      </c>
      <c r="CV186" s="226">
        <f>'Anexo 2 '!E104</f>
        <v>199731.69499999995</v>
      </c>
      <c r="CW186" s="226" t="e">
        <f>+'Anexo 2 '!#REF!+'Anexo 2 '!#REF!+'Anexo 2 '!#REF!</f>
        <v>#REF!</v>
      </c>
      <c r="CX186" s="226">
        <f>+'Anexo 2 '!G104</f>
        <v>1007968.2989999999</v>
      </c>
      <c r="CY186" s="247">
        <v>2017</v>
      </c>
      <c r="CZ186" s="64" t="s">
        <v>51</v>
      </c>
      <c r="DA186" s="256">
        <f t="shared" si="6"/>
        <v>0</v>
      </c>
      <c r="DB186" s="256">
        <f t="shared" si="6"/>
        <v>0</v>
      </c>
      <c r="DC186" s="256">
        <f t="shared" si="6"/>
        <v>0</v>
      </c>
      <c r="DD186" s="256" t="e">
        <f t="shared" si="6"/>
        <v>#REF!</v>
      </c>
      <c r="DE186" s="256">
        <f t="shared" si="6"/>
        <v>0</v>
      </c>
    </row>
    <row r="187" spans="1:109" ht="16.5" x14ac:dyDescent="0.3">
      <c r="A187" s="410">
        <v>2013</v>
      </c>
      <c r="B187" s="64" t="s">
        <v>42</v>
      </c>
      <c r="C187" s="358" t="s">
        <v>99</v>
      </c>
      <c r="D187" s="359">
        <v>58671.450000000019</v>
      </c>
      <c r="E187" s="359">
        <v>40620.700000000012</v>
      </c>
      <c r="F187" s="360">
        <v>18584.150000000001</v>
      </c>
      <c r="G187" s="360">
        <v>6867.1574999999993</v>
      </c>
      <c r="H187" s="118">
        <v>124743.45750000003</v>
      </c>
      <c r="I187" s="54"/>
      <c r="J187" s="54"/>
      <c r="BY187" s="247">
        <v>2017</v>
      </c>
      <c r="BZ187" s="64" t="s">
        <v>52</v>
      </c>
      <c r="CA187" s="254" t="e">
        <f>+D193+D405+#REF!+D629+D726+D824+D924+#REF!+#REF!+#REF!+#REF!+#REF!+#REF!+#REF!+#REF!+#REF!+#REF!+#REF!+#REF!+#REF!+#REF!</f>
        <v>#REF!</v>
      </c>
      <c r="CB187" s="254" t="e">
        <f>+E193+E405+#REF!+E629+E726+E824+E924+#REF!+#REF!+#REF!+#REF!+#REF!+#REF!+#REF!+#REF!+#REF!+#REF!+#REF!+#REF!+#REF!+#REF!</f>
        <v>#REF!</v>
      </c>
      <c r="CC187" s="254" t="e">
        <f>+F193+F405+#REF!+F629+F726+F824+F924+#REF!+#REF!+#REF!+#REF!+#REF!+#REF!+#REF!+#REF!+#REF!+#REF!+#REF!+#REF!+#REF!+#REF!</f>
        <v>#REF!</v>
      </c>
      <c r="CD187" s="254" t="e">
        <f>+G193+G405+#REF!+G629+G726+G824+G924+#REF!+#REF!+#REF!+#REF!+#REF!+#REF!+#REF!+#REF!+#REF!+#REF!+#REF!+#REF!+#REF!+#REF!</f>
        <v>#REF!</v>
      </c>
      <c r="CE187" s="254" t="e">
        <f>+H193+H405+#REF!+H629+H726+H824+H924+#REF!+#REF!+#REF!+#REF!+#REF!+#REF!+#REF!+#REF!+#REF!+#REF!+#REF!+#REF!+#REF!+#REF!</f>
        <v>#REF!</v>
      </c>
      <c r="CF187" s="247">
        <v>2017</v>
      </c>
      <c r="CG187" s="64" t="s">
        <v>52</v>
      </c>
      <c r="CH187" s="255">
        <f>+'Anexo 4'!D106+'Anexo 4'!E106</f>
        <v>241130.45550000001</v>
      </c>
      <c r="CI187" s="255">
        <f>+'Anexo 4'!F106+'Anexo 4'!G106</f>
        <v>568447.48800000024</v>
      </c>
      <c r="CJ187" s="255">
        <f>+'Anexo 4'!H106+'Anexo 4'!I106</f>
        <v>218640.36</v>
      </c>
      <c r="CK187" s="255" t="e">
        <f>+'Anexo 4'!#REF!+'Anexo 4'!#REF!+'Anexo 4'!#REF!+'Anexo 4'!#REF!+'Anexo 4'!J106+'Anexo 4'!K106</f>
        <v>#REF!</v>
      </c>
      <c r="CL187" s="255">
        <f>+'Anexo 4'!L106+'Anexo 4'!M106</f>
        <v>1083268.2309000003</v>
      </c>
      <c r="CM187" s="256" t="e">
        <f t="shared" si="5"/>
        <v>#REF!</v>
      </c>
      <c r="CN187" s="256" t="e">
        <f t="shared" si="5"/>
        <v>#REF!</v>
      </c>
      <c r="CO187" s="256" t="e">
        <f t="shared" si="5"/>
        <v>#REF!</v>
      </c>
      <c r="CP187" s="256" t="e">
        <f t="shared" si="5"/>
        <v>#REF!</v>
      </c>
      <c r="CQ187" s="256" t="e">
        <f t="shared" si="5"/>
        <v>#REF!</v>
      </c>
      <c r="CR187" s="247">
        <v>2017</v>
      </c>
      <c r="CS187" s="64" t="s">
        <v>52</v>
      </c>
      <c r="CT187" s="226">
        <f>'Anexo 2 '!C105</f>
        <v>241130.45549999998</v>
      </c>
      <c r="CU187" s="226">
        <f>'Anexo 2 '!D105</f>
        <v>568447.48800000036</v>
      </c>
      <c r="CV187" s="226">
        <f>'Anexo 2 '!E105</f>
        <v>218640.36000000007</v>
      </c>
      <c r="CW187" s="226" t="e">
        <f>+'Anexo 2 '!#REF!+'Anexo 2 '!#REF!+'Anexo 2 '!#REF!</f>
        <v>#REF!</v>
      </c>
      <c r="CX187" s="226">
        <f>+'Anexo 2 '!G105</f>
        <v>1083268.2308999998</v>
      </c>
      <c r="CY187" s="247">
        <v>2017</v>
      </c>
      <c r="CZ187" s="64" t="s">
        <v>52</v>
      </c>
      <c r="DA187" s="256">
        <f t="shared" si="6"/>
        <v>0</v>
      </c>
      <c r="DB187" s="256">
        <f t="shared" si="6"/>
        <v>0</v>
      </c>
      <c r="DC187" s="256">
        <f t="shared" si="6"/>
        <v>0</v>
      </c>
      <c r="DD187" s="256" t="e">
        <f t="shared" si="6"/>
        <v>#REF!</v>
      </c>
      <c r="DE187" s="256">
        <f t="shared" si="6"/>
        <v>0</v>
      </c>
    </row>
    <row r="188" spans="1:109" ht="16.5" x14ac:dyDescent="0.3">
      <c r="A188" s="391">
        <v>2013</v>
      </c>
      <c r="B188" s="353" t="s">
        <v>43</v>
      </c>
      <c r="C188" s="354" t="s">
        <v>99</v>
      </c>
      <c r="D188" s="355">
        <v>59651.348999999987</v>
      </c>
      <c r="E188" s="355">
        <v>41275.12000000001</v>
      </c>
      <c r="F188" s="356">
        <v>17469.272499999999</v>
      </c>
      <c r="G188" s="356">
        <v>6636.8525</v>
      </c>
      <c r="H188" s="357">
        <v>125032.59400000001</v>
      </c>
      <c r="I188" s="54"/>
      <c r="J188" s="54"/>
      <c r="BY188" s="247">
        <v>2017</v>
      </c>
      <c r="BZ188" s="64" t="s">
        <v>40</v>
      </c>
      <c r="CA188" s="254" t="e">
        <f>+D194+D406+#REF!+D630+D727+D825+D925+#REF!+#REF!+#REF!+#REF!+#REF!+#REF!+#REF!+#REF!+#REF!+#REF!+#REF!+#REF!+#REF!+#REF!</f>
        <v>#REF!</v>
      </c>
      <c r="CB188" s="254" t="e">
        <f>+E194+E406+#REF!+E630+E727+E825+E925+#REF!+#REF!+#REF!+#REF!+#REF!+#REF!+#REF!+#REF!+#REF!+#REF!+#REF!+#REF!+#REF!+#REF!</f>
        <v>#REF!</v>
      </c>
      <c r="CC188" s="254" t="e">
        <f>+F194+F406+#REF!+F630+F727+F825+F925+#REF!+#REF!+#REF!+#REF!+#REF!+#REF!+#REF!+#REF!+#REF!+#REF!+#REF!+#REF!+#REF!+#REF!</f>
        <v>#REF!</v>
      </c>
      <c r="CD188" s="254" t="e">
        <f>+G194+G406+#REF!+G630+G727+G825+G925+#REF!+#REF!+#REF!+#REF!+#REF!+#REF!+#REF!+#REF!+#REF!+#REF!+#REF!+#REF!+#REF!+#REF!</f>
        <v>#REF!</v>
      </c>
      <c r="CE188" s="254" t="e">
        <f>+H194+H406+#REF!+H630+H727+H825+H925+#REF!+#REF!+#REF!+#REF!+#REF!+#REF!+#REF!+#REF!+#REF!+#REF!+#REF!+#REF!+#REF!+#REF!</f>
        <v>#REF!</v>
      </c>
      <c r="CF188" s="247">
        <v>2017</v>
      </c>
      <c r="CG188" s="64" t="s">
        <v>40</v>
      </c>
      <c r="CH188" s="255">
        <f>+'Anexo 4'!D107+'Anexo 4'!E107</f>
        <v>205596.33250000005</v>
      </c>
      <c r="CI188" s="255">
        <f>+'Anexo 4'!F107+'Anexo 4'!G107</f>
        <v>477863.75650000002</v>
      </c>
      <c r="CJ188" s="255">
        <f>+'Anexo 4'!H107+'Anexo 4'!I107</f>
        <v>178911.55050000001</v>
      </c>
      <c r="CK188" s="255" t="e">
        <f>+'Anexo 4'!#REF!+'Anexo 4'!#REF!+'Anexo 4'!#REF!+'Anexo 4'!#REF!+'Anexo 4'!J107+'Anexo 4'!K107</f>
        <v>#REF!</v>
      </c>
      <c r="CL188" s="255">
        <f>+'Anexo 4'!L107+'Anexo 4'!M107</f>
        <v>900004.94350000005</v>
      </c>
      <c r="CM188" s="256" t="e">
        <f t="shared" si="5"/>
        <v>#REF!</v>
      </c>
      <c r="CN188" s="256" t="e">
        <f t="shared" si="5"/>
        <v>#REF!</v>
      </c>
      <c r="CO188" s="256" t="e">
        <f t="shared" si="5"/>
        <v>#REF!</v>
      </c>
      <c r="CP188" s="256" t="e">
        <f t="shared" si="5"/>
        <v>#REF!</v>
      </c>
      <c r="CQ188" s="256" t="e">
        <f t="shared" si="5"/>
        <v>#REF!</v>
      </c>
      <c r="CR188" s="247">
        <v>2017</v>
      </c>
      <c r="CS188" s="64" t="s">
        <v>40</v>
      </c>
      <c r="CT188" s="226">
        <f>'Anexo 2 '!C106</f>
        <v>205596.33250000002</v>
      </c>
      <c r="CU188" s="226">
        <f>'Anexo 2 '!D106</f>
        <v>477863.75650000002</v>
      </c>
      <c r="CV188" s="226">
        <f>'Anexo 2 '!E106</f>
        <v>178911.55050000004</v>
      </c>
      <c r="CW188" s="226" t="e">
        <f>+'Anexo 2 '!#REF!+'Anexo 2 '!#REF!+'Anexo 2 '!#REF!</f>
        <v>#REF!</v>
      </c>
      <c r="CX188" s="226">
        <f>+'Anexo 2 '!G106</f>
        <v>900004.94350000005</v>
      </c>
      <c r="CY188" s="247">
        <v>2017</v>
      </c>
      <c r="CZ188" s="64" t="s">
        <v>40</v>
      </c>
      <c r="DA188" s="256">
        <f t="shared" si="6"/>
        <v>0</v>
      </c>
      <c r="DB188" s="256">
        <f t="shared" si="6"/>
        <v>0</v>
      </c>
      <c r="DC188" s="256">
        <f t="shared" si="6"/>
        <v>0</v>
      </c>
      <c r="DD188" s="256" t="e">
        <f t="shared" si="6"/>
        <v>#REF!</v>
      </c>
      <c r="DE188" s="256">
        <f t="shared" si="6"/>
        <v>0</v>
      </c>
    </row>
    <row r="189" spans="1:109" ht="16.5" x14ac:dyDescent="0.3">
      <c r="A189" s="410">
        <v>2013</v>
      </c>
      <c r="B189" s="64" t="s">
        <v>44</v>
      </c>
      <c r="C189" s="358" t="s">
        <v>99</v>
      </c>
      <c r="D189" s="359">
        <v>66022.02999999997</v>
      </c>
      <c r="E189" s="359">
        <v>44560.205000000002</v>
      </c>
      <c r="F189" s="360">
        <v>19999.609999999997</v>
      </c>
      <c r="G189" s="360">
        <v>7307.5299999999988</v>
      </c>
      <c r="H189" s="118">
        <v>137889.37499999997</v>
      </c>
      <c r="I189" s="54"/>
      <c r="J189" s="54"/>
      <c r="BY189" s="247">
        <v>2017</v>
      </c>
      <c r="BZ189" s="64" t="s">
        <v>42</v>
      </c>
      <c r="CA189" s="254" t="e">
        <f>+D195+D407+#REF!+D631+D728+D826+D926+#REF!+#REF!+#REF!+#REF!+#REF!+#REF!+#REF!+#REF!+#REF!+#REF!+#REF!+#REF!+#REF!+#REF!</f>
        <v>#REF!</v>
      </c>
      <c r="CB189" s="254" t="e">
        <f>+E195+E407+#REF!+E631+E728+E826+E926+#REF!+#REF!+#REF!+#REF!+#REF!+#REF!+#REF!+#REF!+#REF!+#REF!+#REF!+#REF!+#REF!+#REF!</f>
        <v>#REF!</v>
      </c>
      <c r="CC189" s="254" t="e">
        <f>+F195+F407+#REF!+F631+F728+F826+F926+#REF!+#REF!+#REF!+#REF!+#REF!+#REF!+#REF!+#REF!+#REF!+#REF!+#REF!+#REF!+#REF!+#REF!</f>
        <v>#REF!</v>
      </c>
      <c r="CD189" s="254" t="e">
        <f>+G195+G407+#REF!+G631+G728+G826+G926+#REF!+#REF!+#REF!+#REF!+#REF!+#REF!+#REF!+#REF!+#REF!+#REF!+#REF!+#REF!+#REF!+#REF!</f>
        <v>#REF!</v>
      </c>
      <c r="CE189" s="254" t="e">
        <f>+H195+H407+#REF!+H631+H728+H826+H926+#REF!+#REF!+#REF!+#REF!+#REF!+#REF!+#REF!+#REF!+#REF!+#REF!+#REF!+#REF!+#REF!+#REF!</f>
        <v>#REF!</v>
      </c>
      <c r="CF189" s="247">
        <v>2017</v>
      </c>
      <c r="CG189" s="64" t="s">
        <v>42</v>
      </c>
      <c r="CH189" s="255">
        <f>+'Anexo 4'!D108+'Anexo 4'!E108</f>
        <v>227246.89549999998</v>
      </c>
      <c r="CI189" s="255">
        <f>+'Anexo 4'!F108+'Anexo 4'!G108</f>
        <v>521968.22000000015</v>
      </c>
      <c r="CJ189" s="255">
        <f>+'Anexo 4'!H108+'Anexo 4'!I108</f>
        <v>204522.21950000004</v>
      </c>
      <c r="CK189" s="255" t="e">
        <f>+'Anexo 4'!#REF!+'Anexo 4'!#REF!+'Anexo 4'!#REF!+'Anexo 4'!#REF!+'Anexo 4'!J108+'Anexo 4'!K108</f>
        <v>#REF!</v>
      </c>
      <c r="CL189" s="255">
        <f>+'Anexo 4'!L108+'Anexo 4'!M108</f>
        <v>999046.00350000011</v>
      </c>
      <c r="CM189" s="256" t="e">
        <f t="shared" si="5"/>
        <v>#REF!</v>
      </c>
      <c r="CN189" s="256" t="e">
        <f t="shared" si="5"/>
        <v>#REF!</v>
      </c>
      <c r="CO189" s="256" t="e">
        <f t="shared" si="5"/>
        <v>#REF!</v>
      </c>
      <c r="CP189" s="256" t="e">
        <f t="shared" si="5"/>
        <v>#REF!</v>
      </c>
      <c r="CQ189" s="256" t="e">
        <f t="shared" si="5"/>
        <v>#REF!</v>
      </c>
      <c r="CR189" s="247">
        <v>2017</v>
      </c>
      <c r="CS189" s="64" t="s">
        <v>42</v>
      </c>
      <c r="CT189" s="226">
        <f>'Anexo 2 '!C107</f>
        <v>227246.89550000001</v>
      </c>
      <c r="CU189" s="226">
        <f>'Anexo 2 '!D107</f>
        <v>521968.22000000009</v>
      </c>
      <c r="CV189" s="226">
        <f>'Anexo 2 '!E107</f>
        <v>204522.21950000006</v>
      </c>
      <c r="CW189" s="226" t="e">
        <f>+'Anexo 2 '!#REF!+'Anexo 2 '!#REF!+'Anexo 2 '!#REF!</f>
        <v>#REF!</v>
      </c>
      <c r="CX189" s="226">
        <f>+'Anexo 2 '!G107</f>
        <v>999046.00350000034</v>
      </c>
      <c r="CY189" s="247">
        <v>2017</v>
      </c>
      <c r="CZ189" s="64" t="s">
        <v>42</v>
      </c>
      <c r="DA189" s="256">
        <f t="shared" si="6"/>
        <v>0</v>
      </c>
      <c r="DB189" s="256">
        <f t="shared" si="6"/>
        <v>0</v>
      </c>
      <c r="DC189" s="256">
        <f t="shared" si="6"/>
        <v>0</v>
      </c>
      <c r="DD189" s="256" t="e">
        <f t="shared" si="6"/>
        <v>#REF!</v>
      </c>
      <c r="DE189" s="256">
        <f t="shared" si="6"/>
        <v>0</v>
      </c>
    </row>
    <row r="190" spans="1:109" ht="16.5" x14ac:dyDescent="0.3">
      <c r="A190" s="391">
        <v>2013</v>
      </c>
      <c r="B190" s="353" t="s">
        <v>45</v>
      </c>
      <c r="C190" s="354" t="s">
        <v>99</v>
      </c>
      <c r="D190" s="355">
        <v>61733.222500000033</v>
      </c>
      <c r="E190" s="355">
        <v>43278.256999999998</v>
      </c>
      <c r="F190" s="356">
        <v>17842.564999999999</v>
      </c>
      <c r="G190" s="356">
        <v>5369.9449999999997</v>
      </c>
      <c r="H190" s="357">
        <v>128223.98950000003</v>
      </c>
      <c r="I190" s="54"/>
      <c r="J190" s="54"/>
      <c r="BY190" s="247">
        <v>2017</v>
      </c>
      <c r="BZ190" s="64" t="s">
        <v>43</v>
      </c>
      <c r="CA190" s="254" t="e">
        <f>+D196+D408+#REF!+D632+D729+D827+D927+#REF!+#REF!+#REF!+#REF!+#REF!+#REF!+#REF!+#REF!+#REF!+#REF!+#REF!+#REF!+#REF!+#REF!</f>
        <v>#REF!</v>
      </c>
      <c r="CB190" s="254" t="e">
        <f>+E196+E408+#REF!+E632+E729+E827+E927+#REF!+#REF!+#REF!+#REF!+#REF!+#REF!+#REF!+#REF!+#REF!+#REF!+#REF!+#REF!+#REF!+#REF!</f>
        <v>#REF!</v>
      </c>
      <c r="CC190" s="254" t="e">
        <f>+F196+F408+#REF!+F632+F729+F827+F927+#REF!+#REF!+#REF!+#REF!+#REF!+#REF!+#REF!+#REF!+#REF!+#REF!+#REF!+#REF!+#REF!+#REF!</f>
        <v>#REF!</v>
      </c>
      <c r="CD190" s="254" t="e">
        <f>+G196+G408+#REF!+G632+G729+G827+G927+#REF!+#REF!+#REF!+#REF!+#REF!+#REF!+#REF!+#REF!+#REF!+#REF!+#REF!+#REF!+#REF!+#REF!</f>
        <v>#REF!</v>
      </c>
      <c r="CE190" s="254" t="e">
        <f>+H196+H408+#REF!+H632+H729+H827+H927+#REF!+#REF!+#REF!+#REF!+#REF!+#REF!+#REF!+#REF!+#REF!+#REF!+#REF!+#REF!+#REF!+#REF!</f>
        <v>#REF!</v>
      </c>
      <c r="CF190" s="247">
        <v>2017</v>
      </c>
      <c r="CG190" s="64" t="s">
        <v>43</v>
      </c>
      <c r="CH190" s="255">
        <f>+'Anexo 4'!D109+'Anexo 4'!E109</f>
        <v>218280.57850000006</v>
      </c>
      <c r="CI190" s="255">
        <f>+'Anexo 4'!F109+'Anexo 4'!G109</f>
        <v>510880.73049999995</v>
      </c>
      <c r="CJ190" s="255">
        <f>+'Anexo 4'!H109+'Anexo 4'!I109</f>
        <v>207052.58650000003</v>
      </c>
      <c r="CK190" s="255" t="e">
        <f>+'Anexo 4'!#REF!+'Anexo 4'!#REF!+'Anexo 4'!#REF!+'Anexo 4'!#REF!+'Anexo 4'!J109+'Anexo 4'!K109</f>
        <v>#REF!</v>
      </c>
      <c r="CL190" s="255">
        <f>+'Anexo 4'!L109+'Anexo 4'!M109</f>
        <v>983520.26650000014</v>
      </c>
      <c r="CM190" s="256" t="e">
        <f t="shared" si="5"/>
        <v>#REF!</v>
      </c>
      <c r="CN190" s="256" t="e">
        <f t="shared" si="5"/>
        <v>#REF!</v>
      </c>
      <c r="CO190" s="256" t="e">
        <f t="shared" si="5"/>
        <v>#REF!</v>
      </c>
      <c r="CP190" s="256" t="e">
        <f t="shared" si="5"/>
        <v>#REF!</v>
      </c>
      <c r="CQ190" s="256" t="e">
        <f t="shared" si="5"/>
        <v>#REF!</v>
      </c>
      <c r="CR190" s="247">
        <v>2017</v>
      </c>
      <c r="CS190" s="64" t="s">
        <v>43</v>
      </c>
      <c r="CT190" s="226">
        <f>'Anexo 2 '!C108</f>
        <v>218280.57850000003</v>
      </c>
      <c r="CU190" s="226">
        <f>'Anexo 2 '!D108</f>
        <v>510880.73049999989</v>
      </c>
      <c r="CV190" s="226">
        <f>'Anexo 2 '!E108</f>
        <v>207052.58650000003</v>
      </c>
      <c r="CW190" s="226" t="e">
        <f>+'Anexo 2 '!#REF!+'Anexo 2 '!#REF!+'Anexo 2 '!#REF!</f>
        <v>#REF!</v>
      </c>
      <c r="CX190" s="226">
        <f>+'Anexo 2 '!G108</f>
        <v>983520.26650000003</v>
      </c>
      <c r="CY190" s="247">
        <v>2017</v>
      </c>
      <c r="CZ190" s="64" t="s">
        <v>43</v>
      </c>
      <c r="DA190" s="256">
        <f t="shared" si="6"/>
        <v>0</v>
      </c>
      <c r="DB190" s="256">
        <f t="shared" si="6"/>
        <v>0</v>
      </c>
      <c r="DC190" s="256">
        <f t="shared" si="6"/>
        <v>0</v>
      </c>
      <c r="DD190" s="256" t="e">
        <f t="shared" si="6"/>
        <v>#REF!</v>
      </c>
      <c r="DE190" s="256">
        <f t="shared" si="6"/>
        <v>0</v>
      </c>
    </row>
    <row r="191" spans="1:109" ht="16.5" x14ac:dyDescent="0.3">
      <c r="A191" s="410">
        <v>2013</v>
      </c>
      <c r="B191" s="64" t="s">
        <v>46</v>
      </c>
      <c r="C191" s="358" t="s">
        <v>99</v>
      </c>
      <c r="D191" s="359">
        <v>66762.825000000012</v>
      </c>
      <c r="E191" s="359">
        <v>40668.762000000002</v>
      </c>
      <c r="F191" s="360">
        <v>19751.150000000005</v>
      </c>
      <c r="G191" s="360">
        <v>6464.4474999999993</v>
      </c>
      <c r="H191" s="118">
        <v>133647.18450000003</v>
      </c>
      <c r="I191" s="54"/>
      <c r="J191" s="54"/>
      <c r="BY191" s="247">
        <v>2017</v>
      </c>
      <c r="BZ191" s="64" t="s">
        <v>44</v>
      </c>
      <c r="CA191" s="254" t="e">
        <f>+D197+D409+#REF!+D633+D730+D828+D928+#REF!+#REF!+#REF!+#REF!+#REF!+#REF!+#REF!+#REF!+#REF!+#REF!+#REF!+#REF!+#REF!+#REF!</f>
        <v>#REF!</v>
      </c>
      <c r="CB191" s="254" t="e">
        <f>+E197+E409+#REF!+E633+E730+E828+E928+#REF!+#REF!+#REF!+#REF!+#REF!+#REF!+#REF!+#REF!+#REF!+#REF!+#REF!+#REF!+#REF!+#REF!</f>
        <v>#REF!</v>
      </c>
      <c r="CC191" s="254" t="e">
        <f>+F197+F409+#REF!+F633+F730+F828+F928+#REF!+#REF!+#REF!+#REF!+#REF!+#REF!+#REF!+#REF!+#REF!+#REF!+#REF!+#REF!+#REF!+#REF!</f>
        <v>#REF!</v>
      </c>
      <c r="CD191" s="254" t="e">
        <f>+G197+G409+#REF!+G633+G730+G828+G928+#REF!+#REF!+#REF!+#REF!+#REF!+#REF!+#REF!+#REF!+#REF!+#REF!+#REF!+#REF!+#REF!+#REF!</f>
        <v>#REF!</v>
      </c>
      <c r="CE191" s="254" t="e">
        <f>+H197+H409+#REF!+H633+H730+H828+H928+#REF!+#REF!+#REF!+#REF!+#REF!+#REF!+#REF!+#REF!+#REF!+#REF!+#REF!+#REF!+#REF!+#REF!</f>
        <v>#REF!</v>
      </c>
      <c r="CF191" s="247">
        <v>2017</v>
      </c>
      <c r="CG191" s="64" t="s">
        <v>44</v>
      </c>
      <c r="CH191" s="255">
        <f>+'Anexo 4'!D110+'Anexo 4'!E110</f>
        <v>218583.61449999997</v>
      </c>
      <c r="CI191" s="255">
        <f>+'Anexo 4'!F110+'Anexo 4'!G110</f>
        <v>562575.78200000036</v>
      </c>
      <c r="CJ191" s="255">
        <f>+'Anexo 4'!H110+'Anexo 4'!I110</f>
        <v>209841.80700000003</v>
      </c>
      <c r="CK191" s="255" t="e">
        <f>+'Anexo 4'!#REF!+'Anexo 4'!#REF!+'Anexo 4'!#REF!+'Anexo 4'!#REF!+'Anexo 4'!J110+'Anexo 4'!K110</f>
        <v>#REF!</v>
      </c>
      <c r="CL191" s="255">
        <f>+'Anexo 4'!L110+'Anexo 4'!M110</f>
        <v>1041467.7605000002</v>
      </c>
      <c r="CM191" s="256" t="e">
        <f t="shared" si="5"/>
        <v>#REF!</v>
      </c>
      <c r="CN191" s="256" t="e">
        <f t="shared" si="5"/>
        <v>#REF!</v>
      </c>
      <c r="CO191" s="256" t="e">
        <f t="shared" si="5"/>
        <v>#REF!</v>
      </c>
      <c r="CP191" s="256" t="e">
        <f t="shared" si="5"/>
        <v>#REF!</v>
      </c>
      <c r="CQ191" s="256" t="e">
        <f t="shared" si="5"/>
        <v>#REF!</v>
      </c>
      <c r="CR191" s="247">
        <v>2017</v>
      </c>
      <c r="CS191" s="64" t="s">
        <v>44</v>
      </c>
      <c r="CT191" s="226">
        <f>'Anexo 2 '!C109</f>
        <v>218583.61449999994</v>
      </c>
      <c r="CU191" s="226">
        <f>'Anexo 2 '!D109</f>
        <v>562575.78200000024</v>
      </c>
      <c r="CV191" s="226">
        <f>'Anexo 2 '!E109</f>
        <v>209841.80699999994</v>
      </c>
      <c r="CW191" s="226" t="e">
        <f>+'Anexo 2 '!#REF!+'Anexo 2 '!#REF!+'Anexo 2 '!#REF!</f>
        <v>#REF!</v>
      </c>
      <c r="CX191" s="226">
        <f>+'Anexo 2 '!G109</f>
        <v>1041467.7605</v>
      </c>
      <c r="CY191" s="247">
        <v>2017</v>
      </c>
      <c r="CZ191" s="64" t="s">
        <v>44</v>
      </c>
      <c r="DA191" s="256">
        <f t="shared" si="6"/>
        <v>0</v>
      </c>
      <c r="DB191" s="256">
        <f t="shared" si="6"/>
        <v>0</v>
      </c>
      <c r="DC191" s="256">
        <f t="shared" si="6"/>
        <v>0</v>
      </c>
      <c r="DD191" s="256" t="e">
        <f t="shared" si="6"/>
        <v>#REF!</v>
      </c>
      <c r="DE191" s="256">
        <f t="shared" si="6"/>
        <v>0</v>
      </c>
    </row>
    <row r="192" spans="1:109" ht="16.5" x14ac:dyDescent="0.3">
      <c r="A192" s="391">
        <v>2013</v>
      </c>
      <c r="B192" s="353" t="s">
        <v>47</v>
      </c>
      <c r="C192" s="354" t="s">
        <v>99</v>
      </c>
      <c r="D192" s="355">
        <v>64056.522499999985</v>
      </c>
      <c r="E192" s="355">
        <v>44879.767000000007</v>
      </c>
      <c r="F192" s="356">
        <v>21004.012500000004</v>
      </c>
      <c r="G192" s="356">
        <v>7057.2000000000007</v>
      </c>
      <c r="H192" s="357">
        <v>136997.50199999998</v>
      </c>
      <c r="I192" s="54"/>
      <c r="J192" s="54"/>
      <c r="BY192" s="247">
        <v>2017</v>
      </c>
      <c r="BZ192" s="64" t="s">
        <v>45</v>
      </c>
      <c r="CA192" s="254" t="e">
        <f>+D198+D410+#REF!+D634+D732+D829+D929+#REF!+#REF!+#REF!+#REF!+#REF!+#REF!+#REF!+#REF!+#REF!+#REF!+#REF!+#REF!+#REF!+#REF!</f>
        <v>#REF!</v>
      </c>
      <c r="CB192" s="254" t="e">
        <f>+E198+E410+#REF!+E634+E732+E829+E929+#REF!+#REF!+#REF!+#REF!+#REF!+#REF!+#REF!+#REF!+#REF!+#REF!+#REF!+#REF!+#REF!+#REF!</f>
        <v>#REF!</v>
      </c>
      <c r="CC192" s="254" t="e">
        <f>+F198+F410+#REF!+F634+F732+F829+F929+#REF!+#REF!+#REF!+#REF!+#REF!+#REF!+#REF!+#REF!+#REF!+#REF!+#REF!+#REF!+#REF!+#REF!</f>
        <v>#REF!</v>
      </c>
      <c r="CD192" s="254" t="e">
        <f>+G198+G410+#REF!+G634+G732+G829+G929+#REF!+#REF!+#REF!+#REF!+#REF!+#REF!+#REF!+#REF!+#REF!+#REF!+#REF!+#REF!+#REF!+#REF!</f>
        <v>#REF!</v>
      </c>
      <c r="CE192" s="254" t="e">
        <f>+H198+H410+#REF!+H634+H732+H829+H929+#REF!+#REF!+#REF!+#REF!+#REF!+#REF!+#REF!+#REF!+#REF!+#REF!+#REF!+#REF!+#REF!+#REF!</f>
        <v>#REF!</v>
      </c>
      <c r="CF192" s="247">
        <v>2017</v>
      </c>
      <c r="CG192" s="64" t="s">
        <v>45</v>
      </c>
      <c r="CH192" s="255">
        <f>+'Anexo 4'!D111+'Anexo 4'!E111</f>
        <v>220385.77700000003</v>
      </c>
      <c r="CI192" s="255">
        <f>+'Anexo 4'!F111+'Anexo 4'!G111</f>
        <v>540050.74700000009</v>
      </c>
      <c r="CJ192" s="255">
        <f>+'Anexo 4'!H111+'Anexo 4'!I111</f>
        <v>221410.28649999993</v>
      </c>
      <c r="CK192" s="255" t="e">
        <f>+'Anexo 4'!#REF!+'Anexo 4'!#REF!+'Anexo 4'!#REF!+'Anexo 4'!#REF!+'Anexo 4'!J111+'Anexo 4'!K111</f>
        <v>#REF!</v>
      </c>
      <c r="CL192" s="255">
        <f>+'Anexo 4'!L111+'Anexo 4'!M111</f>
        <v>1033008.4925000002</v>
      </c>
      <c r="CM192" s="256" t="e">
        <f t="shared" si="5"/>
        <v>#REF!</v>
      </c>
      <c r="CN192" s="256" t="e">
        <f t="shared" si="5"/>
        <v>#REF!</v>
      </c>
      <c r="CO192" s="256" t="e">
        <f t="shared" si="5"/>
        <v>#REF!</v>
      </c>
      <c r="CP192" s="256" t="e">
        <f t="shared" si="5"/>
        <v>#REF!</v>
      </c>
      <c r="CQ192" s="256" t="e">
        <f t="shared" si="5"/>
        <v>#REF!</v>
      </c>
      <c r="CR192" s="247">
        <v>2017</v>
      </c>
      <c r="CS192" s="64" t="s">
        <v>45</v>
      </c>
      <c r="CT192" s="226">
        <f>'Anexo 2 '!C110</f>
        <v>220385.77700000003</v>
      </c>
      <c r="CU192" s="226">
        <f>'Anexo 2 '!D110</f>
        <v>540050.74700000009</v>
      </c>
      <c r="CV192" s="226">
        <f>'Anexo 2 '!E110</f>
        <v>221410.28649999981</v>
      </c>
      <c r="CW192" s="226" t="e">
        <f>+'Anexo 2 '!#REF!+'Anexo 2 '!#REF!+'Anexo 2 '!#REF!</f>
        <v>#REF!</v>
      </c>
      <c r="CX192" s="226">
        <f>+'Anexo 2 '!G110</f>
        <v>1033008.4924999999</v>
      </c>
      <c r="CY192" s="247">
        <v>2017</v>
      </c>
      <c r="CZ192" s="64" t="s">
        <v>45</v>
      </c>
      <c r="DA192" s="256">
        <f t="shared" si="6"/>
        <v>0</v>
      </c>
      <c r="DB192" s="256">
        <f t="shared" si="6"/>
        <v>0</v>
      </c>
      <c r="DC192" s="256">
        <f t="shared" si="6"/>
        <v>0</v>
      </c>
      <c r="DD192" s="256" t="e">
        <f t="shared" si="6"/>
        <v>#REF!</v>
      </c>
      <c r="DE192" s="256">
        <f t="shared" si="6"/>
        <v>0</v>
      </c>
    </row>
    <row r="193" spans="1:109" ht="16.5" x14ac:dyDescent="0.3">
      <c r="A193" s="410">
        <v>2013</v>
      </c>
      <c r="B193" s="64" t="s">
        <v>48</v>
      </c>
      <c r="C193" s="358" t="s">
        <v>99</v>
      </c>
      <c r="D193" s="359">
        <v>56110.19</v>
      </c>
      <c r="E193" s="359">
        <v>39838.900000000009</v>
      </c>
      <c r="F193" s="360">
        <v>18900.940000000002</v>
      </c>
      <c r="G193" s="360">
        <v>7339.6949999999997</v>
      </c>
      <c r="H193" s="118">
        <v>122189.72500000001</v>
      </c>
      <c r="I193" s="54"/>
      <c r="J193" s="54"/>
      <c r="BY193" s="247">
        <v>2017</v>
      </c>
      <c r="BZ193" s="64" t="s">
        <v>46</v>
      </c>
      <c r="CA193" s="254" t="e">
        <f>+D199+D411+#REF!+D635+D735+D830+D930+#REF!+#REF!+#REF!+#REF!+#REF!+#REF!+#REF!+#REF!+#REF!+#REF!+#REF!+#REF!+#REF!+#REF!</f>
        <v>#REF!</v>
      </c>
      <c r="CB193" s="254" t="e">
        <f>+E199+E411+#REF!+E635+E735+E830+E930+#REF!+#REF!+#REF!+#REF!+#REF!+#REF!+#REF!+#REF!+#REF!+#REF!+#REF!+#REF!+#REF!+#REF!</f>
        <v>#REF!</v>
      </c>
      <c r="CC193" s="254" t="e">
        <f>+F199+F411+#REF!+F635+F735+F830+F930+#REF!+#REF!+#REF!+#REF!+#REF!+#REF!+#REF!+#REF!+#REF!+#REF!+#REF!+#REF!+#REF!+#REF!</f>
        <v>#REF!</v>
      </c>
      <c r="CD193" s="254" t="e">
        <f>+G199+G411+#REF!+G635+G735+G830+G930+#REF!+#REF!+#REF!+#REF!+#REF!+#REF!+#REF!+#REF!+#REF!+#REF!+#REF!+#REF!+#REF!+#REF!</f>
        <v>#REF!</v>
      </c>
      <c r="CE193" s="254" t="e">
        <f>+H199+H411+#REF!+H635+H735+H830+H930+#REF!+#REF!+#REF!+#REF!+#REF!+#REF!+#REF!+#REF!+#REF!+#REF!+#REF!+#REF!+#REF!+#REF!</f>
        <v>#REF!</v>
      </c>
      <c r="CF193" s="247">
        <v>2017</v>
      </c>
      <c r="CG193" s="64" t="s">
        <v>46</v>
      </c>
      <c r="CH193" s="255">
        <f>+'Anexo 4'!D112+'Anexo 4'!E112</f>
        <v>221145.21249999997</v>
      </c>
      <c r="CI193" s="255">
        <f>+'Anexo 4'!F112+'Anexo 4'!G112</f>
        <v>534357.19099999964</v>
      </c>
      <c r="CJ193" s="255">
        <f>+'Anexo 4'!H112+'Anexo 4'!I112</f>
        <v>214056.97099999996</v>
      </c>
      <c r="CK193" s="255" t="e">
        <f>+'Anexo 4'!#REF!+'Anexo 4'!#REF!+'Anexo 4'!#REF!+'Anexo 4'!#REF!+'Anexo 4'!J112+'Anexo 4'!K112</f>
        <v>#REF!</v>
      </c>
      <c r="CL193" s="255">
        <f>+'Anexo 4'!L112+'Anexo 4'!M112</f>
        <v>1022836.0429999996</v>
      </c>
      <c r="CM193" s="256" t="e">
        <f t="shared" si="5"/>
        <v>#REF!</v>
      </c>
      <c r="CN193" s="256" t="e">
        <f t="shared" si="5"/>
        <v>#REF!</v>
      </c>
      <c r="CO193" s="256" t="e">
        <f t="shared" si="5"/>
        <v>#REF!</v>
      </c>
      <c r="CP193" s="256" t="e">
        <f t="shared" si="5"/>
        <v>#REF!</v>
      </c>
      <c r="CQ193" s="256" t="e">
        <f t="shared" si="5"/>
        <v>#REF!</v>
      </c>
      <c r="CR193" s="247">
        <v>2017</v>
      </c>
      <c r="CS193" s="64" t="s">
        <v>46</v>
      </c>
      <c r="CT193" s="226">
        <f>'Anexo 2 '!C111</f>
        <v>221145.21250000002</v>
      </c>
      <c r="CU193" s="226">
        <f>'Anexo 2 '!D111</f>
        <v>534357.19099999953</v>
      </c>
      <c r="CV193" s="226">
        <f>'Anexo 2 '!E111</f>
        <v>214056.97099999999</v>
      </c>
      <c r="CW193" s="226" t="e">
        <f>+'Anexo 2 '!#REF!+'Anexo 2 '!#REF!+'Anexo 2 '!#REF!</f>
        <v>#REF!</v>
      </c>
      <c r="CX193" s="226">
        <f>+'Anexo 2 '!G111</f>
        <v>1022836.0429999996</v>
      </c>
      <c r="CY193" s="247">
        <v>2017</v>
      </c>
      <c r="CZ193" s="64" t="s">
        <v>46</v>
      </c>
      <c r="DA193" s="256">
        <f t="shared" si="6"/>
        <v>0</v>
      </c>
      <c r="DB193" s="256">
        <f t="shared" si="6"/>
        <v>0</v>
      </c>
      <c r="DC193" s="256">
        <f t="shared" si="6"/>
        <v>0</v>
      </c>
      <c r="DD193" s="256" t="e">
        <f t="shared" si="6"/>
        <v>#REF!</v>
      </c>
      <c r="DE193" s="256">
        <f t="shared" si="6"/>
        <v>0</v>
      </c>
    </row>
    <row r="194" spans="1:109" ht="16.5" x14ac:dyDescent="0.3">
      <c r="A194" s="391">
        <v>2013</v>
      </c>
      <c r="B194" s="353" t="s">
        <v>49</v>
      </c>
      <c r="C194" s="354" t="s">
        <v>99</v>
      </c>
      <c r="D194" s="355">
        <v>51902.107500000013</v>
      </c>
      <c r="E194" s="355">
        <v>40207.985000000008</v>
      </c>
      <c r="F194" s="356">
        <v>16568.591499999999</v>
      </c>
      <c r="G194" s="356">
        <v>6942.83</v>
      </c>
      <c r="H194" s="357">
        <v>115621.51400000002</v>
      </c>
      <c r="I194" s="54"/>
      <c r="J194" s="54"/>
      <c r="BY194" s="247">
        <v>2017</v>
      </c>
      <c r="BZ194" s="64" t="s">
        <v>47</v>
      </c>
      <c r="CA194" s="254" t="e">
        <f>+D200+D412+#REF!+D636+D736+D831+D931+#REF!+#REF!+#REF!+#REF!+#REF!+#REF!+#REF!+#REF!+#REF!+#REF!+#REF!+#REF!+#REF!+#REF!</f>
        <v>#REF!</v>
      </c>
      <c r="CB194" s="254" t="e">
        <f>+E200+E412+#REF!+E636+E736+E831+E931+#REF!+#REF!+#REF!+#REF!+#REF!+#REF!+#REF!+#REF!+#REF!+#REF!+#REF!+#REF!+#REF!+#REF!</f>
        <v>#REF!</v>
      </c>
      <c r="CC194" s="254" t="e">
        <f>+F200+F412+#REF!+F636+F736+F831+F931+#REF!+#REF!+#REF!+#REF!+#REF!+#REF!+#REF!+#REF!+#REF!+#REF!+#REF!+#REF!+#REF!+#REF!</f>
        <v>#REF!</v>
      </c>
      <c r="CD194" s="254" t="e">
        <f>+G200+G412+#REF!+G636+G736+G831+G931+#REF!+#REF!+#REF!+#REF!+#REF!+#REF!+#REF!+#REF!+#REF!+#REF!+#REF!+#REF!+#REF!+#REF!</f>
        <v>#REF!</v>
      </c>
      <c r="CE194" s="254" t="e">
        <f>+H200+H412+#REF!+H636+H736+H831+H931+#REF!+#REF!+#REF!+#REF!+#REF!+#REF!+#REF!+#REF!+#REF!+#REF!+#REF!+#REF!+#REF!+#REF!</f>
        <v>#REF!</v>
      </c>
      <c r="CF194" s="247">
        <v>2017</v>
      </c>
      <c r="CG194" s="64" t="s">
        <v>47</v>
      </c>
      <c r="CH194" s="255">
        <f>+'Anexo 4'!D113+'Anexo 4'!E113</f>
        <v>219473.55649999998</v>
      </c>
      <c r="CI194" s="255">
        <f>+'Anexo 4'!F113+'Anexo 4'!G113</f>
        <v>542529.49549999996</v>
      </c>
      <c r="CJ194" s="255">
        <f>+'Anexo 4'!H113+'Anexo 4'!I113</f>
        <v>211352.94099999999</v>
      </c>
      <c r="CK194" s="255" t="e">
        <f>+'Anexo 4'!#REF!+'Anexo 4'!#REF!+'Anexo 4'!#REF!+'Anexo 4'!#REF!+'Anexo 4'!J113+'Anexo 4'!K113</f>
        <v>#REF!</v>
      </c>
      <c r="CL194" s="255">
        <f>+'Anexo 4'!L113+'Anexo 4'!M113</f>
        <v>1029658.6714999999</v>
      </c>
      <c r="CM194" s="256" t="e">
        <f t="shared" si="5"/>
        <v>#REF!</v>
      </c>
      <c r="CN194" s="256" t="e">
        <f t="shared" si="5"/>
        <v>#REF!</v>
      </c>
      <c r="CO194" s="256" t="e">
        <f t="shared" si="5"/>
        <v>#REF!</v>
      </c>
      <c r="CP194" s="256" t="e">
        <f t="shared" si="5"/>
        <v>#REF!</v>
      </c>
      <c r="CQ194" s="256" t="e">
        <f t="shared" si="5"/>
        <v>#REF!</v>
      </c>
      <c r="CR194" s="247">
        <v>2017</v>
      </c>
      <c r="CS194" s="64" t="s">
        <v>47</v>
      </c>
      <c r="CT194" s="226">
        <f>'Anexo 2 '!C112</f>
        <v>219473.55650000004</v>
      </c>
      <c r="CU194" s="226">
        <f>'Anexo 2 '!D112</f>
        <v>542529.49549999996</v>
      </c>
      <c r="CV194" s="226">
        <f>'Anexo 2 '!E112</f>
        <v>211352.94099999999</v>
      </c>
      <c r="CW194" s="226" t="e">
        <f>+'Anexo 2 '!#REF!+'Anexo 2 '!#REF!+'Anexo 2 '!#REF!</f>
        <v>#REF!</v>
      </c>
      <c r="CX194" s="226">
        <f>+'Anexo 2 '!G112</f>
        <v>1029658.6714999999</v>
      </c>
      <c r="CY194" s="247">
        <v>2017</v>
      </c>
      <c r="CZ194" s="64" t="s">
        <v>47</v>
      </c>
      <c r="DA194" s="256">
        <f t="shared" si="6"/>
        <v>0</v>
      </c>
      <c r="DB194" s="256">
        <f t="shared" si="6"/>
        <v>0</v>
      </c>
      <c r="DC194" s="256">
        <f t="shared" si="6"/>
        <v>0</v>
      </c>
      <c r="DD194" s="256" t="e">
        <f t="shared" si="6"/>
        <v>#REF!</v>
      </c>
      <c r="DE194" s="256">
        <f t="shared" si="6"/>
        <v>0</v>
      </c>
    </row>
    <row r="195" spans="1:109" ht="16.5" x14ac:dyDescent="0.3">
      <c r="A195" s="410">
        <v>2014</v>
      </c>
      <c r="B195" s="64" t="s">
        <v>50</v>
      </c>
      <c r="C195" s="358" t="s">
        <v>99</v>
      </c>
      <c r="D195" s="359">
        <v>48355.93499999999</v>
      </c>
      <c r="E195" s="359">
        <v>37028.284999999996</v>
      </c>
      <c r="F195" s="360">
        <v>18106.588000000003</v>
      </c>
      <c r="G195" s="360">
        <v>5760.2775000000001</v>
      </c>
      <c r="H195" s="118">
        <v>109251.08549999999</v>
      </c>
      <c r="I195" s="54"/>
      <c r="J195" s="54"/>
      <c r="BY195" s="247">
        <v>2017</v>
      </c>
      <c r="BZ195" s="64" t="s">
        <v>48</v>
      </c>
      <c r="CA195" s="254" t="e">
        <f>+D201+D413+#REF!+D637+D737+D832+D932+#REF!+#REF!+#REF!+#REF!+#REF!+#REF!+#REF!+#REF!+#REF!+#REF!+#REF!+#REF!+#REF!+#REF!</f>
        <v>#REF!</v>
      </c>
      <c r="CB195" s="254" t="e">
        <f>+E201+E413+#REF!+E637+E737+E832+E932+#REF!+#REF!+#REF!+#REF!+#REF!+#REF!+#REF!+#REF!+#REF!+#REF!+#REF!+#REF!+#REF!+#REF!</f>
        <v>#REF!</v>
      </c>
      <c r="CC195" s="254" t="e">
        <f>+F201+F413+#REF!+F637+F737+F832+F932+#REF!+#REF!+#REF!+#REF!+#REF!+#REF!+#REF!+#REF!+#REF!+#REF!+#REF!+#REF!+#REF!+#REF!</f>
        <v>#REF!</v>
      </c>
      <c r="CD195" s="254" t="e">
        <f>+G201+G413+#REF!+G637+G737+G832+G932+#REF!+#REF!+#REF!+#REF!+#REF!+#REF!+#REF!+#REF!+#REF!+#REF!+#REF!+#REF!+#REF!+#REF!</f>
        <v>#REF!</v>
      </c>
      <c r="CE195" s="254" t="e">
        <f>+H201+H413+#REF!+H637+H737+H832+H932+#REF!+#REF!+#REF!+#REF!+#REF!+#REF!+#REF!+#REF!+#REF!+#REF!+#REF!+#REF!+#REF!+#REF!</f>
        <v>#REF!</v>
      </c>
      <c r="CF195" s="247">
        <v>2017</v>
      </c>
      <c r="CG195" s="64" t="s">
        <v>48</v>
      </c>
      <c r="CH195" s="255">
        <f>+'Anexo 4'!D114+'Anexo 4'!E114</f>
        <v>221269.81349999999</v>
      </c>
      <c r="CI195" s="255">
        <f>+'Anexo 4'!F114+'Anexo 4'!G114</f>
        <v>543652.23850000009</v>
      </c>
      <c r="CJ195" s="255">
        <f>+'Anexo 4'!H114+'Anexo 4'!I114</f>
        <v>199709.66899999999</v>
      </c>
      <c r="CK195" s="255" t="e">
        <f>+'Anexo 4'!#REF!+'Anexo 4'!#REF!+'Anexo 4'!#REF!+'Anexo 4'!#REF!+'Anexo 4'!J114+'Anexo 4'!K114</f>
        <v>#REF!</v>
      </c>
      <c r="CL195" s="255">
        <f>+'Anexo 4'!L114+'Anexo 4'!M114</f>
        <v>1021276.6685</v>
      </c>
      <c r="CM195" s="256" t="e">
        <f t="shared" ref="CM195:CQ209" si="7">+CA195-CH195</f>
        <v>#REF!</v>
      </c>
      <c r="CN195" s="256" t="e">
        <f t="shared" si="7"/>
        <v>#REF!</v>
      </c>
      <c r="CO195" s="256" t="e">
        <f t="shared" si="7"/>
        <v>#REF!</v>
      </c>
      <c r="CP195" s="256" t="e">
        <f t="shared" si="7"/>
        <v>#REF!</v>
      </c>
      <c r="CQ195" s="256" t="e">
        <f t="shared" si="7"/>
        <v>#REF!</v>
      </c>
      <c r="CR195" s="247">
        <v>2017</v>
      </c>
      <c r="CS195" s="64" t="s">
        <v>48</v>
      </c>
      <c r="CT195" s="226">
        <f>'Anexo 2 '!C113</f>
        <v>221269.81350000005</v>
      </c>
      <c r="CU195" s="226">
        <f>'Anexo 2 '!D113</f>
        <v>543652.23850000009</v>
      </c>
      <c r="CV195" s="226">
        <f>'Anexo 2 '!E113</f>
        <v>199709.66899999997</v>
      </c>
      <c r="CW195" s="226" t="e">
        <f>+'Anexo 2 '!#REF!+'Anexo 2 '!#REF!+'Anexo 2 '!#REF!</f>
        <v>#REF!</v>
      </c>
      <c r="CX195" s="226">
        <f>+'Anexo 2 '!G113</f>
        <v>1021276.6684999999</v>
      </c>
      <c r="CY195" s="247">
        <v>2017</v>
      </c>
      <c r="CZ195" s="64" t="s">
        <v>48</v>
      </c>
      <c r="DA195" s="256">
        <f t="shared" si="6"/>
        <v>0</v>
      </c>
      <c r="DB195" s="256">
        <f t="shared" si="6"/>
        <v>0</v>
      </c>
      <c r="DC195" s="256">
        <f t="shared" si="6"/>
        <v>0</v>
      </c>
      <c r="DD195" s="256" t="e">
        <f t="shared" si="6"/>
        <v>#REF!</v>
      </c>
      <c r="DE195" s="256">
        <f t="shared" si="6"/>
        <v>0</v>
      </c>
    </row>
    <row r="196" spans="1:109" ht="16.5" x14ac:dyDescent="0.3">
      <c r="A196" s="391">
        <v>2014</v>
      </c>
      <c r="B196" s="353" t="s">
        <v>51</v>
      </c>
      <c r="C196" s="354" t="s">
        <v>99</v>
      </c>
      <c r="D196" s="355">
        <v>54458.190000000031</v>
      </c>
      <c r="E196" s="355">
        <v>37802.165000000008</v>
      </c>
      <c r="F196" s="356">
        <v>20219.654999999999</v>
      </c>
      <c r="G196" s="356">
        <v>6192.9174999999996</v>
      </c>
      <c r="H196" s="357">
        <v>118672.92750000005</v>
      </c>
      <c r="I196" s="54"/>
      <c r="J196" s="54"/>
      <c r="BY196" s="247">
        <v>2017</v>
      </c>
      <c r="BZ196" s="64" t="s">
        <v>49</v>
      </c>
      <c r="CA196" s="254" t="e">
        <f>+D202+D414+#REF!+D638+D738+D835+D933+#REF!+#REF!+#REF!+#REF!+#REF!+#REF!+#REF!+#REF!+#REF!+#REF!+#REF!+#REF!+#REF!+#REF!</f>
        <v>#REF!</v>
      </c>
      <c r="CB196" s="254" t="e">
        <f>+E202+E414+#REF!+E638+E738+E835+E933+#REF!+#REF!+#REF!+#REF!+#REF!+#REF!+#REF!+#REF!+#REF!+#REF!+#REF!+#REF!+#REF!+#REF!</f>
        <v>#REF!</v>
      </c>
      <c r="CC196" s="254" t="e">
        <f>+F202+F414+#REF!+F638+F738+F835+F933+#REF!+#REF!+#REF!+#REF!+#REF!+#REF!+#REF!+#REF!+#REF!+#REF!+#REF!+#REF!+#REF!+#REF!</f>
        <v>#REF!</v>
      </c>
      <c r="CD196" s="254" t="e">
        <f>+G202+G414+#REF!+G638+G738+G835+G933+#REF!+#REF!+#REF!+#REF!+#REF!+#REF!+#REF!+#REF!+#REF!+#REF!+#REF!+#REF!+#REF!+#REF!</f>
        <v>#REF!</v>
      </c>
      <c r="CE196" s="254" t="e">
        <f>+H202+H414+#REF!+H638+H738+H835+H933+#REF!+#REF!+#REF!+#REF!+#REF!+#REF!+#REF!+#REF!+#REF!+#REF!+#REF!+#REF!+#REF!+#REF!</f>
        <v>#REF!</v>
      </c>
      <c r="CF196" s="247">
        <v>2017</v>
      </c>
      <c r="CG196" s="64" t="s">
        <v>49</v>
      </c>
      <c r="CH196" s="255">
        <f>+'Anexo 4'!D115+'Anexo 4'!E115</f>
        <v>210527.31300000002</v>
      </c>
      <c r="CI196" s="255">
        <f>+'Anexo 4'!F115+'Anexo 4'!G115</f>
        <v>520995.9945000002</v>
      </c>
      <c r="CJ196" s="255">
        <f>+'Anexo 4'!H115+'Anexo 4'!I115</f>
        <v>170001.57249999998</v>
      </c>
      <c r="CK196" s="255" t="e">
        <f>+'Anexo 4'!#REF!+'Anexo 4'!#REF!+'Anexo 4'!#REF!+'Anexo 4'!#REF!+'Anexo 4'!J115+'Anexo 4'!K115</f>
        <v>#REF!</v>
      </c>
      <c r="CL196" s="255">
        <f>+'Anexo 4'!L115+'Anexo 4'!M115</f>
        <v>948589.07400000026</v>
      </c>
      <c r="CM196" s="256" t="e">
        <f t="shared" si="7"/>
        <v>#REF!</v>
      </c>
      <c r="CN196" s="256" t="e">
        <f t="shared" si="7"/>
        <v>#REF!</v>
      </c>
      <c r="CO196" s="256" t="e">
        <f t="shared" si="7"/>
        <v>#REF!</v>
      </c>
      <c r="CP196" s="256" t="e">
        <f t="shared" si="7"/>
        <v>#REF!</v>
      </c>
      <c r="CQ196" s="256" t="e">
        <f t="shared" si="7"/>
        <v>#REF!</v>
      </c>
      <c r="CR196" s="247">
        <v>2017</v>
      </c>
      <c r="CS196" s="64" t="s">
        <v>49</v>
      </c>
      <c r="CT196" s="226">
        <f>'Anexo 2 '!C114</f>
        <v>210527.31300000002</v>
      </c>
      <c r="CU196" s="226">
        <f>'Anexo 2 '!D114</f>
        <v>520995.9945000002</v>
      </c>
      <c r="CV196" s="226">
        <f>'Anexo 2 '!E114</f>
        <v>170001.57249999998</v>
      </c>
      <c r="CW196" s="226" t="e">
        <f>+'Anexo 2 '!#REF!+'Anexo 2 '!#REF!+'Anexo 2 '!#REF!</f>
        <v>#REF!</v>
      </c>
      <c r="CX196" s="226">
        <f>+'Anexo 2 '!G114</f>
        <v>948589.07400000014</v>
      </c>
      <c r="CY196" s="247">
        <v>2017</v>
      </c>
      <c r="CZ196" s="64" t="s">
        <v>49</v>
      </c>
      <c r="DA196" s="256">
        <f t="shared" si="6"/>
        <v>0</v>
      </c>
      <c r="DB196" s="256">
        <f t="shared" si="6"/>
        <v>0</v>
      </c>
      <c r="DC196" s="256">
        <f t="shared" si="6"/>
        <v>0</v>
      </c>
      <c r="DD196" s="256" t="e">
        <f t="shared" si="6"/>
        <v>#REF!</v>
      </c>
      <c r="DE196" s="256">
        <f t="shared" si="6"/>
        <v>0</v>
      </c>
    </row>
    <row r="197" spans="1:109" ht="16.5" x14ac:dyDescent="0.3">
      <c r="A197" s="410">
        <v>2014</v>
      </c>
      <c r="B197" s="64" t="s">
        <v>52</v>
      </c>
      <c r="C197" s="358" t="s">
        <v>99</v>
      </c>
      <c r="D197" s="359">
        <v>61268.844000000041</v>
      </c>
      <c r="E197" s="359">
        <v>42748.345000000008</v>
      </c>
      <c r="F197" s="360">
        <v>19842.419999999998</v>
      </c>
      <c r="G197" s="360">
        <v>7298.3449999999993</v>
      </c>
      <c r="H197" s="118">
        <v>131157.95400000003</v>
      </c>
      <c r="I197" s="54"/>
      <c r="J197" s="54"/>
      <c r="BY197" s="247">
        <v>2018</v>
      </c>
      <c r="BZ197" s="64" t="s">
        <v>50</v>
      </c>
      <c r="CA197" s="254" t="e">
        <f>+D203+D415+#REF!+D639+D739+D836+D934+#REF!+#REF!+#REF!+#REF!+#REF!+#REF!+#REF!+#REF!+#REF!+#REF!+#REF!+#REF!+#REF!+#REF!</f>
        <v>#REF!</v>
      </c>
      <c r="CB197" s="254" t="e">
        <f>+E203+E415+#REF!+E639+E739+E836+E934+#REF!+#REF!+#REF!+#REF!+#REF!+#REF!+#REF!+#REF!+#REF!+#REF!+#REF!+#REF!+#REF!+#REF!</f>
        <v>#REF!</v>
      </c>
      <c r="CC197" s="254" t="e">
        <f>+F203+F415+#REF!+F639+F739+F836+F934+#REF!+#REF!+#REF!+#REF!+#REF!+#REF!+#REF!+#REF!+#REF!+#REF!+#REF!+#REF!+#REF!+#REF!</f>
        <v>#REF!</v>
      </c>
      <c r="CD197" s="254" t="e">
        <f>+G203+G415+#REF!+G639+G739+G836+G934+#REF!+#REF!+#REF!+#REF!+#REF!+#REF!+#REF!+#REF!+#REF!+#REF!+#REF!+#REF!+#REF!+#REF!</f>
        <v>#REF!</v>
      </c>
      <c r="CE197" s="254" t="e">
        <f>+H203+H415+#REF!+H639+H739+H836+H934+#REF!+#REF!+#REF!+#REF!+#REF!+#REF!+#REF!+#REF!+#REF!+#REF!+#REF!+#REF!+#REF!+#REF!</f>
        <v>#REF!</v>
      </c>
      <c r="CF197" s="247">
        <v>2018</v>
      </c>
      <c r="CG197" s="64" t="s">
        <v>50</v>
      </c>
      <c r="CH197" s="255">
        <f>+'Anexo 4'!D116+'Anexo 4'!E116</f>
        <v>190439.68200000003</v>
      </c>
      <c r="CI197" s="255">
        <f>+'Anexo 4'!F116+'Anexo 4'!G116</f>
        <v>501281.31249999983</v>
      </c>
      <c r="CJ197" s="255">
        <f>+'Anexo 4'!H116+'Anexo 4'!I116</f>
        <v>165063.33100000003</v>
      </c>
      <c r="CK197" s="255" t="e">
        <f>+'Anexo 4'!#REF!+'Anexo 4'!#REF!+'Anexo 4'!#REF!+'Anexo 4'!#REF!+'Anexo 4'!J116+'Anexo 4'!K116</f>
        <v>#REF!</v>
      </c>
      <c r="CL197" s="255">
        <f>+'Anexo 4'!L116+'Anexo 4'!M116</f>
        <v>909395.54499999993</v>
      </c>
      <c r="CM197" s="256" t="e">
        <f t="shared" si="7"/>
        <v>#REF!</v>
      </c>
      <c r="CN197" s="256" t="e">
        <f t="shared" si="7"/>
        <v>#REF!</v>
      </c>
      <c r="CO197" s="256" t="e">
        <f t="shared" si="7"/>
        <v>#REF!</v>
      </c>
      <c r="CP197" s="256" t="e">
        <f t="shared" si="7"/>
        <v>#REF!</v>
      </c>
      <c r="CQ197" s="256" t="e">
        <f t="shared" si="7"/>
        <v>#REF!</v>
      </c>
      <c r="CR197" s="247">
        <v>2018</v>
      </c>
      <c r="CS197" s="64" t="s">
        <v>50</v>
      </c>
      <c r="CT197" s="226">
        <f>'Anexo 2 '!C115</f>
        <v>190439.68200000003</v>
      </c>
      <c r="CU197" s="226">
        <f>'Anexo 2 '!D115</f>
        <v>501281.31249999983</v>
      </c>
      <c r="CV197" s="226">
        <f>'Anexo 2 '!E115</f>
        <v>165063.33100000003</v>
      </c>
      <c r="CW197" s="226" t="e">
        <f>+'Anexo 2 '!#REF!+'Anexo 2 '!#REF!+'Anexo 2 '!#REF!</f>
        <v>#REF!</v>
      </c>
      <c r="CX197" s="226">
        <f>+'Anexo 2 '!G115</f>
        <v>909395.54500000004</v>
      </c>
      <c r="CY197" s="247">
        <v>2018</v>
      </c>
      <c r="CZ197" s="64" t="s">
        <v>50</v>
      </c>
      <c r="DA197" s="256">
        <f t="shared" si="6"/>
        <v>0</v>
      </c>
      <c r="DB197" s="256">
        <f t="shared" si="6"/>
        <v>0</v>
      </c>
      <c r="DC197" s="256">
        <f t="shared" si="6"/>
        <v>0</v>
      </c>
      <c r="DD197" s="256" t="e">
        <f t="shared" si="6"/>
        <v>#REF!</v>
      </c>
      <c r="DE197" s="256">
        <f t="shared" si="6"/>
        <v>0</v>
      </c>
    </row>
    <row r="198" spans="1:109" ht="16.5" x14ac:dyDescent="0.3">
      <c r="A198" s="391">
        <v>2014</v>
      </c>
      <c r="B198" s="353" t="s">
        <v>40</v>
      </c>
      <c r="C198" s="354" t="s">
        <v>99</v>
      </c>
      <c r="D198" s="355">
        <v>63982.75</v>
      </c>
      <c r="E198" s="355">
        <v>38759.720000000016</v>
      </c>
      <c r="F198" s="356">
        <v>18128.025000000001</v>
      </c>
      <c r="G198" s="356">
        <v>5889.66</v>
      </c>
      <c r="H198" s="357">
        <v>126760.15500000001</v>
      </c>
      <c r="I198" s="54"/>
      <c r="J198" s="54"/>
      <c r="BY198" s="247">
        <v>2018</v>
      </c>
      <c r="BZ198" s="64" t="s">
        <v>51</v>
      </c>
      <c r="CA198" s="254" t="e">
        <f>+D204+D416+#REF!+D640+D740+D837+D935+#REF!+#REF!+#REF!+#REF!+#REF!+#REF!+#REF!+#REF!+#REF!+#REF!+#REF!+#REF!+#REF!+#REF!</f>
        <v>#REF!</v>
      </c>
      <c r="CB198" s="254" t="e">
        <f>+E204+E416+#REF!+E640+E740+E837+E935+#REF!+#REF!+#REF!+#REF!+#REF!+#REF!+#REF!+#REF!+#REF!+#REF!+#REF!+#REF!+#REF!+#REF!</f>
        <v>#REF!</v>
      </c>
      <c r="CC198" s="254" t="e">
        <f>+F204+F416+#REF!+F640+F740+F837+F935+#REF!+#REF!+#REF!+#REF!+#REF!+#REF!+#REF!+#REF!+#REF!+#REF!+#REF!+#REF!+#REF!+#REF!</f>
        <v>#REF!</v>
      </c>
      <c r="CD198" s="254" t="e">
        <f>+G204+G416+#REF!+G640+G740+G837+G935+#REF!+#REF!+#REF!+#REF!+#REF!+#REF!+#REF!+#REF!+#REF!+#REF!+#REF!+#REF!+#REF!+#REF!</f>
        <v>#REF!</v>
      </c>
      <c r="CE198" s="254" t="e">
        <f>+H204+H416+#REF!+H640+H740+H837+H935+#REF!+#REF!+#REF!+#REF!+#REF!+#REF!+#REF!+#REF!+#REF!+#REF!+#REF!+#REF!+#REF!+#REF!</f>
        <v>#REF!</v>
      </c>
      <c r="CF198" s="247">
        <v>2018</v>
      </c>
      <c r="CG198" s="64" t="s">
        <v>51</v>
      </c>
      <c r="CH198" s="255">
        <f>+'Anexo 4'!D117+'Anexo 4'!E117</f>
        <v>212042.606</v>
      </c>
      <c r="CI198" s="255">
        <f>+'Anexo 4'!F117+'Anexo 4'!G117</f>
        <v>499921.26800000004</v>
      </c>
      <c r="CJ198" s="255">
        <f>+'Anexo 4'!H117+'Anexo 4'!I117</f>
        <v>198454.4215</v>
      </c>
      <c r="CK198" s="255" t="e">
        <f>+'Anexo 4'!#REF!+'Anexo 4'!#REF!+'Anexo 4'!#REF!+'Anexo 4'!#REF!+'Anexo 4'!J117+'Anexo 4'!K117</f>
        <v>#REF!</v>
      </c>
      <c r="CL198" s="255">
        <f>+'Anexo 4'!L117+'Anexo 4'!M117</f>
        <v>960500.28150000004</v>
      </c>
      <c r="CM198" s="256" t="e">
        <f t="shared" si="7"/>
        <v>#REF!</v>
      </c>
      <c r="CN198" s="256" t="e">
        <f t="shared" si="7"/>
        <v>#REF!</v>
      </c>
      <c r="CO198" s="256" t="e">
        <f t="shared" si="7"/>
        <v>#REF!</v>
      </c>
      <c r="CP198" s="256" t="e">
        <f t="shared" si="7"/>
        <v>#REF!</v>
      </c>
      <c r="CQ198" s="256" t="e">
        <f t="shared" si="7"/>
        <v>#REF!</v>
      </c>
      <c r="CR198" s="247">
        <v>2018</v>
      </c>
      <c r="CS198" s="64" t="s">
        <v>51</v>
      </c>
      <c r="CT198" s="226">
        <f>'Anexo 2 '!C116</f>
        <v>212042.60599999997</v>
      </c>
      <c r="CU198" s="226">
        <f>'Anexo 2 '!D116</f>
        <v>499921.26800000004</v>
      </c>
      <c r="CV198" s="226">
        <f>'Anexo 2 '!E116</f>
        <v>198454.42150000005</v>
      </c>
      <c r="CW198" s="226" t="e">
        <f>+'Anexo 2 '!#REF!+'Anexo 2 '!#REF!+'Anexo 2 '!#REF!</f>
        <v>#REF!</v>
      </c>
      <c r="CX198" s="226">
        <f>+'Anexo 2 '!G116</f>
        <v>960500.28150000016</v>
      </c>
      <c r="CY198" s="247">
        <v>2018</v>
      </c>
      <c r="CZ198" s="64" t="s">
        <v>51</v>
      </c>
      <c r="DA198" s="256">
        <f t="shared" si="6"/>
        <v>0</v>
      </c>
      <c r="DB198" s="256">
        <f t="shared" si="6"/>
        <v>0</v>
      </c>
      <c r="DC198" s="256">
        <f t="shared" si="6"/>
        <v>0</v>
      </c>
      <c r="DD198" s="256" t="e">
        <f t="shared" si="6"/>
        <v>#REF!</v>
      </c>
      <c r="DE198" s="256">
        <f t="shared" si="6"/>
        <v>0</v>
      </c>
    </row>
    <row r="199" spans="1:109" ht="16.5" x14ac:dyDescent="0.3">
      <c r="A199" s="410">
        <v>2014</v>
      </c>
      <c r="B199" s="64" t="s">
        <v>42</v>
      </c>
      <c r="C199" s="358" t="s">
        <v>99</v>
      </c>
      <c r="D199" s="359">
        <v>69466.337500000023</v>
      </c>
      <c r="E199" s="359">
        <v>45404.448000000004</v>
      </c>
      <c r="F199" s="360">
        <v>20142.897499999999</v>
      </c>
      <c r="G199" s="360">
        <v>7789.1125000000002</v>
      </c>
      <c r="H199" s="118">
        <v>142802.79550000001</v>
      </c>
      <c r="I199" s="54"/>
      <c r="J199" s="54"/>
      <c r="BY199" s="247">
        <v>2018</v>
      </c>
      <c r="BZ199" s="64" t="s">
        <v>52</v>
      </c>
      <c r="CA199" s="254" t="e">
        <f>+D205+D417+#REF!+D641+D741+D838+D936+#REF!+#REF!+#REF!+#REF!+#REF!+#REF!+#REF!+#REF!+#REF!+#REF!+#REF!+#REF!+#REF!+#REF!</f>
        <v>#REF!</v>
      </c>
      <c r="CB199" s="254" t="e">
        <f>+E205+E417+#REF!+E641+E741+E838+E936+#REF!+#REF!+#REF!+#REF!+#REF!+#REF!+#REF!+#REF!+#REF!+#REF!+#REF!+#REF!+#REF!+#REF!</f>
        <v>#REF!</v>
      </c>
      <c r="CC199" s="254" t="e">
        <f>+F205+F417+#REF!+F641+F741+F838+F936+#REF!+#REF!+#REF!+#REF!+#REF!+#REF!+#REF!+#REF!+#REF!+#REF!+#REF!+#REF!+#REF!+#REF!</f>
        <v>#REF!</v>
      </c>
      <c r="CD199" s="254" t="e">
        <f>+G205+G417+#REF!+G641+G741+G838+G936+#REF!+#REF!+#REF!+#REF!+#REF!+#REF!+#REF!+#REF!+#REF!+#REF!+#REF!+#REF!+#REF!+#REF!</f>
        <v>#REF!</v>
      </c>
      <c r="CE199" s="254" t="e">
        <f>+H205+H417+#REF!+H641+H741+H838+H936+#REF!+#REF!+#REF!+#REF!+#REF!+#REF!+#REF!+#REF!+#REF!+#REF!+#REF!+#REF!+#REF!+#REF!</f>
        <v>#REF!</v>
      </c>
      <c r="CF199" s="247">
        <v>2018</v>
      </c>
      <c r="CG199" s="64" t="s">
        <v>52</v>
      </c>
      <c r="CH199" s="255">
        <f>+'Anexo 4'!D118+'Anexo 4'!E118</f>
        <v>218808.29450000008</v>
      </c>
      <c r="CI199" s="255">
        <f>+'Anexo 4'!F118+'Anexo 4'!G118</f>
        <v>522409.4483061225</v>
      </c>
      <c r="CJ199" s="255">
        <f>+'Anexo 4'!H118+'Anexo 4'!I118</f>
        <v>187013.22450000001</v>
      </c>
      <c r="CK199" s="255" t="e">
        <f>+'Anexo 4'!#REF!+'Anexo 4'!#REF!+'Anexo 4'!#REF!+'Anexo 4'!#REF!+'Anexo 4'!J118+'Anexo 4'!K118</f>
        <v>#REF!</v>
      </c>
      <c r="CL199" s="255">
        <f>+'Anexo 4'!L118+'Anexo 4'!M118</f>
        <v>978879.9053061225</v>
      </c>
      <c r="CM199" s="256" t="e">
        <f t="shared" si="7"/>
        <v>#REF!</v>
      </c>
      <c r="CN199" s="256" t="e">
        <f t="shared" si="7"/>
        <v>#REF!</v>
      </c>
      <c r="CO199" s="256" t="e">
        <f t="shared" si="7"/>
        <v>#REF!</v>
      </c>
      <c r="CP199" s="256" t="e">
        <f t="shared" si="7"/>
        <v>#REF!</v>
      </c>
      <c r="CQ199" s="256" t="e">
        <f t="shared" si="7"/>
        <v>#REF!</v>
      </c>
      <c r="CR199" s="247">
        <v>2018</v>
      </c>
      <c r="CS199" s="64" t="s">
        <v>52</v>
      </c>
      <c r="CT199" s="226">
        <f>'Anexo 2 '!C117</f>
        <v>218808.29450000005</v>
      </c>
      <c r="CU199" s="226">
        <f>'Anexo 2 '!D117</f>
        <v>522409.44830612245</v>
      </c>
      <c r="CV199" s="226">
        <f>'Anexo 2 '!E117</f>
        <v>187013.22450000001</v>
      </c>
      <c r="CW199" s="226" t="e">
        <f>+'Anexo 2 '!#REF!+'Anexo 2 '!#REF!+'Anexo 2 '!#REF!</f>
        <v>#REF!</v>
      </c>
      <c r="CX199" s="226">
        <f>+'Anexo 2 '!G117</f>
        <v>978879.9053061225</v>
      </c>
      <c r="CY199" s="247">
        <v>2018</v>
      </c>
      <c r="CZ199" s="64" t="s">
        <v>52</v>
      </c>
      <c r="DA199" s="256">
        <f t="shared" si="6"/>
        <v>0</v>
      </c>
      <c r="DB199" s="256">
        <f t="shared" si="6"/>
        <v>0</v>
      </c>
      <c r="DC199" s="256">
        <f t="shared" si="6"/>
        <v>0</v>
      </c>
      <c r="DD199" s="256" t="e">
        <f t="shared" si="6"/>
        <v>#REF!</v>
      </c>
      <c r="DE199" s="256">
        <f t="shared" si="6"/>
        <v>0</v>
      </c>
    </row>
    <row r="200" spans="1:109" ht="16.5" x14ac:dyDescent="0.3">
      <c r="A200" s="391">
        <v>2014</v>
      </c>
      <c r="B200" s="353" t="s">
        <v>43</v>
      </c>
      <c r="C200" s="354" t="s">
        <v>99</v>
      </c>
      <c r="D200" s="355">
        <v>57503.650000000016</v>
      </c>
      <c r="E200" s="355">
        <v>38428.790000000008</v>
      </c>
      <c r="F200" s="356">
        <v>14077.46</v>
      </c>
      <c r="G200" s="356">
        <v>5953.9699999999993</v>
      </c>
      <c r="H200" s="357">
        <v>115963.87000000002</v>
      </c>
      <c r="I200" s="54"/>
      <c r="J200" s="54"/>
      <c r="BY200" s="247">
        <v>2018</v>
      </c>
      <c r="BZ200" s="64" t="s">
        <v>40</v>
      </c>
      <c r="CA200" s="254" t="e">
        <f>+D206+D418+#REF!+D642+D742+D839+D937+#REF!+#REF!+#REF!+#REF!+#REF!+#REF!+#REF!+#REF!+#REF!+#REF!+#REF!+#REF!+#REF!+#REF!</f>
        <v>#REF!</v>
      </c>
      <c r="CB200" s="254" t="e">
        <f>+E206+E418+#REF!+E642+E742+E839+E937+#REF!+#REF!+#REF!+#REF!+#REF!+#REF!+#REF!+#REF!+#REF!+#REF!+#REF!+#REF!+#REF!+#REF!</f>
        <v>#REF!</v>
      </c>
      <c r="CC200" s="254" t="e">
        <f>+F206+F418+#REF!+F642+F742+F839+F937+#REF!+#REF!+#REF!+#REF!+#REF!+#REF!+#REF!+#REF!+#REF!+#REF!+#REF!+#REF!+#REF!+#REF!</f>
        <v>#REF!</v>
      </c>
      <c r="CD200" s="254" t="e">
        <f>+G206+G418+#REF!+G642+G742+G839+G937+#REF!+#REF!+#REF!+#REF!+#REF!+#REF!+#REF!+#REF!+#REF!+#REF!+#REF!+#REF!+#REF!+#REF!</f>
        <v>#REF!</v>
      </c>
      <c r="CE200" s="254" t="e">
        <f>+H206+H418+#REF!+H642+H742+H839+H937+#REF!+#REF!+#REF!+#REF!+#REF!+#REF!+#REF!+#REF!+#REF!+#REF!+#REF!+#REF!+#REF!+#REF!</f>
        <v>#REF!</v>
      </c>
      <c r="CF200" s="247">
        <v>2018</v>
      </c>
      <c r="CG200" s="64" t="s">
        <v>40</v>
      </c>
      <c r="CH200" s="255">
        <f>+'Anexo 4'!D119+'Anexo 4'!E119</f>
        <v>225205.17750000005</v>
      </c>
      <c r="CI200" s="255">
        <f>+'Anexo 4'!F119+'Anexo 4'!G119</f>
        <v>563846.75449999992</v>
      </c>
      <c r="CJ200" s="255">
        <f>+'Anexo 4'!H119+'Anexo 4'!I119</f>
        <v>192259.79649999997</v>
      </c>
      <c r="CK200" s="255" t="e">
        <f>+'Anexo 4'!#REF!+'Anexo 4'!#REF!+'Anexo 4'!#REF!+'Anexo 4'!#REF!+'Anexo 4'!J119+'Anexo 4'!K119</f>
        <v>#REF!</v>
      </c>
      <c r="CL200" s="255">
        <f>+'Anexo 4'!L119+'Anexo 4'!M119</f>
        <v>1030819.5474999999</v>
      </c>
      <c r="CM200" s="256" t="e">
        <f t="shared" si="7"/>
        <v>#REF!</v>
      </c>
      <c r="CN200" s="256" t="e">
        <f t="shared" si="7"/>
        <v>#REF!</v>
      </c>
      <c r="CO200" s="256" t="e">
        <f t="shared" si="7"/>
        <v>#REF!</v>
      </c>
      <c r="CP200" s="256" t="e">
        <f t="shared" si="7"/>
        <v>#REF!</v>
      </c>
      <c r="CQ200" s="256" t="e">
        <f t="shared" si="7"/>
        <v>#REF!</v>
      </c>
      <c r="CR200" s="247">
        <v>2018</v>
      </c>
      <c r="CS200" s="64" t="s">
        <v>40</v>
      </c>
      <c r="CT200" s="226">
        <f>'Anexo 2 '!C118</f>
        <v>225205.17750000011</v>
      </c>
      <c r="CU200" s="226">
        <f>'Anexo 2 '!D118</f>
        <v>563846.75449999992</v>
      </c>
      <c r="CV200" s="226">
        <f>'Anexo 2 '!E118</f>
        <v>192259.79649999994</v>
      </c>
      <c r="CW200" s="226" t="e">
        <f>+'Anexo 2 '!#REF!+'Anexo 2 '!#REF!+'Anexo 2 '!#REF!</f>
        <v>#REF!</v>
      </c>
      <c r="CX200" s="226">
        <f>+'Anexo 2 '!G118</f>
        <v>1030819.5475000006</v>
      </c>
      <c r="CY200" s="247">
        <v>2018</v>
      </c>
      <c r="CZ200" s="64" t="s">
        <v>40</v>
      </c>
      <c r="DA200" s="256">
        <f t="shared" si="6"/>
        <v>0</v>
      </c>
      <c r="DB200" s="256">
        <f t="shared" si="6"/>
        <v>0</v>
      </c>
      <c r="DC200" s="256">
        <f t="shared" si="6"/>
        <v>0</v>
      </c>
      <c r="DD200" s="256" t="e">
        <f t="shared" si="6"/>
        <v>#REF!</v>
      </c>
      <c r="DE200" s="256">
        <f t="shared" si="6"/>
        <v>0</v>
      </c>
    </row>
    <row r="201" spans="1:109" ht="16.5" x14ac:dyDescent="0.3">
      <c r="A201" s="410">
        <v>2014</v>
      </c>
      <c r="B201" s="64" t="s">
        <v>44</v>
      </c>
      <c r="C201" s="358" t="s">
        <v>99</v>
      </c>
      <c r="D201" s="359">
        <v>69558.632500000007</v>
      </c>
      <c r="E201" s="359">
        <v>39790.338000000003</v>
      </c>
      <c r="F201" s="360">
        <v>21689.837500000001</v>
      </c>
      <c r="G201" s="360">
        <v>7012.7375000000002</v>
      </c>
      <c r="H201" s="118">
        <v>138051.54550000001</v>
      </c>
      <c r="I201" s="54"/>
      <c r="J201" s="54"/>
      <c r="BY201" s="247">
        <v>2018</v>
      </c>
      <c r="BZ201" s="64" t="s">
        <v>42</v>
      </c>
      <c r="CA201" s="254" t="e">
        <f>+D207+D419+#REF!+D643+D743+D840+D938+#REF!+#REF!+#REF!+#REF!+#REF!+#REF!+#REF!+#REF!+#REF!+#REF!+#REF!+#REF!+#REF!+#REF!</f>
        <v>#REF!</v>
      </c>
      <c r="CB201" s="254" t="e">
        <f>+E207+E419+#REF!+E643+E743+E840+E938+#REF!+#REF!+#REF!+#REF!+#REF!+#REF!+#REF!+#REF!+#REF!+#REF!+#REF!+#REF!+#REF!+#REF!</f>
        <v>#REF!</v>
      </c>
      <c r="CC201" s="254" t="e">
        <f>+F207+F419+#REF!+F643+F743+F840+F938+#REF!+#REF!+#REF!+#REF!+#REF!+#REF!+#REF!+#REF!+#REF!+#REF!+#REF!+#REF!+#REF!+#REF!</f>
        <v>#REF!</v>
      </c>
      <c r="CD201" s="254" t="e">
        <f>+G207+G419+#REF!+G643+G743+G840+G938+#REF!+#REF!+#REF!+#REF!+#REF!+#REF!+#REF!+#REF!+#REF!+#REF!+#REF!+#REF!+#REF!+#REF!</f>
        <v>#REF!</v>
      </c>
      <c r="CE201" s="254" t="e">
        <f>+H207+H419+#REF!+H643+H743+H840+H938+#REF!+#REF!+#REF!+#REF!+#REF!+#REF!+#REF!+#REF!+#REF!+#REF!+#REF!+#REF!+#REF!+#REF!</f>
        <v>#REF!</v>
      </c>
      <c r="CF201" s="247">
        <v>2018</v>
      </c>
      <c r="CG201" s="64" t="s">
        <v>42</v>
      </c>
      <c r="CH201" s="255">
        <f>+'Anexo 4'!D120+'Anexo 4'!E120</f>
        <v>236792.78549999994</v>
      </c>
      <c r="CI201" s="255">
        <f>+'Anexo 4'!F120+'Anexo 4'!G120</f>
        <v>504166.68438435398</v>
      </c>
      <c r="CJ201" s="255">
        <f>+'Anexo 4'!H120+'Anexo 4'!I120</f>
        <v>192226.90250000003</v>
      </c>
      <c r="CK201" s="255" t="e">
        <f>+'Anexo 4'!#REF!+'Anexo 4'!#REF!+'Anexo 4'!#REF!+'Anexo 4'!#REF!+'Anexo 4'!J120+'Anexo 4'!K120</f>
        <v>#REF!</v>
      </c>
      <c r="CL201" s="255">
        <f>+'Anexo 4'!L120+'Anexo 4'!M120</f>
        <v>984012.027884354</v>
      </c>
      <c r="CM201" s="256" t="e">
        <f t="shared" si="7"/>
        <v>#REF!</v>
      </c>
      <c r="CN201" s="256" t="e">
        <f t="shared" si="7"/>
        <v>#REF!</v>
      </c>
      <c r="CO201" s="256" t="e">
        <f t="shared" si="7"/>
        <v>#REF!</v>
      </c>
      <c r="CP201" s="256" t="e">
        <f t="shared" si="7"/>
        <v>#REF!</v>
      </c>
      <c r="CQ201" s="256" t="e">
        <f t="shared" si="7"/>
        <v>#REF!</v>
      </c>
      <c r="CR201" s="247">
        <v>2018</v>
      </c>
      <c r="CS201" s="64" t="s">
        <v>42</v>
      </c>
      <c r="CT201" s="226">
        <f>'Anexo 2 '!C119</f>
        <v>236792.78549999997</v>
      </c>
      <c r="CU201" s="226">
        <f>'Anexo 2 '!D119</f>
        <v>504166.68438435398</v>
      </c>
      <c r="CV201" s="226">
        <f>'Anexo 2 '!E119</f>
        <v>192226.90250000011</v>
      </c>
      <c r="CW201" s="226" t="e">
        <f>+'Anexo 2 '!#REF!+'Anexo 2 '!#REF!+'Anexo 2 '!#REF!</f>
        <v>#REF!</v>
      </c>
      <c r="CX201" s="226">
        <f>+'Anexo 2 '!G119</f>
        <v>984012.02788435412</v>
      </c>
      <c r="CY201" s="247">
        <v>2018</v>
      </c>
      <c r="CZ201" s="64" t="s">
        <v>42</v>
      </c>
      <c r="DA201" s="256">
        <f t="shared" si="6"/>
        <v>0</v>
      </c>
      <c r="DB201" s="256">
        <f t="shared" si="6"/>
        <v>0</v>
      </c>
      <c r="DC201" s="256">
        <f t="shared" si="6"/>
        <v>0</v>
      </c>
      <c r="DD201" s="256" t="e">
        <f t="shared" si="6"/>
        <v>#REF!</v>
      </c>
      <c r="DE201" s="256">
        <f t="shared" si="6"/>
        <v>0</v>
      </c>
    </row>
    <row r="202" spans="1:109" ht="16.5" x14ac:dyDescent="0.3">
      <c r="A202" s="391">
        <v>2014</v>
      </c>
      <c r="B202" s="353" t="s">
        <v>45</v>
      </c>
      <c r="C202" s="354" t="s">
        <v>99</v>
      </c>
      <c r="D202" s="355">
        <v>65130.768999999986</v>
      </c>
      <c r="E202" s="355">
        <v>38388.325000000012</v>
      </c>
      <c r="F202" s="356">
        <v>19482.4925</v>
      </c>
      <c r="G202" s="356">
        <v>6828.8274999999994</v>
      </c>
      <c r="H202" s="357">
        <v>129830.41399999999</v>
      </c>
      <c r="I202" s="54"/>
      <c r="J202" s="54"/>
      <c r="BY202" s="247">
        <v>2018</v>
      </c>
      <c r="BZ202" s="64" t="s">
        <v>43</v>
      </c>
      <c r="CA202" s="254" t="e">
        <f>+D208+D420+#REF!+D644+D744+D841+D939+#REF!+#REF!+#REF!+#REF!+#REF!+#REF!+#REF!+#REF!+#REF!+#REF!+#REF!+#REF!+#REF!+#REF!</f>
        <v>#REF!</v>
      </c>
      <c r="CB202" s="254" t="e">
        <f>+E208+E420+#REF!+E644+E744+E841+E939+#REF!+#REF!+#REF!+#REF!+#REF!+#REF!+#REF!+#REF!+#REF!+#REF!+#REF!+#REF!+#REF!+#REF!</f>
        <v>#REF!</v>
      </c>
      <c r="CC202" s="254" t="e">
        <f>+F208+F420+#REF!+F644+F744+F841+F939+#REF!+#REF!+#REF!+#REF!+#REF!+#REF!+#REF!+#REF!+#REF!+#REF!+#REF!+#REF!+#REF!+#REF!</f>
        <v>#REF!</v>
      </c>
      <c r="CD202" s="254" t="e">
        <f>+G208+G420+#REF!+G644+G744+G841+G939+#REF!+#REF!+#REF!+#REF!+#REF!+#REF!+#REF!+#REF!+#REF!+#REF!+#REF!+#REF!+#REF!+#REF!</f>
        <v>#REF!</v>
      </c>
      <c r="CE202" s="254" t="e">
        <f>+H208+H420+#REF!+H644+H744+H841+H939+#REF!+#REF!+#REF!+#REF!+#REF!+#REF!+#REF!+#REF!+#REF!+#REF!+#REF!+#REF!+#REF!+#REF!</f>
        <v>#REF!</v>
      </c>
      <c r="CF202" s="247">
        <v>2018</v>
      </c>
      <c r="CG202" s="64" t="s">
        <v>43</v>
      </c>
      <c r="CH202" s="255">
        <f>+'Anexo 4'!D121+'Anexo 4'!E121</f>
        <v>226039.77250000002</v>
      </c>
      <c r="CI202" s="255">
        <f>+'Anexo 4'!F121+'Anexo 4'!G121</f>
        <v>491553.31073015888</v>
      </c>
      <c r="CJ202" s="255">
        <f>+'Anexo 4'!H121+'Anexo 4'!I121</f>
        <v>181408.31200000001</v>
      </c>
      <c r="CK202" s="255" t="e">
        <f>+'Anexo 4'!#REF!+'Anexo 4'!#REF!+'Anexo 4'!#REF!+'Anexo 4'!#REF!+'Anexo 4'!J121+'Anexo 4'!K121</f>
        <v>#REF!</v>
      </c>
      <c r="CL202" s="255">
        <f>+'Anexo 4'!L121+'Anexo 4'!M121</f>
        <v>943219.3038301589</v>
      </c>
      <c r="CM202" s="256" t="e">
        <f t="shared" si="7"/>
        <v>#REF!</v>
      </c>
      <c r="CN202" s="256" t="e">
        <f t="shared" si="7"/>
        <v>#REF!</v>
      </c>
      <c r="CO202" s="256" t="e">
        <f t="shared" si="7"/>
        <v>#REF!</v>
      </c>
      <c r="CP202" s="256" t="e">
        <f t="shared" si="7"/>
        <v>#REF!</v>
      </c>
      <c r="CQ202" s="256" t="e">
        <f t="shared" si="7"/>
        <v>#REF!</v>
      </c>
      <c r="CR202" s="247">
        <v>2018</v>
      </c>
      <c r="CS202" s="64" t="s">
        <v>43</v>
      </c>
      <c r="CT202" s="226">
        <f>'Anexo 2 '!C120</f>
        <v>226039.77250000005</v>
      </c>
      <c r="CU202" s="226">
        <f>'Anexo 2 '!D120</f>
        <v>491553.31073015888</v>
      </c>
      <c r="CV202" s="226">
        <f>'Anexo 2 '!E120</f>
        <v>181408.31200000001</v>
      </c>
      <c r="CW202" s="226" t="e">
        <f>+'Anexo 2 '!#REF!+'Anexo 2 '!#REF!+'Anexo 2 '!#REF!</f>
        <v>#REF!</v>
      </c>
      <c r="CX202" s="226">
        <f>+'Anexo 2 '!G120</f>
        <v>943219.3038301589</v>
      </c>
      <c r="CY202" s="247">
        <v>2018</v>
      </c>
      <c r="CZ202" s="64" t="s">
        <v>43</v>
      </c>
      <c r="DA202" s="256">
        <f t="shared" si="6"/>
        <v>0</v>
      </c>
      <c r="DB202" s="256">
        <f t="shared" si="6"/>
        <v>0</v>
      </c>
      <c r="DC202" s="256">
        <f t="shared" si="6"/>
        <v>0</v>
      </c>
      <c r="DD202" s="256" t="e">
        <f t="shared" si="6"/>
        <v>#REF!</v>
      </c>
      <c r="DE202" s="256">
        <f t="shared" si="6"/>
        <v>0</v>
      </c>
    </row>
    <row r="203" spans="1:109" ht="16.5" x14ac:dyDescent="0.3">
      <c r="A203" s="410">
        <v>2014</v>
      </c>
      <c r="B203" s="64" t="s">
        <v>46</v>
      </c>
      <c r="C203" s="358" t="s">
        <v>99</v>
      </c>
      <c r="D203" s="359">
        <v>70925.112500000003</v>
      </c>
      <c r="E203" s="359">
        <v>39763.517999999996</v>
      </c>
      <c r="F203" s="360">
        <v>20724.657500000001</v>
      </c>
      <c r="G203" s="360">
        <v>7436.4824999999983</v>
      </c>
      <c r="H203" s="118">
        <v>138849.77050000001</v>
      </c>
      <c r="I203" s="54"/>
      <c r="J203" s="54"/>
      <c r="BY203" s="247">
        <v>2018</v>
      </c>
      <c r="BZ203" s="64" t="s">
        <v>44</v>
      </c>
      <c r="CA203" s="254" t="e">
        <f>+D209+D421+#REF!+D645+D745+D842+D940+#REF!+#REF!+#REF!+#REF!+#REF!+#REF!+#REF!+#REF!+#REF!+#REF!+#REF!+#REF!+#REF!+#REF!</f>
        <v>#REF!</v>
      </c>
      <c r="CB203" s="254" t="e">
        <f>+E209+E421+#REF!+E645+E745+E842+E940+#REF!+#REF!+#REF!+#REF!+#REF!+#REF!+#REF!+#REF!+#REF!+#REF!+#REF!+#REF!+#REF!+#REF!</f>
        <v>#REF!</v>
      </c>
      <c r="CC203" s="254" t="e">
        <f>+F209+F421+#REF!+F645+F745+F842+F940+#REF!+#REF!+#REF!+#REF!+#REF!+#REF!+#REF!+#REF!+#REF!+#REF!+#REF!+#REF!+#REF!+#REF!</f>
        <v>#REF!</v>
      </c>
      <c r="CD203" s="254" t="e">
        <f>+G209+G421+#REF!+G645+G745+G842+G940+#REF!+#REF!+#REF!+#REF!+#REF!+#REF!+#REF!+#REF!+#REF!+#REF!+#REF!+#REF!+#REF!+#REF!</f>
        <v>#REF!</v>
      </c>
      <c r="CE203" s="254" t="e">
        <f>+H209+H421+#REF!+H645+H745+H842+H940+#REF!+#REF!+#REF!+#REF!+#REF!+#REF!+#REF!+#REF!+#REF!+#REF!+#REF!+#REF!+#REF!+#REF!</f>
        <v>#REF!</v>
      </c>
      <c r="CF203" s="247">
        <v>2018</v>
      </c>
      <c r="CG203" s="64" t="s">
        <v>44</v>
      </c>
      <c r="CH203" s="255">
        <f>+'Anexo 4'!D122+'Anexo 4'!E122</f>
        <v>233390.7218</v>
      </c>
      <c r="CI203" s="255">
        <f>+'Anexo 4'!F122+'Anexo 4'!G122</f>
        <v>524902.86450000003</v>
      </c>
      <c r="CJ203" s="255">
        <f>+'Anexo 4'!H122+'Anexo 4'!I122</f>
        <v>182282.6537</v>
      </c>
      <c r="CK203" s="255" t="e">
        <f>+'Anexo 4'!#REF!+'Anexo 4'!#REF!+'Anexo 4'!#REF!+'Anexo 4'!#REF!+'Anexo 4'!J122+'Anexo 4'!K122</f>
        <v>#REF!</v>
      </c>
      <c r="CL203" s="255">
        <f>+'Anexo 4'!L122+'Anexo 4'!M122</f>
        <v>990012.08700000006</v>
      </c>
      <c r="CM203" s="256" t="e">
        <f t="shared" si="7"/>
        <v>#REF!</v>
      </c>
      <c r="CN203" s="256" t="e">
        <f t="shared" si="7"/>
        <v>#REF!</v>
      </c>
      <c r="CO203" s="256" t="e">
        <f t="shared" si="7"/>
        <v>#REF!</v>
      </c>
      <c r="CP203" s="256" t="e">
        <f t="shared" si="7"/>
        <v>#REF!</v>
      </c>
      <c r="CQ203" s="256" t="e">
        <f t="shared" si="7"/>
        <v>#REF!</v>
      </c>
      <c r="CR203" s="247">
        <v>2018</v>
      </c>
      <c r="CS203" s="64" t="s">
        <v>44</v>
      </c>
      <c r="CT203" s="226">
        <f>'Anexo 2 '!C121</f>
        <v>233390.72180000014</v>
      </c>
      <c r="CU203" s="226">
        <f>'Anexo 2 '!D121</f>
        <v>524902.86450000003</v>
      </c>
      <c r="CV203" s="226">
        <f>'Anexo 2 '!E121</f>
        <v>182282.65370000005</v>
      </c>
      <c r="CW203" s="226" t="e">
        <f>+'Anexo 2 '!#REF!+'Anexo 2 '!#REF!+'Anexo 2 '!#REF!</f>
        <v>#REF!</v>
      </c>
      <c r="CX203" s="226">
        <f>+'Anexo 2 '!G121</f>
        <v>990012.08699999982</v>
      </c>
      <c r="CY203" s="247">
        <v>2018</v>
      </c>
      <c r="CZ203" s="64" t="s">
        <v>44</v>
      </c>
      <c r="DA203" s="256">
        <f t="shared" si="6"/>
        <v>0</v>
      </c>
      <c r="DB203" s="256">
        <f t="shared" si="6"/>
        <v>0</v>
      </c>
      <c r="DC203" s="256">
        <f t="shared" si="6"/>
        <v>0</v>
      </c>
      <c r="DD203" s="256" t="e">
        <f t="shared" si="6"/>
        <v>#REF!</v>
      </c>
      <c r="DE203" s="256">
        <f t="shared" si="6"/>
        <v>0</v>
      </c>
    </row>
    <row r="204" spans="1:109" ht="16.5" x14ac:dyDescent="0.3">
      <c r="A204" s="391">
        <v>2014</v>
      </c>
      <c r="B204" s="353" t="s">
        <v>47</v>
      </c>
      <c r="C204" s="354" t="s">
        <v>99</v>
      </c>
      <c r="D204" s="355">
        <v>76719.572499999966</v>
      </c>
      <c r="E204" s="355">
        <v>42292.705000000002</v>
      </c>
      <c r="F204" s="356">
        <v>20517.542500000003</v>
      </c>
      <c r="G204" s="356">
        <v>7203.4100000000008</v>
      </c>
      <c r="H204" s="357">
        <v>146733.22999999995</v>
      </c>
      <c r="I204" s="54"/>
      <c r="J204" s="54"/>
      <c r="BY204" s="247">
        <v>2018</v>
      </c>
      <c r="BZ204" s="64" t="s">
        <v>45</v>
      </c>
      <c r="CA204" s="254" t="e">
        <f>+D210+D422+#REF!+D646+D746+D843+D941+D1041+#REF!+#REF!+#REF!+#REF!+#REF!+#REF!+#REF!+#REF!+#REF!+#REF!+#REF!+#REF!+#REF!</f>
        <v>#REF!</v>
      </c>
      <c r="CB204" s="254" t="e">
        <f>+E210+E422+#REF!+E646+E746+E843+E941+E1041+#REF!+#REF!+#REF!+#REF!+#REF!+#REF!+#REF!+#REF!+#REF!+#REF!+#REF!+#REF!+#REF!</f>
        <v>#REF!</v>
      </c>
      <c r="CC204" s="254" t="e">
        <f>+F210+F422+#REF!+F646+F746+F843+F941+F1041+#REF!+#REF!+#REF!+#REF!+#REF!+#REF!+#REF!+#REF!+#REF!+#REF!+#REF!+#REF!+#REF!</f>
        <v>#REF!</v>
      </c>
      <c r="CD204" s="254" t="e">
        <f>+G210+G422+#REF!+G646+G746+G843+G941+G1041+#REF!+#REF!+#REF!+#REF!+#REF!+#REF!+#REF!+#REF!+#REF!+#REF!+#REF!+#REF!+#REF!</f>
        <v>#REF!</v>
      </c>
      <c r="CE204" s="254" t="e">
        <f>+H210+H422+#REF!+H646+H746+H843+H941+H1041+#REF!+#REF!+#REF!+#REF!+#REF!+#REF!+#REF!+#REF!+#REF!+#REF!+#REF!+#REF!+#REF!</f>
        <v>#REF!</v>
      </c>
      <c r="CF204" s="247">
        <v>2018</v>
      </c>
      <c r="CG204" s="64" t="s">
        <v>45</v>
      </c>
      <c r="CH204" s="255">
        <f>+'Anexo 4'!D123+'Anexo 4'!E123</f>
        <v>241570.65799999991</v>
      </c>
      <c r="CI204" s="255">
        <f>+'Anexo 4'!F123+'Anexo 4'!G123</f>
        <v>561625.15000000014</v>
      </c>
      <c r="CJ204" s="255">
        <f>+'Anexo 4'!H123+'Anexo 4'!I123</f>
        <v>206398.61650000003</v>
      </c>
      <c r="CK204" s="255" t="e">
        <f>+'Anexo 4'!#REF!+'Anexo 4'!#REF!+'Anexo 4'!#REF!+'Anexo 4'!#REF!+'Anexo 4'!J123+'Anexo 4'!K123</f>
        <v>#REF!</v>
      </c>
      <c r="CL204" s="255">
        <f>+'Anexo 4'!L123+'Anexo 4'!M123</f>
        <v>1061280.1780000001</v>
      </c>
      <c r="CM204" s="256" t="e">
        <f t="shared" si="7"/>
        <v>#REF!</v>
      </c>
      <c r="CN204" s="256" t="e">
        <f t="shared" si="7"/>
        <v>#REF!</v>
      </c>
      <c r="CO204" s="256" t="e">
        <f t="shared" si="7"/>
        <v>#REF!</v>
      </c>
      <c r="CP204" s="256" t="e">
        <f t="shared" si="7"/>
        <v>#REF!</v>
      </c>
      <c r="CQ204" s="256" t="e">
        <f t="shared" si="7"/>
        <v>#REF!</v>
      </c>
      <c r="CR204" s="247">
        <v>2018</v>
      </c>
      <c r="CS204" s="64" t="s">
        <v>45</v>
      </c>
      <c r="CT204" s="226">
        <f>'Anexo 2 '!C122</f>
        <v>241570.65799999994</v>
      </c>
      <c r="CU204" s="226">
        <f>'Anexo 2 '!D122</f>
        <v>561625.15000000014</v>
      </c>
      <c r="CV204" s="226">
        <f>'Anexo 2 '!E122</f>
        <v>206398.61650000009</v>
      </c>
      <c r="CW204" s="226" t="e">
        <f>+'Anexo 2 '!#REF!+'Anexo 2 '!#REF!+'Anexo 2 '!#REF!</f>
        <v>#REF!</v>
      </c>
      <c r="CX204" s="226">
        <f>+'Anexo 2 '!G122</f>
        <v>1061280.1780000001</v>
      </c>
      <c r="CY204" s="247">
        <v>2018</v>
      </c>
      <c r="CZ204" s="64" t="s">
        <v>45</v>
      </c>
      <c r="DA204" s="256">
        <f t="shared" si="6"/>
        <v>0</v>
      </c>
      <c r="DB204" s="256">
        <f t="shared" si="6"/>
        <v>0</v>
      </c>
      <c r="DC204" s="256">
        <f t="shared" si="6"/>
        <v>0</v>
      </c>
      <c r="DD204" s="256" t="e">
        <f t="shared" si="6"/>
        <v>#REF!</v>
      </c>
      <c r="DE204" s="256">
        <f t="shared" si="6"/>
        <v>0</v>
      </c>
    </row>
    <row r="205" spans="1:109" ht="16.5" x14ac:dyDescent="0.3">
      <c r="A205" s="410">
        <v>2014</v>
      </c>
      <c r="B205" s="64" t="s">
        <v>48</v>
      </c>
      <c r="C205" s="358" t="s">
        <v>99</v>
      </c>
      <c r="D205" s="359">
        <v>67850.880000000034</v>
      </c>
      <c r="E205" s="359">
        <v>43211.117000000013</v>
      </c>
      <c r="F205" s="360">
        <v>18898.474999999999</v>
      </c>
      <c r="G205" s="360">
        <v>5740.0625</v>
      </c>
      <c r="H205" s="118">
        <v>135700.53450000004</v>
      </c>
      <c r="I205" s="54"/>
      <c r="J205" s="54"/>
      <c r="BY205" s="247">
        <v>2018</v>
      </c>
      <c r="BZ205" s="64" t="s">
        <v>46</v>
      </c>
      <c r="CA205" s="254" t="e">
        <f>+D211+D423+#REF!+D647+D747+D844+D942+D1042+#REF!+#REF!+#REF!+#REF!+#REF!+#REF!+#REF!+#REF!+#REF!+#REF!+#REF!+#REF!+#REF!</f>
        <v>#REF!</v>
      </c>
      <c r="CB205" s="254" t="e">
        <f>+E211+E423+#REF!+E647+E747+E844+E942+E1042+#REF!+#REF!+#REF!+#REF!+#REF!+#REF!+#REF!+#REF!+#REF!+#REF!+#REF!+#REF!+#REF!</f>
        <v>#REF!</v>
      </c>
      <c r="CC205" s="254" t="e">
        <f>+F211+F423+#REF!+F647+F747+F844+F942+F1042+#REF!+#REF!+#REF!+#REF!+#REF!+#REF!+#REF!+#REF!+#REF!+#REF!+#REF!+#REF!+#REF!</f>
        <v>#REF!</v>
      </c>
      <c r="CD205" s="254" t="e">
        <f>+G211+G423+#REF!+G647+G747+G844+G942+G1042+#REF!+#REF!+#REF!+#REF!+#REF!+#REF!+#REF!+#REF!+#REF!+#REF!+#REF!+#REF!+#REF!</f>
        <v>#REF!</v>
      </c>
      <c r="CE205" s="254" t="e">
        <f>+H211+H423+#REF!+H647+H747+H844+H942+H1042+#REF!+#REF!+#REF!+#REF!+#REF!+#REF!+#REF!+#REF!+#REF!+#REF!+#REF!+#REF!+#REF!</f>
        <v>#REF!</v>
      </c>
      <c r="CF205" s="247">
        <v>2018</v>
      </c>
      <c r="CG205" s="64" t="s">
        <v>46</v>
      </c>
      <c r="CH205" s="255">
        <f>+'Anexo 4'!D124+'Anexo 4'!E124</f>
        <v>241240.28750000001</v>
      </c>
      <c r="CI205" s="255">
        <f>+'Anexo 4'!F124+'Anexo 4'!G124</f>
        <v>536806.70600000001</v>
      </c>
      <c r="CJ205" s="255">
        <f>+'Anexo 4'!H124+'Anexo 4'!I124</f>
        <v>205553.36200000005</v>
      </c>
      <c r="CK205" s="255" t="e">
        <f>+'Anexo 4'!#REF!+'Anexo 4'!#REF!+'Anexo 4'!#REF!+'Anexo 4'!#REF!+'Anexo 4'!J124+'Anexo 4'!K124</f>
        <v>#REF!</v>
      </c>
      <c r="CL205" s="255">
        <f>+'Anexo 4'!L124+'Anexo 4'!M124</f>
        <v>1030848.1030000001</v>
      </c>
      <c r="CM205" s="256" t="e">
        <f t="shared" si="7"/>
        <v>#REF!</v>
      </c>
      <c r="CN205" s="256" t="e">
        <f t="shared" si="7"/>
        <v>#REF!</v>
      </c>
      <c r="CO205" s="256" t="e">
        <f t="shared" si="7"/>
        <v>#REF!</v>
      </c>
      <c r="CP205" s="256" t="e">
        <f t="shared" si="7"/>
        <v>#REF!</v>
      </c>
      <c r="CQ205" s="256" t="e">
        <f t="shared" si="7"/>
        <v>#REF!</v>
      </c>
      <c r="CR205" s="247">
        <v>2018</v>
      </c>
      <c r="CS205" s="64" t="s">
        <v>46</v>
      </c>
      <c r="CT205" s="226">
        <f>'Anexo 2 '!C123</f>
        <v>241240.28750000003</v>
      </c>
      <c r="CU205" s="226">
        <f>'Anexo 2 '!D123</f>
        <v>536806.70600000001</v>
      </c>
      <c r="CV205" s="226">
        <f>'Anexo 2 '!E123</f>
        <v>205553.36199999996</v>
      </c>
      <c r="CW205" s="226" t="e">
        <f>+'Anexo 2 '!#REF!+'Anexo 2 '!#REF!+'Anexo 2 '!#REF!</f>
        <v>#REF!</v>
      </c>
      <c r="CX205" s="226">
        <f>+'Anexo 2 '!G123</f>
        <v>1030848.1029999997</v>
      </c>
      <c r="CY205" s="247">
        <v>2018</v>
      </c>
      <c r="CZ205" s="64" t="s">
        <v>46</v>
      </c>
      <c r="DA205" s="256">
        <f t="shared" si="6"/>
        <v>0</v>
      </c>
      <c r="DB205" s="256">
        <f t="shared" si="6"/>
        <v>0</v>
      </c>
      <c r="DC205" s="256">
        <f t="shared" si="6"/>
        <v>0</v>
      </c>
      <c r="DD205" s="256" t="e">
        <f t="shared" si="6"/>
        <v>#REF!</v>
      </c>
      <c r="DE205" s="256">
        <f t="shared" si="6"/>
        <v>0</v>
      </c>
    </row>
    <row r="206" spans="1:109" ht="16.5" x14ac:dyDescent="0.3">
      <c r="A206" s="391">
        <v>2014</v>
      </c>
      <c r="B206" s="353" t="s">
        <v>49</v>
      </c>
      <c r="C206" s="354" t="s">
        <v>99</v>
      </c>
      <c r="D206" s="355">
        <v>61159.832500000004</v>
      </c>
      <c r="E206" s="355">
        <v>35264.859000000004</v>
      </c>
      <c r="F206" s="356">
        <v>18322.762500000004</v>
      </c>
      <c r="G206" s="356">
        <v>6652.3625000000002</v>
      </c>
      <c r="H206" s="357">
        <v>121399.81650000002</v>
      </c>
      <c r="I206" s="54"/>
      <c r="J206" s="54"/>
      <c r="BY206" s="247">
        <v>2018</v>
      </c>
      <c r="BZ206" s="64" t="s">
        <v>47</v>
      </c>
      <c r="CA206" s="254" t="e">
        <f>+D212+D424+#REF!+D648+D748+D845+D943+D1043+#REF!+#REF!+#REF!+#REF!+#REF!+#REF!+#REF!+#REF!+#REF!+#REF!+#REF!+#REF!+#REF!</f>
        <v>#REF!</v>
      </c>
      <c r="CB206" s="254" t="e">
        <f>+E212+E424+#REF!+E648+E748+E845+E943+E1043+#REF!+#REF!+#REF!+#REF!+#REF!+#REF!+#REF!+#REF!+#REF!+#REF!+#REF!+#REF!+#REF!</f>
        <v>#REF!</v>
      </c>
      <c r="CC206" s="254" t="e">
        <f>+F212+F424+#REF!+F648+F748+F845+F943+F1043+#REF!+#REF!+#REF!+#REF!+#REF!+#REF!+#REF!+#REF!+#REF!+#REF!+#REF!+#REF!+#REF!</f>
        <v>#REF!</v>
      </c>
      <c r="CD206" s="254" t="e">
        <f>+G212+G424+#REF!+G648+G748+G845+G943+G1043+#REF!+#REF!+#REF!+#REF!+#REF!+#REF!+#REF!+#REF!+#REF!+#REF!+#REF!+#REF!+#REF!</f>
        <v>#REF!</v>
      </c>
      <c r="CE206" s="254" t="e">
        <f>+H212+H424+#REF!+H648+H748+H845+H943+H1043+#REF!+#REF!+#REF!+#REF!+#REF!+#REF!+#REF!+#REF!+#REF!+#REF!+#REF!+#REF!+#REF!</f>
        <v>#REF!</v>
      </c>
      <c r="CF206" s="247">
        <v>2018</v>
      </c>
      <c r="CG206" s="64" t="s">
        <v>47</v>
      </c>
      <c r="CH206" s="255">
        <f>+'Anexo 4'!D125+'Anexo 4'!E125</f>
        <v>250102.39900000003</v>
      </c>
      <c r="CI206" s="255">
        <f>+'Anexo 4'!F125+'Anexo 4'!G125</f>
        <v>571997.86500000022</v>
      </c>
      <c r="CJ206" s="255">
        <f>+'Anexo 4'!H125+'Anexo 4'!I125</f>
        <v>211945.58399999997</v>
      </c>
      <c r="CK206" s="255" t="e">
        <f>+'Anexo 4'!#REF!+'Anexo 4'!#REF!+'Anexo 4'!#REF!+'Anexo 4'!#REF!+'Anexo 4'!J125+'Anexo 4'!K125</f>
        <v>#REF!</v>
      </c>
      <c r="CL206" s="255">
        <f>+'Anexo 4'!L125+'Anexo 4'!M125</f>
        <v>1083220.1620000002</v>
      </c>
      <c r="CM206" s="256" t="e">
        <f t="shared" si="7"/>
        <v>#REF!</v>
      </c>
      <c r="CN206" s="256" t="e">
        <f t="shared" si="7"/>
        <v>#REF!</v>
      </c>
      <c r="CO206" s="256" t="e">
        <f t="shared" si="7"/>
        <v>#REF!</v>
      </c>
      <c r="CP206" s="256" t="e">
        <f t="shared" si="7"/>
        <v>#REF!</v>
      </c>
      <c r="CQ206" s="256" t="e">
        <f t="shared" si="7"/>
        <v>#REF!</v>
      </c>
      <c r="CR206" s="247">
        <v>2018</v>
      </c>
      <c r="CS206" s="64" t="s">
        <v>47</v>
      </c>
      <c r="CT206" s="226">
        <f>'Anexo 2 '!C124</f>
        <v>250102.39900000009</v>
      </c>
      <c r="CU206" s="226">
        <f>'Anexo 2 '!D124</f>
        <v>571997.86500000022</v>
      </c>
      <c r="CV206" s="226">
        <f>'Anexo 2 '!E124</f>
        <v>211945.58399999992</v>
      </c>
      <c r="CW206" s="226" t="e">
        <f>+'Anexo 2 '!#REF!+'Anexo 2 '!#REF!+'Anexo 2 '!#REF!</f>
        <v>#REF!</v>
      </c>
      <c r="CX206" s="226">
        <f>+'Anexo 2 '!G124</f>
        <v>1083220.1620000002</v>
      </c>
      <c r="CY206" s="247">
        <v>2018</v>
      </c>
      <c r="CZ206" s="64" t="s">
        <v>47</v>
      </c>
      <c r="DA206" s="256">
        <f t="shared" si="6"/>
        <v>0</v>
      </c>
      <c r="DB206" s="256">
        <f t="shared" si="6"/>
        <v>0</v>
      </c>
      <c r="DC206" s="256">
        <f t="shared" si="6"/>
        <v>0</v>
      </c>
      <c r="DD206" s="256" t="e">
        <f t="shared" si="6"/>
        <v>#REF!</v>
      </c>
      <c r="DE206" s="256">
        <f t="shared" si="6"/>
        <v>0</v>
      </c>
    </row>
    <row r="207" spans="1:109" ht="16.5" x14ac:dyDescent="0.3">
      <c r="A207" s="410">
        <v>2015</v>
      </c>
      <c r="B207" s="64" t="s">
        <v>50</v>
      </c>
      <c r="C207" s="358" t="s">
        <v>99</v>
      </c>
      <c r="D207" s="359">
        <v>56011.549499999979</v>
      </c>
      <c r="E207" s="359">
        <v>33599.235000000008</v>
      </c>
      <c r="F207" s="360">
        <v>16599.57</v>
      </c>
      <c r="G207" s="360">
        <v>5888.6320000000005</v>
      </c>
      <c r="H207" s="118">
        <v>112098.98649999997</v>
      </c>
      <c r="I207" s="54"/>
      <c r="J207" s="54"/>
      <c r="BY207" s="247">
        <v>2018</v>
      </c>
      <c r="BZ207" s="64" t="s">
        <v>48</v>
      </c>
      <c r="CA207" s="254" t="e">
        <f>+D213+D425+D525+D649+D749+D846+D944+D1044+#REF!+#REF!+#REF!+#REF!+#REF!+#REF!+#REF!+#REF!+#REF!+#REF!+#REF!+#REF!+#REF!</f>
        <v>#REF!</v>
      </c>
      <c r="CB207" s="254" t="e">
        <f>+E213+E425+E525+E649+E749+E846+E944+E1044+#REF!+#REF!+#REF!+#REF!+#REF!+#REF!+#REF!+#REF!+#REF!+#REF!+#REF!+#REF!+#REF!</f>
        <v>#REF!</v>
      </c>
      <c r="CC207" s="254" t="e">
        <f>+F213+F425+F525+F649+F749+F846+F944+F1044+#REF!+#REF!+#REF!+#REF!+#REF!+#REF!+#REF!+#REF!+#REF!+#REF!+#REF!+#REF!+#REF!</f>
        <v>#REF!</v>
      </c>
      <c r="CD207" s="254" t="e">
        <f>+G213+G425+G525+G649+G749+G846+G944+G1044+#REF!+#REF!+#REF!+#REF!+#REF!+#REF!+#REF!+#REF!+#REF!+#REF!+#REF!+#REF!+#REF!</f>
        <v>#REF!</v>
      </c>
      <c r="CE207" s="254" t="e">
        <f>+H213+H425+H525+H649+H749+H846+H944+H1044+#REF!+#REF!+#REF!+#REF!+#REF!+#REF!+#REF!+#REF!+#REF!+#REF!+#REF!+#REF!+#REF!</f>
        <v>#REF!</v>
      </c>
      <c r="CF207" s="247">
        <v>2018</v>
      </c>
      <c r="CG207" s="64" t="s">
        <v>48</v>
      </c>
      <c r="CH207" s="255">
        <f>+'Anexo 4'!D126+'Anexo 4'!E126</f>
        <v>243692.34399999992</v>
      </c>
      <c r="CI207" s="255">
        <f>+'Anexo 4'!F126+'Anexo 4'!G126</f>
        <v>567365.91950000008</v>
      </c>
      <c r="CJ207" s="255">
        <f>+'Anexo 4'!H126+'Anexo 4'!I126</f>
        <v>204609.29549999998</v>
      </c>
      <c r="CK207" s="255" t="e">
        <f>+'Anexo 4'!#REF!+'Anexo 4'!#REF!+'Anexo 4'!#REF!+'Anexo 4'!#REF!+'Anexo 4'!J126+'Anexo 4'!K126</f>
        <v>#REF!</v>
      </c>
      <c r="CL207" s="255">
        <f>+'Anexo 4'!L126+'Anexo 4'!M126</f>
        <v>1064519.6965000001</v>
      </c>
      <c r="CM207" s="256" t="e">
        <f t="shared" si="7"/>
        <v>#REF!</v>
      </c>
      <c r="CN207" s="256" t="e">
        <f t="shared" si="7"/>
        <v>#REF!</v>
      </c>
      <c r="CO207" s="256" t="e">
        <f t="shared" si="7"/>
        <v>#REF!</v>
      </c>
      <c r="CP207" s="256" t="e">
        <f t="shared" si="7"/>
        <v>#REF!</v>
      </c>
      <c r="CQ207" s="256" t="e">
        <f t="shared" si="7"/>
        <v>#REF!</v>
      </c>
      <c r="CR207" s="247">
        <v>2018</v>
      </c>
      <c r="CS207" s="64" t="s">
        <v>48</v>
      </c>
      <c r="CT207" s="226">
        <f>'Anexo 2 '!C125</f>
        <v>243692.34399999992</v>
      </c>
      <c r="CU207" s="226">
        <f>'Anexo 2 '!D125</f>
        <v>567365.91950000008</v>
      </c>
      <c r="CV207" s="226">
        <f>'Anexo 2 '!E125</f>
        <v>204609.29550000004</v>
      </c>
      <c r="CW207" s="226" t="e">
        <f>+'Anexo 2 '!#REF!+'Anexo 2 '!#REF!+'Anexo 2 '!#REF!</f>
        <v>#REF!</v>
      </c>
      <c r="CX207" s="226">
        <f>+'Anexo 2 '!G125</f>
        <v>1064519.6965000003</v>
      </c>
      <c r="CY207" s="247">
        <v>2018</v>
      </c>
      <c r="CZ207" s="64" t="s">
        <v>48</v>
      </c>
      <c r="DA207" s="256">
        <f t="shared" si="6"/>
        <v>0</v>
      </c>
      <c r="DB207" s="256">
        <f t="shared" si="6"/>
        <v>0</v>
      </c>
      <c r="DC207" s="256">
        <f t="shared" si="6"/>
        <v>0</v>
      </c>
      <c r="DD207" s="256" t="e">
        <f t="shared" si="6"/>
        <v>#REF!</v>
      </c>
      <c r="DE207" s="256">
        <f t="shared" si="6"/>
        <v>0</v>
      </c>
    </row>
    <row r="208" spans="1:109" ht="16.5" x14ac:dyDescent="0.3">
      <c r="A208" s="391">
        <v>2015</v>
      </c>
      <c r="B208" s="353" t="s">
        <v>51</v>
      </c>
      <c r="C208" s="354" t="s">
        <v>99</v>
      </c>
      <c r="D208" s="355">
        <v>65498.778499999986</v>
      </c>
      <c r="E208" s="355">
        <v>35100.474000000002</v>
      </c>
      <c r="F208" s="356">
        <v>19024.945</v>
      </c>
      <c r="G208" s="356">
        <v>7502.6665000000012</v>
      </c>
      <c r="H208" s="357">
        <v>127126.86399999997</v>
      </c>
      <c r="I208" s="54"/>
      <c r="J208" s="54"/>
      <c r="BY208" s="247">
        <v>2018</v>
      </c>
      <c r="BZ208" s="64" t="s">
        <v>49</v>
      </c>
      <c r="CA208" s="254" t="e">
        <f>+D214+D426+D526+D650+D750+D847+D945+D1045+#REF!+#REF!+#REF!+#REF!+#REF!+#REF!+#REF!+#REF!+#REF!+#REF!+#REF!+#REF!+#REF!</f>
        <v>#REF!</v>
      </c>
      <c r="CB208" s="254" t="e">
        <f>+E214+E426+E526+E650+E750+E847+E945+E1045+#REF!+#REF!+#REF!+#REF!+#REF!+#REF!+#REF!+#REF!+#REF!+#REF!+#REF!+#REF!+#REF!</f>
        <v>#REF!</v>
      </c>
      <c r="CC208" s="254" t="e">
        <f>+F214+F426+F526+F650+F750+F847+F945+F1045+#REF!+#REF!+#REF!+#REF!+#REF!+#REF!+#REF!+#REF!+#REF!+#REF!+#REF!+#REF!+#REF!</f>
        <v>#REF!</v>
      </c>
      <c r="CD208" s="254" t="e">
        <f>+G214+G426+G526+G650+G750+G847+G945+G1045+#REF!+#REF!+#REF!+#REF!+#REF!+#REF!+#REF!+#REF!+#REF!+#REF!+#REF!+#REF!+#REF!</f>
        <v>#REF!</v>
      </c>
      <c r="CE208" s="254" t="e">
        <f>+H214+H426+H526+H650+H750+H847+H945+H1045+#REF!+#REF!+#REF!+#REF!+#REF!+#REF!+#REF!+#REF!+#REF!+#REF!+#REF!+#REF!+#REF!</f>
        <v>#REF!</v>
      </c>
      <c r="CF208" s="247">
        <v>2018</v>
      </c>
      <c r="CG208" s="64" t="s">
        <v>49</v>
      </c>
      <c r="CH208" s="255">
        <f>+'Anexo 4'!D127+'Anexo 4'!E127</f>
        <v>222651.06599999993</v>
      </c>
      <c r="CI208" s="255">
        <f>+'Anexo 4'!F127+'Anexo 4'!G127</f>
        <v>532637.61250000028</v>
      </c>
      <c r="CJ208" s="255">
        <f>+'Anexo 4'!H127+'Anexo 4'!I127</f>
        <v>173410.22350000002</v>
      </c>
      <c r="CK208" s="255" t="e">
        <f>+'Anexo 4'!#REF!+'Anexo 4'!#REF!+'Anexo 4'!#REF!+'Anexo 4'!#REF!+'Anexo 4'!J127+'Anexo 4'!K127</f>
        <v>#REF!</v>
      </c>
      <c r="CL208" s="255">
        <f>+'Anexo 4'!L127+'Anexo 4'!M127</f>
        <v>973383.72750000027</v>
      </c>
      <c r="CM208" s="256" t="e">
        <f t="shared" si="7"/>
        <v>#REF!</v>
      </c>
      <c r="CN208" s="256" t="e">
        <f t="shared" si="7"/>
        <v>#REF!</v>
      </c>
      <c r="CO208" s="256" t="e">
        <f t="shared" si="7"/>
        <v>#REF!</v>
      </c>
      <c r="CP208" s="256" t="e">
        <f t="shared" si="7"/>
        <v>#REF!</v>
      </c>
      <c r="CQ208" s="256" t="e">
        <f t="shared" si="7"/>
        <v>#REF!</v>
      </c>
      <c r="CR208" s="247">
        <v>2018</v>
      </c>
      <c r="CS208" s="64" t="s">
        <v>49</v>
      </c>
      <c r="CT208" s="226">
        <f>'Anexo 2 '!C126</f>
        <v>222651.06599999996</v>
      </c>
      <c r="CU208" s="226">
        <f>'Anexo 2 '!D126</f>
        <v>532637.61250000028</v>
      </c>
      <c r="CV208" s="226">
        <f>'Anexo 2 '!E126</f>
        <v>173410.22350000002</v>
      </c>
      <c r="CW208" s="226" t="e">
        <f>+'Anexo 2 '!#REF!+'Anexo 2 '!#REF!+'Anexo 2 '!#REF!</f>
        <v>#REF!</v>
      </c>
      <c r="CX208" s="226">
        <f>+'Anexo 2 '!G126</f>
        <v>973383.72750000004</v>
      </c>
      <c r="CY208" s="247">
        <v>2018</v>
      </c>
      <c r="CZ208" s="64" t="s">
        <v>49</v>
      </c>
      <c r="DA208" s="256">
        <f t="shared" ref="DA208:DE210" si="8">+CH208-CT208</f>
        <v>0</v>
      </c>
      <c r="DB208" s="256">
        <f t="shared" si="8"/>
        <v>0</v>
      </c>
      <c r="DC208" s="256">
        <f t="shared" si="8"/>
        <v>0</v>
      </c>
      <c r="DD208" s="256" t="e">
        <f t="shared" si="8"/>
        <v>#REF!</v>
      </c>
      <c r="DE208" s="256">
        <f t="shared" si="8"/>
        <v>0</v>
      </c>
    </row>
    <row r="209" spans="1:109" ht="16.5" x14ac:dyDescent="0.3">
      <c r="A209" s="410">
        <v>2015</v>
      </c>
      <c r="B209" s="64" t="s">
        <v>52</v>
      </c>
      <c r="C209" s="358" t="s">
        <v>99</v>
      </c>
      <c r="D209" s="359">
        <v>71069.676999999996</v>
      </c>
      <c r="E209" s="359">
        <v>42542.991000000002</v>
      </c>
      <c r="F209" s="360">
        <v>20603.191500000001</v>
      </c>
      <c r="G209" s="360">
        <v>6818.0604999999996</v>
      </c>
      <c r="H209" s="118">
        <v>141033.92000000001</v>
      </c>
      <c r="I209" s="54"/>
      <c r="J209" s="54"/>
      <c r="BY209" s="247">
        <v>2019</v>
      </c>
      <c r="BZ209" s="64" t="s">
        <v>50</v>
      </c>
      <c r="CA209" s="254" t="e">
        <f>+D215+D427+D527+D651+D751+D849+D946+D1046+#REF!+#REF!+#REF!+#REF!+#REF!+#REF!+#REF!+#REF!+#REF!+#REF!+#REF!+#REF!+#REF!</f>
        <v>#REF!</v>
      </c>
      <c r="CB209" s="254" t="e">
        <f>+E215+E427+E527+E651+E751+E849+E946+E1046+#REF!+#REF!+#REF!+#REF!+#REF!+#REF!+#REF!+#REF!+#REF!+#REF!+#REF!+#REF!+#REF!</f>
        <v>#REF!</v>
      </c>
      <c r="CC209" s="254" t="e">
        <f>+F215+F427+F527+F651+F751+F849+F946+F1046+#REF!+#REF!+#REF!+#REF!+#REF!+#REF!+#REF!+#REF!+#REF!+#REF!+#REF!+#REF!+#REF!</f>
        <v>#REF!</v>
      </c>
      <c r="CD209" s="254" t="e">
        <f>+G215+G427+G527+G651+G751+G849+G946+G1046+#REF!+#REF!+#REF!+#REF!+#REF!+#REF!+#REF!+#REF!+#REF!+#REF!+#REF!+#REF!+#REF!</f>
        <v>#REF!</v>
      </c>
      <c r="CE209" s="254" t="e">
        <f>+H215+H427+H527+H651+H751+H849+H946+H1046+#REF!+#REF!+#REF!+#REF!+#REF!+#REF!+#REF!+#REF!+#REF!+#REF!+#REF!+#REF!+#REF!</f>
        <v>#REF!</v>
      </c>
      <c r="CF209" s="247">
        <v>2019</v>
      </c>
      <c r="CG209" s="64" t="s">
        <v>50</v>
      </c>
      <c r="CH209" s="255">
        <f>+'Anexo 4'!D128+'Anexo 4'!E128</f>
        <v>197390.44449999993</v>
      </c>
      <c r="CI209" s="255">
        <f>+'Anexo 4'!F128+'Anexo 4'!G128</f>
        <v>506254.30099999992</v>
      </c>
      <c r="CJ209" s="255">
        <f>+'Anexo 4'!H128+'Anexo 4'!I128</f>
        <v>164533.74149999997</v>
      </c>
      <c r="CK209" s="255" t="e">
        <f>+'Anexo 4'!#REF!+'Anexo 4'!#REF!+'Anexo 4'!#REF!+'Anexo 4'!#REF!+'Anexo 4'!J128+'Anexo 4'!K128</f>
        <v>#REF!</v>
      </c>
      <c r="CL209" s="255">
        <f>+'Anexo 4'!L128+'Anexo 4'!M128</f>
        <v>917158.47099999979</v>
      </c>
      <c r="CM209" s="256" t="e">
        <f t="shared" si="7"/>
        <v>#REF!</v>
      </c>
      <c r="CN209" s="256" t="e">
        <f t="shared" si="7"/>
        <v>#REF!</v>
      </c>
      <c r="CO209" s="256" t="e">
        <f t="shared" si="7"/>
        <v>#REF!</v>
      </c>
      <c r="CP209" s="256" t="e">
        <f t="shared" si="7"/>
        <v>#REF!</v>
      </c>
      <c r="CQ209" s="256" t="e">
        <f t="shared" si="7"/>
        <v>#REF!</v>
      </c>
      <c r="CR209" s="247">
        <v>2019</v>
      </c>
      <c r="CS209" s="64" t="s">
        <v>50</v>
      </c>
      <c r="CT209" s="226">
        <f>'Anexo 2 '!C128</f>
        <v>236243.43850000008</v>
      </c>
      <c r="CU209" s="226">
        <f>'Anexo 2 '!D128</f>
        <v>495980.89299999975</v>
      </c>
      <c r="CV209" s="226">
        <f>'Anexo 2 '!E128</f>
        <v>187826.76399999991</v>
      </c>
      <c r="CW209" s="226" t="e">
        <f>+'Anexo 2 '!#REF!+'Anexo 2 '!#REF!+'Anexo 2 '!#REF!</f>
        <v>#REF!</v>
      </c>
      <c r="CX209" s="226">
        <f>+'Anexo 2 '!G128</f>
        <v>972510.6819999998</v>
      </c>
      <c r="CY209" s="247">
        <v>2019</v>
      </c>
      <c r="CZ209" s="64" t="s">
        <v>50</v>
      </c>
      <c r="DA209" s="256">
        <f t="shared" si="8"/>
        <v>-38852.994000000152</v>
      </c>
      <c r="DB209" s="256">
        <f t="shared" si="8"/>
        <v>10273.40800000017</v>
      </c>
      <c r="DC209" s="256">
        <f t="shared" si="8"/>
        <v>-23293.022499999934</v>
      </c>
      <c r="DD209" s="256" t="e">
        <f t="shared" si="8"/>
        <v>#REF!</v>
      </c>
      <c r="DE209" s="256">
        <f t="shared" si="8"/>
        <v>-55352.21100000001</v>
      </c>
    </row>
    <row r="210" spans="1:109" ht="16.5" x14ac:dyDescent="0.3">
      <c r="A210" s="391">
        <v>2015</v>
      </c>
      <c r="B210" s="353" t="s">
        <v>40</v>
      </c>
      <c r="C210" s="354" t="s">
        <v>99</v>
      </c>
      <c r="D210" s="355">
        <v>67039.530500000023</v>
      </c>
      <c r="E210" s="355">
        <v>36348.828000000001</v>
      </c>
      <c r="F210" s="356">
        <v>20817.3315</v>
      </c>
      <c r="G210" s="356">
        <v>7370.5730000000003</v>
      </c>
      <c r="H210" s="357">
        <v>131576.26300000004</v>
      </c>
      <c r="I210" s="54"/>
      <c r="J210" s="54"/>
      <c r="BY210" s="247">
        <v>2019</v>
      </c>
      <c r="BZ210" s="64" t="s">
        <v>51</v>
      </c>
      <c r="CA210" s="254" t="e">
        <f>+D216+D428+D528+D652+D752+D852+D947+D1047+#REF!+#REF!+#REF!+#REF!+#REF!+#REF!+#REF!+#REF!+#REF!+#REF!+#REF!+#REF!+#REF!</f>
        <v>#REF!</v>
      </c>
      <c r="CB210" s="254" t="e">
        <f>+E216+E428+E528+E652+E752+E852+E947+E1047+#REF!+#REF!+#REF!+#REF!+#REF!+#REF!+#REF!+#REF!+#REF!+#REF!+#REF!+#REF!+#REF!</f>
        <v>#REF!</v>
      </c>
      <c r="CC210" s="254" t="e">
        <f>+F216+F428+F528+F652+F752+F852+F947+F1047+#REF!+#REF!+#REF!+#REF!+#REF!+#REF!+#REF!+#REF!+#REF!+#REF!+#REF!+#REF!+#REF!</f>
        <v>#REF!</v>
      </c>
      <c r="CD210" s="254" t="e">
        <f>+G216+G428+G528+G652+G752+G852+G947+G1047+#REF!+#REF!+#REF!+#REF!+#REF!+#REF!+#REF!+#REF!+#REF!+#REF!+#REF!+#REF!+#REF!</f>
        <v>#REF!</v>
      </c>
      <c r="CE210" s="254" t="e">
        <f>+H216+H428+H528+H652+H752+H852+H947+H1047+#REF!+#REF!+#REF!+#REF!+#REF!+#REF!+#REF!+#REF!+#REF!+#REF!+#REF!+#REF!+#REF!</f>
        <v>#REF!</v>
      </c>
      <c r="CF210" s="247">
        <v>2019</v>
      </c>
      <c r="CG210" s="64" t="s">
        <v>51</v>
      </c>
      <c r="CH210" s="255">
        <f>+'Anexo 4'!D129+'Anexo 4'!E129</f>
        <v>236243.43850000008</v>
      </c>
      <c r="CI210" s="255">
        <f>+'Anexo 4'!F129+'Anexo 4'!G129</f>
        <v>495980.89299999975</v>
      </c>
      <c r="CJ210" s="255">
        <f>+'Anexo 4'!H129+'Anexo 4'!I129</f>
        <v>187826.764</v>
      </c>
      <c r="CK210" s="255" t="e">
        <f>+'Anexo 4'!#REF!+'Anexo 4'!#REF!+'Anexo 4'!#REF!+'Anexo 4'!#REF!+'Anexo 4'!J129+'Anexo 4'!K129</f>
        <v>#REF!</v>
      </c>
      <c r="CL210" s="255">
        <f>+'Anexo 4'!L129+'Anexo 4'!M129</f>
        <v>972510.6819999998</v>
      </c>
      <c r="CM210" s="256" t="e">
        <f>+CA210-CH210</f>
        <v>#REF!</v>
      </c>
      <c r="CN210" s="256" t="e">
        <f>+CB210-CI210</f>
        <v>#REF!</v>
      </c>
      <c r="CO210" s="256" t="e">
        <f>+CC210-CJ210</f>
        <v>#REF!</v>
      </c>
      <c r="CP210" s="256" t="e">
        <f>+CD210-CK210</f>
        <v>#REF!</v>
      </c>
      <c r="CQ210" s="256" t="e">
        <f>+CE210-CL210</f>
        <v>#REF!</v>
      </c>
      <c r="CR210" s="247">
        <v>2019</v>
      </c>
      <c r="CS210" s="64" t="s">
        <v>51</v>
      </c>
      <c r="CT210" s="226">
        <f>'Anexo 2 '!C129</f>
        <v>250441.89699999991</v>
      </c>
      <c r="CU210" s="226">
        <f>'Anexo 2 '!D129</f>
        <v>537382.48500000034</v>
      </c>
      <c r="CV210" s="226">
        <f>'Anexo 2 '!E129</f>
        <v>190777.17500000002</v>
      </c>
      <c r="CW210" s="226" t="e">
        <f>+'Anexo 2 '!#REF!+'Anexo 2 '!#REF!+'Anexo 2 '!#REF!</f>
        <v>#REF!</v>
      </c>
      <c r="CX210" s="226">
        <f>+'Anexo 2 '!G129</f>
        <v>1035824.2725000002</v>
      </c>
      <c r="CY210" s="247">
        <v>2019</v>
      </c>
      <c r="CZ210" s="64" t="s">
        <v>51</v>
      </c>
      <c r="DA210" s="256">
        <f t="shared" si="8"/>
        <v>-14198.458499999833</v>
      </c>
      <c r="DB210" s="256">
        <f t="shared" si="8"/>
        <v>-41401.592000000586</v>
      </c>
      <c r="DC210" s="256">
        <f t="shared" si="8"/>
        <v>-2950.4110000000219</v>
      </c>
      <c r="DD210" s="256" t="e">
        <f t="shared" si="8"/>
        <v>#REF!</v>
      </c>
      <c r="DE210" s="256">
        <f t="shared" si="8"/>
        <v>-63313.590500000399</v>
      </c>
    </row>
    <row r="211" spans="1:109" ht="16.5" x14ac:dyDescent="0.3">
      <c r="A211" s="410">
        <v>2015</v>
      </c>
      <c r="B211" s="64" t="s">
        <v>42</v>
      </c>
      <c r="C211" s="358" t="s">
        <v>99</v>
      </c>
      <c r="D211" s="359">
        <v>75173.619999999966</v>
      </c>
      <c r="E211" s="359">
        <v>38791.215999999993</v>
      </c>
      <c r="F211" s="360">
        <v>23921.865000000002</v>
      </c>
      <c r="G211" s="360">
        <v>8583.4340000000011</v>
      </c>
      <c r="H211" s="118">
        <v>146470.13499999998</v>
      </c>
      <c r="I211" s="54"/>
      <c r="J211" s="54"/>
      <c r="BY211" s="247"/>
      <c r="BZ211" s="64"/>
      <c r="CA211" s="254"/>
      <c r="CB211" s="254"/>
      <c r="CC211" s="254"/>
      <c r="CD211" s="254"/>
      <c r="CE211" s="254"/>
      <c r="CF211" s="247"/>
      <c r="CG211" s="64"/>
      <c r="CH211" s="255"/>
      <c r="CI211" s="255"/>
      <c r="CJ211" s="255"/>
      <c r="CK211" s="255"/>
      <c r="CL211" s="255"/>
      <c r="CM211" s="256"/>
      <c r="CN211" s="256"/>
      <c r="CO211" s="256"/>
      <c r="CP211" s="256"/>
      <c r="CQ211" s="256"/>
      <c r="CR211" s="247"/>
      <c r="CS211" s="64"/>
      <c r="CT211" s="226"/>
      <c r="CU211" s="226"/>
      <c r="CV211" s="226"/>
      <c r="CW211" s="226"/>
      <c r="CX211" s="226"/>
      <c r="CY211" s="247"/>
      <c r="CZ211" s="64"/>
      <c r="DA211" s="256"/>
      <c r="DB211" s="256"/>
      <c r="DC211" s="256"/>
      <c r="DD211" s="256"/>
      <c r="DE211" s="256"/>
    </row>
    <row r="212" spans="1:109" ht="16.5" x14ac:dyDescent="0.3">
      <c r="A212" s="391">
        <v>2015</v>
      </c>
      <c r="B212" s="353" t="s">
        <v>43</v>
      </c>
      <c r="C212" s="354" t="s">
        <v>99</v>
      </c>
      <c r="D212" s="355">
        <v>65666.949999999983</v>
      </c>
      <c r="E212" s="355">
        <v>34289.048000000003</v>
      </c>
      <c r="F212" s="356">
        <v>24400.3825</v>
      </c>
      <c r="G212" s="356">
        <v>6995.8209999999999</v>
      </c>
      <c r="H212" s="357">
        <v>131352.2015</v>
      </c>
      <c r="I212" s="54"/>
      <c r="J212" s="54"/>
      <c r="BY212" s="247"/>
      <c r="BZ212" s="64"/>
      <c r="CA212" s="254"/>
      <c r="CB212" s="254"/>
      <c r="CC212" s="254"/>
      <c r="CD212" s="254"/>
      <c r="CE212" s="254"/>
      <c r="CF212" s="247"/>
      <c r="CG212" s="64"/>
      <c r="CH212" s="255"/>
      <c r="CI212" s="255"/>
      <c r="CJ212" s="255"/>
      <c r="CK212" s="255"/>
      <c r="CL212" s="255"/>
      <c r="CM212" s="256"/>
      <c r="CN212" s="256"/>
      <c r="CO212" s="256"/>
      <c r="CP212" s="256"/>
      <c r="CQ212" s="256"/>
      <c r="CR212" s="247"/>
      <c r="CS212" s="64"/>
      <c r="CT212" s="226"/>
      <c r="CU212" s="226"/>
      <c r="CV212" s="226"/>
      <c r="CW212" s="226"/>
      <c r="CX212" s="226"/>
      <c r="CY212" s="247"/>
      <c r="CZ212" s="64"/>
      <c r="DA212" s="256"/>
      <c r="DB212" s="256"/>
      <c r="DC212" s="256"/>
      <c r="DD212" s="256"/>
      <c r="DE212" s="256"/>
    </row>
    <row r="213" spans="1:109" ht="16.5" x14ac:dyDescent="0.3">
      <c r="A213" s="410">
        <v>2015</v>
      </c>
      <c r="B213" s="64" t="s">
        <v>44</v>
      </c>
      <c r="C213" s="358" t="s">
        <v>99</v>
      </c>
      <c r="D213" s="359">
        <v>76189.897999999986</v>
      </c>
      <c r="E213" s="359">
        <v>41403.535000000003</v>
      </c>
      <c r="F213" s="360">
        <v>23481.607499999998</v>
      </c>
      <c r="G213" s="360">
        <v>8107.2114999999994</v>
      </c>
      <c r="H213" s="118">
        <v>149182.25199999998</v>
      </c>
      <c r="I213" s="54"/>
      <c r="J213" s="54"/>
      <c r="BY213" s="247"/>
      <c r="BZ213" s="64"/>
      <c r="CA213" s="254"/>
      <c r="CB213" s="254"/>
      <c r="CC213" s="254"/>
      <c r="CD213" s="254"/>
      <c r="CE213" s="254"/>
      <c r="CF213" s="247"/>
      <c r="CG213" s="64"/>
      <c r="CH213" s="255"/>
      <c r="CI213" s="255"/>
      <c r="CJ213" s="255"/>
      <c r="CK213" s="255"/>
      <c r="CL213" s="255"/>
      <c r="CM213" s="256"/>
      <c r="CN213" s="256"/>
      <c r="CO213" s="256"/>
      <c r="CP213" s="256"/>
      <c r="CQ213" s="256"/>
      <c r="CR213" s="247"/>
      <c r="CS213" s="64"/>
      <c r="CT213" s="226"/>
      <c r="CU213" s="226"/>
      <c r="CV213" s="226"/>
      <c r="CW213" s="226"/>
      <c r="CX213" s="226"/>
      <c r="CY213" s="247"/>
      <c r="CZ213" s="64"/>
      <c r="DA213" s="256"/>
      <c r="DB213" s="256"/>
      <c r="DC213" s="256"/>
      <c r="DD213" s="256"/>
      <c r="DE213" s="256"/>
    </row>
    <row r="214" spans="1:109" ht="16.5" x14ac:dyDescent="0.3">
      <c r="A214" s="391">
        <v>2015</v>
      </c>
      <c r="B214" s="353" t="s">
        <v>45</v>
      </c>
      <c r="C214" s="354" t="s">
        <v>99</v>
      </c>
      <c r="D214" s="355">
        <v>70462.187999999995</v>
      </c>
      <c r="E214" s="355">
        <v>40794.154000000002</v>
      </c>
      <c r="F214" s="356">
        <v>22424.364999999998</v>
      </c>
      <c r="G214" s="356">
        <v>7439.34</v>
      </c>
      <c r="H214" s="357">
        <v>141120.04700000002</v>
      </c>
      <c r="I214" s="54"/>
      <c r="J214" s="54"/>
      <c r="BY214" s="247"/>
      <c r="BZ214" s="64"/>
      <c r="CA214" s="254"/>
      <c r="CB214" s="254"/>
      <c r="CC214" s="254"/>
      <c r="CD214" s="254"/>
      <c r="CE214" s="254"/>
      <c r="CF214" s="247"/>
      <c r="CG214" s="64"/>
      <c r="CH214" s="255"/>
      <c r="CI214" s="255"/>
      <c r="CJ214" s="255"/>
      <c r="CK214" s="255"/>
      <c r="CL214" s="255"/>
      <c r="CM214" s="256"/>
      <c r="CN214" s="256"/>
      <c r="CO214" s="256"/>
      <c r="CP214" s="256"/>
      <c r="CQ214" s="256"/>
      <c r="CR214" s="247"/>
      <c r="CS214" s="64"/>
      <c r="CT214" s="226"/>
      <c r="CU214" s="226"/>
      <c r="CV214" s="226"/>
      <c r="CW214" s="226"/>
      <c r="CX214" s="226"/>
      <c r="CY214" s="247"/>
      <c r="CZ214" s="64"/>
      <c r="DA214" s="256"/>
      <c r="DB214" s="256"/>
      <c r="DC214" s="256"/>
      <c r="DD214" s="256"/>
      <c r="DE214" s="256"/>
    </row>
    <row r="215" spans="1:109" ht="16.5" x14ac:dyDescent="0.3">
      <c r="A215" s="410">
        <v>2015</v>
      </c>
      <c r="B215" s="64" t="s">
        <v>46</v>
      </c>
      <c r="C215" s="358" t="s">
        <v>99</v>
      </c>
      <c r="D215" s="359">
        <v>74792.834999999992</v>
      </c>
      <c r="E215" s="359">
        <v>40923.534</v>
      </c>
      <c r="F215" s="360">
        <v>25529.184000000001</v>
      </c>
      <c r="G215" s="360">
        <v>6793.0545000000002</v>
      </c>
      <c r="H215" s="118">
        <v>148038.60750000001</v>
      </c>
      <c r="I215" s="54"/>
      <c r="J215" s="54"/>
      <c r="BY215" s="247"/>
      <c r="BZ215" s="64"/>
      <c r="CA215" s="254"/>
      <c r="CB215" s="254"/>
      <c r="CC215" s="254"/>
      <c r="CD215" s="254"/>
      <c r="CE215" s="254"/>
      <c r="CF215" s="247"/>
      <c r="CG215" s="64"/>
      <c r="CH215" s="255"/>
      <c r="CI215" s="255"/>
      <c r="CJ215" s="255"/>
      <c r="CK215" s="255"/>
      <c r="CL215" s="255"/>
      <c r="CM215" s="256"/>
      <c r="CN215" s="256"/>
      <c r="CO215" s="256"/>
      <c r="CP215" s="256"/>
      <c r="CQ215" s="256"/>
      <c r="CR215" s="247"/>
      <c r="CS215" s="64"/>
      <c r="CT215" s="226"/>
      <c r="CU215" s="226"/>
      <c r="CV215" s="226"/>
      <c r="CW215" s="226"/>
      <c r="CX215" s="226"/>
      <c r="CY215" s="247"/>
      <c r="CZ215" s="64"/>
      <c r="DA215" s="256"/>
      <c r="DB215" s="256"/>
      <c r="DC215" s="256"/>
      <c r="DD215" s="256"/>
      <c r="DE215" s="256"/>
    </row>
    <row r="216" spans="1:109" ht="16.5" x14ac:dyDescent="0.3">
      <c r="A216" s="391">
        <v>2015</v>
      </c>
      <c r="B216" s="353" t="s">
        <v>47</v>
      </c>
      <c r="C216" s="354" t="s">
        <v>99</v>
      </c>
      <c r="D216" s="355">
        <v>68955.475000000006</v>
      </c>
      <c r="E216" s="355">
        <v>44543.133000000016</v>
      </c>
      <c r="F216" s="356">
        <v>24275.792500000003</v>
      </c>
      <c r="G216" s="356">
        <v>6598.509</v>
      </c>
      <c r="H216" s="357">
        <v>144372.90950000001</v>
      </c>
      <c r="I216" s="54"/>
      <c r="J216" s="54"/>
      <c r="BY216" s="247"/>
      <c r="BZ216" s="64"/>
      <c r="CA216" s="254"/>
      <c r="CB216" s="254"/>
      <c r="CC216" s="254"/>
      <c r="CD216" s="254"/>
      <c r="CE216" s="254"/>
      <c r="CF216" s="247"/>
      <c r="CG216" s="64"/>
      <c r="CH216" s="255"/>
      <c r="CI216" s="255"/>
      <c r="CJ216" s="255"/>
      <c r="CK216" s="255"/>
      <c r="CL216" s="255"/>
      <c r="CM216" s="256"/>
      <c r="CN216" s="256"/>
      <c r="CO216" s="256"/>
      <c r="CP216" s="256"/>
      <c r="CQ216" s="256"/>
      <c r="CR216" s="247"/>
      <c r="CS216" s="64"/>
      <c r="CT216" s="226"/>
      <c r="CU216" s="226"/>
      <c r="CV216" s="226"/>
      <c r="CW216" s="226"/>
      <c r="CX216" s="226"/>
      <c r="CY216" s="247"/>
      <c r="CZ216" s="64"/>
      <c r="DA216" s="256"/>
      <c r="DB216" s="256"/>
      <c r="DC216" s="256"/>
      <c r="DD216" s="256"/>
      <c r="DE216" s="256"/>
    </row>
    <row r="217" spans="1:109" ht="16.5" x14ac:dyDescent="0.3">
      <c r="A217" s="410">
        <v>2015</v>
      </c>
      <c r="B217" s="64" t="s">
        <v>48</v>
      </c>
      <c r="C217" s="358" t="s">
        <v>99</v>
      </c>
      <c r="D217" s="359">
        <v>62843.390000000029</v>
      </c>
      <c r="E217" s="359">
        <v>35431.19</v>
      </c>
      <c r="F217" s="360">
        <v>22632.343999999997</v>
      </c>
      <c r="G217" s="360">
        <v>4733.933</v>
      </c>
      <c r="H217" s="118">
        <v>125640.85700000005</v>
      </c>
      <c r="I217" s="54"/>
      <c r="J217" s="54"/>
      <c r="BY217" s="247"/>
      <c r="BZ217" s="64"/>
      <c r="CA217" s="254"/>
      <c r="CB217" s="254"/>
      <c r="CC217" s="254"/>
      <c r="CD217" s="254"/>
      <c r="CE217" s="254"/>
      <c r="CF217" s="247"/>
      <c r="CG217" s="64"/>
      <c r="CH217" s="255"/>
      <c r="CI217" s="255"/>
      <c r="CJ217" s="255"/>
      <c r="CK217" s="255"/>
      <c r="CL217" s="255"/>
      <c r="CM217" s="256"/>
      <c r="CN217" s="256"/>
      <c r="CO217" s="256"/>
      <c r="CP217" s="256"/>
      <c r="CQ217" s="256"/>
      <c r="CR217" s="247"/>
      <c r="CS217" s="64"/>
      <c r="CT217" s="226"/>
      <c r="CU217" s="226"/>
      <c r="CV217" s="226"/>
      <c r="CW217" s="226"/>
      <c r="CX217" s="226"/>
      <c r="CY217" s="247"/>
      <c r="CZ217" s="64"/>
      <c r="DA217" s="256"/>
      <c r="DB217" s="256"/>
      <c r="DC217" s="256"/>
      <c r="DD217" s="256"/>
      <c r="DE217" s="256"/>
    </row>
    <row r="218" spans="1:109" ht="16.5" x14ac:dyDescent="0.3">
      <c r="A218" s="391">
        <v>2015</v>
      </c>
      <c r="B218" s="353" t="s">
        <v>49</v>
      </c>
      <c r="C218" s="354" t="s">
        <v>99</v>
      </c>
      <c r="D218" s="355">
        <v>60748.335000000014</v>
      </c>
      <c r="E218" s="355">
        <v>38518.682000000008</v>
      </c>
      <c r="F218" s="356">
        <v>19057.355</v>
      </c>
      <c r="G218" s="356">
        <v>6978.625</v>
      </c>
      <c r="H218" s="357">
        <v>125302.99700000002</v>
      </c>
      <c r="I218" s="54"/>
      <c r="J218" s="54"/>
      <c r="BY218" s="247"/>
      <c r="BZ218" s="64"/>
      <c r="CA218" s="254"/>
      <c r="CB218" s="254"/>
      <c r="CC218" s="254"/>
      <c r="CD218" s="254"/>
      <c r="CE218" s="254"/>
      <c r="CF218" s="247"/>
      <c r="CG218" s="64"/>
      <c r="CH218" s="255"/>
      <c r="CI218" s="255"/>
      <c r="CJ218" s="255"/>
      <c r="CK218" s="255"/>
      <c r="CL218" s="255"/>
      <c r="CM218" s="256"/>
      <c r="CN218" s="256"/>
      <c r="CO218" s="256"/>
      <c r="CP218" s="256"/>
      <c r="CQ218" s="256"/>
      <c r="CR218" s="247"/>
      <c r="CS218" s="64"/>
      <c r="CT218" s="226"/>
      <c r="CU218" s="226"/>
      <c r="CV218" s="226"/>
      <c r="CW218" s="226"/>
      <c r="CX218" s="226"/>
      <c r="CY218" s="247"/>
      <c r="CZ218" s="64"/>
      <c r="DA218" s="256"/>
      <c r="DB218" s="256"/>
      <c r="DC218" s="256"/>
      <c r="DD218" s="256"/>
      <c r="DE218" s="256"/>
    </row>
    <row r="219" spans="1:109" ht="16.5" x14ac:dyDescent="0.3">
      <c r="A219" s="410">
        <v>2016</v>
      </c>
      <c r="B219" s="64" t="s">
        <v>50</v>
      </c>
      <c r="C219" s="358" t="s">
        <v>99</v>
      </c>
      <c r="D219" s="359">
        <v>49695.915000000052</v>
      </c>
      <c r="E219" s="359">
        <v>32428.493000000006</v>
      </c>
      <c r="F219" s="360">
        <v>17585.68</v>
      </c>
      <c r="G219" s="360">
        <v>5865.0905000000039</v>
      </c>
      <c r="H219" s="118">
        <v>105575.17850000007</v>
      </c>
      <c r="I219" s="54"/>
      <c r="J219" s="54"/>
      <c r="BY219" s="247"/>
      <c r="BZ219" s="64"/>
      <c r="CA219" s="254"/>
      <c r="CB219" s="254"/>
      <c r="CC219" s="254"/>
      <c r="CD219" s="254"/>
      <c r="CE219" s="254"/>
      <c r="CF219" s="247"/>
      <c r="CG219" s="64"/>
      <c r="CH219" s="255"/>
      <c r="CI219" s="255"/>
      <c r="CJ219" s="255"/>
      <c r="CK219" s="255"/>
      <c r="CL219" s="255"/>
      <c r="CM219" s="256"/>
      <c r="CN219" s="256"/>
      <c r="CO219" s="256"/>
      <c r="CP219" s="256"/>
      <c r="CQ219" s="256"/>
      <c r="CR219" s="247"/>
      <c r="CS219" s="64"/>
      <c r="CT219" s="226"/>
      <c r="CU219" s="226"/>
      <c r="CV219" s="226"/>
      <c r="CW219" s="226"/>
      <c r="CX219" s="226"/>
      <c r="CY219" s="247"/>
      <c r="CZ219" s="64"/>
      <c r="DA219" s="256"/>
      <c r="DB219" s="256"/>
      <c r="DC219" s="256"/>
      <c r="DD219" s="256"/>
      <c r="DE219" s="256"/>
    </row>
    <row r="220" spans="1:109" ht="16.5" x14ac:dyDescent="0.3">
      <c r="A220" s="391">
        <v>2016</v>
      </c>
      <c r="B220" s="353" t="s">
        <v>51</v>
      </c>
      <c r="C220" s="354" t="s">
        <v>99</v>
      </c>
      <c r="D220" s="355">
        <v>66725.69</v>
      </c>
      <c r="E220" s="355">
        <v>39245.406000000003</v>
      </c>
      <c r="F220" s="356">
        <v>22129.662499999999</v>
      </c>
      <c r="G220" s="356">
        <v>6510.2619999999997</v>
      </c>
      <c r="H220" s="357">
        <v>134611.02050000001</v>
      </c>
      <c r="I220" s="54"/>
      <c r="J220" s="54"/>
      <c r="BY220" s="247"/>
      <c r="BZ220" s="64"/>
      <c r="CA220" s="254"/>
      <c r="CB220" s="254"/>
      <c r="CC220" s="254"/>
      <c r="CD220" s="254"/>
      <c r="CE220" s="254"/>
      <c r="CF220" s="247"/>
      <c r="CG220" s="64"/>
      <c r="CH220" s="255"/>
      <c r="CI220" s="255"/>
      <c r="CJ220" s="255"/>
      <c r="CK220" s="255"/>
      <c r="CL220" s="255"/>
      <c r="CM220" s="256"/>
      <c r="CN220" s="256"/>
      <c r="CO220" s="256"/>
      <c r="CP220" s="256"/>
      <c r="CQ220" s="256"/>
      <c r="CR220" s="247"/>
      <c r="CS220" s="64"/>
      <c r="CT220" s="226"/>
      <c r="CU220" s="226"/>
      <c r="CV220" s="226"/>
      <c r="CW220" s="226"/>
      <c r="CX220" s="226"/>
      <c r="CY220" s="247"/>
      <c r="CZ220" s="64"/>
      <c r="DA220" s="256"/>
      <c r="DB220" s="256"/>
      <c r="DC220" s="256"/>
      <c r="DD220" s="256"/>
      <c r="DE220" s="256"/>
    </row>
    <row r="221" spans="1:109" ht="16.5" x14ac:dyDescent="0.3">
      <c r="A221" s="410">
        <v>2016</v>
      </c>
      <c r="B221" s="64" t="s">
        <v>52</v>
      </c>
      <c r="C221" s="358" t="s">
        <v>99</v>
      </c>
      <c r="D221" s="359">
        <v>61589.769999999975</v>
      </c>
      <c r="E221" s="359">
        <v>37983.455999999998</v>
      </c>
      <c r="F221" s="360">
        <v>19739.827499999999</v>
      </c>
      <c r="G221" s="360">
        <v>5629.62</v>
      </c>
      <c r="H221" s="118">
        <v>124942.67349999998</v>
      </c>
      <c r="I221" s="54"/>
      <c r="J221" s="54"/>
      <c r="BY221" s="247"/>
      <c r="BZ221" s="64"/>
      <c r="CA221" s="254"/>
      <c r="CB221" s="254"/>
      <c r="CC221" s="254"/>
      <c r="CD221" s="254"/>
      <c r="CE221" s="254"/>
      <c r="CF221" s="247"/>
      <c r="CG221" s="64"/>
      <c r="CH221" s="255"/>
      <c r="CI221" s="255"/>
      <c r="CJ221" s="255"/>
      <c r="CK221" s="255"/>
      <c r="CL221" s="255"/>
      <c r="CM221" s="256"/>
      <c r="CN221" s="256"/>
      <c r="CO221" s="256"/>
      <c r="CP221" s="256"/>
      <c r="CQ221" s="256"/>
      <c r="CR221" s="247"/>
      <c r="CS221" s="64"/>
      <c r="CT221" s="226"/>
      <c r="CU221" s="226"/>
      <c r="CV221" s="226"/>
      <c r="CW221" s="226"/>
      <c r="CX221" s="226"/>
      <c r="CY221" s="247"/>
      <c r="CZ221" s="64"/>
      <c r="DA221" s="256"/>
      <c r="DB221" s="256"/>
      <c r="DC221" s="256"/>
      <c r="DD221" s="256"/>
      <c r="DE221" s="256"/>
    </row>
    <row r="222" spans="1:109" ht="16.5" x14ac:dyDescent="0.3">
      <c r="A222" s="391">
        <v>2016</v>
      </c>
      <c r="B222" s="353" t="s">
        <v>40</v>
      </c>
      <c r="C222" s="354" t="s">
        <v>99</v>
      </c>
      <c r="D222" s="355">
        <v>66560.885000000009</v>
      </c>
      <c r="E222" s="355">
        <v>38675.368999999999</v>
      </c>
      <c r="F222" s="356">
        <v>20565.872499999998</v>
      </c>
      <c r="G222" s="356">
        <v>4649.5190000000002</v>
      </c>
      <c r="H222" s="357">
        <v>130451.64550000001</v>
      </c>
      <c r="I222" s="54"/>
      <c r="J222" s="54"/>
      <c r="BY222" s="247"/>
      <c r="BZ222" s="64"/>
      <c r="CA222" s="254"/>
      <c r="CB222" s="254"/>
      <c r="CC222" s="254"/>
      <c r="CD222" s="254"/>
      <c r="CE222" s="254"/>
      <c r="CF222" s="247"/>
      <c r="CG222" s="64"/>
      <c r="CH222" s="255"/>
      <c r="CI222" s="255"/>
      <c r="CJ222" s="255"/>
      <c r="CK222" s="255"/>
      <c r="CL222" s="255"/>
      <c r="CM222" s="256"/>
      <c r="CN222" s="256"/>
      <c r="CO222" s="256"/>
      <c r="CP222" s="256"/>
      <c r="CQ222" s="256"/>
      <c r="CR222" s="247"/>
      <c r="CS222" s="64"/>
      <c r="CT222" s="226"/>
      <c r="CU222" s="226"/>
      <c r="CV222" s="226"/>
      <c r="CW222" s="226"/>
      <c r="CX222" s="226"/>
      <c r="CY222" s="247"/>
      <c r="CZ222" s="64"/>
      <c r="DA222" s="256"/>
      <c r="DB222" s="256"/>
      <c r="DC222" s="256"/>
      <c r="DD222" s="256"/>
      <c r="DE222" s="256"/>
    </row>
    <row r="223" spans="1:109" ht="16.5" x14ac:dyDescent="0.3">
      <c r="A223" s="410">
        <v>2016</v>
      </c>
      <c r="B223" s="64" t="s">
        <v>42</v>
      </c>
      <c r="C223" s="358" t="s">
        <v>99</v>
      </c>
      <c r="D223" s="359">
        <v>63221.445000000007</v>
      </c>
      <c r="E223" s="359">
        <v>38531.912000000004</v>
      </c>
      <c r="F223" s="360">
        <v>19114.012500000001</v>
      </c>
      <c r="G223" s="360">
        <v>4233.4599999999991</v>
      </c>
      <c r="H223" s="118">
        <v>125100.82950000002</v>
      </c>
      <c r="I223" s="54"/>
      <c r="J223" s="54"/>
      <c r="BY223" s="247"/>
      <c r="BZ223" s="64"/>
      <c r="CA223" s="254"/>
      <c r="CB223" s="254"/>
      <c r="CC223" s="254"/>
      <c r="CD223" s="254"/>
      <c r="CE223" s="254"/>
      <c r="CF223" s="247"/>
      <c r="CG223" s="64"/>
      <c r="CH223" s="255"/>
      <c r="CI223" s="255"/>
      <c r="CJ223" s="255"/>
      <c r="CK223" s="255"/>
      <c r="CL223" s="255"/>
      <c r="CM223" s="256"/>
      <c r="CN223" s="256"/>
      <c r="CO223" s="256"/>
      <c r="CP223" s="256"/>
      <c r="CQ223" s="256"/>
      <c r="CR223" s="247"/>
      <c r="CS223" s="64"/>
      <c r="CT223" s="226"/>
      <c r="CU223" s="226"/>
      <c r="CV223" s="226"/>
      <c r="CW223" s="226"/>
      <c r="CX223" s="226"/>
      <c r="CY223" s="247"/>
      <c r="CZ223" s="64"/>
      <c r="DA223" s="256"/>
      <c r="DB223" s="256"/>
      <c r="DC223" s="256"/>
      <c r="DD223" s="256"/>
      <c r="DE223" s="256"/>
    </row>
    <row r="224" spans="1:109" ht="16.5" x14ac:dyDescent="0.3">
      <c r="A224" s="391">
        <v>2016</v>
      </c>
      <c r="B224" s="353" t="s">
        <v>43</v>
      </c>
      <c r="C224" s="354" t="s">
        <v>99</v>
      </c>
      <c r="D224" s="355">
        <v>64865.906999999999</v>
      </c>
      <c r="E224" s="355">
        <v>37217.351999999999</v>
      </c>
      <c r="F224" s="356">
        <v>19423.497500000005</v>
      </c>
      <c r="G224" s="356">
        <v>3632.4130000000696</v>
      </c>
      <c r="H224" s="357">
        <v>125139.16950000009</v>
      </c>
      <c r="I224" s="54"/>
      <c r="J224" s="54"/>
      <c r="BY224" s="247"/>
      <c r="BZ224" s="64"/>
      <c r="CA224" s="254"/>
      <c r="CB224" s="254"/>
      <c r="CC224" s="254"/>
      <c r="CD224" s="254"/>
      <c r="CE224" s="254"/>
      <c r="CF224" s="247"/>
      <c r="CG224" s="64"/>
      <c r="CH224" s="255"/>
      <c r="CI224" s="255"/>
      <c r="CJ224" s="255"/>
      <c r="CK224" s="255"/>
      <c r="CL224" s="255"/>
      <c r="CM224" s="256"/>
      <c r="CN224" s="256"/>
      <c r="CO224" s="256"/>
      <c r="CP224" s="256"/>
      <c r="CQ224" s="256"/>
      <c r="CR224" s="247"/>
      <c r="CS224" s="64"/>
      <c r="CT224" s="226"/>
      <c r="CU224" s="226"/>
      <c r="CV224" s="226"/>
      <c r="CW224" s="226"/>
      <c r="CX224" s="226"/>
      <c r="CY224" s="247"/>
      <c r="CZ224" s="64"/>
      <c r="DA224" s="256"/>
      <c r="DB224" s="256"/>
      <c r="DC224" s="256"/>
      <c r="DD224" s="256"/>
      <c r="DE224" s="256"/>
    </row>
    <row r="225" spans="1:109" ht="16.5" x14ac:dyDescent="0.3">
      <c r="A225" s="410">
        <v>2016</v>
      </c>
      <c r="B225" s="64" t="s">
        <v>44</v>
      </c>
      <c r="C225" s="358" t="s">
        <v>99</v>
      </c>
      <c r="D225" s="359">
        <v>61657.69</v>
      </c>
      <c r="E225" s="359">
        <v>38090.982000000004</v>
      </c>
      <c r="F225" s="360">
        <v>15578.907500000001</v>
      </c>
      <c r="G225" s="360">
        <v>2255.8895000000002</v>
      </c>
      <c r="H225" s="118">
        <v>117583.46900000001</v>
      </c>
      <c r="I225" s="54"/>
      <c r="J225" s="54"/>
      <c r="BY225" s="247"/>
      <c r="BZ225" s="64"/>
      <c r="CA225" s="254"/>
      <c r="CB225" s="254"/>
      <c r="CC225" s="254"/>
      <c r="CD225" s="254"/>
      <c r="CE225" s="254"/>
      <c r="CF225" s="247"/>
      <c r="CG225" s="64"/>
      <c r="CH225" s="255"/>
      <c r="CI225" s="255"/>
      <c r="CJ225" s="255"/>
      <c r="CK225" s="255"/>
      <c r="CL225" s="255"/>
      <c r="CM225" s="256"/>
      <c r="CN225" s="256"/>
      <c r="CO225" s="256"/>
      <c r="CP225" s="256"/>
      <c r="CQ225" s="256"/>
      <c r="CR225" s="247"/>
      <c r="CS225" s="64"/>
      <c r="CT225" s="226"/>
      <c r="CU225" s="226"/>
      <c r="CV225" s="226"/>
      <c r="CW225" s="226"/>
      <c r="CX225" s="226"/>
      <c r="CY225" s="247"/>
      <c r="CZ225" s="64"/>
      <c r="DA225" s="256"/>
      <c r="DB225" s="256"/>
      <c r="DC225" s="256"/>
      <c r="DD225" s="256"/>
      <c r="DE225" s="256"/>
    </row>
    <row r="226" spans="1:109" ht="16.5" x14ac:dyDescent="0.3">
      <c r="A226" s="391">
        <v>2016</v>
      </c>
      <c r="B226" s="353" t="s">
        <v>45</v>
      </c>
      <c r="C226" s="354" t="s">
        <v>99</v>
      </c>
      <c r="D226" s="355">
        <v>62020.360000000044</v>
      </c>
      <c r="E226" s="355">
        <v>45004.308000000005</v>
      </c>
      <c r="F226" s="356">
        <v>18535.052499999998</v>
      </c>
      <c r="G226" s="356">
        <v>3858.4545000000003</v>
      </c>
      <c r="H226" s="357">
        <v>129418.17500000003</v>
      </c>
      <c r="I226" s="54"/>
      <c r="J226" s="54"/>
      <c r="BY226" s="247"/>
      <c r="BZ226" s="64"/>
      <c r="CA226" s="254"/>
      <c r="CB226" s="254"/>
      <c r="CC226" s="254"/>
      <c r="CD226" s="254"/>
      <c r="CE226" s="254"/>
      <c r="CF226" s="247"/>
      <c r="CG226" s="64"/>
      <c r="CH226" s="255"/>
      <c r="CI226" s="255"/>
      <c r="CJ226" s="255"/>
      <c r="CK226" s="255"/>
      <c r="CL226" s="255"/>
      <c r="CM226" s="256"/>
      <c r="CN226" s="256"/>
      <c r="CO226" s="256"/>
      <c r="CP226" s="256"/>
      <c r="CQ226" s="256"/>
      <c r="CR226" s="247"/>
      <c r="CS226" s="64"/>
      <c r="CT226" s="226"/>
      <c r="CU226" s="226"/>
      <c r="CV226" s="226"/>
      <c r="CW226" s="226"/>
      <c r="CX226" s="226"/>
      <c r="CY226" s="247"/>
      <c r="CZ226" s="64"/>
      <c r="DA226" s="256"/>
      <c r="DB226" s="256"/>
      <c r="DC226" s="256"/>
      <c r="DD226" s="256"/>
      <c r="DE226" s="256"/>
    </row>
    <row r="227" spans="1:109" ht="16.5" x14ac:dyDescent="0.3">
      <c r="A227" s="410">
        <v>2016</v>
      </c>
      <c r="B227" s="64" t="s">
        <v>46</v>
      </c>
      <c r="C227" s="358" t="s">
        <v>99</v>
      </c>
      <c r="D227" s="359">
        <v>66026.589999999967</v>
      </c>
      <c r="E227" s="359">
        <v>39474.721999999994</v>
      </c>
      <c r="F227" s="360">
        <v>20063.36</v>
      </c>
      <c r="G227" s="360">
        <v>3684.4245000000001</v>
      </c>
      <c r="H227" s="118">
        <v>129249.09649999996</v>
      </c>
      <c r="I227" s="54"/>
      <c r="J227" s="54"/>
      <c r="BY227" s="247"/>
      <c r="BZ227" s="64"/>
      <c r="CA227" s="254"/>
      <c r="CB227" s="254"/>
      <c r="CC227" s="254"/>
      <c r="CD227" s="254"/>
      <c r="CE227" s="254"/>
      <c r="CF227" s="247"/>
      <c r="CG227" s="64"/>
      <c r="CH227" s="255"/>
      <c r="CI227" s="255"/>
      <c r="CJ227" s="255"/>
      <c r="CK227" s="255"/>
      <c r="CL227" s="255"/>
      <c r="CM227" s="256"/>
      <c r="CN227" s="256"/>
      <c r="CO227" s="256"/>
      <c r="CP227" s="256"/>
      <c r="CQ227" s="256"/>
      <c r="CR227" s="247"/>
      <c r="CS227" s="64"/>
      <c r="CT227" s="226"/>
      <c r="CU227" s="226"/>
      <c r="CV227" s="226"/>
      <c r="CW227" s="226"/>
      <c r="CX227" s="226"/>
      <c r="CY227" s="247"/>
      <c r="CZ227" s="64"/>
      <c r="DA227" s="256"/>
      <c r="DB227" s="256"/>
      <c r="DC227" s="256"/>
      <c r="DD227" s="256"/>
      <c r="DE227" s="256"/>
    </row>
    <row r="228" spans="1:109" ht="16.5" x14ac:dyDescent="0.3">
      <c r="A228" s="391">
        <v>2016</v>
      </c>
      <c r="B228" s="353" t="s">
        <v>47</v>
      </c>
      <c r="C228" s="354" t="s">
        <v>99</v>
      </c>
      <c r="D228" s="355">
        <v>63848.459999999992</v>
      </c>
      <c r="E228" s="355">
        <v>40620.121000000014</v>
      </c>
      <c r="F228" s="356">
        <v>22096.58</v>
      </c>
      <c r="G228" s="356">
        <v>3301.3410000000003</v>
      </c>
      <c r="H228" s="357">
        <v>129866.50199999999</v>
      </c>
      <c r="I228" s="54"/>
      <c r="J228" s="54"/>
      <c r="BY228" s="247"/>
      <c r="BZ228" s="64"/>
      <c r="CA228" s="254"/>
      <c r="CB228" s="254"/>
      <c r="CC228" s="254"/>
      <c r="CD228" s="254"/>
      <c r="CE228" s="254"/>
      <c r="CF228" s="247"/>
      <c r="CG228" s="64"/>
      <c r="CH228" s="255"/>
      <c r="CI228" s="255"/>
      <c r="CJ228" s="255"/>
      <c r="CK228" s="255"/>
      <c r="CL228" s="255"/>
      <c r="CM228" s="256"/>
      <c r="CN228" s="256"/>
      <c r="CO228" s="256"/>
      <c r="CP228" s="256"/>
      <c r="CQ228" s="256"/>
      <c r="CR228" s="247"/>
      <c r="CS228" s="64"/>
      <c r="CT228" s="226"/>
      <c r="CU228" s="226"/>
      <c r="CV228" s="226"/>
      <c r="CW228" s="226"/>
      <c r="CX228" s="226"/>
      <c r="CY228" s="247"/>
      <c r="CZ228" s="64"/>
      <c r="DA228" s="256"/>
      <c r="DB228" s="256"/>
      <c r="DC228" s="256"/>
      <c r="DD228" s="256"/>
      <c r="DE228" s="256"/>
    </row>
    <row r="229" spans="1:109" ht="16.5" x14ac:dyDescent="0.3">
      <c r="A229" s="410">
        <v>2016</v>
      </c>
      <c r="B229" s="64" t="s">
        <v>48</v>
      </c>
      <c r="C229" s="358" t="s">
        <v>99</v>
      </c>
      <c r="D229" s="359">
        <v>61292.719999999972</v>
      </c>
      <c r="E229" s="359">
        <v>40742.435999999994</v>
      </c>
      <c r="F229" s="360">
        <v>18150.316999999999</v>
      </c>
      <c r="G229" s="360">
        <v>3749.4025000000001</v>
      </c>
      <c r="H229" s="118">
        <v>123934.87549999999</v>
      </c>
      <c r="I229" s="54"/>
      <c r="J229" s="54"/>
      <c r="BY229" s="247"/>
      <c r="BZ229" s="64"/>
      <c r="CA229" s="254"/>
      <c r="CB229" s="254"/>
      <c r="CC229" s="254"/>
      <c r="CD229" s="254"/>
      <c r="CE229" s="254"/>
      <c r="CF229" s="247"/>
      <c r="CG229" s="64"/>
      <c r="CH229" s="255"/>
      <c r="CI229" s="255"/>
      <c r="CJ229" s="255"/>
      <c r="CK229" s="255"/>
      <c r="CL229" s="255"/>
      <c r="CM229" s="256"/>
      <c r="CN229" s="256"/>
      <c r="CO229" s="256"/>
      <c r="CP229" s="256"/>
      <c r="CQ229" s="256"/>
      <c r="CR229" s="247"/>
      <c r="CS229" s="64"/>
      <c r="CT229" s="226"/>
      <c r="CU229" s="226"/>
      <c r="CV229" s="226"/>
      <c r="CW229" s="226"/>
      <c r="CX229" s="226"/>
      <c r="CY229" s="247"/>
      <c r="CZ229" s="64"/>
      <c r="DA229" s="256"/>
      <c r="DB229" s="256"/>
      <c r="DC229" s="256"/>
      <c r="DD229" s="256"/>
      <c r="DE229" s="256"/>
    </row>
    <row r="230" spans="1:109" ht="16.5" x14ac:dyDescent="0.3">
      <c r="A230" s="391">
        <v>2016</v>
      </c>
      <c r="B230" s="353" t="s">
        <v>49</v>
      </c>
      <c r="C230" s="354" t="s">
        <v>99</v>
      </c>
      <c r="D230" s="355">
        <v>63967.500000000015</v>
      </c>
      <c r="E230" s="355">
        <v>37184.649000000012</v>
      </c>
      <c r="F230" s="356">
        <v>16691.852500000001</v>
      </c>
      <c r="G230" s="356">
        <v>3943.2689999999998</v>
      </c>
      <c r="H230" s="357">
        <v>121787.27050000003</v>
      </c>
      <c r="I230" s="54"/>
      <c r="J230" s="54"/>
      <c r="BY230" s="247"/>
      <c r="BZ230" s="64"/>
      <c r="CA230" s="254"/>
      <c r="CB230" s="254"/>
      <c r="CC230" s="254"/>
      <c r="CD230" s="254"/>
      <c r="CE230" s="254"/>
      <c r="CF230" s="247"/>
      <c r="CG230" s="64"/>
      <c r="CH230" s="255"/>
      <c r="CI230" s="255"/>
      <c r="CJ230" s="255"/>
      <c r="CK230" s="255"/>
      <c r="CL230" s="255"/>
      <c r="CM230" s="256"/>
      <c r="CN230" s="256"/>
      <c r="CO230" s="256"/>
      <c r="CP230" s="256"/>
      <c r="CQ230" s="256"/>
      <c r="CR230" s="247"/>
      <c r="CS230" s="64"/>
      <c r="CT230" s="226"/>
      <c r="CU230" s="226"/>
      <c r="CV230" s="226"/>
      <c r="CW230" s="226"/>
      <c r="CX230" s="226"/>
      <c r="CY230" s="247"/>
      <c r="CZ230" s="64"/>
      <c r="DA230" s="256"/>
      <c r="DB230" s="256"/>
      <c r="DC230" s="256"/>
      <c r="DD230" s="256"/>
      <c r="DE230" s="256"/>
    </row>
    <row r="231" spans="1:109" ht="16.5" x14ac:dyDescent="0.3">
      <c r="A231" s="410">
        <v>2017</v>
      </c>
      <c r="B231" s="64" t="s">
        <v>50</v>
      </c>
      <c r="C231" s="358" t="s">
        <v>99</v>
      </c>
      <c r="D231" s="359">
        <v>56824.110000000015</v>
      </c>
      <c r="E231" s="359">
        <v>36947.298000000003</v>
      </c>
      <c r="F231" s="360">
        <v>15108.227499999997</v>
      </c>
      <c r="G231" s="360">
        <v>3114.857</v>
      </c>
      <c r="H231" s="118">
        <v>111994.49250000002</v>
      </c>
      <c r="I231" s="54"/>
      <c r="J231" s="54"/>
      <c r="BY231" s="247"/>
      <c r="BZ231" s="64"/>
      <c r="CA231" s="254"/>
      <c r="CB231" s="254"/>
      <c r="CC231" s="254"/>
      <c r="CD231" s="254"/>
      <c r="CE231" s="254"/>
      <c r="CF231" s="247"/>
      <c r="CG231" s="64"/>
      <c r="CH231" s="255"/>
      <c r="CI231" s="255"/>
      <c r="CJ231" s="255"/>
      <c r="CK231" s="255"/>
      <c r="CL231" s="255"/>
      <c r="CM231" s="256"/>
      <c r="CN231" s="256"/>
      <c r="CO231" s="256"/>
      <c r="CP231" s="256"/>
      <c r="CQ231" s="256"/>
      <c r="CR231" s="247"/>
      <c r="CS231" s="64"/>
      <c r="CT231" s="226"/>
      <c r="CU231" s="226"/>
      <c r="CV231" s="226"/>
      <c r="CW231" s="226"/>
      <c r="CX231" s="226"/>
      <c r="CY231" s="247"/>
      <c r="CZ231" s="64"/>
      <c r="DA231" s="256"/>
      <c r="DB231" s="256"/>
      <c r="DC231" s="256"/>
      <c r="DD231" s="256"/>
      <c r="DE231" s="256"/>
    </row>
    <row r="232" spans="1:109" ht="16.5" x14ac:dyDescent="0.3">
      <c r="A232" s="391">
        <v>2017</v>
      </c>
      <c r="B232" s="353" t="s">
        <v>51</v>
      </c>
      <c r="C232" s="354" t="s">
        <v>99</v>
      </c>
      <c r="D232" s="355">
        <v>64247.4</v>
      </c>
      <c r="E232" s="355">
        <v>41024.463000000003</v>
      </c>
      <c r="F232" s="356">
        <v>19324.338500000002</v>
      </c>
      <c r="G232" s="356">
        <v>3180.5079999999998</v>
      </c>
      <c r="H232" s="357">
        <v>127776.70949999998</v>
      </c>
      <c r="I232" s="54"/>
      <c r="J232" s="54"/>
      <c r="BY232" s="247"/>
      <c r="BZ232" s="64"/>
      <c r="CA232" s="254"/>
      <c r="CB232" s="254"/>
      <c r="CC232" s="254"/>
      <c r="CD232" s="254"/>
      <c r="CE232" s="254"/>
      <c r="CF232" s="247"/>
      <c r="CG232" s="64"/>
      <c r="CH232" s="255"/>
      <c r="CI232" s="255"/>
      <c r="CJ232" s="255"/>
      <c r="CK232" s="255"/>
      <c r="CL232" s="255"/>
      <c r="CM232" s="256"/>
      <c r="CN232" s="256"/>
      <c r="CO232" s="256"/>
      <c r="CP232" s="256"/>
      <c r="CQ232" s="256"/>
      <c r="CR232" s="247"/>
      <c r="CS232" s="64"/>
      <c r="CT232" s="226"/>
      <c r="CU232" s="226"/>
      <c r="CV232" s="226"/>
      <c r="CW232" s="226"/>
      <c r="CX232" s="226"/>
      <c r="CY232" s="247"/>
      <c r="CZ232" s="64"/>
      <c r="DA232" s="256"/>
      <c r="DB232" s="256"/>
      <c r="DC232" s="256"/>
      <c r="DD232" s="256"/>
      <c r="DE232" s="256"/>
    </row>
    <row r="233" spans="1:109" ht="16.5" x14ac:dyDescent="0.3">
      <c r="A233" s="410">
        <v>2017</v>
      </c>
      <c r="B233" s="64" t="s">
        <v>52</v>
      </c>
      <c r="C233" s="358" t="s">
        <v>99</v>
      </c>
      <c r="D233" s="359">
        <v>66942.17</v>
      </c>
      <c r="E233" s="359">
        <v>43941.633000000002</v>
      </c>
      <c r="F233" s="360">
        <v>19766.4175</v>
      </c>
      <c r="G233" s="360">
        <v>4068.1465000000003</v>
      </c>
      <c r="H233" s="118">
        <v>134718.367</v>
      </c>
      <c r="I233" s="54"/>
      <c r="J233" s="54"/>
      <c r="BY233" s="247"/>
      <c r="BZ233" s="64"/>
      <c r="CA233" s="254"/>
      <c r="CB233" s="254"/>
      <c r="CC233" s="254"/>
      <c r="CD233" s="254"/>
      <c r="CE233" s="254"/>
      <c r="CF233" s="247"/>
      <c r="CG233" s="64"/>
      <c r="CH233" s="255"/>
      <c r="CI233" s="255"/>
      <c r="CJ233" s="255"/>
      <c r="CK233" s="255"/>
      <c r="CL233" s="255"/>
      <c r="CM233" s="256"/>
      <c r="CN233" s="256"/>
      <c r="CO233" s="256"/>
      <c r="CP233" s="256"/>
      <c r="CQ233" s="256"/>
      <c r="CR233" s="247"/>
      <c r="CS233" s="64"/>
      <c r="CT233" s="226"/>
      <c r="CU233" s="226"/>
      <c r="CV233" s="226"/>
      <c r="CW233" s="226"/>
      <c r="CX233" s="226"/>
      <c r="CY233" s="247"/>
      <c r="CZ233" s="64"/>
      <c r="DA233" s="256"/>
      <c r="DB233" s="256"/>
      <c r="DC233" s="256"/>
      <c r="DD233" s="256"/>
      <c r="DE233" s="256"/>
    </row>
    <row r="234" spans="1:109" ht="16.5" x14ac:dyDescent="0.3">
      <c r="A234" s="391">
        <v>2017</v>
      </c>
      <c r="B234" s="353" t="s">
        <v>40</v>
      </c>
      <c r="C234" s="354" t="s">
        <v>99</v>
      </c>
      <c r="D234" s="355">
        <v>56006.37999999999</v>
      </c>
      <c r="E234" s="355">
        <v>36067.602000000006</v>
      </c>
      <c r="F234" s="356">
        <v>15920.457500000004</v>
      </c>
      <c r="G234" s="356">
        <v>2861.8820000000001</v>
      </c>
      <c r="H234" s="357">
        <v>110856.32149999999</v>
      </c>
      <c r="I234" s="54"/>
      <c r="J234" s="54"/>
      <c r="BY234" s="247"/>
      <c r="BZ234" s="64"/>
      <c r="CA234" s="254"/>
      <c r="CB234" s="254"/>
      <c r="CC234" s="254"/>
      <c r="CD234" s="254"/>
      <c r="CE234" s="254"/>
      <c r="CF234" s="247"/>
      <c r="CG234" s="64"/>
      <c r="CH234" s="255"/>
      <c r="CI234" s="255"/>
      <c r="CJ234" s="255"/>
      <c r="CK234" s="255"/>
      <c r="CL234" s="255"/>
      <c r="CM234" s="256"/>
      <c r="CN234" s="256"/>
      <c r="CO234" s="256"/>
      <c r="CP234" s="256"/>
      <c r="CQ234" s="256"/>
      <c r="CR234" s="247"/>
      <c r="CS234" s="64"/>
      <c r="CT234" s="226"/>
      <c r="CU234" s="226"/>
      <c r="CV234" s="226"/>
      <c r="CW234" s="226"/>
      <c r="CX234" s="226"/>
      <c r="CY234" s="247"/>
      <c r="CZ234" s="64"/>
      <c r="DA234" s="256"/>
      <c r="DB234" s="256"/>
      <c r="DC234" s="256"/>
      <c r="DD234" s="256"/>
      <c r="DE234" s="256"/>
    </row>
    <row r="235" spans="1:109" ht="16.5" x14ac:dyDescent="0.3">
      <c r="A235" s="410">
        <v>2017</v>
      </c>
      <c r="B235" s="64" t="s">
        <v>42</v>
      </c>
      <c r="C235" s="358" t="s">
        <v>99</v>
      </c>
      <c r="D235" s="359">
        <v>60428.749999999985</v>
      </c>
      <c r="E235" s="359">
        <v>39695.451999999997</v>
      </c>
      <c r="F235" s="360">
        <v>20156.770000000004</v>
      </c>
      <c r="G235" s="360">
        <v>2412.3054999999999</v>
      </c>
      <c r="H235" s="118">
        <v>122693.2775</v>
      </c>
      <c r="I235" s="54"/>
      <c r="J235" s="54"/>
      <c r="BY235" s="247"/>
      <c r="BZ235" s="64"/>
      <c r="CA235" s="254"/>
      <c r="CB235" s="254"/>
      <c r="CC235" s="254"/>
      <c r="CD235" s="254"/>
      <c r="CE235" s="254"/>
      <c r="CF235" s="247"/>
      <c r="CG235" s="64"/>
      <c r="CH235" s="255"/>
      <c r="CI235" s="255"/>
      <c r="CJ235" s="255"/>
      <c r="CK235" s="255"/>
      <c r="CL235" s="255"/>
      <c r="CM235" s="256"/>
      <c r="CN235" s="256"/>
      <c r="CO235" s="256"/>
      <c r="CP235" s="256"/>
      <c r="CQ235" s="256"/>
      <c r="CR235" s="247"/>
      <c r="CS235" s="64"/>
      <c r="CT235" s="226"/>
      <c r="CU235" s="226"/>
      <c r="CV235" s="226"/>
      <c r="CW235" s="226"/>
      <c r="CX235" s="226"/>
      <c r="CY235" s="247"/>
      <c r="CZ235" s="64"/>
      <c r="DA235" s="256"/>
      <c r="DB235" s="256"/>
      <c r="DC235" s="256"/>
      <c r="DD235" s="256"/>
      <c r="DE235" s="256"/>
    </row>
    <row r="236" spans="1:109" ht="16.5" x14ac:dyDescent="0.3">
      <c r="A236" s="391">
        <v>2017</v>
      </c>
      <c r="B236" s="353" t="s">
        <v>43</v>
      </c>
      <c r="C236" s="354" t="s">
        <v>99</v>
      </c>
      <c r="D236" s="355">
        <v>62590.899999999994</v>
      </c>
      <c r="E236" s="355">
        <v>39204.111000000004</v>
      </c>
      <c r="F236" s="356">
        <v>18958.387500000001</v>
      </c>
      <c r="G236" s="356">
        <v>4082.0039999999999</v>
      </c>
      <c r="H236" s="357">
        <v>124835.4025</v>
      </c>
      <c r="I236" s="54"/>
      <c r="J236" s="54"/>
      <c r="BY236" s="247"/>
      <c r="BZ236" s="64"/>
      <c r="CA236" s="254"/>
      <c r="CB236" s="254"/>
      <c r="CC236" s="254"/>
      <c r="CD236" s="254"/>
      <c r="CE236" s="254"/>
      <c r="CF236" s="247"/>
      <c r="CG236" s="64"/>
      <c r="CH236" s="255"/>
      <c r="CI236" s="255"/>
      <c r="CJ236" s="255"/>
      <c r="CK236" s="255"/>
      <c r="CL236" s="255"/>
      <c r="CM236" s="256"/>
      <c r="CN236" s="256"/>
      <c r="CO236" s="256"/>
      <c r="CP236" s="256"/>
      <c r="CQ236" s="256"/>
      <c r="CR236" s="247"/>
      <c r="CS236" s="64"/>
      <c r="CT236" s="226"/>
      <c r="CU236" s="226"/>
      <c r="CV236" s="226"/>
      <c r="CW236" s="226"/>
      <c r="CX236" s="226"/>
      <c r="CY236" s="247"/>
      <c r="CZ236" s="64"/>
      <c r="DA236" s="256"/>
      <c r="DB236" s="256"/>
      <c r="DC236" s="256"/>
      <c r="DD236" s="256"/>
      <c r="DE236" s="256"/>
    </row>
    <row r="237" spans="1:109" ht="16.5" x14ac:dyDescent="0.3">
      <c r="A237" s="410">
        <v>2017</v>
      </c>
      <c r="B237" s="64" t="s">
        <v>44</v>
      </c>
      <c r="C237" s="358" t="s">
        <v>99</v>
      </c>
      <c r="D237" s="359">
        <v>61149.435000000012</v>
      </c>
      <c r="E237" s="359">
        <v>43935.753000000004</v>
      </c>
      <c r="F237" s="360">
        <v>19805.680999999997</v>
      </c>
      <c r="G237" s="360">
        <v>4395.6559999999999</v>
      </c>
      <c r="H237" s="118">
        <v>129286.52499999999</v>
      </c>
      <c r="I237" s="54"/>
      <c r="J237" s="54"/>
      <c r="BY237" s="247"/>
      <c r="BZ237" s="64"/>
      <c r="CA237" s="254"/>
      <c r="CB237" s="254"/>
      <c r="CC237" s="254"/>
      <c r="CD237" s="254"/>
      <c r="CE237" s="254"/>
      <c r="CF237" s="247"/>
      <c r="CG237" s="64"/>
      <c r="CH237" s="255"/>
      <c r="CI237" s="255"/>
      <c r="CJ237" s="255"/>
      <c r="CK237" s="255"/>
      <c r="CL237" s="255"/>
      <c r="CM237" s="256"/>
      <c r="CN237" s="256"/>
      <c r="CO237" s="256"/>
      <c r="CP237" s="256"/>
      <c r="CQ237" s="256"/>
      <c r="CR237" s="247"/>
      <c r="CS237" s="64"/>
      <c r="CT237" s="226"/>
      <c r="CU237" s="226"/>
      <c r="CV237" s="226"/>
      <c r="CW237" s="226"/>
      <c r="CX237" s="226"/>
      <c r="CY237" s="247"/>
      <c r="CZ237" s="64"/>
      <c r="DA237" s="256"/>
      <c r="DB237" s="256"/>
      <c r="DC237" s="256"/>
      <c r="DD237" s="256"/>
      <c r="DE237" s="256"/>
    </row>
    <row r="238" spans="1:109" ht="16.5" x14ac:dyDescent="0.3">
      <c r="A238" s="391">
        <v>2017</v>
      </c>
      <c r="B238" s="353" t="s">
        <v>45</v>
      </c>
      <c r="C238" s="354" t="s">
        <v>99</v>
      </c>
      <c r="D238" s="355">
        <v>58837.75</v>
      </c>
      <c r="E238" s="355">
        <v>41031.519</v>
      </c>
      <c r="F238" s="356">
        <v>20744.337499999998</v>
      </c>
      <c r="G238" s="356">
        <v>4118.8585000000003</v>
      </c>
      <c r="H238" s="357">
        <v>124732.465</v>
      </c>
      <c r="I238" s="54"/>
      <c r="J238" s="54"/>
      <c r="BY238" s="247"/>
      <c r="BZ238" s="64"/>
      <c r="CA238" s="254"/>
      <c r="CB238" s="254"/>
      <c r="CC238" s="254"/>
      <c r="CD238" s="254"/>
      <c r="CE238" s="254"/>
      <c r="CF238" s="247"/>
      <c r="CG238" s="64"/>
      <c r="CH238" s="255"/>
      <c r="CI238" s="255"/>
      <c r="CJ238" s="255"/>
      <c r="CK238" s="255"/>
      <c r="CL238" s="255"/>
      <c r="CM238" s="256"/>
      <c r="CN238" s="256"/>
      <c r="CO238" s="256"/>
      <c r="CP238" s="256"/>
      <c r="CQ238" s="256"/>
      <c r="CR238" s="247"/>
      <c r="CS238" s="64"/>
      <c r="CT238" s="226"/>
      <c r="CU238" s="226"/>
      <c r="CV238" s="226"/>
      <c r="CW238" s="226"/>
      <c r="CX238" s="226"/>
      <c r="CY238" s="247"/>
      <c r="CZ238" s="64"/>
      <c r="DA238" s="256"/>
      <c r="DB238" s="256"/>
      <c r="DC238" s="256"/>
      <c r="DD238" s="256"/>
      <c r="DE238" s="256"/>
    </row>
    <row r="239" spans="1:109" ht="16.5" x14ac:dyDescent="0.3">
      <c r="A239" s="410">
        <v>2017</v>
      </c>
      <c r="B239" s="64" t="s">
        <v>46</v>
      </c>
      <c r="C239" s="358" t="s">
        <v>99</v>
      </c>
      <c r="D239" s="359">
        <v>57809.42</v>
      </c>
      <c r="E239" s="359">
        <v>42249.631000000008</v>
      </c>
      <c r="F239" s="360">
        <v>18746.342499999999</v>
      </c>
      <c r="G239" s="360">
        <v>4489.2160000000003</v>
      </c>
      <c r="H239" s="118">
        <v>123294.60950000002</v>
      </c>
      <c r="I239" s="54"/>
      <c r="J239" s="54"/>
      <c r="BY239" s="247"/>
      <c r="BZ239" s="64"/>
      <c r="CA239" s="254"/>
      <c r="CB239" s="254"/>
      <c r="CC239" s="254"/>
      <c r="CD239" s="254"/>
      <c r="CE239" s="254"/>
      <c r="CF239" s="247"/>
      <c r="CG239" s="64"/>
      <c r="CH239" s="255"/>
      <c r="CI239" s="255"/>
      <c r="CJ239" s="255"/>
      <c r="CK239" s="255"/>
      <c r="CL239" s="255"/>
      <c r="CM239" s="256"/>
      <c r="CN239" s="256"/>
      <c r="CO239" s="256"/>
      <c r="CP239" s="256"/>
      <c r="CQ239" s="256"/>
      <c r="CR239" s="247"/>
      <c r="CS239" s="64"/>
      <c r="CT239" s="226"/>
      <c r="CU239" s="226"/>
      <c r="CV239" s="226"/>
      <c r="CW239" s="226"/>
      <c r="CX239" s="226"/>
      <c r="CY239" s="247"/>
      <c r="CZ239" s="64"/>
      <c r="DA239" s="256"/>
      <c r="DB239" s="256"/>
      <c r="DC239" s="256"/>
      <c r="DD239" s="256"/>
      <c r="DE239" s="256"/>
    </row>
    <row r="240" spans="1:109" ht="16.5" x14ac:dyDescent="0.3">
      <c r="A240" s="391">
        <v>2017</v>
      </c>
      <c r="B240" s="353" t="s">
        <v>47</v>
      </c>
      <c r="C240" s="354" t="s">
        <v>99</v>
      </c>
      <c r="D240" s="355">
        <v>59192.089999999982</v>
      </c>
      <c r="E240" s="355">
        <v>42208.025000000001</v>
      </c>
      <c r="F240" s="356">
        <v>16472.472500000003</v>
      </c>
      <c r="G240" s="356">
        <v>6303.7324999999992</v>
      </c>
      <c r="H240" s="357">
        <v>124176.31999999999</v>
      </c>
      <c r="I240" s="54"/>
      <c r="J240" s="54"/>
      <c r="BY240" s="247"/>
      <c r="BZ240" s="64"/>
      <c r="CA240" s="254"/>
      <c r="CB240" s="254"/>
      <c r="CC240" s="254"/>
      <c r="CD240" s="254"/>
      <c r="CE240" s="254"/>
      <c r="CF240" s="247"/>
      <c r="CG240" s="64"/>
      <c r="CH240" s="255"/>
      <c r="CI240" s="255"/>
      <c r="CJ240" s="255"/>
      <c r="CK240" s="255"/>
      <c r="CL240" s="255"/>
      <c r="CM240" s="256"/>
      <c r="CN240" s="256"/>
      <c r="CO240" s="256"/>
      <c r="CP240" s="256"/>
      <c r="CQ240" s="256"/>
      <c r="CR240" s="247"/>
      <c r="CS240" s="64"/>
      <c r="CT240" s="226"/>
      <c r="CU240" s="226"/>
      <c r="CV240" s="226"/>
      <c r="CW240" s="226"/>
      <c r="CX240" s="226"/>
      <c r="CY240" s="247"/>
      <c r="CZ240" s="64"/>
      <c r="DA240" s="256"/>
      <c r="DB240" s="256"/>
      <c r="DC240" s="256"/>
      <c r="DD240" s="256"/>
      <c r="DE240" s="256"/>
    </row>
    <row r="241" spans="1:109" ht="16.5" x14ac:dyDescent="0.3">
      <c r="A241" s="410">
        <v>2017</v>
      </c>
      <c r="B241" s="64" t="s">
        <v>48</v>
      </c>
      <c r="C241" s="358" t="s">
        <v>99</v>
      </c>
      <c r="D241" s="359">
        <v>58096.700000000019</v>
      </c>
      <c r="E241" s="359">
        <v>40837.570500000016</v>
      </c>
      <c r="F241" s="360">
        <v>15492.2925</v>
      </c>
      <c r="G241" s="360">
        <v>6187.9024999999992</v>
      </c>
      <c r="H241" s="118">
        <v>120614.46550000002</v>
      </c>
      <c r="I241" s="54"/>
      <c r="J241" s="54"/>
      <c r="BY241" s="247"/>
      <c r="BZ241" s="64"/>
      <c r="CA241" s="254"/>
      <c r="CB241" s="254"/>
      <c r="CC241" s="254"/>
      <c r="CD241" s="254"/>
      <c r="CE241" s="254"/>
      <c r="CF241" s="247"/>
      <c r="CG241" s="64"/>
      <c r="CH241" s="255"/>
      <c r="CI241" s="255"/>
      <c r="CJ241" s="255"/>
      <c r="CK241" s="255"/>
      <c r="CL241" s="255"/>
      <c r="CM241" s="256"/>
      <c r="CN241" s="256"/>
      <c r="CO241" s="256"/>
      <c r="CP241" s="256"/>
      <c r="CQ241" s="256"/>
      <c r="CR241" s="247"/>
      <c r="CS241" s="64"/>
      <c r="CT241" s="226"/>
      <c r="CU241" s="226"/>
      <c r="CV241" s="226"/>
      <c r="CW241" s="226"/>
      <c r="CX241" s="226"/>
      <c r="CY241" s="247"/>
      <c r="CZ241" s="64"/>
      <c r="DA241" s="256"/>
      <c r="DB241" s="256"/>
      <c r="DC241" s="256"/>
      <c r="DD241" s="256"/>
      <c r="DE241" s="256"/>
    </row>
    <row r="242" spans="1:109" ht="16.5" x14ac:dyDescent="0.3">
      <c r="A242" s="391">
        <v>2017</v>
      </c>
      <c r="B242" s="353" t="s">
        <v>49</v>
      </c>
      <c r="C242" s="354" t="s">
        <v>99</v>
      </c>
      <c r="D242" s="355">
        <v>53016.82</v>
      </c>
      <c r="E242" s="355">
        <v>36713.703999999998</v>
      </c>
      <c r="F242" s="356">
        <v>11592.997500000001</v>
      </c>
      <c r="G242" s="356">
        <v>4919.0585000000001</v>
      </c>
      <c r="H242" s="357">
        <v>106242.58</v>
      </c>
      <c r="I242" s="54"/>
      <c r="J242" s="54"/>
      <c r="BY242" s="247"/>
      <c r="BZ242" s="64"/>
      <c r="CA242" s="254"/>
      <c r="CB242" s="254"/>
      <c r="CC242" s="254"/>
      <c r="CD242" s="254"/>
      <c r="CE242" s="254"/>
      <c r="CF242" s="247"/>
      <c r="CG242" s="64"/>
      <c r="CH242" s="255"/>
      <c r="CI242" s="255"/>
      <c r="CJ242" s="255"/>
      <c r="CK242" s="255"/>
      <c r="CL242" s="255"/>
      <c r="CM242" s="256"/>
      <c r="CN242" s="256"/>
      <c r="CO242" s="256"/>
      <c r="CP242" s="256"/>
      <c r="CQ242" s="256"/>
      <c r="CR242" s="247"/>
      <c r="CS242" s="64"/>
      <c r="CT242" s="226"/>
      <c r="CU242" s="226"/>
      <c r="CV242" s="226"/>
      <c r="CW242" s="226"/>
      <c r="CX242" s="226"/>
      <c r="CY242" s="247"/>
      <c r="CZ242" s="64"/>
      <c r="DA242" s="256"/>
      <c r="DB242" s="256"/>
      <c r="DC242" s="256"/>
      <c r="DD242" s="256"/>
      <c r="DE242" s="256"/>
    </row>
    <row r="243" spans="1:109" ht="16.5" x14ac:dyDescent="0.3">
      <c r="A243" s="410">
        <v>2018</v>
      </c>
      <c r="B243" s="64" t="s">
        <v>50</v>
      </c>
      <c r="C243" s="358" t="s">
        <v>99</v>
      </c>
      <c r="D243" s="359">
        <v>48742.05000000001</v>
      </c>
      <c r="E243" s="359">
        <v>35026.237000000001</v>
      </c>
      <c r="F243" s="360">
        <v>14926.51</v>
      </c>
      <c r="G243" s="360">
        <v>4512.1785</v>
      </c>
      <c r="H243" s="118">
        <v>103206.97550000002</v>
      </c>
      <c r="I243" s="54"/>
      <c r="J243" s="54"/>
      <c r="BY243" s="247"/>
      <c r="BZ243" s="64"/>
      <c r="CA243" s="254"/>
      <c r="CB243" s="254"/>
      <c r="CC243" s="254"/>
      <c r="CD243" s="254"/>
      <c r="CE243" s="254"/>
      <c r="CF243" s="247"/>
      <c r="CG243" s="64"/>
      <c r="CH243" s="255"/>
      <c r="CI243" s="255"/>
      <c r="CJ243" s="255"/>
      <c r="CK243" s="255"/>
      <c r="CL243" s="255"/>
      <c r="CM243" s="256"/>
      <c r="CN243" s="256"/>
      <c r="CO243" s="256"/>
      <c r="CP243" s="256"/>
      <c r="CQ243" s="256"/>
      <c r="CR243" s="247"/>
      <c r="CS243" s="64"/>
      <c r="CT243" s="226"/>
      <c r="CU243" s="226"/>
      <c r="CV243" s="226"/>
      <c r="CW243" s="226"/>
      <c r="CX243" s="226"/>
      <c r="CY243" s="247"/>
      <c r="CZ243" s="64"/>
      <c r="DA243" s="256"/>
      <c r="DB243" s="256"/>
      <c r="DC243" s="256"/>
      <c r="DD243" s="256"/>
      <c r="DE243" s="256"/>
    </row>
    <row r="244" spans="1:109" ht="16.5" x14ac:dyDescent="0.3">
      <c r="A244" s="391">
        <v>2018</v>
      </c>
      <c r="B244" s="353" t="s">
        <v>51</v>
      </c>
      <c r="C244" s="354" t="s">
        <v>99</v>
      </c>
      <c r="D244" s="355">
        <v>53245.589999999989</v>
      </c>
      <c r="E244" s="355">
        <v>35087.521000000001</v>
      </c>
      <c r="F244" s="356">
        <v>15456.7225</v>
      </c>
      <c r="G244" s="356">
        <v>4876.6995000000006</v>
      </c>
      <c r="H244" s="357">
        <v>108666.53299999998</v>
      </c>
      <c r="I244" s="54"/>
      <c r="J244" s="54"/>
      <c r="BY244" s="247"/>
      <c r="BZ244" s="64"/>
      <c r="CA244" s="254"/>
      <c r="CB244" s="254"/>
      <c r="CC244" s="254"/>
      <c r="CD244" s="254"/>
      <c r="CE244" s="254"/>
      <c r="CF244" s="247"/>
      <c r="CG244" s="64"/>
      <c r="CH244" s="255"/>
      <c r="CI244" s="255"/>
      <c r="CJ244" s="255"/>
      <c r="CK244" s="255"/>
      <c r="CL244" s="255"/>
      <c r="CM244" s="256"/>
      <c r="CN244" s="256"/>
      <c r="CO244" s="256"/>
      <c r="CP244" s="256"/>
      <c r="CQ244" s="256"/>
      <c r="CR244" s="247"/>
      <c r="CS244" s="64"/>
      <c r="CT244" s="226"/>
      <c r="CU244" s="226"/>
      <c r="CV244" s="226"/>
      <c r="CW244" s="226"/>
      <c r="CX244" s="226"/>
      <c r="CY244" s="247"/>
      <c r="CZ244" s="64"/>
      <c r="DA244" s="256"/>
      <c r="DB244" s="256"/>
      <c r="DC244" s="256"/>
      <c r="DD244" s="256"/>
      <c r="DE244" s="256"/>
    </row>
    <row r="245" spans="1:109" ht="16.5" x14ac:dyDescent="0.3">
      <c r="A245" s="410">
        <v>2018</v>
      </c>
      <c r="B245" s="64" t="s">
        <v>52</v>
      </c>
      <c r="C245" s="358" t="s">
        <v>99</v>
      </c>
      <c r="D245" s="359">
        <v>52871.86</v>
      </c>
      <c r="E245" s="359">
        <v>36396.480000000003</v>
      </c>
      <c r="F245" s="360">
        <v>14501.93</v>
      </c>
      <c r="G245" s="360">
        <v>4722.6445000000003</v>
      </c>
      <c r="H245" s="118">
        <v>108492.91450000001</v>
      </c>
      <c r="I245" s="54"/>
      <c r="J245" s="54"/>
      <c r="BY245" s="247"/>
      <c r="BZ245" s="64"/>
      <c r="CA245" s="254"/>
      <c r="CB245" s="254"/>
      <c r="CC245" s="254"/>
      <c r="CD245" s="254"/>
      <c r="CE245" s="254"/>
      <c r="CF245" s="247"/>
      <c r="CG245" s="64"/>
      <c r="CH245" s="255"/>
      <c r="CI245" s="255"/>
      <c r="CJ245" s="255"/>
      <c r="CK245" s="255"/>
      <c r="CL245" s="255"/>
      <c r="CM245" s="256"/>
      <c r="CN245" s="256"/>
      <c r="CO245" s="256"/>
      <c r="CP245" s="256"/>
      <c r="CQ245" s="256"/>
      <c r="CR245" s="247"/>
      <c r="CS245" s="64"/>
      <c r="CT245" s="226"/>
      <c r="CU245" s="226"/>
      <c r="CV245" s="226"/>
      <c r="CW245" s="226"/>
      <c r="CX245" s="226"/>
      <c r="CY245" s="247"/>
      <c r="CZ245" s="64"/>
      <c r="DA245" s="256"/>
      <c r="DB245" s="256"/>
      <c r="DC245" s="256"/>
      <c r="DD245" s="256"/>
      <c r="DE245" s="256"/>
    </row>
    <row r="246" spans="1:109" ht="16.5" x14ac:dyDescent="0.3">
      <c r="A246" s="391">
        <v>2018</v>
      </c>
      <c r="B246" s="353" t="s">
        <v>40</v>
      </c>
      <c r="C246" s="354" t="s">
        <v>99</v>
      </c>
      <c r="D246" s="355">
        <v>51921.480000000018</v>
      </c>
      <c r="E246" s="355">
        <v>40659.406999999992</v>
      </c>
      <c r="F246" s="356">
        <v>15503.5425</v>
      </c>
      <c r="G246" s="356">
        <v>4246.4984999999997</v>
      </c>
      <c r="H246" s="357">
        <v>112330.92800000001</v>
      </c>
      <c r="I246" s="54"/>
      <c r="J246" s="54"/>
      <c r="BY246" s="247"/>
      <c r="BZ246" s="64"/>
      <c r="CA246" s="254"/>
      <c r="CB246" s="254"/>
      <c r="CC246" s="254"/>
      <c r="CD246" s="254"/>
      <c r="CE246" s="254"/>
      <c r="CF246" s="247"/>
      <c r="CG246" s="64"/>
      <c r="CH246" s="255"/>
      <c r="CI246" s="255"/>
      <c r="CJ246" s="255"/>
      <c r="CK246" s="255"/>
      <c r="CL246" s="255"/>
      <c r="CM246" s="256"/>
      <c r="CN246" s="256"/>
      <c r="CO246" s="256"/>
      <c r="CP246" s="256"/>
      <c r="CQ246" s="256"/>
      <c r="CR246" s="247"/>
      <c r="CS246" s="64"/>
      <c r="CT246" s="226"/>
      <c r="CU246" s="226"/>
      <c r="CV246" s="226"/>
      <c r="CW246" s="226"/>
      <c r="CX246" s="226"/>
      <c r="CY246" s="247"/>
      <c r="CZ246" s="64"/>
      <c r="DA246" s="256"/>
      <c r="DB246" s="256"/>
      <c r="DC246" s="256"/>
      <c r="DD246" s="256"/>
      <c r="DE246" s="256"/>
    </row>
    <row r="247" spans="1:109" ht="16.5" x14ac:dyDescent="0.3">
      <c r="A247" s="410">
        <v>2018</v>
      </c>
      <c r="B247" s="64" t="s">
        <v>42</v>
      </c>
      <c r="C247" s="358" t="s">
        <v>99</v>
      </c>
      <c r="D247" s="359">
        <v>56659.590000000004</v>
      </c>
      <c r="E247" s="359">
        <v>35867.340499999991</v>
      </c>
      <c r="F247" s="360">
        <v>16662.697499999995</v>
      </c>
      <c r="G247" s="360">
        <v>4355.0249999999996</v>
      </c>
      <c r="H247" s="118">
        <v>113544.65299999999</v>
      </c>
      <c r="I247" s="54"/>
      <c r="J247" s="54"/>
      <c r="BY247" s="247"/>
      <c r="BZ247" s="64"/>
      <c r="CA247" s="254"/>
      <c r="CB247" s="254"/>
      <c r="CC247" s="254"/>
      <c r="CD247" s="254"/>
      <c r="CE247" s="254"/>
      <c r="CF247" s="247"/>
      <c r="CG247" s="64"/>
      <c r="CH247" s="255"/>
      <c r="CI247" s="255"/>
      <c r="CJ247" s="255"/>
      <c r="CK247" s="255"/>
      <c r="CL247" s="255"/>
      <c r="CM247" s="256"/>
      <c r="CN247" s="256"/>
      <c r="CO247" s="256"/>
      <c r="CP247" s="256"/>
      <c r="CQ247" s="256"/>
      <c r="CR247" s="247"/>
      <c r="CS247" s="64"/>
      <c r="CT247" s="226"/>
      <c r="CU247" s="226"/>
      <c r="CV247" s="226"/>
      <c r="CW247" s="226"/>
      <c r="CX247" s="226"/>
      <c r="CY247" s="247"/>
      <c r="CZ247" s="64"/>
      <c r="DA247" s="256"/>
      <c r="DB247" s="256"/>
      <c r="DC247" s="256"/>
      <c r="DD247" s="256"/>
      <c r="DE247" s="256"/>
    </row>
    <row r="248" spans="1:109" ht="16.5" x14ac:dyDescent="0.3">
      <c r="A248" s="391">
        <v>2018</v>
      </c>
      <c r="B248" s="353" t="s">
        <v>43</v>
      </c>
      <c r="C248" s="354" t="s">
        <v>99</v>
      </c>
      <c r="D248" s="355">
        <v>56049.137500000004</v>
      </c>
      <c r="E248" s="355">
        <v>38576.817499999968</v>
      </c>
      <c r="F248" s="356">
        <v>15125.8475</v>
      </c>
      <c r="G248" s="356">
        <v>4296.3805000000002</v>
      </c>
      <c r="H248" s="357">
        <v>114048.18299999999</v>
      </c>
      <c r="I248" s="54"/>
      <c r="J248" s="54"/>
      <c r="BY248" s="247"/>
      <c r="BZ248" s="64"/>
      <c r="CA248" s="254"/>
      <c r="CB248" s="254"/>
      <c r="CC248" s="254"/>
      <c r="CD248" s="254"/>
      <c r="CE248" s="254"/>
      <c r="CF248" s="247"/>
      <c r="CG248" s="64"/>
      <c r="CH248" s="255"/>
      <c r="CI248" s="255"/>
      <c r="CJ248" s="255"/>
      <c r="CK248" s="255"/>
      <c r="CL248" s="255"/>
      <c r="CM248" s="256"/>
      <c r="CN248" s="256"/>
      <c r="CO248" s="256"/>
      <c r="CP248" s="256"/>
      <c r="CQ248" s="256"/>
      <c r="CR248" s="247"/>
      <c r="CS248" s="64"/>
      <c r="CT248" s="226"/>
      <c r="CU248" s="226"/>
      <c r="CV248" s="226"/>
      <c r="CW248" s="226"/>
      <c r="CX248" s="226"/>
      <c r="CY248" s="247"/>
      <c r="CZ248" s="64"/>
      <c r="DA248" s="256"/>
      <c r="DB248" s="256"/>
      <c r="DC248" s="256"/>
      <c r="DD248" s="256"/>
      <c r="DE248" s="256"/>
    </row>
    <row r="249" spans="1:109" ht="16.5" x14ac:dyDescent="0.3">
      <c r="A249" s="410">
        <v>2018</v>
      </c>
      <c r="B249" s="64" t="s">
        <v>44</v>
      </c>
      <c r="C249" s="358" t="s">
        <v>99</v>
      </c>
      <c r="D249" s="359">
        <v>61303.2575</v>
      </c>
      <c r="E249" s="359">
        <v>38209.200499999977</v>
      </c>
      <c r="F249" s="360">
        <v>15478.305</v>
      </c>
      <c r="G249" s="360">
        <v>5230.0514999999996</v>
      </c>
      <c r="H249" s="118">
        <v>120220.81449999998</v>
      </c>
      <c r="I249" s="54"/>
      <c r="J249" s="54"/>
      <c r="BY249" s="247"/>
      <c r="BZ249" s="64"/>
      <c r="CA249" s="254"/>
      <c r="CB249" s="254"/>
      <c r="CC249" s="254"/>
      <c r="CD249" s="254"/>
      <c r="CE249" s="254"/>
      <c r="CF249" s="247"/>
      <c r="CG249" s="64"/>
      <c r="CH249" s="255"/>
      <c r="CI249" s="255"/>
      <c r="CJ249" s="255"/>
      <c r="CK249" s="255"/>
      <c r="CL249" s="255"/>
      <c r="CM249" s="256"/>
      <c r="CN249" s="256"/>
      <c r="CO249" s="256"/>
      <c r="CP249" s="256"/>
      <c r="CQ249" s="256"/>
      <c r="CR249" s="247"/>
      <c r="CS249" s="64"/>
      <c r="CT249" s="226"/>
      <c r="CU249" s="226"/>
      <c r="CV249" s="226"/>
      <c r="CW249" s="226"/>
      <c r="CX249" s="226"/>
      <c r="CY249" s="247"/>
      <c r="CZ249" s="64"/>
      <c r="DA249" s="256"/>
      <c r="DB249" s="256"/>
      <c r="DC249" s="256"/>
      <c r="DD249" s="256"/>
      <c r="DE249" s="256"/>
    </row>
    <row r="250" spans="1:109" ht="16.5" x14ac:dyDescent="0.3">
      <c r="A250" s="391">
        <v>2018</v>
      </c>
      <c r="B250" s="353" t="s">
        <v>45</v>
      </c>
      <c r="C250" s="354" t="s">
        <v>99</v>
      </c>
      <c r="D250" s="355">
        <v>60756.284999999974</v>
      </c>
      <c r="E250" s="355">
        <v>41163.243499999982</v>
      </c>
      <c r="F250" s="356">
        <v>17543.355000000003</v>
      </c>
      <c r="G250" s="356">
        <v>4854.8500000000004</v>
      </c>
      <c r="H250" s="357">
        <v>124317.73349999997</v>
      </c>
      <c r="I250" s="54"/>
      <c r="J250" s="54"/>
      <c r="BY250" s="247"/>
      <c r="BZ250" s="64"/>
      <c r="CA250" s="254"/>
      <c r="CB250" s="254"/>
      <c r="CC250" s="254"/>
      <c r="CD250" s="254"/>
      <c r="CE250" s="254"/>
      <c r="CF250" s="247"/>
      <c r="CG250" s="64"/>
      <c r="CH250" s="255"/>
      <c r="CI250" s="255"/>
      <c r="CJ250" s="255"/>
      <c r="CK250" s="255"/>
      <c r="CL250" s="255"/>
      <c r="CM250" s="256"/>
      <c r="CN250" s="256"/>
      <c r="CO250" s="256"/>
      <c r="CP250" s="256"/>
      <c r="CQ250" s="256"/>
      <c r="CR250" s="247"/>
      <c r="CS250" s="64"/>
      <c r="CT250" s="226"/>
      <c r="CU250" s="226"/>
      <c r="CV250" s="226"/>
      <c r="CW250" s="226"/>
      <c r="CX250" s="226"/>
      <c r="CY250" s="247"/>
      <c r="CZ250" s="64"/>
      <c r="DA250" s="256"/>
      <c r="DB250" s="256"/>
      <c r="DC250" s="256"/>
      <c r="DD250" s="256"/>
      <c r="DE250" s="256"/>
    </row>
    <row r="251" spans="1:109" ht="16.5" x14ac:dyDescent="0.3">
      <c r="A251" s="410">
        <v>2018</v>
      </c>
      <c r="B251" s="64" t="s">
        <v>46</v>
      </c>
      <c r="C251" s="358" t="s">
        <v>99</v>
      </c>
      <c r="D251" s="359">
        <v>62170.80999999999</v>
      </c>
      <c r="E251" s="359">
        <v>38419.105999999963</v>
      </c>
      <c r="F251" s="360">
        <v>17549.464999999997</v>
      </c>
      <c r="G251" s="360">
        <v>4816.97</v>
      </c>
      <c r="H251" s="118">
        <v>122956.35099999997</v>
      </c>
      <c r="I251" s="54"/>
      <c r="J251" s="54"/>
      <c r="BY251" s="247"/>
      <c r="BZ251" s="64"/>
      <c r="CA251" s="254"/>
      <c r="CB251" s="254"/>
      <c r="CC251" s="254"/>
      <c r="CD251" s="254"/>
      <c r="CE251" s="254"/>
      <c r="CF251" s="247"/>
      <c r="CG251" s="64"/>
      <c r="CH251" s="255"/>
      <c r="CI251" s="255"/>
      <c r="CJ251" s="255"/>
      <c r="CK251" s="255"/>
      <c r="CL251" s="255"/>
      <c r="CM251" s="256"/>
      <c r="CN251" s="256"/>
      <c r="CO251" s="256"/>
      <c r="CP251" s="256"/>
      <c r="CQ251" s="256"/>
      <c r="CR251" s="247"/>
      <c r="CS251" s="64"/>
      <c r="CT251" s="226"/>
      <c r="CU251" s="226"/>
      <c r="CV251" s="226"/>
      <c r="CW251" s="226"/>
      <c r="CX251" s="226"/>
      <c r="CY251" s="247"/>
      <c r="CZ251" s="64"/>
      <c r="DA251" s="256"/>
      <c r="DB251" s="256"/>
      <c r="DC251" s="256"/>
      <c r="DD251" s="256"/>
      <c r="DE251" s="256"/>
    </row>
    <row r="252" spans="1:109" ht="16.5" x14ac:dyDescent="0.3">
      <c r="A252" s="391">
        <v>2018</v>
      </c>
      <c r="B252" s="353" t="s">
        <v>47</v>
      </c>
      <c r="C252" s="354" t="s">
        <v>99</v>
      </c>
      <c r="D252" s="355">
        <v>63965.782500000016</v>
      </c>
      <c r="E252" s="355">
        <v>43992.426499999972</v>
      </c>
      <c r="F252" s="356">
        <v>18385.452499999999</v>
      </c>
      <c r="G252" s="356">
        <v>4449.9755000000005</v>
      </c>
      <c r="H252" s="357">
        <v>130793.63699999997</v>
      </c>
      <c r="I252" s="54"/>
      <c r="J252" s="54"/>
      <c r="BY252" s="247"/>
      <c r="BZ252" s="64"/>
      <c r="CA252" s="254"/>
      <c r="CB252" s="254"/>
      <c r="CC252" s="254"/>
      <c r="CD252" s="254"/>
      <c r="CE252" s="254"/>
      <c r="CF252" s="247"/>
      <c r="CG252" s="64"/>
      <c r="CH252" s="255"/>
      <c r="CI252" s="255"/>
      <c r="CJ252" s="255"/>
      <c r="CK252" s="255"/>
      <c r="CL252" s="255"/>
      <c r="CM252" s="256"/>
      <c r="CN252" s="256"/>
      <c r="CO252" s="256"/>
      <c r="CP252" s="256"/>
      <c r="CQ252" s="256"/>
      <c r="CR252" s="247"/>
      <c r="CS252" s="64"/>
      <c r="CT252" s="226"/>
      <c r="CU252" s="226"/>
      <c r="CV252" s="226"/>
      <c r="CW252" s="226"/>
      <c r="CX252" s="226"/>
      <c r="CY252" s="247"/>
      <c r="CZ252" s="64"/>
      <c r="DA252" s="256"/>
      <c r="DB252" s="256"/>
      <c r="DC252" s="256"/>
      <c r="DD252" s="256"/>
      <c r="DE252" s="256"/>
    </row>
    <row r="253" spans="1:109" ht="16.5" x14ac:dyDescent="0.3">
      <c r="A253" s="410">
        <v>2018</v>
      </c>
      <c r="B253" s="64" t="s">
        <v>48</v>
      </c>
      <c r="C253" s="358" t="s">
        <v>99</v>
      </c>
      <c r="D253" s="359">
        <v>60774.76749999998</v>
      </c>
      <c r="E253" s="359">
        <v>41451.487999999983</v>
      </c>
      <c r="F253" s="360">
        <v>17323.392500000002</v>
      </c>
      <c r="G253" s="360">
        <v>5681.8575000000001</v>
      </c>
      <c r="H253" s="118">
        <v>125231.50549999997</v>
      </c>
      <c r="I253" s="54"/>
      <c r="J253" s="54"/>
      <c r="BY253" s="247"/>
      <c r="BZ253" s="64"/>
      <c r="CA253" s="254"/>
      <c r="CB253" s="254"/>
      <c r="CC253" s="254"/>
      <c r="CD253" s="254"/>
      <c r="CE253" s="254"/>
      <c r="CF253" s="247"/>
      <c r="CG253" s="64"/>
      <c r="CH253" s="255"/>
      <c r="CI253" s="255"/>
      <c r="CJ253" s="255"/>
      <c r="CK253" s="255"/>
      <c r="CL253" s="255"/>
      <c r="CM253" s="256"/>
      <c r="CN253" s="256"/>
      <c r="CO253" s="256"/>
      <c r="CP253" s="256"/>
      <c r="CQ253" s="256"/>
      <c r="CR253" s="247"/>
      <c r="CS253" s="64"/>
      <c r="CT253" s="226"/>
      <c r="CU253" s="226"/>
      <c r="CV253" s="226"/>
      <c r="CW253" s="226"/>
      <c r="CX253" s="226"/>
      <c r="CY253" s="247"/>
      <c r="CZ253" s="64"/>
      <c r="DA253" s="256"/>
      <c r="DB253" s="256"/>
      <c r="DC253" s="256"/>
      <c r="DD253" s="256"/>
      <c r="DE253" s="256"/>
    </row>
    <row r="254" spans="1:109" ht="16.5" x14ac:dyDescent="0.3">
      <c r="A254" s="391">
        <v>2018</v>
      </c>
      <c r="B254" s="353" t="s">
        <v>49</v>
      </c>
      <c r="C254" s="354" t="s">
        <v>99</v>
      </c>
      <c r="D254" s="355">
        <v>53874.95</v>
      </c>
      <c r="E254" s="355">
        <v>35560.788999999997</v>
      </c>
      <c r="F254" s="356">
        <v>13180.787499999999</v>
      </c>
      <c r="G254" s="356">
        <v>5195.0375000000004</v>
      </c>
      <c r="H254" s="357">
        <v>107811.56399999998</v>
      </c>
      <c r="I254" s="54"/>
      <c r="J254" s="54"/>
      <c r="BY254" s="247"/>
      <c r="BZ254" s="64"/>
      <c r="CA254" s="254"/>
      <c r="CB254" s="254"/>
      <c r="CC254" s="254"/>
      <c r="CD254" s="254"/>
      <c r="CE254" s="254"/>
      <c r="CF254" s="247"/>
      <c r="CG254" s="64"/>
      <c r="CH254" s="255"/>
      <c r="CI254" s="255"/>
      <c r="CJ254" s="255"/>
      <c r="CK254" s="255"/>
      <c r="CL254" s="255"/>
      <c r="CM254" s="256"/>
      <c r="CN254" s="256"/>
      <c r="CO254" s="256"/>
      <c r="CP254" s="256"/>
      <c r="CQ254" s="256"/>
      <c r="CR254" s="247"/>
      <c r="CS254" s="64"/>
      <c r="CT254" s="226"/>
      <c r="CU254" s="226"/>
      <c r="CV254" s="226"/>
      <c r="CW254" s="226"/>
      <c r="CX254" s="226"/>
      <c r="CY254" s="247"/>
      <c r="CZ254" s="64"/>
      <c r="DA254" s="256"/>
      <c r="DB254" s="256"/>
      <c r="DC254" s="256"/>
      <c r="DD254" s="256"/>
      <c r="DE254" s="256"/>
    </row>
    <row r="255" spans="1:109" ht="16.5" x14ac:dyDescent="0.3">
      <c r="A255" s="410">
        <v>2019</v>
      </c>
      <c r="B255" s="64" t="s">
        <v>50</v>
      </c>
      <c r="C255" s="358" t="s">
        <v>99</v>
      </c>
      <c r="D255" s="359">
        <v>48006.950000000019</v>
      </c>
      <c r="E255" s="359">
        <v>35382.452499999999</v>
      </c>
      <c r="F255" s="360">
        <v>11140.245500000001</v>
      </c>
      <c r="G255" s="360">
        <v>5827.8924999999999</v>
      </c>
      <c r="H255" s="118">
        <v>100357.54050000003</v>
      </c>
      <c r="I255" s="54"/>
      <c r="J255" s="54"/>
      <c r="BY255" s="247"/>
      <c r="BZ255" s="64"/>
      <c r="CA255" s="254"/>
      <c r="CB255" s="254"/>
      <c r="CC255" s="254"/>
      <c r="CD255" s="254"/>
      <c r="CE255" s="254"/>
      <c r="CF255" s="247"/>
      <c r="CG255" s="64"/>
      <c r="CH255" s="255"/>
      <c r="CI255" s="255"/>
      <c r="CJ255" s="255"/>
      <c r="CK255" s="255"/>
      <c r="CL255" s="255"/>
      <c r="CM255" s="256"/>
      <c r="CN255" s="256"/>
      <c r="CO255" s="256"/>
      <c r="CP255" s="256"/>
      <c r="CQ255" s="256"/>
      <c r="CR255" s="247"/>
      <c r="CS255" s="64"/>
      <c r="CT255" s="226"/>
      <c r="CU255" s="226"/>
      <c r="CV255" s="226"/>
      <c r="CW255" s="226"/>
      <c r="CX255" s="226"/>
      <c r="CY255" s="247"/>
      <c r="CZ255" s="64"/>
      <c r="DA255" s="256"/>
      <c r="DB255" s="256"/>
      <c r="DC255" s="256"/>
      <c r="DD255" s="256"/>
      <c r="DE255" s="256"/>
    </row>
    <row r="256" spans="1:109" ht="16.5" x14ac:dyDescent="0.3">
      <c r="A256" s="391">
        <v>2019</v>
      </c>
      <c r="B256" s="353" t="s">
        <v>51</v>
      </c>
      <c r="C256" s="354" t="s">
        <v>99</v>
      </c>
      <c r="D256" s="355">
        <v>58597.364999999998</v>
      </c>
      <c r="E256" s="355">
        <v>34592.660499999984</v>
      </c>
      <c r="F256" s="356">
        <v>13173.4025</v>
      </c>
      <c r="G256" s="356">
        <v>5300.5889999999999</v>
      </c>
      <c r="H256" s="357">
        <v>111664.01699999999</v>
      </c>
      <c r="I256" s="54"/>
      <c r="J256" s="54"/>
      <c r="BY256" s="247"/>
      <c r="BZ256" s="64"/>
      <c r="CA256" s="254"/>
      <c r="CB256" s="254"/>
      <c r="CC256" s="254"/>
      <c r="CD256" s="254"/>
      <c r="CE256" s="254"/>
      <c r="CF256" s="247"/>
      <c r="CG256" s="64"/>
      <c r="CH256" s="255"/>
      <c r="CI256" s="255"/>
      <c r="CJ256" s="255"/>
      <c r="CK256" s="255"/>
      <c r="CL256" s="255"/>
      <c r="CM256" s="256"/>
      <c r="CN256" s="256"/>
      <c r="CO256" s="256"/>
      <c r="CP256" s="256"/>
      <c r="CQ256" s="256"/>
      <c r="CR256" s="247"/>
      <c r="CS256" s="64"/>
      <c r="CT256" s="226"/>
      <c r="CU256" s="226"/>
      <c r="CV256" s="226"/>
      <c r="CW256" s="226"/>
      <c r="CX256" s="226"/>
      <c r="CY256" s="247"/>
      <c r="CZ256" s="64"/>
      <c r="DA256" s="256"/>
      <c r="DB256" s="256"/>
      <c r="DC256" s="256"/>
      <c r="DD256" s="256"/>
      <c r="DE256" s="256"/>
    </row>
    <row r="257" spans="1:109" ht="16.5" x14ac:dyDescent="0.3">
      <c r="A257" s="410">
        <v>2019</v>
      </c>
      <c r="B257" s="64" t="s">
        <v>52</v>
      </c>
      <c r="C257" s="358" t="s">
        <v>99</v>
      </c>
      <c r="D257" s="359">
        <v>61836.166000000005</v>
      </c>
      <c r="E257" s="359">
        <v>40132.743000000002</v>
      </c>
      <c r="F257" s="360">
        <v>16642.0075</v>
      </c>
      <c r="G257" s="360">
        <v>6129.4934999999996</v>
      </c>
      <c r="H257" s="118">
        <v>124740.40999999997</v>
      </c>
      <c r="I257" s="54"/>
      <c r="J257" s="54"/>
      <c r="BY257" s="247"/>
      <c r="BZ257" s="64"/>
      <c r="CA257" s="254"/>
      <c r="CB257" s="254"/>
      <c r="CC257" s="254"/>
      <c r="CD257" s="254"/>
      <c r="CE257" s="254"/>
      <c r="CF257" s="247"/>
      <c r="CG257" s="64"/>
      <c r="CH257" s="255"/>
      <c r="CI257" s="255"/>
      <c r="CJ257" s="255"/>
      <c r="CK257" s="255"/>
      <c r="CL257" s="255"/>
      <c r="CM257" s="256"/>
      <c r="CN257" s="256"/>
      <c r="CO257" s="256"/>
      <c r="CP257" s="256"/>
      <c r="CQ257" s="256"/>
      <c r="CR257" s="247"/>
      <c r="CS257" s="64"/>
      <c r="CT257" s="226"/>
      <c r="CU257" s="226"/>
      <c r="CV257" s="226"/>
      <c r="CW257" s="226"/>
      <c r="CX257" s="226"/>
      <c r="CY257" s="247"/>
      <c r="CZ257" s="64"/>
      <c r="DA257" s="256"/>
      <c r="DB257" s="256"/>
      <c r="DC257" s="256"/>
      <c r="DD257" s="256"/>
      <c r="DE257" s="256"/>
    </row>
    <row r="258" spans="1:109" ht="16.5" x14ac:dyDescent="0.3">
      <c r="A258" s="391">
        <v>2019</v>
      </c>
      <c r="B258" s="353" t="s">
        <v>40</v>
      </c>
      <c r="C258" s="354" t="s">
        <v>99</v>
      </c>
      <c r="D258" s="355">
        <v>51332.302500000005</v>
      </c>
      <c r="E258" s="355">
        <v>35824.374999999985</v>
      </c>
      <c r="F258" s="356">
        <v>13731.887999999999</v>
      </c>
      <c r="G258" s="356">
        <v>5978.6019999999999</v>
      </c>
      <c r="H258" s="357">
        <v>106867.1675</v>
      </c>
      <c r="I258" s="54"/>
      <c r="J258" s="54"/>
      <c r="BY258" s="247"/>
      <c r="BZ258" s="64"/>
      <c r="CA258" s="254"/>
      <c r="CB258" s="254"/>
      <c r="CC258" s="254"/>
      <c r="CD258" s="254"/>
      <c r="CE258" s="254"/>
      <c r="CF258" s="247"/>
      <c r="CG258" s="64"/>
      <c r="CH258" s="255"/>
      <c r="CI258" s="255"/>
      <c r="CJ258" s="255"/>
      <c r="CK258" s="255"/>
      <c r="CL258" s="255"/>
      <c r="CM258" s="256"/>
      <c r="CN258" s="256"/>
      <c r="CO258" s="256"/>
      <c r="CP258" s="256"/>
      <c r="CQ258" s="256"/>
      <c r="CR258" s="247"/>
      <c r="CS258" s="64"/>
      <c r="CT258" s="226"/>
      <c r="CU258" s="226"/>
      <c r="CV258" s="226"/>
      <c r="CW258" s="226"/>
      <c r="CX258" s="226"/>
      <c r="CY258" s="247"/>
      <c r="CZ258" s="64"/>
      <c r="DA258" s="256"/>
      <c r="DB258" s="256"/>
      <c r="DC258" s="256"/>
      <c r="DD258" s="256"/>
      <c r="DE258" s="256"/>
    </row>
    <row r="259" spans="1:109" ht="16.5" x14ac:dyDescent="0.3">
      <c r="A259" s="410">
        <v>2019</v>
      </c>
      <c r="B259" s="64" t="s">
        <v>42</v>
      </c>
      <c r="C259" s="358" t="s">
        <v>99</v>
      </c>
      <c r="D259" s="359">
        <v>61674.212499999958</v>
      </c>
      <c r="E259" s="359">
        <v>41426.110499999988</v>
      </c>
      <c r="F259" s="360">
        <v>18131.1705</v>
      </c>
      <c r="G259" s="360">
        <v>6429.2174999999997</v>
      </c>
      <c r="H259" s="118">
        <v>127660.71099999995</v>
      </c>
      <c r="I259" s="54"/>
      <c r="J259" s="54"/>
      <c r="BY259" s="247"/>
      <c r="BZ259" s="64"/>
      <c r="CA259" s="254"/>
      <c r="CB259" s="254"/>
      <c r="CC259" s="254"/>
      <c r="CD259" s="254"/>
      <c r="CE259" s="254"/>
      <c r="CF259" s="247"/>
      <c r="CG259" s="64"/>
      <c r="CH259" s="255"/>
      <c r="CI259" s="255"/>
      <c r="CJ259" s="255"/>
      <c r="CK259" s="255"/>
      <c r="CL259" s="255"/>
      <c r="CM259" s="256"/>
      <c r="CN259" s="256"/>
      <c r="CO259" s="256"/>
      <c r="CP259" s="256"/>
      <c r="CQ259" s="256"/>
      <c r="CR259" s="247"/>
      <c r="CS259" s="64"/>
      <c r="CT259" s="226"/>
      <c r="CU259" s="226"/>
      <c r="CV259" s="226"/>
      <c r="CW259" s="226"/>
      <c r="CX259" s="226"/>
      <c r="CY259" s="247"/>
      <c r="CZ259" s="64"/>
      <c r="DA259" s="256"/>
      <c r="DB259" s="256"/>
      <c r="DC259" s="256"/>
      <c r="DD259" s="256"/>
      <c r="DE259" s="256"/>
    </row>
    <row r="260" spans="1:109" ht="16.5" x14ac:dyDescent="0.3">
      <c r="A260" s="391">
        <v>2019</v>
      </c>
      <c r="B260" s="353" t="s">
        <v>43</v>
      </c>
      <c r="C260" s="354" t="s">
        <v>99</v>
      </c>
      <c r="D260" s="355">
        <v>56916.069999999985</v>
      </c>
      <c r="E260" s="355">
        <v>36403.137499999997</v>
      </c>
      <c r="F260" s="356">
        <v>15714.344999999999</v>
      </c>
      <c r="G260" s="356">
        <v>5051.8575000000001</v>
      </c>
      <c r="H260" s="357">
        <v>114085.40999999999</v>
      </c>
      <c r="I260" s="54"/>
      <c r="J260" s="54"/>
      <c r="BY260" s="247"/>
      <c r="BZ260" s="64"/>
      <c r="CA260" s="254"/>
      <c r="CB260" s="254"/>
      <c r="CC260" s="254"/>
      <c r="CD260" s="254"/>
      <c r="CE260" s="254"/>
      <c r="CF260" s="247"/>
      <c r="CG260" s="64"/>
      <c r="CH260" s="255"/>
      <c r="CI260" s="255"/>
      <c r="CJ260" s="255"/>
      <c r="CK260" s="255"/>
      <c r="CL260" s="255"/>
      <c r="CM260" s="256"/>
      <c r="CN260" s="256"/>
      <c r="CO260" s="256"/>
      <c r="CP260" s="256"/>
      <c r="CQ260" s="256"/>
      <c r="CR260" s="247"/>
      <c r="CS260" s="64"/>
      <c r="CT260" s="226"/>
      <c r="CU260" s="226"/>
      <c r="CV260" s="226"/>
      <c r="CW260" s="226"/>
      <c r="CX260" s="226"/>
      <c r="CY260" s="247"/>
      <c r="CZ260" s="64"/>
      <c r="DA260" s="256"/>
      <c r="DB260" s="256"/>
      <c r="DC260" s="256"/>
      <c r="DD260" s="256"/>
      <c r="DE260" s="256"/>
    </row>
    <row r="261" spans="1:109" ht="16.5" x14ac:dyDescent="0.3">
      <c r="A261" s="410">
        <v>2019</v>
      </c>
      <c r="B261" s="64" t="s">
        <v>44</v>
      </c>
      <c r="C261" s="358" t="s">
        <v>99</v>
      </c>
      <c r="D261" s="359">
        <v>65302.04000000003</v>
      </c>
      <c r="E261" s="359">
        <v>42219.666500000007</v>
      </c>
      <c r="F261" s="360">
        <v>17072.2255</v>
      </c>
      <c r="G261" s="360">
        <v>5974.58</v>
      </c>
      <c r="H261" s="118">
        <v>130568.51200000003</v>
      </c>
      <c r="I261" s="54"/>
      <c r="J261" s="54"/>
      <c r="BY261" s="247"/>
      <c r="BZ261" s="64"/>
      <c r="CA261" s="254"/>
      <c r="CB261" s="254"/>
      <c r="CC261" s="254"/>
      <c r="CD261" s="254"/>
      <c r="CE261" s="254"/>
      <c r="CF261" s="247"/>
      <c r="CG261" s="64"/>
      <c r="CH261" s="255"/>
      <c r="CI261" s="255"/>
      <c r="CJ261" s="255"/>
      <c r="CK261" s="255"/>
      <c r="CL261" s="255"/>
      <c r="CM261" s="256"/>
      <c r="CN261" s="256"/>
      <c r="CO261" s="256"/>
      <c r="CP261" s="256"/>
      <c r="CQ261" s="256"/>
      <c r="CR261" s="247"/>
      <c r="CS261" s="64"/>
      <c r="CT261" s="226"/>
      <c r="CU261" s="226"/>
      <c r="CV261" s="226"/>
      <c r="CW261" s="226"/>
      <c r="CX261" s="226"/>
      <c r="CY261" s="247"/>
      <c r="CZ261" s="64"/>
      <c r="DA261" s="256"/>
      <c r="DB261" s="256"/>
      <c r="DC261" s="256"/>
      <c r="DD261" s="256"/>
      <c r="DE261" s="256"/>
    </row>
    <row r="262" spans="1:109" ht="16.5" x14ac:dyDescent="0.3">
      <c r="A262" s="391">
        <v>2019</v>
      </c>
      <c r="B262" s="353" t="s">
        <v>45</v>
      </c>
      <c r="C262" s="354" t="s">
        <v>99</v>
      </c>
      <c r="D262" s="355">
        <v>59138.95</v>
      </c>
      <c r="E262" s="355">
        <v>39947.008999999998</v>
      </c>
      <c r="F262" s="356">
        <v>15842.374499999998</v>
      </c>
      <c r="G262" s="356">
        <v>5960.3619999999992</v>
      </c>
      <c r="H262" s="357">
        <v>120888.6955</v>
      </c>
      <c r="I262" s="54"/>
      <c r="J262" s="54"/>
      <c r="BY262" s="247"/>
      <c r="BZ262" s="64"/>
      <c r="CA262" s="254"/>
      <c r="CB262" s="254"/>
      <c r="CC262" s="254"/>
      <c r="CD262" s="254"/>
      <c r="CE262" s="254"/>
      <c r="CF262" s="247"/>
      <c r="CG262" s="64"/>
      <c r="CH262" s="255"/>
      <c r="CI262" s="255"/>
      <c r="CJ262" s="255"/>
      <c r="CK262" s="255"/>
      <c r="CL262" s="255"/>
      <c r="CM262" s="256"/>
      <c r="CN262" s="256"/>
      <c r="CO262" s="256"/>
      <c r="CP262" s="256"/>
      <c r="CQ262" s="256"/>
      <c r="CR262" s="247"/>
      <c r="CS262" s="64"/>
      <c r="CT262" s="226"/>
      <c r="CU262" s="226"/>
      <c r="CV262" s="226"/>
      <c r="CW262" s="226"/>
      <c r="CX262" s="226"/>
      <c r="CY262" s="247"/>
      <c r="CZ262" s="64"/>
      <c r="DA262" s="256"/>
      <c r="DB262" s="256"/>
      <c r="DC262" s="256"/>
      <c r="DD262" s="256"/>
      <c r="DE262" s="256"/>
    </row>
    <row r="263" spans="1:109" ht="16.5" x14ac:dyDescent="0.3">
      <c r="A263" s="410">
        <v>2019</v>
      </c>
      <c r="B263" s="64" t="s">
        <v>46</v>
      </c>
      <c r="C263" s="358" t="s">
        <v>99</v>
      </c>
      <c r="D263" s="359">
        <v>55305.43</v>
      </c>
      <c r="E263" s="359">
        <v>41119.745000000003</v>
      </c>
      <c r="F263" s="360">
        <v>15997.820000000003</v>
      </c>
      <c r="G263" s="360">
        <v>6352.5594999999994</v>
      </c>
      <c r="H263" s="118">
        <v>118775.5545</v>
      </c>
      <c r="I263" s="54"/>
      <c r="J263" s="54"/>
      <c r="BY263" s="247"/>
      <c r="BZ263" s="64"/>
      <c r="CA263" s="254"/>
      <c r="CB263" s="254"/>
      <c r="CC263" s="254"/>
      <c r="CD263" s="254"/>
      <c r="CE263" s="254"/>
      <c r="CF263" s="247"/>
      <c r="CG263" s="64"/>
      <c r="CH263" s="255"/>
      <c r="CI263" s="255"/>
      <c r="CJ263" s="255"/>
      <c r="CK263" s="255"/>
      <c r="CL263" s="255"/>
      <c r="CM263" s="256"/>
      <c r="CN263" s="256"/>
      <c r="CO263" s="256"/>
      <c r="CP263" s="256"/>
      <c r="CQ263" s="256"/>
      <c r="CR263" s="247"/>
      <c r="CS263" s="64"/>
      <c r="CT263" s="226"/>
      <c r="CU263" s="226"/>
      <c r="CV263" s="226"/>
      <c r="CW263" s="226"/>
      <c r="CX263" s="226"/>
      <c r="CY263" s="247"/>
      <c r="CZ263" s="64"/>
      <c r="DA263" s="256"/>
      <c r="DB263" s="256"/>
      <c r="DC263" s="256"/>
      <c r="DD263" s="256"/>
      <c r="DE263" s="256"/>
    </row>
    <row r="264" spans="1:109" ht="16.5" x14ac:dyDescent="0.3">
      <c r="A264" s="391">
        <v>2019</v>
      </c>
      <c r="B264" s="353" t="s">
        <v>47</v>
      </c>
      <c r="C264" s="354" t="s">
        <v>99</v>
      </c>
      <c r="D264" s="355">
        <v>58405.757000000012</v>
      </c>
      <c r="E264" s="355">
        <v>44279.677000000018</v>
      </c>
      <c r="F264" s="356">
        <v>17533.198500000002</v>
      </c>
      <c r="G264" s="356">
        <v>5329.7060000000001</v>
      </c>
      <c r="H264" s="357">
        <v>125548.33850000001</v>
      </c>
      <c r="I264" s="54"/>
      <c r="J264" s="54"/>
      <c r="BY264" s="247"/>
      <c r="BZ264" s="64"/>
      <c r="CA264" s="254"/>
      <c r="CB264" s="254"/>
      <c r="CC264" s="254"/>
      <c r="CD264" s="254"/>
      <c r="CE264" s="254"/>
      <c r="CF264" s="247"/>
      <c r="CG264" s="64"/>
      <c r="CH264" s="255"/>
      <c r="CI264" s="255"/>
      <c r="CJ264" s="255"/>
      <c r="CK264" s="255"/>
      <c r="CL264" s="255"/>
      <c r="CM264" s="256"/>
      <c r="CN264" s="256"/>
      <c r="CO264" s="256"/>
      <c r="CP264" s="256"/>
      <c r="CQ264" s="256"/>
      <c r="CR264" s="247"/>
      <c r="CS264" s="64"/>
      <c r="CT264" s="226"/>
      <c r="CU264" s="226"/>
      <c r="CV264" s="226"/>
      <c r="CW264" s="226"/>
      <c r="CX264" s="226"/>
      <c r="CY264" s="247"/>
      <c r="CZ264" s="64"/>
      <c r="DA264" s="256"/>
      <c r="DB264" s="256"/>
      <c r="DC264" s="256"/>
      <c r="DD264" s="256"/>
      <c r="DE264" s="256"/>
    </row>
    <row r="265" spans="1:109" ht="16.5" x14ac:dyDescent="0.3">
      <c r="A265" s="410">
        <v>2019</v>
      </c>
      <c r="B265" s="64" t="s">
        <v>48</v>
      </c>
      <c r="C265" s="358" t="s">
        <v>99</v>
      </c>
      <c r="D265" s="359">
        <v>50517.635000000009</v>
      </c>
      <c r="E265" s="359">
        <v>41956.871000000006</v>
      </c>
      <c r="F265" s="360">
        <v>16017.197500000004</v>
      </c>
      <c r="G265" s="360">
        <v>4562.9645</v>
      </c>
      <c r="H265" s="118">
        <v>113054.66800000001</v>
      </c>
      <c r="I265" s="54"/>
      <c r="J265" s="54"/>
      <c r="BY265" s="247"/>
      <c r="BZ265" s="64"/>
      <c r="CA265" s="254"/>
      <c r="CB265" s="254"/>
      <c r="CC265" s="254"/>
      <c r="CD265" s="254"/>
      <c r="CE265" s="254"/>
      <c r="CF265" s="247"/>
      <c r="CG265" s="64"/>
      <c r="CH265" s="255"/>
      <c r="CI265" s="255"/>
      <c r="CJ265" s="255"/>
      <c r="CK265" s="255"/>
      <c r="CL265" s="255"/>
      <c r="CM265" s="256"/>
      <c r="CN265" s="256"/>
      <c r="CO265" s="256"/>
      <c r="CP265" s="256"/>
      <c r="CQ265" s="256"/>
      <c r="CR265" s="247"/>
      <c r="CS265" s="64"/>
      <c r="CT265" s="226"/>
      <c r="CU265" s="226"/>
      <c r="CV265" s="226"/>
      <c r="CW265" s="226"/>
      <c r="CX265" s="226"/>
      <c r="CY265" s="247"/>
      <c r="CZ265" s="64"/>
      <c r="DA265" s="256"/>
      <c r="DB265" s="256"/>
      <c r="DC265" s="256"/>
      <c r="DD265" s="256"/>
      <c r="DE265" s="256"/>
    </row>
    <row r="266" spans="1:109" ht="16.5" x14ac:dyDescent="0.3">
      <c r="A266" s="391">
        <v>2019</v>
      </c>
      <c r="B266" s="353" t="s">
        <v>49</v>
      </c>
      <c r="C266" s="354" t="s">
        <v>99</v>
      </c>
      <c r="D266" s="355">
        <v>56555.569999999978</v>
      </c>
      <c r="E266" s="355">
        <v>37198.700000000004</v>
      </c>
      <c r="F266" s="356">
        <v>14589.525000000001</v>
      </c>
      <c r="G266" s="356">
        <v>4136.7465000000002</v>
      </c>
      <c r="H266" s="357">
        <v>112480.54149999999</v>
      </c>
      <c r="I266" s="54"/>
      <c r="J266" s="54"/>
      <c r="BY266" s="247"/>
      <c r="BZ266" s="64"/>
      <c r="CA266" s="254"/>
      <c r="CB266" s="254"/>
      <c r="CC266" s="254"/>
      <c r="CD266" s="254"/>
      <c r="CE266" s="254"/>
      <c r="CF266" s="247"/>
      <c r="CG266" s="64"/>
      <c r="CH266" s="255"/>
      <c r="CI266" s="255"/>
      <c r="CJ266" s="255"/>
      <c r="CK266" s="255"/>
      <c r="CL266" s="255"/>
      <c r="CM266" s="256"/>
      <c r="CN266" s="256"/>
      <c r="CO266" s="256"/>
      <c r="CP266" s="256"/>
      <c r="CQ266" s="256"/>
      <c r="CR266" s="247"/>
      <c r="CS266" s="64"/>
      <c r="CT266" s="226"/>
      <c r="CU266" s="226"/>
      <c r="CV266" s="226"/>
      <c r="CW266" s="226"/>
      <c r="CX266" s="226"/>
      <c r="CY266" s="247"/>
      <c r="CZ266" s="64"/>
      <c r="DA266" s="256"/>
      <c r="DB266" s="256"/>
      <c r="DC266" s="256"/>
      <c r="DD266" s="256"/>
      <c r="DE266" s="256"/>
    </row>
    <row r="267" spans="1:109" ht="16.5" x14ac:dyDescent="0.3">
      <c r="A267" s="410">
        <v>2009</v>
      </c>
      <c r="B267" s="64" t="s">
        <v>40</v>
      </c>
      <c r="C267" s="358" t="s">
        <v>101</v>
      </c>
      <c r="D267" s="359">
        <v>1469.21</v>
      </c>
      <c r="E267" s="359">
        <v>14774.75</v>
      </c>
      <c r="F267" s="360">
        <v>1696.7575000000002</v>
      </c>
      <c r="G267" s="360">
        <v>1175.96</v>
      </c>
      <c r="H267" s="118">
        <v>19116.677500000002</v>
      </c>
      <c r="I267" s="54"/>
      <c r="J267" s="54"/>
      <c r="BY267" s="247"/>
      <c r="BZ267" s="64"/>
      <c r="CA267" s="254"/>
      <c r="CB267" s="254"/>
      <c r="CC267" s="254"/>
      <c r="CD267" s="254"/>
      <c r="CE267" s="254"/>
      <c r="CF267" s="247"/>
      <c r="CG267" s="64"/>
      <c r="CH267" s="255"/>
      <c r="CI267" s="255"/>
      <c r="CJ267" s="255"/>
      <c r="CK267" s="255"/>
      <c r="CL267" s="255"/>
      <c r="CM267" s="256"/>
      <c r="CN267" s="256"/>
      <c r="CO267" s="256"/>
      <c r="CP267" s="256"/>
      <c r="CQ267" s="256"/>
      <c r="CR267" s="247"/>
      <c r="CS267" s="64"/>
      <c r="CT267" s="226"/>
      <c r="CU267" s="226"/>
      <c r="CV267" s="226"/>
      <c r="CW267" s="226"/>
      <c r="CX267" s="226"/>
      <c r="CY267" s="247"/>
      <c r="CZ267" s="64"/>
      <c r="DA267" s="256"/>
      <c r="DB267" s="256"/>
      <c r="DC267" s="256"/>
      <c r="DD267" s="256"/>
      <c r="DE267" s="256"/>
    </row>
    <row r="268" spans="1:109" ht="16.5" x14ac:dyDescent="0.3">
      <c r="A268" s="391">
        <v>2009</v>
      </c>
      <c r="B268" s="353" t="s">
        <v>42</v>
      </c>
      <c r="C268" s="354" t="s">
        <v>101</v>
      </c>
      <c r="D268" s="355">
        <v>1302.3274999999999</v>
      </c>
      <c r="E268" s="355">
        <v>14783.317500000001</v>
      </c>
      <c r="F268" s="356">
        <v>1805.79</v>
      </c>
      <c r="G268" s="356">
        <v>1187.31</v>
      </c>
      <c r="H268" s="357">
        <v>19078.745000000003</v>
      </c>
      <c r="I268" s="54"/>
      <c r="J268" s="54"/>
      <c r="BY268" s="247"/>
      <c r="BZ268" s="64"/>
      <c r="CA268" s="254"/>
      <c r="CB268" s="254"/>
      <c r="CC268" s="254"/>
      <c r="CD268" s="254"/>
      <c r="CE268" s="254"/>
      <c r="CF268" s="247"/>
      <c r="CG268" s="64"/>
      <c r="CH268" s="255"/>
      <c r="CI268" s="255"/>
      <c r="CJ268" s="255"/>
      <c r="CK268" s="255"/>
      <c r="CL268" s="255"/>
      <c r="CM268" s="256"/>
      <c r="CN268" s="256"/>
      <c r="CO268" s="256"/>
      <c r="CP268" s="256"/>
      <c r="CQ268" s="256"/>
      <c r="CR268" s="247"/>
      <c r="CS268" s="64"/>
      <c r="CT268" s="226"/>
      <c r="CU268" s="226"/>
      <c r="CV268" s="226"/>
      <c r="CW268" s="226"/>
      <c r="CX268" s="226"/>
      <c r="CY268" s="247"/>
      <c r="CZ268" s="64"/>
      <c r="DA268" s="256"/>
      <c r="DB268" s="256"/>
      <c r="DC268" s="256"/>
      <c r="DD268" s="256"/>
      <c r="DE268" s="256"/>
    </row>
    <row r="269" spans="1:109" ht="16.5" x14ac:dyDescent="0.3">
      <c r="A269" s="410">
        <v>2009</v>
      </c>
      <c r="B269" s="64" t="s">
        <v>43</v>
      </c>
      <c r="C269" s="358" t="s">
        <v>101</v>
      </c>
      <c r="D269" s="359">
        <v>1156.7674999999999</v>
      </c>
      <c r="E269" s="359">
        <v>15564.2</v>
      </c>
      <c r="F269" s="360">
        <v>1229.67</v>
      </c>
      <c r="G269" s="360">
        <v>996.31</v>
      </c>
      <c r="H269" s="118">
        <v>18946.947500000002</v>
      </c>
      <c r="I269" s="54"/>
      <c r="J269" s="54"/>
      <c r="BY269" s="247"/>
      <c r="BZ269" s="64"/>
      <c r="CA269" s="254"/>
      <c r="CB269" s="254"/>
      <c r="CC269" s="254"/>
      <c r="CD269" s="254"/>
      <c r="CE269" s="254"/>
      <c r="CF269" s="247"/>
      <c r="CG269" s="64"/>
      <c r="CH269" s="255"/>
      <c r="CI269" s="255"/>
      <c r="CJ269" s="255"/>
      <c r="CK269" s="255"/>
      <c r="CL269" s="255"/>
      <c r="CM269" s="256"/>
      <c r="CN269" s="256"/>
      <c r="CO269" s="256"/>
      <c r="CP269" s="256"/>
      <c r="CQ269" s="256"/>
      <c r="CR269" s="247"/>
      <c r="CS269" s="64"/>
      <c r="CT269" s="226"/>
      <c r="CU269" s="226"/>
      <c r="CV269" s="226"/>
      <c r="CW269" s="226"/>
      <c r="CX269" s="226"/>
      <c r="CY269" s="247"/>
      <c r="CZ269" s="64"/>
      <c r="DA269" s="256"/>
      <c r="DB269" s="256"/>
      <c r="DC269" s="256"/>
      <c r="DD269" s="256"/>
      <c r="DE269" s="256"/>
    </row>
    <row r="270" spans="1:109" ht="16.5" x14ac:dyDescent="0.3">
      <c r="A270" s="391">
        <v>2009</v>
      </c>
      <c r="B270" s="353" t="s">
        <v>44</v>
      </c>
      <c r="C270" s="354" t="s">
        <v>101</v>
      </c>
      <c r="D270" s="355">
        <v>991.37</v>
      </c>
      <c r="E270" s="355">
        <v>15458.305</v>
      </c>
      <c r="F270" s="356">
        <v>1554.8924999999999</v>
      </c>
      <c r="G270" s="356">
        <v>1105.3400000000001</v>
      </c>
      <c r="H270" s="357">
        <v>19109.907500000001</v>
      </c>
      <c r="I270" s="54"/>
      <c r="J270" s="54"/>
      <c r="BY270" s="247"/>
      <c r="BZ270" s="64"/>
      <c r="CA270" s="254"/>
      <c r="CB270" s="254"/>
      <c r="CC270" s="254"/>
      <c r="CD270" s="254"/>
      <c r="CE270" s="254"/>
      <c r="CF270" s="247"/>
      <c r="CG270" s="64"/>
      <c r="CH270" s="255"/>
      <c r="CI270" s="255"/>
      <c r="CJ270" s="255"/>
      <c r="CK270" s="255"/>
      <c r="CL270" s="255"/>
      <c r="CM270" s="256"/>
      <c r="CN270" s="256"/>
      <c r="CO270" s="256"/>
      <c r="CP270" s="256"/>
      <c r="CQ270" s="256"/>
      <c r="CR270" s="247"/>
      <c r="CS270" s="64"/>
      <c r="CT270" s="226"/>
      <c r="CU270" s="226"/>
      <c r="CV270" s="226"/>
      <c r="CW270" s="226"/>
      <c r="CX270" s="226"/>
      <c r="CY270" s="247"/>
      <c r="CZ270" s="64"/>
      <c r="DA270" s="256"/>
      <c r="DB270" s="256"/>
      <c r="DC270" s="256"/>
      <c r="DD270" s="256"/>
      <c r="DE270" s="256"/>
    </row>
    <row r="271" spans="1:109" ht="16.5" x14ac:dyDescent="0.3">
      <c r="A271" s="410">
        <v>2009</v>
      </c>
      <c r="B271" s="64" t="s">
        <v>45</v>
      </c>
      <c r="C271" s="358" t="s">
        <v>101</v>
      </c>
      <c r="D271" s="359">
        <v>912.96999999999991</v>
      </c>
      <c r="E271" s="359">
        <v>15800.987499999999</v>
      </c>
      <c r="F271" s="360">
        <v>1587.8525</v>
      </c>
      <c r="G271" s="360">
        <v>1237.2</v>
      </c>
      <c r="H271" s="118">
        <v>19539.009999999998</v>
      </c>
      <c r="I271" s="54"/>
      <c r="J271" s="54"/>
      <c r="BY271" s="247"/>
      <c r="BZ271" s="64"/>
      <c r="CA271" s="254"/>
      <c r="CB271" s="254"/>
      <c r="CC271" s="254"/>
      <c r="CD271" s="254"/>
      <c r="CE271" s="254"/>
      <c r="CF271" s="247"/>
      <c r="CG271" s="64"/>
      <c r="CH271" s="255"/>
      <c r="CI271" s="255"/>
      <c r="CJ271" s="255"/>
      <c r="CK271" s="255"/>
      <c r="CL271" s="255"/>
      <c r="CM271" s="256"/>
      <c r="CN271" s="256"/>
      <c r="CO271" s="256"/>
      <c r="CP271" s="256"/>
      <c r="CQ271" s="256"/>
      <c r="CR271" s="247"/>
      <c r="CS271" s="64"/>
      <c r="CT271" s="226"/>
      <c r="CU271" s="226"/>
      <c r="CV271" s="226"/>
      <c r="CW271" s="226"/>
      <c r="CX271" s="226"/>
      <c r="CY271" s="247"/>
      <c r="CZ271" s="64"/>
      <c r="DA271" s="256"/>
      <c r="DB271" s="256"/>
      <c r="DC271" s="256"/>
      <c r="DD271" s="256"/>
      <c r="DE271" s="256"/>
    </row>
    <row r="272" spans="1:109" ht="16.5" x14ac:dyDescent="0.3">
      <c r="A272" s="391">
        <v>2009</v>
      </c>
      <c r="B272" s="353" t="s">
        <v>46</v>
      </c>
      <c r="C272" s="354" t="s">
        <v>101</v>
      </c>
      <c r="D272" s="355">
        <v>1230.96</v>
      </c>
      <c r="E272" s="355">
        <v>17566.099999999999</v>
      </c>
      <c r="F272" s="356">
        <v>2056.39</v>
      </c>
      <c r="G272" s="356">
        <v>1109.8200000000002</v>
      </c>
      <c r="H272" s="357">
        <v>21963.269999999997</v>
      </c>
      <c r="I272" s="54"/>
      <c r="J272" s="54"/>
      <c r="BY272" s="247"/>
      <c r="BZ272" s="64"/>
      <c r="CA272" s="254"/>
      <c r="CB272" s="254"/>
      <c r="CC272" s="254"/>
      <c r="CD272" s="254"/>
      <c r="CE272" s="254"/>
      <c r="CF272" s="247"/>
      <c r="CG272" s="64"/>
      <c r="CH272" s="255"/>
      <c r="CI272" s="255"/>
      <c r="CJ272" s="255"/>
      <c r="CK272" s="255"/>
      <c r="CL272" s="255"/>
      <c r="CM272" s="256"/>
      <c r="CN272" s="256"/>
      <c r="CO272" s="256"/>
      <c r="CP272" s="256"/>
      <c r="CQ272" s="256"/>
      <c r="CR272" s="247"/>
      <c r="CS272" s="64"/>
      <c r="CT272" s="226"/>
      <c r="CU272" s="226"/>
      <c r="CV272" s="226"/>
      <c r="CW272" s="226"/>
      <c r="CX272" s="226"/>
      <c r="CY272" s="247"/>
      <c r="CZ272" s="64"/>
      <c r="DA272" s="256"/>
      <c r="DB272" s="256"/>
      <c r="DC272" s="256"/>
      <c r="DD272" s="256"/>
      <c r="DE272" s="256"/>
    </row>
    <row r="273" spans="1:109" ht="16.5" x14ac:dyDescent="0.3">
      <c r="A273" s="410">
        <v>2009</v>
      </c>
      <c r="B273" s="64" t="s">
        <v>47</v>
      </c>
      <c r="C273" s="358" t="s">
        <v>101</v>
      </c>
      <c r="D273" s="359">
        <v>1265.3699999999999</v>
      </c>
      <c r="E273" s="359">
        <v>17220.870000000003</v>
      </c>
      <c r="F273" s="360">
        <v>1374.6770000000001</v>
      </c>
      <c r="G273" s="360">
        <v>1237.3800000000001</v>
      </c>
      <c r="H273" s="118">
        <v>21098.297000000002</v>
      </c>
      <c r="I273" s="54"/>
      <c r="J273" s="54"/>
      <c r="BY273" s="247"/>
      <c r="BZ273" s="64"/>
      <c r="CA273" s="254"/>
      <c r="CB273" s="254"/>
      <c r="CC273" s="254"/>
      <c r="CD273" s="254"/>
      <c r="CE273" s="254"/>
      <c r="CF273" s="247"/>
      <c r="CG273" s="64"/>
      <c r="CH273" s="255"/>
      <c r="CI273" s="255"/>
      <c r="CJ273" s="255"/>
      <c r="CK273" s="255"/>
      <c r="CL273" s="255"/>
      <c r="CM273" s="256"/>
      <c r="CN273" s="256"/>
      <c r="CO273" s="256"/>
      <c r="CP273" s="256"/>
      <c r="CQ273" s="256"/>
      <c r="CR273" s="247"/>
      <c r="CS273" s="64"/>
      <c r="CT273" s="226"/>
      <c r="CU273" s="226"/>
      <c r="CV273" s="226"/>
      <c r="CW273" s="226"/>
      <c r="CX273" s="226"/>
      <c r="CY273" s="247"/>
      <c r="CZ273" s="64"/>
      <c r="DA273" s="256"/>
      <c r="DB273" s="256"/>
      <c r="DC273" s="256"/>
      <c r="DD273" s="256"/>
      <c r="DE273" s="256"/>
    </row>
    <row r="274" spans="1:109" ht="16.5" x14ac:dyDescent="0.3">
      <c r="A274" s="391">
        <v>2009</v>
      </c>
      <c r="B274" s="353" t="s">
        <v>48</v>
      </c>
      <c r="C274" s="354" t="s">
        <v>101</v>
      </c>
      <c r="D274" s="355">
        <v>1353.0300000000002</v>
      </c>
      <c r="E274" s="355">
        <v>16686.580000000002</v>
      </c>
      <c r="F274" s="356">
        <v>998.93</v>
      </c>
      <c r="G274" s="356">
        <v>1226.26</v>
      </c>
      <c r="H274" s="357">
        <v>20264.800000000003</v>
      </c>
      <c r="I274" s="54"/>
      <c r="J274" s="54"/>
      <c r="BY274" s="247"/>
      <c r="BZ274" s="64"/>
      <c r="CA274" s="254"/>
      <c r="CB274" s="254"/>
      <c r="CC274" s="254"/>
      <c r="CD274" s="254"/>
      <c r="CE274" s="254"/>
      <c r="CF274" s="247"/>
      <c r="CG274" s="64"/>
      <c r="CH274" s="255"/>
      <c r="CI274" s="255"/>
      <c r="CJ274" s="255"/>
      <c r="CK274" s="255"/>
      <c r="CL274" s="255"/>
      <c r="CM274" s="256"/>
      <c r="CN274" s="256"/>
      <c r="CO274" s="256"/>
      <c r="CP274" s="256"/>
      <c r="CQ274" s="256"/>
      <c r="CR274" s="247"/>
      <c r="CS274" s="64"/>
      <c r="CT274" s="226"/>
      <c r="CU274" s="226"/>
      <c r="CV274" s="226"/>
      <c r="CW274" s="226"/>
      <c r="CX274" s="226"/>
      <c r="CY274" s="247"/>
      <c r="CZ274" s="64"/>
      <c r="DA274" s="256"/>
      <c r="DB274" s="256"/>
      <c r="DC274" s="256"/>
      <c r="DD274" s="256"/>
      <c r="DE274" s="256"/>
    </row>
    <row r="275" spans="1:109" ht="16.5" x14ac:dyDescent="0.3">
      <c r="A275" s="410">
        <v>2009</v>
      </c>
      <c r="B275" s="64" t="s">
        <v>49</v>
      </c>
      <c r="C275" s="358" t="s">
        <v>101</v>
      </c>
      <c r="D275" s="359">
        <v>1667.355</v>
      </c>
      <c r="E275" s="359">
        <v>20051.48</v>
      </c>
      <c r="F275" s="360">
        <v>1452.4775</v>
      </c>
      <c r="G275" s="360">
        <v>1109.5</v>
      </c>
      <c r="H275" s="118">
        <v>24280.8125</v>
      </c>
      <c r="I275" s="54"/>
      <c r="J275" s="54"/>
      <c r="BY275" s="247"/>
      <c r="BZ275" s="64"/>
      <c r="CA275" s="254"/>
      <c r="CB275" s="254"/>
      <c r="CC275" s="254"/>
      <c r="CD275" s="254"/>
      <c r="CE275" s="254"/>
      <c r="CF275" s="247"/>
      <c r="CG275" s="64"/>
      <c r="CH275" s="255"/>
      <c r="CI275" s="255"/>
      <c r="CJ275" s="255"/>
      <c r="CK275" s="255"/>
      <c r="CL275" s="255"/>
      <c r="CM275" s="256"/>
      <c r="CN275" s="256"/>
      <c r="CO275" s="256"/>
      <c r="CP275" s="256"/>
      <c r="CQ275" s="256"/>
      <c r="CR275" s="247"/>
      <c r="CS275" s="64"/>
      <c r="CT275" s="226"/>
      <c r="CU275" s="226"/>
      <c r="CV275" s="226"/>
      <c r="CW275" s="226"/>
      <c r="CX275" s="226"/>
      <c r="CY275" s="247"/>
      <c r="CZ275" s="64"/>
      <c r="DA275" s="256"/>
      <c r="DB275" s="256"/>
      <c r="DC275" s="256"/>
      <c r="DD275" s="256"/>
      <c r="DE275" s="256"/>
    </row>
    <row r="276" spans="1:109" ht="16.5" x14ac:dyDescent="0.3">
      <c r="A276" s="391">
        <v>2010</v>
      </c>
      <c r="B276" s="353" t="s">
        <v>50</v>
      </c>
      <c r="C276" s="354" t="s">
        <v>101</v>
      </c>
      <c r="D276" s="355">
        <v>1696.3200000000002</v>
      </c>
      <c r="E276" s="355">
        <v>13766.310000000001</v>
      </c>
      <c r="F276" s="356">
        <v>1035.6075000000001</v>
      </c>
      <c r="G276" s="356">
        <v>1118.3999999999999</v>
      </c>
      <c r="H276" s="357">
        <v>17616.637500000001</v>
      </c>
      <c r="I276" s="54"/>
      <c r="J276" s="54"/>
      <c r="BY276" s="247"/>
      <c r="BZ276" s="64"/>
      <c r="CA276" s="254"/>
      <c r="CB276" s="254"/>
      <c r="CC276" s="254"/>
      <c r="CD276" s="254"/>
      <c r="CE276" s="254"/>
      <c r="CF276" s="247"/>
      <c r="CG276" s="64"/>
      <c r="CH276" s="255"/>
      <c r="CI276" s="255"/>
      <c r="CJ276" s="255"/>
      <c r="CK276" s="255"/>
      <c r="CL276" s="255"/>
      <c r="CM276" s="256"/>
      <c r="CN276" s="256"/>
      <c r="CO276" s="256"/>
      <c r="CP276" s="256"/>
      <c r="CQ276" s="256"/>
      <c r="CR276" s="247"/>
      <c r="CS276" s="64"/>
      <c r="CT276" s="226"/>
      <c r="CU276" s="226"/>
      <c r="CV276" s="226"/>
      <c r="CW276" s="226"/>
      <c r="CX276" s="226"/>
      <c r="CY276" s="247"/>
      <c r="CZ276" s="64"/>
      <c r="DA276" s="256"/>
      <c r="DB276" s="256"/>
      <c r="DC276" s="256"/>
      <c r="DD276" s="256"/>
      <c r="DE276" s="256"/>
    </row>
    <row r="277" spans="1:109" ht="16.5" x14ac:dyDescent="0.3">
      <c r="A277" s="410">
        <v>2010</v>
      </c>
      <c r="B277" s="64" t="s">
        <v>51</v>
      </c>
      <c r="C277" s="358" t="s">
        <v>101</v>
      </c>
      <c r="D277" s="359">
        <v>1359.7399999999998</v>
      </c>
      <c r="E277" s="359">
        <v>19451.02</v>
      </c>
      <c r="F277" s="360">
        <v>1221.5625</v>
      </c>
      <c r="G277" s="360">
        <v>1197.07</v>
      </c>
      <c r="H277" s="118">
        <v>23229.392500000002</v>
      </c>
      <c r="I277" s="54"/>
      <c r="J277" s="54"/>
      <c r="BY277" s="247"/>
      <c r="BZ277" s="64"/>
      <c r="CA277" s="254"/>
      <c r="CB277" s="254"/>
      <c r="CC277" s="254"/>
      <c r="CD277" s="254"/>
      <c r="CE277" s="254"/>
      <c r="CF277" s="247"/>
      <c r="CG277" s="64"/>
      <c r="CH277" s="255"/>
      <c r="CI277" s="255"/>
      <c r="CJ277" s="255"/>
      <c r="CK277" s="255"/>
      <c r="CL277" s="255"/>
      <c r="CM277" s="256"/>
      <c r="CN277" s="256"/>
      <c r="CO277" s="256"/>
      <c r="CP277" s="256"/>
      <c r="CQ277" s="256"/>
      <c r="CR277" s="247"/>
      <c r="CS277" s="64"/>
      <c r="CT277" s="226"/>
      <c r="CU277" s="226"/>
      <c r="CV277" s="226"/>
      <c r="CW277" s="226"/>
      <c r="CX277" s="226"/>
      <c r="CY277" s="247"/>
      <c r="CZ277" s="64"/>
      <c r="DA277" s="256"/>
      <c r="DB277" s="256"/>
      <c r="DC277" s="256"/>
      <c r="DD277" s="256"/>
      <c r="DE277" s="256"/>
    </row>
    <row r="278" spans="1:109" ht="16.5" x14ac:dyDescent="0.3">
      <c r="A278" s="391">
        <v>2010</v>
      </c>
      <c r="B278" s="353" t="s">
        <v>52</v>
      </c>
      <c r="C278" s="354" t="s">
        <v>101</v>
      </c>
      <c r="D278" s="355">
        <v>1885.9524999999999</v>
      </c>
      <c r="E278" s="355">
        <v>17483.75</v>
      </c>
      <c r="F278" s="356">
        <v>1529.58</v>
      </c>
      <c r="G278" s="356">
        <v>1371.1499999999999</v>
      </c>
      <c r="H278" s="357">
        <v>22270.432499999999</v>
      </c>
      <c r="I278" s="54"/>
      <c r="J278" s="54"/>
      <c r="BY278" s="247"/>
      <c r="BZ278" s="64"/>
      <c r="CA278" s="254"/>
      <c r="CB278" s="254"/>
      <c r="CC278" s="254"/>
      <c r="CD278" s="254"/>
      <c r="CE278" s="254"/>
      <c r="CF278" s="247"/>
      <c r="CG278" s="64"/>
      <c r="CH278" s="255"/>
      <c r="CI278" s="255"/>
      <c r="CJ278" s="255"/>
      <c r="CK278" s="255"/>
      <c r="CL278" s="255"/>
      <c r="CM278" s="256"/>
      <c r="CN278" s="256"/>
      <c r="CO278" s="256"/>
      <c r="CP278" s="256"/>
      <c r="CQ278" s="256"/>
      <c r="CR278" s="247"/>
      <c r="CS278" s="64"/>
      <c r="CT278" s="226"/>
      <c r="CU278" s="226"/>
      <c r="CV278" s="226"/>
      <c r="CW278" s="226"/>
      <c r="CX278" s="226"/>
      <c r="CY278" s="247"/>
      <c r="CZ278" s="64"/>
      <c r="DA278" s="256"/>
      <c r="DB278" s="256"/>
      <c r="DC278" s="256"/>
      <c r="DD278" s="256"/>
      <c r="DE278" s="256"/>
    </row>
    <row r="279" spans="1:109" ht="16.5" x14ac:dyDescent="0.3">
      <c r="A279" s="410">
        <v>2010</v>
      </c>
      <c r="B279" s="64" t="s">
        <v>40</v>
      </c>
      <c r="C279" s="358" t="s">
        <v>101</v>
      </c>
      <c r="D279" s="359">
        <v>2080.0025000000001</v>
      </c>
      <c r="E279" s="359">
        <v>15653.96</v>
      </c>
      <c r="F279" s="360">
        <v>1048.2350000000001</v>
      </c>
      <c r="G279" s="360">
        <v>1534.76</v>
      </c>
      <c r="H279" s="118">
        <v>20316.9575</v>
      </c>
      <c r="I279" s="54"/>
      <c r="J279" s="54"/>
      <c r="BY279" s="247"/>
      <c r="BZ279" s="64"/>
      <c r="CA279" s="254"/>
      <c r="CB279" s="254"/>
      <c r="CC279" s="254"/>
      <c r="CD279" s="254"/>
      <c r="CE279" s="254"/>
      <c r="CF279" s="247"/>
      <c r="CG279" s="64"/>
      <c r="CH279" s="255"/>
      <c r="CI279" s="255"/>
      <c r="CJ279" s="255"/>
      <c r="CK279" s="255"/>
      <c r="CL279" s="255"/>
      <c r="CM279" s="256"/>
      <c r="CN279" s="256"/>
      <c r="CO279" s="256"/>
      <c r="CP279" s="256"/>
      <c r="CQ279" s="256"/>
      <c r="CR279" s="247"/>
      <c r="CS279" s="64"/>
      <c r="CT279" s="226"/>
      <c r="CU279" s="226"/>
      <c r="CV279" s="226"/>
      <c r="CW279" s="226"/>
      <c r="CX279" s="226"/>
      <c r="CY279" s="247"/>
      <c r="CZ279" s="64"/>
      <c r="DA279" s="256"/>
      <c r="DB279" s="256"/>
      <c r="DC279" s="256"/>
      <c r="DD279" s="256"/>
      <c r="DE279" s="256"/>
    </row>
    <row r="280" spans="1:109" ht="16.5" x14ac:dyDescent="0.3">
      <c r="A280" s="391">
        <v>2010</v>
      </c>
      <c r="B280" s="353" t="s">
        <v>42</v>
      </c>
      <c r="C280" s="354" t="s">
        <v>101</v>
      </c>
      <c r="D280" s="355">
        <v>2432.7800000000002</v>
      </c>
      <c r="E280" s="355">
        <v>18843.400000000001</v>
      </c>
      <c r="F280" s="356">
        <v>1210.4575</v>
      </c>
      <c r="G280" s="356">
        <v>1473.6800000000003</v>
      </c>
      <c r="H280" s="357">
        <v>23960.317499999997</v>
      </c>
      <c r="I280" s="54"/>
      <c r="J280" s="54"/>
      <c r="BY280" s="247"/>
      <c r="BZ280" s="64"/>
      <c r="CA280" s="254"/>
      <c r="CB280" s="254"/>
      <c r="CC280" s="254"/>
      <c r="CD280" s="254"/>
      <c r="CE280" s="254"/>
      <c r="CF280" s="247"/>
      <c r="CG280" s="64"/>
      <c r="CH280" s="255"/>
      <c r="CI280" s="255"/>
      <c r="CJ280" s="255"/>
      <c r="CK280" s="255"/>
      <c r="CL280" s="255"/>
      <c r="CM280" s="256"/>
      <c r="CN280" s="256"/>
      <c r="CO280" s="256"/>
      <c r="CP280" s="256"/>
      <c r="CQ280" s="256"/>
      <c r="CR280" s="247"/>
      <c r="CS280" s="64"/>
      <c r="CT280" s="226"/>
      <c r="CU280" s="226"/>
      <c r="CV280" s="226"/>
      <c r="CW280" s="226"/>
      <c r="CX280" s="226"/>
      <c r="CY280" s="247"/>
      <c r="CZ280" s="64"/>
      <c r="DA280" s="256"/>
      <c r="DB280" s="256"/>
      <c r="DC280" s="256"/>
      <c r="DD280" s="256"/>
      <c r="DE280" s="256"/>
    </row>
    <row r="281" spans="1:109" ht="16.5" x14ac:dyDescent="0.3">
      <c r="A281" s="410">
        <v>2010</v>
      </c>
      <c r="B281" s="64" t="s">
        <v>43</v>
      </c>
      <c r="C281" s="358" t="s">
        <v>101</v>
      </c>
      <c r="D281" s="359">
        <v>2619.0699999999997</v>
      </c>
      <c r="E281" s="359">
        <v>16898.36</v>
      </c>
      <c r="F281" s="360">
        <v>1464.8200000000002</v>
      </c>
      <c r="G281" s="360">
        <v>1273.0999999999999</v>
      </c>
      <c r="H281" s="118">
        <v>22255.35</v>
      </c>
      <c r="I281" s="54"/>
      <c r="J281" s="54"/>
      <c r="BY281" s="247"/>
      <c r="BZ281" s="64"/>
      <c r="CA281" s="254"/>
      <c r="CB281" s="254"/>
      <c r="CC281" s="254"/>
      <c r="CD281" s="254"/>
      <c r="CE281" s="254"/>
      <c r="CF281" s="247"/>
      <c r="CG281" s="64"/>
      <c r="CH281" s="255"/>
      <c r="CI281" s="255"/>
      <c r="CJ281" s="255"/>
      <c r="CK281" s="255"/>
      <c r="CL281" s="255"/>
      <c r="CM281" s="256"/>
      <c r="CN281" s="256"/>
      <c r="CO281" s="256"/>
      <c r="CP281" s="256"/>
      <c r="CQ281" s="256"/>
      <c r="CR281" s="247"/>
      <c r="CS281" s="64"/>
      <c r="CT281" s="226"/>
      <c r="CU281" s="226"/>
      <c r="CV281" s="226"/>
      <c r="CW281" s="226"/>
      <c r="CX281" s="226"/>
      <c r="CY281" s="247"/>
      <c r="CZ281" s="64"/>
      <c r="DA281" s="256"/>
      <c r="DB281" s="256"/>
      <c r="DC281" s="256"/>
      <c r="DD281" s="256"/>
      <c r="DE281" s="256"/>
    </row>
    <row r="282" spans="1:109" ht="16.5" x14ac:dyDescent="0.3">
      <c r="A282" s="391">
        <v>2010</v>
      </c>
      <c r="B282" s="353" t="s">
        <v>44</v>
      </c>
      <c r="C282" s="354" t="s">
        <v>101</v>
      </c>
      <c r="D282" s="355">
        <v>2680.7200000000003</v>
      </c>
      <c r="E282" s="355">
        <v>18387.739999999998</v>
      </c>
      <c r="F282" s="356">
        <v>1220.3400000000001</v>
      </c>
      <c r="G282" s="356">
        <v>1454.1399999999999</v>
      </c>
      <c r="H282" s="357">
        <v>23742.940000000002</v>
      </c>
      <c r="I282" s="54"/>
      <c r="J282" s="54"/>
      <c r="BY282" s="247"/>
      <c r="BZ282" s="64"/>
      <c r="CA282" s="254"/>
      <c r="CB282" s="254"/>
      <c r="CC282" s="254"/>
      <c r="CD282" s="254"/>
      <c r="CE282" s="254"/>
      <c r="CF282" s="247"/>
      <c r="CG282" s="64"/>
      <c r="CH282" s="255"/>
      <c r="CI282" s="255"/>
      <c r="CJ282" s="255"/>
      <c r="CK282" s="255"/>
      <c r="CL282" s="255"/>
      <c r="CM282" s="256"/>
      <c r="CN282" s="256"/>
      <c r="CO282" s="256"/>
      <c r="CP282" s="256"/>
      <c r="CQ282" s="256"/>
      <c r="CR282" s="247"/>
      <c r="CS282" s="64"/>
      <c r="CT282" s="226"/>
      <c r="CU282" s="226"/>
      <c r="CV282" s="226"/>
      <c r="CW282" s="226"/>
      <c r="CX282" s="226"/>
      <c r="CY282" s="247"/>
      <c r="CZ282" s="64"/>
      <c r="DA282" s="256"/>
      <c r="DB282" s="256"/>
      <c r="DC282" s="256"/>
      <c r="DD282" s="256"/>
      <c r="DE282" s="256"/>
    </row>
    <row r="283" spans="1:109" ht="16.5" x14ac:dyDescent="0.3">
      <c r="A283" s="410">
        <v>2010</v>
      </c>
      <c r="B283" s="64" t="s">
        <v>45</v>
      </c>
      <c r="C283" s="358" t="s">
        <v>101</v>
      </c>
      <c r="D283" s="359">
        <v>2836.19</v>
      </c>
      <c r="E283" s="359">
        <v>17887.3</v>
      </c>
      <c r="F283" s="360">
        <v>1765.1874999999998</v>
      </c>
      <c r="G283" s="360">
        <v>1604.3</v>
      </c>
      <c r="H283" s="118">
        <v>24092.977500000001</v>
      </c>
      <c r="I283" s="54"/>
      <c r="J283" s="54"/>
      <c r="BY283" s="247"/>
      <c r="BZ283" s="64"/>
      <c r="CA283" s="254"/>
      <c r="CB283" s="254"/>
      <c r="CC283" s="254"/>
      <c r="CD283" s="254"/>
      <c r="CE283" s="254"/>
      <c r="CF283" s="247"/>
      <c r="CG283" s="64"/>
      <c r="CH283" s="255"/>
      <c r="CI283" s="255"/>
      <c r="CJ283" s="255"/>
      <c r="CK283" s="255"/>
      <c r="CL283" s="255"/>
      <c r="CM283" s="256"/>
      <c r="CN283" s="256"/>
      <c r="CO283" s="256"/>
      <c r="CP283" s="256"/>
      <c r="CQ283" s="256"/>
      <c r="CR283" s="247"/>
      <c r="CS283" s="64"/>
      <c r="CT283" s="226"/>
      <c r="CU283" s="226"/>
      <c r="CV283" s="226"/>
      <c r="CW283" s="226"/>
      <c r="CX283" s="226"/>
      <c r="CY283" s="247"/>
      <c r="CZ283" s="64"/>
      <c r="DA283" s="256"/>
      <c r="DB283" s="256"/>
      <c r="DC283" s="256"/>
      <c r="DD283" s="256"/>
      <c r="DE283" s="256"/>
    </row>
    <row r="284" spans="1:109" ht="16.5" x14ac:dyDescent="0.3">
      <c r="A284" s="391">
        <v>2010</v>
      </c>
      <c r="B284" s="353" t="s">
        <v>46</v>
      </c>
      <c r="C284" s="354" t="s">
        <v>101</v>
      </c>
      <c r="D284" s="355">
        <v>3901.86</v>
      </c>
      <c r="E284" s="355">
        <v>20154</v>
      </c>
      <c r="F284" s="356">
        <v>1978.57</v>
      </c>
      <c r="G284" s="356">
        <v>1526.55</v>
      </c>
      <c r="H284" s="357">
        <v>27560.980000000003</v>
      </c>
      <c r="I284" s="54"/>
      <c r="J284" s="54"/>
      <c r="BY284" s="247"/>
      <c r="BZ284" s="64"/>
      <c r="CA284" s="254"/>
      <c r="CB284" s="254"/>
      <c r="CC284" s="254"/>
      <c r="CD284" s="254"/>
      <c r="CE284" s="254"/>
      <c r="CF284" s="247"/>
      <c r="CG284" s="64"/>
      <c r="CH284" s="255"/>
      <c r="CI284" s="255"/>
      <c r="CJ284" s="255"/>
      <c r="CK284" s="255"/>
      <c r="CL284" s="255"/>
      <c r="CM284" s="256"/>
      <c r="CN284" s="256"/>
      <c r="CO284" s="256"/>
      <c r="CP284" s="256"/>
      <c r="CQ284" s="256"/>
      <c r="CR284" s="247"/>
      <c r="CS284" s="64"/>
      <c r="CT284" s="226"/>
      <c r="CU284" s="226"/>
      <c r="CV284" s="226"/>
      <c r="CW284" s="226"/>
      <c r="CX284" s="226"/>
      <c r="CY284" s="247"/>
      <c r="CZ284" s="64"/>
      <c r="DA284" s="256"/>
      <c r="DB284" s="256"/>
      <c r="DC284" s="256"/>
      <c r="DD284" s="256"/>
      <c r="DE284" s="256"/>
    </row>
    <row r="285" spans="1:109" ht="16.5" x14ac:dyDescent="0.3">
      <c r="A285" s="410">
        <v>2010</v>
      </c>
      <c r="B285" s="64" t="s">
        <v>47</v>
      </c>
      <c r="C285" s="358" t="s">
        <v>101</v>
      </c>
      <c r="D285" s="359">
        <v>3766.25</v>
      </c>
      <c r="E285" s="359">
        <v>19633.019999999997</v>
      </c>
      <c r="F285" s="360">
        <v>1626.9625000000001</v>
      </c>
      <c r="G285" s="360">
        <v>1604.73</v>
      </c>
      <c r="H285" s="118">
        <v>26630.962500000001</v>
      </c>
      <c r="I285" s="54"/>
      <c r="J285" s="54"/>
      <c r="BY285" s="247"/>
      <c r="BZ285" s="64"/>
      <c r="CA285" s="254"/>
      <c r="CB285" s="254"/>
      <c r="CC285" s="254"/>
      <c r="CD285" s="254"/>
      <c r="CE285" s="254"/>
      <c r="CF285" s="247"/>
      <c r="CG285" s="64"/>
      <c r="CH285" s="255"/>
      <c r="CI285" s="255"/>
      <c r="CJ285" s="255"/>
      <c r="CK285" s="255"/>
      <c r="CL285" s="255"/>
      <c r="CM285" s="256"/>
      <c r="CN285" s="256"/>
      <c r="CO285" s="256"/>
      <c r="CP285" s="256"/>
      <c r="CQ285" s="256"/>
      <c r="CR285" s="247"/>
      <c r="CS285" s="64"/>
      <c r="CT285" s="226"/>
      <c r="CU285" s="226"/>
      <c r="CV285" s="226"/>
      <c r="CW285" s="226"/>
      <c r="CX285" s="226"/>
      <c r="CY285" s="247"/>
      <c r="CZ285" s="64"/>
      <c r="DA285" s="256"/>
      <c r="DB285" s="256"/>
      <c r="DC285" s="256"/>
      <c r="DD285" s="256"/>
      <c r="DE285" s="256"/>
    </row>
    <row r="286" spans="1:109" ht="16.5" x14ac:dyDescent="0.3">
      <c r="A286" s="391">
        <v>2010</v>
      </c>
      <c r="B286" s="353" t="s">
        <v>48</v>
      </c>
      <c r="C286" s="354" t="s">
        <v>101</v>
      </c>
      <c r="D286" s="355">
        <v>3515.55</v>
      </c>
      <c r="E286" s="355">
        <v>19825.879999999997</v>
      </c>
      <c r="F286" s="356">
        <v>1406.6</v>
      </c>
      <c r="G286" s="356">
        <v>1824.0500000000002</v>
      </c>
      <c r="H286" s="357">
        <v>26572.080000000002</v>
      </c>
      <c r="I286" s="54"/>
      <c r="J286" s="54"/>
      <c r="BY286" s="247"/>
      <c r="BZ286" s="64"/>
      <c r="CA286" s="254"/>
      <c r="CB286" s="254"/>
      <c r="CC286" s="254"/>
      <c r="CD286" s="254"/>
      <c r="CE286" s="254"/>
      <c r="CF286" s="247"/>
      <c r="CG286" s="64"/>
      <c r="CH286" s="255"/>
      <c r="CI286" s="255"/>
      <c r="CJ286" s="255"/>
      <c r="CK286" s="255"/>
      <c r="CL286" s="255"/>
      <c r="CM286" s="256"/>
      <c r="CN286" s="256"/>
      <c r="CO286" s="256"/>
      <c r="CP286" s="256"/>
      <c r="CQ286" s="256"/>
      <c r="CR286" s="247"/>
      <c r="CS286" s="64"/>
      <c r="CT286" s="226"/>
      <c r="CU286" s="226"/>
      <c r="CV286" s="226"/>
      <c r="CW286" s="226"/>
      <c r="CX286" s="226"/>
      <c r="CY286" s="247"/>
      <c r="CZ286" s="64"/>
      <c r="DA286" s="256"/>
      <c r="DB286" s="256"/>
      <c r="DC286" s="256"/>
      <c r="DD286" s="256"/>
      <c r="DE286" s="256"/>
    </row>
    <row r="287" spans="1:109" ht="16.5" x14ac:dyDescent="0.3">
      <c r="A287" s="410">
        <v>2010</v>
      </c>
      <c r="B287" s="64" t="s">
        <v>49</v>
      </c>
      <c r="C287" s="358" t="s">
        <v>101</v>
      </c>
      <c r="D287" s="359">
        <v>2779.3</v>
      </c>
      <c r="E287" s="359">
        <v>20548.45</v>
      </c>
      <c r="F287" s="360">
        <v>1584.1424999999999</v>
      </c>
      <c r="G287" s="360">
        <v>1634.74</v>
      </c>
      <c r="H287" s="118">
        <v>26546.6325</v>
      </c>
      <c r="I287" s="54"/>
      <c r="J287" s="54"/>
      <c r="BY287" s="247"/>
      <c r="BZ287" s="64"/>
      <c r="CA287" s="254"/>
      <c r="CB287" s="254"/>
      <c r="CC287" s="254"/>
      <c r="CD287" s="254"/>
      <c r="CE287" s="254"/>
      <c r="CF287" s="247"/>
      <c r="CG287" s="64"/>
      <c r="CH287" s="255"/>
      <c r="CI287" s="255"/>
      <c r="CJ287" s="255"/>
      <c r="CK287" s="255"/>
      <c r="CL287" s="255"/>
      <c r="CM287" s="256"/>
      <c r="CN287" s="256"/>
      <c r="CO287" s="256"/>
      <c r="CP287" s="256"/>
      <c r="CQ287" s="256"/>
      <c r="CR287" s="247"/>
      <c r="CS287" s="64"/>
      <c r="CT287" s="226"/>
      <c r="CU287" s="226"/>
      <c r="CV287" s="226"/>
      <c r="CW287" s="226"/>
      <c r="CX287" s="226"/>
      <c r="CY287" s="247"/>
      <c r="CZ287" s="64"/>
      <c r="DA287" s="256"/>
      <c r="DB287" s="256"/>
      <c r="DC287" s="256"/>
      <c r="DD287" s="256"/>
      <c r="DE287" s="256"/>
    </row>
    <row r="288" spans="1:109" ht="16.5" x14ac:dyDescent="0.3">
      <c r="A288" s="391">
        <v>2011</v>
      </c>
      <c r="B288" s="353" t="s">
        <v>50</v>
      </c>
      <c r="C288" s="354" t="s">
        <v>101</v>
      </c>
      <c r="D288" s="355">
        <v>2373.3000000000002</v>
      </c>
      <c r="E288" s="355">
        <v>18621.87</v>
      </c>
      <c r="F288" s="356">
        <v>1133.1075000000001</v>
      </c>
      <c r="G288" s="356">
        <v>1289.8499999999999</v>
      </c>
      <c r="H288" s="357">
        <v>23418.127499999999</v>
      </c>
      <c r="I288" s="54"/>
      <c r="J288" s="54"/>
      <c r="BY288" s="247"/>
      <c r="BZ288" s="64"/>
      <c r="CA288" s="254"/>
      <c r="CB288" s="254"/>
      <c r="CC288" s="254"/>
      <c r="CD288" s="254"/>
      <c r="CE288" s="254"/>
      <c r="CF288" s="247"/>
      <c r="CG288" s="64"/>
      <c r="CH288" s="255"/>
      <c r="CI288" s="255"/>
      <c r="CJ288" s="255"/>
      <c r="CK288" s="255"/>
      <c r="CL288" s="255"/>
      <c r="CM288" s="256"/>
      <c r="CN288" s="256"/>
      <c r="CO288" s="256"/>
      <c r="CP288" s="256"/>
      <c r="CQ288" s="256"/>
      <c r="CR288" s="247"/>
      <c r="CS288" s="64"/>
      <c r="CT288" s="226"/>
      <c r="CU288" s="226"/>
      <c r="CV288" s="226"/>
      <c r="CW288" s="226"/>
      <c r="CX288" s="226"/>
      <c r="CY288" s="247"/>
      <c r="CZ288" s="64"/>
      <c r="DA288" s="256"/>
      <c r="DB288" s="256"/>
      <c r="DC288" s="256"/>
      <c r="DD288" s="256"/>
      <c r="DE288" s="256"/>
    </row>
    <row r="289" spans="1:109" ht="16.5" x14ac:dyDescent="0.3">
      <c r="A289" s="410">
        <v>2011</v>
      </c>
      <c r="B289" s="64" t="s">
        <v>51</v>
      </c>
      <c r="C289" s="358" t="s">
        <v>101</v>
      </c>
      <c r="D289" s="359">
        <v>3097.55</v>
      </c>
      <c r="E289" s="359">
        <v>17427.72</v>
      </c>
      <c r="F289" s="360">
        <v>1420.5050000000001</v>
      </c>
      <c r="G289" s="360">
        <v>1348.71</v>
      </c>
      <c r="H289" s="118">
        <v>23294.485000000001</v>
      </c>
      <c r="I289" s="54"/>
      <c r="J289" s="54"/>
      <c r="BY289" s="247"/>
      <c r="BZ289" s="64"/>
      <c r="CA289" s="254"/>
      <c r="CB289" s="254"/>
      <c r="CC289" s="254"/>
      <c r="CD289" s="254"/>
      <c r="CE289" s="254"/>
      <c r="CF289" s="247"/>
      <c r="CG289" s="64"/>
      <c r="CH289" s="255"/>
      <c r="CI289" s="255"/>
      <c r="CJ289" s="255"/>
      <c r="CK289" s="255"/>
      <c r="CL289" s="255"/>
      <c r="CM289" s="256"/>
      <c r="CN289" s="256"/>
      <c r="CO289" s="256"/>
      <c r="CP289" s="256"/>
      <c r="CQ289" s="256"/>
      <c r="CR289" s="247"/>
      <c r="CS289" s="64"/>
      <c r="CT289" s="226"/>
      <c r="CU289" s="226"/>
      <c r="CV289" s="226"/>
      <c r="CW289" s="226"/>
      <c r="CX289" s="226"/>
      <c r="CY289" s="247"/>
      <c r="CZ289" s="64"/>
      <c r="DA289" s="256"/>
      <c r="DB289" s="256"/>
      <c r="DC289" s="256"/>
      <c r="DD289" s="256"/>
      <c r="DE289" s="256"/>
    </row>
    <row r="290" spans="1:109" ht="16.5" x14ac:dyDescent="0.3">
      <c r="A290" s="391">
        <v>2011</v>
      </c>
      <c r="B290" s="353" t="s">
        <v>52</v>
      </c>
      <c r="C290" s="354" t="s">
        <v>101</v>
      </c>
      <c r="D290" s="355">
        <v>3189.3199999999997</v>
      </c>
      <c r="E290" s="355">
        <v>23605.989999999998</v>
      </c>
      <c r="F290" s="356">
        <v>3308.5625</v>
      </c>
      <c r="G290" s="356">
        <v>1875.46</v>
      </c>
      <c r="H290" s="357">
        <v>31979.332499999997</v>
      </c>
      <c r="I290" s="54"/>
      <c r="J290" s="54"/>
      <c r="BY290" s="247"/>
      <c r="BZ290" s="64"/>
      <c r="CA290" s="254"/>
      <c r="CB290" s="254"/>
      <c r="CC290" s="254"/>
      <c r="CD290" s="254"/>
      <c r="CE290" s="254"/>
      <c r="CF290" s="247"/>
      <c r="CG290" s="64"/>
      <c r="CH290" s="255"/>
      <c r="CI290" s="255"/>
      <c r="CJ290" s="255"/>
      <c r="CK290" s="255"/>
      <c r="CL290" s="255"/>
      <c r="CM290" s="256"/>
      <c r="CN290" s="256"/>
      <c r="CO290" s="256"/>
      <c r="CP290" s="256"/>
      <c r="CQ290" s="256"/>
      <c r="CR290" s="247"/>
      <c r="CS290" s="64"/>
      <c r="CT290" s="226"/>
      <c r="CU290" s="226"/>
      <c r="CV290" s="226"/>
      <c r="CW290" s="226"/>
      <c r="CX290" s="226"/>
      <c r="CY290" s="247"/>
      <c r="CZ290" s="64"/>
      <c r="DA290" s="256"/>
      <c r="DB290" s="256"/>
      <c r="DC290" s="256"/>
      <c r="DD290" s="256"/>
      <c r="DE290" s="256"/>
    </row>
    <row r="291" spans="1:109" ht="16.5" x14ac:dyDescent="0.3">
      <c r="A291" s="410">
        <v>2011</v>
      </c>
      <c r="B291" s="64" t="s">
        <v>40</v>
      </c>
      <c r="C291" s="358" t="s">
        <v>101</v>
      </c>
      <c r="D291" s="359">
        <v>2794.62</v>
      </c>
      <c r="E291" s="359">
        <v>18076.3</v>
      </c>
      <c r="F291" s="360">
        <v>3170.2424999999998</v>
      </c>
      <c r="G291" s="360">
        <v>1690.3300000000002</v>
      </c>
      <c r="H291" s="118">
        <v>25731.4925</v>
      </c>
      <c r="I291" s="54"/>
      <c r="J291" s="54"/>
      <c r="BY291" s="247"/>
      <c r="BZ291" s="64"/>
      <c r="CA291" s="254"/>
      <c r="CB291" s="254"/>
      <c r="CC291" s="254"/>
      <c r="CD291" s="254"/>
      <c r="CE291" s="254"/>
      <c r="CF291" s="247"/>
      <c r="CG291" s="64"/>
      <c r="CH291" s="255"/>
      <c r="CI291" s="255"/>
      <c r="CJ291" s="255"/>
      <c r="CK291" s="255"/>
      <c r="CL291" s="255"/>
      <c r="CM291" s="256"/>
      <c r="CN291" s="256"/>
      <c r="CO291" s="256"/>
      <c r="CP291" s="256"/>
      <c r="CQ291" s="256"/>
      <c r="CR291" s="247"/>
      <c r="CS291" s="64"/>
      <c r="CT291" s="226"/>
      <c r="CU291" s="226"/>
      <c r="CV291" s="226"/>
      <c r="CW291" s="226"/>
      <c r="CX291" s="226"/>
      <c r="CY291" s="247"/>
      <c r="CZ291" s="64"/>
      <c r="DA291" s="256"/>
      <c r="DB291" s="256"/>
      <c r="DC291" s="256"/>
      <c r="DD291" s="256"/>
      <c r="DE291" s="256"/>
    </row>
    <row r="292" spans="1:109" ht="16.5" x14ac:dyDescent="0.3">
      <c r="A292" s="391">
        <v>2011</v>
      </c>
      <c r="B292" s="353" t="s">
        <v>42</v>
      </c>
      <c r="C292" s="354" t="s">
        <v>101</v>
      </c>
      <c r="D292" s="355">
        <v>2696.2</v>
      </c>
      <c r="E292" s="355">
        <v>19582.060000000001</v>
      </c>
      <c r="F292" s="356">
        <v>2256.2775000000001</v>
      </c>
      <c r="G292" s="356">
        <v>1993.35</v>
      </c>
      <c r="H292" s="357">
        <v>26527.887499999997</v>
      </c>
      <c r="I292" s="54"/>
      <c r="J292" s="54"/>
      <c r="BY292" s="247"/>
      <c r="BZ292" s="64"/>
      <c r="CA292" s="254"/>
      <c r="CB292" s="254"/>
      <c r="CC292" s="254"/>
      <c r="CD292" s="254"/>
      <c r="CE292" s="254"/>
      <c r="CF292" s="247"/>
      <c r="CG292" s="64"/>
      <c r="CH292" s="255"/>
      <c r="CI292" s="255"/>
      <c r="CJ292" s="255"/>
      <c r="CK292" s="255"/>
      <c r="CL292" s="255"/>
      <c r="CM292" s="256"/>
      <c r="CN292" s="256"/>
      <c r="CO292" s="256"/>
      <c r="CP292" s="256"/>
      <c r="CQ292" s="256"/>
      <c r="CR292" s="247"/>
      <c r="CS292" s="64"/>
      <c r="CT292" s="226"/>
      <c r="CU292" s="226"/>
      <c r="CV292" s="226"/>
      <c r="CW292" s="226"/>
      <c r="CX292" s="226"/>
      <c r="CY292" s="247"/>
      <c r="CZ292" s="64"/>
      <c r="DA292" s="256"/>
      <c r="DB292" s="256"/>
      <c r="DC292" s="256"/>
      <c r="DD292" s="256"/>
      <c r="DE292" s="256"/>
    </row>
    <row r="293" spans="1:109" ht="16.5" x14ac:dyDescent="0.3">
      <c r="A293" s="410">
        <v>2011</v>
      </c>
      <c r="B293" s="64" t="s">
        <v>43</v>
      </c>
      <c r="C293" s="358" t="s">
        <v>101</v>
      </c>
      <c r="D293" s="359">
        <v>2169.0600000000004</v>
      </c>
      <c r="E293" s="359">
        <v>20298.002500000002</v>
      </c>
      <c r="F293" s="360">
        <v>2187.7975000000001</v>
      </c>
      <c r="G293" s="360">
        <v>1877.56</v>
      </c>
      <c r="H293" s="118">
        <v>26532.42</v>
      </c>
      <c r="I293" s="54"/>
      <c r="J293" s="54"/>
      <c r="BY293" s="247"/>
      <c r="BZ293" s="64"/>
      <c r="CA293" s="254"/>
      <c r="CB293" s="254"/>
      <c r="CC293" s="254"/>
      <c r="CD293" s="254"/>
      <c r="CE293" s="254"/>
      <c r="CF293" s="247"/>
      <c r="CG293" s="64"/>
      <c r="CH293" s="255"/>
      <c r="CI293" s="255"/>
      <c r="CJ293" s="255"/>
      <c r="CK293" s="255"/>
      <c r="CL293" s="255"/>
      <c r="CM293" s="256"/>
      <c r="CN293" s="256"/>
      <c r="CO293" s="256"/>
      <c r="CP293" s="256"/>
      <c r="CQ293" s="256"/>
      <c r="CR293" s="247"/>
      <c r="CS293" s="64"/>
      <c r="CT293" s="226"/>
      <c r="CU293" s="226"/>
      <c r="CV293" s="226"/>
      <c r="CW293" s="226"/>
      <c r="CX293" s="226"/>
      <c r="CY293" s="247"/>
      <c r="CZ293" s="64"/>
      <c r="DA293" s="256"/>
      <c r="DB293" s="256"/>
      <c r="DC293" s="256"/>
      <c r="DD293" s="256"/>
      <c r="DE293" s="256"/>
    </row>
    <row r="294" spans="1:109" ht="16.5" x14ac:dyDescent="0.3">
      <c r="A294" s="391">
        <v>2011</v>
      </c>
      <c r="B294" s="353" t="s">
        <v>44</v>
      </c>
      <c r="C294" s="354" t="s">
        <v>101</v>
      </c>
      <c r="D294" s="355">
        <v>3242.37</v>
      </c>
      <c r="E294" s="355">
        <v>20465.730000000003</v>
      </c>
      <c r="F294" s="356">
        <v>2940.8200000000006</v>
      </c>
      <c r="G294" s="356">
        <v>1748.5500000000002</v>
      </c>
      <c r="H294" s="357">
        <v>28397.47</v>
      </c>
      <c r="I294" s="54"/>
      <c r="J294" s="54"/>
      <c r="BY294" s="247"/>
      <c r="BZ294" s="64"/>
      <c r="CA294" s="254"/>
      <c r="CB294" s="254"/>
      <c r="CC294" s="254"/>
      <c r="CD294" s="254"/>
      <c r="CE294" s="254"/>
      <c r="CF294" s="247"/>
      <c r="CG294" s="64"/>
      <c r="CH294" s="255"/>
      <c r="CI294" s="255"/>
      <c r="CJ294" s="255"/>
      <c r="CK294" s="255"/>
      <c r="CL294" s="255"/>
      <c r="CM294" s="256"/>
      <c r="CN294" s="256"/>
      <c r="CO294" s="256"/>
      <c r="CP294" s="256"/>
      <c r="CQ294" s="256"/>
      <c r="CR294" s="247"/>
      <c r="CS294" s="64"/>
      <c r="CT294" s="226"/>
      <c r="CU294" s="226"/>
      <c r="CV294" s="226"/>
      <c r="CW294" s="226"/>
      <c r="CX294" s="226"/>
      <c r="CY294" s="247"/>
      <c r="CZ294" s="64"/>
      <c r="DA294" s="256"/>
      <c r="DB294" s="256"/>
      <c r="DC294" s="256"/>
      <c r="DD294" s="256"/>
      <c r="DE294" s="256"/>
    </row>
    <row r="295" spans="1:109" ht="16.5" x14ac:dyDescent="0.3">
      <c r="A295" s="410">
        <v>2011</v>
      </c>
      <c r="B295" s="64" t="s">
        <v>45</v>
      </c>
      <c r="C295" s="358" t="s">
        <v>101</v>
      </c>
      <c r="D295" s="359">
        <v>3173.23</v>
      </c>
      <c r="E295" s="359">
        <v>21849.559999999998</v>
      </c>
      <c r="F295" s="360">
        <v>3933.69</v>
      </c>
      <c r="G295" s="360">
        <v>2220.11</v>
      </c>
      <c r="H295" s="118">
        <v>31176.59</v>
      </c>
      <c r="I295" s="54"/>
      <c r="J295" s="54"/>
      <c r="BY295" s="247"/>
      <c r="BZ295" s="64"/>
      <c r="CA295" s="254"/>
      <c r="CB295" s="254"/>
      <c r="CC295" s="254"/>
      <c r="CD295" s="254"/>
      <c r="CE295" s="254"/>
      <c r="CF295" s="247"/>
      <c r="CG295" s="64"/>
      <c r="CH295" s="255"/>
      <c r="CI295" s="255"/>
      <c r="CJ295" s="255"/>
      <c r="CK295" s="255"/>
      <c r="CL295" s="255"/>
      <c r="CM295" s="256"/>
      <c r="CN295" s="256"/>
      <c r="CO295" s="256"/>
      <c r="CP295" s="256"/>
      <c r="CQ295" s="256"/>
      <c r="CR295" s="247"/>
      <c r="CS295" s="64"/>
      <c r="CT295" s="226"/>
      <c r="CU295" s="226"/>
      <c r="CV295" s="226"/>
      <c r="CW295" s="226"/>
      <c r="CX295" s="226"/>
      <c r="CY295" s="247"/>
      <c r="CZ295" s="64"/>
      <c r="DA295" s="256"/>
      <c r="DB295" s="256"/>
      <c r="DC295" s="256"/>
      <c r="DD295" s="256"/>
      <c r="DE295" s="256"/>
    </row>
    <row r="296" spans="1:109" ht="16.5" x14ac:dyDescent="0.3">
      <c r="A296" s="391">
        <v>2011</v>
      </c>
      <c r="B296" s="353" t="s">
        <v>46</v>
      </c>
      <c r="C296" s="354" t="s">
        <v>101</v>
      </c>
      <c r="D296" s="355">
        <v>3541.0474999999997</v>
      </c>
      <c r="E296" s="355">
        <v>21272.93</v>
      </c>
      <c r="F296" s="356">
        <v>3622.665</v>
      </c>
      <c r="G296" s="356">
        <v>1911.93</v>
      </c>
      <c r="H296" s="357">
        <v>30348.572499999998</v>
      </c>
      <c r="I296" s="54"/>
      <c r="J296" s="54"/>
      <c r="BY296" s="247"/>
      <c r="BZ296" s="64"/>
      <c r="CA296" s="254"/>
      <c r="CB296" s="254"/>
      <c r="CC296" s="254"/>
      <c r="CD296" s="254"/>
      <c r="CE296" s="254"/>
      <c r="CF296" s="247"/>
      <c r="CG296" s="64"/>
      <c r="CH296" s="255"/>
      <c r="CI296" s="255"/>
      <c r="CJ296" s="255"/>
      <c r="CK296" s="255"/>
      <c r="CL296" s="255"/>
      <c r="CM296" s="256"/>
      <c r="CN296" s="256"/>
      <c r="CO296" s="256"/>
      <c r="CP296" s="256"/>
      <c r="CQ296" s="256"/>
      <c r="CR296" s="247"/>
      <c r="CS296" s="64"/>
      <c r="CT296" s="226"/>
      <c r="CU296" s="226"/>
      <c r="CV296" s="226"/>
      <c r="CW296" s="226"/>
      <c r="CX296" s="226"/>
      <c r="CY296" s="247"/>
      <c r="CZ296" s="64"/>
      <c r="DA296" s="256"/>
      <c r="DB296" s="256"/>
      <c r="DC296" s="256"/>
      <c r="DD296" s="256"/>
      <c r="DE296" s="256"/>
    </row>
    <row r="297" spans="1:109" ht="16.5" x14ac:dyDescent="0.3">
      <c r="A297" s="410">
        <v>2011</v>
      </c>
      <c r="B297" s="64" t="s">
        <v>47</v>
      </c>
      <c r="C297" s="358" t="s">
        <v>101</v>
      </c>
      <c r="D297" s="359">
        <v>3222.16</v>
      </c>
      <c r="E297" s="359">
        <v>21227.035</v>
      </c>
      <c r="F297" s="360">
        <v>3066.57</v>
      </c>
      <c r="G297" s="360">
        <v>1843</v>
      </c>
      <c r="H297" s="118">
        <v>29358.764999999999</v>
      </c>
      <c r="I297" s="54"/>
      <c r="J297" s="54"/>
      <c r="BY297" s="247"/>
      <c r="BZ297" s="64"/>
      <c r="CA297" s="254"/>
      <c r="CB297" s="254"/>
      <c r="CC297" s="254"/>
      <c r="CD297" s="254"/>
      <c r="CE297" s="254"/>
      <c r="CF297" s="247"/>
      <c r="CG297" s="64"/>
      <c r="CH297" s="255"/>
      <c r="CI297" s="255"/>
      <c r="CJ297" s="255"/>
      <c r="CK297" s="255"/>
      <c r="CL297" s="255"/>
      <c r="CM297" s="256"/>
      <c r="CN297" s="256"/>
      <c r="CO297" s="256"/>
      <c r="CP297" s="256"/>
      <c r="CQ297" s="256"/>
      <c r="CR297" s="247"/>
      <c r="CS297" s="64"/>
      <c r="CT297" s="226"/>
      <c r="CU297" s="226"/>
      <c r="CV297" s="226"/>
      <c r="CW297" s="226"/>
      <c r="CX297" s="226"/>
      <c r="CY297" s="247"/>
      <c r="CZ297" s="64"/>
      <c r="DA297" s="256"/>
      <c r="DB297" s="256"/>
      <c r="DC297" s="256"/>
      <c r="DD297" s="256"/>
      <c r="DE297" s="256"/>
    </row>
    <row r="298" spans="1:109" ht="16.5" x14ac:dyDescent="0.3">
      <c r="A298" s="391">
        <v>2011</v>
      </c>
      <c r="B298" s="353" t="s">
        <v>48</v>
      </c>
      <c r="C298" s="354" t="s">
        <v>101</v>
      </c>
      <c r="D298" s="355">
        <v>3462.8</v>
      </c>
      <c r="E298" s="355">
        <v>20770.09</v>
      </c>
      <c r="F298" s="356">
        <v>3105.6975000000002</v>
      </c>
      <c r="G298" s="356">
        <v>1978.17</v>
      </c>
      <c r="H298" s="357">
        <v>29316.757500000003</v>
      </c>
      <c r="I298" s="54"/>
      <c r="J298" s="54"/>
      <c r="BY298" s="247"/>
      <c r="BZ298" s="64"/>
      <c r="CA298" s="254"/>
      <c r="CB298" s="254"/>
      <c r="CC298" s="254"/>
      <c r="CD298" s="254"/>
      <c r="CE298" s="254"/>
      <c r="CF298" s="247"/>
      <c r="CG298" s="64"/>
      <c r="CH298" s="255"/>
      <c r="CI298" s="255"/>
      <c r="CJ298" s="255"/>
      <c r="CK298" s="255"/>
      <c r="CL298" s="255"/>
      <c r="CM298" s="256"/>
      <c r="CN298" s="256"/>
      <c r="CO298" s="256"/>
      <c r="CP298" s="256"/>
      <c r="CQ298" s="256"/>
      <c r="CR298" s="247"/>
      <c r="CS298" s="64"/>
      <c r="CT298" s="226"/>
      <c r="CU298" s="226"/>
      <c r="CV298" s="226"/>
      <c r="CW298" s="226"/>
      <c r="CX298" s="226"/>
      <c r="CY298" s="247"/>
      <c r="CZ298" s="64"/>
      <c r="DA298" s="256"/>
      <c r="DB298" s="256"/>
      <c r="DC298" s="256"/>
      <c r="DD298" s="256"/>
      <c r="DE298" s="256"/>
    </row>
    <row r="299" spans="1:109" ht="16.5" x14ac:dyDescent="0.3">
      <c r="A299" s="410">
        <v>2011</v>
      </c>
      <c r="B299" s="64" t="s">
        <v>49</v>
      </c>
      <c r="C299" s="358" t="s">
        <v>101</v>
      </c>
      <c r="D299" s="359">
        <v>3010.12</v>
      </c>
      <c r="E299" s="359">
        <v>20747.599999999999</v>
      </c>
      <c r="F299" s="360">
        <v>3101.3224999999998</v>
      </c>
      <c r="G299" s="360">
        <v>2445.87</v>
      </c>
      <c r="H299" s="118">
        <v>29304.912499999999</v>
      </c>
      <c r="I299" s="54"/>
      <c r="J299" s="54"/>
      <c r="BY299" s="247"/>
      <c r="BZ299" s="64"/>
      <c r="CA299" s="254"/>
      <c r="CB299" s="254"/>
      <c r="CC299" s="254"/>
      <c r="CD299" s="254"/>
      <c r="CE299" s="254"/>
      <c r="CF299" s="247"/>
      <c r="CG299" s="64"/>
      <c r="CH299" s="255"/>
      <c r="CI299" s="255"/>
      <c r="CJ299" s="255"/>
      <c r="CK299" s="255"/>
      <c r="CL299" s="255"/>
      <c r="CM299" s="256"/>
      <c r="CN299" s="256"/>
      <c r="CO299" s="256"/>
      <c r="CP299" s="256"/>
      <c r="CQ299" s="256"/>
      <c r="CR299" s="247"/>
      <c r="CS299" s="64"/>
      <c r="CT299" s="226"/>
      <c r="CU299" s="226"/>
      <c r="CV299" s="226"/>
      <c r="CW299" s="226"/>
      <c r="CX299" s="226"/>
      <c r="CY299" s="247"/>
      <c r="CZ299" s="64"/>
      <c r="DA299" s="256"/>
      <c r="DB299" s="256"/>
      <c r="DC299" s="256"/>
      <c r="DD299" s="256"/>
      <c r="DE299" s="256"/>
    </row>
    <row r="300" spans="1:109" ht="16.5" x14ac:dyDescent="0.3">
      <c r="A300" s="391">
        <v>2012</v>
      </c>
      <c r="B300" s="353" t="s">
        <v>50</v>
      </c>
      <c r="C300" s="354" t="s">
        <v>101</v>
      </c>
      <c r="D300" s="355">
        <v>2140.2399999999998</v>
      </c>
      <c r="E300" s="355">
        <v>16718.25</v>
      </c>
      <c r="F300" s="356">
        <v>3611.4349999999999</v>
      </c>
      <c r="G300" s="356">
        <v>2151.27</v>
      </c>
      <c r="H300" s="357">
        <v>24621.195</v>
      </c>
      <c r="I300" s="54"/>
      <c r="J300" s="54"/>
      <c r="BY300" s="247"/>
      <c r="BZ300" s="64"/>
      <c r="CA300" s="254"/>
      <c r="CB300" s="254"/>
      <c r="CC300" s="254"/>
      <c r="CD300" s="254"/>
      <c r="CE300" s="254"/>
      <c r="CF300" s="247"/>
      <c r="CG300" s="64"/>
      <c r="CH300" s="255"/>
      <c r="CI300" s="255"/>
      <c r="CJ300" s="255"/>
      <c r="CK300" s="255"/>
      <c r="CL300" s="255"/>
      <c r="CM300" s="256"/>
      <c r="CN300" s="256"/>
      <c r="CO300" s="256"/>
      <c r="CP300" s="256"/>
      <c r="CQ300" s="256"/>
      <c r="CR300" s="247"/>
      <c r="CS300" s="64"/>
      <c r="CT300" s="226"/>
      <c r="CU300" s="226"/>
      <c r="CV300" s="226"/>
      <c r="CW300" s="226"/>
      <c r="CX300" s="226"/>
      <c r="CY300" s="247"/>
      <c r="CZ300" s="64"/>
      <c r="DA300" s="256"/>
      <c r="DB300" s="256"/>
      <c r="DC300" s="256"/>
      <c r="DD300" s="256"/>
      <c r="DE300" s="256"/>
    </row>
    <row r="301" spans="1:109" ht="16.5" x14ac:dyDescent="0.3">
      <c r="A301" s="410">
        <v>2012</v>
      </c>
      <c r="B301" s="64" t="s">
        <v>51</v>
      </c>
      <c r="C301" s="358" t="s">
        <v>101</v>
      </c>
      <c r="D301" s="359">
        <v>2932.6800000000003</v>
      </c>
      <c r="E301" s="359">
        <v>16339.2</v>
      </c>
      <c r="F301" s="360">
        <v>4268.0349999999999</v>
      </c>
      <c r="G301" s="360">
        <v>2174.5500000000002</v>
      </c>
      <c r="H301" s="118">
        <v>25714.465</v>
      </c>
      <c r="I301" s="54"/>
      <c r="J301" s="54"/>
      <c r="BY301" s="247"/>
      <c r="BZ301" s="64"/>
      <c r="CA301" s="254"/>
      <c r="CB301" s="254"/>
      <c r="CC301" s="254"/>
      <c r="CD301" s="254"/>
      <c r="CE301" s="254"/>
      <c r="CF301" s="247"/>
      <c r="CG301" s="64"/>
      <c r="CH301" s="255"/>
      <c r="CI301" s="255"/>
      <c r="CJ301" s="255"/>
      <c r="CK301" s="255"/>
      <c r="CL301" s="255"/>
      <c r="CM301" s="256"/>
      <c r="CN301" s="256"/>
      <c r="CO301" s="256"/>
      <c r="CP301" s="256"/>
      <c r="CQ301" s="256"/>
      <c r="CR301" s="247"/>
      <c r="CS301" s="64"/>
      <c r="CT301" s="226"/>
      <c r="CU301" s="226"/>
      <c r="CV301" s="226"/>
      <c r="CW301" s="226"/>
      <c r="CX301" s="226"/>
      <c r="CY301" s="247"/>
      <c r="CZ301" s="64"/>
      <c r="DA301" s="256"/>
      <c r="DB301" s="256"/>
      <c r="DC301" s="256"/>
      <c r="DD301" s="256"/>
      <c r="DE301" s="256"/>
    </row>
    <row r="302" spans="1:109" ht="16.5" x14ac:dyDescent="0.3">
      <c r="A302" s="391">
        <v>2012</v>
      </c>
      <c r="B302" s="353" t="s">
        <v>52</v>
      </c>
      <c r="C302" s="354" t="s">
        <v>101</v>
      </c>
      <c r="D302" s="355">
        <v>3654.56</v>
      </c>
      <c r="E302" s="355">
        <v>18881.509999999998</v>
      </c>
      <c r="F302" s="356">
        <v>5311.2724999999991</v>
      </c>
      <c r="G302" s="356">
        <v>2174.1</v>
      </c>
      <c r="H302" s="357">
        <v>30021.442499999997</v>
      </c>
      <c r="I302" s="54"/>
      <c r="J302" s="54"/>
      <c r="BY302" s="247"/>
      <c r="BZ302" s="64"/>
      <c r="CA302" s="254"/>
      <c r="CB302" s="254"/>
      <c r="CC302" s="254"/>
      <c r="CD302" s="254"/>
      <c r="CE302" s="254"/>
      <c r="CF302" s="247"/>
      <c r="CG302" s="64"/>
      <c r="CH302" s="255"/>
      <c r="CI302" s="255"/>
      <c r="CJ302" s="255"/>
      <c r="CK302" s="255"/>
      <c r="CL302" s="255"/>
      <c r="CM302" s="256"/>
      <c r="CN302" s="256"/>
      <c r="CO302" s="256"/>
      <c r="CP302" s="256"/>
      <c r="CQ302" s="256"/>
      <c r="CR302" s="247"/>
      <c r="CS302" s="64"/>
      <c r="CT302" s="226"/>
      <c r="CU302" s="226"/>
      <c r="CV302" s="226"/>
      <c r="CW302" s="226"/>
      <c r="CX302" s="226"/>
      <c r="CY302" s="247"/>
      <c r="CZ302" s="64"/>
      <c r="DA302" s="256"/>
      <c r="DB302" s="256"/>
      <c r="DC302" s="256"/>
      <c r="DD302" s="256"/>
      <c r="DE302" s="256"/>
    </row>
    <row r="303" spans="1:109" ht="16.5" x14ac:dyDescent="0.3">
      <c r="A303" s="410">
        <v>2012</v>
      </c>
      <c r="B303" s="64" t="s">
        <v>40</v>
      </c>
      <c r="C303" s="358" t="s">
        <v>101</v>
      </c>
      <c r="D303" s="359">
        <v>2991.0325000000003</v>
      </c>
      <c r="E303" s="359">
        <v>14606.415000000001</v>
      </c>
      <c r="F303" s="360">
        <v>3727.145</v>
      </c>
      <c r="G303" s="360">
        <v>1731.33</v>
      </c>
      <c r="H303" s="118">
        <v>23055.922500000001</v>
      </c>
      <c r="I303" s="54"/>
      <c r="J303" s="54"/>
      <c r="BY303" s="247"/>
      <c r="BZ303" s="64"/>
      <c r="CA303" s="254"/>
      <c r="CB303" s="254"/>
      <c r="CC303" s="254"/>
      <c r="CD303" s="254"/>
      <c r="CE303" s="254"/>
      <c r="CF303" s="247"/>
      <c r="CG303" s="64"/>
      <c r="CH303" s="255"/>
      <c r="CI303" s="255"/>
      <c r="CJ303" s="255"/>
      <c r="CK303" s="255"/>
      <c r="CL303" s="255"/>
      <c r="CM303" s="256"/>
      <c r="CN303" s="256"/>
      <c r="CO303" s="256"/>
      <c r="CP303" s="256"/>
      <c r="CQ303" s="256"/>
      <c r="CR303" s="247"/>
      <c r="CS303" s="64"/>
      <c r="CT303" s="226"/>
      <c r="CU303" s="226"/>
      <c r="CV303" s="226"/>
      <c r="CW303" s="226"/>
      <c r="CX303" s="226"/>
      <c r="CY303" s="247"/>
      <c r="CZ303" s="64"/>
      <c r="DA303" s="256"/>
      <c r="DB303" s="256"/>
      <c r="DC303" s="256"/>
      <c r="DD303" s="256"/>
      <c r="DE303" s="256"/>
    </row>
    <row r="304" spans="1:109" ht="16.5" x14ac:dyDescent="0.3">
      <c r="A304" s="391">
        <v>2012</v>
      </c>
      <c r="B304" s="353" t="s">
        <v>42</v>
      </c>
      <c r="C304" s="354" t="s">
        <v>101</v>
      </c>
      <c r="D304" s="355">
        <v>3424.69</v>
      </c>
      <c r="E304" s="355">
        <v>18488.669999999998</v>
      </c>
      <c r="F304" s="356">
        <v>4666.8649999999998</v>
      </c>
      <c r="G304" s="356">
        <v>1868.6399999999999</v>
      </c>
      <c r="H304" s="357">
        <v>28448.865000000002</v>
      </c>
      <c r="I304" s="54"/>
      <c r="J304" s="54"/>
      <c r="BY304" s="247"/>
      <c r="BZ304" s="64"/>
      <c r="CA304" s="254"/>
      <c r="CB304" s="254"/>
      <c r="CC304" s="254"/>
      <c r="CD304" s="254"/>
      <c r="CE304" s="254"/>
      <c r="CF304" s="247"/>
      <c r="CG304" s="64"/>
      <c r="CH304" s="255"/>
      <c r="CI304" s="255"/>
      <c r="CJ304" s="255"/>
      <c r="CK304" s="255"/>
      <c r="CL304" s="255"/>
      <c r="CM304" s="256"/>
      <c r="CN304" s="256"/>
      <c r="CO304" s="256"/>
      <c r="CP304" s="256"/>
      <c r="CQ304" s="256"/>
      <c r="CR304" s="247"/>
      <c r="CS304" s="64"/>
      <c r="CT304" s="226"/>
      <c r="CU304" s="226"/>
      <c r="CV304" s="226"/>
      <c r="CW304" s="226"/>
      <c r="CX304" s="226"/>
      <c r="CY304" s="247"/>
      <c r="CZ304" s="64"/>
      <c r="DA304" s="256"/>
      <c r="DB304" s="256"/>
      <c r="DC304" s="256"/>
      <c r="DD304" s="256"/>
      <c r="DE304" s="256"/>
    </row>
    <row r="305" spans="1:109" ht="16.5" x14ac:dyDescent="0.3">
      <c r="A305" s="410">
        <v>2012</v>
      </c>
      <c r="B305" s="64" t="s">
        <v>43</v>
      </c>
      <c r="C305" s="358" t="s">
        <v>101</v>
      </c>
      <c r="D305" s="359">
        <v>3796.68</v>
      </c>
      <c r="E305" s="359">
        <v>20507.87</v>
      </c>
      <c r="F305" s="360">
        <v>4569.3249999999998</v>
      </c>
      <c r="G305" s="360">
        <v>2270.9300000000003</v>
      </c>
      <c r="H305" s="118">
        <v>31144.805</v>
      </c>
      <c r="I305" s="54"/>
      <c r="J305" s="54"/>
      <c r="BY305" s="247"/>
      <c r="BZ305" s="64"/>
      <c r="CA305" s="254"/>
      <c r="CB305" s="254"/>
      <c r="CC305" s="254"/>
      <c r="CD305" s="254"/>
      <c r="CE305" s="254"/>
      <c r="CF305" s="247"/>
      <c r="CG305" s="64"/>
      <c r="CH305" s="255"/>
      <c r="CI305" s="255"/>
      <c r="CJ305" s="255"/>
      <c r="CK305" s="255"/>
      <c r="CL305" s="255"/>
      <c r="CM305" s="256"/>
      <c r="CN305" s="256"/>
      <c r="CO305" s="256"/>
      <c r="CP305" s="256"/>
      <c r="CQ305" s="256"/>
      <c r="CR305" s="247"/>
      <c r="CS305" s="64"/>
      <c r="CT305" s="226"/>
      <c r="CU305" s="226"/>
      <c r="CV305" s="226"/>
      <c r="CW305" s="226"/>
      <c r="CX305" s="226"/>
      <c r="CY305" s="247"/>
      <c r="CZ305" s="64"/>
      <c r="DA305" s="256"/>
      <c r="DB305" s="256"/>
      <c r="DC305" s="256"/>
      <c r="DD305" s="256"/>
      <c r="DE305" s="256"/>
    </row>
    <row r="306" spans="1:109" ht="16.5" x14ac:dyDescent="0.3">
      <c r="A306" s="391">
        <v>2012</v>
      </c>
      <c r="B306" s="353" t="s">
        <v>44</v>
      </c>
      <c r="C306" s="354" t="s">
        <v>101</v>
      </c>
      <c r="D306" s="355">
        <v>3184.54</v>
      </c>
      <c r="E306" s="355">
        <v>17666.650000000001</v>
      </c>
      <c r="F306" s="356">
        <v>4040.8474999999999</v>
      </c>
      <c r="G306" s="356">
        <v>2259.62</v>
      </c>
      <c r="H306" s="357">
        <v>27151.657500000001</v>
      </c>
      <c r="I306" s="54"/>
      <c r="J306" s="54"/>
      <c r="BY306" s="247"/>
      <c r="BZ306" s="64"/>
      <c r="CA306" s="254"/>
      <c r="CB306" s="254"/>
      <c r="CC306" s="254"/>
      <c r="CD306" s="254"/>
      <c r="CE306" s="254"/>
      <c r="CF306" s="247"/>
      <c r="CG306" s="64"/>
      <c r="CH306" s="255"/>
      <c r="CI306" s="255"/>
      <c r="CJ306" s="255"/>
      <c r="CK306" s="255"/>
      <c r="CL306" s="255"/>
      <c r="CM306" s="256"/>
      <c r="CN306" s="256"/>
      <c r="CO306" s="256"/>
      <c r="CP306" s="256"/>
      <c r="CQ306" s="256"/>
      <c r="CR306" s="247"/>
      <c r="CS306" s="64"/>
      <c r="CT306" s="226"/>
      <c r="CU306" s="226"/>
      <c r="CV306" s="226"/>
      <c r="CW306" s="226"/>
      <c r="CX306" s="226"/>
      <c r="CY306" s="247"/>
      <c r="CZ306" s="64"/>
      <c r="DA306" s="256"/>
      <c r="DB306" s="256"/>
      <c r="DC306" s="256"/>
      <c r="DD306" s="256"/>
      <c r="DE306" s="256"/>
    </row>
    <row r="307" spans="1:109" ht="16.5" x14ac:dyDescent="0.3">
      <c r="A307" s="410">
        <v>2012</v>
      </c>
      <c r="B307" s="64" t="s">
        <v>45</v>
      </c>
      <c r="C307" s="358" t="s">
        <v>101</v>
      </c>
      <c r="D307" s="359">
        <v>3313.26</v>
      </c>
      <c r="E307" s="359">
        <v>17387.22</v>
      </c>
      <c r="F307" s="360">
        <v>3455.7750000000001</v>
      </c>
      <c r="G307" s="360">
        <v>2097.37</v>
      </c>
      <c r="H307" s="118">
        <v>26253.625</v>
      </c>
      <c r="I307" s="54"/>
      <c r="J307" s="54"/>
      <c r="BY307" s="247"/>
      <c r="BZ307" s="64"/>
      <c r="CA307" s="254"/>
      <c r="CB307" s="254"/>
      <c r="CC307" s="254"/>
      <c r="CD307" s="254"/>
      <c r="CE307" s="254"/>
      <c r="CF307" s="247"/>
      <c r="CG307" s="64"/>
      <c r="CH307" s="255"/>
      <c r="CI307" s="255"/>
      <c r="CJ307" s="255"/>
      <c r="CK307" s="255"/>
      <c r="CL307" s="255"/>
      <c r="CM307" s="256"/>
      <c r="CN307" s="256"/>
      <c r="CO307" s="256"/>
      <c r="CP307" s="256"/>
      <c r="CQ307" s="256"/>
      <c r="CR307" s="247"/>
      <c r="CS307" s="64"/>
      <c r="CT307" s="226"/>
      <c r="CU307" s="226"/>
      <c r="CV307" s="226"/>
      <c r="CW307" s="226"/>
      <c r="CX307" s="226"/>
      <c r="CY307" s="247"/>
      <c r="CZ307" s="64"/>
      <c r="DA307" s="256"/>
      <c r="DB307" s="256"/>
      <c r="DC307" s="256"/>
      <c r="DD307" s="256"/>
      <c r="DE307" s="256"/>
    </row>
    <row r="308" spans="1:109" ht="16.5" x14ac:dyDescent="0.3">
      <c r="A308" s="391">
        <v>2012</v>
      </c>
      <c r="B308" s="353" t="s">
        <v>46</v>
      </c>
      <c r="C308" s="354" t="s">
        <v>101</v>
      </c>
      <c r="D308" s="355">
        <v>2977.62</v>
      </c>
      <c r="E308" s="355">
        <v>18078.47</v>
      </c>
      <c r="F308" s="356">
        <v>3724.7719999999999</v>
      </c>
      <c r="G308" s="356">
        <v>2561.33</v>
      </c>
      <c r="H308" s="357">
        <v>27342.191999999999</v>
      </c>
      <c r="I308" s="54"/>
      <c r="J308" s="54"/>
      <c r="BY308" s="247"/>
      <c r="BZ308" s="64"/>
      <c r="CA308" s="254"/>
      <c r="CB308" s="254"/>
      <c r="CC308" s="254"/>
      <c r="CD308" s="254"/>
      <c r="CE308" s="254"/>
      <c r="CF308" s="247"/>
      <c r="CG308" s="64"/>
      <c r="CH308" s="255"/>
      <c r="CI308" s="255"/>
      <c r="CJ308" s="255"/>
      <c r="CK308" s="255"/>
      <c r="CL308" s="255"/>
      <c r="CM308" s="256"/>
      <c r="CN308" s="256"/>
      <c r="CO308" s="256"/>
      <c r="CP308" s="256"/>
      <c r="CQ308" s="256"/>
      <c r="CR308" s="247"/>
      <c r="CS308" s="64"/>
      <c r="CT308" s="226"/>
      <c r="CU308" s="226"/>
      <c r="CV308" s="226"/>
      <c r="CW308" s="226"/>
      <c r="CX308" s="226"/>
      <c r="CY308" s="247"/>
      <c r="CZ308" s="64"/>
      <c r="DA308" s="256"/>
      <c r="DB308" s="256"/>
      <c r="DC308" s="256"/>
      <c r="DD308" s="256"/>
      <c r="DE308" s="256"/>
    </row>
    <row r="309" spans="1:109" ht="16.5" x14ac:dyDescent="0.3">
      <c r="A309" s="410">
        <v>2012</v>
      </c>
      <c r="B309" s="64" t="s">
        <v>47</v>
      </c>
      <c r="C309" s="358" t="s">
        <v>101</v>
      </c>
      <c r="D309" s="359">
        <v>3104.35</v>
      </c>
      <c r="E309" s="359">
        <v>18259.95</v>
      </c>
      <c r="F309" s="360">
        <v>3848.0899999999997</v>
      </c>
      <c r="G309" s="360">
        <v>2166.3249999999998</v>
      </c>
      <c r="H309" s="118">
        <v>27378.715</v>
      </c>
      <c r="I309" s="54"/>
      <c r="J309" s="54"/>
      <c r="BY309" s="247"/>
      <c r="BZ309" s="64"/>
      <c r="CA309" s="254"/>
      <c r="CB309" s="254"/>
      <c r="CC309" s="254"/>
      <c r="CD309" s="254"/>
      <c r="CE309" s="254"/>
      <c r="CF309" s="247"/>
      <c r="CG309" s="64"/>
      <c r="CH309" s="255"/>
      <c r="CI309" s="255"/>
      <c r="CJ309" s="255"/>
      <c r="CK309" s="255"/>
      <c r="CL309" s="255"/>
      <c r="CM309" s="256"/>
      <c r="CN309" s="256"/>
      <c r="CO309" s="256"/>
      <c r="CP309" s="256"/>
      <c r="CQ309" s="256"/>
      <c r="CR309" s="247"/>
      <c r="CS309" s="64"/>
      <c r="CT309" s="226"/>
      <c r="CU309" s="226"/>
      <c r="CV309" s="226"/>
      <c r="CW309" s="226"/>
      <c r="CX309" s="226"/>
      <c r="CY309" s="247"/>
      <c r="CZ309" s="64"/>
      <c r="DA309" s="256"/>
      <c r="DB309" s="256"/>
      <c r="DC309" s="256"/>
      <c r="DD309" s="256"/>
      <c r="DE309" s="256"/>
    </row>
    <row r="310" spans="1:109" ht="16.5" x14ac:dyDescent="0.3">
      <c r="A310" s="391">
        <v>2012</v>
      </c>
      <c r="B310" s="353" t="s">
        <v>48</v>
      </c>
      <c r="C310" s="354" t="s">
        <v>101</v>
      </c>
      <c r="D310" s="355">
        <v>3261.45</v>
      </c>
      <c r="E310" s="355">
        <v>19306.449999999997</v>
      </c>
      <c r="F310" s="356">
        <v>4046.46</v>
      </c>
      <c r="G310" s="356">
        <v>2197.8200000000002</v>
      </c>
      <c r="H310" s="357">
        <v>28812.18</v>
      </c>
      <c r="I310" s="54"/>
      <c r="J310" s="54"/>
      <c r="BY310" s="247"/>
      <c r="BZ310" s="64"/>
      <c r="CA310" s="254"/>
      <c r="CB310" s="254"/>
      <c r="CC310" s="254"/>
      <c r="CD310" s="254"/>
      <c r="CE310" s="254"/>
      <c r="CF310" s="247"/>
      <c r="CG310" s="64"/>
      <c r="CH310" s="255"/>
      <c r="CI310" s="255"/>
      <c r="CJ310" s="255"/>
      <c r="CK310" s="255"/>
      <c r="CL310" s="255"/>
      <c r="CM310" s="256"/>
      <c r="CN310" s="256"/>
      <c r="CO310" s="256"/>
      <c r="CP310" s="256"/>
      <c r="CQ310" s="256"/>
      <c r="CR310" s="247"/>
      <c r="CS310" s="64"/>
      <c r="CT310" s="226"/>
      <c r="CU310" s="226"/>
      <c r="CV310" s="226"/>
      <c r="CW310" s="226"/>
      <c r="CX310" s="226"/>
      <c r="CY310" s="247"/>
      <c r="CZ310" s="64"/>
      <c r="DA310" s="256"/>
      <c r="DB310" s="256"/>
      <c r="DC310" s="256"/>
      <c r="DD310" s="256"/>
      <c r="DE310" s="256"/>
    </row>
    <row r="311" spans="1:109" ht="16.5" x14ac:dyDescent="0.3">
      <c r="A311" s="410">
        <v>2012</v>
      </c>
      <c r="B311" s="64" t="s">
        <v>49</v>
      </c>
      <c r="C311" s="358" t="s">
        <v>101</v>
      </c>
      <c r="D311" s="359">
        <v>3291.43</v>
      </c>
      <c r="E311" s="359">
        <v>17531.32</v>
      </c>
      <c r="F311" s="360">
        <v>2498.0450000000001</v>
      </c>
      <c r="G311" s="360">
        <v>2000.79</v>
      </c>
      <c r="H311" s="118">
        <v>25321.584999999999</v>
      </c>
      <c r="I311" s="54"/>
      <c r="J311" s="54"/>
      <c r="BY311" s="247"/>
      <c r="BZ311" s="64"/>
      <c r="CA311" s="254"/>
      <c r="CB311" s="254"/>
      <c r="CC311" s="254"/>
      <c r="CD311" s="254"/>
      <c r="CE311" s="254"/>
      <c r="CF311" s="247"/>
      <c r="CG311" s="64"/>
      <c r="CH311" s="255"/>
      <c r="CI311" s="255"/>
      <c r="CJ311" s="255"/>
      <c r="CK311" s="255"/>
      <c r="CL311" s="255"/>
      <c r="CM311" s="256"/>
      <c r="CN311" s="256"/>
      <c r="CO311" s="256"/>
      <c r="CP311" s="256"/>
      <c r="CQ311" s="256"/>
      <c r="CR311" s="247"/>
      <c r="CS311" s="64"/>
      <c r="CT311" s="226"/>
      <c r="CU311" s="226"/>
      <c r="CV311" s="226"/>
      <c r="CW311" s="226"/>
      <c r="CX311" s="226"/>
      <c r="CY311" s="247"/>
      <c r="CZ311" s="64"/>
      <c r="DA311" s="256"/>
      <c r="DB311" s="256"/>
      <c r="DC311" s="256"/>
      <c r="DD311" s="256"/>
      <c r="DE311" s="256"/>
    </row>
    <row r="312" spans="1:109" ht="16.5" x14ac:dyDescent="0.3">
      <c r="A312" s="391">
        <v>2013</v>
      </c>
      <c r="B312" s="353" t="s">
        <v>50</v>
      </c>
      <c r="C312" s="354" t="s">
        <v>101</v>
      </c>
      <c r="D312" s="355">
        <v>2218.2799999999997</v>
      </c>
      <c r="E312" s="355">
        <v>15627.9</v>
      </c>
      <c r="F312" s="356">
        <v>3629.8824999999997</v>
      </c>
      <c r="G312" s="356">
        <v>1994.86</v>
      </c>
      <c r="H312" s="357">
        <v>23470.922500000001</v>
      </c>
      <c r="I312" s="54"/>
      <c r="J312" s="54"/>
      <c r="BY312" s="247"/>
      <c r="BZ312" s="64"/>
      <c r="CA312" s="254"/>
      <c r="CB312" s="254"/>
      <c r="CC312" s="254"/>
      <c r="CD312" s="254"/>
      <c r="CE312" s="254"/>
      <c r="CF312" s="247"/>
      <c r="CG312" s="64"/>
      <c r="CH312" s="255"/>
      <c r="CI312" s="255"/>
      <c r="CJ312" s="255"/>
      <c r="CK312" s="255"/>
      <c r="CL312" s="255"/>
      <c r="CM312" s="256"/>
      <c r="CN312" s="256"/>
      <c r="CO312" s="256"/>
      <c r="CP312" s="256"/>
      <c r="CQ312" s="256"/>
      <c r="CR312" s="247"/>
      <c r="CS312" s="64"/>
      <c r="CT312" s="226"/>
      <c r="CU312" s="226"/>
      <c r="CV312" s="226"/>
      <c r="CW312" s="226"/>
      <c r="CX312" s="226"/>
      <c r="CY312" s="247"/>
      <c r="CZ312" s="64"/>
      <c r="DA312" s="256"/>
      <c r="DB312" s="256"/>
      <c r="DC312" s="256"/>
      <c r="DD312" s="256"/>
      <c r="DE312" s="256"/>
    </row>
    <row r="313" spans="1:109" ht="16.5" x14ac:dyDescent="0.3">
      <c r="A313" s="410">
        <v>2013</v>
      </c>
      <c r="B313" s="64" t="s">
        <v>51</v>
      </c>
      <c r="C313" s="358" t="s">
        <v>101</v>
      </c>
      <c r="D313" s="359">
        <v>3646.0474999999997</v>
      </c>
      <c r="E313" s="359">
        <v>16305.150000000001</v>
      </c>
      <c r="F313" s="360">
        <v>3502.0075000000002</v>
      </c>
      <c r="G313" s="360">
        <v>1817.33</v>
      </c>
      <c r="H313" s="118">
        <v>25270.535</v>
      </c>
      <c r="I313" s="54"/>
      <c r="J313" s="54"/>
      <c r="BY313" s="247"/>
      <c r="BZ313" s="64"/>
      <c r="CA313" s="254"/>
      <c r="CB313" s="254"/>
      <c r="CC313" s="254"/>
      <c r="CD313" s="254"/>
      <c r="CE313" s="254"/>
      <c r="CF313" s="247"/>
      <c r="CG313" s="64"/>
      <c r="CH313" s="255"/>
      <c r="CI313" s="255"/>
      <c r="CJ313" s="255"/>
      <c r="CK313" s="255"/>
      <c r="CL313" s="255"/>
      <c r="CM313" s="256"/>
      <c r="CN313" s="256"/>
      <c r="CO313" s="256"/>
      <c r="CP313" s="256"/>
      <c r="CQ313" s="256"/>
      <c r="CR313" s="247"/>
      <c r="CS313" s="64"/>
      <c r="CT313" s="226"/>
      <c r="CU313" s="226"/>
      <c r="CV313" s="226"/>
      <c r="CW313" s="226"/>
      <c r="CX313" s="226"/>
      <c r="CY313" s="247"/>
      <c r="CZ313" s="64"/>
      <c r="DA313" s="256"/>
      <c r="DB313" s="256"/>
      <c r="DC313" s="256"/>
      <c r="DD313" s="256"/>
      <c r="DE313" s="256"/>
    </row>
    <row r="314" spans="1:109" ht="16.5" x14ac:dyDescent="0.3">
      <c r="A314" s="391">
        <v>2013</v>
      </c>
      <c r="B314" s="353" t="s">
        <v>52</v>
      </c>
      <c r="C314" s="354" t="s">
        <v>101</v>
      </c>
      <c r="D314" s="355">
        <v>3290.56</v>
      </c>
      <c r="E314" s="355">
        <v>15255.775</v>
      </c>
      <c r="F314" s="356">
        <v>2763.4025000000001</v>
      </c>
      <c r="G314" s="356">
        <v>1842.77</v>
      </c>
      <c r="H314" s="357">
        <v>23152.5075</v>
      </c>
      <c r="I314" s="54"/>
      <c r="J314" s="54"/>
      <c r="BY314" s="247"/>
      <c r="BZ314" s="64"/>
      <c r="CA314" s="254"/>
      <c r="CB314" s="254"/>
      <c r="CC314" s="254"/>
      <c r="CD314" s="254"/>
      <c r="CE314" s="254"/>
      <c r="CF314" s="247"/>
      <c r="CG314" s="64"/>
      <c r="CH314" s="255"/>
      <c r="CI314" s="255"/>
      <c r="CJ314" s="255"/>
      <c r="CK314" s="255"/>
      <c r="CL314" s="255"/>
      <c r="CM314" s="256"/>
      <c r="CN314" s="256"/>
      <c r="CO314" s="256"/>
      <c r="CP314" s="256"/>
      <c r="CQ314" s="256"/>
      <c r="CR314" s="247"/>
      <c r="CS314" s="64"/>
      <c r="CT314" s="226"/>
      <c r="CU314" s="226"/>
      <c r="CV314" s="226"/>
      <c r="CW314" s="226"/>
      <c r="CX314" s="226"/>
      <c r="CY314" s="247"/>
      <c r="CZ314" s="64"/>
      <c r="DA314" s="256"/>
      <c r="DB314" s="256"/>
      <c r="DC314" s="256"/>
      <c r="DD314" s="256"/>
      <c r="DE314" s="256"/>
    </row>
    <row r="315" spans="1:109" ht="16.5" x14ac:dyDescent="0.3">
      <c r="A315" s="410">
        <v>2013</v>
      </c>
      <c r="B315" s="64" t="s">
        <v>40</v>
      </c>
      <c r="C315" s="358" t="s">
        <v>101</v>
      </c>
      <c r="D315" s="359">
        <v>3272.52</v>
      </c>
      <c r="E315" s="359">
        <v>16784.05</v>
      </c>
      <c r="F315" s="360">
        <v>3139.2550000000001</v>
      </c>
      <c r="G315" s="360">
        <v>2213.06</v>
      </c>
      <c r="H315" s="118">
        <v>25408.885000000002</v>
      </c>
      <c r="I315" s="54"/>
      <c r="J315" s="54"/>
      <c r="BY315" s="247"/>
      <c r="BZ315" s="64"/>
      <c r="CA315" s="254"/>
      <c r="CB315" s="254"/>
      <c r="CC315" s="254"/>
      <c r="CD315" s="254"/>
      <c r="CE315" s="254"/>
      <c r="CF315" s="247"/>
      <c r="CG315" s="64"/>
      <c r="CH315" s="255"/>
      <c r="CI315" s="255"/>
      <c r="CJ315" s="255"/>
      <c r="CK315" s="255"/>
      <c r="CL315" s="255"/>
      <c r="CM315" s="256"/>
      <c r="CN315" s="256"/>
      <c r="CO315" s="256"/>
      <c r="CP315" s="256"/>
      <c r="CQ315" s="256"/>
      <c r="CR315" s="247"/>
      <c r="CS315" s="64"/>
      <c r="CT315" s="226"/>
      <c r="CU315" s="226"/>
      <c r="CV315" s="226"/>
      <c r="CW315" s="226"/>
      <c r="CX315" s="226"/>
      <c r="CY315" s="247"/>
      <c r="CZ315" s="64"/>
      <c r="DA315" s="256"/>
      <c r="DB315" s="256"/>
      <c r="DC315" s="256"/>
      <c r="DD315" s="256"/>
      <c r="DE315" s="256"/>
    </row>
    <row r="316" spans="1:109" ht="16.5" x14ac:dyDescent="0.3">
      <c r="A316" s="391">
        <v>2013</v>
      </c>
      <c r="B316" s="353" t="s">
        <v>42</v>
      </c>
      <c r="C316" s="354" t="s">
        <v>101</v>
      </c>
      <c r="D316" s="355">
        <v>4090.45</v>
      </c>
      <c r="E316" s="355">
        <v>16384.849999999999</v>
      </c>
      <c r="F316" s="356">
        <v>2938.9025000000001</v>
      </c>
      <c r="G316" s="356">
        <v>2025.19</v>
      </c>
      <c r="H316" s="357">
        <v>25439.392500000002</v>
      </c>
      <c r="I316" s="54"/>
      <c r="J316" s="54"/>
      <c r="BY316" s="247"/>
      <c r="BZ316" s="64"/>
      <c r="CA316" s="254"/>
      <c r="CB316" s="254"/>
      <c r="CC316" s="254"/>
      <c r="CD316" s="254"/>
      <c r="CE316" s="254"/>
      <c r="CF316" s="247"/>
      <c r="CG316" s="64"/>
      <c r="CH316" s="255"/>
      <c r="CI316" s="255"/>
      <c r="CJ316" s="255"/>
      <c r="CK316" s="255"/>
      <c r="CL316" s="255"/>
      <c r="CM316" s="256"/>
      <c r="CN316" s="256"/>
      <c r="CO316" s="256"/>
      <c r="CP316" s="256"/>
      <c r="CQ316" s="256"/>
      <c r="CR316" s="247"/>
      <c r="CS316" s="64"/>
      <c r="CT316" s="226"/>
      <c r="CU316" s="226"/>
      <c r="CV316" s="226"/>
      <c r="CW316" s="226"/>
      <c r="CX316" s="226"/>
      <c r="CY316" s="247"/>
      <c r="CZ316" s="64"/>
      <c r="DA316" s="256"/>
      <c r="DB316" s="256"/>
      <c r="DC316" s="256"/>
      <c r="DD316" s="256"/>
      <c r="DE316" s="256"/>
    </row>
    <row r="317" spans="1:109" ht="16.5" x14ac:dyDescent="0.3">
      <c r="A317" s="410">
        <v>2013</v>
      </c>
      <c r="B317" s="64" t="s">
        <v>43</v>
      </c>
      <c r="C317" s="358" t="s">
        <v>101</v>
      </c>
      <c r="D317" s="359">
        <v>3096.21</v>
      </c>
      <c r="E317" s="359">
        <v>15436.099999999999</v>
      </c>
      <c r="F317" s="360">
        <v>2915.2049999999999</v>
      </c>
      <c r="G317" s="360">
        <v>1888.5700000000002</v>
      </c>
      <c r="H317" s="118">
        <v>23336.084999999999</v>
      </c>
      <c r="I317" s="54"/>
      <c r="J317" s="54"/>
      <c r="BY317" s="247"/>
      <c r="BZ317" s="64"/>
      <c r="CA317" s="254"/>
      <c r="CB317" s="254"/>
      <c r="CC317" s="254"/>
      <c r="CD317" s="254"/>
      <c r="CE317" s="254"/>
      <c r="CF317" s="247"/>
      <c r="CG317" s="64"/>
      <c r="CH317" s="255"/>
      <c r="CI317" s="255"/>
      <c r="CJ317" s="255"/>
      <c r="CK317" s="255"/>
      <c r="CL317" s="255"/>
      <c r="CM317" s="256"/>
      <c r="CN317" s="256"/>
      <c r="CO317" s="256"/>
      <c r="CP317" s="256"/>
      <c r="CQ317" s="256"/>
      <c r="CR317" s="247"/>
      <c r="CS317" s="64"/>
      <c r="CT317" s="226"/>
      <c r="CU317" s="226"/>
      <c r="CV317" s="226"/>
      <c r="CW317" s="226"/>
      <c r="CX317" s="226"/>
      <c r="CY317" s="247"/>
      <c r="CZ317" s="64"/>
      <c r="DA317" s="256"/>
      <c r="DB317" s="256"/>
      <c r="DC317" s="256"/>
      <c r="DD317" s="256"/>
      <c r="DE317" s="256"/>
    </row>
    <row r="318" spans="1:109" ht="16.5" x14ac:dyDescent="0.3">
      <c r="A318" s="391">
        <v>2013</v>
      </c>
      <c r="B318" s="353" t="s">
        <v>44</v>
      </c>
      <c r="C318" s="354" t="s">
        <v>101</v>
      </c>
      <c r="D318" s="355">
        <v>3094.51</v>
      </c>
      <c r="E318" s="355">
        <v>13913.86</v>
      </c>
      <c r="F318" s="356">
        <v>4373.9274999999998</v>
      </c>
      <c r="G318" s="356">
        <v>2655</v>
      </c>
      <c r="H318" s="357">
        <v>24037.297500000001</v>
      </c>
      <c r="I318" s="54"/>
      <c r="J318" s="54"/>
      <c r="BY318" s="247"/>
      <c r="BZ318" s="64"/>
      <c r="CA318" s="254"/>
      <c r="CB318" s="254"/>
      <c r="CC318" s="254"/>
      <c r="CD318" s="254"/>
      <c r="CE318" s="254"/>
      <c r="CF318" s="247"/>
      <c r="CG318" s="64"/>
      <c r="CH318" s="255"/>
      <c r="CI318" s="255"/>
      <c r="CJ318" s="255"/>
      <c r="CK318" s="255"/>
      <c r="CL318" s="255"/>
      <c r="CM318" s="256"/>
      <c r="CN318" s="256"/>
      <c r="CO318" s="256"/>
      <c r="CP318" s="256"/>
      <c r="CQ318" s="256"/>
      <c r="CR318" s="247"/>
      <c r="CS318" s="64"/>
      <c r="CT318" s="226"/>
      <c r="CU318" s="226"/>
      <c r="CV318" s="226"/>
      <c r="CW318" s="226"/>
      <c r="CX318" s="226"/>
      <c r="CY318" s="247"/>
      <c r="CZ318" s="64"/>
      <c r="DA318" s="256"/>
      <c r="DB318" s="256"/>
      <c r="DC318" s="256"/>
      <c r="DD318" s="256"/>
      <c r="DE318" s="256"/>
    </row>
    <row r="319" spans="1:109" ht="16.5" x14ac:dyDescent="0.3">
      <c r="A319" s="410">
        <v>2013</v>
      </c>
      <c r="B319" s="64" t="s">
        <v>45</v>
      </c>
      <c r="C319" s="358" t="s">
        <v>101</v>
      </c>
      <c r="D319" s="359">
        <v>1678.52</v>
      </c>
      <c r="E319" s="359">
        <v>11710.1</v>
      </c>
      <c r="F319" s="360">
        <v>3007.7850000000003</v>
      </c>
      <c r="G319" s="360">
        <v>1532.8899999999999</v>
      </c>
      <c r="H319" s="118">
        <v>17929.294999999998</v>
      </c>
      <c r="I319" s="54"/>
      <c r="J319" s="54"/>
      <c r="BY319" s="247"/>
      <c r="BZ319" s="64"/>
      <c r="CA319" s="254"/>
      <c r="CB319" s="254"/>
      <c r="CC319" s="254"/>
      <c r="CD319" s="254"/>
      <c r="CE319" s="254"/>
      <c r="CF319" s="247"/>
      <c r="CG319" s="64"/>
      <c r="CH319" s="255"/>
      <c r="CI319" s="255"/>
      <c r="CJ319" s="255"/>
      <c r="CK319" s="255"/>
      <c r="CL319" s="255"/>
      <c r="CM319" s="256"/>
      <c r="CN319" s="256"/>
      <c r="CO319" s="256"/>
      <c r="CP319" s="256"/>
      <c r="CQ319" s="256"/>
      <c r="CR319" s="247"/>
      <c r="CS319" s="64"/>
      <c r="CT319" s="226"/>
      <c r="CU319" s="226"/>
      <c r="CV319" s="226"/>
      <c r="CW319" s="226"/>
      <c r="CX319" s="226"/>
      <c r="CY319" s="247"/>
      <c r="CZ319" s="64"/>
      <c r="DA319" s="256"/>
      <c r="DB319" s="256"/>
      <c r="DC319" s="256"/>
      <c r="DD319" s="256"/>
      <c r="DE319" s="256"/>
    </row>
    <row r="320" spans="1:109" ht="16.5" x14ac:dyDescent="0.3">
      <c r="A320" s="391">
        <v>2013</v>
      </c>
      <c r="B320" s="353" t="s">
        <v>46</v>
      </c>
      <c r="C320" s="354" t="s">
        <v>101</v>
      </c>
      <c r="D320" s="355">
        <v>3290.58</v>
      </c>
      <c r="E320" s="355">
        <v>17351.686999999998</v>
      </c>
      <c r="F320" s="356">
        <v>5310.3324999999995</v>
      </c>
      <c r="G320" s="356">
        <v>2690.1175000000003</v>
      </c>
      <c r="H320" s="357">
        <v>28642.716999999997</v>
      </c>
      <c r="I320" s="54"/>
      <c r="J320" s="54"/>
      <c r="BY320" s="247"/>
      <c r="BZ320" s="64"/>
      <c r="CA320" s="254"/>
      <c r="CB320" s="254"/>
      <c r="CC320" s="254"/>
      <c r="CD320" s="254"/>
      <c r="CE320" s="254"/>
      <c r="CF320" s="247"/>
      <c r="CG320" s="64"/>
      <c r="CH320" s="255"/>
      <c r="CI320" s="255"/>
      <c r="CJ320" s="255"/>
      <c r="CK320" s="255"/>
      <c r="CL320" s="255"/>
      <c r="CM320" s="256"/>
      <c r="CN320" s="256"/>
      <c r="CO320" s="256"/>
      <c r="CP320" s="256"/>
      <c r="CQ320" s="256"/>
      <c r="CR320" s="247"/>
      <c r="CS320" s="64"/>
      <c r="CT320" s="226"/>
      <c r="CU320" s="226"/>
      <c r="CV320" s="226"/>
      <c r="CW320" s="226"/>
      <c r="CX320" s="226"/>
      <c r="CY320" s="247"/>
      <c r="CZ320" s="64"/>
      <c r="DA320" s="256"/>
      <c r="DB320" s="256"/>
      <c r="DC320" s="256"/>
      <c r="DD320" s="256"/>
      <c r="DE320" s="256"/>
    </row>
    <row r="321" spans="1:109" ht="16.5" x14ac:dyDescent="0.3">
      <c r="A321" s="410">
        <v>2013</v>
      </c>
      <c r="B321" s="64" t="s">
        <v>47</v>
      </c>
      <c r="C321" s="358" t="s">
        <v>101</v>
      </c>
      <c r="D321" s="359">
        <v>3416.62</v>
      </c>
      <c r="E321" s="359">
        <v>16084.995000000001</v>
      </c>
      <c r="F321" s="360">
        <v>5462.74</v>
      </c>
      <c r="G321" s="360">
        <v>2899.7200000000003</v>
      </c>
      <c r="H321" s="118">
        <v>27864.075000000001</v>
      </c>
      <c r="I321" s="54"/>
      <c r="J321" s="54"/>
      <c r="BY321" s="247"/>
      <c r="BZ321" s="64"/>
      <c r="CA321" s="254"/>
      <c r="CB321" s="254"/>
      <c r="CC321" s="254"/>
      <c r="CD321" s="254"/>
      <c r="CE321" s="254"/>
      <c r="CF321" s="247"/>
      <c r="CG321" s="64"/>
      <c r="CH321" s="255"/>
      <c r="CI321" s="255"/>
      <c r="CJ321" s="255"/>
      <c r="CK321" s="255"/>
      <c r="CL321" s="255"/>
      <c r="CM321" s="256"/>
      <c r="CN321" s="256"/>
      <c r="CO321" s="256"/>
      <c r="CP321" s="256"/>
      <c r="CQ321" s="256"/>
      <c r="CR321" s="247"/>
      <c r="CS321" s="64"/>
      <c r="CT321" s="226"/>
      <c r="CU321" s="226"/>
      <c r="CV321" s="226"/>
      <c r="CW321" s="226"/>
      <c r="CX321" s="226"/>
      <c r="CY321" s="247"/>
      <c r="CZ321" s="64"/>
      <c r="DA321" s="256"/>
      <c r="DB321" s="256"/>
      <c r="DC321" s="256"/>
      <c r="DD321" s="256"/>
      <c r="DE321" s="256"/>
    </row>
    <row r="322" spans="1:109" ht="16.5" x14ac:dyDescent="0.3">
      <c r="A322" s="391">
        <v>2013</v>
      </c>
      <c r="B322" s="353" t="s">
        <v>48</v>
      </c>
      <c r="C322" s="354" t="s">
        <v>101</v>
      </c>
      <c r="D322" s="355">
        <v>3410.96</v>
      </c>
      <c r="E322" s="355">
        <v>15533.849999999999</v>
      </c>
      <c r="F322" s="356">
        <v>5394.1324999999997</v>
      </c>
      <c r="G322" s="356">
        <v>2310.7199999999998</v>
      </c>
      <c r="H322" s="357">
        <v>26649.662499999999</v>
      </c>
      <c r="I322" s="54"/>
      <c r="J322" s="54"/>
      <c r="BY322" s="247"/>
      <c r="BZ322" s="64"/>
      <c r="CA322" s="254"/>
      <c r="CB322" s="254"/>
      <c r="CC322" s="254"/>
      <c r="CD322" s="254"/>
      <c r="CE322" s="254"/>
      <c r="CF322" s="247"/>
      <c r="CG322" s="64"/>
      <c r="CH322" s="255"/>
      <c r="CI322" s="255"/>
      <c r="CJ322" s="255"/>
      <c r="CK322" s="255"/>
      <c r="CL322" s="255"/>
      <c r="CM322" s="256"/>
      <c r="CN322" s="256"/>
      <c r="CO322" s="256"/>
      <c r="CP322" s="256"/>
      <c r="CQ322" s="256"/>
      <c r="CR322" s="247"/>
      <c r="CS322" s="64"/>
      <c r="CT322" s="226"/>
      <c r="CU322" s="226"/>
      <c r="CV322" s="226"/>
      <c r="CW322" s="226"/>
      <c r="CX322" s="226"/>
      <c r="CY322" s="247"/>
      <c r="CZ322" s="64"/>
      <c r="DA322" s="256"/>
      <c r="DB322" s="256"/>
      <c r="DC322" s="256"/>
      <c r="DD322" s="256"/>
      <c r="DE322" s="256"/>
    </row>
    <row r="323" spans="1:109" ht="16.5" x14ac:dyDescent="0.3">
      <c r="A323" s="410">
        <v>2013</v>
      </c>
      <c r="B323" s="64" t="s">
        <v>49</v>
      </c>
      <c r="C323" s="358" t="s">
        <v>101</v>
      </c>
      <c r="D323" s="359">
        <v>3794.2299999999996</v>
      </c>
      <c r="E323" s="359">
        <v>16566.349999999999</v>
      </c>
      <c r="F323" s="360">
        <v>5326.46</v>
      </c>
      <c r="G323" s="360">
        <v>2218.62</v>
      </c>
      <c r="H323" s="118">
        <v>27905.659999999996</v>
      </c>
      <c r="I323" s="54"/>
      <c r="J323" s="54"/>
      <c r="BY323" s="247"/>
      <c r="BZ323" s="64"/>
      <c r="CA323" s="254"/>
      <c r="CB323" s="254"/>
      <c r="CC323" s="254"/>
      <c r="CD323" s="254"/>
      <c r="CE323" s="254"/>
      <c r="CF323" s="247"/>
      <c r="CG323" s="64"/>
      <c r="CH323" s="255"/>
      <c r="CI323" s="255"/>
      <c r="CJ323" s="255"/>
      <c r="CK323" s="255"/>
      <c r="CL323" s="255"/>
      <c r="CM323" s="256"/>
      <c r="CN323" s="256"/>
      <c r="CO323" s="256"/>
      <c r="CP323" s="256"/>
      <c r="CQ323" s="256"/>
      <c r="CR323" s="247"/>
      <c r="CS323" s="64"/>
      <c r="CT323" s="226"/>
      <c r="CU323" s="226"/>
      <c r="CV323" s="226"/>
      <c r="CW323" s="226"/>
      <c r="CX323" s="226"/>
      <c r="CY323" s="247"/>
      <c r="CZ323" s="64"/>
      <c r="DA323" s="256"/>
      <c r="DB323" s="256"/>
      <c r="DC323" s="256"/>
      <c r="DD323" s="256"/>
      <c r="DE323" s="256"/>
    </row>
    <row r="324" spans="1:109" ht="16.5" x14ac:dyDescent="0.3">
      <c r="A324" s="391">
        <v>2014</v>
      </c>
      <c r="B324" s="353" t="s">
        <v>50</v>
      </c>
      <c r="C324" s="354" t="s">
        <v>101</v>
      </c>
      <c r="D324" s="355">
        <v>3435.57</v>
      </c>
      <c r="E324" s="355">
        <v>14585.05</v>
      </c>
      <c r="F324" s="356">
        <v>5096.37</v>
      </c>
      <c r="G324" s="356">
        <v>2347.4474999999998</v>
      </c>
      <c r="H324" s="357">
        <v>25464.4375</v>
      </c>
      <c r="I324" s="54"/>
      <c r="J324" s="54"/>
      <c r="BY324" s="247"/>
      <c r="BZ324" s="64"/>
      <c r="CA324" s="254"/>
      <c r="CB324" s="254"/>
      <c r="CC324" s="254"/>
      <c r="CD324" s="254"/>
      <c r="CE324" s="254"/>
      <c r="CF324" s="247"/>
      <c r="CG324" s="64"/>
      <c r="CH324" s="255"/>
      <c r="CI324" s="255"/>
      <c r="CJ324" s="255"/>
      <c r="CK324" s="255"/>
      <c r="CL324" s="255"/>
      <c r="CM324" s="256"/>
      <c r="CN324" s="256"/>
      <c r="CO324" s="256"/>
      <c r="CP324" s="256"/>
      <c r="CQ324" s="256"/>
      <c r="CR324" s="247"/>
      <c r="CS324" s="64"/>
      <c r="CT324" s="226"/>
      <c r="CU324" s="226"/>
      <c r="CV324" s="226"/>
      <c r="CW324" s="226"/>
      <c r="CX324" s="226"/>
      <c r="CY324" s="247"/>
      <c r="CZ324" s="64"/>
      <c r="DA324" s="256"/>
      <c r="DB324" s="256"/>
      <c r="DC324" s="256"/>
      <c r="DD324" s="256"/>
      <c r="DE324" s="256"/>
    </row>
    <row r="325" spans="1:109" ht="16.5" x14ac:dyDescent="0.3">
      <c r="A325" s="410">
        <v>2014</v>
      </c>
      <c r="B325" s="64" t="s">
        <v>51</v>
      </c>
      <c r="C325" s="358" t="s">
        <v>101</v>
      </c>
      <c r="D325" s="359">
        <v>4055.5599999999995</v>
      </c>
      <c r="E325" s="359">
        <v>16882.25</v>
      </c>
      <c r="F325" s="360">
        <v>5679.4624999999996</v>
      </c>
      <c r="G325" s="360">
        <v>2404.6499999999996</v>
      </c>
      <c r="H325" s="118">
        <v>29021.922500000001</v>
      </c>
      <c r="I325" s="54"/>
      <c r="J325" s="54"/>
      <c r="BY325" s="247"/>
      <c r="BZ325" s="64"/>
      <c r="CA325" s="254"/>
      <c r="CB325" s="254"/>
      <c r="CC325" s="254"/>
      <c r="CD325" s="254"/>
      <c r="CE325" s="254"/>
      <c r="CF325" s="247"/>
      <c r="CG325" s="64"/>
      <c r="CH325" s="255"/>
      <c r="CI325" s="255"/>
      <c r="CJ325" s="255"/>
      <c r="CK325" s="255"/>
      <c r="CL325" s="255"/>
      <c r="CM325" s="256"/>
      <c r="CN325" s="256"/>
      <c r="CO325" s="256"/>
      <c r="CP325" s="256"/>
      <c r="CQ325" s="256"/>
      <c r="CR325" s="247"/>
      <c r="CS325" s="64"/>
      <c r="CT325" s="226"/>
      <c r="CU325" s="226"/>
      <c r="CV325" s="226"/>
      <c r="CW325" s="226"/>
      <c r="CX325" s="226"/>
      <c r="CY325" s="247"/>
      <c r="CZ325" s="64"/>
      <c r="DA325" s="256"/>
      <c r="DB325" s="256"/>
      <c r="DC325" s="256"/>
      <c r="DD325" s="256"/>
      <c r="DE325" s="256"/>
    </row>
    <row r="326" spans="1:109" ht="16.5" x14ac:dyDescent="0.3">
      <c r="A326" s="391">
        <v>2014</v>
      </c>
      <c r="B326" s="353" t="s">
        <v>52</v>
      </c>
      <c r="C326" s="354" t="s">
        <v>101</v>
      </c>
      <c r="D326" s="355">
        <v>3874.06</v>
      </c>
      <c r="E326" s="355">
        <v>17135.325000000001</v>
      </c>
      <c r="F326" s="356">
        <v>5828.0325000000003</v>
      </c>
      <c r="G326" s="356">
        <v>2479.66</v>
      </c>
      <c r="H326" s="357">
        <v>29317.077500000003</v>
      </c>
      <c r="I326" s="54"/>
      <c r="J326" s="54"/>
      <c r="BY326" s="247"/>
      <c r="BZ326" s="64"/>
      <c r="CA326" s="254"/>
      <c r="CB326" s="254"/>
      <c r="CC326" s="254"/>
      <c r="CD326" s="254"/>
      <c r="CE326" s="254"/>
      <c r="CF326" s="247"/>
      <c r="CG326" s="64"/>
      <c r="CH326" s="255"/>
      <c r="CI326" s="255"/>
      <c r="CJ326" s="255"/>
      <c r="CK326" s="255"/>
      <c r="CL326" s="255"/>
      <c r="CM326" s="256"/>
      <c r="CN326" s="256"/>
      <c r="CO326" s="256"/>
      <c r="CP326" s="256"/>
      <c r="CQ326" s="256"/>
      <c r="CR326" s="247"/>
      <c r="CS326" s="64"/>
      <c r="CT326" s="226"/>
      <c r="CU326" s="226"/>
      <c r="CV326" s="226"/>
      <c r="CW326" s="226"/>
      <c r="CX326" s="226"/>
      <c r="CY326" s="247"/>
      <c r="CZ326" s="64"/>
      <c r="DA326" s="256"/>
      <c r="DB326" s="256"/>
      <c r="DC326" s="256"/>
      <c r="DD326" s="256"/>
      <c r="DE326" s="256"/>
    </row>
    <row r="327" spans="1:109" ht="16.5" x14ac:dyDescent="0.3">
      <c r="A327" s="410">
        <v>2014</v>
      </c>
      <c r="B327" s="64" t="s">
        <v>40</v>
      </c>
      <c r="C327" s="358" t="s">
        <v>101</v>
      </c>
      <c r="D327" s="359">
        <v>3603.8</v>
      </c>
      <c r="E327" s="359">
        <v>14942.880000000001</v>
      </c>
      <c r="F327" s="360">
        <v>5617.73</v>
      </c>
      <c r="G327" s="360">
        <v>1972.7099999999998</v>
      </c>
      <c r="H327" s="118">
        <v>26137.119999999999</v>
      </c>
      <c r="I327" s="54"/>
      <c r="J327" s="54"/>
      <c r="BY327" s="247"/>
      <c r="BZ327" s="64"/>
      <c r="CA327" s="254"/>
      <c r="CB327" s="254"/>
      <c r="CC327" s="254"/>
      <c r="CD327" s="254"/>
      <c r="CE327" s="254"/>
      <c r="CF327" s="247"/>
      <c r="CG327" s="64"/>
      <c r="CH327" s="255"/>
      <c r="CI327" s="255"/>
      <c r="CJ327" s="255"/>
      <c r="CK327" s="255"/>
      <c r="CL327" s="255"/>
      <c r="CM327" s="256"/>
      <c r="CN327" s="256"/>
      <c r="CO327" s="256"/>
      <c r="CP327" s="256"/>
      <c r="CQ327" s="256"/>
      <c r="CR327" s="247"/>
      <c r="CS327" s="64"/>
      <c r="CT327" s="226"/>
      <c r="CU327" s="226"/>
      <c r="CV327" s="226"/>
      <c r="CW327" s="226"/>
      <c r="CX327" s="226"/>
      <c r="CY327" s="247"/>
      <c r="CZ327" s="64"/>
      <c r="DA327" s="256"/>
      <c r="DB327" s="256"/>
      <c r="DC327" s="256"/>
      <c r="DD327" s="256"/>
      <c r="DE327" s="256"/>
    </row>
    <row r="328" spans="1:109" ht="16.5" x14ac:dyDescent="0.3">
      <c r="A328" s="391">
        <v>2014</v>
      </c>
      <c r="B328" s="353" t="s">
        <v>42</v>
      </c>
      <c r="C328" s="354" t="s">
        <v>101</v>
      </c>
      <c r="D328" s="355">
        <v>3825.04</v>
      </c>
      <c r="E328" s="355">
        <v>17711.440000000002</v>
      </c>
      <c r="F328" s="356">
        <v>5506.2449999999999</v>
      </c>
      <c r="G328" s="356">
        <v>2374.0174999999999</v>
      </c>
      <c r="H328" s="357">
        <v>29416.7425</v>
      </c>
      <c r="I328" s="54"/>
      <c r="J328" s="54"/>
      <c r="BY328" s="247"/>
      <c r="BZ328" s="64"/>
      <c r="CA328" s="254"/>
      <c r="CB328" s="254"/>
      <c r="CC328" s="254"/>
      <c r="CD328" s="254"/>
      <c r="CE328" s="254"/>
      <c r="CF328" s="247"/>
      <c r="CG328" s="64"/>
      <c r="CH328" s="255"/>
      <c r="CI328" s="255"/>
      <c r="CJ328" s="255"/>
      <c r="CK328" s="255"/>
      <c r="CL328" s="255"/>
      <c r="CM328" s="256"/>
      <c r="CN328" s="256"/>
      <c r="CO328" s="256"/>
      <c r="CP328" s="256"/>
      <c r="CQ328" s="256"/>
      <c r="CR328" s="247"/>
      <c r="CS328" s="64"/>
      <c r="CT328" s="226"/>
      <c r="CU328" s="226"/>
      <c r="CV328" s="226"/>
      <c r="CW328" s="226"/>
      <c r="CX328" s="226"/>
      <c r="CY328" s="247"/>
      <c r="CZ328" s="64"/>
      <c r="DA328" s="256"/>
      <c r="DB328" s="256"/>
      <c r="DC328" s="256"/>
      <c r="DD328" s="256"/>
      <c r="DE328" s="256"/>
    </row>
    <row r="329" spans="1:109" ht="16.5" x14ac:dyDescent="0.3">
      <c r="A329" s="410">
        <v>2014</v>
      </c>
      <c r="B329" s="64" t="s">
        <v>43</v>
      </c>
      <c r="C329" s="358" t="s">
        <v>101</v>
      </c>
      <c r="D329" s="359">
        <v>3549.62</v>
      </c>
      <c r="E329" s="359">
        <v>13746.041000000001</v>
      </c>
      <c r="F329" s="360">
        <v>5034.6950000000006</v>
      </c>
      <c r="G329" s="360">
        <v>2346.2199999999998</v>
      </c>
      <c r="H329" s="118">
        <v>24676.576000000001</v>
      </c>
      <c r="I329" s="54"/>
      <c r="J329" s="54"/>
      <c r="BY329" s="247"/>
      <c r="BZ329" s="64"/>
      <c r="CA329" s="254"/>
      <c r="CB329" s="254"/>
      <c r="CC329" s="254"/>
      <c r="CD329" s="254"/>
      <c r="CE329" s="254"/>
      <c r="CF329" s="247"/>
      <c r="CG329" s="64"/>
      <c r="CH329" s="255"/>
      <c r="CI329" s="255"/>
      <c r="CJ329" s="255"/>
      <c r="CK329" s="255"/>
      <c r="CL329" s="255"/>
      <c r="CM329" s="256"/>
      <c r="CN329" s="256"/>
      <c r="CO329" s="256"/>
      <c r="CP329" s="256"/>
      <c r="CQ329" s="256"/>
      <c r="CR329" s="247"/>
      <c r="CS329" s="64"/>
      <c r="CT329" s="226"/>
      <c r="CU329" s="226"/>
      <c r="CV329" s="226"/>
      <c r="CW329" s="226"/>
      <c r="CX329" s="226"/>
      <c r="CY329" s="247"/>
      <c r="CZ329" s="64"/>
      <c r="DA329" s="256"/>
      <c r="DB329" s="256"/>
      <c r="DC329" s="256"/>
      <c r="DD329" s="256"/>
      <c r="DE329" s="256"/>
    </row>
    <row r="330" spans="1:109" ht="16.5" x14ac:dyDescent="0.3">
      <c r="A330" s="391">
        <v>2014</v>
      </c>
      <c r="B330" s="353" t="s">
        <v>44</v>
      </c>
      <c r="C330" s="354" t="s">
        <v>101</v>
      </c>
      <c r="D330" s="355">
        <v>3819.0099999999998</v>
      </c>
      <c r="E330" s="355">
        <v>17199.142</v>
      </c>
      <c r="F330" s="356">
        <v>5645.2024999999994</v>
      </c>
      <c r="G330" s="356">
        <v>2420.2024999999999</v>
      </c>
      <c r="H330" s="357">
        <v>29083.556999999997</v>
      </c>
      <c r="I330" s="54"/>
      <c r="J330" s="54"/>
      <c r="BY330" s="247"/>
      <c r="BZ330" s="64"/>
      <c r="CA330" s="254"/>
      <c r="CB330" s="254"/>
      <c r="CC330" s="254"/>
      <c r="CD330" s="254"/>
      <c r="CE330" s="254"/>
      <c r="CF330" s="247"/>
      <c r="CG330" s="64"/>
      <c r="CH330" s="255"/>
      <c r="CI330" s="255"/>
      <c r="CJ330" s="255"/>
      <c r="CK330" s="255"/>
      <c r="CL330" s="255"/>
      <c r="CM330" s="256"/>
      <c r="CN330" s="256"/>
      <c r="CO330" s="256"/>
      <c r="CP330" s="256"/>
      <c r="CQ330" s="256"/>
      <c r="CR330" s="247"/>
      <c r="CS330" s="64"/>
      <c r="CT330" s="226"/>
      <c r="CU330" s="226"/>
      <c r="CV330" s="226"/>
      <c r="CW330" s="226"/>
      <c r="CX330" s="226"/>
      <c r="CY330" s="247"/>
      <c r="CZ330" s="64"/>
      <c r="DA330" s="256"/>
      <c r="DB330" s="256"/>
      <c r="DC330" s="256"/>
      <c r="DD330" s="256"/>
      <c r="DE330" s="256"/>
    </row>
    <row r="331" spans="1:109" ht="16.5" x14ac:dyDescent="0.3">
      <c r="A331" s="410">
        <v>2014</v>
      </c>
      <c r="B331" s="64" t="s">
        <v>45</v>
      </c>
      <c r="C331" s="358" t="s">
        <v>101</v>
      </c>
      <c r="D331" s="359">
        <v>3602.39</v>
      </c>
      <c r="E331" s="359">
        <v>16075.453000000001</v>
      </c>
      <c r="F331" s="360">
        <v>5718.2574999999997</v>
      </c>
      <c r="G331" s="360">
        <v>2249.085</v>
      </c>
      <c r="H331" s="118">
        <v>27645.1855</v>
      </c>
      <c r="I331" s="54"/>
      <c r="J331" s="54"/>
      <c r="BY331" s="247"/>
      <c r="BZ331" s="64"/>
      <c r="CA331" s="254"/>
      <c r="CB331" s="254"/>
      <c r="CC331" s="254"/>
      <c r="CD331" s="254"/>
      <c r="CE331" s="254"/>
      <c r="CF331" s="247"/>
      <c r="CG331" s="64"/>
      <c r="CH331" s="255"/>
      <c r="CI331" s="255"/>
      <c r="CJ331" s="255"/>
      <c r="CK331" s="255"/>
      <c r="CL331" s="255"/>
      <c r="CM331" s="256"/>
      <c r="CN331" s="256"/>
      <c r="CO331" s="256"/>
      <c r="CP331" s="256"/>
      <c r="CQ331" s="256"/>
      <c r="CR331" s="247"/>
      <c r="CS331" s="64"/>
      <c r="CT331" s="226"/>
      <c r="CU331" s="226"/>
      <c r="CV331" s="226"/>
      <c r="CW331" s="226"/>
      <c r="CX331" s="226"/>
      <c r="CY331" s="247"/>
      <c r="CZ331" s="64"/>
      <c r="DA331" s="256"/>
      <c r="DB331" s="256"/>
      <c r="DC331" s="256"/>
      <c r="DD331" s="256"/>
      <c r="DE331" s="256"/>
    </row>
    <row r="332" spans="1:109" ht="16.5" x14ac:dyDescent="0.3">
      <c r="A332" s="391">
        <v>2014</v>
      </c>
      <c r="B332" s="353" t="s">
        <v>46</v>
      </c>
      <c r="C332" s="354" t="s">
        <v>101</v>
      </c>
      <c r="D332" s="355">
        <v>3565.09</v>
      </c>
      <c r="E332" s="355">
        <v>18071.844000000001</v>
      </c>
      <c r="F332" s="356">
        <v>6297.0550000000003</v>
      </c>
      <c r="G332" s="356">
        <v>2469.6275000000001</v>
      </c>
      <c r="H332" s="357">
        <v>30403.6165</v>
      </c>
      <c r="I332" s="54"/>
      <c r="J332" s="54"/>
      <c r="BY332" s="247"/>
      <c r="BZ332" s="64"/>
      <c r="CA332" s="254"/>
      <c r="CB332" s="254"/>
      <c r="CC332" s="254"/>
      <c r="CD332" s="254"/>
      <c r="CE332" s="254"/>
      <c r="CF332" s="247"/>
      <c r="CG332" s="64"/>
      <c r="CH332" s="255"/>
      <c r="CI332" s="255"/>
      <c r="CJ332" s="255"/>
      <c r="CK332" s="255"/>
      <c r="CL332" s="255"/>
      <c r="CM332" s="256"/>
      <c r="CN332" s="256"/>
      <c r="CO332" s="256"/>
      <c r="CP332" s="256"/>
      <c r="CQ332" s="256"/>
      <c r="CR332" s="247"/>
      <c r="CS332" s="64"/>
      <c r="CT332" s="226"/>
      <c r="CU332" s="226"/>
      <c r="CV332" s="226"/>
      <c r="CW332" s="226"/>
      <c r="CX332" s="226"/>
      <c r="CY332" s="247"/>
      <c r="CZ332" s="64"/>
      <c r="DA332" s="256"/>
      <c r="DB332" s="256"/>
      <c r="DC332" s="256"/>
      <c r="DD332" s="256"/>
      <c r="DE332" s="256"/>
    </row>
    <row r="333" spans="1:109" ht="16.5" x14ac:dyDescent="0.3">
      <c r="A333" s="410">
        <v>2014</v>
      </c>
      <c r="B333" s="64" t="s">
        <v>47</v>
      </c>
      <c r="C333" s="358" t="s">
        <v>101</v>
      </c>
      <c r="D333" s="359">
        <v>2927.52</v>
      </c>
      <c r="E333" s="359">
        <v>16392.883000000002</v>
      </c>
      <c r="F333" s="360">
        <v>6479.6774999999998</v>
      </c>
      <c r="G333" s="360">
        <v>2959.4350000000004</v>
      </c>
      <c r="H333" s="118">
        <v>28759.515500000001</v>
      </c>
      <c r="I333" s="54"/>
      <c r="J333" s="54"/>
      <c r="BY333" s="247"/>
      <c r="BZ333" s="64"/>
      <c r="CA333" s="254"/>
      <c r="CB333" s="254"/>
      <c r="CC333" s="254"/>
      <c r="CD333" s="254"/>
      <c r="CE333" s="254"/>
      <c r="CF333" s="247"/>
      <c r="CG333" s="64"/>
      <c r="CH333" s="255"/>
      <c r="CI333" s="255"/>
      <c r="CJ333" s="255"/>
      <c r="CK333" s="255"/>
      <c r="CL333" s="255"/>
      <c r="CM333" s="256"/>
      <c r="CN333" s="256"/>
      <c r="CO333" s="256"/>
      <c r="CP333" s="256"/>
      <c r="CQ333" s="256"/>
      <c r="CR333" s="247"/>
      <c r="CS333" s="64"/>
      <c r="CT333" s="226"/>
      <c r="CU333" s="226"/>
      <c r="CV333" s="226"/>
      <c r="CW333" s="226"/>
      <c r="CX333" s="226"/>
      <c r="CY333" s="247"/>
      <c r="CZ333" s="64"/>
      <c r="DA333" s="256"/>
      <c r="DB333" s="256"/>
      <c r="DC333" s="256"/>
      <c r="DD333" s="256"/>
      <c r="DE333" s="256"/>
    </row>
    <row r="334" spans="1:109" ht="16.5" x14ac:dyDescent="0.3">
      <c r="A334" s="391">
        <v>2014</v>
      </c>
      <c r="B334" s="353" t="s">
        <v>48</v>
      </c>
      <c r="C334" s="354" t="s">
        <v>101</v>
      </c>
      <c r="D334" s="355">
        <v>3079.7</v>
      </c>
      <c r="E334" s="355">
        <v>16257.071</v>
      </c>
      <c r="F334" s="356">
        <v>6364.9024999999992</v>
      </c>
      <c r="G334" s="356">
        <v>2469.5349999999999</v>
      </c>
      <c r="H334" s="357">
        <v>28171.208500000004</v>
      </c>
      <c r="I334" s="54"/>
      <c r="J334" s="54"/>
      <c r="BY334" s="247"/>
      <c r="BZ334" s="64"/>
      <c r="CA334" s="254"/>
      <c r="CB334" s="254"/>
      <c r="CC334" s="254"/>
      <c r="CD334" s="254"/>
      <c r="CE334" s="254"/>
      <c r="CF334" s="247"/>
      <c r="CG334" s="64"/>
      <c r="CH334" s="255"/>
      <c r="CI334" s="255"/>
      <c r="CJ334" s="255"/>
      <c r="CK334" s="255"/>
      <c r="CL334" s="255"/>
      <c r="CM334" s="256"/>
      <c r="CN334" s="256"/>
      <c r="CO334" s="256"/>
      <c r="CP334" s="256"/>
      <c r="CQ334" s="256"/>
      <c r="CR334" s="247"/>
      <c r="CS334" s="64"/>
      <c r="CT334" s="226"/>
      <c r="CU334" s="226"/>
      <c r="CV334" s="226"/>
      <c r="CW334" s="226"/>
      <c r="CX334" s="226"/>
      <c r="CY334" s="247"/>
      <c r="CZ334" s="64"/>
      <c r="DA334" s="256"/>
      <c r="DB334" s="256"/>
      <c r="DC334" s="256"/>
      <c r="DD334" s="256"/>
      <c r="DE334" s="256"/>
    </row>
    <row r="335" spans="1:109" ht="16.5" x14ac:dyDescent="0.3">
      <c r="A335" s="410">
        <v>2014</v>
      </c>
      <c r="B335" s="64" t="s">
        <v>49</v>
      </c>
      <c r="C335" s="358" t="s">
        <v>101</v>
      </c>
      <c r="D335" s="359">
        <v>3799.67</v>
      </c>
      <c r="E335" s="359">
        <v>17205.739999999998</v>
      </c>
      <c r="F335" s="360">
        <v>5032.4624999999996</v>
      </c>
      <c r="G335" s="360">
        <v>2710.2974999999997</v>
      </c>
      <c r="H335" s="118">
        <v>28748.17</v>
      </c>
      <c r="I335" s="54"/>
      <c r="J335" s="54"/>
      <c r="BY335" s="247"/>
      <c r="BZ335" s="64"/>
      <c r="CA335" s="254"/>
      <c r="CB335" s="254"/>
      <c r="CC335" s="254"/>
      <c r="CD335" s="254"/>
      <c r="CE335" s="254"/>
      <c r="CF335" s="247"/>
      <c r="CG335" s="64"/>
      <c r="CH335" s="255"/>
      <c r="CI335" s="255"/>
      <c r="CJ335" s="255"/>
      <c r="CK335" s="255"/>
      <c r="CL335" s="255"/>
      <c r="CM335" s="256"/>
      <c r="CN335" s="256"/>
      <c r="CO335" s="256"/>
      <c r="CP335" s="256"/>
      <c r="CQ335" s="256"/>
      <c r="CR335" s="247"/>
      <c r="CS335" s="64"/>
      <c r="CT335" s="226"/>
      <c r="CU335" s="226"/>
      <c r="CV335" s="226"/>
      <c r="CW335" s="226"/>
      <c r="CX335" s="226"/>
      <c r="CY335" s="247"/>
      <c r="CZ335" s="64"/>
      <c r="DA335" s="256"/>
      <c r="DB335" s="256"/>
      <c r="DC335" s="256"/>
      <c r="DD335" s="256"/>
      <c r="DE335" s="256"/>
    </row>
    <row r="336" spans="1:109" ht="16.5" x14ac:dyDescent="0.3">
      <c r="A336" s="391">
        <v>2015</v>
      </c>
      <c r="B336" s="353" t="s">
        <v>50</v>
      </c>
      <c r="C336" s="354" t="s">
        <v>101</v>
      </c>
      <c r="D336" s="355">
        <v>3381.71</v>
      </c>
      <c r="E336" s="355">
        <v>14405.278</v>
      </c>
      <c r="F336" s="356">
        <v>5425.0874999999996</v>
      </c>
      <c r="G336" s="356">
        <v>1976.6749999999997</v>
      </c>
      <c r="H336" s="357">
        <v>25188.750500000002</v>
      </c>
      <c r="I336" s="54"/>
      <c r="J336" s="54"/>
      <c r="BY336" s="247"/>
      <c r="BZ336" s="64"/>
      <c r="CA336" s="254"/>
      <c r="CB336" s="254"/>
      <c r="CC336" s="254"/>
      <c r="CD336" s="254"/>
      <c r="CE336" s="254"/>
      <c r="CF336" s="247"/>
      <c r="CG336" s="64"/>
      <c r="CH336" s="255"/>
      <c r="CI336" s="255"/>
      <c r="CJ336" s="255"/>
      <c r="CK336" s="255"/>
      <c r="CL336" s="255"/>
      <c r="CM336" s="256"/>
      <c r="CN336" s="256"/>
      <c r="CO336" s="256"/>
      <c r="CP336" s="256"/>
      <c r="CQ336" s="256"/>
      <c r="CR336" s="247"/>
      <c r="CS336" s="64"/>
      <c r="CT336" s="226"/>
      <c r="CU336" s="226"/>
      <c r="CV336" s="226"/>
      <c r="CW336" s="226"/>
      <c r="CX336" s="226"/>
      <c r="CY336" s="247"/>
      <c r="CZ336" s="64"/>
      <c r="DA336" s="256"/>
      <c r="DB336" s="256"/>
      <c r="DC336" s="256"/>
      <c r="DD336" s="256"/>
      <c r="DE336" s="256"/>
    </row>
    <row r="337" spans="1:109" ht="16.5" x14ac:dyDescent="0.3">
      <c r="A337" s="410">
        <v>2015</v>
      </c>
      <c r="B337" s="64" t="s">
        <v>51</v>
      </c>
      <c r="C337" s="358" t="s">
        <v>101</v>
      </c>
      <c r="D337" s="359">
        <v>3643</v>
      </c>
      <c r="E337" s="359">
        <v>14617.99</v>
      </c>
      <c r="F337" s="360">
        <v>6588.6725000000006</v>
      </c>
      <c r="G337" s="360">
        <v>2310.2049999999999</v>
      </c>
      <c r="H337" s="118">
        <v>27159.8675</v>
      </c>
      <c r="I337" s="54"/>
      <c r="J337" s="54"/>
      <c r="BY337" s="247"/>
      <c r="BZ337" s="64"/>
      <c r="CA337" s="254"/>
      <c r="CB337" s="254"/>
      <c r="CC337" s="254"/>
      <c r="CD337" s="254"/>
      <c r="CE337" s="254"/>
      <c r="CF337" s="247"/>
      <c r="CG337" s="64"/>
      <c r="CH337" s="255"/>
      <c r="CI337" s="255"/>
      <c r="CJ337" s="255"/>
      <c r="CK337" s="255"/>
      <c r="CL337" s="255"/>
      <c r="CM337" s="256"/>
      <c r="CN337" s="256"/>
      <c r="CO337" s="256"/>
      <c r="CP337" s="256"/>
      <c r="CQ337" s="256"/>
      <c r="CR337" s="247"/>
      <c r="CS337" s="64"/>
      <c r="CT337" s="226"/>
      <c r="CU337" s="226"/>
      <c r="CV337" s="226"/>
      <c r="CW337" s="226"/>
      <c r="CX337" s="226"/>
      <c r="CY337" s="247"/>
      <c r="CZ337" s="64"/>
      <c r="DA337" s="256"/>
      <c r="DB337" s="256"/>
      <c r="DC337" s="256"/>
      <c r="DD337" s="256"/>
      <c r="DE337" s="256"/>
    </row>
    <row r="338" spans="1:109" ht="16.5" x14ac:dyDescent="0.3">
      <c r="A338" s="391">
        <v>2015</v>
      </c>
      <c r="B338" s="353" t="s">
        <v>52</v>
      </c>
      <c r="C338" s="354" t="s">
        <v>101</v>
      </c>
      <c r="D338" s="355">
        <v>3667.2999999999997</v>
      </c>
      <c r="E338" s="355">
        <v>15552.938</v>
      </c>
      <c r="F338" s="356">
        <v>6055.6749999999993</v>
      </c>
      <c r="G338" s="356">
        <v>1861.125</v>
      </c>
      <c r="H338" s="357">
        <v>27137.037999999993</v>
      </c>
      <c r="I338" s="54"/>
      <c r="J338" s="54"/>
      <c r="BY338" s="247"/>
      <c r="BZ338" s="64"/>
      <c r="CA338" s="254"/>
      <c r="CB338" s="254"/>
      <c r="CC338" s="254"/>
      <c r="CD338" s="254"/>
      <c r="CE338" s="254"/>
      <c r="CF338" s="247"/>
      <c r="CG338" s="64"/>
      <c r="CH338" s="255"/>
      <c r="CI338" s="255"/>
      <c r="CJ338" s="255"/>
      <c r="CK338" s="255"/>
      <c r="CL338" s="255"/>
      <c r="CM338" s="256"/>
      <c r="CN338" s="256"/>
      <c r="CO338" s="256"/>
      <c r="CP338" s="256"/>
      <c r="CQ338" s="256"/>
      <c r="CR338" s="247"/>
      <c r="CS338" s="64"/>
      <c r="CT338" s="226"/>
      <c r="CU338" s="226"/>
      <c r="CV338" s="226"/>
      <c r="CW338" s="226"/>
      <c r="CX338" s="226"/>
      <c r="CY338" s="247"/>
      <c r="CZ338" s="64"/>
      <c r="DA338" s="256"/>
      <c r="DB338" s="256"/>
      <c r="DC338" s="256"/>
      <c r="DD338" s="256"/>
      <c r="DE338" s="256"/>
    </row>
    <row r="339" spans="1:109" ht="16.5" x14ac:dyDescent="0.3">
      <c r="A339" s="410">
        <v>2015</v>
      </c>
      <c r="B339" s="64" t="s">
        <v>40</v>
      </c>
      <c r="C339" s="358" t="s">
        <v>101</v>
      </c>
      <c r="D339" s="359">
        <v>4324.9400000000005</v>
      </c>
      <c r="E339" s="359">
        <v>15498.342000000001</v>
      </c>
      <c r="F339" s="360">
        <v>7661.1924999999992</v>
      </c>
      <c r="G339" s="360">
        <v>1454.06</v>
      </c>
      <c r="H339" s="118">
        <v>28938.534499999998</v>
      </c>
      <c r="I339" s="54"/>
      <c r="J339" s="54"/>
      <c r="BY339" s="247"/>
      <c r="BZ339" s="64"/>
      <c r="CA339" s="254"/>
      <c r="CB339" s="254"/>
      <c r="CC339" s="254"/>
      <c r="CD339" s="254"/>
      <c r="CE339" s="254"/>
      <c r="CF339" s="247"/>
      <c r="CG339" s="64"/>
      <c r="CH339" s="255"/>
      <c r="CI339" s="255"/>
      <c r="CJ339" s="255"/>
      <c r="CK339" s="255"/>
      <c r="CL339" s="255"/>
      <c r="CM339" s="256"/>
      <c r="CN339" s="256"/>
      <c r="CO339" s="256"/>
      <c r="CP339" s="256"/>
      <c r="CQ339" s="256"/>
      <c r="CR339" s="247"/>
      <c r="CS339" s="64"/>
      <c r="CT339" s="226"/>
      <c r="CU339" s="226"/>
      <c r="CV339" s="226"/>
      <c r="CW339" s="226"/>
      <c r="CX339" s="226"/>
      <c r="CY339" s="247"/>
      <c r="CZ339" s="64"/>
      <c r="DA339" s="256"/>
      <c r="DB339" s="256"/>
      <c r="DC339" s="256"/>
      <c r="DD339" s="256"/>
      <c r="DE339" s="256"/>
    </row>
    <row r="340" spans="1:109" ht="16.5" x14ac:dyDescent="0.3">
      <c r="A340" s="391">
        <v>2015</v>
      </c>
      <c r="B340" s="353" t="s">
        <v>42</v>
      </c>
      <c r="C340" s="354" t="s">
        <v>101</v>
      </c>
      <c r="D340" s="355">
        <v>3606.3999999999996</v>
      </c>
      <c r="E340" s="355">
        <v>17347.308000000001</v>
      </c>
      <c r="F340" s="356">
        <v>7922.3849999999993</v>
      </c>
      <c r="G340" s="356">
        <v>1699.67</v>
      </c>
      <c r="H340" s="357">
        <v>30575.763000000003</v>
      </c>
      <c r="I340" s="54"/>
      <c r="J340" s="54"/>
      <c r="BY340" s="247"/>
      <c r="BZ340" s="64"/>
      <c r="CA340" s="254"/>
      <c r="CB340" s="254"/>
      <c r="CC340" s="254"/>
      <c r="CD340" s="254"/>
      <c r="CE340" s="254"/>
      <c r="CF340" s="247"/>
      <c r="CG340" s="64"/>
      <c r="CH340" s="255"/>
      <c r="CI340" s="255"/>
      <c r="CJ340" s="255"/>
      <c r="CK340" s="255"/>
      <c r="CL340" s="255"/>
      <c r="CM340" s="256"/>
      <c r="CN340" s="256"/>
      <c r="CO340" s="256"/>
      <c r="CP340" s="256"/>
      <c r="CQ340" s="256"/>
      <c r="CR340" s="247"/>
      <c r="CS340" s="64"/>
      <c r="CT340" s="226"/>
      <c r="CU340" s="226"/>
      <c r="CV340" s="226"/>
      <c r="CW340" s="226"/>
      <c r="CX340" s="226"/>
      <c r="CY340" s="247"/>
      <c r="CZ340" s="64"/>
      <c r="DA340" s="256"/>
      <c r="DB340" s="256"/>
      <c r="DC340" s="256"/>
      <c r="DD340" s="256"/>
      <c r="DE340" s="256"/>
    </row>
    <row r="341" spans="1:109" ht="16.5" x14ac:dyDescent="0.3">
      <c r="A341" s="410">
        <v>2015</v>
      </c>
      <c r="B341" s="64" t="s">
        <v>43</v>
      </c>
      <c r="C341" s="358" t="s">
        <v>101</v>
      </c>
      <c r="D341" s="359">
        <v>2586.4499999999998</v>
      </c>
      <c r="E341" s="359">
        <v>16600.374</v>
      </c>
      <c r="F341" s="360">
        <v>7128.62</v>
      </c>
      <c r="G341" s="360">
        <v>2068.9299999999998</v>
      </c>
      <c r="H341" s="118">
        <v>28384.374000000003</v>
      </c>
      <c r="I341" s="54"/>
      <c r="J341" s="54"/>
      <c r="BY341" s="247"/>
      <c r="BZ341" s="64"/>
      <c r="CA341" s="254"/>
      <c r="CB341" s="254"/>
      <c r="CC341" s="254"/>
      <c r="CD341" s="254"/>
      <c r="CE341" s="254"/>
      <c r="CF341" s="247"/>
      <c r="CG341" s="64"/>
      <c r="CH341" s="255"/>
      <c r="CI341" s="255"/>
      <c r="CJ341" s="255"/>
      <c r="CK341" s="255"/>
      <c r="CL341" s="255"/>
      <c r="CM341" s="256"/>
      <c r="CN341" s="256"/>
      <c r="CO341" s="256"/>
      <c r="CP341" s="256"/>
      <c r="CQ341" s="256"/>
      <c r="CR341" s="247"/>
      <c r="CS341" s="64"/>
      <c r="CT341" s="226"/>
      <c r="CU341" s="226"/>
      <c r="CV341" s="226"/>
      <c r="CW341" s="226"/>
      <c r="CX341" s="226"/>
      <c r="CY341" s="247"/>
      <c r="CZ341" s="64"/>
      <c r="DA341" s="256"/>
      <c r="DB341" s="256"/>
      <c r="DC341" s="256"/>
      <c r="DD341" s="256"/>
      <c r="DE341" s="256"/>
    </row>
    <row r="342" spans="1:109" ht="16.5" x14ac:dyDescent="0.3">
      <c r="A342" s="391">
        <v>2015</v>
      </c>
      <c r="B342" s="353" t="s">
        <v>44</v>
      </c>
      <c r="C342" s="354" t="s">
        <v>101</v>
      </c>
      <c r="D342" s="355">
        <v>4173.26</v>
      </c>
      <c r="E342" s="355">
        <v>17238.395999999997</v>
      </c>
      <c r="F342" s="356">
        <v>7228.0950000000003</v>
      </c>
      <c r="G342" s="356">
        <v>2975.1400000000003</v>
      </c>
      <c r="H342" s="357">
        <v>31614.891000000003</v>
      </c>
      <c r="I342" s="54"/>
      <c r="J342" s="54"/>
      <c r="BY342" s="247"/>
      <c r="BZ342" s="64"/>
      <c r="CA342" s="254"/>
      <c r="CB342" s="254"/>
      <c r="CC342" s="254"/>
      <c r="CD342" s="254"/>
      <c r="CE342" s="254"/>
      <c r="CF342" s="247"/>
      <c r="CG342" s="64"/>
      <c r="CH342" s="255"/>
      <c r="CI342" s="255"/>
      <c r="CJ342" s="255"/>
      <c r="CK342" s="255"/>
      <c r="CL342" s="255"/>
      <c r="CM342" s="256"/>
      <c r="CN342" s="256"/>
      <c r="CO342" s="256"/>
      <c r="CP342" s="256"/>
      <c r="CQ342" s="256"/>
      <c r="CR342" s="247"/>
      <c r="CS342" s="64"/>
      <c r="CT342" s="226"/>
      <c r="CU342" s="226"/>
      <c r="CV342" s="226"/>
      <c r="CW342" s="226"/>
      <c r="CX342" s="226"/>
      <c r="CY342" s="247"/>
      <c r="CZ342" s="64"/>
      <c r="DA342" s="256"/>
      <c r="DB342" s="256"/>
      <c r="DC342" s="256"/>
      <c r="DD342" s="256"/>
      <c r="DE342" s="256"/>
    </row>
    <row r="343" spans="1:109" ht="16.5" x14ac:dyDescent="0.3">
      <c r="A343" s="410">
        <v>2015</v>
      </c>
      <c r="B343" s="64" t="s">
        <v>45</v>
      </c>
      <c r="C343" s="358" t="s">
        <v>101</v>
      </c>
      <c r="D343" s="359">
        <v>3804.3599999999997</v>
      </c>
      <c r="E343" s="359">
        <v>17632.072</v>
      </c>
      <c r="F343" s="360">
        <v>6882.9050000000007</v>
      </c>
      <c r="G343" s="360">
        <v>2287.98</v>
      </c>
      <c r="H343" s="118">
        <v>30607.317000000003</v>
      </c>
      <c r="I343" s="54"/>
      <c r="J343" s="54"/>
      <c r="BY343" s="247"/>
      <c r="BZ343" s="64"/>
      <c r="CA343" s="254"/>
      <c r="CB343" s="254"/>
      <c r="CC343" s="254"/>
      <c r="CD343" s="254"/>
      <c r="CE343" s="254"/>
      <c r="CF343" s="247"/>
      <c r="CG343" s="64"/>
      <c r="CH343" s="255"/>
      <c r="CI343" s="255"/>
      <c r="CJ343" s="255"/>
      <c r="CK343" s="255"/>
      <c r="CL343" s="255"/>
      <c r="CM343" s="256"/>
      <c r="CN343" s="256"/>
      <c r="CO343" s="256"/>
      <c r="CP343" s="256"/>
      <c r="CQ343" s="256"/>
      <c r="CR343" s="247"/>
      <c r="CS343" s="64"/>
      <c r="CT343" s="226"/>
      <c r="CU343" s="226"/>
      <c r="CV343" s="226"/>
      <c r="CW343" s="226"/>
      <c r="CX343" s="226"/>
      <c r="CY343" s="247"/>
      <c r="CZ343" s="64"/>
      <c r="DA343" s="256"/>
      <c r="DB343" s="256"/>
      <c r="DC343" s="256"/>
      <c r="DD343" s="256"/>
      <c r="DE343" s="256"/>
    </row>
    <row r="344" spans="1:109" ht="16.5" x14ac:dyDescent="0.3">
      <c r="A344" s="391">
        <v>2015</v>
      </c>
      <c r="B344" s="353" t="s">
        <v>46</v>
      </c>
      <c r="C344" s="354" t="s">
        <v>101</v>
      </c>
      <c r="D344" s="355">
        <v>4171.96</v>
      </c>
      <c r="E344" s="355">
        <v>20686.237000000001</v>
      </c>
      <c r="F344" s="356">
        <v>7852.0300000000007</v>
      </c>
      <c r="G344" s="356">
        <v>2586.58</v>
      </c>
      <c r="H344" s="357">
        <v>35296.807000000001</v>
      </c>
      <c r="I344" s="54"/>
      <c r="J344" s="54"/>
      <c r="BY344" s="247"/>
      <c r="BZ344" s="64"/>
      <c r="CA344" s="254"/>
      <c r="CB344" s="254"/>
      <c r="CC344" s="254"/>
      <c r="CD344" s="254"/>
      <c r="CE344" s="254"/>
      <c r="CF344" s="247"/>
      <c r="CG344" s="64"/>
      <c r="CH344" s="255"/>
      <c r="CI344" s="255"/>
      <c r="CJ344" s="255"/>
      <c r="CK344" s="255"/>
      <c r="CL344" s="255"/>
      <c r="CM344" s="256"/>
      <c r="CN344" s="256"/>
      <c r="CO344" s="256"/>
      <c r="CP344" s="256"/>
      <c r="CQ344" s="256"/>
      <c r="CR344" s="247"/>
      <c r="CS344" s="64"/>
      <c r="CT344" s="226"/>
      <c r="CU344" s="226"/>
      <c r="CV344" s="226"/>
      <c r="CW344" s="226"/>
      <c r="CX344" s="226"/>
      <c r="CY344" s="247"/>
      <c r="CZ344" s="64"/>
      <c r="DA344" s="256"/>
      <c r="DB344" s="256"/>
      <c r="DC344" s="256"/>
      <c r="DD344" s="256"/>
      <c r="DE344" s="256"/>
    </row>
    <row r="345" spans="1:109" ht="16.5" x14ac:dyDescent="0.3">
      <c r="A345" s="410">
        <v>2015</v>
      </c>
      <c r="B345" s="64" t="s">
        <v>47</v>
      </c>
      <c r="C345" s="358" t="s">
        <v>101</v>
      </c>
      <c r="D345" s="359">
        <v>4364.08</v>
      </c>
      <c r="E345" s="359">
        <v>18860.150000000001</v>
      </c>
      <c r="F345" s="360">
        <v>7015.7349999999997</v>
      </c>
      <c r="G345" s="360">
        <v>2368.92</v>
      </c>
      <c r="H345" s="118">
        <v>32608.884999999998</v>
      </c>
      <c r="I345" s="54"/>
      <c r="J345" s="54"/>
      <c r="BY345" s="247"/>
      <c r="BZ345" s="64"/>
      <c r="CA345" s="254"/>
      <c r="CB345" s="254"/>
      <c r="CC345" s="254"/>
      <c r="CD345" s="254"/>
      <c r="CE345" s="254"/>
      <c r="CF345" s="247"/>
      <c r="CG345" s="64"/>
      <c r="CH345" s="255"/>
      <c r="CI345" s="255"/>
      <c r="CJ345" s="255"/>
      <c r="CK345" s="255"/>
      <c r="CL345" s="255"/>
      <c r="CM345" s="256"/>
      <c r="CN345" s="256"/>
      <c r="CO345" s="256"/>
      <c r="CP345" s="256"/>
      <c r="CQ345" s="256"/>
      <c r="CR345" s="247"/>
      <c r="CS345" s="64"/>
      <c r="CT345" s="226"/>
      <c r="CU345" s="226"/>
      <c r="CV345" s="226"/>
      <c r="CW345" s="226"/>
      <c r="CX345" s="226"/>
      <c r="CY345" s="247"/>
      <c r="CZ345" s="64"/>
      <c r="DA345" s="256"/>
      <c r="DB345" s="256"/>
      <c r="DC345" s="256"/>
      <c r="DD345" s="256"/>
      <c r="DE345" s="256"/>
    </row>
    <row r="346" spans="1:109" ht="16.5" x14ac:dyDescent="0.3">
      <c r="A346" s="391">
        <v>2015</v>
      </c>
      <c r="B346" s="353" t="s">
        <v>48</v>
      </c>
      <c r="C346" s="354" t="s">
        <v>101</v>
      </c>
      <c r="D346" s="355">
        <v>4858.76</v>
      </c>
      <c r="E346" s="355">
        <v>19266.932000000001</v>
      </c>
      <c r="F346" s="356">
        <v>6569.6450000000004</v>
      </c>
      <c r="G346" s="356">
        <v>2621.91</v>
      </c>
      <c r="H346" s="357">
        <v>33317.247000000003</v>
      </c>
      <c r="I346" s="54"/>
      <c r="J346" s="54"/>
      <c r="BY346" s="247"/>
      <c r="BZ346" s="64"/>
      <c r="CA346" s="254"/>
      <c r="CB346" s="254"/>
      <c r="CC346" s="254"/>
      <c r="CD346" s="254"/>
      <c r="CE346" s="254"/>
      <c r="CF346" s="247"/>
      <c r="CG346" s="64"/>
      <c r="CH346" s="255"/>
      <c r="CI346" s="255"/>
      <c r="CJ346" s="255"/>
      <c r="CK346" s="255"/>
      <c r="CL346" s="255"/>
      <c r="CM346" s="256"/>
      <c r="CN346" s="256"/>
      <c r="CO346" s="256"/>
      <c r="CP346" s="256"/>
      <c r="CQ346" s="256"/>
      <c r="CR346" s="247"/>
      <c r="CS346" s="64"/>
      <c r="CT346" s="226"/>
      <c r="CU346" s="226"/>
      <c r="CV346" s="226"/>
      <c r="CW346" s="226"/>
      <c r="CX346" s="226"/>
      <c r="CY346" s="247"/>
      <c r="CZ346" s="64"/>
      <c r="DA346" s="256"/>
      <c r="DB346" s="256"/>
      <c r="DC346" s="256"/>
      <c r="DD346" s="256"/>
      <c r="DE346" s="256"/>
    </row>
    <row r="347" spans="1:109" ht="16.5" x14ac:dyDescent="0.3">
      <c r="A347" s="410">
        <v>2015</v>
      </c>
      <c r="B347" s="64" t="s">
        <v>49</v>
      </c>
      <c r="C347" s="358" t="s">
        <v>101</v>
      </c>
      <c r="D347" s="359">
        <v>5607.16</v>
      </c>
      <c r="E347" s="359">
        <v>24257.935000000001</v>
      </c>
      <c r="F347" s="360">
        <v>5043.4974999999995</v>
      </c>
      <c r="G347" s="360">
        <v>2876.9074999999998</v>
      </c>
      <c r="H347" s="118">
        <v>37785.5</v>
      </c>
      <c r="I347" s="54"/>
      <c r="J347" s="54"/>
      <c r="BY347" s="247"/>
      <c r="BZ347" s="64"/>
      <c r="CA347" s="254"/>
      <c r="CB347" s="254"/>
      <c r="CC347" s="254"/>
      <c r="CD347" s="254"/>
      <c r="CE347" s="254"/>
      <c r="CF347" s="247"/>
      <c r="CG347" s="64"/>
      <c r="CH347" s="255"/>
      <c r="CI347" s="255"/>
      <c r="CJ347" s="255"/>
      <c r="CK347" s="255"/>
      <c r="CL347" s="255"/>
      <c r="CM347" s="256"/>
      <c r="CN347" s="256"/>
      <c r="CO347" s="256"/>
      <c r="CP347" s="256"/>
      <c r="CQ347" s="256"/>
      <c r="CR347" s="247"/>
      <c r="CS347" s="64"/>
      <c r="CT347" s="226"/>
      <c r="CU347" s="226"/>
      <c r="CV347" s="226"/>
      <c r="CW347" s="226"/>
      <c r="CX347" s="226"/>
      <c r="CY347" s="247"/>
      <c r="CZ347" s="64"/>
      <c r="DA347" s="256"/>
      <c r="DB347" s="256"/>
      <c r="DC347" s="256"/>
      <c r="DD347" s="256"/>
      <c r="DE347" s="256"/>
    </row>
    <row r="348" spans="1:109" ht="16.5" x14ac:dyDescent="0.3">
      <c r="A348" s="391">
        <v>2016</v>
      </c>
      <c r="B348" s="353" t="s">
        <v>50</v>
      </c>
      <c r="C348" s="354" t="s">
        <v>101</v>
      </c>
      <c r="D348" s="355">
        <v>3069.67</v>
      </c>
      <c r="E348" s="355">
        <v>18269.032000000003</v>
      </c>
      <c r="F348" s="356">
        <v>7748.5650000000005</v>
      </c>
      <c r="G348" s="356">
        <v>1261.3399999999999</v>
      </c>
      <c r="H348" s="357">
        <v>30348.607000000004</v>
      </c>
      <c r="I348" s="54"/>
      <c r="J348" s="54"/>
      <c r="BY348" s="247"/>
      <c r="BZ348" s="64"/>
      <c r="CA348" s="254"/>
      <c r="CB348" s="254"/>
      <c r="CC348" s="254"/>
      <c r="CD348" s="254"/>
      <c r="CE348" s="254"/>
      <c r="CF348" s="247"/>
      <c r="CG348" s="64"/>
      <c r="CH348" s="255"/>
      <c r="CI348" s="255"/>
      <c r="CJ348" s="255"/>
      <c r="CK348" s="255"/>
      <c r="CL348" s="255"/>
      <c r="CM348" s="256"/>
      <c r="CN348" s="256"/>
      <c r="CO348" s="256"/>
      <c r="CP348" s="256"/>
      <c r="CQ348" s="256"/>
      <c r="CR348" s="247"/>
      <c r="CS348" s="64"/>
      <c r="CT348" s="226"/>
      <c r="CU348" s="226"/>
      <c r="CV348" s="226"/>
      <c r="CW348" s="226"/>
      <c r="CX348" s="226"/>
      <c r="CY348" s="247"/>
      <c r="CZ348" s="64"/>
      <c r="DA348" s="256"/>
      <c r="DB348" s="256"/>
      <c r="DC348" s="256"/>
      <c r="DD348" s="256"/>
      <c r="DE348" s="256"/>
    </row>
    <row r="349" spans="1:109" ht="16.5" x14ac:dyDescent="0.3">
      <c r="A349" s="410">
        <v>2016</v>
      </c>
      <c r="B349" s="64" t="s">
        <v>51</v>
      </c>
      <c r="C349" s="358" t="s">
        <v>101</v>
      </c>
      <c r="D349" s="359">
        <v>4287.0599999999995</v>
      </c>
      <c r="E349" s="359">
        <v>16741.115000000002</v>
      </c>
      <c r="F349" s="360">
        <v>7144.65</v>
      </c>
      <c r="G349" s="360">
        <v>1317.57</v>
      </c>
      <c r="H349" s="118">
        <v>29490.395</v>
      </c>
      <c r="I349" s="54"/>
      <c r="J349" s="54"/>
      <c r="BY349" s="247"/>
      <c r="BZ349" s="64"/>
      <c r="CA349" s="254"/>
      <c r="CB349" s="254"/>
      <c r="CC349" s="254"/>
      <c r="CD349" s="254"/>
      <c r="CE349" s="254"/>
      <c r="CF349" s="247"/>
      <c r="CG349" s="64"/>
      <c r="CH349" s="255"/>
      <c r="CI349" s="255"/>
      <c r="CJ349" s="255"/>
      <c r="CK349" s="255"/>
      <c r="CL349" s="255"/>
      <c r="CM349" s="256"/>
      <c r="CN349" s="256"/>
      <c r="CO349" s="256"/>
      <c r="CP349" s="256"/>
      <c r="CQ349" s="256"/>
      <c r="CR349" s="247"/>
      <c r="CS349" s="64"/>
      <c r="CT349" s="226"/>
      <c r="CU349" s="226"/>
      <c r="CV349" s="226"/>
      <c r="CW349" s="226"/>
      <c r="CX349" s="226"/>
      <c r="CY349" s="247"/>
      <c r="CZ349" s="64"/>
      <c r="DA349" s="256"/>
      <c r="DB349" s="256"/>
      <c r="DC349" s="256"/>
      <c r="DD349" s="256"/>
      <c r="DE349" s="256"/>
    </row>
    <row r="350" spans="1:109" ht="16.5" x14ac:dyDescent="0.3">
      <c r="A350" s="391">
        <v>2016</v>
      </c>
      <c r="B350" s="353" t="s">
        <v>52</v>
      </c>
      <c r="C350" s="354" t="s">
        <v>101</v>
      </c>
      <c r="D350" s="355">
        <v>4030.29</v>
      </c>
      <c r="E350" s="355">
        <v>19233.806</v>
      </c>
      <c r="F350" s="356">
        <v>6179.6525000000001</v>
      </c>
      <c r="G350" s="356">
        <v>1417.06</v>
      </c>
      <c r="H350" s="357">
        <v>30860.808499999999</v>
      </c>
      <c r="I350" s="54"/>
      <c r="J350" s="54"/>
      <c r="BY350" s="247"/>
      <c r="BZ350" s="64"/>
      <c r="CA350" s="254"/>
      <c r="CB350" s="254"/>
      <c r="CC350" s="254"/>
      <c r="CD350" s="254"/>
      <c r="CE350" s="254"/>
      <c r="CF350" s="247"/>
      <c r="CG350" s="64"/>
      <c r="CH350" s="255"/>
      <c r="CI350" s="255"/>
      <c r="CJ350" s="255"/>
      <c r="CK350" s="255"/>
      <c r="CL350" s="255"/>
      <c r="CM350" s="256"/>
      <c r="CN350" s="256"/>
      <c r="CO350" s="256"/>
      <c r="CP350" s="256"/>
      <c r="CQ350" s="256"/>
      <c r="CR350" s="247"/>
      <c r="CS350" s="64"/>
      <c r="CT350" s="226"/>
      <c r="CU350" s="226"/>
      <c r="CV350" s="226"/>
      <c r="CW350" s="226"/>
      <c r="CX350" s="226"/>
      <c r="CY350" s="247"/>
      <c r="CZ350" s="64"/>
      <c r="DA350" s="256"/>
      <c r="DB350" s="256"/>
      <c r="DC350" s="256"/>
      <c r="DD350" s="256"/>
      <c r="DE350" s="256"/>
    </row>
    <row r="351" spans="1:109" ht="16.5" x14ac:dyDescent="0.3">
      <c r="A351" s="410">
        <v>2016</v>
      </c>
      <c r="B351" s="64" t="s">
        <v>40</v>
      </c>
      <c r="C351" s="358" t="s">
        <v>101</v>
      </c>
      <c r="D351" s="359">
        <v>3473.93</v>
      </c>
      <c r="E351" s="359">
        <v>18460.898000000001</v>
      </c>
      <c r="F351" s="360">
        <v>7027.1324999999997</v>
      </c>
      <c r="G351" s="360">
        <v>1182.75</v>
      </c>
      <c r="H351" s="118">
        <v>30144.710499999997</v>
      </c>
      <c r="I351" s="54"/>
      <c r="J351" s="54"/>
      <c r="BY351" s="247"/>
      <c r="BZ351" s="64"/>
      <c r="CA351" s="254"/>
      <c r="CB351" s="254"/>
      <c r="CC351" s="254"/>
      <c r="CD351" s="254"/>
      <c r="CE351" s="254"/>
      <c r="CF351" s="247"/>
      <c r="CG351" s="64"/>
      <c r="CH351" s="255"/>
      <c r="CI351" s="255"/>
      <c r="CJ351" s="255"/>
      <c r="CK351" s="255"/>
      <c r="CL351" s="255"/>
      <c r="CM351" s="256"/>
      <c r="CN351" s="256"/>
      <c r="CO351" s="256"/>
      <c r="CP351" s="256"/>
      <c r="CQ351" s="256"/>
      <c r="CR351" s="247"/>
      <c r="CS351" s="64"/>
      <c r="CT351" s="226"/>
      <c r="CU351" s="226"/>
      <c r="CV351" s="226"/>
      <c r="CW351" s="226"/>
      <c r="CX351" s="226"/>
      <c r="CY351" s="247"/>
      <c r="CZ351" s="64"/>
      <c r="DA351" s="256"/>
      <c r="DB351" s="256"/>
      <c r="DC351" s="256"/>
      <c r="DD351" s="256"/>
      <c r="DE351" s="256"/>
    </row>
    <row r="352" spans="1:109" ht="16.5" x14ac:dyDescent="0.3">
      <c r="A352" s="391">
        <v>2016</v>
      </c>
      <c r="B352" s="353" t="s">
        <v>42</v>
      </c>
      <c r="C352" s="354" t="s">
        <v>101</v>
      </c>
      <c r="D352" s="355">
        <v>4405.9000000000005</v>
      </c>
      <c r="E352" s="355">
        <v>17360.379000000001</v>
      </c>
      <c r="F352" s="356">
        <v>5411.02</v>
      </c>
      <c r="G352" s="356">
        <v>978.68</v>
      </c>
      <c r="H352" s="357">
        <v>28155.978999999999</v>
      </c>
      <c r="I352" s="54"/>
      <c r="J352" s="54"/>
      <c r="BY352" s="247"/>
      <c r="BZ352" s="64"/>
      <c r="CA352" s="254"/>
      <c r="CB352" s="254"/>
      <c r="CC352" s="254"/>
      <c r="CD352" s="254"/>
      <c r="CE352" s="254"/>
      <c r="CF352" s="247"/>
      <c r="CG352" s="64"/>
      <c r="CH352" s="255"/>
      <c r="CI352" s="255"/>
      <c r="CJ352" s="255"/>
      <c r="CK352" s="255"/>
      <c r="CL352" s="255"/>
      <c r="CM352" s="256"/>
      <c r="CN352" s="256"/>
      <c r="CO352" s="256"/>
      <c r="CP352" s="256"/>
      <c r="CQ352" s="256"/>
      <c r="CR352" s="247"/>
      <c r="CS352" s="64"/>
      <c r="CT352" s="226"/>
      <c r="CU352" s="226"/>
      <c r="CV352" s="226"/>
      <c r="CW352" s="226"/>
      <c r="CX352" s="226"/>
      <c r="CY352" s="247"/>
      <c r="CZ352" s="64"/>
      <c r="DA352" s="256"/>
      <c r="DB352" s="256"/>
      <c r="DC352" s="256"/>
      <c r="DD352" s="256"/>
      <c r="DE352" s="256"/>
    </row>
    <row r="353" spans="1:109" ht="16.5" x14ac:dyDescent="0.3">
      <c r="A353" s="410">
        <v>2016</v>
      </c>
      <c r="B353" s="64" t="s">
        <v>43</v>
      </c>
      <c r="C353" s="358" t="s">
        <v>101</v>
      </c>
      <c r="D353" s="359">
        <v>4323.6499999999996</v>
      </c>
      <c r="E353" s="359">
        <v>17628.7</v>
      </c>
      <c r="F353" s="360">
        <v>3974.8850000000002</v>
      </c>
      <c r="G353" s="360">
        <v>866.76</v>
      </c>
      <c r="H353" s="118">
        <v>26793.994999999999</v>
      </c>
      <c r="I353" s="54"/>
      <c r="J353" s="54"/>
      <c r="BY353" s="247"/>
      <c r="BZ353" s="64"/>
      <c r="CA353" s="254"/>
      <c r="CB353" s="254"/>
      <c r="CC353" s="254"/>
      <c r="CD353" s="254"/>
      <c r="CE353" s="254"/>
      <c r="CF353" s="247"/>
      <c r="CG353" s="64"/>
      <c r="CH353" s="255"/>
      <c r="CI353" s="255"/>
      <c r="CJ353" s="255"/>
      <c r="CK353" s="255"/>
      <c r="CL353" s="255"/>
      <c r="CM353" s="256"/>
      <c r="CN353" s="256"/>
      <c r="CO353" s="256"/>
      <c r="CP353" s="256"/>
      <c r="CQ353" s="256"/>
      <c r="CR353" s="247"/>
      <c r="CS353" s="64"/>
      <c r="CT353" s="226"/>
      <c r="CU353" s="226"/>
      <c r="CV353" s="226"/>
      <c r="CW353" s="226"/>
      <c r="CX353" s="226"/>
      <c r="CY353" s="247"/>
      <c r="CZ353" s="64"/>
      <c r="DA353" s="256"/>
      <c r="DB353" s="256"/>
      <c r="DC353" s="256"/>
      <c r="DD353" s="256"/>
      <c r="DE353" s="256"/>
    </row>
    <row r="354" spans="1:109" ht="16.5" x14ac:dyDescent="0.3">
      <c r="A354" s="391">
        <v>2016</v>
      </c>
      <c r="B354" s="353" t="s">
        <v>44</v>
      </c>
      <c r="C354" s="354" t="s">
        <v>101</v>
      </c>
      <c r="D354" s="355">
        <v>2042.3600000000001</v>
      </c>
      <c r="E354" s="355">
        <v>13299.852000000001</v>
      </c>
      <c r="F354" s="356">
        <v>2804.9724999999999</v>
      </c>
      <c r="G354" s="356">
        <v>536.06999999999994</v>
      </c>
      <c r="H354" s="357">
        <v>18683.254500000003</v>
      </c>
      <c r="I354" s="54"/>
      <c r="J354" s="54"/>
      <c r="BY354" s="247"/>
      <c r="BZ354" s="64"/>
      <c r="CA354" s="254"/>
      <c r="CB354" s="254"/>
      <c r="CC354" s="254"/>
      <c r="CD354" s="254"/>
      <c r="CE354" s="254"/>
      <c r="CF354" s="247"/>
      <c r="CG354" s="64"/>
      <c r="CH354" s="255"/>
      <c r="CI354" s="255"/>
      <c r="CJ354" s="255"/>
      <c r="CK354" s="255"/>
      <c r="CL354" s="255"/>
      <c r="CM354" s="256"/>
      <c r="CN354" s="256"/>
      <c r="CO354" s="256"/>
      <c r="CP354" s="256"/>
      <c r="CQ354" s="256"/>
      <c r="CR354" s="247"/>
      <c r="CS354" s="64"/>
      <c r="CT354" s="226"/>
      <c r="CU354" s="226"/>
      <c r="CV354" s="226"/>
      <c r="CW354" s="226"/>
      <c r="CX354" s="226"/>
      <c r="CY354" s="247"/>
      <c r="CZ354" s="64"/>
      <c r="DA354" s="256"/>
      <c r="DB354" s="256"/>
      <c r="DC354" s="256"/>
      <c r="DD354" s="256"/>
      <c r="DE354" s="256"/>
    </row>
    <row r="355" spans="1:109" ht="16.5" x14ac:dyDescent="0.3">
      <c r="A355" s="410">
        <v>2016</v>
      </c>
      <c r="B355" s="64" t="s">
        <v>45</v>
      </c>
      <c r="C355" s="358" t="s">
        <v>101</v>
      </c>
      <c r="D355" s="359">
        <v>3908.64</v>
      </c>
      <c r="E355" s="359">
        <v>20432.971999999998</v>
      </c>
      <c r="F355" s="360">
        <v>6128.0874999999996</v>
      </c>
      <c r="G355" s="360">
        <v>1430.52</v>
      </c>
      <c r="H355" s="118">
        <v>31900.219499999999</v>
      </c>
      <c r="I355" s="54"/>
      <c r="J355" s="54"/>
      <c r="BY355" s="247"/>
      <c r="BZ355" s="64"/>
      <c r="CA355" s="254"/>
      <c r="CB355" s="254"/>
      <c r="CC355" s="254"/>
      <c r="CD355" s="254"/>
      <c r="CE355" s="254"/>
      <c r="CF355" s="247"/>
      <c r="CG355" s="64"/>
      <c r="CH355" s="255"/>
      <c r="CI355" s="255"/>
      <c r="CJ355" s="255"/>
      <c r="CK355" s="255"/>
      <c r="CL355" s="255"/>
      <c r="CM355" s="256"/>
      <c r="CN355" s="256"/>
      <c r="CO355" s="256"/>
      <c r="CP355" s="256"/>
      <c r="CQ355" s="256"/>
      <c r="CR355" s="247"/>
      <c r="CS355" s="64"/>
      <c r="CT355" s="226"/>
      <c r="CU355" s="226"/>
      <c r="CV355" s="226"/>
      <c r="CW355" s="226"/>
      <c r="CX355" s="226"/>
      <c r="CY355" s="247"/>
      <c r="CZ355" s="64"/>
      <c r="DA355" s="256"/>
      <c r="DB355" s="256"/>
      <c r="DC355" s="256"/>
      <c r="DD355" s="256"/>
      <c r="DE355" s="256"/>
    </row>
    <row r="356" spans="1:109" ht="16.5" x14ac:dyDescent="0.3">
      <c r="A356" s="391">
        <v>2016</v>
      </c>
      <c r="B356" s="353" t="s">
        <v>46</v>
      </c>
      <c r="C356" s="354" t="s">
        <v>101</v>
      </c>
      <c r="D356" s="355">
        <v>4599.49</v>
      </c>
      <c r="E356" s="355">
        <v>17631.496999999999</v>
      </c>
      <c r="F356" s="356">
        <v>4398.9075000000003</v>
      </c>
      <c r="G356" s="356">
        <v>1502.25</v>
      </c>
      <c r="H356" s="357">
        <v>28132.144500000002</v>
      </c>
      <c r="I356" s="54"/>
      <c r="J356" s="54"/>
      <c r="BY356" s="247"/>
      <c r="BZ356" s="64"/>
      <c r="CA356" s="254"/>
      <c r="CB356" s="254"/>
      <c r="CC356" s="254"/>
      <c r="CD356" s="254"/>
      <c r="CE356" s="254"/>
      <c r="CF356" s="247"/>
      <c r="CG356" s="64"/>
      <c r="CH356" s="255"/>
      <c r="CI356" s="255"/>
      <c r="CJ356" s="255"/>
      <c r="CK356" s="255"/>
      <c r="CL356" s="255"/>
      <c r="CM356" s="256"/>
      <c r="CN356" s="256"/>
      <c r="CO356" s="256"/>
      <c r="CP356" s="256"/>
      <c r="CQ356" s="256"/>
      <c r="CR356" s="247"/>
      <c r="CS356" s="64"/>
      <c r="CT356" s="226"/>
      <c r="CU356" s="226"/>
      <c r="CV356" s="226"/>
      <c r="CW356" s="226"/>
      <c r="CX356" s="226"/>
      <c r="CY356" s="247"/>
      <c r="CZ356" s="64"/>
      <c r="DA356" s="256"/>
      <c r="DB356" s="256"/>
      <c r="DC356" s="256"/>
      <c r="DD356" s="256"/>
      <c r="DE356" s="256"/>
    </row>
    <row r="357" spans="1:109" ht="16.5" x14ac:dyDescent="0.3">
      <c r="A357" s="410">
        <v>2016</v>
      </c>
      <c r="B357" s="64" t="s">
        <v>47</v>
      </c>
      <c r="C357" s="358" t="s">
        <v>101</v>
      </c>
      <c r="D357" s="359">
        <v>4599.82</v>
      </c>
      <c r="E357" s="359">
        <v>16953.715</v>
      </c>
      <c r="F357" s="360">
        <v>4769.4025000000001</v>
      </c>
      <c r="G357" s="360">
        <v>1464.75</v>
      </c>
      <c r="H357" s="118">
        <v>27787.6875</v>
      </c>
      <c r="I357" s="54"/>
      <c r="J357" s="54"/>
      <c r="BY357" s="247"/>
      <c r="BZ357" s="64"/>
      <c r="CA357" s="254"/>
      <c r="CB357" s="254"/>
      <c r="CC357" s="254"/>
      <c r="CD357" s="254"/>
      <c r="CE357" s="254"/>
      <c r="CF357" s="247"/>
      <c r="CG357" s="64"/>
      <c r="CH357" s="255"/>
      <c r="CI357" s="255"/>
      <c r="CJ357" s="255"/>
      <c r="CK357" s="255"/>
      <c r="CL357" s="255"/>
      <c r="CM357" s="256"/>
      <c r="CN357" s="256"/>
      <c r="CO357" s="256"/>
      <c r="CP357" s="256"/>
      <c r="CQ357" s="256"/>
      <c r="CR357" s="247"/>
      <c r="CS357" s="64"/>
      <c r="CT357" s="226"/>
      <c r="CU357" s="226"/>
      <c r="CV357" s="226"/>
      <c r="CW357" s="226"/>
      <c r="CX357" s="226"/>
      <c r="CY357" s="247"/>
      <c r="CZ357" s="64"/>
      <c r="DA357" s="256"/>
      <c r="DB357" s="256"/>
      <c r="DC357" s="256"/>
      <c r="DD357" s="256"/>
      <c r="DE357" s="256"/>
    </row>
    <row r="358" spans="1:109" ht="16.5" x14ac:dyDescent="0.3">
      <c r="A358" s="391">
        <v>2016</v>
      </c>
      <c r="B358" s="353" t="s">
        <v>48</v>
      </c>
      <c r="C358" s="354" t="s">
        <v>101</v>
      </c>
      <c r="D358" s="355">
        <v>4687.4400000000005</v>
      </c>
      <c r="E358" s="355">
        <v>17633.448</v>
      </c>
      <c r="F358" s="356">
        <v>5123.8099999999995</v>
      </c>
      <c r="G358" s="356">
        <v>1091.3399999999999</v>
      </c>
      <c r="H358" s="357">
        <v>28536.037999999997</v>
      </c>
      <c r="I358" s="54"/>
      <c r="J358" s="54"/>
      <c r="BY358" s="247"/>
      <c r="BZ358" s="64"/>
      <c r="CA358" s="254"/>
      <c r="CB358" s="254"/>
      <c r="CC358" s="254"/>
      <c r="CD358" s="254"/>
      <c r="CE358" s="254"/>
      <c r="CF358" s="247"/>
      <c r="CG358" s="64"/>
      <c r="CH358" s="255"/>
      <c r="CI358" s="255"/>
      <c r="CJ358" s="255"/>
      <c r="CK358" s="255"/>
      <c r="CL358" s="255"/>
      <c r="CM358" s="256"/>
      <c r="CN358" s="256"/>
      <c r="CO358" s="256"/>
      <c r="CP358" s="256"/>
      <c r="CQ358" s="256"/>
      <c r="CR358" s="247"/>
      <c r="CS358" s="64"/>
      <c r="CT358" s="226"/>
      <c r="CU358" s="226"/>
      <c r="CV358" s="226"/>
      <c r="CW358" s="226"/>
      <c r="CX358" s="226"/>
      <c r="CY358" s="247"/>
      <c r="CZ358" s="64"/>
      <c r="DA358" s="256"/>
      <c r="DB358" s="256"/>
      <c r="DC358" s="256"/>
      <c r="DD358" s="256"/>
      <c r="DE358" s="256"/>
    </row>
    <row r="359" spans="1:109" ht="16.5" x14ac:dyDescent="0.3">
      <c r="A359" s="410">
        <v>2016</v>
      </c>
      <c r="B359" s="64" t="s">
        <v>49</v>
      </c>
      <c r="C359" s="358" t="s">
        <v>101</v>
      </c>
      <c r="D359" s="359">
        <v>4785.2099999999991</v>
      </c>
      <c r="E359" s="359">
        <v>16899.612499999999</v>
      </c>
      <c r="F359" s="360">
        <v>4270.4500000000007</v>
      </c>
      <c r="G359" s="360">
        <v>898.61250000000007</v>
      </c>
      <c r="H359" s="118">
        <v>26853.885000000002</v>
      </c>
      <c r="I359" s="54"/>
      <c r="J359" s="54"/>
      <c r="BY359" s="247"/>
      <c r="BZ359" s="64"/>
      <c r="CA359" s="254"/>
      <c r="CB359" s="254"/>
      <c r="CC359" s="254"/>
      <c r="CD359" s="254"/>
      <c r="CE359" s="254"/>
      <c r="CF359" s="247"/>
      <c r="CG359" s="64"/>
      <c r="CH359" s="255"/>
      <c r="CI359" s="255"/>
      <c r="CJ359" s="255"/>
      <c r="CK359" s="255"/>
      <c r="CL359" s="255"/>
      <c r="CM359" s="256"/>
      <c r="CN359" s="256"/>
      <c r="CO359" s="256"/>
      <c r="CP359" s="256"/>
      <c r="CQ359" s="256"/>
      <c r="CR359" s="247"/>
      <c r="CS359" s="64"/>
      <c r="CT359" s="226"/>
      <c r="CU359" s="226"/>
      <c r="CV359" s="226"/>
      <c r="CW359" s="226"/>
      <c r="CX359" s="226"/>
      <c r="CY359" s="247"/>
      <c r="CZ359" s="64"/>
      <c r="DA359" s="256"/>
      <c r="DB359" s="256"/>
      <c r="DC359" s="256"/>
      <c r="DD359" s="256"/>
      <c r="DE359" s="256"/>
    </row>
    <row r="360" spans="1:109" ht="16.5" x14ac:dyDescent="0.3">
      <c r="A360" s="391">
        <v>2017</v>
      </c>
      <c r="B360" s="353" t="s">
        <v>50</v>
      </c>
      <c r="C360" s="354" t="s">
        <v>101</v>
      </c>
      <c r="D360" s="355">
        <v>3752.56</v>
      </c>
      <c r="E360" s="355">
        <v>14247.958500000001</v>
      </c>
      <c r="F360" s="356">
        <v>3636.0225</v>
      </c>
      <c r="G360" s="356">
        <v>960.37250000000006</v>
      </c>
      <c r="H360" s="357">
        <v>22596.913499999995</v>
      </c>
      <c r="I360" s="54"/>
      <c r="J360" s="54"/>
      <c r="BY360" s="247"/>
      <c r="BZ360" s="64"/>
      <c r="CA360" s="254"/>
      <c r="CB360" s="254"/>
      <c r="CC360" s="254"/>
      <c r="CD360" s="254"/>
      <c r="CE360" s="254"/>
      <c r="CF360" s="247"/>
      <c r="CG360" s="64"/>
      <c r="CH360" s="255"/>
      <c r="CI360" s="255"/>
      <c r="CJ360" s="255"/>
      <c r="CK360" s="255"/>
      <c r="CL360" s="255"/>
      <c r="CM360" s="256"/>
      <c r="CN360" s="256"/>
      <c r="CO360" s="256"/>
      <c r="CP360" s="256"/>
      <c r="CQ360" s="256"/>
      <c r="CR360" s="247"/>
      <c r="CS360" s="64"/>
      <c r="CT360" s="226"/>
      <c r="CU360" s="226"/>
      <c r="CV360" s="226"/>
      <c r="CW360" s="226"/>
      <c r="CX360" s="226"/>
      <c r="CY360" s="247"/>
      <c r="CZ360" s="64"/>
      <c r="DA360" s="256"/>
      <c r="DB360" s="256"/>
      <c r="DC360" s="256"/>
      <c r="DD360" s="256"/>
      <c r="DE360" s="256"/>
    </row>
    <row r="361" spans="1:109" ht="16.5" x14ac:dyDescent="0.3">
      <c r="A361" s="410">
        <v>2017</v>
      </c>
      <c r="B361" s="64" t="s">
        <v>51</v>
      </c>
      <c r="C361" s="358" t="s">
        <v>101</v>
      </c>
      <c r="D361" s="359">
        <v>3912.61</v>
      </c>
      <c r="E361" s="359">
        <v>16722.095499999999</v>
      </c>
      <c r="F361" s="360">
        <v>4907.2434999999996</v>
      </c>
      <c r="G361" s="360">
        <v>911.44250000000011</v>
      </c>
      <c r="H361" s="118">
        <v>26453.391499999998</v>
      </c>
      <c r="I361" s="54"/>
      <c r="J361" s="54"/>
      <c r="BY361" s="247"/>
      <c r="BZ361" s="64"/>
      <c r="CA361" s="254"/>
      <c r="CB361" s="254"/>
      <c r="CC361" s="254"/>
      <c r="CD361" s="254"/>
      <c r="CE361" s="254"/>
      <c r="CF361" s="247"/>
      <c r="CG361" s="64"/>
      <c r="CH361" s="255"/>
      <c r="CI361" s="255"/>
      <c r="CJ361" s="255"/>
      <c r="CK361" s="255"/>
      <c r="CL361" s="255"/>
      <c r="CM361" s="256"/>
      <c r="CN361" s="256"/>
      <c r="CO361" s="256"/>
      <c r="CP361" s="256"/>
      <c r="CQ361" s="256"/>
      <c r="CR361" s="247"/>
      <c r="CS361" s="64"/>
      <c r="CT361" s="226"/>
      <c r="CU361" s="226"/>
      <c r="CV361" s="226"/>
      <c r="CW361" s="226"/>
      <c r="CX361" s="226"/>
      <c r="CY361" s="247"/>
      <c r="CZ361" s="64"/>
      <c r="DA361" s="256"/>
      <c r="DB361" s="256"/>
      <c r="DC361" s="256"/>
      <c r="DD361" s="256"/>
      <c r="DE361" s="256"/>
    </row>
    <row r="362" spans="1:109" ht="16.5" x14ac:dyDescent="0.3">
      <c r="A362" s="391">
        <v>2017</v>
      </c>
      <c r="B362" s="353" t="s">
        <v>52</v>
      </c>
      <c r="C362" s="354" t="s">
        <v>101</v>
      </c>
      <c r="D362" s="355">
        <v>3470.62</v>
      </c>
      <c r="E362" s="355">
        <v>16423.898999999998</v>
      </c>
      <c r="F362" s="356">
        <v>4766.3</v>
      </c>
      <c r="G362" s="356">
        <v>942.35749999999996</v>
      </c>
      <c r="H362" s="357">
        <v>25603.176499999998</v>
      </c>
      <c r="I362" s="54"/>
      <c r="J362" s="54"/>
      <c r="BY362" s="247"/>
      <c r="BZ362" s="64"/>
      <c r="CA362" s="254"/>
      <c r="CB362" s="254"/>
      <c r="CC362" s="254"/>
      <c r="CD362" s="254"/>
      <c r="CE362" s="254"/>
      <c r="CF362" s="247"/>
      <c r="CG362" s="64"/>
      <c r="CH362" s="255"/>
      <c r="CI362" s="255"/>
      <c r="CJ362" s="255"/>
      <c r="CK362" s="255"/>
      <c r="CL362" s="255"/>
      <c r="CM362" s="256"/>
      <c r="CN362" s="256"/>
      <c r="CO362" s="256"/>
      <c r="CP362" s="256"/>
      <c r="CQ362" s="256"/>
      <c r="CR362" s="247"/>
      <c r="CS362" s="64"/>
      <c r="CT362" s="226"/>
      <c r="CU362" s="226"/>
      <c r="CV362" s="226"/>
      <c r="CW362" s="226"/>
      <c r="CX362" s="226"/>
      <c r="CY362" s="247"/>
      <c r="CZ362" s="64"/>
      <c r="DA362" s="256"/>
      <c r="DB362" s="256"/>
      <c r="DC362" s="256"/>
      <c r="DD362" s="256"/>
      <c r="DE362" s="256"/>
    </row>
    <row r="363" spans="1:109" ht="16.5" x14ac:dyDescent="0.3">
      <c r="A363" s="410">
        <v>2017</v>
      </c>
      <c r="B363" s="64" t="s">
        <v>40</v>
      </c>
      <c r="C363" s="358" t="s">
        <v>101</v>
      </c>
      <c r="D363" s="359">
        <v>3722.94</v>
      </c>
      <c r="E363" s="359">
        <v>13798.498</v>
      </c>
      <c r="F363" s="360">
        <v>3381.0275000000001</v>
      </c>
      <c r="G363" s="360">
        <v>883.34749999999997</v>
      </c>
      <c r="H363" s="118">
        <v>21785.812999999998</v>
      </c>
      <c r="I363" s="54"/>
      <c r="J363" s="54"/>
      <c r="BY363" s="247"/>
      <c r="BZ363" s="64"/>
      <c r="CA363" s="254"/>
      <c r="CB363" s="254"/>
      <c r="CC363" s="254"/>
      <c r="CD363" s="254"/>
      <c r="CE363" s="254"/>
      <c r="CF363" s="247"/>
      <c r="CG363" s="64"/>
      <c r="CH363" s="255"/>
      <c r="CI363" s="255"/>
      <c r="CJ363" s="255"/>
      <c r="CK363" s="255"/>
      <c r="CL363" s="255"/>
      <c r="CM363" s="256"/>
      <c r="CN363" s="256"/>
      <c r="CO363" s="256"/>
      <c r="CP363" s="256"/>
      <c r="CQ363" s="256"/>
      <c r="CR363" s="247"/>
      <c r="CS363" s="64"/>
      <c r="CT363" s="226"/>
      <c r="CU363" s="226"/>
      <c r="CV363" s="226"/>
      <c r="CW363" s="226"/>
      <c r="CX363" s="226"/>
      <c r="CY363" s="247"/>
      <c r="CZ363" s="64"/>
      <c r="DA363" s="256"/>
      <c r="DB363" s="256"/>
      <c r="DC363" s="256"/>
      <c r="DD363" s="256"/>
      <c r="DE363" s="256"/>
    </row>
    <row r="364" spans="1:109" ht="16.5" x14ac:dyDescent="0.3">
      <c r="A364" s="391">
        <v>2017</v>
      </c>
      <c r="B364" s="353" t="s">
        <v>42</v>
      </c>
      <c r="C364" s="354" t="s">
        <v>101</v>
      </c>
      <c r="D364" s="355">
        <v>5108.6100000000006</v>
      </c>
      <c r="E364" s="355">
        <v>16253.414999999999</v>
      </c>
      <c r="F364" s="356">
        <v>4002.36</v>
      </c>
      <c r="G364" s="356">
        <v>790.73249999999996</v>
      </c>
      <c r="H364" s="357">
        <v>26155.1175</v>
      </c>
      <c r="I364" s="54"/>
      <c r="J364" s="54"/>
      <c r="BY364" s="247"/>
      <c r="BZ364" s="64"/>
      <c r="CA364" s="254"/>
      <c r="CB364" s="254"/>
      <c r="CC364" s="254"/>
      <c r="CD364" s="254"/>
      <c r="CE364" s="254"/>
      <c r="CF364" s="247"/>
      <c r="CG364" s="64"/>
      <c r="CH364" s="255"/>
      <c r="CI364" s="255"/>
      <c r="CJ364" s="255"/>
      <c r="CK364" s="255"/>
      <c r="CL364" s="255"/>
      <c r="CM364" s="256"/>
      <c r="CN364" s="256"/>
      <c r="CO364" s="256"/>
      <c r="CP364" s="256"/>
      <c r="CQ364" s="256"/>
      <c r="CR364" s="247"/>
      <c r="CS364" s="64"/>
      <c r="CT364" s="226"/>
      <c r="CU364" s="226"/>
      <c r="CV364" s="226"/>
      <c r="CW364" s="226"/>
      <c r="CX364" s="226"/>
      <c r="CY364" s="247"/>
      <c r="CZ364" s="64"/>
      <c r="DA364" s="256"/>
      <c r="DB364" s="256"/>
      <c r="DC364" s="256"/>
      <c r="DD364" s="256"/>
      <c r="DE364" s="256"/>
    </row>
    <row r="365" spans="1:109" ht="16.5" x14ac:dyDescent="0.3">
      <c r="A365" s="410">
        <v>2017</v>
      </c>
      <c r="B365" s="64" t="s">
        <v>43</v>
      </c>
      <c r="C365" s="358" t="s">
        <v>101</v>
      </c>
      <c r="D365" s="359">
        <v>5159.41</v>
      </c>
      <c r="E365" s="359">
        <v>16576.29</v>
      </c>
      <c r="F365" s="360">
        <v>4036.9874999999997</v>
      </c>
      <c r="G365" s="360">
        <v>963.15500000000009</v>
      </c>
      <c r="H365" s="118">
        <v>26735.842499999999</v>
      </c>
      <c r="I365" s="54"/>
      <c r="J365" s="54"/>
      <c r="BY365" s="247"/>
      <c r="BZ365" s="64"/>
      <c r="CA365" s="254"/>
      <c r="CB365" s="254"/>
      <c r="CC365" s="254"/>
      <c r="CD365" s="254"/>
      <c r="CE365" s="254"/>
      <c r="CF365" s="247"/>
      <c r="CG365" s="64"/>
      <c r="CH365" s="255"/>
      <c r="CI365" s="255"/>
      <c r="CJ365" s="255"/>
      <c r="CK365" s="255"/>
      <c r="CL365" s="255"/>
      <c r="CM365" s="256"/>
      <c r="CN365" s="256"/>
      <c r="CO365" s="256"/>
      <c r="CP365" s="256"/>
      <c r="CQ365" s="256"/>
      <c r="CR365" s="247"/>
      <c r="CS365" s="64"/>
      <c r="CT365" s="226"/>
      <c r="CU365" s="226"/>
      <c r="CV365" s="226"/>
      <c r="CW365" s="226"/>
      <c r="CX365" s="226"/>
      <c r="CY365" s="247"/>
      <c r="CZ365" s="64"/>
      <c r="DA365" s="256"/>
      <c r="DB365" s="256"/>
      <c r="DC365" s="256"/>
      <c r="DD365" s="256"/>
      <c r="DE365" s="256"/>
    </row>
    <row r="366" spans="1:109" ht="16.5" x14ac:dyDescent="0.3">
      <c r="A366" s="391">
        <v>2017</v>
      </c>
      <c r="B366" s="353" t="s">
        <v>44</v>
      </c>
      <c r="C366" s="354" t="s">
        <v>101</v>
      </c>
      <c r="D366" s="355">
        <v>4447.8599999999997</v>
      </c>
      <c r="E366" s="355">
        <v>18211.027999999998</v>
      </c>
      <c r="F366" s="356">
        <v>4317.1774999999998</v>
      </c>
      <c r="G366" s="356">
        <v>1019.3275</v>
      </c>
      <c r="H366" s="357">
        <v>27995.393</v>
      </c>
      <c r="I366" s="54"/>
      <c r="J366" s="54"/>
      <c r="BY366" s="247"/>
      <c r="BZ366" s="64"/>
      <c r="CA366" s="254"/>
      <c r="CB366" s="254"/>
      <c r="CC366" s="254"/>
      <c r="CD366" s="254"/>
      <c r="CE366" s="254"/>
      <c r="CF366" s="247"/>
      <c r="CG366" s="64"/>
      <c r="CH366" s="255"/>
      <c r="CI366" s="255"/>
      <c r="CJ366" s="255"/>
      <c r="CK366" s="255"/>
      <c r="CL366" s="255"/>
      <c r="CM366" s="256"/>
      <c r="CN366" s="256"/>
      <c r="CO366" s="256"/>
      <c r="CP366" s="256"/>
      <c r="CQ366" s="256"/>
      <c r="CR366" s="247"/>
      <c r="CS366" s="64"/>
      <c r="CT366" s="226"/>
      <c r="CU366" s="226"/>
      <c r="CV366" s="226"/>
      <c r="CW366" s="226"/>
      <c r="CX366" s="226"/>
      <c r="CY366" s="247"/>
      <c r="CZ366" s="64"/>
      <c r="DA366" s="256"/>
      <c r="DB366" s="256"/>
      <c r="DC366" s="256"/>
      <c r="DD366" s="256"/>
      <c r="DE366" s="256"/>
    </row>
    <row r="367" spans="1:109" ht="16.5" x14ac:dyDescent="0.3">
      <c r="A367" s="410">
        <v>2017</v>
      </c>
      <c r="B367" s="64" t="s">
        <v>45</v>
      </c>
      <c r="C367" s="358" t="s">
        <v>101</v>
      </c>
      <c r="D367" s="359">
        <v>4050.17</v>
      </c>
      <c r="E367" s="359">
        <v>17310.041999999998</v>
      </c>
      <c r="F367" s="360">
        <v>4985.2</v>
      </c>
      <c r="G367" s="360">
        <v>1251.8825000000002</v>
      </c>
      <c r="H367" s="118">
        <v>27597.294500000004</v>
      </c>
      <c r="I367" s="54"/>
      <c r="J367" s="54"/>
      <c r="BY367" s="247"/>
      <c r="BZ367" s="64"/>
      <c r="CA367" s="254"/>
      <c r="CB367" s="254"/>
      <c r="CC367" s="254"/>
      <c r="CD367" s="254"/>
      <c r="CE367" s="254"/>
      <c r="CF367" s="247"/>
      <c r="CG367" s="64"/>
      <c r="CH367" s="255"/>
      <c r="CI367" s="255"/>
      <c r="CJ367" s="255"/>
      <c r="CK367" s="255"/>
      <c r="CL367" s="255"/>
      <c r="CM367" s="256"/>
      <c r="CN367" s="256"/>
      <c r="CO367" s="256"/>
      <c r="CP367" s="256"/>
      <c r="CQ367" s="256"/>
      <c r="CR367" s="247"/>
      <c r="CS367" s="64"/>
      <c r="CT367" s="226"/>
      <c r="CU367" s="226"/>
      <c r="CV367" s="226"/>
      <c r="CW367" s="226"/>
      <c r="CX367" s="226"/>
      <c r="CY367" s="247"/>
      <c r="CZ367" s="64"/>
      <c r="DA367" s="256"/>
      <c r="DB367" s="256"/>
      <c r="DC367" s="256"/>
      <c r="DD367" s="256"/>
      <c r="DE367" s="256"/>
    </row>
    <row r="368" spans="1:109" ht="16.5" x14ac:dyDescent="0.3">
      <c r="A368" s="391">
        <v>2017</v>
      </c>
      <c r="B368" s="353" t="s">
        <v>46</v>
      </c>
      <c r="C368" s="354" t="s">
        <v>101</v>
      </c>
      <c r="D368" s="355">
        <v>4084.45</v>
      </c>
      <c r="E368" s="355">
        <v>17013.408500000001</v>
      </c>
      <c r="F368" s="356">
        <v>4944.3474999999999</v>
      </c>
      <c r="G368" s="356">
        <v>1128.5125</v>
      </c>
      <c r="H368" s="357">
        <v>27170.718499999999</v>
      </c>
      <c r="I368" s="54"/>
      <c r="J368" s="54"/>
      <c r="BY368" s="247"/>
      <c r="BZ368" s="64"/>
      <c r="CA368" s="254"/>
      <c r="CB368" s="254"/>
      <c r="CC368" s="254"/>
      <c r="CD368" s="254"/>
      <c r="CE368" s="254"/>
      <c r="CF368" s="247"/>
      <c r="CG368" s="64"/>
      <c r="CH368" s="255"/>
      <c r="CI368" s="255"/>
      <c r="CJ368" s="255"/>
      <c r="CK368" s="255"/>
      <c r="CL368" s="255"/>
      <c r="CM368" s="256"/>
      <c r="CN368" s="256"/>
      <c r="CO368" s="256"/>
      <c r="CP368" s="256"/>
      <c r="CQ368" s="256"/>
      <c r="CR368" s="247"/>
      <c r="CS368" s="64"/>
      <c r="CT368" s="226"/>
      <c r="CU368" s="226"/>
      <c r="CV368" s="226"/>
      <c r="CW368" s="226"/>
      <c r="CX368" s="226"/>
      <c r="CY368" s="247"/>
      <c r="CZ368" s="64"/>
      <c r="DA368" s="256"/>
      <c r="DB368" s="256"/>
      <c r="DC368" s="256"/>
      <c r="DD368" s="256"/>
      <c r="DE368" s="256"/>
    </row>
    <row r="369" spans="1:109" ht="16.5" x14ac:dyDescent="0.3">
      <c r="A369" s="410">
        <v>2017</v>
      </c>
      <c r="B369" s="64" t="s">
        <v>47</v>
      </c>
      <c r="C369" s="358" t="s">
        <v>101</v>
      </c>
      <c r="D369" s="359">
        <v>4174.4500000000007</v>
      </c>
      <c r="E369" s="359">
        <v>17862.210500000005</v>
      </c>
      <c r="F369" s="360">
        <v>5013.8875000000007</v>
      </c>
      <c r="G369" s="360">
        <v>1610.5675000000001</v>
      </c>
      <c r="H369" s="118">
        <v>28661.115500000004</v>
      </c>
      <c r="I369" s="54"/>
      <c r="J369" s="54"/>
      <c r="BY369" s="247"/>
      <c r="BZ369" s="64"/>
      <c r="CA369" s="254"/>
      <c r="CB369" s="254"/>
      <c r="CC369" s="254"/>
      <c r="CD369" s="254"/>
      <c r="CE369" s="254"/>
      <c r="CF369" s="247"/>
      <c r="CG369" s="64"/>
      <c r="CH369" s="255"/>
      <c r="CI369" s="255"/>
      <c r="CJ369" s="255"/>
      <c r="CK369" s="255"/>
      <c r="CL369" s="255"/>
      <c r="CM369" s="256"/>
      <c r="CN369" s="256"/>
      <c r="CO369" s="256"/>
      <c r="CP369" s="256"/>
      <c r="CQ369" s="256"/>
      <c r="CR369" s="247"/>
      <c r="CS369" s="64"/>
      <c r="CT369" s="226"/>
      <c r="CU369" s="226"/>
      <c r="CV369" s="226"/>
      <c r="CW369" s="226"/>
      <c r="CX369" s="226"/>
      <c r="CY369" s="247"/>
      <c r="CZ369" s="64"/>
      <c r="DA369" s="256"/>
      <c r="DB369" s="256"/>
      <c r="DC369" s="256"/>
      <c r="DD369" s="256"/>
      <c r="DE369" s="256"/>
    </row>
    <row r="370" spans="1:109" ht="16.5" x14ac:dyDescent="0.3">
      <c r="A370" s="391">
        <v>2017</v>
      </c>
      <c r="B370" s="353" t="s">
        <v>48</v>
      </c>
      <c r="C370" s="354" t="s">
        <v>101</v>
      </c>
      <c r="D370" s="355">
        <v>4039.1899999999996</v>
      </c>
      <c r="E370" s="355">
        <v>18873.515500000001</v>
      </c>
      <c r="F370" s="356">
        <v>4562.0650000000005</v>
      </c>
      <c r="G370" s="356">
        <v>1604.12</v>
      </c>
      <c r="H370" s="357">
        <v>29078.890500000001</v>
      </c>
      <c r="I370" s="54"/>
      <c r="J370" s="54"/>
      <c r="BY370" s="247"/>
      <c r="BZ370" s="64"/>
      <c r="CA370" s="254"/>
      <c r="CB370" s="254"/>
      <c r="CC370" s="254"/>
      <c r="CD370" s="254"/>
      <c r="CE370" s="254"/>
      <c r="CF370" s="247"/>
      <c r="CG370" s="64"/>
      <c r="CH370" s="255"/>
      <c r="CI370" s="255"/>
      <c r="CJ370" s="255"/>
      <c r="CK370" s="255"/>
      <c r="CL370" s="255"/>
      <c r="CM370" s="256"/>
      <c r="CN370" s="256"/>
      <c r="CO370" s="256"/>
      <c r="CP370" s="256"/>
      <c r="CQ370" s="256"/>
      <c r="CR370" s="247"/>
      <c r="CS370" s="64"/>
      <c r="CT370" s="226"/>
      <c r="CU370" s="226"/>
      <c r="CV370" s="226"/>
      <c r="CW370" s="226"/>
      <c r="CX370" s="226"/>
      <c r="CY370" s="247"/>
      <c r="CZ370" s="64"/>
      <c r="DA370" s="256"/>
      <c r="DB370" s="256"/>
      <c r="DC370" s="256"/>
      <c r="DD370" s="256"/>
      <c r="DE370" s="256"/>
    </row>
    <row r="371" spans="1:109" ht="16.5" x14ac:dyDescent="0.3">
      <c r="A371" s="410">
        <v>2017</v>
      </c>
      <c r="B371" s="64" t="s">
        <v>49</v>
      </c>
      <c r="C371" s="358" t="s">
        <v>101</v>
      </c>
      <c r="D371" s="359">
        <v>3689.55</v>
      </c>
      <c r="E371" s="359">
        <v>16515.5095</v>
      </c>
      <c r="F371" s="360">
        <v>4442.375</v>
      </c>
      <c r="G371" s="360">
        <v>1523.1925000000001</v>
      </c>
      <c r="H371" s="118">
        <v>26170.627</v>
      </c>
      <c r="I371" s="54"/>
      <c r="J371" s="54"/>
      <c r="BY371" s="247"/>
      <c r="BZ371" s="64"/>
      <c r="CA371" s="254"/>
      <c r="CB371" s="254"/>
      <c r="CC371" s="254"/>
      <c r="CD371" s="254"/>
      <c r="CE371" s="254"/>
      <c r="CF371" s="247"/>
      <c r="CG371" s="64"/>
      <c r="CH371" s="255"/>
      <c r="CI371" s="255"/>
      <c r="CJ371" s="255"/>
      <c r="CK371" s="255"/>
      <c r="CL371" s="255"/>
      <c r="CM371" s="256"/>
      <c r="CN371" s="256"/>
      <c r="CO371" s="256"/>
      <c r="CP371" s="256"/>
      <c r="CQ371" s="256"/>
      <c r="CR371" s="247"/>
      <c r="CS371" s="64"/>
      <c r="CT371" s="226"/>
      <c r="CU371" s="226"/>
      <c r="CV371" s="226"/>
      <c r="CW371" s="226"/>
      <c r="CX371" s="226"/>
      <c r="CY371" s="247"/>
      <c r="CZ371" s="64"/>
      <c r="DA371" s="256"/>
      <c r="DB371" s="256"/>
      <c r="DC371" s="256"/>
      <c r="DD371" s="256"/>
      <c r="DE371" s="256"/>
    </row>
    <row r="372" spans="1:109" ht="16.5" x14ac:dyDescent="0.3">
      <c r="A372" s="391">
        <v>2018</v>
      </c>
      <c r="B372" s="353" t="s">
        <v>50</v>
      </c>
      <c r="C372" s="354" t="s">
        <v>101</v>
      </c>
      <c r="D372" s="355">
        <v>4343.49</v>
      </c>
      <c r="E372" s="355">
        <v>16093.490500000002</v>
      </c>
      <c r="F372" s="356">
        <v>3794.4500000000003</v>
      </c>
      <c r="G372" s="356">
        <v>1611.2725</v>
      </c>
      <c r="H372" s="357">
        <v>25842.703000000001</v>
      </c>
      <c r="I372" s="54"/>
      <c r="J372" s="54"/>
      <c r="BY372" s="247"/>
      <c r="BZ372" s="64"/>
      <c r="CA372" s="254"/>
      <c r="CB372" s="254"/>
      <c r="CC372" s="254"/>
      <c r="CD372" s="254"/>
      <c r="CE372" s="254"/>
      <c r="CF372" s="247"/>
      <c r="CG372" s="64"/>
      <c r="CH372" s="255"/>
      <c r="CI372" s="255"/>
      <c r="CJ372" s="255"/>
      <c r="CK372" s="255"/>
      <c r="CL372" s="255"/>
      <c r="CM372" s="256"/>
      <c r="CN372" s="256"/>
      <c r="CO372" s="256"/>
      <c r="CP372" s="256"/>
      <c r="CQ372" s="256"/>
      <c r="CR372" s="247"/>
      <c r="CS372" s="64"/>
      <c r="CT372" s="226"/>
      <c r="CU372" s="226"/>
      <c r="CV372" s="226"/>
      <c r="CW372" s="226"/>
      <c r="CX372" s="226"/>
      <c r="CY372" s="247"/>
      <c r="CZ372" s="64"/>
      <c r="DA372" s="256"/>
      <c r="DB372" s="256"/>
      <c r="DC372" s="256"/>
      <c r="DD372" s="256"/>
      <c r="DE372" s="256"/>
    </row>
    <row r="373" spans="1:109" ht="16.5" x14ac:dyDescent="0.3">
      <c r="A373" s="410">
        <v>2018</v>
      </c>
      <c r="B373" s="64" t="s">
        <v>51</v>
      </c>
      <c r="C373" s="358" t="s">
        <v>101</v>
      </c>
      <c r="D373" s="359">
        <v>4478.6499999999996</v>
      </c>
      <c r="E373" s="359">
        <v>16744.007999999998</v>
      </c>
      <c r="F373" s="360">
        <v>4114.9349999999995</v>
      </c>
      <c r="G373" s="360">
        <v>1852.6175000000001</v>
      </c>
      <c r="H373" s="118">
        <v>27190.210500000001</v>
      </c>
      <c r="I373" s="54"/>
      <c r="J373" s="54"/>
      <c r="BY373" s="247"/>
      <c r="BZ373" s="64"/>
      <c r="CA373" s="254"/>
      <c r="CB373" s="254"/>
      <c r="CC373" s="254"/>
      <c r="CD373" s="254"/>
      <c r="CE373" s="254"/>
      <c r="CF373" s="247"/>
      <c r="CG373" s="64"/>
      <c r="CH373" s="255"/>
      <c r="CI373" s="255"/>
      <c r="CJ373" s="255"/>
      <c r="CK373" s="255"/>
      <c r="CL373" s="255"/>
      <c r="CM373" s="256"/>
      <c r="CN373" s="256"/>
      <c r="CO373" s="256"/>
      <c r="CP373" s="256"/>
      <c r="CQ373" s="256"/>
      <c r="CR373" s="247"/>
      <c r="CS373" s="64"/>
      <c r="CT373" s="226"/>
      <c r="CU373" s="226"/>
      <c r="CV373" s="226"/>
      <c r="CW373" s="226"/>
      <c r="CX373" s="226"/>
      <c r="CY373" s="247"/>
      <c r="CZ373" s="64"/>
      <c r="DA373" s="256"/>
      <c r="DB373" s="256"/>
      <c r="DC373" s="256"/>
      <c r="DD373" s="256"/>
      <c r="DE373" s="256"/>
    </row>
    <row r="374" spans="1:109" ht="16.5" x14ac:dyDescent="0.3">
      <c r="A374" s="391">
        <v>2018</v>
      </c>
      <c r="B374" s="353" t="s">
        <v>52</v>
      </c>
      <c r="C374" s="354" t="s">
        <v>101</v>
      </c>
      <c r="D374" s="355">
        <v>4703.33</v>
      </c>
      <c r="E374" s="355">
        <v>15983.182806122448</v>
      </c>
      <c r="F374" s="356">
        <v>3852.1374999999998</v>
      </c>
      <c r="G374" s="356">
        <v>1815.2150000000001</v>
      </c>
      <c r="H374" s="357">
        <v>26353.865306122447</v>
      </c>
      <c r="I374" s="54"/>
      <c r="J374" s="54"/>
      <c r="BY374" s="247"/>
      <c r="BZ374" s="64"/>
      <c r="CA374" s="254"/>
      <c r="CB374" s="254"/>
      <c r="CC374" s="254"/>
      <c r="CD374" s="254"/>
      <c r="CE374" s="254"/>
      <c r="CF374" s="247"/>
      <c r="CG374" s="64"/>
      <c r="CH374" s="255"/>
      <c r="CI374" s="255"/>
      <c r="CJ374" s="255"/>
      <c r="CK374" s="255"/>
      <c r="CL374" s="255"/>
      <c r="CM374" s="256"/>
      <c r="CN374" s="256"/>
      <c r="CO374" s="256"/>
      <c r="CP374" s="256"/>
      <c r="CQ374" s="256"/>
      <c r="CR374" s="247"/>
      <c r="CS374" s="64"/>
      <c r="CT374" s="226"/>
      <c r="CU374" s="226"/>
      <c r="CV374" s="226"/>
      <c r="CW374" s="226"/>
      <c r="CX374" s="226"/>
      <c r="CY374" s="247"/>
      <c r="CZ374" s="64"/>
      <c r="DA374" s="256"/>
      <c r="DB374" s="256"/>
      <c r="DC374" s="256"/>
      <c r="DD374" s="256"/>
      <c r="DE374" s="256"/>
    </row>
    <row r="375" spans="1:109" ht="16.5" x14ac:dyDescent="0.3">
      <c r="A375" s="410">
        <v>2018</v>
      </c>
      <c r="B375" s="64" t="s">
        <v>40</v>
      </c>
      <c r="C375" s="358" t="s">
        <v>101</v>
      </c>
      <c r="D375" s="359">
        <v>4668.6500000000005</v>
      </c>
      <c r="E375" s="359">
        <v>16564.4915</v>
      </c>
      <c r="F375" s="360">
        <v>4179.7199999999993</v>
      </c>
      <c r="G375" s="360">
        <v>1808.2674999999999</v>
      </c>
      <c r="H375" s="118">
        <v>27221.129000000001</v>
      </c>
      <c r="I375" s="54"/>
      <c r="J375" s="54"/>
      <c r="BY375" s="247"/>
      <c r="BZ375" s="64"/>
      <c r="CA375" s="254"/>
      <c r="CB375" s="254"/>
      <c r="CC375" s="254"/>
      <c r="CD375" s="254"/>
      <c r="CE375" s="254"/>
      <c r="CF375" s="247"/>
      <c r="CG375" s="64"/>
      <c r="CH375" s="255"/>
      <c r="CI375" s="255"/>
      <c r="CJ375" s="255"/>
      <c r="CK375" s="255"/>
      <c r="CL375" s="255"/>
      <c r="CM375" s="256"/>
      <c r="CN375" s="256"/>
      <c r="CO375" s="256"/>
      <c r="CP375" s="256"/>
      <c r="CQ375" s="256"/>
      <c r="CR375" s="247"/>
      <c r="CS375" s="64"/>
      <c r="CT375" s="226"/>
      <c r="CU375" s="226"/>
      <c r="CV375" s="226"/>
      <c r="CW375" s="226"/>
      <c r="CX375" s="226"/>
      <c r="CY375" s="247"/>
      <c r="CZ375" s="64"/>
      <c r="DA375" s="256"/>
      <c r="DB375" s="256"/>
      <c r="DC375" s="256"/>
      <c r="DD375" s="256"/>
      <c r="DE375" s="256"/>
    </row>
    <row r="376" spans="1:109" ht="16.5" x14ac:dyDescent="0.3">
      <c r="A376" s="391">
        <v>2018</v>
      </c>
      <c r="B376" s="353" t="s">
        <v>42</v>
      </c>
      <c r="C376" s="354" t="s">
        <v>101</v>
      </c>
      <c r="D376" s="355">
        <v>4775.0499999999993</v>
      </c>
      <c r="E376" s="355">
        <v>17242.118051020407</v>
      </c>
      <c r="F376" s="356">
        <v>4068.9875000000002</v>
      </c>
      <c r="G376" s="356">
        <v>1868.1979999999999</v>
      </c>
      <c r="H376" s="357">
        <v>27954.353551020409</v>
      </c>
      <c r="I376" s="54"/>
      <c r="J376" s="54"/>
      <c r="BY376" s="247"/>
      <c r="BZ376" s="64"/>
      <c r="CA376" s="254"/>
      <c r="CB376" s="254"/>
      <c r="CC376" s="254"/>
      <c r="CD376" s="254"/>
      <c r="CE376" s="254"/>
      <c r="CF376" s="247"/>
      <c r="CG376" s="64"/>
      <c r="CH376" s="255"/>
      <c r="CI376" s="255"/>
      <c r="CJ376" s="255"/>
      <c r="CK376" s="255"/>
      <c r="CL376" s="255"/>
      <c r="CM376" s="256"/>
      <c r="CN376" s="256"/>
      <c r="CO376" s="256"/>
      <c r="CP376" s="256"/>
      <c r="CQ376" s="256"/>
      <c r="CR376" s="247"/>
      <c r="CS376" s="64"/>
      <c r="CT376" s="226"/>
      <c r="CU376" s="226"/>
      <c r="CV376" s="226"/>
      <c r="CW376" s="226"/>
      <c r="CX376" s="226"/>
      <c r="CY376" s="247"/>
      <c r="CZ376" s="64"/>
      <c r="DA376" s="256"/>
      <c r="DB376" s="256"/>
      <c r="DC376" s="256"/>
      <c r="DD376" s="256"/>
      <c r="DE376" s="256"/>
    </row>
    <row r="377" spans="1:109" ht="16.5" x14ac:dyDescent="0.3">
      <c r="A377" s="410">
        <v>2018</v>
      </c>
      <c r="B377" s="64" t="s">
        <v>43</v>
      </c>
      <c r="C377" s="358" t="s">
        <v>101</v>
      </c>
      <c r="D377" s="359">
        <v>4402.54</v>
      </c>
      <c r="E377" s="359">
        <v>16325.06461904762</v>
      </c>
      <c r="F377" s="360">
        <v>3447.9865</v>
      </c>
      <c r="G377" s="360">
        <v>1919.1830999999997</v>
      </c>
      <c r="H377" s="118">
        <v>26094.774219047624</v>
      </c>
      <c r="I377" s="54"/>
      <c r="J377" s="54"/>
      <c r="BY377" s="247"/>
      <c r="BZ377" s="64"/>
      <c r="CA377" s="254"/>
      <c r="CB377" s="254"/>
      <c r="CC377" s="254"/>
      <c r="CD377" s="254"/>
      <c r="CE377" s="254"/>
      <c r="CF377" s="247"/>
      <c r="CG377" s="64"/>
      <c r="CH377" s="255"/>
      <c r="CI377" s="255"/>
      <c r="CJ377" s="255"/>
      <c r="CK377" s="255"/>
      <c r="CL377" s="255"/>
      <c r="CM377" s="256"/>
      <c r="CN377" s="256"/>
      <c r="CO377" s="256"/>
      <c r="CP377" s="256"/>
      <c r="CQ377" s="256"/>
      <c r="CR377" s="247"/>
      <c r="CS377" s="64"/>
      <c r="CT377" s="226"/>
      <c r="CU377" s="226"/>
      <c r="CV377" s="226"/>
      <c r="CW377" s="226"/>
      <c r="CX377" s="226"/>
      <c r="CY377" s="247"/>
      <c r="CZ377" s="64"/>
      <c r="DA377" s="256"/>
      <c r="DB377" s="256"/>
      <c r="DC377" s="256"/>
      <c r="DD377" s="256"/>
      <c r="DE377" s="256"/>
    </row>
    <row r="378" spans="1:109" ht="16.5" x14ac:dyDescent="0.3">
      <c r="A378" s="391">
        <v>2018</v>
      </c>
      <c r="B378" s="353" t="s">
        <v>44</v>
      </c>
      <c r="C378" s="354" t="s">
        <v>101</v>
      </c>
      <c r="D378" s="355">
        <v>4206.68</v>
      </c>
      <c r="E378" s="355">
        <v>16526.455000000002</v>
      </c>
      <c r="F378" s="356">
        <v>2938.79</v>
      </c>
      <c r="G378" s="356">
        <v>1978.2875000000001</v>
      </c>
      <c r="H378" s="357">
        <v>25650.212499999998</v>
      </c>
      <c r="I378" s="54"/>
      <c r="J378" s="54"/>
      <c r="BY378" s="247"/>
      <c r="BZ378" s="64"/>
      <c r="CA378" s="254"/>
      <c r="CB378" s="254"/>
      <c r="CC378" s="254"/>
      <c r="CD378" s="254"/>
      <c r="CE378" s="254"/>
      <c r="CF378" s="247"/>
      <c r="CG378" s="64"/>
      <c r="CH378" s="255"/>
      <c r="CI378" s="255"/>
      <c r="CJ378" s="255"/>
      <c r="CK378" s="255"/>
      <c r="CL378" s="255"/>
      <c r="CM378" s="256"/>
      <c r="CN378" s="256"/>
      <c r="CO378" s="256"/>
      <c r="CP378" s="256"/>
      <c r="CQ378" s="256"/>
      <c r="CR378" s="247"/>
      <c r="CS378" s="64"/>
      <c r="CT378" s="226"/>
      <c r="CU378" s="226"/>
      <c r="CV378" s="226"/>
      <c r="CW378" s="226"/>
      <c r="CX378" s="226"/>
      <c r="CY378" s="247"/>
      <c r="CZ378" s="64"/>
      <c r="DA378" s="256"/>
      <c r="DB378" s="256"/>
      <c r="DC378" s="256"/>
      <c r="DD378" s="256"/>
      <c r="DE378" s="256"/>
    </row>
    <row r="379" spans="1:109" ht="16.5" x14ac:dyDescent="0.3">
      <c r="A379" s="410">
        <v>2018</v>
      </c>
      <c r="B379" s="64" t="s">
        <v>45</v>
      </c>
      <c r="C379" s="358" t="s">
        <v>101</v>
      </c>
      <c r="D379" s="359">
        <v>5038.87</v>
      </c>
      <c r="E379" s="359">
        <v>17978.235000000001</v>
      </c>
      <c r="F379" s="360">
        <v>3537.8125</v>
      </c>
      <c r="G379" s="360">
        <v>2223.5055000000002</v>
      </c>
      <c r="H379" s="118">
        <v>28778.422999999995</v>
      </c>
      <c r="I379" s="54"/>
      <c r="J379" s="54"/>
      <c r="BY379" s="247"/>
      <c r="BZ379" s="64"/>
      <c r="CA379" s="254"/>
      <c r="CB379" s="254"/>
      <c r="CC379" s="254"/>
      <c r="CD379" s="254"/>
      <c r="CE379" s="254"/>
      <c r="CF379" s="247"/>
      <c r="CG379" s="64"/>
      <c r="CH379" s="255"/>
      <c r="CI379" s="255"/>
      <c r="CJ379" s="255"/>
      <c r="CK379" s="255"/>
      <c r="CL379" s="255"/>
      <c r="CM379" s="256"/>
      <c r="CN379" s="256"/>
      <c r="CO379" s="256"/>
      <c r="CP379" s="256"/>
      <c r="CQ379" s="256"/>
      <c r="CR379" s="247"/>
      <c r="CS379" s="64"/>
      <c r="CT379" s="226"/>
      <c r="CU379" s="226"/>
      <c r="CV379" s="226"/>
      <c r="CW379" s="226"/>
      <c r="CX379" s="226"/>
      <c r="CY379" s="247"/>
      <c r="CZ379" s="64"/>
      <c r="DA379" s="256"/>
      <c r="DB379" s="256"/>
      <c r="DC379" s="256"/>
      <c r="DD379" s="256"/>
      <c r="DE379" s="256"/>
    </row>
    <row r="380" spans="1:109" ht="16.5" x14ac:dyDescent="0.3">
      <c r="A380" s="391">
        <v>2018</v>
      </c>
      <c r="B380" s="353" t="s">
        <v>46</v>
      </c>
      <c r="C380" s="354" t="s">
        <v>101</v>
      </c>
      <c r="D380" s="355">
        <v>4360.1149999999998</v>
      </c>
      <c r="E380" s="355">
        <v>17908.638999999999</v>
      </c>
      <c r="F380" s="356">
        <v>4212.152</v>
      </c>
      <c r="G380" s="356">
        <v>1942.241</v>
      </c>
      <c r="H380" s="357">
        <v>28423.147000000004</v>
      </c>
      <c r="I380" s="54"/>
      <c r="J380" s="54"/>
      <c r="BY380" s="247"/>
      <c r="BZ380" s="64"/>
      <c r="CA380" s="254"/>
      <c r="CB380" s="254"/>
      <c r="CC380" s="254"/>
      <c r="CD380" s="254"/>
      <c r="CE380" s="254"/>
      <c r="CF380" s="247"/>
      <c r="CG380" s="64"/>
      <c r="CH380" s="255"/>
      <c r="CI380" s="255"/>
      <c r="CJ380" s="255"/>
      <c r="CK380" s="255"/>
      <c r="CL380" s="255"/>
      <c r="CM380" s="256"/>
      <c r="CN380" s="256"/>
      <c r="CO380" s="256"/>
      <c r="CP380" s="256"/>
      <c r="CQ380" s="256"/>
      <c r="CR380" s="247"/>
      <c r="CS380" s="64"/>
      <c r="CT380" s="226"/>
      <c r="CU380" s="226"/>
      <c r="CV380" s="226"/>
      <c r="CW380" s="226"/>
      <c r="CX380" s="226"/>
      <c r="CY380" s="247"/>
      <c r="CZ380" s="64"/>
      <c r="DA380" s="256"/>
      <c r="DB380" s="256"/>
      <c r="DC380" s="256"/>
      <c r="DD380" s="256"/>
      <c r="DE380" s="256"/>
    </row>
    <row r="381" spans="1:109" ht="16.5" x14ac:dyDescent="0.3">
      <c r="A381" s="410">
        <v>2018</v>
      </c>
      <c r="B381" s="64" t="s">
        <v>47</v>
      </c>
      <c r="C381" s="358" t="s">
        <v>101</v>
      </c>
      <c r="D381" s="359">
        <v>3691.1899999999996</v>
      </c>
      <c r="E381" s="359">
        <v>19997.651000000002</v>
      </c>
      <c r="F381" s="360">
        <v>3837.7190000000001</v>
      </c>
      <c r="G381" s="360">
        <v>2379.0875000000001</v>
      </c>
      <c r="H381" s="118">
        <v>29905.647499999999</v>
      </c>
      <c r="I381" s="54"/>
      <c r="J381" s="54"/>
      <c r="BY381" s="247"/>
      <c r="BZ381" s="64"/>
      <c r="CA381" s="254"/>
      <c r="CB381" s="254"/>
      <c r="CC381" s="254"/>
      <c r="CD381" s="254"/>
      <c r="CE381" s="254"/>
      <c r="CF381" s="247"/>
      <c r="CG381" s="64"/>
      <c r="CH381" s="255"/>
      <c r="CI381" s="255"/>
      <c r="CJ381" s="255"/>
      <c r="CK381" s="255"/>
      <c r="CL381" s="255"/>
      <c r="CM381" s="256"/>
      <c r="CN381" s="256"/>
      <c r="CO381" s="256"/>
      <c r="CP381" s="256"/>
      <c r="CQ381" s="256"/>
      <c r="CR381" s="247"/>
      <c r="CS381" s="64"/>
      <c r="CT381" s="226"/>
      <c r="CU381" s="226"/>
      <c r="CV381" s="226"/>
      <c r="CW381" s="226"/>
      <c r="CX381" s="226"/>
      <c r="CY381" s="247"/>
      <c r="CZ381" s="64"/>
      <c r="DA381" s="256"/>
      <c r="DB381" s="256"/>
      <c r="DC381" s="256"/>
      <c r="DD381" s="256"/>
      <c r="DE381" s="256"/>
    </row>
    <row r="382" spans="1:109" ht="16.5" x14ac:dyDescent="0.3">
      <c r="A382" s="391">
        <v>2018</v>
      </c>
      <c r="B382" s="353" t="s">
        <v>48</v>
      </c>
      <c r="C382" s="354" t="s">
        <v>101</v>
      </c>
      <c r="D382" s="355">
        <v>4480.7475000000004</v>
      </c>
      <c r="E382" s="355">
        <v>19854.379000000001</v>
      </c>
      <c r="F382" s="356">
        <v>3677.3624999999997</v>
      </c>
      <c r="G382" s="356">
        <v>2413</v>
      </c>
      <c r="H382" s="357">
        <v>30425.489000000001</v>
      </c>
      <c r="I382" s="54"/>
      <c r="J382" s="54"/>
      <c r="BY382" s="247"/>
      <c r="BZ382" s="64"/>
      <c r="CA382" s="254"/>
      <c r="CB382" s="254"/>
      <c r="CC382" s="254"/>
      <c r="CD382" s="254"/>
      <c r="CE382" s="254"/>
      <c r="CF382" s="247"/>
      <c r="CG382" s="64"/>
      <c r="CH382" s="255"/>
      <c r="CI382" s="255"/>
      <c r="CJ382" s="255"/>
      <c r="CK382" s="255"/>
      <c r="CL382" s="255"/>
      <c r="CM382" s="256"/>
      <c r="CN382" s="256"/>
      <c r="CO382" s="256"/>
      <c r="CP382" s="256"/>
      <c r="CQ382" s="256"/>
      <c r="CR382" s="247"/>
      <c r="CS382" s="64"/>
      <c r="CT382" s="226"/>
      <c r="CU382" s="226"/>
      <c r="CV382" s="226"/>
      <c r="CW382" s="226"/>
      <c r="CX382" s="226"/>
      <c r="CY382" s="247"/>
      <c r="CZ382" s="64"/>
      <c r="DA382" s="256"/>
      <c r="DB382" s="256"/>
      <c r="DC382" s="256"/>
      <c r="DD382" s="256"/>
      <c r="DE382" s="256"/>
    </row>
    <row r="383" spans="1:109" ht="16.5" x14ac:dyDescent="0.3">
      <c r="A383" s="410">
        <v>2018</v>
      </c>
      <c r="B383" s="64" t="s">
        <v>49</v>
      </c>
      <c r="C383" s="358" t="s">
        <v>101</v>
      </c>
      <c r="D383" s="359">
        <v>3809.848</v>
      </c>
      <c r="E383" s="359">
        <v>18159.864000000001</v>
      </c>
      <c r="F383" s="360">
        <v>3109.3199999999997</v>
      </c>
      <c r="G383" s="360">
        <v>2442.2600000000002</v>
      </c>
      <c r="H383" s="118">
        <v>27521.292000000001</v>
      </c>
      <c r="I383" s="54"/>
      <c r="J383" s="54"/>
      <c r="BY383" s="247"/>
      <c r="BZ383" s="64"/>
      <c r="CA383" s="254"/>
      <c r="CB383" s="254"/>
      <c r="CC383" s="254"/>
      <c r="CD383" s="254"/>
      <c r="CE383" s="254"/>
      <c r="CF383" s="247"/>
      <c r="CG383" s="64"/>
      <c r="CH383" s="255"/>
      <c r="CI383" s="255"/>
      <c r="CJ383" s="255"/>
      <c r="CK383" s="255"/>
      <c r="CL383" s="255"/>
      <c r="CM383" s="256"/>
      <c r="CN383" s="256"/>
      <c r="CO383" s="256"/>
      <c r="CP383" s="256"/>
      <c r="CQ383" s="256"/>
      <c r="CR383" s="247"/>
      <c r="CS383" s="64"/>
      <c r="CT383" s="226"/>
      <c r="CU383" s="226"/>
      <c r="CV383" s="226"/>
      <c r="CW383" s="226"/>
      <c r="CX383" s="226"/>
      <c r="CY383" s="247"/>
      <c r="CZ383" s="64"/>
      <c r="DA383" s="256"/>
      <c r="DB383" s="256"/>
      <c r="DC383" s="256"/>
      <c r="DD383" s="256"/>
      <c r="DE383" s="256"/>
    </row>
    <row r="384" spans="1:109" ht="16.5" x14ac:dyDescent="0.3">
      <c r="A384" s="391">
        <v>2019</v>
      </c>
      <c r="B384" s="353" t="s">
        <v>50</v>
      </c>
      <c r="C384" s="354" t="s">
        <v>101</v>
      </c>
      <c r="D384" s="355">
        <v>2531.5500000000002</v>
      </c>
      <c r="E384" s="355">
        <v>16089.692000000001</v>
      </c>
      <c r="F384" s="356">
        <v>2913.8410000000003</v>
      </c>
      <c r="G384" s="356">
        <v>1947.693</v>
      </c>
      <c r="H384" s="357">
        <v>23482.776000000002</v>
      </c>
      <c r="I384" s="54"/>
      <c r="J384" s="54"/>
      <c r="BY384" s="247"/>
      <c r="BZ384" s="64"/>
      <c r="CA384" s="254"/>
      <c r="CB384" s="254"/>
      <c r="CC384" s="254"/>
      <c r="CD384" s="254"/>
      <c r="CE384" s="254"/>
      <c r="CF384" s="247"/>
      <c r="CG384" s="64"/>
      <c r="CH384" s="255"/>
      <c r="CI384" s="255"/>
      <c r="CJ384" s="255"/>
      <c r="CK384" s="255"/>
      <c r="CL384" s="255"/>
      <c r="CM384" s="256"/>
      <c r="CN384" s="256"/>
      <c r="CO384" s="256"/>
      <c r="CP384" s="256"/>
      <c r="CQ384" s="256"/>
      <c r="CR384" s="247"/>
      <c r="CS384" s="64"/>
      <c r="CT384" s="226"/>
      <c r="CU384" s="226"/>
      <c r="CV384" s="226"/>
      <c r="CW384" s="226"/>
      <c r="CX384" s="226"/>
      <c r="CY384" s="247"/>
      <c r="CZ384" s="64"/>
      <c r="DA384" s="256"/>
      <c r="DB384" s="256"/>
      <c r="DC384" s="256"/>
      <c r="DD384" s="256"/>
      <c r="DE384" s="256"/>
    </row>
    <row r="385" spans="1:109" ht="16.5" x14ac:dyDescent="0.3">
      <c r="A385" s="410">
        <v>2019</v>
      </c>
      <c r="B385" s="64" t="s">
        <v>51</v>
      </c>
      <c r="C385" s="358" t="s">
        <v>101</v>
      </c>
      <c r="D385" s="359">
        <v>2894.38</v>
      </c>
      <c r="E385" s="359">
        <v>17767.157999999999</v>
      </c>
      <c r="F385" s="360">
        <v>4047.7914999999998</v>
      </c>
      <c r="G385" s="360">
        <v>2290.3850000000002</v>
      </c>
      <c r="H385" s="118">
        <v>26999.714500000002</v>
      </c>
      <c r="I385" s="54"/>
      <c r="J385" s="54"/>
      <c r="BY385" s="247"/>
      <c r="BZ385" s="64"/>
      <c r="CA385" s="254"/>
      <c r="CB385" s="254"/>
      <c r="CC385" s="254"/>
      <c r="CD385" s="254"/>
      <c r="CE385" s="254"/>
      <c r="CF385" s="247"/>
      <c r="CG385" s="64"/>
      <c r="CH385" s="255"/>
      <c r="CI385" s="255"/>
      <c r="CJ385" s="255"/>
      <c r="CK385" s="255"/>
      <c r="CL385" s="255"/>
      <c r="CM385" s="256"/>
      <c r="CN385" s="256"/>
      <c r="CO385" s="256"/>
      <c r="CP385" s="256"/>
      <c r="CQ385" s="256"/>
      <c r="CR385" s="247"/>
      <c r="CS385" s="64"/>
      <c r="CT385" s="226"/>
      <c r="CU385" s="226"/>
      <c r="CV385" s="226"/>
      <c r="CW385" s="226"/>
      <c r="CX385" s="226"/>
      <c r="CY385" s="247"/>
      <c r="CZ385" s="64"/>
      <c r="DA385" s="256"/>
      <c r="DB385" s="256"/>
      <c r="DC385" s="256"/>
      <c r="DD385" s="256"/>
      <c r="DE385" s="256"/>
    </row>
    <row r="386" spans="1:109" ht="16.5" x14ac:dyDescent="0.3">
      <c r="A386" s="391">
        <v>2019</v>
      </c>
      <c r="B386" s="353" t="s">
        <v>52</v>
      </c>
      <c r="C386" s="354" t="s">
        <v>101</v>
      </c>
      <c r="D386" s="355">
        <v>3075.4199999999996</v>
      </c>
      <c r="E386" s="355">
        <v>20755.170000000002</v>
      </c>
      <c r="F386" s="356">
        <v>4212.5</v>
      </c>
      <c r="G386" s="356">
        <v>2576.7325000000001</v>
      </c>
      <c r="H386" s="357">
        <v>30619.822499999998</v>
      </c>
      <c r="I386" s="54"/>
      <c r="J386" s="54"/>
      <c r="BY386" s="247"/>
      <c r="BZ386" s="64"/>
      <c r="CA386" s="254"/>
      <c r="CB386" s="254"/>
      <c r="CC386" s="254"/>
      <c r="CD386" s="254"/>
      <c r="CE386" s="254"/>
      <c r="CF386" s="247"/>
      <c r="CG386" s="64"/>
      <c r="CH386" s="255"/>
      <c r="CI386" s="255"/>
      <c r="CJ386" s="255"/>
      <c r="CK386" s="255"/>
      <c r="CL386" s="255"/>
      <c r="CM386" s="256"/>
      <c r="CN386" s="256"/>
      <c r="CO386" s="256"/>
      <c r="CP386" s="256"/>
      <c r="CQ386" s="256"/>
      <c r="CR386" s="247"/>
      <c r="CS386" s="64"/>
      <c r="CT386" s="226"/>
      <c r="CU386" s="226"/>
      <c r="CV386" s="226"/>
      <c r="CW386" s="226"/>
      <c r="CX386" s="226"/>
      <c r="CY386" s="247"/>
      <c r="CZ386" s="64"/>
      <c r="DA386" s="256"/>
      <c r="DB386" s="256"/>
      <c r="DC386" s="256"/>
      <c r="DD386" s="256"/>
      <c r="DE386" s="256"/>
    </row>
    <row r="387" spans="1:109" ht="16.5" x14ac:dyDescent="0.3">
      <c r="A387" s="410">
        <v>2019</v>
      </c>
      <c r="B387" s="64" t="s">
        <v>40</v>
      </c>
      <c r="C387" s="358" t="s">
        <v>101</v>
      </c>
      <c r="D387" s="359">
        <v>2784.87</v>
      </c>
      <c r="E387" s="359">
        <v>18481.052499999998</v>
      </c>
      <c r="F387" s="360">
        <v>3645.6905000000002</v>
      </c>
      <c r="G387" s="360">
        <v>2159.355</v>
      </c>
      <c r="H387" s="118">
        <v>27070.967999999997</v>
      </c>
      <c r="I387" s="54"/>
      <c r="J387" s="54"/>
      <c r="BY387" s="247"/>
      <c r="BZ387" s="64"/>
      <c r="CA387" s="254"/>
      <c r="CB387" s="254"/>
      <c r="CC387" s="254"/>
      <c r="CD387" s="254"/>
      <c r="CE387" s="254"/>
      <c r="CF387" s="247"/>
      <c r="CG387" s="64"/>
      <c r="CH387" s="255"/>
      <c r="CI387" s="255"/>
      <c r="CJ387" s="255"/>
      <c r="CK387" s="255"/>
      <c r="CL387" s="255"/>
      <c r="CM387" s="256"/>
      <c r="CN387" s="256"/>
      <c r="CO387" s="256"/>
      <c r="CP387" s="256"/>
      <c r="CQ387" s="256"/>
      <c r="CR387" s="247"/>
      <c r="CS387" s="64"/>
      <c r="CT387" s="226"/>
      <c r="CU387" s="226"/>
      <c r="CV387" s="226"/>
      <c r="CW387" s="226"/>
      <c r="CX387" s="226"/>
      <c r="CY387" s="247"/>
      <c r="CZ387" s="64"/>
      <c r="DA387" s="256"/>
      <c r="DB387" s="256"/>
      <c r="DC387" s="256"/>
      <c r="DD387" s="256"/>
      <c r="DE387" s="256"/>
    </row>
    <row r="388" spans="1:109" ht="16.5" x14ac:dyDescent="0.3">
      <c r="A388" s="391">
        <v>2019</v>
      </c>
      <c r="B388" s="353" t="s">
        <v>42</v>
      </c>
      <c r="C388" s="354" t="s">
        <v>101</v>
      </c>
      <c r="D388" s="355">
        <v>3522.8899999999994</v>
      </c>
      <c r="E388" s="355">
        <v>19332.763500000001</v>
      </c>
      <c r="F388" s="356">
        <v>4389.1530000000002</v>
      </c>
      <c r="G388" s="356">
        <v>2674.8830000000003</v>
      </c>
      <c r="H388" s="357">
        <v>29919.689499999997</v>
      </c>
      <c r="I388" s="54"/>
      <c r="J388" s="54"/>
      <c r="BY388" s="247"/>
      <c r="BZ388" s="64"/>
      <c r="CA388" s="254"/>
      <c r="CB388" s="254"/>
      <c r="CC388" s="254"/>
      <c r="CD388" s="254"/>
      <c r="CE388" s="254"/>
      <c r="CF388" s="247"/>
      <c r="CG388" s="64"/>
      <c r="CH388" s="255"/>
      <c r="CI388" s="255"/>
      <c r="CJ388" s="255"/>
      <c r="CK388" s="255"/>
      <c r="CL388" s="255"/>
      <c r="CM388" s="256"/>
      <c r="CN388" s="256"/>
      <c r="CO388" s="256"/>
      <c r="CP388" s="256"/>
      <c r="CQ388" s="256"/>
      <c r="CR388" s="247"/>
      <c r="CS388" s="64"/>
      <c r="CT388" s="226"/>
      <c r="CU388" s="226"/>
      <c r="CV388" s="226"/>
      <c r="CW388" s="226"/>
      <c r="CX388" s="226"/>
      <c r="CY388" s="247"/>
      <c r="CZ388" s="64"/>
      <c r="DA388" s="256"/>
      <c r="DB388" s="256"/>
      <c r="DC388" s="256"/>
      <c r="DD388" s="256"/>
      <c r="DE388" s="256"/>
    </row>
    <row r="389" spans="1:109" ht="16.5" x14ac:dyDescent="0.3">
      <c r="A389" s="410">
        <v>2019</v>
      </c>
      <c r="B389" s="64" t="s">
        <v>43</v>
      </c>
      <c r="C389" s="358" t="s">
        <v>101</v>
      </c>
      <c r="D389" s="359">
        <v>2878.8100000000004</v>
      </c>
      <c r="E389" s="359">
        <v>17724.468000000001</v>
      </c>
      <c r="F389" s="360">
        <v>4892.7190000000001</v>
      </c>
      <c r="G389" s="360">
        <v>2089.67</v>
      </c>
      <c r="H389" s="118">
        <v>27585.667000000001</v>
      </c>
      <c r="I389" s="54"/>
      <c r="J389" s="54"/>
      <c r="BY389" s="247"/>
      <c r="BZ389" s="64"/>
      <c r="CA389" s="254"/>
      <c r="CB389" s="254"/>
      <c r="CC389" s="254"/>
      <c r="CD389" s="254"/>
      <c r="CE389" s="254"/>
      <c r="CF389" s="247"/>
      <c r="CG389" s="64"/>
      <c r="CH389" s="255"/>
      <c r="CI389" s="255"/>
      <c r="CJ389" s="255"/>
      <c r="CK389" s="255"/>
      <c r="CL389" s="255"/>
      <c r="CM389" s="256"/>
      <c r="CN389" s="256"/>
      <c r="CO389" s="256"/>
      <c r="CP389" s="256"/>
      <c r="CQ389" s="256"/>
      <c r="CR389" s="247"/>
      <c r="CS389" s="64"/>
      <c r="CT389" s="226"/>
      <c r="CU389" s="226"/>
      <c r="CV389" s="226"/>
      <c r="CW389" s="226"/>
      <c r="CX389" s="226"/>
      <c r="CY389" s="247"/>
      <c r="CZ389" s="64"/>
      <c r="DA389" s="256"/>
      <c r="DB389" s="256"/>
      <c r="DC389" s="256"/>
      <c r="DD389" s="256"/>
      <c r="DE389" s="256"/>
    </row>
    <row r="390" spans="1:109" ht="16.5" x14ac:dyDescent="0.3">
      <c r="A390" s="391">
        <v>2019</v>
      </c>
      <c r="B390" s="353" t="s">
        <v>44</v>
      </c>
      <c r="C390" s="354" t="s">
        <v>101</v>
      </c>
      <c r="D390" s="355">
        <v>3843.85</v>
      </c>
      <c r="E390" s="355">
        <v>19645.664499999999</v>
      </c>
      <c r="F390" s="356">
        <v>5784.137999999999</v>
      </c>
      <c r="G390" s="356">
        <v>2412.7200000000003</v>
      </c>
      <c r="H390" s="357">
        <v>31686.372499999998</v>
      </c>
      <c r="I390" s="54"/>
      <c r="J390" s="54"/>
      <c r="BY390" s="247"/>
      <c r="BZ390" s="64"/>
      <c r="CA390" s="254"/>
      <c r="CB390" s="254"/>
      <c r="CC390" s="254"/>
      <c r="CD390" s="254"/>
      <c r="CE390" s="254"/>
      <c r="CF390" s="247"/>
      <c r="CG390" s="64"/>
      <c r="CH390" s="255"/>
      <c r="CI390" s="255"/>
      <c r="CJ390" s="255"/>
      <c r="CK390" s="255"/>
      <c r="CL390" s="255"/>
      <c r="CM390" s="256"/>
      <c r="CN390" s="256"/>
      <c r="CO390" s="256"/>
      <c r="CP390" s="256"/>
      <c r="CQ390" s="256"/>
      <c r="CR390" s="247"/>
      <c r="CS390" s="64"/>
      <c r="CT390" s="226"/>
      <c r="CU390" s="226"/>
      <c r="CV390" s="226"/>
      <c r="CW390" s="226"/>
      <c r="CX390" s="226"/>
      <c r="CY390" s="247"/>
      <c r="CZ390" s="64"/>
      <c r="DA390" s="256"/>
      <c r="DB390" s="256"/>
      <c r="DC390" s="256"/>
      <c r="DD390" s="256"/>
      <c r="DE390" s="256"/>
    </row>
    <row r="391" spans="1:109" ht="16.5" x14ac:dyDescent="0.3">
      <c r="A391" s="410">
        <v>2019</v>
      </c>
      <c r="B391" s="64" t="s">
        <v>45</v>
      </c>
      <c r="C391" s="358" t="s">
        <v>101</v>
      </c>
      <c r="D391" s="359">
        <v>3356.24</v>
      </c>
      <c r="E391" s="359">
        <v>20564.675000000003</v>
      </c>
      <c r="F391" s="360">
        <v>5031.5139999999992</v>
      </c>
      <c r="G391" s="360">
        <v>2376.88</v>
      </c>
      <c r="H391" s="118">
        <v>31329.309000000001</v>
      </c>
      <c r="I391" s="54"/>
      <c r="J391" s="54"/>
      <c r="BY391" s="247"/>
      <c r="BZ391" s="64"/>
      <c r="CA391" s="254"/>
      <c r="CB391" s="254"/>
      <c r="CC391" s="254"/>
      <c r="CD391" s="254"/>
      <c r="CE391" s="254"/>
      <c r="CF391" s="247"/>
      <c r="CG391" s="64"/>
      <c r="CH391" s="255"/>
      <c r="CI391" s="255"/>
      <c r="CJ391" s="255"/>
      <c r="CK391" s="255"/>
      <c r="CL391" s="255"/>
      <c r="CM391" s="256"/>
      <c r="CN391" s="256"/>
      <c r="CO391" s="256"/>
      <c r="CP391" s="256"/>
      <c r="CQ391" s="256"/>
      <c r="CR391" s="247"/>
      <c r="CS391" s="64"/>
      <c r="CT391" s="226"/>
      <c r="CU391" s="226"/>
      <c r="CV391" s="226"/>
      <c r="CW391" s="226"/>
      <c r="CX391" s="226"/>
      <c r="CY391" s="247"/>
      <c r="CZ391" s="64"/>
      <c r="DA391" s="256"/>
      <c r="DB391" s="256"/>
      <c r="DC391" s="256"/>
      <c r="DD391" s="256"/>
      <c r="DE391" s="256"/>
    </row>
    <row r="392" spans="1:109" ht="16.5" x14ac:dyDescent="0.3">
      <c r="A392" s="391">
        <v>2019</v>
      </c>
      <c r="B392" s="353" t="s">
        <v>46</v>
      </c>
      <c r="C392" s="354" t="s">
        <v>101</v>
      </c>
      <c r="D392" s="355">
        <v>3949.42</v>
      </c>
      <c r="E392" s="355">
        <v>21671.895</v>
      </c>
      <c r="F392" s="356">
        <v>4501.6615000000002</v>
      </c>
      <c r="G392" s="356">
        <v>2407.9875000000002</v>
      </c>
      <c r="H392" s="357">
        <v>32530.964</v>
      </c>
      <c r="I392" s="54"/>
      <c r="J392" s="54"/>
      <c r="BY392" s="247"/>
      <c r="BZ392" s="64"/>
      <c r="CA392" s="254"/>
      <c r="CB392" s="254"/>
      <c r="CC392" s="254"/>
      <c r="CD392" s="254"/>
      <c r="CE392" s="254"/>
      <c r="CF392" s="247"/>
      <c r="CG392" s="64"/>
      <c r="CH392" s="255"/>
      <c r="CI392" s="255"/>
      <c r="CJ392" s="255"/>
      <c r="CK392" s="255"/>
      <c r="CL392" s="255"/>
      <c r="CM392" s="256"/>
      <c r="CN392" s="256"/>
      <c r="CO392" s="256"/>
      <c r="CP392" s="256"/>
      <c r="CQ392" s="256"/>
      <c r="CR392" s="247"/>
      <c r="CS392" s="64"/>
      <c r="CT392" s="226"/>
      <c r="CU392" s="226"/>
      <c r="CV392" s="226"/>
      <c r="CW392" s="226"/>
      <c r="CX392" s="226"/>
      <c r="CY392" s="247"/>
      <c r="CZ392" s="64"/>
      <c r="DA392" s="256"/>
      <c r="DB392" s="256"/>
      <c r="DC392" s="256"/>
      <c r="DD392" s="256"/>
      <c r="DE392" s="256"/>
    </row>
    <row r="393" spans="1:109" ht="16.5" x14ac:dyDescent="0.3">
      <c r="A393" s="410">
        <v>2019</v>
      </c>
      <c r="B393" s="64" t="s">
        <v>47</v>
      </c>
      <c r="C393" s="358" t="s">
        <v>101</v>
      </c>
      <c r="D393" s="359">
        <v>4603.8289999999997</v>
      </c>
      <c r="E393" s="359">
        <v>18539.342499999999</v>
      </c>
      <c r="F393" s="360">
        <v>5736.2439999999997</v>
      </c>
      <c r="G393" s="360">
        <v>2221.58</v>
      </c>
      <c r="H393" s="118">
        <v>31100.995499999997</v>
      </c>
      <c r="I393" s="54"/>
      <c r="J393" s="54"/>
      <c r="BY393" s="247"/>
      <c r="BZ393" s="64"/>
      <c r="CA393" s="254"/>
      <c r="CB393" s="254"/>
      <c r="CC393" s="254"/>
      <c r="CD393" s="254"/>
      <c r="CE393" s="254"/>
      <c r="CF393" s="247"/>
      <c r="CG393" s="64"/>
      <c r="CH393" s="255"/>
      <c r="CI393" s="255"/>
      <c r="CJ393" s="255"/>
      <c r="CK393" s="255"/>
      <c r="CL393" s="255"/>
      <c r="CM393" s="256"/>
      <c r="CN393" s="256"/>
      <c r="CO393" s="256"/>
      <c r="CP393" s="256"/>
      <c r="CQ393" s="256"/>
      <c r="CR393" s="247"/>
      <c r="CS393" s="64"/>
      <c r="CT393" s="226"/>
      <c r="CU393" s="226"/>
      <c r="CV393" s="226"/>
      <c r="CW393" s="226"/>
      <c r="CX393" s="226"/>
      <c r="CY393" s="247"/>
      <c r="CZ393" s="64"/>
      <c r="DA393" s="256"/>
      <c r="DB393" s="256"/>
      <c r="DC393" s="256"/>
      <c r="DD393" s="256"/>
      <c r="DE393" s="256"/>
    </row>
    <row r="394" spans="1:109" ht="16.5" x14ac:dyDescent="0.3">
      <c r="A394" s="391">
        <v>2019</v>
      </c>
      <c r="B394" s="353" t="s">
        <v>48</v>
      </c>
      <c r="C394" s="354" t="s">
        <v>101</v>
      </c>
      <c r="D394" s="355">
        <v>5195.2890000000007</v>
      </c>
      <c r="E394" s="355">
        <v>22320.890500000005</v>
      </c>
      <c r="F394" s="356">
        <v>5819.1270000000004</v>
      </c>
      <c r="G394" s="356">
        <v>2455.125</v>
      </c>
      <c r="H394" s="357">
        <v>35790.431500000006</v>
      </c>
      <c r="I394" s="54"/>
      <c r="J394" s="54"/>
      <c r="BY394" s="247"/>
      <c r="BZ394" s="64"/>
      <c r="CA394" s="254"/>
      <c r="CB394" s="254"/>
      <c r="CC394" s="254"/>
      <c r="CD394" s="254"/>
      <c r="CE394" s="254"/>
      <c r="CF394" s="247"/>
      <c r="CG394" s="64"/>
      <c r="CH394" s="255"/>
      <c r="CI394" s="255"/>
      <c r="CJ394" s="255"/>
      <c r="CK394" s="255"/>
      <c r="CL394" s="255"/>
      <c r="CM394" s="256"/>
      <c r="CN394" s="256"/>
      <c r="CO394" s="256"/>
      <c r="CP394" s="256"/>
      <c r="CQ394" s="256"/>
      <c r="CR394" s="247"/>
      <c r="CS394" s="64"/>
      <c r="CT394" s="226"/>
      <c r="CU394" s="226"/>
      <c r="CV394" s="226"/>
      <c r="CW394" s="226"/>
      <c r="CX394" s="226"/>
      <c r="CY394" s="247"/>
      <c r="CZ394" s="64"/>
      <c r="DA394" s="256"/>
      <c r="DB394" s="256"/>
      <c r="DC394" s="256"/>
      <c r="DD394" s="256"/>
      <c r="DE394" s="256"/>
    </row>
    <row r="395" spans="1:109" ht="16.5" x14ac:dyDescent="0.3">
      <c r="A395" s="410">
        <v>2019</v>
      </c>
      <c r="B395" s="64" t="s">
        <v>49</v>
      </c>
      <c r="C395" s="358" t="s">
        <v>101</v>
      </c>
      <c r="D395" s="359">
        <v>5524.74</v>
      </c>
      <c r="E395" s="359">
        <v>24589.934500000003</v>
      </c>
      <c r="F395" s="360">
        <v>5717.7374999999993</v>
      </c>
      <c r="G395" s="360">
        <v>1893.0275000000001</v>
      </c>
      <c r="H395" s="118">
        <v>37725.4395</v>
      </c>
      <c r="I395" s="54"/>
      <c r="J395" s="54"/>
      <c r="BY395" s="247"/>
      <c r="BZ395" s="64"/>
      <c r="CA395" s="254"/>
      <c r="CB395" s="254"/>
      <c r="CC395" s="254"/>
      <c r="CD395" s="254"/>
      <c r="CE395" s="254"/>
      <c r="CF395" s="247"/>
      <c r="CG395" s="64"/>
      <c r="CH395" s="255"/>
      <c r="CI395" s="255"/>
      <c r="CJ395" s="255"/>
      <c r="CK395" s="255"/>
      <c r="CL395" s="255"/>
      <c r="CM395" s="256"/>
      <c r="CN395" s="256"/>
      <c r="CO395" s="256"/>
      <c r="CP395" s="256"/>
      <c r="CQ395" s="256"/>
      <c r="CR395" s="247"/>
      <c r="CS395" s="64"/>
      <c r="CT395" s="226"/>
      <c r="CU395" s="226"/>
      <c r="CV395" s="226"/>
      <c r="CW395" s="226"/>
      <c r="CX395" s="226"/>
      <c r="CY395" s="247"/>
      <c r="CZ395" s="64"/>
      <c r="DA395" s="256"/>
      <c r="DB395" s="256"/>
      <c r="DC395" s="256"/>
      <c r="DD395" s="256"/>
      <c r="DE395" s="256"/>
    </row>
    <row r="396" spans="1:109" ht="16.5" x14ac:dyDescent="0.3">
      <c r="A396" s="391">
        <v>2009</v>
      </c>
      <c r="B396" s="353" t="s">
        <v>40</v>
      </c>
      <c r="C396" s="354" t="s">
        <v>104</v>
      </c>
      <c r="D396" s="355">
        <v>179.33</v>
      </c>
      <c r="E396" s="355">
        <v>9272.625</v>
      </c>
      <c r="F396" s="356">
        <v>3360.39</v>
      </c>
      <c r="G396" s="356">
        <v>306.1275</v>
      </c>
      <c r="H396" s="357">
        <v>13118.472500000002</v>
      </c>
      <c r="I396" s="54"/>
      <c r="J396" s="54"/>
      <c r="BY396" s="247"/>
      <c r="BZ396" s="64"/>
      <c r="CA396" s="254"/>
      <c r="CB396" s="254"/>
      <c r="CC396" s="254"/>
      <c r="CD396" s="254"/>
      <c r="CE396" s="254"/>
      <c r="CF396" s="247"/>
      <c r="CG396" s="64"/>
      <c r="CH396" s="255"/>
      <c r="CI396" s="255"/>
      <c r="CJ396" s="255"/>
      <c r="CK396" s="255"/>
      <c r="CL396" s="255"/>
      <c r="CM396" s="256"/>
      <c r="CN396" s="256"/>
      <c r="CO396" s="256"/>
      <c r="CP396" s="256"/>
      <c r="CQ396" s="256"/>
      <c r="CR396" s="247"/>
      <c r="CS396" s="64"/>
      <c r="CT396" s="226"/>
      <c r="CU396" s="226"/>
      <c r="CV396" s="226"/>
      <c r="CW396" s="226"/>
      <c r="CX396" s="226"/>
      <c r="CY396" s="247"/>
      <c r="CZ396" s="64"/>
      <c r="DA396" s="256"/>
      <c r="DB396" s="256"/>
      <c r="DC396" s="256"/>
      <c r="DD396" s="256"/>
      <c r="DE396" s="256"/>
    </row>
    <row r="397" spans="1:109" ht="16.5" x14ac:dyDescent="0.3">
      <c r="A397" s="410">
        <v>2009</v>
      </c>
      <c r="B397" s="64" t="s">
        <v>42</v>
      </c>
      <c r="C397" s="358" t="s">
        <v>104</v>
      </c>
      <c r="D397" s="359">
        <v>243.98</v>
      </c>
      <c r="E397" s="359">
        <v>10924.555</v>
      </c>
      <c r="F397" s="360">
        <v>2897.2050000000004</v>
      </c>
      <c r="G397" s="360">
        <v>199.75</v>
      </c>
      <c r="H397" s="118">
        <v>14265.49</v>
      </c>
      <c r="I397" s="54"/>
      <c r="J397" s="54"/>
      <c r="BY397" s="247"/>
      <c r="BZ397" s="64"/>
      <c r="CA397" s="254"/>
      <c r="CB397" s="254"/>
      <c r="CC397" s="254"/>
      <c r="CD397" s="254"/>
      <c r="CE397" s="254"/>
      <c r="CF397" s="247"/>
      <c r="CG397" s="64"/>
      <c r="CH397" s="255"/>
      <c r="CI397" s="255"/>
      <c r="CJ397" s="255"/>
      <c r="CK397" s="255"/>
      <c r="CL397" s="255"/>
      <c r="CM397" s="256"/>
      <c r="CN397" s="256"/>
      <c r="CO397" s="256"/>
      <c r="CP397" s="256"/>
      <c r="CQ397" s="256"/>
      <c r="CR397" s="247"/>
      <c r="CS397" s="64"/>
      <c r="CT397" s="226"/>
      <c r="CU397" s="226"/>
      <c r="CV397" s="226"/>
      <c r="CW397" s="226"/>
      <c r="CX397" s="226"/>
      <c r="CY397" s="247"/>
      <c r="CZ397" s="64"/>
      <c r="DA397" s="256"/>
      <c r="DB397" s="256"/>
      <c r="DC397" s="256"/>
      <c r="DD397" s="256"/>
      <c r="DE397" s="256"/>
    </row>
    <row r="398" spans="1:109" ht="16.5" x14ac:dyDescent="0.3">
      <c r="A398" s="391">
        <v>2009</v>
      </c>
      <c r="B398" s="353" t="s">
        <v>43</v>
      </c>
      <c r="C398" s="354" t="s">
        <v>104</v>
      </c>
      <c r="D398" s="355">
        <v>254.52</v>
      </c>
      <c r="E398" s="355">
        <v>8247.4500000000007</v>
      </c>
      <c r="F398" s="356">
        <v>2466.9300000000003</v>
      </c>
      <c r="G398" s="356">
        <v>207.4</v>
      </c>
      <c r="H398" s="357">
        <v>11176.3</v>
      </c>
      <c r="I398" s="54"/>
      <c r="J398" s="54"/>
      <c r="BY398" s="247"/>
      <c r="BZ398" s="64"/>
      <c r="CA398" s="254"/>
      <c r="CB398" s="254"/>
      <c r="CC398" s="254"/>
      <c r="CD398" s="254"/>
      <c r="CE398" s="254"/>
      <c r="CF398" s="247"/>
      <c r="CG398" s="64"/>
      <c r="CH398" s="255"/>
      <c r="CI398" s="255"/>
      <c r="CJ398" s="255"/>
      <c r="CK398" s="255"/>
      <c r="CL398" s="255"/>
      <c r="CM398" s="256"/>
      <c r="CN398" s="256"/>
      <c r="CO398" s="256"/>
      <c r="CP398" s="256"/>
      <c r="CQ398" s="256"/>
      <c r="CR398" s="247"/>
      <c r="CS398" s="64"/>
      <c r="CT398" s="226"/>
      <c r="CU398" s="226"/>
      <c r="CV398" s="226"/>
      <c r="CW398" s="226"/>
      <c r="CX398" s="226"/>
      <c r="CY398" s="247"/>
      <c r="CZ398" s="64"/>
      <c r="DA398" s="256"/>
      <c r="DB398" s="256"/>
      <c r="DC398" s="256"/>
      <c r="DD398" s="256"/>
      <c r="DE398" s="256"/>
    </row>
    <row r="399" spans="1:109" ht="16.5" x14ac:dyDescent="0.3">
      <c r="A399" s="410">
        <v>2009</v>
      </c>
      <c r="B399" s="64" t="s">
        <v>44</v>
      </c>
      <c r="C399" s="358" t="s">
        <v>104</v>
      </c>
      <c r="D399" s="359">
        <v>258.06</v>
      </c>
      <c r="E399" s="359">
        <v>11113.825000000001</v>
      </c>
      <c r="F399" s="360">
        <v>2833.2000000000003</v>
      </c>
      <c r="G399" s="360">
        <v>231.625</v>
      </c>
      <c r="H399" s="118">
        <v>14436.71</v>
      </c>
      <c r="I399" s="54"/>
      <c r="J399" s="54"/>
      <c r="BY399" s="247"/>
      <c r="BZ399" s="64"/>
      <c r="CA399" s="254"/>
      <c r="CB399" s="254"/>
      <c r="CC399" s="254"/>
      <c r="CD399" s="254"/>
      <c r="CE399" s="254"/>
      <c r="CF399" s="247"/>
      <c r="CG399" s="64"/>
      <c r="CH399" s="255"/>
      <c r="CI399" s="255"/>
      <c r="CJ399" s="255"/>
      <c r="CK399" s="255"/>
      <c r="CL399" s="255"/>
      <c r="CM399" s="256"/>
      <c r="CN399" s="256"/>
      <c r="CO399" s="256"/>
      <c r="CP399" s="256"/>
      <c r="CQ399" s="256"/>
      <c r="CR399" s="247"/>
      <c r="CS399" s="64"/>
      <c r="CT399" s="226"/>
      <c r="CU399" s="226"/>
      <c r="CV399" s="226"/>
      <c r="CW399" s="226"/>
      <c r="CX399" s="226"/>
      <c r="CY399" s="247"/>
      <c r="CZ399" s="64"/>
      <c r="DA399" s="256"/>
      <c r="DB399" s="256"/>
      <c r="DC399" s="256"/>
      <c r="DD399" s="256"/>
      <c r="DE399" s="256"/>
    </row>
    <row r="400" spans="1:109" ht="16.5" x14ac:dyDescent="0.3">
      <c r="A400" s="391">
        <v>2009</v>
      </c>
      <c r="B400" s="353" t="s">
        <v>45</v>
      </c>
      <c r="C400" s="354" t="s">
        <v>104</v>
      </c>
      <c r="D400" s="355">
        <v>149.38</v>
      </c>
      <c r="E400" s="355">
        <v>12202.375</v>
      </c>
      <c r="F400" s="356">
        <v>2525.1799999999998</v>
      </c>
      <c r="G400" s="356">
        <v>109.22499999999999</v>
      </c>
      <c r="H400" s="357">
        <v>14986.160000000002</v>
      </c>
      <c r="I400" s="54"/>
      <c r="J400" s="54"/>
      <c r="BY400" s="247"/>
      <c r="BZ400" s="64"/>
      <c r="CA400" s="254"/>
      <c r="CB400" s="254"/>
      <c r="CC400" s="254"/>
      <c r="CD400" s="254"/>
      <c r="CE400" s="254"/>
      <c r="CF400" s="247"/>
      <c r="CG400" s="64"/>
      <c r="CH400" s="255"/>
      <c r="CI400" s="255"/>
      <c r="CJ400" s="255"/>
      <c r="CK400" s="255"/>
      <c r="CL400" s="255"/>
      <c r="CM400" s="256"/>
      <c r="CN400" s="256"/>
      <c r="CO400" s="256"/>
      <c r="CP400" s="256"/>
      <c r="CQ400" s="256"/>
      <c r="CR400" s="247"/>
      <c r="CS400" s="64"/>
      <c r="CT400" s="226"/>
      <c r="CU400" s="226"/>
      <c r="CV400" s="226"/>
      <c r="CW400" s="226"/>
      <c r="CX400" s="226"/>
      <c r="CY400" s="247"/>
      <c r="CZ400" s="64"/>
      <c r="DA400" s="256"/>
      <c r="DB400" s="256"/>
      <c r="DC400" s="256"/>
      <c r="DD400" s="256"/>
      <c r="DE400" s="256"/>
    </row>
    <row r="401" spans="1:109" ht="16.5" x14ac:dyDescent="0.3">
      <c r="A401" s="410">
        <v>2009</v>
      </c>
      <c r="B401" s="64" t="s">
        <v>46</v>
      </c>
      <c r="C401" s="358" t="s">
        <v>104</v>
      </c>
      <c r="D401" s="359">
        <v>290.77999999999997</v>
      </c>
      <c r="E401" s="359">
        <v>9801.5</v>
      </c>
      <c r="F401" s="360">
        <v>2864.15</v>
      </c>
      <c r="G401" s="360">
        <v>161.22499999999999</v>
      </c>
      <c r="H401" s="118">
        <v>13117.655000000001</v>
      </c>
      <c r="I401" s="54"/>
      <c r="J401" s="54"/>
      <c r="BY401" s="247"/>
      <c r="BZ401" s="64"/>
      <c r="CA401" s="254"/>
      <c r="CB401" s="254"/>
      <c r="CC401" s="254"/>
      <c r="CD401" s="254"/>
      <c r="CE401" s="254"/>
      <c r="CF401" s="247"/>
      <c r="CG401" s="64"/>
      <c r="CH401" s="255"/>
      <c r="CI401" s="255"/>
      <c r="CJ401" s="255"/>
      <c r="CK401" s="255"/>
      <c r="CL401" s="255"/>
      <c r="CM401" s="256"/>
      <c r="CN401" s="256"/>
      <c r="CO401" s="256"/>
      <c r="CP401" s="256"/>
      <c r="CQ401" s="256"/>
      <c r="CR401" s="247"/>
      <c r="CS401" s="64"/>
      <c r="CT401" s="226"/>
      <c r="CU401" s="226"/>
      <c r="CV401" s="226"/>
      <c r="CW401" s="226"/>
      <c r="CX401" s="226"/>
      <c r="CY401" s="247"/>
      <c r="CZ401" s="64"/>
      <c r="DA401" s="256"/>
      <c r="DB401" s="256"/>
      <c r="DC401" s="256"/>
      <c r="DD401" s="256"/>
      <c r="DE401" s="256"/>
    </row>
    <row r="402" spans="1:109" ht="16.5" x14ac:dyDescent="0.3">
      <c r="A402" s="391">
        <v>2009</v>
      </c>
      <c r="B402" s="353" t="s">
        <v>47</v>
      </c>
      <c r="C402" s="354" t="s">
        <v>104</v>
      </c>
      <c r="D402" s="355">
        <v>254.98500000000001</v>
      </c>
      <c r="E402" s="355">
        <v>11992.674999999999</v>
      </c>
      <c r="F402" s="356">
        <v>2527.14</v>
      </c>
      <c r="G402" s="356">
        <v>336.65</v>
      </c>
      <c r="H402" s="357">
        <v>15111.45</v>
      </c>
      <c r="I402" s="54"/>
      <c r="J402" s="54"/>
      <c r="BY402" s="247"/>
      <c r="BZ402" s="64"/>
      <c r="CA402" s="254"/>
      <c r="CB402" s="254"/>
      <c r="CC402" s="254"/>
      <c r="CD402" s="254"/>
      <c r="CE402" s="254"/>
      <c r="CF402" s="247"/>
      <c r="CG402" s="64"/>
      <c r="CH402" s="255"/>
      <c r="CI402" s="255"/>
      <c r="CJ402" s="255"/>
      <c r="CK402" s="255"/>
      <c r="CL402" s="255"/>
      <c r="CM402" s="256"/>
      <c r="CN402" s="256"/>
      <c r="CO402" s="256"/>
      <c r="CP402" s="256"/>
      <c r="CQ402" s="256"/>
      <c r="CR402" s="247"/>
      <c r="CS402" s="64"/>
      <c r="CT402" s="226"/>
      <c r="CU402" s="226"/>
      <c r="CV402" s="226"/>
      <c r="CW402" s="226"/>
      <c r="CX402" s="226"/>
      <c r="CY402" s="247"/>
      <c r="CZ402" s="64"/>
      <c r="DA402" s="256"/>
      <c r="DB402" s="256"/>
      <c r="DC402" s="256"/>
      <c r="DD402" s="256"/>
      <c r="DE402" s="256"/>
    </row>
    <row r="403" spans="1:109" ht="16.5" x14ac:dyDescent="0.3">
      <c r="A403" s="410">
        <v>2009</v>
      </c>
      <c r="B403" s="64" t="s">
        <v>48</v>
      </c>
      <c r="C403" s="358" t="s">
        <v>104</v>
      </c>
      <c r="D403" s="359">
        <v>584.70499999999993</v>
      </c>
      <c r="E403" s="359">
        <v>11477.174999999999</v>
      </c>
      <c r="F403" s="360">
        <v>2433.4074999999998</v>
      </c>
      <c r="G403" s="360">
        <v>283.625</v>
      </c>
      <c r="H403" s="118">
        <v>14778.9125</v>
      </c>
      <c r="I403" s="54"/>
      <c r="J403" s="54"/>
      <c r="BY403" s="247"/>
      <c r="BZ403" s="64"/>
      <c r="CA403" s="254"/>
      <c r="CB403" s="254"/>
      <c r="CC403" s="254"/>
      <c r="CD403" s="254"/>
      <c r="CE403" s="254"/>
      <c r="CF403" s="247"/>
      <c r="CG403" s="64"/>
      <c r="CH403" s="255"/>
      <c r="CI403" s="255"/>
      <c r="CJ403" s="255"/>
      <c r="CK403" s="255"/>
      <c r="CL403" s="255"/>
      <c r="CM403" s="256"/>
      <c r="CN403" s="256"/>
      <c r="CO403" s="256"/>
      <c r="CP403" s="256"/>
      <c r="CQ403" s="256"/>
      <c r="CR403" s="247"/>
      <c r="CS403" s="64"/>
      <c r="CT403" s="226"/>
      <c r="CU403" s="226"/>
      <c r="CV403" s="226"/>
      <c r="CW403" s="226"/>
      <c r="CX403" s="226"/>
      <c r="CY403" s="247"/>
      <c r="CZ403" s="64"/>
      <c r="DA403" s="256"/>
      <c r="DB403" s="256"/>
      <c r="DC403" s="256"/>
      <c r="DD403" s="256"/>
      <c r="DE403" s="256"/>
    </row>
    <row r="404" spans="1:109" ht="16.5" x14ac:dyDescent="0.3">
      <c r="A404" s="391">
        <v>2009</v>
      </c>
      <c r="B404" s="353" t="s">
        <v>49</v>
      </c>
      <c r="C404" s="354" t="s">
        <v>104</v>
      </c>
      <c r="D404" s="355">
        <v>556.34</v>
      </c>
      <c r="E404" s="355">
        <v>12828.424999999999</v>
      </c>
      <c r="F404" s="356">
        <v>2001.55</v>
      </c>
      <c r="G404" s="356">
        <v>352.97749999999996</v>
      </c>
      <c r="H404" s="357">
        <v>15739.292500000001</v>
      </c>
      <c r="I404" s="54"/>
      <c r="J404" s="54"/>
      <c r="BY404" s="247"/>
      <c r="BZ404" s="64"/>
      <c r="CA404" s="254"/>
      <c r="CB404" s="254"/>
      <c r="CC404" s="254"/>
      <c r="CD404" s="254"/>
      <c r="CE404" s="254"/>
      <c r="CF404" s="247"/>
      <c r="CG404" s="64"/>
      <c r="CH404" s="255"/>
      <c r="CI404" s="255"/>
      <c r="CJ404" s="255"/>
      <c r="CK404" s="255"/>
      <c r="CL404" s="255"/>
      <c r="CM404" s="256"/>
      <c r="CN404" s="256"/>
      <c r="CO404" s="256"/>
      <c r="CP404" s="256"/>
      <c r="CQ404" s="256"/>
      <c r="CR404" s="247"/>
      <c r="CS404" s="64"/>
      <c r="CT404" s="226"/>
      <c r="CU404" s="226"/>
      <c r="CV404" s="226"/>
      <c r="CW404" s="226"/>
      <c r="CX404" s="226"/>
      <c r="CY404" s="247"/>
      <c r="CZ404" s="64"/>
      <c r="DA404" s="256"/>
      <c r="DB404" s="256"/>
      <c r="DC404" s="256"/>
      <c r="DD404" s="256"/>
      <c r="DE404" s="256"/>
    </row>
    <row r="405" spans="1:109" ht="16.5" x14ac:dyDescent="0.3">
      <c r="A405" s="410">
        <v>2010</v>
      </c>
      <c r="B405" s="64" t="s">
        <v>50</v>
      </c>
      <c r="C405" s="358" t="s">
        <v>104</v>
      </c>
      <c r="D405" s="359">
        <v>321.06</v>
      </c>
      <c r="E405" s="359">
        <v>11453.775</v>
      </c>
      <c r="F405" s="360">
        <v>2558.9749999999999</v>
      </c>
      <c r="G405" s="360">
        <v>307.72749999999996</v>
      </c>
      <c r="H405" s="118">
        <v>14641.537499999999</v>
      </c>
      <c r="I405" s="54"/>
      <c r="J405" s="54"/>
      <c r="BY405" s="247"/>
      <c r="BZ405" s="64"/>
      <c r="CA405" s="254"/>
      <c r="CB405" s="254"/>
      <c r="CC405" s="254"/>
      <c r="CD405" s="254"/>
      <c r="CE405" s="254"/>
      <c r="CF405" s="247"/>
      <c r="CG405" s="64"/>
      <c r="CH405" s="255"/>
      <c r="CI405" s="255"/>
      <c r="CJ405" s="255"/>
      <c r="CK405" s="255"/>
      <c r="CL405" s="255"/>
      <c r="CM405" s="256"/>
      <c r="CN405" s="256"/>
      <c r="CO405" s="256"/>
      <c r="CP405" s="256"/>
      <c r="CQ405" s="256"/>
      <c r="CR405" s="247"/>
      <c r="CS405" s="64"/>
      <c r="CT405" s="226"/>
      <c r="CU405" s="226"/>
      <c r="CV405" s="226"/>
      <c r="CW405" s="226"/>
      <c r="CX405" s="226"/>
      <c r="CY405" s="247"/>
      <c r="CZ405" s="64"/>
      <c r="DA405" s="256"/>
      <c r="DB405" s="256"/>
      <c r="DC405" s="256"/>
      <c r="DD405" s="256"/>
      <c r="DE405" s="256"/>
    </row>
    <row r="406" spans="1:109" ht="16.5" x14ac:dyDescent="0.3">
      <c r="A406" s="391">
        <v>2010</v>
      </c>
      <c r="B406" s="353" t="s">
        <v>51</v>
      </c>
      <c r="C406" s="354" t="s">
        <v>104</v>
      </c>
      <c r="D406" s="355">
        <v>506.3</v>
      </c>
      <c r="E406" s="355">
        <v>10293.225</v>
      </c>
      <c r="F406" s="356">
        <v>2004.76</v>
      </c>
      <c r="G406" s="356">
        <v>209.5</v>
      </c>
      <c r="H406" s="357">
        <v>13013.785</v>
      </c>
      <c r="I406" s="54"/>
      <c r="J406" s="54"/>
      <c r="BY406" s="247"/>
      <c r="BZ406" s="64"/>
      <c r="CA406" s="254"/>
      <c r="CB406" s="254"/>
      <c r="CC406" s="254"/>
      <c r="CD406" s="254"/>
      <c r="CE406" s="254"/>
      <c r="CF406" s="247"/>
      <c r="CG406" s="64"/>
      <c r="CH406" s="255"/>
      <c r="CI406" s="255"/>
      <c r="CJ406" s="255"/>
      <c r="CK406" s="255"/>
      <c r="CL406" s="255"/>
      <c r="CM406" s="256"/>
      <c r="CN406" s="256"/>
      <c r="CO406" s="256"/>
      <c r="CP406" s="256"/>
      <c r="CQ406" s="256"/>
      <c r="CR406" s="247"/>
      <c r="CS406" s="64"/>
      <c r="CT406" s="226"/>
      <c r="CU406" s="226"/>
      <c r="CV406" s="226"/>
      <c r="CW406" s="226"/>
      <c r="CX406" s="226"/>
      <c r="CY406" s="247"/>
      <c r="CZ406" s="64"/>
      <c r="DA406" s="256"/>
      <c r="DB406" s="256"/>
      <c r="DC406" s="256"/>
      <c r="DD406" s="256"/>
      <c r="DE406" s="256"/>
    </row>
    <row r="407" spans="1:109" ht="16.5" x14ac:dyDescent="0.3">
      <c r="A407" s="410">
        <v>2010</v>
      </c>
      <c r="B407" s="64" t="s">
        <v>52</v>
      </c>
      <c r="C407" s="358" t="s">
        <v>104</v>
      </c>
      <c r="D407" s="359">
        <v>329.46</v>
      </c>
      <c r="E407" s="359">
        <v>13216.8</v>
      </c>
      <c r="F407" s="360">
        <v>2201.0299999999997</v>
      </c>
      <c r="G407" s="360">
        <v>269.67500000000001</v>
      </c>
      <c r="H407" s="118">
        <v>16016.965</v>
      </c>
      <c r="I407" s="54"/>
      <c r="J407" s="54"/>
      <c r="BY407" s="247"/>
      <c r="BZ407" s="64"/>
      <c r="CA407" s="254"/>
      <c r="CB407" s="254"/>
      <c r="CC407" s="254"/>
      <c r="CD407" s="254"/>
      <c r="CE407" s="254"/>
      <c r="CF407" s="247"/>
      <c r="CG407" s="64"/>
      <c r="CH407" s="255"/>
      <c r="CI407" s="255"/>
      <c r="CJ407" s="255"/>
      <c r="CK407" s="255"/>
      <c r="CL407" s="255"/>
      <c r="CM407" s="256"/>
      <c r="CN407" s="256"/>
      <c r="CO407" s="256"/>
      <c r="CP407" s="256"/>
      <c r="CQ407" s="256"/>
      <c r="CR407" s="247"/>
      <c r="CS407" s="64"/>
      <c r="CT407" s="226"/>
      <c r="CU407" s="226"/>
      <c r="CV407" s="226"/>
      <c r="CW407" s="226"/>
      <c r="CX407" s="226"/>
      <c r="CY407" s="247"/>
      <c r="CZ407" s="64"/>
      <c r="DA407" s="256"/>
      <c r="DB407" s="256"/>
      <c r="DC407" s="256"/>
      <c r="DD407" s="256"/>
      <c r="DE407" s="256"/>
    </row>
    <row r="408" spans="1:109" ht="16.5" x14ac:dyDescent="0.3">
      <c r="A408" s="391">
        <v>2010</v>
      </c>
      <c r="B408" s="353" t="s">
        <v>40</v>
      </c>
      <c r="C408" s="354" t="s">
        <v>104</v>
      </c>
      <c r="D408" s="355">
        <v>295.73</v>
      </c>
      <c r="E408" s="355">
        <v>11194.924999999999</v>
      </c>
      <c r="F408" s="356">
        <v>1861.36</v>
      </c>
      <c r="G408" s="356">
        <v>292.375</v>
      </c>
      <c r="H408" s="357">
        <v>13644.39</v>
      </c>
      <c r="I408" s="54"/>
      <c r="J408" s="54"/>
      <c r="BY408" s="247"/>
      <c r="BZ408" s="64"/>
      <c r="CA408" s="254"/>
      <c r="CB408" s="254"/>
      <c r="CC408" s="254"/>
      <c r="CD408" s="254"/>
      <c r="CE408" s="254"/>
      <c r="CF408" s="247"/>
      <c r="CG408" s="64"/>
      <c r="CH408" s="255"/>
      <c r="CI408" s="255"/>
      <c r="CJ408" s="255"/>
      <c r="CK408" s="255"/>
      <c r="CL408" s="255"/>
      <c r="CM408" s="256"/>
      <c r="CN408" s="256"/>
      <c r="CO408" s="256"/>
      <c r="CP408" s="256"/>
      <c r="CQ408" s="256"/>
      <c r="CR408" s="247"/>
      <c r="CS408" s="64"/>
      <c r="CT408" s="226"/>
      <c r="CU408" s="226"/>
      <c r="CV408" s="226"/>
      <c r="CW408" s="226"/>
      <c r="CX408" s="226"/>
      <c r="CY408" s="247"/>
      <c r="CZ408" s="64"/>
      <c r="DA408" s="256"/>
      <c r="DB408" s="256"/>
      <c r="DC408" s="256"/>
      <c r="DD408" s="256"/>
      <c r="DE408" s="256"/>
    </row>
    <row r="409" spans="1:109" ht="16.5" x14ac:dyDescent="0.3">
      <c r="A409" s="410">
        <v>2010</v>
      </c>
      <c r="B409" s="64" t="s">
        <v>42</v>
      </c>
      <c r="C409" s="358" t="s">
        <v>104</v>
      </c>
      <c r="D409" s="359">
        <v>291.41000000000003</v>
      </c>
      <c r="E409" s="359">
        <v>12854.05</v>
      </c>
      <c r="F409" s="360">
        <v>2726.0050000000001</v>
      </c>
      <c r="G409" s="360">
        <v>295.25</v>
      </c>
      <c r="H409" s="118">
        <v>16166.715000000002</v>
      </c>
      <c r="I409" s="54"/>
      <c r="J409" s="54"/>
      <c r="BY409" s="247"/>
      <c r="BZ409" s="64"/>
      <c r="CA409" s="254"/>
      <c r="CB409" s="254"/>
      <c r="CC409" s="254"/>
      <c r="CD409" s="254"/>
      <c r="CE409" s="254"/>
      <c r="CF409" s="247"/>
      <c r="CG409" s="64"/>
      <c r="CH409" s="255"/>
      <c r="CI409" s="255"/>
      <c r="CJ409" s="255"/>
      <c r="CK409" s="255"/>
      <c r="CL409" s="255"/>
      <c r="CM409" s="256"/>
      <c r="CN409" s="256"/>
      <c r="CO409" s="256"/>
      <c r="CP409" s="256"/>
      <c r="CQ409" s="256"/>
      <c r="CR409" s="247"/>
      <c r="CS409" s="64"/>
      <c r="CT409" s="226"/>
      <c r="CU409" s="226"/>
      <c r="CV409" s="226"/>
      <c r="CW409" s="226"/>
      <c r="CX409" s="226"/>
      <c r="CY409" s="247"/>
      <c r="CZ409" s="64"/>
      <c r="DA409" s="256"/>
      <c r="DB409" s="256"/>
      <c r="DC409" s="256"/>
      <c r="DD409" s="256"/>
      <c r="DE409" s="256"/>
    </row>
    <row r="410" spans="1:109" ht="16.5" x14ac:dyDescent="0.3">
      <c r="A410" s="391">
        <v>2010</v>
      </c>
      <c r="B410" s="353" t="s">
        <v>43</v>
      </c>
      <c r="C410" s="354" t="s">
        <v>104</v>
      </c>
      <c r="D410" s="355">
        <v>210.3</v>
      </c>
      <c r="E410" s="355">
        <v>9854.5</v>
      </c>
      <c r="F410" s="356">
        <v>2926.7599999999998</v>
      </c>
      <c r="G410" s="356">
        <v>235.6</v>
      </c>
      <c r="H410" s="357">
        <v>13227.16</v>
      </c>
      <c r="I410" s="54"/>
      <c r="J410" s="54"/>
      <c r="BY410" s="247"/>
      <c r="BZ410" s="64"/>
      <c r="CA410" s="254"/>
      <c r="CB410" s="254"/>
      <c r="CC410" s="254"/>
      <c r="CD410" s="254"/>
      <c r="CE410" s="254"/>
      <c r="CF410" s="247"/>
      <c r="CG410" s="64"/>
      <c r="CH410" s="255"/>
      <c r="CI410" s="255"/>
      <c r="CJ410" s="255"/>
      <c r="CK410" s="255"/>
      <c r="CL410" s="255"/>
      <c r="CM410" s="256"/>
      <c r="CN410" s="256"/>
      <c r="CO410" s="256"/>
      <c r="CP410" s="256"/>
      <c r="CQ410" s="256"/>
      <c r="CR410" s="247"/>
      <c r="CS410" s="64"/>
      <c r="CT410" s="226"/>
      <c r="CU410" s="226"/>
      <c r="CV410" s="226"/>
      <c r="CW410" s="226"/>
      <c r="CX410" s="226"/>
      <c r="CY410" s="247"/>
      <c r="CZ410" s="64"/>
      <c r="DA410" s="256"/>
      <c r="DB410" s="256"/>
      <c r="DC410" s="256"/>
      <c r="DD410" s="256"/>
      <c r="DE410" s="256"/>
    </row>
    <row r="411" spans="1:109" ht="16.5" x14ac:dyDescent="0.3">
      <c r="A411" s="410">
        <v>2010</v>
      </c>
      <c r="B411" s="64" t="s">
        <v>44</v>
      </c>
      <c r="C411" s="358" t="s">
        <v>104</v>
      </c>
      <c r="D411" s="359">
        <v>246.21</v>
      </c>
      <c r="E411" s="359">
        <v>11366.699999999999</v>
      </c>
      <c r="F411" s="360">
        <v>3428.9724999999999</v>
      </c>
      <c r="G411" s="360">
        <v>266.875</v>
      </c>
      <c r="H411" s="118">
        <v>15308.7575</v>
      </c>
      <c r="I411" s="54"/>
      <c r="J411" s="54"/>
      <c r="BY411" s="247"/>
      <c r="BZ411" s="64"/>
      <c r="CA411" s="254"/>
      <c r="CB411" s="254"/>
      <c r="CC411" s="254"/>
      <c r="CD411" s="254"/>
      <c r="CE411" s="254"/>
      <c r="CF411" s="247"/>
      <c r="CG411" s="64"/>
      <c r="CH411" s="255"/>
      <c r="CI411" s="255"/>
      <c r="CJ411" s="255"/>
      <c r="CK411" s="255"/>
      <c r="CL411" s="255"/>
      <c r="CM411" s="256"/>
      <c r="CN411" s="256"/>
      <c r="CO411" s="256"/>
      <c r="CP411" s="256"/>
      <c r="CQ411" s="256"/>
      <c r="CR411" s="247"/>
      <c r="CS411" s="64"/>
      <c r="CT411" s="226"/>
      <c r="CU411" s="226"/>
      <c r="CV411" s="226"/>
      <c r="CW411" s="226"/>
      <c r="CX411" s="226"/>
      <c r="CY411" s="247"/>
      <c r="CZ411" s="64"/>
      <c r="DA411" s="256"/>
      <c r="DB411" s="256"/>
      <c r="DC411" s="256"/>
      <c r="DD411" s="256"/>
      <c r="DE411" s="256"/>
    </row>
    <row r="412" spans="1:109" ht="16.5" x14ac:dyDescent="0.3">
      <c r="A412" s="391">
        <v>2010</v>
      </c>
      <c r="B412" s="353" t="s">
        <v>45</v>
      </c>
      <c r="C412" s="354" t="s">
        <v>104</v>
      </c>
      <c r="D412" s="355">
        <v>277.09000000000003</v>
      </c>
      <c r="E412" s="355">
        <v>12929.65</v>
      </c>
      <c r="F412" s="356">
        <v>2993.9324999999999</v>
      </c>
      <c r="G412" s="356">
        <v>225.65</v>
      </c>
      <c r="H412" s="357">
        <v>16426.322499999998</v>
      </c>
      <c r="I412" s="54"/>
      <c r="J412" s="54"/>
      <c r="BY412" s="247"/>
      <c r="BZ412" s="64"/>
      <c r="CA412" s="254"/>
      <c r="CB412" s="254"/>
      <c r="CC412" s="254"/>
      <c r="CD412" s="254"/>
      <c r="CE412" s="254"/>
      <c r="CF412" s="247"/>
      <c r="CG412" s="64"/>
      <c r="CH412" s="255"/>
      <c r="CI412" s="255"/>
      <c r="CJ412" s="255"/>
      <c r="CK412" s="255"/>
      <c r="CL412" s="255"/>
      <c r="CM412" s="256"/>
      <c r="CN412" s="256"/>
      <c r="CO412" s="256"/>
      <c r="CP412" s="256"/>
      <c r="CQ412" s="256"/>
      <c r="CR412" s="247"/>
      <c r="CS412" s="64"/>
      <c r="CT412" s="226"/>
      <c r="CU412" s="226"/>
      <c r="CV412" s="226"/>
      <c r="CW412" s="226"/>
      <c r="CX412" s="226"/>
      <c r="CY412" s="247"/>
      <c r="CZ412" s="64"/>
      <c r="DA412" s="256"/>
      <c r="DB412" s="256"/>
      <c r="DC412" s="256"/>
      <c r="DD412" s="256"/>
      <c r="DE412" s="256"/>
    </row>
    <row r="413" spans="1:109" ht="16.5" x14ac:dyDescent="0.3">
      <c r="A413" s="410">
        <v>2010</v>
      </c>
      <c r="B413" s="64" t="s">
        <v>46</v>
      </c>
      <c r="C413" s="358" t="s">
        <v>104</v>
      </c>
      <c r="D413" s="359">
        <v>542.17999999999995</v>
      </c>
      <c r="E413" s="359">
        <v>13186.21</v>
      </c>
      <c r="F413" s="360">
        <v>1740.7449999999999</v>
      </c>
      <c r="G413" s="360">
        <v>310.39999999999998</v>
      </c>
      <c r="H413" s="118">
        <v>15779.534999999998</v>
      </c>
      <c r="I413" s="54"/>
      <c r="J413" s="54"/>
      <c r="BY413" s="247"/>
      <c r="BZ413" s="64"/>
      <c r="CA413" s="254"/>
      <c r="CB413" s="254"/>
      <c r="CC413" s="254"/>
      <c r="CD413" s="254"/>
      <c r="CE413" s="254"/>
      <c r="CF413" s="247"/>
      <c r="CG413" s="64"/>
      <c r="CH413" s="255"/>
      <c r="CI413" s="255"/>
      <c r="CJ413" s="255"/>
      <c r="CK413" s="255"/>
      <c r="CL413" s="255"/>
      <c r="CM413" s="256"/>
      <c r="CN413" s="256"/>
      <c r="CO413" s="256"/>
      <c r="CP413" s="256"/>
      <c r="CQ413" s="256"/>
      <c r="CR413" s="247"/>
      <c r="CS413" s="64"/>
      <c r="CT413" s="226"/>
      <c r="CU413" s="226"/>
      <c r="CV413" s="226"/>
      <c r="CW413" s="226"/>
      <c r="CX413" s="226"/>
      <c r="CY413" s="247"/>
      <c r="CZ413" s="64"/>
      <c r="DA413" s="256"/>
      <c r="DB413" s="256"/>
      <c r="DC413" s="256"/>
      <c r="DD413" s="256"/>
      <c r="DE413" s="256"/>
    </row>
    <row r="414" spans="1:109" ht="16.5" x14ac:dyDescent="0.3">
      <c r="A414" s="391">
        <v>2010</v>
      </c>
      <c r="B414" s="353" t="s">
        <v>47</v>
      </c>
      <c r="C414" s="354" t="s">
        <v>104</v>
      </c>
      <c r="D414" s="355">
        <v>203.02</v>
      </c>
      <c r="E414" s="355">
        <v>14002.83</v>
      </c>
      <c r="F414" s="356">
        <v>2051.11</v>
      </c>
      <c r="G414" s="356">
        <v>141.54750000000001</v>
      </c>
      <c r="H414" s="357">
        <v>16398.5075</v>
      </c>
      <c r="I414" s="54"/>
      <c r="J414" s="54"/>
      <c r="BY414" s="247"/>
      <c r="BZ414" s="64"/>
      <c r="CA414" s="254"/>
      <c r="CB414" s="254"/>
      <c r="CC414" s="254"/>
      <c r="CD414" s="254"/>
      <c r="CE414" s="254"/>
      <c r="CF414" s="247"/>
      <c r="CG414" s="64"/>
      <c r="CH414" s="255"/>
      <c r="CI414" s="255"/>
      <c r="CJ414" s="255"/>
      <c r="CK414" s="255"/>
      <c r="CL414" s="255"/>
      <c r="CM414" s="256"/>
      <c r="CN414" s="256"/>
      <c r="CO414" s="256"/>
      <c r="CP414" s="256"/>
      <c r="CQ414" s="256"/>
      <c r="CR414" s="247"/>
      <c r="CS414" s="64"/>
      <c r="CT414" s="226"/>
      <c r="CU414" s="226"/>
      <c r="CV414" s="226"/>
      <c r="CW414" s="226"/>
      <c r="CX414" s="226"/>
      <c r="CY414" s="247"/>
      <c r="CZ414" s="64"/>
      <c r="DA414" s="256"/>
      <c r="DB414" s="256"/>
      <c r="DC414" s="256"/>
      <c r="DD414" s="256"/>
      <c r="DE414" s="256"/>
    </row>
    <row r="415" spans="1:109" ht="16.5" x14ac:dyDescent="0.3">
      <c r="A415" s="410">
        <v>2010</v>
      </c>
      <c r="B415" s="64" t="s">
        <v>48</v>
      </c>
      <c r="C415" s="358" t="s">
        <v>104</v>
      </c>
      <c r="D415" s="359">
        <v>337.85749999999996</v>
      </c>
      <c r="E415" s="359">
        <v>14442.45</v>
      </c>
      <c r="F415" s="360">
        <v>1667.2124999999999</v>
      </c>
      <c r="G415" s="360">
        <v>103.5475</v>
      </c>
      <c r="H415" s="118">
        <v>16551.067500000005</v>
      </c>
      <c r="I415" s="54"/>
      <c r="J415" s="54"/>
      <c r="BY415" s="247"/>
      <c r="BZ415" s="64"/>
      <c r="CA415" s="254"/>
      <c r="CB415" s="254"/>
      <c r="CC415" s="254"/>
      <c r="CD415" s="254"/>
      <c r="CE415" s="254"/>
      <c r="CF415" s="247"/>
      <c r="CG415" s="64"/>
      <c r="CH415" s="255"/>
      <c r="CI415" s="255"/>
      <c r="CJ415" s="255"/>
      <c r="CK415" s="255"/>
      <c r="CL415" s="255"/>
      <c r="CM415" s="256"/>
      <c r="CN415" s="256"/>
      <c r="CO415" s="256"/>
      <c r="CP415" s="256"/>
      <c r="CQ415" s="256"/>
      <c r="CR415" s="247"/>
      <c r="CS415" s="64"/>
      <c r="CT415" s="226"/>
      <c r="CU415" s="226"/>
      <c r="CV415" s="226"/>
      <c r="CW415" s="226"/>
      <c r="CX415" s="226"/>
      <c r="CY415" s="247"/>
      <c r="CZ415" s="64"/>
      <c r="DA415" s="256"/>
      <c r="DB415" s="256"/>
      <c r="DC415" s="256"/>
      <c r="DD415" s="256"/>
      <c r="DE415" s="256"/>
    </row>
    <row r="416" spans="1:109" ht="16.5" x14ac:dyDescent="0.3">
      <c r="A416" s="391">
        <v>2010</v>
      </c>
      <c r="B416" s="353" t="s">
        <v>49</v>
      </c>
      <c r="C416" s="354" t="s">
        <v>104</v>
      </c>
      <c r="D416" s="355">
        <v>269.98749999999995</v>
      </c>
      <c r="E416" s="355">
        <v>13286.05</v>
      </c>
      <c r="F416" s="356">
        <v>2272.7849999999999</v>
      </c>
      <c r="G416" s="356">
        <v>101.575</v>
      </c>
      <c r="H416" s="357">
        <v>15930.397500000001</v>
      </c>
      <c r="I416" s="54"/>
      <c r="J416" s="54"/>
      <c r="BY416" s="247"/>
      <c r="BZ416" s="64"/>
      <c r="CA416" s="254"/>
      <c r="CB416" s="254"/>
      <c r="CC416" s="254"/>
      <c r="CD416" s="254"/>
      <c r="CE416" s="254"/>
      <c r="CF416" s="247"/>
      <c r="CG416" s="64"/>
      <c r="CH416" s="255"/>
      <c r="CI416" s="255"/>
      <c r="CJ416" s="255"/>
      <c r="CK416" s="255"/>
      <c r="CL416" s="255"/>
      <c r="CM416" s="256"/>
      <c r="CN416" s="256"/>
      <c r="CO416" s="256"/>
      <c r="CP416" s="256"/>
      <c r="CQ416" s="256"/>
      <c r="CR416" s="247"/>
      <c r="CS416" s="64"/>
      <c r="CT416" s="226"/>
      <c r="CU416" s="226"/>
      <c r="CV416" s="226"/>
      <c r="CW416" s="226"/>
      <c r="CX416" s="226"/>
      <c r="CY416" s="247"/>
      <c r="CZ416" s="64"/>
      <c r="DA416" s="256"/>
      <c r="DB416" s="256"/>
      <c r="DC416" s="256"/>
      <c r="DD416" s="256"/>
      <c r="DE416" s="256"/>
    </row>
    <row r="417" spans="1:109" ht="16.5" x14ac:dyDescent="0.3">
      <c r="A417" s="410">
        <v>2011</v>
      </c>
      <c r="B417" s="64" t="s">
        <v>50</v>
      </c>
      <c r="C417" s="358" t="s">
        <v>104</v>
      </c>
      <c r="D417" s="359">
        <v>242.71250000000003</v>
      </c>
      <c r="E417" s="359">
        <v>16271.625</v>
      </c>
      <c r="F417" s="360">
        <v>3011.6824999999999</v>
      </c>
      <c r="G417" s="360">
        <v>146.77500000000001</v>
      </c>
      <c r="H417" s="118">
        <v>19672.794999999998</v>
      </c>
      <c r="I417" s="54"/>
      <c r="J417" s="54"/>
      <c r="BY417" s="247"/>
      <c r="BZ417" s="64"/>
      <c r="CA417" s="254"/>
      <c r="CB417" s="254"/>
      <c r="CC417" s="254"/>
      <c r="CD417" s="254"/>
      <c r="CE417" s="254"/>
      <c r="CF417" s="247"/>
      <c r="CG417" s="64"/>
      <c r="CH417" s="255"/>
      <c r="CI417" s="255"/>
      <c r="CJ417" s="255"/>
      <c r="CK417" s="255"/>
      <c r="CL417" s="255"/>
      <c r="CM417" s="256"/>
      <c r="CN417" s="256"/>
      <c r="CO417" s="256"/>
      <c r="CP417" s="256"/>
      <c r="CQ417" s="256"/>
      <c r="CR417" s="247"/>
      <c r="CS417" s="64"/>
      <c r="CT417" s="226"/>
      <c r="CU417" s="226"/>
      <c r="CV417" s="226"/>
      <c r="CW417" s="226"/>
      <c r="CX417" s="226"/>
      <c r="CY417" s="247"/>
      <c r="CZ417" s="64"/>
      <c r="DA417" s="256"/>
      <c r="DB417" s="256"/>
      <c r="DC417" s="256"/>
      <c r="DD417" s="256"/>
      <c r="DE417" s="256"/>
    </row>
    <row r="418" spans="1:109" ht="16.5" x14ac:dyDescent="0.3">
      <c r="A418" s="391">
        <v>2011</v>
      </c>
      <c r="B418" s="353" t="s">
        <v>51</v>
      </c>
      <c r="C418" s="354" t="s">
        <v>104</v>
      </c>
      <c r="D418" s="355">
        <v>627.10750000000007</v>
      </c>
      <c r="E418" s="355">
        <v>14067.230000000001</v>
      </c>
      <c r="F418" s="356">
        <v>2332.375</v>
      </c>
      <c r="G418" s="356">
        <v>146.19999999999999</v>
      </c>
      <c r="H418" s="357">
        <v>17172.912500000002</v>
      </c>
      <c r="I418" s="54"/>
      <c r="J418" s="54"/>
      <c r="BY418" s="247"/>
      <c r="BZ418" s="64"/>
      <c r="CA418" s="254"/>
      <c r="CB418" s="254"/>
      <c r="CC418" s="254"/>
      <c r="CD418" s="254"/>
      <c r="CE418" s="254"/>
      <c r="CF418" s="247"/>
      <c r="CG418" s="64"/>
      <c r="CH418" s="255"/>
      <c r="CI418" s="255"/>
      <c r="CJ418" s="255"/>
      <c r="CK418" s="255"/>
      <c r="CL418" s="255"/>
      <c r="CM418" s="256"/>
      <c r="CN418" s="256"/>
      <c r="CO418" s="256"/>
      <c r="CP418" s="256"/>
      <c r="CQ418" s="256"/>
      <c r="CR418" s="247"/>
      <c r="CS418" s="64"/>
      <c r="CT418" s="226"/>
      <c r="CU418" s="226"/>
      <c r="CV418" s="226"/>
      <c r="CW418" s="226"/>
      <c r="CX418" s="226"/>
      <c r="CY418" s="247"/>
      <c r="CZ418" s="64"/>
      <c r="DA418" s="256"/>
      <c r="DB418" s="256"/>
      <c r="DC418" s="256"/>
      <c r="DD418" s="256"/>
      <c r="DE418" s="256"/>
    </row>
    <row r="419" spans="1:109" ht="16.5" x14ac:dyDescent="0.3">
      <c r="A419" s="410">
        <v>2011</v>
      </c>
      <c r="B419" s="64" t="s">
        <v>52</v>
      </c>
      <c r="C419" s="358" t="s">
        <v>104</v>
      </c>
      <c r="D419" s="359">
        <v>932.10500000000002</v>
      </c>
      <c r="E419" s="359">
        <v>19935.32</v>
      </c>
      <c r="F419" s="360">
        <v>2691.0875000000001</v>
      </c>
      <c r="G419" s="360">
        <v>216.27500000000001</v>
      </c>
      <c r="H419" s="118">
        <v>23774.787500000002</v>
      </c>
      <c r="I419" s="54"/>
      <c r="J419" s="54"/>
      <c r="BY419" s="247"/>
      <c r="BZ419" s="64"/>
      <c r="CA419" s="254"/>
      <c r="CB419" s="254"/>
      <c r="CC419" s="254"/>
      <c r="CD419" s="254"/>
      <c r="CE419" s="254"/>
      <c r="CF419" s="247"/>
      <c r="CG419" s="64"/>
      <c r="CH419" s="255"/>
      <c r="CI419" s="255"/>
      <c r="CJ419" s="255"/>
      <c r="CK419" s="255"/>
      <c r="CL419" s="255"/>
      <c r="CM419" s="256"/>
      <c r="CN419" s="256"/>
      <c r="CO419" s="256"/>
      <c r="CP419" s="256"/>
      <c r="CQ419" s="256"/>
      <c r="CR419" s="247"/>
      <c r="CS419" s="64"/>
      <c r="CT419" s="226"/>
      <c r="CU419" s="226"/>
      <c r="CV419" s="226"/>
      <c r="CW419" s="226"/>
      <c r="CX419" s="226"/>
      <c r="CY419" s="247"/>
      <c r="CZ419" s="64"/>
      <c r="DA419" s="256"/>
      <c r="DB419" s="256"/>
      <c r="DC419" s="256"/>
      <c r="DD419" s="256"/>
      <c r="DE419" s="256"/>
    </row>
    <row r="420" spans="1:109" ht="16.5" x14ac:dyDescent="0.3">
      <c r="A420" s="391">
        <v>2011</v>
      </c>
      <c r="B420" s="353" t="s">
        <v>40</v>
      </c>
      <c r="C420" s="354" t="s">
        <v>104</v>
      </c>
      <c r="D420" s="355">
        <v>860.13499999999999</v>
      </c>
      <c r="E420" s="355">
        <v>16511.670000000002</v>
      </c>
      <c r="F420" s="356">
        <v>2215.33</v>
      </c>
      <c r="G420" s="356">
        <v>220.76999999999998</v>
      </c>
      <c r="H420" s="357">
        <v>19807.904999999999</v>
      </c>
      <c r="I420" s="54"/>
      <c r="J420" s="54"/>
      <c r="BY420" s="247"/>
      <c r="BZ420" s="64"/>
      <c r="CA420" s="254"/>
      <c r="CB420" s="254"/>
      <c r="CC420" s="254"/>
      <c r="CD420" s="254"/>
      <c r="CE420" s="254"/>
      <c r="CF420" s="247"/>
      <c r="CG420" s="64"/>
      <c r="CH420" s="255"/>
      <c r="CI420" s="255"/>
      <c r="CJ420" s="255"/>
      <c r="CK420" s="255"/>
      <c r="CL420" s="255"/>
      <c r="CM420" s="256"/>
      <c r="CN420" s="256"/>
      <c r="CO420" s="256"/>
      <c r="CP420" s="256"/>
      <c r="CQ420" s="256"/>
      <c r="CR420" s="247"/>
      <c r="CS420" s="64"/>
      <c r="CT420" s="226"/>
      <c r="CU420" s="226"/>
      <c r="CV420" s="226"/>
      <c r="CW420" s="226"/>
      <c r="CX420" s="226"/>
      <c r="CY420" s="247"/>
      <c r="CZ420" s="64"/>
      <c r="DA420" s="256"/>
      <c r="DB420" s="256"/>
      <c r="DC420" s="256"/>
      <c r="DD420" s="256"/>
      <c r="DE420" s="256"/>
    </row>
    <row r="421" spans="1:109" ht="16.5" x14ac:dyDescent="0.3">
      <c r="A421" s="410">
        <v>2011</v>
      </c>
      <c r="B421" s="64" t="s">
        <v>42</v>
      </c>
      <c r="C421" s="358" t="s">
        <v>104</v>
      </c>
      <c r="D421" s="359">
        <v>668.58749999999998</v>
      </c>
      <c r="E421" s="359">
        <v>16501.060000000001</v>
      </c>
      <c r="F421" s="360">
        <v>2791.8025000000002</v>
      </c>
      <c r="G421" s="360">
        <v>251.49</v>
      </c>
      <c r="H421" s="118">
        <v>20212.940000000002</v>
      </c>
      <c r="I421" s="54"/>
      <c r="J421" s="54"/>
      <c r="BY421" s="247"/>
      <c r="BZ421" s="64"/>
      <c r="CA421" s="254"/>
      <c r="CB421" s="254"/>
      <c r="CC421" s="254"/>
      <c r="CD421" s="254"/>
      <c r="CE421" s="254"/>
      <c r="CF421" s="247"/>
      <c r="CG421" s="64"/>
      <c r="CH421" s="255"/>
      <c r="CI421" s="255"/>
      <c r="CJ421" s="255"/>
      <c r="CK421" s="255"/>
      <c r="CL421" s="255"/>
      <c r="CM421" s="256"/>
      <c r="CN421" s="256"/>
      <c r="CO421" s="256"/>
      <c r="CP421" s="256"/>
      <c r="CQ421" s="256"/>
      <c r="CR421" s="247"/>
      <c r="CS421" s="64"/>
      <c r="CT421" s="226"/>
      <c r="CU421" s="226"/>
      <c r="CV421" s="226"/>
      <c r="CW421" s="226"/>
      <c r="CX421" s="226"/>
      <c r="CY421" s="247"/>
      <c r="CZ421" s="64"/>
      <c r="DA421" s="256"/>
      <c r="DB421" s="256"/>
      <c r="DC421" s="256"/>
      <c r="DD421" s="256"/>
      <c r="DE421" s="256"/>
    </row>
    <row r="422" spans="1:109" ht="16.5" x14ac:dyDescent="0.3">
      <c r="A422" s="391">
        <v>2011</v>
      </c>
      <c r="B422" s="353" t="s">
        <v>43</v>
      </c>
      <c r="C422" s="354" t="s">
        <v>104</v>
      </c>
      <c r="D422" s="355">
        <v>976.27</v>
      </c>
      <c r="E422" s="355">
        <v>19502.755000000001</v>
      </c>
      <c r="F422" s="356">
        <v>2271.0775000000003</v>
      </c>
      <c r="G422" s="356">
        <v>58.4</v>
      </c>
      <c r="H422" s="357">
        <v>22808.502499999999</v>
      </c>
      <c r="I422" s="54"/>
      <c r="J422" s="54"/>
      <c r="BY422" s="247"/>
      <c r="BZ422" s="64"/>
      <c r="CA422" s="254"/>
      <c r="CB422" s="254"/>
      <c r="CC422" s="254"/>
      <c r="CD422" s="254"/>
      <c r="CE422" s="254"/>
      <c r="CF422" s="247"/>
      <c r="CG422" s="64"/>
      <c r="CH422" s="255"/>
      <c r="CI422" s="255"/>
      <c r="CJ422" s="255"/>
      <c r="CK422" s="255"/>
      <c r="CL422" s="255"/>
      <c r="CM422" s="256"/>
      <c r="CN422" s="256"/>
      <c r="CO422" s="256"/>
      <c r="CP422" s="256"/>
      <c r="CQ422" s="256"/>
      <c r="CR422" s="247"/>
      <c r="CS422" s="64"/>
      <c r="CT422" s="226"/>
      <c r="CU422" s="226"/>
      <c r="CV422" s="226"/>
      <c r="CW422" s="226"/>
      <c r="CX422" s="226"/>
      <c r="CY422" s="247"/>
      <c r="CZ422" s="64"/>
      <c r="DA422" s="256"/>
      <c r="DB422" s="256"/>
      <c r="DC422" s="256"/>
      <c r="DD422" s="256"/>
      <c r="DE422" s="256"/>
    </row>
    <row r="423" spans="1:109" ht="16.5" x14ac:dyDescent="0.3">
      <c r="A423" s="410">
        <v>2011</v>
      </c>
      <c r="B423" s="64" t="s">
        <v>44</v>
      </c>
      <c r="C423" s="358" t="s">
        <v>104</v>
      </c>
      <c r="D423" s="359">
        <v>1398.5425</v>
      </c>
      <c r="E423" s="359">
        <v>16197.68</v>
      </c>
      <c r="F423" s="360">
        <v>2789.4999999999995</v>
      </c>
      <c r="G423" s="360">
        <v>216.95500000000001</v>
      </c>
      <c r="H423" s="118">
        <v>20602.677499999998</v>
      </c>
      <c r="I423" s="54"/>
      <c r="J423" s="54"/>
      <c r="BY423" s="247"/>
      <c r="BZ423" s="64"/>
      <c r="CA423" s="254"/>
      <c r="CB423" s="254"/>
      <c r="CC423" s="254"/>
      <c r="CD423" s="254"/>
      <c r="CE423" s="254"/>
      <c r="CF423" s="247"/>
      <c r="CG423" s="64"/>
      <c r="CH423" s="255"/>
      <c r="CI423" s="255"/>
      <c r="CJ423" s="255"/>
      <c r="CK423" s="255"/>
      <c r="CL423" s="255"/>
      <c r="CM423" s="256"/>
      <c r="CN423" s="256"/>
      <c r="CO423" s="256"/>
      <c r="CP423" s="256"/>
      <c r="CQ423" s="256"/>
      <c r="CR423" s="247"/>
      <c r="CS423" s="64"/>
      <c r="CT423" s="226"/>
      <c r="CU423" s="226"/>
      <c r="CV423" s="226"/>
      <c r="CW423" s="226"/>
      <c r="CX423" s="226"/>
      <c r="CY423" s="247"/>
      <c r="CZ423" s="64"/>
      <c r="DA423" s="256"/>
      <c r="DB423" s="256"/>
      <c r="DC423" s="256"/>
      <c r="DD423" s="256"/>
      <c r="DE423" s="256"/>
    </row>
    <row r="424" spans="1:109" ht="16.5" x14ac:dyDescent="0.3">
      <c r="A424" s="391">
        <v>2011</v>
      </c>
      <c r="B424" s="353" t="s">
        <v>45</v>
      </c>
      <c r="C424" s="354" t="s">
        <v>104</v>
      </c>
      <c r="D424" s="355">
        <v>1349.7149999999999</v>
      </c>
      <c r="E424" s="355">
        <v>19109.627500000002</v>
      </c>
      <c r="F424" s="356">
        <v>3538.6800000000003</v>
      </c>
      <c r="G424" s="356">
        <v>145.32499999999999</v>
      </c>
      <c r="H424" s="357">
        <v>24143.3475</v>
      </c>
      <c r="I424" s="54"/>
      <c r="J424" s="54"/>
      <c r="BY424" s="247"/>
      <c r="BZ424" s="64"/>
      <c r="CA424" s="254"/>
      <c r="CB424" s="254"/>
      <c r="CC424" s="254"/>
      <c r="CD424" s="254"/>
      <c r="CE424" s="254"/>
      <c r="CF424" s="247"/>
      <c r="CG424" s="64"/>
      <c r="CH424" s="255"/>
      <c r="CI424" s="255"/>
      <c r="CJ424" s="255"/>
      <c r="CK424" s="255"/>
      <c r="CL424" s="255"/>
      <c r="CM424" s="256"/>
      <c r="CN424" s="256"/>
      <c r="CO424" s="256"/>
      <c r="CP424" s="256"/>
      <c r="CQ424" s="256"/>
      <c r="CR424" s="247"/>
      <c r="CS424" s="64"/>
      <c r="CT424" s="226"/>
      <c r="CU424" s="226"/>
      <c r="CV424" s="226"/>
      <c r="CW424" s="226"/>
      <c r="CX424" s="226"/>
      <c r="CY424" s="247"/>
      <c r="CZ424" s="64"/>
      <c r="DA424" s="256"/>
      <c r="DB424" s="256"/>
      <c r="DC424" s="256"/>
      <c r="DD424" s="256"/>
      <c r="DE424" s="256"/>
    </row>
    <row r="425" spans="1:109" ht="16.5" x14ac:dyDescent="0.3">
      <c r="A425" s="410">
        <v>2011</v>
      </c>
      <c r="B425" s="64" t="s">
        <v>46</v>
      </c>
      <c r="C425" s="358" t="s">
        <v>104</v>
      </c>
      <c r="D425" s="359">
        <v>1455.0274999999999</v>
      </c>
      <c r="E425" s="359">
        <v>21705.035000000003</v>
      </c>
      <c r="F425" s="360">
        <v>3017.0149999999999</v>
      </c>
      <c r="G425" s="360">
        <v>302.07499999999999</v>
      </c>
      <c r="H425" s="118">
        <v>26479.152500000004</v>
      </c>
      <c r="I425" s="54"/>
      <c r="J425" s="54"/>
      <c r="BY425" s="247"/>
      <c r="BZ425" s="64"/>
      <c r="CA425" s="254"/>
      <c r="CB425" s="254"/>
      <c r="CC425" s="254"/>
      <c r="CD425" s="254"/>
      <c r="CE425" s="254"/>
      <c r="CF425" s="247"/>
      <c r="CG425" s="64"/>
      <c r="CH425" s="255"/>
      <c r="CI425" s="255"/>
      <c r="CJ425" s="255"/>
      <c r="CK425" s="255"/>
      <c r="CL425" s="255"/>
      <c r="CM425" s="256"/>
      <c r="CN425" s="256"/>
      <c r="CO425" s="256"/>
      <c r="CP425" s="256"/>
      <c r="CQ425" s="256"/>
      <c r="CR425" s="247"/>
      <c r="CS425" s="64"/>
      <c r="CT425" s="226"/>
      <c r="CU425" s="226"/>
      <c r="CV425" s="226"/>
      <c r="CW425" s="226"/>
      <c r="CX425" s="226"/>
      <c r="CY425" s="247"/>
      <c r="CZ425" s="64"/>
      <c r="DA425" s="256"/>
      <c r="DB425" s="256"/>
      <c r="DC425" s="256"/>
      <c r="DD425" s="256"/>
      <c r="DE425" s="256"/>
    </row>
    <row r="426" spans="1:109" ht="16.5" x14ac:dyDescent="0.3">
      <c r="A426" s="391">
        <v>2011</v>
      </c>
      <c r="B426" s="353" t="s">
        <v>47</v>
      </c>
      <c r="C426" s="354" t="s">
        <v>104</v>
      </c>
      <c r="D426" s="355">
        <v>1057.98</v>
      </c>
      <c r="E426" s="355">
        <v>18382.4925</v>
      </c>
      <c r="F426" s="356">
        <v>3121.42</v>
      </c>
      <c r="G426" s="356">
        <v>167.39500000000001</v>
      </c>
      <c r="H426" s="357">
        <v>22729.287500000002</v>
      </c>
      <c r="I426" s="54"/>
      <c r="J426" s="54"/>
      <c r="BY426" s="247"/>
      <c r="BZ426" s="64"/>
      <c r="CA426" s="254"/>
      <c r="CB426" s="254"/>
      <c r="CC426" s="254"/>
      <c r="CD426" s="254"/>
      <c r="CE426" s="254"/>
      <c r="CF426" s="247"/>
      <c r="CG426" s="64"/>
      <c r="CH426" s="255"/>
      <c r="CI426" s="255"/>
      <c r="CJ426" s="255"/>
      <c r="CK426" s="255"/>
      <c r="CL426" s="255"/>
      <c r="CM426" s="256"/>
      <c r="CN426" s="256"/>
      <c r="CO426" s="256"/>
      <c r="CP426" s="256"/>
      <c r="CQ426" s="256"/>
      <c r="CR426" s="247"/>
      <c r="CS426" s="64"/>
      <c r="CT426" s="226"/>
      <c r="CU426" s="226"/>
      <c r="CV426" s="226"/>
      <c r="CW426" s="226"/>
      <c r="CX426" s="226"/>
      <c r="CY426" s="247"/>
      <c r="CZ426" s="64"/>
      <c r="DA426" s="256"/>
      <c r="DB426" s="256"/>
      <c r="DC426" s="256"/>
      <c r="DD426" s="256"/>
      <c r="DE426" s="256"/>
    </row>
    <row r="427" spans="1:109" ht="16.5" x14ac:dyDescent="0.3">
      <c r="A427" s="410">
        <v>2011</v>
      </c>
      <c r="B427" s="64" t="s">
        <v>48</v>
      </c>
      <c r="C427" s="358" t="s">
        <v>104</v>
      </c>
      <c r="D427" s="359">
        <v>1148.0199999999998</v>
      </c>
      <c r="E427" s="359">
        <v>17940.037499999999</v>
      </c>
      <c r="F427" s="360">
        <v>3449.7275</v>
      </c>
      <c r="G427" s="360">
        <v>166.65</v>
      </c>
      <c r="H427" s="118">
        <v>22704.434999999998</v>
      </c>
      <c r="I427" s="54"/>
      <c r="J427" s="54"/>
      <c r="BY427" s="247"/>
      <c r="BZ427" s="64"/>
      <c r="CA427" s="254"/>
      <c r="CB427" s="254"/>
      <c r="CC427" s="254"/>
      <c r="CD427" s="254"/>
      <c r="CE427" s="254"/>
      <c r="CF427" s="247"/>
      <c r="CG427" s="64"/>
      <c r="CH427" s="255"/>
      <c r="CI427" s="255"/>
      <c r="CJ427" s="255"/>
      <c r="CK427" s="255"/>
      <c r="CL427" s="255"/>
      <c r="CM427" s="256"/>
      <c r="CN427" s="256"/>
      <c r="CO427" s="256"/>
      <c r="CP427" s="256"/>
      <c r="CQ427" s="256"/>
      <c r="CR427" s="247"/>
      <c r="CS427" s="64"/>
      <c r="CT427" s="226"/>
      <c r="CU427" s="226"/>
      <c r="CV427" s="226"/>
      <c r="CW427" s="226"/>
      <c r="CX427" s="226"/>
      <c r="CY427" s="247"/>
      <c r="CZ427" s="64"/>
      <c r="DA427" s="256"/>
      <c r="DB427" s="256"/>
      <c r="DC427" s="256"/>
      <c r="DD427" s="256"/>
      <c r="DE427" s="256"/>
    </row>
    <row r="428" spans="1:109" ht="16.5" x14ac:dyDescent="0.3">
      <c r="A428" s="391">
        <v>2011</v>
      </c>
      <c r="B428" s="353" t="s">
        <v>49</v>
      </c>
      <c r="C428" s="354" t="s">
        <v>104</v>
      </c>
      <c r="D428" s="355">
        <v>1474.14</v>
      </c>
      <c r="E428" s="355">
        <v>17284.702499999999</v>
      </c>
      <c r="F428" s="356">
        <v>4373.2650000000003</v>
      </c>
      <c r="G428" s="356">
        <v>201.32499999999999</v>
      </c>
      <c r="H428" s="357">
        <v>23333.432499999999</v>
      </c>
      <c r="I428" s="54"/>
      <c r="J428" s="54"/>
      <c r="BY428" s="247"/>
      <c r="BZ428" s="64"/>
      <c r="CA428" s="254"/>
      <c r="CB428" s="254"/>
      <c r="CC428" s="254"/>
      <c r="CD428" s="254"/>
      <c r="CE428" s="254"/>
      <c r="CF428" s="247"/>
      <c r="CG428" s="64"/>
      <c r="CH428" s="255"/>
      <c r="CI428" s="255"/>
      <c r="CJ428" s="255"/>
      <c r="CK428" s="255"/>
      <c r="CL428" s="255"/>
      <c r="CM428" s="256"/>
      <c r="CN428" s="256"/>
      <c r="CO428" s="256"/>
      <c r="CP428" s="256"/>
      <c r="CQ428" s="256"/>
      <c r="CR428" s="247"/>
      <c r="CS428" s="64"/>
      <c r="CT428" s="226"/>
      <c r="CU428" s="226"/>
      <c r="CV428" s="226"/>
      <c r="CW428" s="226"/>
      <c r="CX428" s="226"/>
      <c r="CY428" s="247"/>
      <c r="CZ428" s="64"/>
      <c r="DA428" s="256"/>
      <c r="DB428" s="256"/>
      <c r="DC428" s="256"/>
      <c r="DD428" s="256"/>
      <c r="DE428" s="256"/>
    </row>
    <row r="429" spans="1:109" ht="16.5" x14ac:dyDescent="0.3">
      <c r="A429" s="410">
        <v>2012</v>
      </c>
      <c r="B429" s="64" t="s">
        <v>50</v>
      </c>
      <c r="C429" s="358" t="s">
        <v>104</v>
      </c>
      <c r="D429" s="359">
        <v>1487.5</v>
      </c>
      <c r="E429" s="359">
        <v>17138.825000000001</v>
      </c>
      <c r="F429" s="360">
        <v>5410.6575000000003</v>
      </c>
      <c r="G429" s="360">
        <v>94.6875</v>
      </c>
      <c r="H429" s="118">
        <v>24131.670000000002</v>
      </c>
      <c r="I429" s="54"/>
      <c r="J429" s="54"/>
      <c r="BY429" s="247"/>
      <c r="BZ429" s="64"/>
      <c r="CA429" s="254"/>
      <c r="CB429" s="254"/>
      <c r="CC429" s="254"/>
      <c r="CD429" s="254"/>
      <c r="CE429" s="254"/>
      <c r="CF429" s="247"/>
      <c r="CG429" s="64"/>
      <c r="CH429" s="255"/>
      <c r="CI429" s="255"/>
      <c r="CJ429" s="255"/>
      <c r="CK429" s="255"/>
      <c r="CL429" s="255"/>
      <c r="CM429" s="256"/>
      <c r="CN429" s="256"/>
      <c r="CO429" s="256"/>
      <c r="CP429" s="256"/>
      <c r="CQ429" s="256"/>
      <c r="CR429" s="247"/>
      <c r="CS429" s="64"/>
      <c r="CT429" s="226"/>
      <c r="CU429" s="226"/>
      <c r="CV429" s="226"/>
      <c r="CW429" s="226"/>
      <c r="CX429" s="226"/>
      <c r="CY429" s="247"/>
      <c r="CZ429" s="64"/>
      <c r="DA429" s="256"/>
      <c r="DB429" s="256"/>
      <c r="DC429" s="256"/>
      <c r="DD429" s="256"/>
      <c r="DE429" s="256"/>
    </row>
    <row r="430" spans="1:109" ht="16.5" x14ac:dyDescent="0.3">
      <c r="A430" s="391">
        <v>2012</v>
      </c>
      <c r="B430" s="353" t="s">
        <v>51</v>
      </c>
      <c r="C430" s="354" t="s">
        <v>104</v>
      </c>
      <c r="D430" s="355">
        <v>1066.6600000000001</v>
      </c>
      <c r="E430" s="355">
        <v>16250.099999999999</v>
      </c>
      <c r="F430" s="356">
        <v>6740.9425000000001</v>
      </c>
      <c r="G430" s="356">
        <v>205.815</v>
      </c>
      <c r="H430" s="357">
        <v>24263.517500000002</v>
      </c>
      <c r="I430" s="54"/>
      <c r="J430" s="54"/>
      <c r="BY430" s="247"/>
      <c r="BZ430" s="64"/>
      <c r="CA430" s="254"/>
      <c r="CB430" s="254"/>
      <c r="CC430" s="254"/>
      <c r="CD430" s="254"/>
      <c r="CE430" s="254"/>
      <c r="CF430" s="247"/>
      <c r="CG430" s="64"/>
      <c r="CH430" s="255"/>
      <c r="CI430" s="255"/>
      <c r="CJ430" s="255"/>
      <c r="CK430" s="255"/>
      <c r="CL430" s="255"/>
      <c r="CM430" s="256"/>
      <c r="CN430" s="256"/>
      <c r="CO430" s="256"/>
      <c r="CP430" s="256"/>
      <c r="CQ430" s="256"/>
      <c r="CR430" s="247"/>
      <c r="CS430" s="64"/>
      <c r="CT430" s="226"/>
      <c r="CU430" s="226"/>
      <c r="CV430" s="226"/>
      <c r="CW430" s="226"/>
      <c r="CX430" s="226"/>
      <c r="CY430" s="247"/>
      <c r="CZ430" s="64"/>
      <c r="DA430" s="256"/>
      <c r="DB430" s="256"/>
      <c r="DC430" s="256"/>
      <c r="DD430" s="256"/>
      <c r="DE430" s="256"/>
    </row>
    <row r="431" spans="1:109" ht="16.5" x14ac:dyDescent="0.3">
      <c r="A431" s="410">
        <v>2012</v>
      </c>
      <c r="B431" s="64" t="s">
        <v>52</v>
      </c>
      <c r="C431" s="358" t="s">
        <v>104</v>
      </c>
      <c r="D431" s="359">
        <v>1918.24</v>
      </c>
      <c r="E431" s="359">
        <v>19691.602500000001</v>
      </c>
      <c r="F431" s="360">
        <v>7623.5325000000012</v>
      </c>
      <c r="G431" s="360">
        <v>297.16250000000002</v>
      </c>
      <c r="H431" s="118">
        <v>29530.537499999999</v>
      </c>
      <c r="I431" s="54"/>
      <c r="J431" s="54"/>
      <c r="BY431" s="247"/>
      <c r="BZ431" s="64"/>
      <c r="CA431" s="254"/>
      <c r="CB431" s="254"/>
      <c r="CC431" s="254"/>
      <c r="CD431" s="254"/>
      <c r="CE431" s="254"/>
      <c r="CF431" s="247"/>
      <c r="CG431" s="64"/>
      <c r="CH431" s="255"/>
      <c r="CI431" s="255"/>
      <c r="CJ431" s="255"/>
      <c r="CK431" s="255"/>
      <c r="CL431" s="255"/>
      <c r="CM431" s="256"/>
      <c r="CN431" s="256"/>
      <c r="CO431" s="256"/>
      <c r="CP431" s="256"/>
      <c r="CQ431" s="256"/>
      <c r="CR431" s="247"/>
      <c r="CS431" s="64"/>
      <c r="CT431" s="226"/>
      <c r="CU431" s="226"/>
      <c r="CV431" s="226"/>
      <c r="CW431" s="226"/>
      <c r="CX431" s="226"/>
      <c r="CY431" s="247"/>
      <c r="CZ431" s="64"/>
      <c r="DA431" s="256"/>
      <c r="DB431" s="256"/>
      <c r="DC431" s="256"/>
      <c r="DD431" s="256"/>
      <c r="DE431" s="256"/>
    </row>
    <row r="432" spans="1:109" ht="16.5" x14ac:dyDescent="0.3">
      <c r="A432" s="391">
        <v>2012</v>
      </c>
      <c r="B432" s="353" t="s">
        <v>40</v>
      </c>
      <c r="C432" s="354" t="s">
        <v>104</v>
      </c>
      <c r="D432" s="355">
        <v>1825.41</v>
      </c>
      <c r="E432" s="355">
        <v>14567.5075</v>
      </c>
      <c r="F432" s="356">
        <v>5774.6925000000001</v>
      </c>
      <c r="G432" s="356">
        <v>290.14250000000004</v>
      </c>
      <c r="H432" s="357">
        <v>22457.752500000002</v>
      </c>
      <c r="I432" s="54"/>
      <c r="J432" s="54"/>
      <c r="BY432" s="247"/>
      <c r="BZ432" s="64"/>
      <c r="CA432" s="254"/>
      <c r="CB432" s="254"/>
      <c r="CC432" s="254"/>
      <c r="CD432" s="254"/>
      <c r="CE432" s="254"/>
      <c r="CF432" s="247"/>
      <c r="CG432" s="64"/>
      <c r="CH432" s="255"/>
      <c r="CI432" s="255"/>
      <c r="CJ432" s="255"/>
      <c r="CK432" s="255"/>
      <c r="CL432" s="255"/>
      <c r="CM432" s="256"/>
      <c r="CN432" s="256"/>
      <c r="CO432" s="256"/>
      <c r="CP432" s="256"/>
      <c r="CQ432" s="256"/>
      <c r="CR432" s="247"/>
      <c r="CS432" s="64"/>
      <c r="CT432" s="226"/>
      <c r="CU432" s="226"/>
      <c r="CV432" s="226"/>
      <c r="CW432" s="226"/>
      <c r="CX432" s="226"/>
      <c r="CY432" s="247"/>
      <c r="CZ432" s="64"/>
      <c r="DA432" s="256"/>
      <c r="DB432" s="256"/>
      <c r="DC432" s="256"/>
      <c r="DD432" s="256"/>
      <c r="DE432" s="256"/>
    </row>
    <row r="433" spans="1:109" ht="16.5" x14ac:dyDescent="0.3">
      <c r="A433" s="410">
        <v>2012</v>
      </c>
      <c r="B433" s="64" t="s">
        <v>42</v>
      </c>
      <c r="C433" s="358" t="s">
        <v>104</v>
      </c>
      <c r="D433" s="359">
        <v>1435.13</v>
      </c>
      <c r="E433" s="359">
        <v>16385.827499999999</v>
      </c>
      <c r="F433" s="360">
        <v>6350.9724999999999</v>
      </c>
      <c r="G433" s="360">
        <v>395.84500000000003</v>
      </c>
      <c r="H433" s="118">
        <v>24567.774999999998</v>
      </c>
      <c r="I433" s="54"/>
      <c r="J433" s="54"/>
      <c r="BY433" s="247"/>
      <c r="BZ433" s="64"/>
      <c r="CA433" s="254"/>
      <c r="CB433" s="254"/>
      <c r="CC433" s="254"/>
      <c r="CD433" s="254"/>
      <c r="CE433" s="254"/>
      <c r="CF433" s="247"/>
      <c r="CG433" s="64"/>
      <c r="CH433" s="255"/>
      <c r="CI433" s="255"/>
      <c r="CJ433" s="255"/>
      <c r="CK433" s="255"/>
      <c r="CL433" s="255"/>
      <c r="CM433" s="256"/>
      <c r="CN433" s="256"/>
      <c r="CO433" s="256"/>
      <c r="CP433" s="256"/>
      <c r="CQ433" s="256"/>
      <c r="CR433" s="247"/>
      <c r="CS433" s="64"/>
      <c r="CT433" s="226"/>
      <c r="CU433" s="226"/>
      <c r="CV433" s="226"/>
      <c r="CW433" s="226"/>
      <c r="CX433" s="226"/>
      <c r="CY433" s="247"/>
      <c r="CZ433" s="64"/>
      <c r="DA433" s="256"/>
      <c r="DB433" s="256"/>
      <c r="DC433" s="256"/>
      <c r="DD433" s="256"/>
      <c r="DE433" s="256"/>
    </row>
    <row r="434" spans="1:109" ht="16.5" x14ac:dyDescent="0.3">
      <c r="A434" s="391">
        <v>2012</v>
      </c>
      <c r="B434" s="353" t="s">
        <v>43</v>
      </c>
      <c r="C434" s="354" t="s">
        <v>104</v>
      </c>
      <c r="D434" s="355">
        <v>1996.15</v>
      </c>
      <c r="E434" s="355">
        <v>15694.649999999998</v>
      </c>
      <c r="F434" s="356">
        <v>5786.4149999999991</v>
      </c>
      <c r="G434" s="356">
        <v>400.875</v>
      </c>
      <c r="H434" s="357">
        <v>23878.089999999997</v>
      </c>
      <c r="I434" s="54"/>
      <c r="J434" s="54"/>
      <c r="BY434" s="247"/>
      <c r="BZ434" s="64"/>
      <c r="CA434" s="254"/>
      <c r="CB434" s="254"/>
      <c r="CC434" s="254"/>
      <c r="CD434" s="254"/>
      <c r="CE434" s="254"/>
      <c r="CF434" s="247"/>
      <c r="CG434" s="64"/>
      <c r="CH434" s="255"/>
      <c r="CI434" s="255"/>
      <c r="CJ434" s="255"/>
      <c r="CK434" s="255"/>
      <c r="CL434" s="255"/>
      <c r="CM434" s="256"/>
      <c r="CN434" s="256"/>
      <c r="CO434" s="256"/>
      <c r="CP434" s="256"/>
      <c r="CQ434" s="256"/>
      <c r="CR434" s="247"/>
      <c r="CS434" s="64"/>
      <c r="CT434" s="226"/>
      <c r="CU434" s="226"/>
      <c r="CV434" s="226"/>
      <c r="CW434" s="226"/>
      <c r="CX434" s="226"/>
      <c r="CY434" s="247"/>
      <c r="CZ434" s="64"/>
      <c r="DA434" s="256"/>
      <c r="DB434" s="256"/>
      <c r="DC434" s="256"/>
      <c r="DD434" s="256"/>
      <c r="DE434" s="256"/>
    </row>
    <row r="435" spans="1:109" ht="16.5" x14ac:dyDescent="0.3">
      <c r="A435" s="410">
        <v>2012</v>
      </c>
      <c r="B435" s="64" t="s">
        <v>44</v>
      </c>
      <c r="C435" s="358" t="s">
        <v>104</v>
      </c>
      <c r="D435" s="359">
        <v>1267.45</v>
      </c>
      <c r="E435" s="359">
        <v>13464.577499999999</v>
      </c>
      <c r="F435" s="360">
        <v>6796.1299999999992</v>
      </c>
      <c r="G435" s="360">
        <v>412.54499999999996</v>
      </c>
      <c r="H435" s="118">
        <v>21940.702499999999</v>
      </c>
      <c r="I435" s="54"/>
      <c r="J435" s="54"/>
      <c r="BY435" s="247"/>
      <c r="BZ435" s="64"/>
      <c r="CA435" s="254"/>
      <c r="CB435" s="254"/>
      <c r="CC435" s="254"/>
      <c r="CD435" s="254"/>
      <c r="CE435" s="254"/>
      <c r="CF435" s="247"/>
      <c r="CG435" s="64"/>
      <c r="CH435" s="255"/>
      <c r="CI435" s="255"/>
      <c r="CJ435" s="255"/>
      <c r="CK435" s="255"/>
      <c r="CL435" s="255"/>
      <c r="CM435" s="256"/>
      <c r="CN435" s="256"/>
      <c r="CO435" s="256"/>
      <c r="CP435" s="256"/>
      <c r="CQ435" s="256"/>
      <c r="CR435" s="247"/>
      <c r="CS435" s="64"/>
      <c r="CT435" s="226"/>
      <c r="CU435" s="226"/>
      <c r="CV435" s="226"/>
      <c r="CW435" s="226"/>
      <c r="CX435" s="226"/>
      <c r="CY435" s="247"/>
      <c r="CZ435" s="64"/>
      <c r="DA435" s="256"/>
      <c r="DB435" s="256"/>
      <c r="DC435" s="256"/>
      <c r="DD435" s="256"/>
      <c r="DE435" s="256"/>
    </row>
    <row r="436" spans="1:109" ht="16.5" x14ac:dyDescent="0.3">
      <c r="A436" s="391">
        <v>2012</v>
      </c>
      <c r="B436" s="353" t="s">
        <v>45</v>
      </c>
      <c r="C436" s="354" t="s">
        <v>104</v>
      </c>
      <c r="D436" s="355">
        <v>1040.6500000000001</v>
      </c>
      <c r="E436" s="355">
        <v>14504.825000000001</v>
      </c>
      <c r="F436" s="356">
        <v>5853.0199999999995</v>
      </c>
      <c r="G436" s="356">
        <v>513.11500000000001</v>
      </c>
      <c r="H436" s="357">
        <v>21911.61</v>
      </c>
      <c r="I436" s="54"/>
      <c r="J436" s="54"/>
      <c r="BY436" s="247"/>
      <c r="BZ436" s="64"/>
      <c r="CA436" s="254"/>
      <c r="CB436" s="254"/>
      <c r="CC436" s="254"/>
      <c r="CD436" s="254"/>
      <c r="CE436" s="254"/>
      <c r="CF436" s="247"/>
      <c r="CG436" s="64"/>
      <c r="CH436" s="255"/>
      <c r="CI436" s="255"/>
      <c r="CJ436" s="255"/>
      <c r="CK436" s="255"/>
      <c r="CL436" s="255"/>
      <c r="CM436" s="256"/>
      <c r="CN436" s="256"/>
      <c r="CO436" s="256"/>
      <c r="CP436" s="256"/>
      <c r="CQ436" s="256"/>
      <c r="CR436" s="247"/>
      <c r="CS436" s="64"/>
      <c r="CT436" s="226"/>
      <c r="CU436" s="226"/>
      <c r="CV436" s="226"/>
      <c r="CW436" s="226"/>
      <c r="CX436" s="226"/>
      <c r="CY436" s="247"/>
      <c r="CZ436" s="64"/>
      <c r="DA436" s="256"/>
      <c r="DB436" s="256"/>
      <c r="DC436" s="256"/>
      <c r="DD436" s="256"/>
      <c r="DE436" s="256"/>
    </row>
    <row r="437" spans="1:109" ht="16.5" x14ac:dyDescent="0.3">
      <c r="A437" s="410">
        <v>2012</v>
      </c>
      <c r="B437" s="64" t="s">
        <v>46</v>
      </c>
      <c r="C437" s="358" t="s">
        <v>104</v>
      </c>
      <c r="D437" s="359">
        <v>1217.82</v>
      </c>
      <c r="E437" s="359">
        <v>12076.02</v>
      </c>
      <c r="F437" s="360">
        <v>6218.9075000000003</v>
      </c>
      <c r="G437" s="360">
        <v>693.43499999999995</v>
      </c>
      <c r="H437" s="118">
        <v>20206.182499999999</v>
      </c>
      <c r="I437" s="54"/>
      <c r="J437" s="54"/>
      <c r="BY437" s="247"/>
      <c r="BZ437" s="64"/>
      <c r="CA437" s="254"/>
      <c r="CB437" s="254"/>
      <c r="CC437" s="254"/>
      <c r="CD437" s="254"/>
      <c r="CE437" s="254"/>
      <c r="CF437" s="247"/>
      <c r="CG437" s="64"/>
      <c r="CH437" s="255"/>
      <c r="CI437" s="255"/>
      <c r="CJ437" s="255"/>
      <c r="CK437" s="255"/>
      <c r="CL437" s="255"/>
      <c r="CM437" s="256"/>
      <c r="CN437" s="256"/>
      <c r="CO437" s="256"/>
      <c r="CP437" s="256"/>
      <c r="CQ437" s="256"/>
      <c r="CR437" s="247"/>
      <c r="CS437" s="64"/>
      <c r="CT437" s="226"/>
      <c r="CU437" s="226"/>
      <c r="CV437" s="226"/>
      <c r="CW437" s="226"/>
      <c r="CX437" s="226"/>
      <c r="CY437" s="247"/>
      <c r="CZ437" s="64"/>
      <c r="DA437" s="256"/>
      <c r="DB437" s="256"/>
      <c r="DC437" s="256"/>
      <c r="DD437" s="256"/>
      <c r="DE437" s="256"/>
    </row>
    <row r="438" spans="1:109" ht="16.5" x14ac:dyDescent="0.3">
      <c r="A438" s="391">
        <v>2012</v>
      </c>
      <c r="B438" s="353" t="s">
        <v>47</v>
      </c>
      <c r="C438" s="354" t="s">
        <v>104</v>
      </c>
      <c r="D438" s="355">
        <v>1501.47</v>
      </c>
      <c r="E438" s="355">
        <v>12675.7</v>
      </c>
      <c r="F438" s="356">
        <v>5220.4775000000009</v>
      </c>
      <c r="G438" s="356">
        <v>830.50250000000005</v>
      </c>
      <c r="H438" s="357">
        <v>20228.150000000001</v>
      </c>
      <c r="I438" s="54"/>
      <c r="J438" s="54"/>
      <c r="BY438" s="247"/>
      <c r="BZ438" s="64"/>
      <c r="CA438" s="254"/>
      <c r="CB438" s="254"/>
      <c r="CC438" s="254"/>
      <c r="CD438" s="254"/>
      <c r="CE438" s="254"/>
      <c r="CF438" s="247"/>
      <c r="CG438" s="64"/>
      <c r="CH438" s="255"/>
      <c r="CI438" s="255"/>
      <c r="CJ438" s="255"/>
      <c r="CK438" s="255"/>
      <c r="CL438" s="255"/>
      <c r="CM438" s="256"/>
      <c r="CN438" s="256"/>
      <c r="CO438" s="256"/>
      <c r="CP438" s="256"/>
      <c r="CQ438" s="256"/>
      <c r="CR438" s="247"/>
      <c r="CS438" s="64"/>
      <c r="CT438" s="226"/>
      <c r="CU438" s="226"/>
      <c r="CV438" s="226"/>
      <c r="CW438" s="226"/>
      <c r="CX438" s="226"/>
      <c r="CY438" s="247"/>
      <c r="CZ438" s="64"/>
      <c r="DA438" s="256"/>
      <c r="DB438" s="256"/>
      <c r="DC438" s="256"/>
      <c r="DD438" s="256"/>
      <c r="DE438" s="256"/>
    </row>
    <row r="439" spans="1:109" ht="16.5" x14ac:dyDescent="0.3">
      <c r="A439" s="410">
        <v>2012</v>
      </c>
      <c r="B439" s="64" t="s">
        <v>48</v>
      </c>
      <c r="C439" s="358" t="s">
        <v>104</v>
      </c>
      <c r="D439" s="359">
        <v>1867.89</v>
      </c>
      <c r="E439" s="359">
        <v>14246.264999999999</v>
      </c>
      <c r="F439" s="360">
        <v>5009.22</v>
      </c>
      <c r="G439" s="360">
        <v>686.74</v>
      </c>
      <c r="H439" s="118">
        <v>21810.115000000002</v>
      </c>
      <c r="I439" s="54"/>
      <c r="J439" s="54"/>
      <c r="BY439" s="247"/>
      <c r="BZ439" s="64"/>
      <c r="CA439" s="254"/>
      <c r="CB439" s="254"/>
      <c r="CC439" s="254"/>
      <c r="CD439" s="254"/>
      <c r="CE439" s="254"/>
      <c r="CF439" s="247"/>
      <c r="CG439" s="64"/>
      <c r="CH439" s="255"/>
      <c r="CI439" s="255"/>
      <c r="CJ439" s="255"/>
      <c r="CK439" s="255"/>
      <c r="CL439" s="255"/>
      <c r="CM439" s="256"/>
      <c r="CN439" s="256"/>
      <c r="CO439" s="256"/>
      <c r="CP439" s="256"/>
      <c r="CQ439" s="256"/>
      <c r="CR439" s="247"/>
      <c r="CS439" s="64"/>
      <c r="CT439" s="226"/>
      <c r="CU439" s="226"/>
      <c r="CV439" s="226"/>
      <c r="CW439" s="226"/>
      <c r="CX439" s="226"/>
      <c r="CY439" s="247"/>
      <c r="CZ439" s="64"/>
      <c r="DA439" s="256"/>
      <c r="DB439" s="256"/>
      <c r="DC439" s="256"/>
      <c r="DD439" s="256"/>
      <c r="DE439" s="256"/>
    </row>
    <row r="440" spans="1:109" ht="16.5" x14ac:dyDescent="0.3">
      <c r="A440" s="391">
        <v>2012</v>
      </c>
      <c r="B440" s="353" t="s">
        <v>49</v>
      </c>
      <c r="C440" s="354" t="s">
        <v>104</v>
      </c>
      <c r="D440" s="355">
        <v>1647.09</v>
      </c>
      <c r="E440" s="355">
        <v>12427.1</v>
      </c>
      <c r="F440" s="356">
        <v>3969.7175000000002</v>
      </c>
      <c r="G440" s="356">
        <v>231.0625</v>
      </c>
      <c r="H440" s="357">
        <v>18274.97</v>
      </c>
      <c r="I440" s="54"/>
      <c r="J440" s="54"/>
      <c r="BY440" s="247"/>
      <c r="BZ440" s="64"/>
      <c r="CA440" s="254"/>
      <c r="CB440" s="254"/>
      <c r="CC440" s="254"/>
      <c r="CD440" s="254"/>
      <c r="CE440" s="254"/>
      <c r="CF440" s="247"/>
      <c r="CG440" s="64"/>
      <c r="CH440" s="255"/>
      <c r="CI440" s="255"/>
      <c r="CJ440" s="255"/>
      <c r="CK440" s="255"/>
      <c r="CL440" s="255"/>
      <c r="CM440" s="256"/>
      <c r="CN440" s="256"/>
      <c r="CO440" s="256"/>
      <c r="CP440" s="256"/>
      <c r="CQ440" s="256"/>
      <c r="CR440" s="247"/>
      <c r="CS440" s="64"/>
      <c r="CT440" s="226"/>
      <c r="CU440" s="226"/>
      <c r="CV440" s="226"/>
      <c r="CW440" s="226"/>
      <c r="CX440" s="226"/>
      <c r="CY440" s="247"/>
      <c r="CZ440" s="64"/>
      <c r="DA440" s="256"/>
      <c r="DB440" s="256"/>
      <c r="DC440" s="256"/>
      <c r="DD440" s="256"/>
      <c r="DE440" s="256"/>
    </row>
    <row r="441" spans="1:109" ht="16.5" x14ac:dyDescent="0.3">
      <c r="A441" s="410">
        <v>2013</v>
      </c>
      <c r="B441" s="64" t="s">
        <v>50</v>
      </c>
      <c r="C441" s="358" t="s">
        <v>104</v>
      </c>
      <c r="D441" s="359">
        <v>1808.01</v>
      </c>
      <c r="E441" s="359">
        <v>12810.524999999998</v>
      </c>
      <c r="F441" s="360">
        <v>3983.9949999999999</v>
      </c>
      <c r="G441" s="360">
        <v>241.77250000000004</v>
      </c>
      <c r="H441" s="118">
        <v>18844.302499999998</v>
      </c>
      <c r="I441" s="54"/>
      <c r="J441" s="54"/>
      <c r="BY441" s="247"/>
      <c r="BZ441" s="64"/>
      <c r="CA441" s="254"/>
      <c r="CB441" s="254"/>
      <c r="CC441" s="254"/>
      <c r="CD441" s="254"/>
      <c r="CE441" s="254"/>
      <c r="CF441" s="247"/>
      <c r="CG441" s="64"/>
      <c r="CH441" s="255"/>
      <c r="CI441" s="255"/>
      <c r="CJ441" s="255"/>
      <c r="CK441" s="255"/>
      <c r="CL441" s="255"/>
      <c r="CM441" s="256"/>
      <c r="CN441" s="256"/>
      <c r="CO441" s="256"/>
      <c r="CP441" s="256"/>
      <c r="CQ441" s="256"/>
      <c r="CR441" s="247"/>
      <c r="CS441" s="64"/>
      <c r="CT441" s="226"/>
      <c r="CU441" s="226"/>
      <c r="CV441" s="226"/>
      <c r="CW441" s="226"/>
      <c r="CX441" s="226"/>
      <c r="CY441" s="247"/>
      <c r="CZ441" s="64"/>
      <c r="DA441" s="256"/>
      <c r="DB441" s="256"/>
      <c r="DC441" s="256"/>
      <c r="DD441" s="256"/>
      <c r="DE441" s="256"/>
    </row>
    <row r="442" spans="1:109" ht="16.5" x14ac:dyDescent="0.3">
      <c r="A442" s="391">
        <v>2013</v>
      </c>
      <c r="B442" s="353" t="s">
        <v>51</v>
      </c>
      <c r="C442" s="354" t="s">
        <v>104</v>
      </c>
      <c r="D442" s="355">
        <v>677.42</v>
      </c>
      <c r="E442" s="355">
        <v>12479.699999999997</v>
      </c>
      <c r="F442" s="356">
        <v>5615.5775000000003</v>
      </c>
      <c r="G442" s="356">
        <v>314.8175</v>
      </c>
      <c r="H442" s="357">
        <v>19087.514999999999</v>
      </c>
      <c r="I442" s="54"/>
      <c r="J442" s="54"/>
      <c r="BY442" s="247"/>
      <c r="BZ442" s="64"/>
      <c r="CA442" s="254"/>
      <c r="CB442" s="254"/>
      <c r="CC442" s="254"/>
      <c r="CD442" s="254"/>
      <c r="CE442" s="254"/>
      <c r="CF442" s="247"/>
      <c r="CG442" s="64"/>
      <c r="CH442" s="255"/>
      <c r="CI442" s="255"/>
      <c r="CJ442" s="255"/>
      <c r="CK442" s="255"/>
      <c r="CL442" s="255"/>
      <c r="CM442" s="256"/>
      <c r="CN442" s="256"/>
      <c r="CO442" s="256"/>
      <c r="CP442" s="256"/>
      <c r="CQ442" s="256"/>
      <c r="CR442" s="247"/>
      <c r="CS442" s="64"/>
      <c r="CT442" s="226"/>
      <c r="CU442" s="226"/>
      <c r="CV442" s="226"/>
      <c r="CW442" s="226"/>
      <c r="CX442" s="226"/>
      <c r="CY442" s="247"/>
      <c r="CZ442" s="64"/>
      <c r="DA442" s="256"/>
      <c r="DB442" s="256"/>
      <c r="DC442" s="256"/>
      <c r="DD442" s="256"/>
      <c r="DE442" s="256"/>
    </row>
    <row r="443" spans="1:109" ht="16.5" x14ac:dyDescent="0.3">
      <c r="A443" s="410">
        <v>2013</v>
      </c>
      <c r="B443" s="64" t="s">
        <v>52</v>
      </c>
      <c r="C443" s="358" t="s">
        <v>104</v>
      </c>
      <c r="D443" s="359">
        <v>709.16</v>
      </c>
      <c r="E443" s="359">
        <v>12855.374999999998</v>
      </c>
      <c r="F443" s="360">
        <v>5666.7475000000004</v>
      </c>
      <c r="G443" s="360">
        <v>178.79750000000001</v>
      </c>
      <c r="H443" s="118">
        <v>19410.079999999998</v>
      </c>
      <c r="I443" s="54"/>
      <c r="J443" s="54"/>
      <c r="BY443" s="247"/>
      <c r="BZ443" s="64"/>
      <c r="CA443" s="254"/>
      <c r="CB443" s="254"/>
      <c r="CC443" s="254"/>
      <c r="CD443" s="254"/>
      <c r="CE443" s="254"/>
      <c r="CF443" s="247"/>
      <c r="CG443" s="64"/>
      <c r="CH443" s="255"/>
      <c r="CI443" s="255"/>
      <c r="CJ443" s="255"/>
      <c r="CK443" s="255"/>
      <c r="CL443" s="255"/>
      <c r="CM443" s="256"/>
      <c r="CN443" s="256"/>
      <c r="CO443" s="256"/>
      <c r="CP443" s="256"/>
      <c r="CQ443" s="256"/>
      <c r="CR443" s="247"/>
      <c r="CS443" s="64"/>
      <c r="CT443" s="226"/>
      <c r="CU443" s="226"/>
      <c r="CV443" s="226"/>
      <c r="CW443" s="226"/>
      <c r="CX443" s="226"/>
      <c r="CY443" s="247"/>
      <c r="CZ443" s="64"/>
      <c r="DA443" s="256"/>
      <c r="DB443" s="256"/>
      <c r="DC443" s="256"/>
      <c r="DD443" s="256"/>
      <c r="DE443" s="256"/>
    </row>
    <row r="444" spans="1:109" ht="16.5" x14ac:dyDescent="0.3">
      <c r="A444" s="391">
        <v>2013</v>
      </c>
      <c r="B444" s="353" t="s">
        <v>40</v>
      </c>
      <c r="C444" s="354" t="s">
        <v>104</v>
      </c>
      <c r="D444" s="355">
        <v>886.39</v>
      </c>
      <c r="E444" s="355">
        <v>13755.875</v>
      </c>
      <c r="F444" s="356">
        <v>6106.1675000000005</v>
      </c>
      <c r="G444" s="356">
        <v>151.0025</v>
      </c>
      <c r="H444" s="357">
        <v>20899.435000000001</v>
      </c>
      <c r="I444" s="54"/>
      <c r="J444" s="54"/>
      <c r="BY444" s="247"/>
      <c r="BZ444" s="64"/>
      <c r="CA444" s="254"/>
      <c r="CB444" s="254"/>
      <c r="CC444" s="254"/>
      <c r="CD444" s="254"/>
      <c r="CE444" s="254"/>
      <c r="CF444" s="247"/>
      <c r="CG444" s="64"/>
      <c r="CH444" s="255"/>
      <c r="CI444" s="255"/>
      <c r="CJ444" s="255"/>
      <c r="CK444" s="255"/>
      <c r="CL444" s="255"/>
      <c r="CM444" s="256"/>
      <c r="CN444" s="256"/>
      <c r="CO444" s="256"/>
      <c r="CP444" s="256"/>
      <c r="CQ444" s="256"/>
      <c r="CR444" s="247"/>
      <c r="CS444" s="64"/>
      <c r="CT444" s="226"/>
      <c r="CU444" s="226"/>
      <c r="CV444" s="226"/>
      <c r="CW444" s="226"/>
      <c r="CX444" s="226"/>
      <c r="CY444" s="247"/>
      <c r="CZ444" s="64"/>
      <c r="DA444" s="256"/>
      <c r="DB444" s="256"/>
      <c r="DC444" s="256"/>
      <c r="DD444" s="256"/>
      <c r="DE444" s="256"/>
    </row>
    <row r="445" spans="1:109" ht="16.5" x14ac:dyDescent="0.3">
      <c r="A445" s="410">
        <v>2013</v>
      </c>
      <c r="B445" s="64" t="s">
        <v>42</v>
      </c>
      <c r="C445" s="358" t="s">
        <v>104</v>
      </c>
      <c r="D445" s="359">
        <v>1435.53</v>
      </c>
      <c r="E445" s="359">
        <v>12577.175000000001</v>
      </c>
      <c r="F445" s="360">
        <v>5279.7025000000003</v>
      </c>
      <c r="G445" s="360">
        <v>244.1525</v>
      </c>
      <c r="H445" s="118">
        <v>19536.560000000001</v>
      </c>
      <c r="I445" s="54"/>
      <c r="J445" s="54"/>
      <c r="BY445" s="247"/>
      <c r="BZ445" s="64"/>
      <c r="CA445" s="254"/>
      <c r="CB445" s="254"/>
      <c r="CC445" s="254"/>
      <c r="CD445" s="254"/>
      <c r="CE445" s="254"/>
      <c r="CF445" s="247"/>
      <c r="CG445" s="64"/>
      <c r="CH445" s="255"/>
      <c r="CI445" s="255"/>
      <c r="CJ445" s="255"/>
      <c r="CK445" s="255"/>
      <c r="CL445" s="255"/>
      <c r="CM445" s="256"/>
      <c r="CN445" s="256"/>
      <c r="CO445" s="256"/>
      <c r="CP445" s="256"/>
      <c r="CQ445" s="256"/>
      <c r="CR445" s="247"/>
      <c r="CS445" s="64"/>
      <c r="CT445" s="226"/>
      <c r="CU445" s="226"/>
      <c r="CV445" s="226"/>
      <c r="CW445" s="226"/>
      <c r="CX445" s="226"/>
      <c r="CY445" s="247"/>
      <c r="CZ445" s="64"/>
      <c r="DA445" s="256"/>
      <c r="DB445" s="256"/>
      <c r="DC445" s="256"/>
      <c r="DD445" s="256"/>
      <c r="DE445" s="256"/>
    </row>
    <row r="446" spans="1:109" ht="16.5" x14ac:dyDescent="0.3">
      <c r="A446" s="391">
        <v>2013</v>
      </c>
      <c r="B446" s="353" t="s">
        <v>43</v>
      </c>
      <c r="C446" s="354" t="s">
        <v>104</v>
      </c>
      <c r="D446" s="355">
        <v>1529.8600000000001</v>
      </c>
      <c r="E446" s="355">
        <v>11319.535</v>
      </c>
      <c r="F446" s="356">
        <v>5482.5375000000004</v>
      </c>
      <c r="G446" s="356">
        <v>190.005</v>
      </c>
      <c r="H446" s="357">
        <v>18521.9375</v>
      </c>
      <c r="I446" s="54"/>
      <c r="J446" s="54"/>
      <c r="BY446" s="247"/>
      <c r="BZ446" s="64"/>
      <c r="CA446" s="254"/>
      <c r="CB446" s="254"/>
      <c r="CC446" s="254"/>
      <c r="CD446" s="254"/>
      <c r="CE446" s="254"/>
      <c r="CF446" s="247"/>
      <c r="CG446" s="64"/>
      <c r="CH446" s="255"/>
      <c r="CI446" s="255"/>
      <c r="CJ446" s="255"/>
      <c r="CK446" s="255"/>
      <c r="CL446" s="255"/>
      <c r="CM446" s="256"/>
      <c r="CN446" s="256"/>
      <c r="CO446" s="256"/>
      <c r="CP446" s="256"/>
      <c r="CQ446" s="256"/>
      <c r="CR446" s="247"/>
      <c r="CS446" s="64"/>
      <c r="CT446" s="226"/>
      <c r="CU446" s="226"/>
      <c r="CV446" s="226"/>
      <c r="CW446" s="226"/>
      <c r="CX446" s="226"/>
      <c r="CY446" s="247"/>
      <c r="CZ446" s="64"/>
      <c r="DA446" s="256"/>
      <c r="DB446" s="256"/>
      <c r="DC446" s="256"/>
      <c r="DD446" s="256"/>
      <c r="DE446" s="256"/>
    </row>
    <row r="447" spans="1:109" ht="16.5" x14ac:dyDescent="0.3">
      <c r="A447" s="410">
        <v>2013</v>
      </c>
      <c r="B447" s="64" t="s">
        <v>44</v>
      </c>
      <c r="C447" s="358" t="s">
        <v>104</v>
      </c>
      <c r="D447" s="359">
        <v>2006.31</v>
      </c>
      <c r="E447" s="359">
        <v>13560.45</v>
      </c>
      <c r="F447" s="360">
        <v>7743.7800000000007</v>
      </c>
      <c r="G447" s="360">
        <v>178.7175</v>
      </c>
      <c r="H447" s="118">
        <v>23489.2575</v>
      </c>
      <c r="I447" s="54"/>
      <c r="J447" s="54"/>
      <c r="BY447" s="247"/>
      <c r="BZ447" s="64"/>
      <c r="CA447" s="254"/>
      <c r="CB447" s="254"/>
      <c r="CC447" s="254"/>
      <c r="CD447" s="254"/>
      <c r="CE447" s="254"/>
      <c r="CF447" s="247"/>
      <c r="CG447" s="64"/>
      <c r="CH447" s="255"/>
      <c r="CI447" s="255"/>
      <c r="CJ447" s="255"/>
      <c r="CK447" s="255"/>
      <c r="CL447" s="255"/>
      <c r="CM447" s="256"/>
      <c r="CN447" s="256"/>
      <c r="CO447" s="256"/>
      <c r="CP447" s="256"/>
      <c r="CQ447" s="256"/>
      <c r="CR447" s="247"/>
      <c r="CS447" s="64"/>
      <c r="CT447" s="226"/>
      <c r="CU447" s="226"/>
      <c r="CV447" s="226"/>
      <c r="CW447" s="226"/>
      <c r="CX447" s="226"/>
      <c r="CY447" s="247"/>
      <c r="CZ447" s="64"/>
      <c r="DA447" s="256"/>
      <c r="DB447" s="256"/>
      <c r="DC447" s="256"/>
      <c r="DD447" s="256"/>
      <c r="DE447" s="256"/>
    </row>
    <row r="448" spans="1:109" ht="16.5" x14ac:dyDescent="0.3">
      <c r="A448" s="391">
        <v>2013</v>
      </c>
      <c r="B448" s="353" t="s">
        <v>45</v>
      </c>
      <c r="C448" s="354" t="s">
        <v>104</v>
      </c>
      <c r="D448" s="355">
        <v>2787.98</v>
      </c>
      <c r="E448" s="355">
        <v>11477.05</v>
      </c>
      <c r="F448" s="356">
        <v>5047.4049999999997</v>
      </c>
      <c r="G448" s="356">
        <v>164.49</v>
      </c>
      <c r="H448" s="357">
        <v>19476.924999999999</v>
      </c>
      <c r="I448" s="54"/>
      <c r="J448" s="54"/>
      <c r="BY448" s="247"/>
      <c r="BZ448" s="64"/>
      <c r="CA448" s="254"/>
      <c r="CB448" s="254"/>
      <c r="CC448" s="254"/>
      <c r="CD448" s="254"/>
      <c r="CE448" s="254"/>
      <c r="CF448" s="247"/>
      <c r="CG448" s="64"/>
      <c r="CH448" s="255"/>
      <c r="CI448" s="255"/>
      <c r="CJ448" s="255"/>
      <c r="CK448" s="255"/>
      <c r="CL448" s="255"/>
      <c r="CM448" s="256"/>
      <c r="CN448" s="256"/>
      <c r="CO448" s="256"/>
      <c r="CP448" s="256"/>
      <c r="CQ448" s="256"/>
      <c r="CR448" s="247"/>
      <c r="CS448" s="64"/>
      <c r="CT448" s="226"/>
      <c r="CU448" s="226"/>
      <c r="CV448" s="226"/>
      <c r="CW448" s="226"/>
      <c r="CX448" s="226"/>
      <c r="CY448" s="247"/>
      <c r="CZ448" s="64"/>
      <c r="DA448" s="256"/>
      <c r="DB448" s="256"/>
      <c r="DC448" s="256"/>
      <c r="DD448" s="256"/>
      <c r="DE448" s="256"/>
    </row>
    <row r="449" spans="1:109" ht="16.5" x14ac:dyDescent="0.3">
      <c r="A449" s="410">
        <v>2013</v>
      </c>
      <c r="B449" s="64" t="s">
        <v>46</v>
      </c>
      <c r="C449" s="358" t="s">
        <v>104</v>
      </c>
      <c r="D449" s="359">
        <v>2308.41</v>
      </c>
      <c r="E449" s="359">
        <v>14912.558000000001</v>
      </c>
      <c r="F449" s="360">
        <v>7302.2725000000009</v>
      </c>
      <c r="G449" s="360">
        <v>102</v>
      </c>
      <c r="H449" s="118">
        <v>24625.2405</v>
      </c>
      <c r="I449" s="54"/>
      <c r="J449" s="54"/>
      <c r="BY449" s="247"/>
      <c r="BZ449" s="64"/>
      <c r="CA449" s="254"/>
      <c r="CB449" s="254"/>
      <c r="CC449" s="254"/>
      <c r="CD449" s="254"/>
      <c r="CE449" s="254"/>
      <c r="CF449" s="247"/>
      <c r="CG449" s="64"/>
      <c r="CH449" s="255"/>
      <c r="CI449" s="255"/>
      <c r="CJ449" s="255"/>
      <c r="CK449" s="255"/>
      <c r="CL449" s="255"/>
      <c r="CM449" s="256"/>
      <c r="CN449" s="256"/>
      <c r="CO449" s="256"/>
      <c r="CP449" s="256"/>
      <c r="CQ449" s="256"/>
      <c r="CR449" s="247"/>
      <c r="CS449" s="64"/>
      <c r="CT449" s="226"/>
      <c r="CU449" s="226"/>
      <c r="CV449" s="226"/>
      <c r="CW449" s="226"/>
      <c r="CX449" s="226"/>
      <c r="CY449" s="247"/>
      <c r="CZ449" s="64"/>
      <c r="DA449" s="256"/>
      <c r="DB449" s="256"/>
      <c r="DC449" s="256"/>
      <c r="DD449" s="256"/>
      <c r="DE449" s="256"/>
    </row>
    <row r="450" spans="1:109" ht="16.5" x14ac:dyDescent="0.3">
      <c r="A450" s="391">
        <v>2013</v>
      </c>
      <c r="B450" s="353" t="s">
        <v>47</v>
      </c>
      <c r="C450" s="354" t="s">
        <v>104</v>
      </c>
      <c r="D450" s="355">
        <v>2926.08</v>
      </c>
      <c r="E450" s="355">
        <v>13150.55</v>
      </c>
      <c r="F450" s="356">
        <v>7240.9874999999993</v>
      </c>
      <c r="G450" s="356">
        <v>68</v>
      </c>
      <c r="H450" s="357">
        <v>23385.6175</v>
      </c>
      <c r="I450" s="54"/>
      <c r="J450" s="54"/>
      <c r="BY450" s="247"/>
      <c r="BZ450" s="64"/>
      <c r="CA450" s="254"/>
      <c r="CB450" s="254"/>
      <c r="CC450" s="254"/>
      <c r="CD450" s="254"/>
      <c r="CE450" s="254"/>
      <c r="CF450" s="247"/>
      <c r="CG450" s="64"/>
      <c r="CH450" s="255"/>
      <c r="CI450" s="255"/>
      <c r="CJ450" s="255"/>
      <c r="CK450" s="255"/>
      <c r="CL450" s="255"/>
      <c r="CM450" s="256"/>
      <c r="CN450" s="256"/>
      <c r="CO450" s="256"/>
      <c r="CP450" s="256"/>
      <c r="CQ450" s="256"/>
      <c r="CR450" s="247"/>
      <c r="CS450" s="64"/>
      <c r="CT450" s="226"/>
      <c r="CU450" s="226"/>
      <c r="CV450" s="226"/>
      <c r="CW450" s="226"/>
      <c r="CX450" s="226"/>
      <c r="CY450" s="247"/>
      <c r="CZ450" s="64"/>
      <c r="DA450" s="256"/>
      <c r="DB450" s="256"/>
      <c r="DC450" s="256"/>
      <c r="DD450" s="256"/>
      <c r="DE450" s="256"/>
    </row>
    <row r="451" spans="1:109" ht="16.5" x14ac:dyDescent="0.3">
      <c r="A451" s="410">
        <v>2013</v>
      </c>
      <c r="B451" s="64" t="s">
        <v>48</v>
      </c>
      <c r="C451" s="358" t="s">
        <v>104</v>
      </c>
      <c r="D451" s="359">
        <v>3392.5299999999997</v>
      </c>
      <c r="E451" s="359">
        <v>12975.210000000001</v>
      </c>
      <c r="F451" s="360">
        <v>7151.4125000000004</v>
      </c>
      <c r="G451" s="360">
        <v>68</v>
      </c>
      <c r="H451" s="118">
        <v>23587.1525</v>
      </c>
      <c r="I451" s="54"/>
      <c r="J451" s="54"/>
      <c r="BY451" s="247"/>
      <c r="BZ451" s="64"/>
      <c r="CA451" s="254"/>
      <c r="CB451" s="254"/>
      <c r="CC451" s="254"/>
      <c r="CD451" s="254"/>
      <c r="CE451" s="254"/>
      <c r="CF451" s="247"/>
      <c r="CG451" s="64"/>
      <c r="CH451" s="255"/>
      <c r="CI451" s="255"/>
      <c r="CJ451" s="255"/>
      <c r="CK451" s="255"/>
      <c r="CL451" s="255"/>
      <c r="CM451" s="256"/>
      <c r="CN451" s="256"/>
      <c r="CO451" s="256"/>
      <c r="CP451" s="256"/>
      <c r="CQ451" s="256"/>
      <c r="CR451" s="247"/>
      <c r="CS451" s="64"/>
      <c r="CT451" s="226"/>
      <c r="CU451" s="226"/>
      <c r="CV451" s="226"/>
      <c r="CW451" s="226"/>
      <c r="CX451" s="226"/>
      <c r="CY451" s="247"/>
      <c r="CZ451" s="64"/>
      <c r="DA451" s="256"/>
      <c r="DB451" s="256"/>
      <c r="DC451" s="256"/>
      <c r="DD451" s="256"/>
      <c r="DE451" s="256"/>
    </row>
    <row r="452" spans="1:109" ht="16.5" x14ac:dyDescent="0.3">
      <c r="A452" s="391">
        <v>2013</v>
      </c>
      <c r="B452" s="353" t="s">
        <v>49</v>
      </c>
      <c r="C452" s="354" t="s">
        <v>104</v>
      </c>
      <c r="D452" s="355">
        <v>1731.57</v>
      </c>
      <c r="E452" s="355">
        <v>10863.475</v>
      </c>
      <c r="F452" s="356">
        <v>6022.4775</v>
      </c>
      <c r="G452" s="356">
        <v>29.75</v>
      </c>
      <c r="H452" s="357">
        <v>18647.272499999999</v>
      </c>
      <c r="I452" s="54"/>
      <c r="J452" s="54"/>
      <c r="BY452" s="247"/>
      <c r="BZ452" s="64"/>
      <c r="CA452" s="254"/>
      <c r="CB452" s="254"/>
      <c r="CC452" s="254"/>
      <c r="CD452" s="254"/>
      <c r="CE452" s="254"/>
      <c r="CF452" s="247"/>
      <c r="CG452" s="64"/>
      <c r="CH452" s="255"/>
      <c r="CI452" s="255"/>
      <c r="CJ452" s="255"/>
      <c r="CK452" s="255"/>
      <c r="CL452" s="255"/>
      <c r="CM452" s="256"/>
      <c r="CN452" s="256"/>
      <c r="CO452" s="256"/>
      <c r="CP452" s="256"/>
      <c r="CQ452" s="256"/>
      <c r="CR452" s="247"/>
      <c r="CS452" s="64"/>
      <c r="CT452" s="226"/>
      <c r="CU452" s="226"/>
      <c r="CV452" s="226"/>
      <c r="CW452" s="226"/>
      <c r="CX452" s="226"/>
      <c r="CY452" s="247"/>
      <c r="CZ452" s="64"/>
      <c r="DA452" s="256"/>
      <c r="DB452" s="256"/>
      <c r="DC452" s="256"/>
      <c r="DD452" s="256"/>
      <c r="DE452" s="256"/>
    </row>
    <row r="453" spans="1:109" ht="16.5" x14ac:dyDescent="0.3">
      <c r="A453" s="410">
        <v>2014</v>
      </c>
      <c r="B453" s="64" t="s">
        <v>50</v>
      </c>
      <c r="C453" s="358" t="s">
        <v>104</v>
      </c>
      <c r="D453" s="359">
        <v>1814.1100000000001</v>
      </c>
      <c r="E453" s="359">
        <v>10107.224999999999</v>
      </c>
      <c r="F453" s="360">
        <v>6174.26</v>
      </c>
      <c r="G453" s="360">
        <v>48.875</v>
      </c>
      <c r="H453" s="118">
        <v>18144.469999999998</v>
      </c>
      <c r="I453" s="54"/>
      <c r="J453" s="54"/>
      <c r="BY453" s="247"/>
      <c r="BZ453" s="64"/>
      <c r="CA453" s="254"/>
      <c r="CB453" s="254"/>
      <c r="CC453" s="254"/>
      <c r="CD453" s="254"/>
      <c r="CE453" s="254"/>
      <c r="CF453" s="247"/>
      <c r="CG453" s="64"/>
      <c r="CH453" s="255"/>
      <c r="CI453" s="255"/>
      <c r="CJ453" s="255"/>
      <c r="CK453" s="255"/>
      <c r="CL453" s="255"/>
      <c r="CM453" s="256"/>
      <c r="CN453" s="256"/>
      <c r="CO453" s="256"/>
      <c r="CP453" s="256"/>
      <c r="CQ453" s="256"/>
      <c r="CR453" s="247"/>
      <c r="CS453" s="64"/>
      <c r="CT453" s="226"/>
      <c r="CU453" s="226"/>
      <c r="CV453" s="226"/>
      <c r="CW453" s="226"/>
      <c r="CX453" s="226"/>
      <c r="CY453" s="247"/>
      <c r="CZ453" s="64"/>
      <c r="DA453" s="256"/>
      <c r="DB453" s="256"/>
      <c r="DC453" s="256"/>
      <c r="DD453" s="256"/>
      <c r="DE453" s="256"/>
    </row>
    <row r="454" spans="1:109" ht="16.5" x14ac:dyDescent="0.3">
      <c r="A454" s="391">
        <v>2014</v>
      </c>
      <c r="B454" s="353" t="s">
        <v>51</v>
      </c>
      <c r="C454" s="354" t="s">
        <v>104</v>
      </c>
      <c r="D454" s="355">
        <v>2489.12</v>
      </c>
      <c r="E454" s="355">
        <v>11431.65</v>
      </c>
      <c r="F454" s="356">
        <v>8010.5400000000009</v>
      </c>
      <c r="G454" s="356">
        <v>276.0625</v>
      </c>
      <c r="H454" s="357">
        <v>22207.372499999998</v>
      </c>
      <c r="I454" s="54"/>
      <c r="J454" s="54"/>
      <c r="BY454" s="247"/>
      <c r="BZ454" s="64"/>
      <c r="CA454" s="254"/>
      <c r="CB454" s="254"/>
      <c r="CC454" s="254"/>
      <c r="CD454" s="254"/>
      <c r="CE454" s="254"/>
      <c r="CF454" s="247"/>
      <c r="CG454" s="64"/>
      <c r="CH454" s="255"/>
      <c r="CI454" s="255"/>
      <c r="CJ454" s="255"/>
      <c r="CK454" s="255"/>
      <c r="CL454" s="255"/>
      <c r="CM454" s="256"/>
      <c r="CN454" s="256"/>
      <c r="CO454" s="256"/>
      <c r="CP454" s="256"/>
      <c r="CQ454" s="256"/>
      <c r="CR454" s="247"/>
      <c r="CS454" s="64"/>
      <c r="CT454" s="226"/>
      <c r="CU454" s="226"/>
      <c r="CV454" s="226"/>
      <c r="CW454" s="226"/>
      <c r="CX454" s="226"/>
      <c r="CY454" s="247"/>
      <c r="CZ454" s="64"/>
      <c r="DA454" s="256"/>
      <c r="DB454" s="256"/>
      <c r="DC454" s="256"/>
      <c r="DD454" s="256"/>
      <c r="DE454" s="256"/>
    </row>
    <row r="455" spans="1:109" ht="16.5" x14ac:dyDescent="0.3">
      <c r="A455" s="410">
        <v>2014</v>
      </c>
      <c r="B455" s="64" t="s">
        <v>52</v>
      </c>
      <c r="C455" s="358" t="s">
        <v>104</v>
      </c>
      <c r="D455" s="359">
        <v>1551.83</v>
      </c>
      <c r="E455" s="359">
        <v>18449.485000000001</v>
      </c>
      <c r="F455" s="360">
        <v>8176.7525000000005</v>
      </c>
      <c r="G455" s="360">
        <v>406.46500000000003</v>
      </c>
      <c r="H455" s="118">
        <v>28584.532500000001</v>
      </c>
      <c r="I455" s="54"/>
      <c r="J455" s="54"/>
      <c r="BY455" s="247"/>
      <c r="BZ455" s="64"/>
      <c r="CA455" s="254"/>
      <c r="CB455" s="254"/>
      <c r="CC455" s="254"/>
      <c r="CD455" s="254"/>
      <c r="CE455" s="254"/>
      <c r="CF455" s="247"/>
      <c r="CG455" s="64"/>
      <c r="CH455" s="255"/>
      <c r="CI455" s="255"/>
      <c r="CJ455" s="255"/>
      <c r="CK455" s="255"/>
      <c r="CL455" s="255"/>
      <c r="CM455" s="256"/>
      <c r="CN455" s="256"/>
      <c r="CO455" s="256"/>
      <c r="CP455" s="256"/>
      <c r="CQ455" s="256"/>
      <c r="CR455" s="247"/>
      <c r="CS455" s="64"/>
      <c r="CT455" s="226"/>
      <c r="CU455" s="226"/>
      <c r="CV455" s="226"/>
      <c r="CW455" s="226"/>
      <c r="CX455" s="226"/>
      <c r="CY455" s="247"/>
      <c r="CZ455" s="64"/>
      <c r="DA455" s="256"/>
      <c r="DB455" s="256"/>
      <c r="DC455" s="256"/>
      <c r="DD455" s="256"/>
      <c r="DE455" s="256"/>
    </row>
    <row r="456" spans="1:109" ht="16.5" x14ac:dyDescent="0.3">
      <c r="A456" s="391">
        <v>2014</v>
      </c>
      <c r="B456" s="353" t="s">
        <v>40</v>
      </c>
      <c r="C456" s="354" t="s">
        <v>104</v>
      </c>
      <c r="D456" s="355">
        <v>905.53</v>
      </c>
      <c r="E456" s="355">
        <v>13733.875</v>
      </c>
      <c r="F456" s="356">
        <v>6860.01</v>
      </c>
      <c r="G456" s="356">
        <v>300.52</v>
      </c>
      <c r="H456" s="357">
        <v>21799.934999999998</v>
      </c>
      <c r="I456" s="54"/>
      <c r="J456" s="54"/>
      <c r="BY456" s="247"/>
      <c r="BZ456" s="64"/>
      <c r="CA456" s="254"/>
      <c r="CB456" s="254"/>
      <c r="CC456" s="254"/>
      <c r="CD456" s="254"/>
      <c r="CE456" s="254"/>
      <c r="CF456" s="247"/>
      <c r="CG456" s="64"/>
      <c r="CH456" s="255"/>
      <c r="CI456" s="255"/>
      <c r="CJ456" s="255"/>
      <c r="CK456" s="255"/>
      <c r="CL456" s="255"/>
      <c r="CM456" s="256"/>
      <c r="CN456" s="256"/>
      <c r="CO456" s="256"/>
      <c r="CP456" s="256"/>
      <c r="CQ456" s="256"/>
      <c r="CR456" s="247"/>
      <c r="CS456" s="64"/>
      <c r="CT456" s="226"/>
      <c r="CU456" s="226"/>
      <c r="CV456" s="226"/>
      <c r="CW456" s="226"/>
      <c r="CX456" s="226"/>
      <c r="CY456" s="247"/>
      <c r="CZ456" s="64"/>
      <c r="DA456" s="256"/>
      <c r="DB456" s="256"/>
      <c r="DC456" s="256"/>
      <c r="DD456" s="256"/>
      <c r="DE456" s="256"/>
    </row>
    <row r="457" spans="1:109" ht="16.5" x14ac:dyDescent="0.3">
      <c r="A457" s="410">
        <v>2014</v>
      </c>
      <c r="B457" s="64" t="s">
        <v>42</v>
      </c>
      <c r="C457" s="358" t="s">
        <v>104</v>
      </c>
      <c r="D457" s="359">
        <v>1750.7199999999998</v>
      </c>
      <c r="E457" s="359">
        <v>15043.029500000002</v>
      </c>
      <c r="F457" s="360">
        <v>8417.1625000000004</v>
      </c>
      <c r="G457" s="360">
        <v>200.59</v>
      </c>
      <c r="H457" s="118">
        <v>25411.502</v>
      </c>
      <c r="I457" s="54"/>
      <c r="J457" s="54"/>
      <c r="BY457" s="247"/>
      <c r="BZ457" s="64"/>
      <c r="CA457" s="254"/>
      <c r="CB457" s="254"/>
      <c r="CC457" s="254"/>
      <c r="CD457" s="254"/>
      <c r="CE457" s="254"/>
      <c r="CF457" s="247"/>
      <c r="CG457" s="64"/>
      <c r="CH457" s="255"/>
      <c r="CI457" s="255"/>
      <c r="CJ457" s="255"/>
      <c r="CK457" s="255"/>
      <c r="CL457" s="255"/>
      <c r="CM457" s="256"/>
      <c r="CN457" s="256"/>
      <c r="CO457" s="256"/>
      <c r="CP457" s="256"/>
      <c r="CQ457" s="256"/>
      <c r="CR457" s="247"/>
      <c r="CS457" s="64"/>
      <c r="CT457" s="226"/>
      <c r="CU457" s="226"/>
      <c r="CV457" s="226"/>
      <c r="CW457" s="226"/>
      <c r="CX457" s="226"/>
      <c r="CY457" s="247"/>
      <c r="CZ457" s="64"/>
      <c r="DA457" s="256"/>
      <c r="DB457" s="256"/>
      <c r="DC457" s="256"/>
      <c r="DD457" s="256"/>
      <c r="DE457" s="256"/>
    </row>
    <row r="458" spans="1:109" ht="16.5" x14ac:dyDescent="0.3">
      <c r="A458" s="391">
        <v>2014</v>
      </c>
      <c r="B458" s="353" t="s">
        <v>43</v>
      </c>
      <c r="C458" s="354" t="s">
        <v>104</v>
      </c>
      <c r="D458" s="355">
        <v>1830.6599999999999</v>
      </c>
      <c r="E458" s="355">
        <v>13712.848577500001</v>
      </c>
      <c r="F458" s="356">
        <v>5963.5199999999995</v>
      </c>
      <c r="G458" s="356">
        <v>75.5</v>
      </c>
      <c r="H458" s="357">
        <v>21582.528577500001</v>
      </c>
      <c r="I458" s="54"/>
      <c r="J458" s="54"/>
      <c r="BY458" s="247"/>
      <c r="BZ458" s="64"/>
      <c r="CA458" s="254"/>
      <c r="CB458" s="254"/>
      <c r="CC458" s="254"/>
      <c r="CD458" s="254"/>
      <c r="CE458" s="254"/>
      <c r="CF458" s="247"/>
      <c r="CG458" s="64"/>
      <c r="CH458" s="255"/>
      <c r="CI458" s="255"/>
      <c r="CJ458" s="255"/>
      <c r="CK458" s="255"/>
      <c r="CL458" s="255"/>
      <c r="CM458" s="256"/>
      <c r="CN458" s="256"/>
      <c r="CO458" s="256"/>
      <c r="CP458" s="256"/>
      <c r="CQ458" s="256"/>
      <c r="CR458" s="247"/>
      <c r="CS458" s="64"/>
      <c r="CT458" s="226"/>
      <c r="CU458" s="226"/>
      <c r="CV458" s="226"/>
      <c r="CW458" s="226"/>
      <c r="CX458" s="226"/>
      <c r="CY458" s="247"/>
      <c r="CZ458" s="64"/>
      <c r="DA458" s="256"/>
      <c r="DB458" s="256"/>
      <c r="DC458" s="256"/>
      <c r="DD458" s="256"/>
      <c r="DE458" s="256"/>
    </row>
    <row r="459" spans="1:109" ht="16.5" x14ac:dyDescent="0.3">
      <c r="A459" s="410">
        <v>2014</v>
      </c>
      <c r="B459" s="64" t="s">
        <v>44</v>
      </c>
      <c r="C459" s="358" t="s">
        <v>104</v>
      </c>
      <c r="D459" s="359">
        <v>3397.6600000000003</v>
      </c>
      <c r="E459" s="359">
        <v>14835.884999999998</v>
      </c>
      <c r="F459" s="360">
        <v>6402.4874999999993</v>
      </c>
      <c r="G459" s="360">
        <v>37.11</v>
      </c>
      <c r="H459" s="118">
        <v>24673.142500000002</v>
      </c>
      <c r="I459" s="54"/>
      <c r="J459" s="54"/>
      <c r="BY459" s="247"/>
      <c r="BZ459" s="64"/>
      <c r="CA459" s="254"/>
      <c r="CB459" s="254"/>
      <c r="CC459" s="254"/>
      <c r="CD459" s="254"/>
      <c r="CE459" s="254"/>
      <c r="CF459" s="247"/>
      <c r="CG459" s="64"/>
      <c r="CH459" s="255"/>
      <c r="CI459" s="255"/>
      <c r="CJ459" s="255"/>
      <c r="CK459" s="255"/>
      <c r="CL459" s="255"/>
      <c r="CM459" s="256"/>
      <c r="CN459" s="256"/>
      <c r="CO459" s="256"/>
      <c r="CP459" s="256"/>
      <c r="CQ459" s="256"/>
      <c r="CR459" s="247"/>
      <c r="CS459" s="64"/>
      <c r="CT459" s="226"/>
      <c r="CU459" s="226"/>
      <c r="CV459" s="226"/>
      <c r="CW459" s="226"/>
      <c r="CX459" s="226"/>
      <c r="CY459" s="247"/>
      <c r="CZ459" s="64"/>
      <c r="DA459" s="256"/>
      <c r="DB459" s="256"/>
      <c r="DC459" s="256"/>
      <c r="DD459" s="256"/>
      <c r="DE459" s="256"/>
    </row>
    <row r="460" spans="1:109" ht="16.5" x14ac:dyDescent="0.3">
      <c r="A460" s="391">
        <v>2014</v>
      </c>
      <c r="B460" s="353" t="s">
        <v>45</v>
      </c>
      <c r="C460" s="354" t="s">
        <v>104</v>
      </c>
      <c r="D460" s="355">
        <v>3669.8199999999997</v>
      </c>
      <c r="E460" s="355">
        <v>14347.58</v>
      </c>
      <c r="F460" s="356">
        <v>5910.9724999999999</v>
      </c>
      <c r="G460" s="356">
        <v>75.5</v>
      </c>
      <c r="H460" s="357">
        <v>24003.872499999998</v>
      </c>
      <c r="I460" s="54"/>
      <c r="J460" s="54"/>
      <c r="BY460" s="247"/>
      <c r="BZ460" s="64"/>
      <c r="CA460" s="254"/>
      <c r="CB460" s="254"/>
      <c r="CC460" s="254"/>
      <c r="CD460" s="254"/>
      <c r="CE460" s="254"/>
      <c r="CF460" s="247"/>
      <c r="CG460" s="64"/>
      <c r="CH460" s="255"/>
      <c r="CI460" s="255"/>
      <c r="CJ460" s="255"/>
      <c r="CK460" s="255"/>
      <c r="CL460" s="255"/>
      <c r="CM460" s="256"/>
      <c r="CN460" s="256"/>
      <c r="CO460" s="256"/>
      <c r="CP460" s="256"/>
      <c r="CQ460" s="256"/>
      <c r="CR460" s="247"/>
      <c r="CS460" s="64"/>
      <c r="CT460" s="226"/>
      <c r="CU460" s="226"/>
      <c r="CV460" s="226"/>
      <c r="CW460" s="226"/>
      <c r="CX460" s="226"/>
      <c r="CY460" s="247"/>
      <c r="CZ460" s="64"/>
      <c r="DA460" s="256"/>
      <c r="DB460" s="256"/>
      <c r="DC460" s="256"/>
      <c r="DD460" s="256"/>
      <c r="DE460" s="256"/>
    </row>
    <row r="461" spans="1:109" ht="16.5" x14ac:dyDescent="0.3">
      <c r="A461" s="410">
        <v>2014</v>
      </c>
      <c r="B461" s="64" t="s">
        <v>46</v>
      </c>
      <c r="C461" s="358" t="s">
        <v>104</v>
      </c>
      <c r="D461" s="359">
        <v>4737.01</v>
      </c>
      <c r="E461" s="359">
        <v>15946.358</v>
      </c>
      <c r="F461" s="360">
        <v>6021.6575000000003</v>
      </c>
      <c r="G461" s="360">
        <v>44.625</v>
      </c>
      <c r="H461" s="118">
        <v>26749.6505</v>
      </c>
      <c r="I461" s="54"/>
      <c r="J461" s="54"/>
      <c r="BY461" s="247"/>
      <c r="BZ461" s="64"/>
      <c r="CA461" s="254"/>
      <c r="CB461" s="254"/>
      <c r="CC461" s="254"/>
      <c r="CD461" s="254"/>
      <c r="CE461" s="254"/>
      <c r="CF461" s="247"/>
      <c r="CG461" s="64"/>
      <c r="CH461" s="255"/>
      <c r="CI461" s="255"/>
      <c r="CJ461" s="255"/>
      <c r="CK461" s="255"/>
      <c r="CL461" s="255"/>
      <c r="CM461" s="256"/>
      <c r="CN461" s="256"/>
      <c r="CO461" s="256"/>
      <c r="CP461" s="256"/>
      <c r="CQ461" s="256"/>
      <c r="CR461" s="247"/>
      <c r="CS461" s="64"/>
      <c r="CT461" s="226"/>
      <c r="CU461" s="226"/>
      <c r="CV461" s="226"/>
      <c r="CW461" s="226"/>
      <c r="CX461" s="226"/>
      <c r="CY461" s="247"/>
      <c r="CZ461" s="64"/>
      <c r="DA461" s="256"/>
      <c r="DB461" s="256"/>
      <c r="DC461" s="256"/>
      <c r="DD461" s="256"/>
      <c r="DE461" s="256"/>
    </row>
    <row r="462" spans="1:109" ht="16.5" x14ac:dyDescent="0.3">
      <c r="A462" s="391">
        <v>2014</v>
      </c>
      <c r="B462" s="353" t="s">
        <v>47</v>
      </c>
      <c r="C462" s="354" t="s">
        <v>104</v>
      </c>
      <c r="D462" s="355">
        <v>4160.7700000000004</v>
      </c>
      <c r="E462" s="355">
        <v>16135.781999999999</v>
      </c>
      <c r="F462" s="356">
        <v>6131.2824999999993</v>
      </c>
      <c r="G462" s="356">
        <v>32.049999999999997</v>
      </c>
      <c r="H462" s="357">
        <v>26459.8845</v>
      </c>
      <c r="I462" s="54"/>
      <c r="J462" s="54"/>
      <c r="BY462" s="247"/>
      <c r="BZ462" s="64"/>
      <c r="CA462" s="254"/>
      <c r="CB462" s="254"/>
      <c r="CC462" s="254"/>
      <c r="CD462" s="254"/>
      <c r="CE462" s="254"/>
      <c r="CF462" s="247"/>
      <c r="CG462" s="64"/>
      <c r="CH462" s="255"/>
      <c r="CI462" s="255"/>
      <c r="CJ462" s="255"/>
      <c r="CK462" s="255"/>
      <c r="CL462" s="255"/>
      <c r="CM462" s="256"/>
      <c r="CN462" s="256"/>
      <c r="CO462" s="256"/>
      <c r="CP462" s="256"/>
      <c r="CQ462" s="256"/>
      <c r="CR462" s="247"/>
      <c r="CS462" s="64"/>
      <c r="CT462" s="226"/>
      <c r="CU462" s="226"/>
      <c r="CV462" s="226"/>
      <c r="CW462" s="226"/>
      <c r="CX462" s="226"/>
      <c r="CY462" s="247"/>
      <c r="CZ462" s="64"/>
      <c r="DA462" s="256"/>
      <c r="DB462" s="256"/>
      <c r="DC462" s="256"/>
      <c r="DD462" s="256"/>
      <c r="DE462" s="256"/>
    </row>
    <row r="463" spans="1:109" ht="16.5" x14ac:dyDescent="0.3">
      <c r="A463" s="410">
        <v>2014</v>
      </c>
      <c r="B463" s="64" t="s">
        <v>48</v>
      </c>
      <c r="C463" s="358" t="s">
        <v>104</v>
      </c>
      <c r="D463" s="359">
        <v>3975.94</v>
      </c>
      <c r="E463" s="359">
        <v>15621.063999999998</v>
      </c>
      <c r="F463" s="360">
        <v>4598.9925000000003</v>
      </c>
      <c r="G463" s="360">
        <v>2.25</v>
      </c>
      <c r="H463" s="118">
        <v>24198.246499999997</v>
      </c>
      <c r="I463" s="54"/>
      <c r="J463" s="54"/>
      <c r="BY463" s="247"/>
      <c r="BZ463" s="64"/>
      <c r="CA463" s="254"/>
      <c r="CB463" s="254"/>
      <c r="CC463" s="254"/>
      <c r="CD463" s="254"/>
      <c r="CE463" s="254"/>
      <c r="CF463" s="247"/>
      <c r="CG463" s="64"/>
      <c r="CH463" s="255"/>
      <c r="CI463" s="255"/>
      <c r="CJ463" s="255"/>
      <c r="CK463" s="255"/>
      <c r="CL463" s="255"/>
      <c r="CM463" s="256"/>
      <c r="CN463" s="256"/>
      <c r="CO463" s="256"/>
      <c r="CP463" s="256"/>
      <c r="CQ463" s="256"/>
      <c r="CR463" s="247"/>
      <c r="CS463" s="64"/>
      <c r="CT463" s="226"/>
      <c r="CU463" s="226"/>
      <c r="CV463" s="226"/>
      <c r="CW463" s="226"/>
      <c r="CX463" s="226"/>
      <c r="CY463" s="247"/>
      <c r="CZ463" s="64"/>
      <c r="DA463" s="256"/>
      <c r="DB463" s="256"/>
      <c r="DC463" s="256"/>
      <c r="DD463" s="256"/>
      <c r="DE463" s="256"/>
    </row>
    <row r="464" spans="1:109" ht="16.5" x14ac:dyDescent="0.3">
      <c r="A464" s="391">
        <v>2014</v>
      </c>
      <c r="B464" s="353" t="s">
        <v>49</v>
      </c>
      <c r="C464" s="354" t="s">
        <v>104</v>
      </c>
      <c r="D464" s="355">
        <v>3773.2200000000003</v>
      </c>
      <c r="E464" s="355">
        <v>16894.750999999997</v>
      </c>
      <c r="F464" s="356">
        <v>3383.4674999999997</v>
      </c>
      <c r="G464" s="356">
        <v>12.5</v>
      </c>
      <c r="H464" s="357">
        <v>24063.938499999997</v>
      </c>
      <c r="I464" s="54"/>
      <c r="J464" s="54"/>
      <c r="BY464" s="247"/>
      <c r="BZ464" s="64"/>
      <c r="CA464" s="254"/>
      <c r="CB464" s="254"/>
      <c r="CC464" s="254"/>
      <c r="CD464" s="254"/>
      <c r="CE464" s="254"/>
      <c r="CF464" s="247"/>
      <c r="CG464" s="64"/>
      <c r="CH464" s="255"/>
      <c r="CI464" s="255"/>
      <c r="CJ464" s="255"/>
      <c r="CK464" s="255"/>
      <c r="CL464" s="255"/>
      <c r="CM464" s="256"/>
      <c r="CN464" s="256"/>
      <c r="CO464" s="256"/>
      <c r="CP464" s="256"/>
      <c r="CQ464" s="256"/>
      <c r="CR464" s="247"/>
      <c r="CS464" s="64"/>
      <c r="CT464" s="226"/>
      <c r="CU464" s="226"/>
      <c r="CV464" s="226"/>
      <c r="CW464" s="226"/>
      <c r="CX464" s="226"/>
      <c r="CY464" s="247"/>
      <c r="CZ464" s="64"/>
      <c r="DA464" s="256"/>
      <c r="DB464" s="256"/>
      <c r="DC464" s="256"/>
      <c r="DD464" s="256"/>
      <c r="DE464" s="256"/>
    </row>
    <row r="465" spans="1:109" ht="16.5" x14ac:dyDescent="0.3">
      <c r="A465" s="410">
        <v>2015</v>
      </c>
      <c r="B465" s="64" t="s">
        <v>50</v>
      </c>
      <c r="C465" s="358" t="s">
        <v>104</v>
      </c>
      <c r="D465" s="359">
        <v>3761.14</v>
      </c>
      <c r="E465" s="359">
        <v>16999.855</v>
      </c>
      <c r="F465" s="360">
        <v>4135.9425000000001</v>
      </c>
      <c r="G465" s="360">
        <v>0</v>
      </c>
      <c r="H465" s="118">
        <v>24896.9375</v>
      </c>
      <c r="I465" s="54"/>
      <c r="J465" s="54"/>
      <c r="BY465" s="247"/>
      <c r="BZ465" s="64"/>
      <c r="CA465" s="254"/>
      <c r="CB465" s="254"/>
      <c r="CC465" s="254"/>
      <c r="CD465" s="254"/>
      <c r="CE465" s="254"/>
      <c r="CF465" s="247"/>
      <c r="CG465" s="64"/>
      <c r="CH465" s="255"/>
      <c r="CI465" s="255"/>
      <c r="CJ465" s="255"/>
      <c r="CK465" s="255"/>
      <c r="CL465" s="255"/>
      <c r="CM465" s="256"/>
      <c r="CN465" s="256"/>
      <c r="CO465" s="256"/>
      <c r="CP465" s="256"/>
      <c r="CQ465" s="256"/>
      <c r="CR465" s="247"/>
      <c r="CS465" s="64"/>
      <c r="CT465" s="226"/>
      <c r="CU465" s="226"/>
      <c r="CV465" s="226"/>
      <c r="CW465" s="226"/>
      <c r="CX465" s="226"/>
      <c r="CY465" s="247"/>
      <c r="CZ465" s="64"/>
      <c r="DA465" s="256"/>
      <c r="DB465" s="256"/>
      <c r="DC465" s="256"/>
      <c r="DD465" s="256"/>
      <c r="DE465" s="256"/>
    </row>
    <row r="466" spans="1:109" ht="16.5" x14ac:dyDescent="0.3">
      <c r="A466" s="391">
        <v>2015</v>
      </c>
      <c r="B466" s="353" t="s">
        <v>51</v>
      </c>
      <c r="C466" s="354" t="s">
        <v>104</v>
      </c>
      <c r="D466" s="355">
        <v>4465.6400000000003</v>
      </c>
      <c r="E466" s="355">
        <v>16346.742999999999</v>
      </c>
      <c r="F466" s="356">
        <v>5508.5400000000009</v>
      </c>
      <c r="G466" s="356">
        <v>240.57999999999998</v>
      </c>
      <c r="H466" s="357">
        <v>26561.503000000001</v>
      </c>
      <c r="I466" s="54"/>
      <c r="J466" s="54"/>
      <c r="BY466" s="247"/>
      <c r="BZ466" s="64"/>
      <c r="CA466" s="254"/>
      <c r="CB466" s="254"/>
      <c r="CC466" s="254"/>
      <c r="CD466" s="254"/>
      <c r="CE466" s="254"/>
      <c r="CF466" s="247"/>
      <c r="CG466" s="64"/>
      <c r="CH466" s="255"/>
      <c r="CI466" s="255"/>
      <c r="CJ466" s="255"/>
      <c r="CK466" s="255"/>
      <c r="CL466" s="255"/>
      <c r="CM466" s="256"/>
      <c r="CN466" s="256"/>
      <c r="CO466" s="256"/>
      <c r="CP466" s="256"/>
      <c r="CQ466" s="256"/>
      <c r="CR466" s="247"/>
      <c r="CS466" s="64"/>
      <c r="CT466" s="226"/>
      <c r="CU466" s="226"/>
      <c r="CV466" s="226"/>
      <c r="CW466" s="226"/>
      <c r="CX466" s="226"/>
      <c r="CY466" s="247"/>
      <c r="CZ466" s="64"/>
      <c r="DA466" s="256"/>
      <c r="DB466" s="256"/>
      <c r="DC466" s="256"/>
      <c r="DD466" s="256"/>
      <c r="DE466" s="256"/>
    </row>
    <row r="467" spans="1:109" ht="16.5" x14ac:dyDescent="0.3">
      <c r="A467" s="410">
        <v>2015</v>
      </c>
      <c r="B467" s="64" t="s">
        <v>52</v>
      </c>
      <c r="C467" s="358" t="s">
        <v>104</v>
      </c>
      <c r="D467" s="359">
        <v>5943.9900000000007</v>
      </c>
      <c r="E467" s="359">
        <v>19135.143</v>
      </c>
      <c r="F467" s="360">
        <v>6304.3350000000009</v>
      </c>
      <c r="G467" s="360">
        <v>33</v>
      </c>
      <c r="H467" s="118">
        <v>31416.468000000001</v>
      </c>
      <c r="I467" s="54"/>
      <c r="J467" s="54"/>
      <c r="BY467" s="247"/>
      <c r="BZ467" s="64"/>
      <c r="CA467" s="254"/>
      <c r="CB467" s="254"/>
      <c r="CC467" s="254"/>
      <c r="CD467" s="254"/>
      <c r="CE467" s="254"/>
      <c r="CF467" s="247"/>
      <c r="CG467" s="64"/>
      <c r="CH467" s="255"/>
      <c r="CI467" s="255"/>
      <c r="CJ467" s="255"/>
      <c r="CK467" s="255"/>
      <c r="CL467" s="255"/>
      <c r="CM467" s="256"/>
      <c r="CN467" s="256"/>
      <c r="CO467" s="256"/>
      <c r="CP467" s="256"/>
      <c r="CQ467" s="256"/>
      <c r="CR467" s="247"/>
      <c r="CS467" s="64"/>
      <c r="CT467" s="226"/>
      <c r="CU467" s="226"/>
      <c r="CV467" s="226"/>
      <c r="CW467" s="226"/>
      <c r="CX467" s="226"/>
      <c r="CY467" s="247"/>
      <c r="CZ467" s="64"/>
      <c r="DA467" s="256"/>
      <c r="DB467" s="256"/>
      <c r="DC467" s="256"/>
      <c r="DD467" s="256"/>
      <c r="DE467" s="256"/>
    </row>
    <row r="468" spans="1:109" ht="16.5" x14ac:dyDescent="0.3">
      <c r="A468" s="391">
        <v>2015</v>
      </c>
      <c r="B468" s="353" t="s">
        <v>40</v>
      </c>
      <c r="C468" s="354" t="s">
        <v>104</v>
      </c>
      <c r="D468" s="355">
        <v>5561.9875000000002</v>
      </c>
      <c r="E468" s="355">
        <v>17718.758000000002</v>
      </c>
      <c r="F468" s="356">
        <v>7978.5625</v>
      </c>
      <c r="G468" s="356">
        <v>88</v>
      </c>
      <c r="H468" s="357">
        <v>31347.308000000001</v>
      </c>
      <c r="I468" s="54"/>
      <c r="J468" s="54"/>
      <c r="BY468" s="247"/>
      <c r="BZ468" s="64"/>
      <c r="CA468" s="254"/>
      <c r="CB468" s="254"/>
      <c r="CC468" s="254"/>
      <c r="CD468" s="254"/>
      <c r="CE468" s="254"/>
      <c r="CF468" s="247"/>
      <c r="CG468" s="64"/>
      <c r="CH468" s="255"/>
      <c r="CI468" s="255"/>
      <c r="CJ468" s="255"/>
      <c r="CK468" s="255"/>
      <c r="CL468" s="255"/>
      <c r="CM468" s="256"/>
      <c r="CN468" s="256"/>
      <c r="CO468" s="256"/>
      <c r="CP468" s="256"/>
      <c r="CQ468" s="256"/>
      <c r="CR468" s="247"/>
      <c r="CS468" s="64"/>
      <c r="CT468" s="226"/>
      <c r="CU468" s="226"/>
      <c r="CV468" s="226"/>
      <c r="CW468" s="226"/>
      <c r="CX468" s="226"/>
      <c r="CY468" s="247"/>
      <c r="CZ468" s="64"/>
      <c r="DA468" s="256"/>
      <c r="DB468" s="256"/>
      <c r="DC468" s="256"/>
      <c r="DD468" s="256"/>
      <c r="DE468" s="256"/>
    </row>
    <row r="469" spans="1:109" ht="16.5" x14ac:dyDescent="0.3">
      <c r="A469" s="410">
        <v>2015</v>
      </c>
      <c r="B469" s="64" t="s">
        <v>42</v>
      </c>
      <c r="C469" s="358" t="s">
        <v>104</v>
      </c>
      <c r="D469" s="359">
        <v>5873.3399999999992</v>
      </c>
      <c r="E469" s="359">
        <v>16379.214</v>
      </c>
      <c r="F469" s="360">
        <v>7459.9375</v>
      </c>
      <c r="G469" s="360">
        <v>374</v>
      </c>
      <c r="H469" s="118">
        <v>30086.491500000004</v>
      </c>
      <c r="I469" s="54"/>
      <c r="J469" s="54"/>
      <c r="BY469" s="247"/>
      <c r="BZ469" s="64"/>
      <c r="CA469" s="254"/>
      <c r="CB469" s="254"/>
      <c r="CC469" s="254"/>
      <c r="CD469" s="254"/>
      <c r="CE469" s="254"/>
      <c r="CF469" s="247"/>
      <c r="CG469" s="64"/>
      <c r="CH469" s="255"/>
      <c r="CI469" s="255"/>
      <c r="CJ469" s="255"/>
      <c r="CK469" s="255"/>
      <c r="CL469" s="255"/>
      <c r="CM469" s="256"/>
      <c r="CN469" s="256"/>
      <c r="CO469" s="256"/>
      <c r="CP469" s="256"/>
      <c r="CQ469" s="256"/>
      <c r="CR469" s="247"/>
      <c r="CS469" s="64"/>
      <c r="CT469" s="226"/>
      <c r="CU469" s="226"/>
      <c r="CV469" s="226"/>
      <c r="CW469" s="226"/>
      <c r="CX469" s="226"/>
      <c r="CY469" s="247"/>
      <c r="CZ469" s="64"/>
      <c r="DA469" s="256"/>
      <c r="DB469" s="256"/>
      <c r="DC469" s="256"/>
      <c r="DD469" s="256"/>
      <c r="DE469" s="256"/>
    </row>
    <row r="470" spans="1:109" ht="16.5" x14ac:dyDescent="0.3">
      <c r="A470" s="391">
        <v>2015</v>
      </c>
      <c r="B470" s="353" t="s">
        <v>43</v>
      </c>
      <c r="C470" s="354" t="s">
        <v>104</v>
      </c>
      <c r="D470" s="355">
        <v>5947.5249999999996</v>
      </c>
      <c r="E470" s="355">
        <v>15748.616000000002</v>
      </c>
      <c r="F470" s="356">
        <v>8071.8649999999998</v>
      </c>
      <c r="G470" s="356">
        <v>777</v>
      </c>
      <c r="H470" s="357">
        <v>30545.006000000001</v>
      </c>
      <c r="I470" s="54"/>
      <c r="J470" s="54"/>
      <c r="BY470" s="247"/>
      <c r="BZ470" s="64"/>
      <c r="CA470" s="254"/>
      <c r="CB470" s="254"/>
      <c r="CC470" s="254"/>
      <c r="CD470" s="254"/>
      <c r="CE470" s="254"/>
      <c r="CF470" s="247"/>
      <c r="CG470" s="64"/>
      <c r="CH470" s="255"/>
      <c r="CI470" s="255"/>
      <c r="CJ470" s="255"/>
      <c r="CK470" s="255"/>
      <c r="CL470" s="255"/>
      <c r="CM470" s="256"/>
      <c r="CN470" s="256"/>
      <c r="CO470" s="256"/>
      <c r="CP470" s="256"/>
      <c r="CQ470" s="256"/>
      <c r="CR470" s="247"/>
      <c r="CS470" s="64"/>
      <c r="CT470" s="226"/>
      <c r="CU470" s="226"/>
      <c r="CV470" s="226"/>
      <c r="CW470" s="226"/>
      <c r="CX470" s="226"/>
      <c r="CY470" s="247"/>
      <c r="CZ470" s="64"/>
      <c r="DA470" s="256"/>
      <c r="DB470" s="256"/>
      <c r="DC470" s="256"/>
      <c r="DD470" s="256"/>
      <c r="DE470" s="256"/>
    </row>
    <row r="471" spans="1:109" ht="16.5" x14ac:dyDescent="0.3">
      <c r="A471" s="410">
        <v>2015</v>
      </c>
      <c r="B471" s="64" t="s">
        <v>44</v>
      </c>
      <c r="C471" s="358" t="s">
        <v>104</v>
      </c>
      <c r="D471" s="359">
        <v>6723.165</v>
      </c>
      <c r="E471" s="359">
        <v>19686.868499999997</v>
      </c>
      <c r="F471" s="360">
        <v>10377.235000000001</v>
      </c>
      <c r="G471" s="360">
        <v>544.25</v>
      </c>
      <c r="H471" s="118">
        <v>37331.518499999998</v>
      </c>
      <c r="I471" s="54"/>
      <c r="J471" s="54"/>
      <c r="BY471" s="247"/>
      <c r="BZ471" s="64"/>
      <c r="CA471" s="254"/>
      <c r="CB471" s="254"/>
      <c r="CC471" s="254"/>
      <c r="CD471" s="254"/>
      <c r="CE471" s="254"/>
      <c r="CF471" s="247"/>
      <c r="CG471" s="64"/>
      <c r="CH471" s="255"/>
      <c r="CI471" s="255"/>
      <c r="CJ471" s="255"/>
      <c r="CK471" s="255"/>
      <c r="CL471" s="255"/>
      <c r="CM471" s="256"/>
      <c r="CN471" s="256"/>
      <c r="CO471" s="256"/>
      <c r="CP471" s="256"/>
      <c r="CQ471" s="256"/>
      <c r="CR471" s="247"/>
      <c r="CS471" s="64"/>
      <c r="CT471" s="226"/>
      <c r="CU471" s="226"/>
      <c r="CV471" s="226"/>
      <c r="CW471" s="226"/>
      <c r="CX471" s="226"/>
      <c r="CY471" s="247"/>
      <c r="CZ471" s="64"/>
      <c r="DA471" s="256"/>
      <c r="DB471" s="256"/>
      <c r="DC471" s="256"/>
      <c r="DD471" s="256"/>
      <c r="DE471" s="256"/>
    </row>
    <row r="472" spans="1:109" ht="16.5" x14ac:dyDescent="0.3">
      <c r="A472" s="391">
        <v>2015</v>
      </c>
      <c r="B472" s="353" t="s">
        <v>45</v>
      </c>
      <c r="C472" s="354" t="s">
        <v>104</v>
      </c>
      <c r="D472" s="355">
        <v>4300.4249999999993</v>
      </c>
      <c r="E472" s="355">
        <v>15019.921</v>
      </c>
      <c r="F472" s="356">
        <v>12626.127499999999</v>
      </c>
      <c r="G472" s="356">
        <v>510.74</v>
      </c>
      <c r="H472" s="357">
        <v>32457.213500000002</v>
      </c>
      <c r="I472" s="54"/>
      <c r="J472" s="54"/>
      <c r="BY472" s="247"/>
      <c r="BZ472" s="64"/>
      <c r="CA472" s="254"/>
      <c r="CB472" s="254"/>
      <c r="CC472" s="254"/>
      <c r="CD472" s="254"/>
      <c r="CE472" s="254"/>
      <c r="CF472" s="247"/>
      <c r="CG472" s="64"/>
      <c r="CH472" s="255"/>
      <c r="CI472" s="255"/>
      <c r="CJ472" s="255"/>
      <c r="CK472" s="255"/>
      <c r="CL472" s="255"/>
      <c r="CM472" s="256"/>
      <c r="CN472" s="256"/>
      <c r="CO472" s="256"/>
      <c r="CP472" s="256"/>
      <c r="CQ472" s="256"/>
      <c r="CR472" s="247"/>
      <c r="CS472" s="64"/>
      <c r="CT472" s="226"/>
      <c r="CU472" s="226"/>
      <c r="CV472" s="226"/>
      <c r="CW472" s="226"/>
      <c r="CX472" s="226"/>
      <c r="CY472" s="247"/>
      <c r="CZ472" s="64"/>
      <c r="DA472" s="256"/>
      <c r="DB472" s="256"/>
      <c r="DC472" s="256"/>
      <c r="DD472" s="256"/>
      <c r="DE472" s="256"/>
    </row>
    <row r="473" spans="1:109" ht="16.5" x14ac:dyDescent="0.3">
      <c r="A473" s="410">
        <v>2015</v>
      </c>
      <c r="B473" s="64" t="s">
        <v>46</v>
      </c>
      <c r="C473" s="358" t="s">
        <v>104</v>
      </c>
      <c r="D473" s="359">
        <v>5498.6275000000005</v>
      </c>
      <c r="E473" s="359">
        <v>13876.468000000001</v>
      </c>
      <c r="F473" s="360">
        <v>11178.887500000001</v>
      </c>
      <c r="G473" s="360">
        <v>475.3725</v>
      </c>
      <c r="H473" s="118">
        <v>31029.355499999998</v>
      </c>
      <c r="I473" s="54"/>
      <c r="J473" s="54"/>
      <c r="BY473" s="247"/>
      <c r="BZ473" s="64"/>
      <c r="CA473" s="254"/>
      <c r="CB473" s="254"/>
      <c r="CC473" s="254"/>
      <c r="CD473" s="254"/>
      <c r="CE473" s="254"/>
      <c r="CF473" s="247"/>
      <c r="CG473" s="64"/>
      <c r="CH473" s="255"/>
      <c r="CI473" s="255"/>
      <c r="CJ473" s="255"/>
      <c r="CK473" s="255"/>
      <c r="CL473" s="255"/>
      <c r="CM473" s="256"/>
      <c r="CN473" s="256"/>
      <c r="CO473" s="256"/>
      <c r="CP473" s="256"/>
      <c r="CQ473" s="256"/>
      <c r="CR473" s="247"/>
      <c r="CS473" s="64"/>
      <c r="CT473" s="226"/>
      <c r="CU473" s="226"/>
      <c r="CV473" s="226"/>
      <c r="CW473" s="226"/>
      <c r="CX473" s="226"/>
      <c r="CY473" s="247"/>
      <c r="CZ473" s="64"/>
      <c r="DA473" s="256"/>
      <c r="DB473" s="256"/>
      <c r="DC473" s="256"/>
      <c r="DD473" s="256"/>
      <c r="DE473" s="256"/>
    </row>
    <row r="474" spans="1:109" ht="16.5" x14ac:dyDescent="0.3">
      <c r="A474" s="391">
        <v>2015</v>
      </c>
      <c r="B474" s="353" t="s">
        <v>47</v>
      </c>
      <c r="C474" s="354" t="s">
        <v>104</v>
      </c>
      <c r="D474" s="355">
        <v>5477.942500000001</v>
      </c>
      <c r="E474" s="355">
        <v>13586.242999999999</v>
      </c>
      <c r="F474" s="356">
        <v>12036.577499999999</v>
      </c>
      <c r="G474" s="356">
        <v>380.52750000000003</v>
      </c>
      <c r="H474" s="357">
        <v>31481.290499999996</v>
      </c>
      <c r="I474" s="54"/>
      <c r="J474" s="54"/>
      <c r="BY474" s="247"/>
      <c r="BZ474" s="64"/>
      <c r="CA474" s="254"/>
      <c r="CB474" s="254"/>
      <c r="CC474" s="254"/>
      <c r="CD474" s="254"/>
      <c r="CE474" s="254"/>
      <c r="CF474" s="247"/>
      <c r="CG474" s="64"/>
      <c r="CH474" s="255"/>
      <c r="CI474" s="255"/>
      <c r="CJ474" s="255"/>
      <c r="CK474" s="255"/>
      <c r="CL474" s="255"/>
      <c r="CM474" s="256"/>
      <c r="CN474" s="256"/>
      <c r="CO474" s="256"/>
      <c r="CP474" s="256"/>
      <c r="CQ474" s="256"/>
      <c r="CR474" s="247"/>
      <c r="CS474" s="64"/>
      <c r="CT474" s="226"/>
      <c r="CU474" s="226"/>
      <c r="CV474" s="226"/>
      <c r="CW474" s="226"/>
      <c r="CX474" s="226"/>
      <c r="CY474" s="247"/>
      <c r="CZ474" s="64"/>
      <c r="DA474" s="256"/>
      <c r="DB474" s="256"/>
      <c r="DC474" s="256"/>
      <c r="DD474" s="256"/>
      <c r="DE474" s="256"/>
    </row>
    <row r="475" spans="1:109" ht="16.5" x14ac:dyDescent="0.3">
      <c r="A475" s="410">
        <v>2015</v>
      </c>
      <c r="B475" s="64" t="s">
        <v>48</v>
      </c>
      <c r="C475" s="358" t="s">
        <v>104</v>
      </c>
      <c r="D475" s="359">
        <v>5613.6850000000004</v>
      </c>
      <c r="E475" s="359">
        <v>12632.678</v>
      </c>
      <c r="F475" s="360">
        <v>10727.172500000001</v>
      </c>
      <c r="G475" s="360">
        <v>524.9325</v>
      </c>
      <c r="H475" s="118">
        <v>29498.468000000001</v>
      </c>
      <c r="I475" s="54"/>
      <c r="J475" s="54"/>
      <c r="BY475" s="247"/>
      <c r="BZ475" s="64"/>
      <c r="CA475" s="254"/>
      <c r="CB475" s="254"/>
      <c r="CC475" s="254"/>
      <c r="CD475" s="254"/>
      <c r="CE475" s="254"/>
      <c r="CF475" s="247"/>
      <c r="CG475" s="64"/>
      <c r="CH475" s="255"/>
      <c r="CI475" s="255"/>
      <c r="CJ475" s="255"/>
      <c r="CK475" s="255"/>
      <c r="CL475" s="255"/>
      <c r="CM475" s="256"/>
      <c r="CN475" s="256"/>
      <c r="CO475" s="256"/>
      <c r="CP475" s="256"/>
      <c r="CQ475" s="256"/>
      <c r="CR475" s="247"/>
      <c r="CS475" s="64"/>
      <c r="CT475" s="226"/>
      <c r="CU475" s="226"/>
      <c r="CV475" s="226"/>
      <c r="CW475" s="226"/>
      <c r="CX475" s="226"/>
      <c r="CY475" s="247"/>
      <c r="CZ475" s="64"/>
      <c r="DA475" s="256"/>
      <c r="DB475" s="256"/>
      <c r="DC475" s="256"/>
      <c r="DD475" s="256"/>
      <c r="DE475" s="256"/>
    </row>
    <row r="476" spans="1:109" ht="16.5" x14ac:dyDescent="0.3">
      <c r="A476" s="391">
        <v>2015</v>
      </c>
      <c r="B476" s="353" t="s">
        <v>49</v>
      </c>
      <c r="C476" s="354" t="s">
        <v>104</v>
      </c>
      <c r="D476" s="355">
        <v>4688.3875000000007</v>
      </c>
      <c r="E476" s="355">
        <v>13587.175999999999</v>
      </c>
      <c r="F476" s="356">
        <v>8727.9675000000007</v>
      </c>
      <c r="G476" s="356">
        <v>609.77499999999998</v>
      </c>
      <c r="H476" s="357">
        <v>27613.306000000004</v>
      </c>
      <c r="I476" s="54"/>
      <c r="J476" s="54"/>
      <c r="BY476" s="247"/>
      <c r="BZ476" s="64"/>
      <c r="CA476" s="254"/>
      <c r="CB476" s="254"/>
      <c r="CC476" s="254"/>
      <c r="CD476" s="254"/>
      <c r="CE476" s="254"/>
      <c r="CF476" s="247"/>
      <c r="CG476" s="64"/>
      <c r="CH476" s="255"/>
      <c r="CI476" s="255"/>
      <c r="CJ476" s="255"/>
      <c r="CK476" s="255"/>
      <c r="CL476" s="255"/>
      <c r="CM476" s="256"/>
      <c r="CN476" s="256"/>
      <c r="CO476" s="256"/>
      <c r="CP476" s="256"/>
      <c r="CQ476" s="256"/>
      <c r="CR476" s="247"/>
      <c r="CS476" s="64"/>
      <c r="CT476" s="226"/>
      <c r="CU476" s="226"/>
      <c r="CV476" s="226"/>
      <c r="CW476" s="226"/>
      <c r="CX476" s="226"/>
      <c r="CY476" s="247"/>
      <c r="CZ476" s="64"/>
      <c r="DA476" s="256"/>
      <c r="DB476" s="256"/>
      <c r="DC476" s="256"/>
      <c r="DD476" s="256"/>
      <c r="DE476" s="256"/>
    </row>
    <row r="477" spans="1:109" ht="16.5" x14ac:dyDescent="0.3">
      <c r="A477" s="410">
        <v>2016</v>
      </c>
      <c r="B477" s="64" t="s">
        <v>50</v>
      </c>
      <c r="C477" s="358" t="s">
        <v>104</v>
      </c>
      <c r="D477" s="359">
        <v>4210.8024999999998</v>
      </c>
      <c r="E477" s="359">
        <v>11302.891</v>
      </c>
      <c r="F477" s="360">
        <v>8047.2174999999997</v>
      </c>
      <c r="G477" s="360">
        <v>1021.0325</v>
      </c>
      <c r="H477" s="118">
        <v>24581.943500000001</v>
      </c>
      <c r="I477" s="54"/>
      <c r="J477" s="54"/>
      <c r="BY477" s="247"/>
      <c r="BZ477" s="64"/>
      <c r="CA477" s="254"/>
      <c r="CB477" s="254"/>
      <c r="CC477" s="254"/>
      <c r="CD477" s="254"/>
      <c r="CE477" s="254"/>
      <c r="CF477" s="247"/>
      <c r="CG477" s="64"/>
      <c r="CH477" s="255"/>
      <c r="CI477" s="255"/>
      <c r="CJ477" s="255"/>
      <c r="CK477" s="255"/>
      <c r="CL477" s="255"/>
      <c r="CM477" s="256"/>
      <c r="CN477" s="256"/>
      <c r="CO477" s="256"/>
      <c r="CP477" s="256"/>
      <c r="CQ477" s="256"/>
      <c r="CR477" s="247"/>
      <c r="CS477" s="64"/>
      <c r="CT477" s="226"/>
      <c r="CU477" s="226"/>
      <c r="CV477" s="226"/>
      <c r="CW477" s="226"/>
      <c r="CX477" s="226"/>
      <c r="CY477" s="247"/>
      <c r="CZ477" s="64"/>
      <c r="DA477" s="256"/>
      <c r="DB477" s="256"/>
      <c r="DC477" s="256"/>
      <c r="DD477" s="256"/>
      <c r="DE477" s="256"/>
    </row>
    <row r="478" spans="1:109" ht="16.5" x14ac:dyDescent="0.3">
      <c r="A478" s="391">
        <v>2016</v>
      </c>
      <c r="B478" s="353" t="s">
        <v>51</v>
      </c>
      <c r="C478" s="354" t="s">
        <v>104</v>
      </c>
      <c r="D478" s="355">
        <v>4039.1425000000004</v>
      </c>
      <c r="E478" s="355">
        <v>10273.174999999999</v>
      </c>
      <c r="F478" s="356">
        <v>8104.3249999999998</v>
      </c>
      <c r="G478" s="356">
        <v>463.15750000000003</v>
      </c>
      <c r="H478" s="357">
        <v>22879.800000000003</v>
      </c>
      <c r="I478" s="54"/>
      <c r="J478" s="54"/>
      <c r="BY478" s="247"/>
      <c r="BZ478" s="64"/>
      <c r="CA478" s="254"/>
      <c r="CB478" s="254"/>
      <c r="CC478" s="254"/>
      <c r="CD478" s="254"/>
      <c r="CE478" s="254"/>
      <c r="CF478" s="247"/>
      <c r="CG478" s="64"/>
      <c r="CH478" s="255"/>
      <c r="CI478" s="255"/>
      <c r="CJ478" s="255"/>
      <c r="CK478" s="255"/>
      <c r="CL478" s="255"/>
      <c r="CM478" s="256"/>
      <c r="CN478" s="256"/>
      <c r="CO478" s="256"/>
      <c r="CP478" s="256"/>
      <c r="CQ478" s="256"/>
      <c r="CR478" s="247"/>
      <c r="CS478" s="64"/>
      <c r="CT478" s="226"/>
      <c r="CU478" s="226"/>
      <c r="CV478" s="226"/>
      <c r="CW478" s="226"/>
      <c r="CX478" s="226"/>
      <c r="CY478" s="247"/>
      <c r="CZ478" s="64"/>
      <c r="DA478" s="256"/>
      <c r="DB478" s="256"/>
      <c r="DC478" s="256"/>
      <c r="DD478" s="256"/>
      <c r="DE478" s="256"/>
    </row>
    <row r="479" spans="1:109" ht="16.5" x14ac:dyDescent="0.3">
      <c r="A479" s="410">
        <v>2016</v>
      </c>
      <c r="B479" s="64" t="s">
        <v>52</v>
      </c>
      <c r="C479" s="358" t="s">
        <v>104</v>
      </c>
      <c r="D479" s="359">
        <v>3166.9825000000001</v>
      </c>
      <c r="E479" s="359">
        <v>9826.5614999999998</v>
      </c>
      <c r="F479" s="360">
        <v>7245.4250000000002</v>
      </c>
      <c r="G479" s="360">
        <v>305</v>
      </c>
      <c r="H479" s="118">
        <v>20543.969000000001</v>
      </c>
      <c r="I479" s="54"/>
      <c r="J479" s="54"/>
      <c r="BY479" s="247"/>
      <c r="BZ479" s="64"/>
      <c r="CA479" s="254"/>
      <c r="CB479" s="254"/>
      <c r="CC479" s="254"/>
      <c r="CD479" s="254"/>
      <c r="CE479" s="254"/>
      <c r="CF479" s="247"/>
      <c r="CG479" s="64"/>
      <c r="CH479" s="255"/>
      <c r="CI479" s="255"/>
      <c r="CJ479" s="255"/>
      <c r="CK479" s="255"/>
      <c r="CL479" s="255"/>
      <c r="CM479" s="256"/>
      <c r="CN479" s="256"/>
      <c r="CO479" s="256"/>
      <c r="CP479" s="256"/>
      <c r="CQ479" s="256"/>
      <c r="CR479" s="247"/>
      <c r="CS479" s="64"/>
      <c r="CT479" s="226"/>
      <c r="CU479" s="226"/>
      <c r="CV479" s="226"/>
      <c r="CW479" s="226"/>
      <c r="CX479" s="226"/>
      <c r="CY479" s="247"/>
      <c r="CZ479" s="64"/>
      <c r="DA479" s="256"/>
      <c r="DB479" s="256"/>
      <c r="DC479" s="256"/>
      <c r="DD479" s="256"/>
      <c r="DE479" s="256"/>
    </row>
    <row r="480" spans="1:109" ht="16.5" x14ac:dyDescent="0.3">
      <c r="A480" s="391">
        <v>2016</v>
      </c>
      <c r="B480" s="353" t="s">
        <v>40</v>
      </c>
      <c r="C480" s="354" t="s">
        <v>104</v>
      </c>
      <c r="D480" s="355">
        <v>3118.9800000000005</v>
      </c>
      <c r="E480" s="355">
        <v>14713.234</v>
      </c>
      <c r="F480" s="356">
        <v>6931.0625</v>
      </c>
      <c r="G480" s="356">
        <v>333.25</v>
      </c>
      <c r="H480" s="357">
        <v>25096.5265</v>
      </c>
      <c r="I480" s="54"/>
      <c r="J480" s="54"/>
      <c r="BY480" s="247"/>
      <c r="BZ480" s="64"/>
      <c r="CA480" s="254"/>
      <c r="CB480" s="254"/>
      <c r="CC480" s="254"/>
      <c r="CD480" s="254"/>
      <c r="CE480" s="254"/>
      <c r="CF480" s="247"/>
      <c r="CG480" s="64"/>
      <c r="CH480" s="255"/>
      <c r="CI480" s="255"/>
      <c r="CJ480" s="255"/>
      <c r="CK480" s="255"/>
      <c r="CL480" s="255"/>
      <c r="CM480" s="256"/>
      <c r="CN480" s="256"/>
      <c r="CO480" s="256"/>
      <c r="CP480" s="256"/>
      <c r="CQ480" s="256"/>
      <c r="CR480" s="247"/>
      <c r="CS480" s="64"/>
      <c r="CT480" s="226"/>
      <c r="CU480" s="226"/>
      <c r="CV480" s="226"/>
      <c r="CW480" s="226"/>
      <c r="CX480" s="226"/>
      <c r="CY480" s="247"/>
      <c r="CZ480" s="64"/>
      <c r="DA480" s="256"/>
      <c r="DB480" s="256"/>
      <c r="DC480" s="256"/>
      <c r="DD480" s="256"/>
      <c r="DE480" s="256"/>
    </row>
    <row r="481" spans="1:109" ht="16.5" x14ac:dyDescent="0.3">
      <c r="A481" s="410">
        <v>2016</v>
      </c>
      <c r="B481" s="64" t="s">
        <v>42</v>
      </c>
      <c r="C481" s="358" t="s">
        <v>104</v>
      </c>
      <c r="D481" s="359">
        <v>3114.3799999999997</v>
      </c>
      <c r="E481" s="359">
        <v>13559.6765</v>
      </c>
      <c r="F481" s="360">
        <v>6443.8190000000004</v>
      </c>
      <c r="G481" s="360">
        <v>612.75</v>
      </c>
      <c r="H481" s="118">
        <v>23730.625500000002</v>
      </c>
      <c r="I481" s="54"/>
      <c r="J481" s="54"/>
      <c r="BY481" s="247"/>
      <c r="BZ481" s="64"/>
      <c r="CA481" s="254"/>
      <c r="CB481" s="254"/>
      <c r="CC481" s="254"/>
      <c r="CD481" s="254"/>
      <c r="CE481" s="254"/>
      <c r="CF481" s="247"/>
      <c r="CG481" s="64"/>
      <c r="CH481" s="255"/>
      <c r="CI481" s="255"/>
      <c r="CJ481" s="255"/>
      <c r="CK481" s="255"/>
      <c r="CL481" s="255"/>
      <c r="CM481" s="256"/>
      <c r="CN481" s="256"/>
      <c r="CO481" s="256"/>
      <c r="CP481" s="256"/>
      <c r="CQ481" s="256"/>
      <c r="CR481" s="247"/>
      <c r="CS481" s="64"/>
      <c r="CT481" s="226"/>
      <c r="CU481" s="226"/>
      <c r="CV481" s="226"/>
      <c r="CW481" s="226"/>
      <c r="CX481" s="226"/>
      <c r="CY481" s="247"/>
      <c r="CZ481" s="64"/>
      <c r="DA481" s="256"/>
      <c r="DB481" s="256"/>
      <c r="DC481" s="256"/>
      <c r="DD481" s="256"/>
      <c r="DE481" s="256"/>
    </row>
    <row r="482" spans="1:109" ht="16.5" x14ac:dyDescent="0.3">
      <c r="A482" s="391">
        <v>2016</v>
      </c>
      <c r="B482" s="353" t="s">
        <v>43</v>
      </c>
      <c r="C482" s="354" t="s">
        <v>104</v>
      </c>
      <c r="D482" s="355">
        <v>3528.36</v>
      </c>
      <c r="E482" s="355">
        <v>14210.36</v>
      </c>
      <c r="F482" s="356">
        <v>6087.9574999999995</v>
      </c>
      <c r="G482" s="356">
        <v>549.54999999999995</v>
      </c>
      <c r="H482" s="357">
        <v>24376.227500000001</v>
      </c>
      <c r="I482" s="54"/>
      <c r="J482" s="54"/>
      <c r="BY482" s="247"/>
      <c r="BZ482" s="64"/>
      <c r="CA482" s="254"/>
      <c r="CB482" s="254"/>
      <c r="CC482" s="254"/>
      <c r="CD482" s="254"/>
      <c r="CE482" s="254"/>
      <c r="CF482" s="247"/>
      <c r="CG482" s="64"/>
      <c r="CH482" s="255"/>
      <c r="CI482" s="255"/>
      <c r="CJ482" s="255"/>
      <c r="CK482" s="255"/>
      <c r="CL482" s="255"/>
      <c r="CM482" s="256"/>
      <c r="CN482" s="256"/>
      <c r="CO482" s="256"/>
      <c r="CP482" s="256"/>
      <c r="CQ482" s="256"/>
      <c r="CR482" s="247"/>
      <c r="CS482" s="64"/>
      <c r="CT482" s="226"/>
      <c r="CU482" s="226"/>
      <c r="CV482" s="226"/>
      <c r="CW482" s="226"/>
      <c r="CX482" s="226"/>
      <c r="CY482" s="247"/>
      <c r="CZ482" s="64"/>
      <c r="DA482" s="256"/>
      <c r="DB482" s="256"/>
      <c r="DC482" s="256"/>
      <c r="DD482" s="256"/>
      <c r="DE482" s="256"/>
    </row>
    <row r="483" spans="1:109" ht="16.5" x14ac:dyDescent="0.3">
      <c r="A483" s="410">
        <v>2016</v>
      </c>
      <c r="B483" s="64" t="s">
        <v>44</v>
      </c>
      <c r="C483" s="358" t="s">
        <v>104</v>
      </c>
      <c r="D483" s="359">
        <v>2704.1399999999994</v>
      </c>
      <c r="E483" s="359">
        <v>14510.335000000001</v>
      </c>
      <c r="F483" s="360">
        <v>5595.1710000000003</v>
      </c>
      <c r="G483" s="360">
        <v>289.15999999999997</v>
      </c>
      <c r="H483" s="118">
        <v>23098.806</v>
      </c>
      <c r="I483" s="54"/>
      <c r="J483" s="54"/>
      <c r="BY483" s="247"/>
      <c r="BZ483" s="64"/>
      <c r="CA483" s="254"/>
      <c r="CB483" s="254"/>
      <c r="CC483" s="254"/>
      <c r="CD483" s="254"/>
      <c r="CE483" s="254"/>
      <c r="CF483" s="247"/>
      <c r="CG483" s="64"/>
      <c r="CH483" s="255"/>
      <c r="CI483" s="255"/>
      <c r="CJ483" s="255"/>
      <c r="CK483" s="255"/>
      <c r="CL483" s="255"/>
      <c r="CM483" s="256"/>
      <c r="CN483" s="256"/>
      <c r="CO483" s="256"/>
      <c r="CP483" s="256"/>
      <c r="CQ483" s="256"/>
      <c r="CR483" s="247"/>
      <c r="CS483" s="64"/>
      <c r="CT483" s="226"/>
      <c r="CU483" s="226"/>
      <c r="CV483" s="226"/>
      <c r="CW483" s="226"/>
      <c r="CX483" s="226"/>
      <c r="CY483" s="247"/>
      <c r="CZ483" s="64"/>
      <c r="DA483" s="256"/>
      <c r="DB483" s="256"/>
      <c r="DC483" s="256"/>
      <c r="DD483" s="256"/>
      <c r="DE483" s="256"/>
    </row>
    <row r="484" spans="1:109" ht="16.5" x14ac:dyDescent="0.3">
      <c r="A484" s="391">
        <v>2016</v>
      </c>
      <c r="B484" s="353" t="s">
        <v>45</v>
      </c>
      <c r="C484" s="354" t="s">
        <v>104</v>
      </c>
      <c r="D484" s="355">
        <v>2951.21</v>
      </c>
      <c r="E484" s="355">
        <v>15359.755999999999</v>
      </c>
      <c r="F484" s="356">
        <v>5203.87</v>
      </c>
      <c r="G484" s="356">
        <v>160.245</v>
      </c>
      <c r="H484" s="357">
        <v>23675.081000000002</v>
      </c>
      <c r="I484" s="54"/>
      <c r="J484" s="54"/>
      <c r="BY484" s="247"/>
      <c r="BZ484" s="64"/>
      <c r="CA484" s="254"/>
      <c r="CB484" s="254"/>
      <c r="CC484" s="254"/>
      <c r="CD484" s="254"/>
      <c r="CE484" s="254"/>
      <c r="CF484" s="247"/>
      <c r="CG484" s="64"/>
      <c r="CH484" s="255"/>
      <c r="CI484" s="255"/>
      <c r="CJ484" s="255"/>
      <c r="CK484" s="255"/>
      <c r="CL484" s="255"/>
      <c r="CM484" s="256"/>
      <c r="CN484" s="256"/>
      <c r="CO484" s="256"/>
      <c r="CP484" s="256"/>
      <c r="CQ484" s="256"/>
      <c r="CR484" s="247"/>
      <c r="CS484" s="64"/>
      <c r="CT484" s="226"/>
      <c r="CU484" s="226"/>
      <c r="CV484" s="226"/>
      <c r="CW484" s="226"/>
      <c r="CX484" s="226"/>
      <c r="CY484" s="247"/>
      <c r="CZ484" s="64"/>
      <c r="DA484" s="256"/>
      <c r="DB484" s="256"/>
      <c r="DC484" s="256"/>
      <c r="DD484" s="256"/>
      <c r="DE484" s="256"/>
    </row>
    <row r="485" spans="1:109" ht="16.5" x14ac:dyDescent="0.3">
      <c r="A485" s="410">
        <v>2016</v>
      </c>
      <c r="B485" s="64" t="s">
        <v>46</v>
      </c>
      <c r="C485" s="358" t="s">
        <v>104</v>
      </c>
      <c r="D485" s="359">
        <v>1518.4699999999998</v>
      </c>
      <c r="E485" s="359">
        <v>14299.089</v>
      </c>
      <c r="F485" s="360">
        <v>6726.4624999999996</v>
      </c>
      <c r="G485" s="360">
        <v>116.74</v>
      </c>
      <c r="H485" s="118">
        <v>22660.761500000001</v>
      </c>
      <c r="I485" s="54"/>
      <c r="J485" s="54"/>
      <c r="BY485" s="247"/>
      <c r="BZ485" s="64"/>
      <c r="CA485" s="254"/>
      <c r="CB485" s="254"/>
      <c r="CC485" s="254"/>
      <c r="CD485" s="254"/>
      <c r="CE485" s="254"/>
      <c r="CF485" s="247"/>
      <c r="CG485" s="64"/>
      <c r="CH485" s="255"/>
      <c r="CI485" s="255"/>
      <c r="CJ485" s="255"/>
      <c r="CK485" s="255"/>
      <c r="CL485" s="255"/>
      <c r="CM485" s="256"/>
      <c r="CN485" s="256"/>
      <c r="CO485" s="256"/>
      <c r="CP485" s="256"/>
      <c r="CQ485" s="256"/>
      <c r="CR485" s="247"/>
      <c r="CS485" s="64"/>
      <c r="CT485" s="226"/>
      <c r="CU485" s="226"/>
      <c r="CV485" s="226"/>
      <c r="CW485" s="226"/>
      <c r="CX485" s="226"/>
      <c r="CY485" s="247"/>
      <c r="CZ485" s="64"/>
      <c r="DA485" s="256"/>
      <c r="DB485" s="256"/>
      <c r="DC485" s="256"/>
      <c r="DD485" s="256"/>
      <c r="DE485" s="256"/>
    </row>
    <row r="486" spans="1:109" ht="16.5" x14ac:dyDescent="0.3">
      <c r="A486" s="391">
        <v>2016</v>
      </c>
      <c r="B486" s="353" t="s">
        <v>47</v>
      </c>
      <c r="C486" s="354" t="s">
        <v>104</v>
      </c>
      <c r="D486" s="355">
        <v>1997.73</v>
      </c>
      <c r="E486" s="355">
        <v>13575.308999999999</v>
      </c>
      <c r="F486" s="356">
        <v>4724.6624999999995</v>
      </c>
      <c r="G486" s="356">
        <v>99.210000000000008</v>
      </c>
      <c r="H486" s="357">
        <v>20396.911500000002</v>
      </c>
      <c r="I486" s="54"/>
      <c r="J486" s="54"/>
      <c r="BY486" s="247"/>
      <c r="BZ486" s="64"/>
      <c r="CA486" s="254"/>
      <c r="CB486" s="254"/>
      <c r="CC486" s="254"/>
      <c r="CD486" s="254"/>
      <c r="CE486" s="254"/>
      <c r="CF486" s="247"/>
      <c r="CG486" s="64"/>
      <c r="CH486" s="255"/>
      <c r="CI486" s="255"/>
      <c r="CJ486" s="255"/>
      <c r="CK486" s="255"/>
      <c r="CL486" s="255"/>
      <c r="CM486" s="256"/>
      <c r="CN486" s="256"/>
      <c r="CO486" s="256"/>
      <c r="CP486" s="256"/>
      <c r="CQ486" s="256"/>
      <c r="CR486" s="247"/>
      <c r="CS486" s="64"/>
      <c r="CT486" s="226"/>
      <c r="CU486" s="226"/>
      <c r="CV486" s="226"/>
      <c r="CW486" s="226"/>
      <c r="CX486" s="226"/>
      <c r="CY486" s="247"/>
      <c r="CZ486" s="64"/>
      <c r="DA486" s="256"/>
      <c r="DB486" s="256"/>
      <c r="DC486" s="256"/>
      <c r="DD486" s="256"/>
      <c r="DE486" s="256"/>
    </row>
    <row r="487" spans="1:109" ht="16.5" x14ac:dyDescent="0.3">
      <c r="A487" s="410">
        <v>2016</v>
      </c>
      <c r="B487" s="64" t="s">
        <v>48</v>
      </c>
      <c r="C487" s="358" t="s">
        <v>104</v>
      </c>
      <c r="D487" s="359">
        <v>1514.4099999999999</v>
      </c>
      <c r="E487" s="359">
        <v>13035.2585</v>
      </c>
      <c r="F487" s="360">
        <v>6245.51</v>
      </c>
      <c r="G487" s="360">
        <v>112.77</v>
      </c>
      <c r="H487" s="118">
        <v>20907.948499999999</v>
      </c>
      <c r="I487" s="54"/>
      <c r="J487" s="54"/>
      <c r="BY487" s="247"/>
      <c r="BZ487" s="64"/>
      <c r="CA487" s="254"/>
      <c r="CB487" s="254"/>
      <c r="CC487" s="254"/>
      <c r="CD487" s="254"/>
      <c r="CE487" s="254"/>
      <c r="CF487" s="247"/>
      <c r="CG487" s="64"/>
      <c r="CH487" s="255"/>
      <c r="CI487" s="255"/>
      <c r="CJ487" s="255"/>
      <c r="CK487" s="255"/>
      <c r="CL487" s="255"/>
      <c r="CM487" s="256"/>
      <c r="CN487" s="256"/>
      <c r="CO487" s="256"/>
      <c r="CP487" s="256"/>
      <c r="CQ487" s="256"/>
      <c r="CR487" s="247"/>
      <c r="CS487" s="64"/>
      <c r="CT487" s="226"/>
      <c r="CU487" s="226"/>
      <c r="CV487" s="226"/>
      <c r="CW487" s="226"/>
      <c r="CX487" s="226"/>
      <c r="CY487" s="247"/>
      <c r="CZ487" s="64"/>
      <c r="DA487" s="256"/>
      <c r="DB487" s="256"/>
      <c r="DC487" s="256"/>
      <c r="DD487" s="256"/>
      <c r="DE487" s="256"/>
    </row>
    <row r="488" spans="1:109" ht="16.5" x14ac:dyDescent="0.3">
      <c r="A488" s="391">
        <v>2016</v>
      </c>
      <c r="B488" s="353" t="s">
        <v>49</v>
      </c>
      <c r="C488" s="354" t="s">
        <v>104</v>
      </c>
      <c r="D488" s="355">
        <v>2108.6099999999997</v>
      </c>
      <c r="E488" s="355">
        <v>14908.8495</v>
      </c>
      <c r="F488" s="356">
        <v>4981.1325000000006</v>
      </c>
      <c r="G488" s="356">
        <v>7.5</v>
      </c>
      <c r="H488" s="357">
        <v>22006.091999999997</v>
      </c>
      <c r="I488" s="54"/>
      <c r="J488" s="54"/>
      <c r="BY488" s="247"/>
      <c r="BZ488" s="64"/>
      <c r="CA488" s="254"/>
      <c r="CB488" s="254"/>
      <c r="CC488" s="254"/>
      <c r="CD488" s="254"/>
      <c r="CE488" s="254"/>
      <c r="CF488" s="247"/>
      <c r="CG488" s="64"/>
      <c r="CH488" s="255"/>
      <c r="CI488" s="255"/>
      <c r="CJ488" s="255"/>
      <c r="CK488" s="255"/>
      <c r="CL488" s="255"/>
      <c r="CM488" s="256"/>
      <c r="CN488" s="256"/>
      <c r="CO488" s="256"/>
      <c r="CP488" s="256"/>
      <c r="CQ488" s="256"/>
      <c r="CR488" s="247"/>
      <c r="CS488" s="64"/>
      <c r="CT488" s="226"/>
      <c r="CU488" s="226"/>
      <c r="CV488" s="226"/>
      <c r="CW488" s="226"/>
      <c r="CX488" s="226"/>
      <c r="CY488" s="247"/>
      <c r="CZ488" s="64"/>
      <c r="DA488" s="256"/>
      <c r="DB488" s="256"/>
      <c r="DC488" s="256"/>
      <c r="DD488" s="256"/>
      <c r="DE488" s="256"/>
    </row>
    <row r="489" spans="1:109" ht="16.5" x14ac:dyDescent="0.3">
      <c r="A489" s="410">
        <v>2017</v>
      </c>
      <c r="B489" s="64" t="s">
        <v>50</v>
      </c>
      <c r="C489" s="358" t="s">
        <v>104</v>
      </c>
      <c r="D489" s="359">
        <v>2171.11</v>
      </c>
      <c r="E489" s="359">
        <v>12901.1255</v>
      </c>
      <c r="F489" s="360">
        <v>3596.8525000000004</v>
      </c>
      <c r="G489" s="360">
        <v>35</v>
      </c>
      <c r="H489" s="118">
        <v>18704.088000000003</v>
      </c>
      <c r="I489" s="54"/>
      <c r="J489" s="54"/>
      <c r="BY489" s="247"/>
      <c r="BZ489" s="64"/>
      <c r="CA489" s="254"/>
      <c r="CB489" s="254"/>
      <c r="CC489" s="254"/>
      <c r="CD489" s="254"/>
      <c r="CE489" s="254"/>
      <c r="CF489" s="247"/>
      <c r="CG489" s="64"/>
      <c r="CH489" s="255"/>
      <c r="CI489" s="255"/>
      <c r="CJ489" s="255"/>
      <c r="CK489" s="255"/>
      <c r="CL489" s="255"/>
      <c r="CM489" s="256"/>
      <c r="CN489" s="256"/>
      <c r="CO489" s="256"/>
      <c r="CP489" s="256"/>
      <c r="CQ489" s="256"/>
      <c r="CR489" s="247"/>
      <c r="CS489" s="64"/>
      <c r="CT489" s="226"/>
      <c r="CU489" s="226"/>
      <c r="CV489" s="226"/>
      <c r="CW489" s="226"/>
      <c r="CX489" s="226"/>
      <c r="CY489" s="247"/>
      <c r="CZ489" s="64"/>
      <c r="DA489" s="256"/>
      <c r="DB489" s="256"/>
      <c r="DC489" s="256"/>
      <c r="DD489" s="256"/>
      <c r="DE489" s="256"/>
    </row>
    <row r="490" spans="1:109" ht="16.5" x14ac:dyDescent="0.3">
      <c r="A490" s="391">
        <v>2017</v>
      </c>
      <c r="B490" s="353" t="s">
        <v>51</v>
      </c>
      <c r="C490" s="354" t="s">
        <v>104</v>
      </c>
      <c r="D490" s="355">
        <v>2899.75</v>
      </c>
      <c r="E490" s="355">
        <v>13588.7325</v>
      </c>
      <c r="F490" s="356">
        <v>2904.4150000000004</v>
      </c>
      <c r="G490" s="356">
        <v>206.42500000000001</v>
      </c>
      <c r="H490" s="357">
        <v>19599.322500000002</v>
      </c>
      <c r="I490" s="54"/>
      <c r="J490" s="54"/>
      <c r="BY490" s="247"/>
      <c r="BZ490" s="64"/>
      <c r="CA490" s="254"/>
      <c r="CB490" s="254"/>
      <c r="CC490" s="254"/>
      <c r="CD490" s="254"/>
      <c r="CE490" s="254"/>
      <c r="CF490" s="247"/>
      <c r="CG490" s="64"/>
      <c r="CH490" s="255"/>
      <c r="CI490" s="255"/>
      <c r="CJ490" s="255"/>
      <c r="CK490" s="255"/>
      <c r="CL490" s="255"/>
      <c r="CM490" s="256"/>
      <c r="CN490" s="256"/>
      <c r="CO490" s="256"/>
      <c r="CP490" s="256"/>
      <c r="CQ490" s="256"/>
      <c r="CR490" s="247"/>
      <c r="CS490" s="64"/>
      <c r="CT490" s="226"/>
      <c r="CU490" s="226"/>
      <c r="CV490" s="226"/>
      <c r="CW490" s="226"/>
      <c r="CX490" s="226"/>
      <c r="CY490" s="247"/>
      <c r="CZ490" s="64"/>
      <c r="DA490" s="256"/>
      <c r="DB490" s="256"/>
      <c r="DC490" s="256"/>
      <c r="DD490" s="256"/>
      <c r="DE490" s="256"/>
    </row>
    <row r="491" spans="1:109" ht="16.5" x14ac:dyDescent="0.3">
      <c r="A491" s="410">
        <v>2017</v>
      </c>
      <c r="B491" s="64" t="s">
        <v>52</v>
      </c>
      <c r="C491" s="358" t="s">
        <v>104</v>
      </c>
      <c r="D491" s="359">
        <v>2709.6400000000003</v>
      </c>
      <c r="E491" s="359">
        <v>13627.629499999999</v>
      </c>
      <c r="F491" s="360">
        <v>6086.7500000000009</v>
      </c>
      <c r="G491" s="360">
        <v>570.46590000000003</v>
      </c>
      <c r="H491" s="118">
        <v>22994.485400000001</v>
      </c>
      <c r="I491" s="54"/>
      <c r="J491" s="54"/>
      <c r="BY491" s="247"/>
      <c r="BZ491" s="64"/>
      <c r="CA491" s="254"/>
      <c r="CB491" s="254"/>
      <c r="CC491" s="254"/>
      <c r="CD491" s="254"/>
      <c r="CE491" s="254"/>
      <c r="CF491" s="247"/>
      <c r="CG491" s="64"/>
      <c r="CH491" s="255"/>
      <c r="CI491" s="255"/>
      <c r="CJ491" s="255"/>
      <c r="CK491" s="255"/>
      <c r="CL491" s="255"/>
      <c r="CM491" s="256"/>
      <c r="CN491" s="256"/>
      <c r="CO491" s="256"/>
      <c r="CP491" s="256"/>
      <c r="CQ491" s="256"/>
      <c r="CR491" s="247"/>
      <c r="CS491" s="64"/>
      <c r="CT491" s="226"/>
      <c r="CU491" s="226"/>
      <c r="CV491" s="226"/>
      <c r="CW491" s="226"/>
      <c r="CX491" s="226"/>
      <c r="CY491" s="247"/>
      <c r="CZ491" s="64"/>
      <c r="DA491" s="256"/>
      <c r="DB491" s="256"/>
      <c r="DC491" s="256"/>
      <c r="DD491" s="256"/>
      <c r="DE491" s="256"/>
    </row>
    <row r="492" spans="1:109" ht="16.5" x14ac:dyDescent="0.3">
      <c r="A492" s="391">
        <v>2017</v>
      </c>
      <c r="B492" s="353" t="s">
        <v>40</v>
      </c>
      <c r="C492" s="354" t="s">
        <v>104</v>
      </c>
      <c r="D492" s="355">
        <v>2054.61</v>
      </c>
      <c r="E492" s="355">
        <v>10381.225499999999</v>
      </c>
      <c r="F492" s="356">
        <v>3546.9915000000001</v>
      </c>
      <c r="G492" s="356">
        <v>402.86</v>
      </c>
      <c r="H492" s="357">
        <v>16385.686999999998</v>
      </c>
      <c r="I492" s="54"/>
      <c r="J492" s="54"/>
      <c r="BY492" s="247"/>
      <c r="BZ492" s="64"/>
      <c r="CA492" s="254"/>
      <c r="CB492" s="254"/>
      <c r="CC492" s="254"/>
      <c r="CD492" s="254"/>
      <c r="CE492" s="254"/>
      <c r="CF492" s="247"/>
      <c r="CG492" s="64"/>
      <c r="CH492" s="255"/>
      <c r="CI492" s="255"/>
      <c r="CJ492" s="255"/>
      <c r="CK492" s="255"/>
      <c r="CL492" s="255"/>
      <c r="CM492" s="256"/>
      <c r="CN492" s="256"/>
      <c r="CO492" s="256"/>
      <c r="CP492" s="256"/>
      <c r="CQ492" s="256"/>
      <c r="CR492" s="247"/>
      <c r="CS492" s="64"/>
      <c r="CT492" s="226"/>
      <c r="CU492" s="226"/>
      <c r="CV492" s="226"/>
      <c r="CW492" s="226"/>
      <c r="CX492" s="226"/>
      <c r="CY492" s="247"/>
      <c r="CZ492" s="64"/>
      <c r="DA492" s="256"/>
      <c r="DB492" s="256"/>
      <c r="DC492" s="256"/>
      <c r="DD492" s="256"/>
      <c r="DE492" s="256"/>
    </row>
    <row r="493" spans="1:109" ht="16.5" x14ac:dyDescent="0.3">
      <c r="A493" s="410">
        <v>2017</v>
      </c>
      <c r="B493" s="64" t="s">
        <v>42</v>
      </c>
      <c r="C493" s="358" t="s">
        <v>104</v>
      </c>
      <c r="D493" s="359">
        <v>1722.55</v>
      </c>
      <c r="E493" s="359">
        <v>12518.984499999999</v>
      </c>
      <c r="F493" s="360">
        <v>5489.2525000000005</v>
      </c>
      <c r="G493" s="360">
        <v>547.61</v>
      </c>
      <c r="H493" s="118">
        <v>20278.397000000001</v>
      </c>
      <c r="I493" s="54"/>
      <c r="J493" s="54"/>
      <c r="BY493" s="247"/>
      <c r="BZ493" s="64"/>
      <c r="CA493" s="254"/>
      <c r="CB493" s="254"/>
      <c r="CC493" s="254"/>
      <c r="CD493" s="254"/>
      <c r="CE493" s="254"/>
      <c r="CF493" s="247"/>
      <c r="CG493" s="64"/>
      <c r="CH493" s="255"/>
      <c r="CI493" s="255"/>
      <c r="CJ493" s="255"/>
      <c r="CK493" s="255"/>
      <c r="CL493" s="255"/>
      <c r="CM493" s="256"/>
      <c r="CN493" s="256"/>
      <c r="CO493" s="256"/>
      <c r="CP493" s="256"/>
      <c r="CQ493" s="256"/>
      <c r="CR493" s="247"/>
      <c r="CS493" s="64"/>
      <c r="CT493" s="226"/>
      <c r="CU493" s="226"/>
      <c r="CV493" s="226"/>
      <c r="CW493" s="226"/>
      <c r="CX493" s="226"/>
      <c r="CY493" s="247"/>
      <c r="CZ493" s="64"/>
      <c r="DA493" s="256"/>
      <c r="DB493" s="256"/>
      <c r="DC493" s="256"/>
      <c r="DD493" s="256"/>
      <c r="DE493" s="256"/>
    </row>
    <row r="494" spans="1:109" ht="16.5" x14ac:dyDescent="0.3">
      <c r="A494" s="391">
        <v>2017</v>
      </c>
      <c r="B494" s="353" t="s">
        <v>43</v>
      </c>
      <c r="C494" s="354" t="s">
        <v>104</v>
      </c>
      <c r="D494" s="355">
        <v>1566.23</v>
      </c>
      <c r="E494" s="355">
        <v>12514.475000000002</v>
      </c>
      <c r="F494" s="356">
        <v>7957.3525</v>
      </c>
      <c r="G494" s="356">
        <v>536.755</v>
      </c>
      <c r="H494" s="357">
        <v>22574.8125</v>
      </c>
      <c r="I494" s="54"/>
      <c r="J494" s="54"/>
      <c r="BY494" s="247"/>
      <c r="BZ494" s="64"/>
      <c r="CA494" s="254"/>
      <c r="CB494" s="254"/>
      <c r="CC494" s="254"/>
      <c r="CD494" s="254"/>
      <c r="CE494" s="254"/>
      <c r="CF494" s="247"/>
      <c r="CG494" s="64"/>
      <c r="CH494" s="255"/>
      <c r="CI494" s="255"/>
      <c r="CJ494" s="255"/>
      <c r="CK494" s="255"/>
      <c r="CL494" s="255"/>
      <c r="CM494" s="256"/>
      <c r="CN494" s="256"/>
      <c r="CO494" s="256"/>
      <c r="CP494" s="256"/>
      <c r="CQ494" s="256"/>
      <c r="CR494" s="247"/>
      <c r="CS494" s="64"/>
      <c r="CT494" s="226"/>
      <c r="CU494" s="226"/>
      <c r="CV494" s="226"/>
      <c r="CW494" s="226"/>
      <c r="CX494" s="226"/>
      <c r="CY494" s="247"/>
      <c r="CZ494" s="64"/>
      <c r="DA494" s="256"/>
      <c r="DB494" s="256"/>
      <c r="DC494" s="256"/>
      <c r="DD494" s="256"/>
      <c r="DE494" s="256"/>
    </row>
    <row r="495" spans="1:109" ht="16.5" x14ac:dyDescent="0.3">
      <c r="A495" s="410">
        <v>2017</v>
      </c>
      <c r="B495" s="64" t="s">
        <v>44</v>
      </c>
      <c r="C495" s="358" t="s">
        <v>104</v>
      </c>
      <c r="D495" s="359">
        <v>1350.02</v>
      </c>
      <c r="E495" s="359">
        <v>15188.037</v>
      </c>
      <c r="F495" s="360">
        <v>5168.4674999999997</v>
      </c>
      <c r="G495" s="360">
        <v>212.45250000000001</v>
      </c>
      <c r="H495" s="118">
        <v>21918.976999999999</v>
      </c>
      <c r="I495" s="54"/>
      <c r="J495" s="54"/>
      <c r="BY495" s="247"/>
      <c r="BZ495" s="64"/>
      <c r="CA495" s="254"/>
      <c r="CB495" s="254"/>
      <c r="CC495" s="254"/>
      <c r="CD495" s="254"/>
      <c r="CE495" s="254"/>
      <c r="CF495" s="247"/>
      <c r="CG495" s="64"/>
      <c r="CH495" s="255"/>
      <c r="CI495" s="255"/>
      <c r="CJ495" s="255"/>
      <c r="CK495" s="255"/>
      <c r="CL495" s="255"/>
      <c r="CM495" s="256"/>
      <c r="CN495" s="256"/>
      <c r="CO495" s="256"/>
      <c r="CP495" s="256"/>
      <c r="CQ495" s="256"/>
      <c r="CR495" s="247"/>
      <c r="CS495" s="64"/>
      <c r="CT495" s="226"/>
      <c r="CU495" s="226"/>
      <c r="CV495" s="226"/>
      <c r="CW495" s="226"/>
      <c r="CX495" s="226"/>
      <c r="CY495" s="247"/>
      <c r="CZ495" s="64"/>
      <c r="DA495" s="256"/>
      <c r="DB495" s="256"/>
      <c r="DC495" s="256"/>
      <c r="DD495" s="256"/>
      <c r="DE495" s="256"/>
    </row>
    <row r="496" spans="1:109" ht="16.5" x14ac:dyDescent="0.3">
      <c r="A496" s="391">
        <v>2017</v>
      </c>
      <c r="B496" s="353" t="s">
        <v>45</v>
      </c>
      <c r="C496" s="354" t="s">
        <v>104</v>
      </c>
      <c r="D496" s="355">
        <v>1214.6099999999999</v>
      </c>
      <c r="E496" s="355">
        <v>14639.038500000001</v>
      </c>
      <c r="F496" s="356">
        <v>4992.4775</v>
      </c>
      <c r="G496" s="356">
        <v>124.63</v>
      </c>
      <c r="H496" s="357">
        <v>20970.756000000001</v>
      </c>
      <c r="I496" s="54"/>
      <c r="J496" s="54"/>
      <c r="BY496" s="247"/>
      <c r="BZ496" s="64"/>
      <c r="CA496" s="254"/>
      <c r="CB496" s="254"/>
      <c r="CC496" s="254"/>
      <c r="CD496" s="254"/>
      <c r="CE496" s="254"/>
      <c r="CF496" s="247"/>
      <c r="CG496" s="64"/>
      <c r="CH496" s="255"/>
      <c r="CI496" s="255"/>
      <c r="CJ496" s="255"/>
      <c r="CK496" s="255"/>
      <c r="CL496" s="255"/>
      <c r="CM496" s="256"/>
      <c r="CN496" s="256"/>
      <c r="CO496" s="256"/>
      <c r="CP496" s="256"/>
      <c r="CQ496" s="256"/>
      <c r="CR496" s="247"/>
      <c r="CS496" s="64"/>
      <c r="CT496" s="226"/>
      <c r="CU496" s="226"/>
      <c r="CV496" s="226"/>
      <c r="CW496" s="226"/>
      <c r="CX496" s="226"/>
      <c r="CY496" s="247"/>
      <c r="CZ496" s="64"/>
      <c r="DA496" s="256"/>
      <c r="DB496" s="256"/>
      <c r="DC496" s="256"/>
      <c r="DD496" s="256"/>
      <c r="DE496" s="256"/>
    </row>
    <row r="497" spans="1:109" ht="16.5" x14ac:dyDescent="0.3">
      <c r="A497" s="410">
        <v>2017</v>
      </c>
      <c r="B497" s="64" t="s">
        <v>46</v>
      </c>
      <c r="C497" s="358" t="s">
        <v>104</v>
      </c>
      <c r="D497" s="359">
        <v>1538.08</v>
      </c>
      <c r="E497" s="359">
        <v>14898.7835</v>
      </c>
      <c r="F497" s="360">
        <v>5636.8525</v>
      </c>
      <c r="G497" s="360">
        <v>593.65000000000009</v>
      </c>
      <c r="H497" s="118">
        <v>22667.366000000002</v>
      </c>
      <c r="I497" s="54"/>
      <c r="J497" s="54"/>
      <c r="BY497" s="247"/>
      <c r="BZ497" s="64"/>
      <c r="CA497" s="254"/>
      <c r="CB497" s="254"/>
      <c r="CC497" s="254"/>
      <c r="CD497" s="254"/>
      <c r="CE497" s="254"/>
      <c r="CF497" s="247"/>
      <c r="CG497" s="64"/>
      <c r="CH497" s="255"/>
      <c r="CI497" s="255"/>
      <c r="CJ497" s="255"/>
      <c r="CK497" s="255"/>
      <c r="CL497" s="255"/>
      <c r="CM497" s="256"/>
      <c r="CN497" s="256"/>
      <c r="CO497" s="256"/>
      <c r="CP497" s="256"/>
      <c r="CQ497" s="256"/>
      <c r="CR497" s="247"/>
      <c r="CS497" s="64"/>
      <c r="CT497" s="226"/>
      <c r="CU497" s="226"/>
      <c r="CV497" s="226"/>
      <c r="CW497" s="226"/>
      <c r="CX497" s="226"/>
      <c r="CY497" s="247"/>
      <c r="CZ497" s="64"/>
      <c r="DA497" s="256"/>
      <c r="DB497" s="256"/>
      <c r="DC497" s="256"/>
      <c r="DD497" s="256"/>
      <c r="DE497" s="256"/>
    </row>
    <row r="498" spans="1:109" ht="16.5" x14ac:dyDescent="0.3">
      <c r="A498" s="391">
        <v>2017</v>
      </c>
      <c r="B498" s="353" t="s">
        <v>47</v>
      </c>
      <c r="C498" s="354" t="s">
        <v>104</v>
      </c>
      <c r="D498" s="355">
        <v>2729.34</v>
      </c>
      <c r="E498" s="355">
        <v>17018.2215</v>
      </c>
      <c r="F498" s="356">
        <v>4578.7725</v>
      </c>
      <c r="G498" s="356">
        <v>553.04999999999995</v>
      </c>
      <c r="H498" s="357">
        <v>24879.384000000002</v>
      </c>
      <c r="I498" s="54"/>
      <c r="J498" s="54"/>
      <c r="BY498" s="247"/>
      <c r="BZ498" s="64"/>
      <c r="CA498" s="254"/>
      <c r="CB498" s="254"/>
      <c r="CC498" s="254"/>
      <c r="CD498" s="254"/>
      <c r="CE498" s="254"/>
      <c r="CF498" s="247"/>
      <c r="CG498" s="64"/>
      <c r="CH498" s="255"/>
      <c r="CI498" s="255"/>
      <c r="CJ498" s="255"/>
      <c r="CK498" s="255"/>
      <c r="CL498" s="255"/>
      <c r="CM498" s="256"/>
      <c r="CN498" s="256"/>
      <c r="CO498" s="256"/>
      <c r="CP498" s="256"/>
      <c r="CQ498" s="256"/>
      <c r="CR498" s="247"/>
      <c r="CS498" s="64"/>
      <c r="CT498" s="226"/>
      <c r="CU498" s="226"/>
      <c r="CV498" s="226"/>
      <c r="CW498" s="226"/>
      <c r="CX498" s="226"/>
      <c r="CY498" s="247"/>
      <c r="CZ498" s="64"/>
      <c r="DA498" s="256"/>
      <c r="DB498" s="256"/>
      <c r="DC498" s="256"/>
      <c r="DD498" s="256"/>
      <c r="DE498" s="256"/>
    </row>
    <row r="499" spans="1:109" ht="16.5" x14ac:dyDescent="0.3">
      <c r="A499" s="410">
        <v>2017</v>
      </c>
      <c r="B499" s="64" t="s">
        <v>48</v>
      </c>
      <c r="C499" s="358" t="s">
        <v>104</v>
      </c>
      <c r="D499" s="359">
        <v>3103.25</v>
      </c>
      <c r="E499" s="359">
        <v>14702.812999999998</v>
      </c>
      <c r="F499" s="360">
        <v>4905.0074999999997</v>
      </c>
      <c r="G499" s="360">
        <v>1251.8874999999998</v>
      </c>
      <c r="H499" s="118">
        <v>23962.957999999999</v>
      </c>
      <c r="I499" s="54"/>
      <c r="J499" s="54"/>
      <c r="BY499" s="247"/>
      <c r="BZ499" s="64"/>
      <c r="CA499" s="254"/>
      <c r="CB499" s="254"/>
      <c r="CC499" s="254"/>
      <c r="CD499" s="254"/>
      <c r="CE499" s="254"/>
      <c r="CF499" s="247"/>
      <c r="CG499" s="64"/>
      <c r="CH499" s="255"/>
      <c r="CI499" s="255"/>
      <c r="CJ499" s="255"/>
      <c r="CK499" s="255"/>
      <c r="CL499" s="255"/>
      <c r="CM499" s="256"/>
      <c r="CN499" s="256"/>
      <c r="CO499" s="256"/>
      <c r="CP499" s="256"/>
      <c r="CQ499" s="256"/>
      <c r="CR499" s="247"/>
      <c r="CS499" s="64"/>
      <c r="CT499" s="226"/>
      <c r="CU499" s="226"/>
      <c r="CV499" s="226"/>
      <c r="CW499" s="226"/>
      <c r="CX499" s="226"/>
      <c r="CY499" s="247"/>
      <c r="CZ499" s="64"/>
      <c r="DA499" s="256"/>
      <c r="DB499" s="256"/>
      <c r="DC499" s="256"/>
      <c r="DD499" s="256"/>
      <c r="DE499" s="256"/>
    </row>
    <row r="500" spans="1:109" ht="16.5" x14ac:dyDescent="0.3">
      <c r="A500" s="391">
        <v>2017</v>
      </c>
      <c r="B500" s="353" t="s">
        <v>49</v>
      </c>
      <c r="C500" s="354" t="s">
        <v>104</v>
      </c>
      <c r="D500" s="355">
        <v>3048.95</v>
      </c>
      <c r="E500" s="355">
        <v>14224.5525</v>
      </c>
      <c r="F500" s="356">
        <v>4361.1350000000002</v>
      </c>
      <c r="G500" s="356">
        <v>1129.575</v>
      </c>
      <c r="H500" s="357">
        <v>22764.212499999998</v>
      </c>
      <c r="I500" s="54"/>
      <c r="J500" s="54"/>
      <c r="BY500" s="247"/>
      <c r="BZ500" s="64"/>
      <c r="CA500" s="254"/>
      <c r="CB500" s="254"/>
      <c r="CC500" s="254"/>
      <c r="CD500" s="254"/>
      <c r="CE500" s="254"/>
      <c r="CF500" s="247"/>
      <c r="CG500" s="64"/>
      <c r="CH500" s="255"/>
      <c r="CI500" s="255"/>
      <c r="CJ500" s="255"/>
      <c r="CK500" s="255"/>
      <c r="CL500" s="255"/>
      <c r="CM500" s="256"/>
      <c r="CN500" s="256"/>
      <c r="CO500" s="256"/>
      <c r="CP500" s="256"/>
      <c r="CQ500" s="256"/>
      <c r="CR500" s="247"/>
      <c r="CS500" s="64"/>
      <c r="CT500" s="226"/>
      <c r="CU500" s="226"/>
      <c r="CV500" s="226"/>
      <c r="CW500" s="226"/>
      <c r="CX500" s="226"/>
      <c r="CY500" s="247"/>
      <c r="CZ500" s="64"/>
      <c r="DA500" s="256"/>
      <c r="DB500" s="256"/>
      <c r="DC500" s="256"/>
      <c r="DD500" s="256"/>
      <c r="DE500" s="256"/>
    </row>
    <row r="501" spans="1:109" ht="16.5" x14ac:dyDescent="0.3">
      <c r="A501" s="410">
        <v>2018</v>
      </c>
      <c r="B501" s="64" t="s">
        <v>50</v>
      </c>
      <c r="C501" s="358" t="s">
        <v>104</v>
      </c>
      <c r="D501" s="359">
        <v>4187.53</v>
      </c>
      <c r="E501" s="359">
        <v>15493.894000000002</v>
      </c>
      <c r="F501" s="360">
        <v>2581.7550000000001</v>
      </c>
      <c r="G501" s="360">
        <v>874.56</v>
      </c>
      <c r="H501" s="118">
        <v>23137.738999999998</v>
      </c>
      <c r="I501" s="54"/>
      <c r="J501" s="54"/>
      <c r="BY501" s="247"/>
      <c r="BZ501" s="64"/>
      <c r="CA501" s="254"/>
      <c r="CB501" s="254"/>
      <c r="CC501" s="254"/>
      <c r="CD501" s="254"/>
      <c r="CE501" s="254"/>
      <c r="CF501" s="247"/>
      <c r="CG501" s="64"/>
      <c r="CH501" s="255"/>
      <c r="CI501" s="255"/>
      <c r="CJ501" s="255"/>
      <c r="CK501" s="255"/>
      <c r="CL501" s="255"/>
      <c r="CM501" s="256"/>
      <c r="CN501" s="256"/>
      <c r="CO501" s="256"/>
      <c r="CP501" s="256"/>
      <c r="CQ501" s="256"/>
      <c r="CR501" s="247"/>
      <c r="CS501" s="64"/>
      <c r="CT501" s="226"/>
      <c r="CU501" s="226"/>
      <c r="CV501" s="226"/>
      <c r="CW501" s="226"/>
      <c r="CX501" s="226"/>
      <c r="CY501" s="247"/>
      <c r="CZ501" s="64"/>
      <c r="DA501" s="256"/>
      <c r="DB501" s="256"/>
      <c r="DC501" s="256"/>
      <c r="DD501" s="256"/>
      <c r="DE501" s="256"/>
    </row>
    <row r="502" spans="1:109" ht="16.5" x14ac:dyDescent="0.3">
      <c r="A502" s="391">
        <v>2018</v>
      </c>
      <c r="B502" s="353" t="s">
        <v>51</v>
      </c>
      <c r="C502" s="354" t="s">
        <v>104</v>
      </c>
      <c r="D502" s="355">
        <v>3575.01</v>
      </c>
      <c r="E502" s="355">
        <v>14910.593999999999</v>
      </c>
      <c r="F502" s="356">
        <v>3969.6375000000003</v>
      </c>
      <c r="G502" s="356">
        <v>448.73</v>
      </c>
      <c r="H502" s="357">
        <v>22903.9715</v>
      </c>
      <c r="I502" s="54"/>
      <c r="J502" s="54"/>
      <c r="BY502" s="247"/>
      <c r="BZ502" s="64"/>
      <c r="CA502" s="254"/>
      <c r="CB502" s="254"/>
      <c r="CC502" s="254"/>
      <c r="CD502" s="254"/>
      <c r="CE502" s="254"/>
      <c r="CF502" s="247"/>
      <c r="CG502" s="64"/>
      <c r="CH502" s="255"/>
      <c r="CI502" s="255"/>
      <c r="CJ502" s="255"/>
      <c r="CK502" s="255"/>
      <c r="CL502" s="255"/>
      <c r="CM502" s="256"/>
      <c r="CN502" s="256"/>
      <c r="CO502" s="256"/>
      <c r="CP502" s="256"/>
      <c r="CQ502" s="256"/>
      <c r="CR502" s="247"/>
      <c r="CS502" s="64"/>
      <c r="CT502" s="226"/>
      <c r="CU502" s="226"/>
      <c r="CV502" s="226"/>
      <c r="CW502" s="226"/>
      <c r="CX502" s="226"/>
      <c r="CY502" s="247"/>
      <c r="CZ502" s="64"/>
      <c r="DA502" s="256"/>
      <c r="DB502" s="256"/>
      <c r="DC502" s="256"/>
      <c r="DD502" s="256"/>
      <c r="DE502" s="256"/>
    </row>
    <row r="503" spans="1:109" ht="16.5" x14ac:dyDescent="0.3">
      <c r="A503" s="410">
        <v>2018</v>
      </c>
      <c r="B503" s="64" t="s">
        <v>52</v>
      </c>
      <c r="C503" s="358" t="s">
        <v>104</v>
      </c>
      <c r="D503" s="359">
        <v>2796.2474999999999</v>
      </c>
      <c r="E503" s="359">
        <v>16969.395500000002</v>
      </c>
      <c r="F503" s="360">
        <v>3408.0299999999997</v>
      </c>
      <c r="G503" s="360">
        <v>545.54750000000001</v>
      </c>
      <c r="H503" s="118">
        <v>23719.220499999999</v>
      </c>
      <c r="I503" s="54"/>
      <c r="J503" s="54"/>
      <c r="BY503" s="247"/>
      <c r="BZ503" s="64"/>
      <c r="CA503" s="254"/>
      <c r="CB503" s="254"/>
      <c r="CC503" s="254"/>
      <c r="CD503" s="254"/>
      <c r="CE503" s="254"/>
      <c r="CF503" s="247"/>
      <c r="CG503" s="64"/>
      <c r="CH503" s="255"/>
      <c r="CI503" s="255"/>
      <c r="CJ503" s="255"/>
      <c r="CK503" s="255"/>
      <c r="CL503" s="255"/>
      <c r="CM503" s="256"/>
      <c r="CN503" s="256"/>
      <c r="CO503" s="256"/>
      <c r="CP503" s="256"/>
      <c r="CQ503" s="256"/>
      <c r="CR503" s="247"/>
      <c r="CS503" s="64"/>
      <c r="CT503" s="226"/>
      <c r="CU503" s="226"/>
      <c r="CV503" s="226"/>
      <c r="CW503" s="226"/>
      <c r="CX503" s="226"/>
      <c r="CY503" s="247"/>
      <c r="CZ503" s="64"/>
      <c r="DA503" s="256"/>
      <c r="DB503" s="256"/>
      <c r="DC503" s="256"/>
      <c r="DD503" s="256"/>
      <c r="DE503" s="256"/>
    </row>
    <row r="504" spans="1:109" ht="16.5" x14ac:dyDescent="0.3">
      <c r="A504" s="391">
        <v>2018</v>
      </c>
      <c r="B504" s="353" t="s">
        <v>40</v>
      </c>
      <c r="C504" s="354" t="s">
        <v>104</v>
      </c>
      <c r="D504" s="355">
        <v>3023.75</v>
      </c>
      <c r="E504" s="355">
        <v>18355.408000000003</v>
      </c>
      <c r="F504" s="356">
        <v>3187.9399999999996</v>
      </c>
      <c r="G504" s="356">
        <v>727.50750000000005</v>
      </c>
      <c r="H504" s="357">
        <v>25294.605500000001</v>
      </c>
      <c r="I504" s="54"/>
      <c r="J504" s="54"/>
      <c r="BY504" s="247"/>
      <c r="BZ504" s="64"/>
      <c r="CA504" s="254"/>
      <c r="CB504" s="254"/>
      <c r="CC504" s="254"/>
      <c r="CD504" s="254"/>
      <c r="CE504" s="254"/>
      <c r="CF504" s="247"/>
      <c r="CG504" s="64"/>
      <c r="CH504" s="255"/>
      <c r="CI504" s="255"/>
      <c r="CJ504" s="255"/>
      <c r="CK504" s="255"/>
      <c r="CL504" s="255"/>
      <c r="CM504" s="256"/>
      <c r="CN504" s="256"/>
      <c r="CO504" s="256"/>
      <c r="CP504" s="256"/>
      <c r="CQ504" s="256"/>
      <c r="CR504" s="247"/>
      <c r="CS504" s="64"/>
      <c r="CT504" s="226"/>
      <c r="CU504" s="226"/>
      <c r="CV504" s="226"/>
      <c r="CW504" s="226"/>
      <c r="CX504" s="226"/>
      <c r="CY504" s="247"/>
      <c r="CZ504" s="64"/>
      <c r="DA504" s="256"/>
      <c r="DB504" s="256"/>
      <c r="DC504" s="256"/>
      <c r="DD504" s="256"/>
      <c r="DE504" s="256"/>
    </row>
    <row r="505" spans="1:109" ht="16.5" x14ac:dyDescent="0.3">
      <c r="A505" s="410">
        <v>2018</v>
      </c>
      <c r="B505" s="64" t="s">
        <v>42</v>
      </c>
      <c r="C505" s="358" t="s">
        <v>104</v>
      </c>
      <c r="D505" s="359">
        <v>2577.71</v>
      </c>
      <c r="E505" s="359">
        <v>15699.409999999998</v>
      </c>
      <c r="F505" s="360">
        <v>4126</v>
      </c>
      <c r="G505" s="360">
        <v>696.10249999999996</v>
      </c>
      <c r="H505" s="118">
        <v>23099.2225</v>
      </c>
      <c r="I505" s="54"/>
      <c r="J505" s="54"/>
      <c r="BY505" s="247"/>
      <c r="BZ505" s="64"/>
      <c r="CA505" s="254"/>
      <c r="CB505" s="254"/>
      <c r="CC505" s="254"/>
      <c r="CD505" s="254"/>
      <c r="CE505" s="254"/>
      <c r="CF505" s="247"/>
      <c r="CG505" s="64"/>
      <c r="CH505" s="255"/>
      <c r="CI505" s="255"/>
      <c r="CJ505" s="255"/>
      <c r="CK505" s="255"/>
      <c r="CL505" s="255"/>
      <c r="CM505" s="256"/>
      <c r="CN505" s="256"/>
      <c r="CO505" s="256"/>
      <c r="CP505" s="256"/>
      <c r="CQ505" s="256"/>
      <c r="CR505" s="247"/>
      <c r="CS505" s="64"/>
      <c r="CT505" s="226"/>
      <c r="CU505" s="226"/>
      <c r="CV505" s="226"/>
      <c r="CW505" s="226"/>
      <c r="CX505" s="226"/>
      <c r="CY505" s="247"/>
      <c r="CZ505" s="64"/>
      <c r="DA505" s="256"/>
      <c r="DB505" s="256"/>
      <c r="DC505" s="256"/>
      <c r="DD505" s="256"/>
      <c r="DE505" s="256"/>
    </row>
    <row r="506" spans="1:109" ht="16.5" x14ac:dyDescent="0.3">
      <c r="A506" s="391">
        <v>2018</v>
      </c>
      <c r="B506" s="353" t="s">
        <v>43</v>
      </c>
      <c r="C506" s="354" t="s">
        <v>104</v>
      </c>
      <c r="D506" s="355">
        <v>2342.335</v>
      </c>
      <c r="E506" s="355">
        <v>16173.3575</v>
      </c>
      <c r="F506" s="356">
        <v>3885.84</v>
      </c>
      <c r="G506" s="356">
        <v>925.9</v>
      </c>
      <c r="H506" s="357">
        <v>23327.432499999999</v>
      </c>
      <c r="I506" s="54"/>
      <c r="J506" s="54"/>
      <c r="BY506" s="247"/>
      <c r="BZ506" s="64"/>
      <c r="CA506" s="254"/>
      <c r="CB506" s="254"/>
      <c r="CC506" s="254"/>
      <c r="CD506" s="254"/>
      <c r="CE506" s="254"/>
      <c r="CF506" s="247"/>
      <c r="CG506" s="64"/>
      <c r="CH506" s="255"/>
      <c r="CI506" s="255"/>
      <c r="CJ506" s="255"/>
      <c r="CK506" s="255"/>
      <c r="CL506" s="255"/>
      <c r="CM506" s="256"/>
      <c r="CN506" s="256"/>
      <c r="CO506" s="256"/>
      <c r="CP506" s="256"/>
      <c r="CQ506" s="256"/>
      <c r="CR506" s="247"/>
      <c r="CS506" s="64"/>
      <c r="CT506" s="226"/>
      <c r="CU506" s="226"/>
      <c r="CV506" s="226"/>
      <c r="CW506" s="226"/>
      <c r="CX506" s="226"/>
      <c r="CY506" s="247"/>
      <c r="CZ506" s="64"/>
      <c r="DA506" s="256"/>
      <c r="DB506" s="256"/>
      <c r="DC506" s="256"/>
      <c r="DD506" s="256"/>
      <c r="DE506" s="256"/>
    </row>
    <row r="507" spans="1:109" ht="16.5" x14ac:dyDescent="0.3">
      <c r="A507" s="410">
        <v>2018</v>
      </c>
      <c r="B507" s="64" t="s">
        <v>44</v>
      </c>
      <c r="C507" s="358" t="s">
        <v>104</v>
      </c>
      <c r="D507" s="359">
        <v>2503.7345</v>
      </c>
      <c r="E507" s="359">
        <v>17062.413</v>
      </c>
      <c r="F507" s="360">
        <v>3784.0675000000001</v>
      </c>
      <c r="G507" s="360">
        <v>1124.9250000000002</v>
      </c>
      <c r="H507" s="118">
        <v>24475.14</v>
      </c>
      <c r="I507" s="54"/>
      <c r="J507" s="54"/>
      <c r="BY507" s="247"/>
      <c r="BZ507" s="64"/>
      <c r="CA507" s="254"/>
      <c r="CB507" s="254"/>
      <c r="CC507" s="254"/>
      <c r="CD507" s="254"/>
      <c r="CE507" s="254"/>
      <c r="CF507" s="247"/>
      <c r="CG507" s="64"/>
      <c r="CH507" s="255"/>
      <c r="CI507" s="255"/>
      <c r="CJ507" s="255"/>
      <c r="CK507" s="255"/>
      <c r="CL507" s="255"/>
      <c r="CM507" s="256"/>
      <c r="CN507" s="256"/>
      <c r="CO507" s="256"/>
      <c r="CP507" s="256"/>
      <c r="CQ507" s="256"/>
      <c r="CR507" s="247"/>
      <c r="CS507" s="64"/>
      <c r="CT507" s="226"/>
      <c r="CU507" s="226"/>
      <c r="CV507" s="226"/>
      <c r="CW507" s="226"/>
      <c r="CX507" s="226"/>
      <c r="CY507" s="247"/>
      <c r="CZ507" s="64"/>
      <c r="DA507" s="256"/>
      <c r="DB507" s="256"/>
      <c r="DC507" s="256"/>
      <c r="DD507" s="256"/>
      <c r="DE507" s="256"/>
    </row>
    <row r="508" spans="1:109" ht="16.5" x14ac:dyDescent="0.3">
      <c r="A508" s="391">
        <v>2018</v>
      </c>
      <c r="B508" s="353" t="s">
        <v>45</v>
      </c>
      <c r="C508" s="354" t="s">
        <v>104</v>
      </c>
      <c r="D508" s="355">
        <v>2443.71</v>
      </c>
      <c r="E508" s="355">
        <v>16222.391000000001</v>
      </c>
      <c r="F508" s="356">
        <v>5057.5925000000007</v>
      </c>
      <c r="G508" s="356">
        <v>1357.585</v>
      </c>
      <c r="H508" s="357">
        <v>25081.2785</v>
      </c>
      <c r="I508" s="54"/>
      <c r="J508" s="54"/>
      <c r="BY508" s="247"/>
      <c r="BZ508" s="64"/>
      <c r="CA508" s="254"/>
      <c r="CB508" s="254"/>
      <c r="CC508" s="254"/>
      <c r="CD508" s="254"/>
      <c r="CE508" s="254"/>
      <c r="CF508" s="247"/>
      <c r="CG508" s="64"/>
      <c r="CH508" s="255"/>
      <c r="CI508" s="255"/>
      <c r="CJ508" s="255"/>
      <c r="CK508" s="255"/>
      <c r="CL508" s="255"/>
      <c r="CM508" s="256"/>
      <c r="CN508" s="256"/>
      <c r="CO508" s="256"/>
      <c r="CP508" s="256"/>
      <c r="CQ508" s="256"/>
      <c r="CR508" s="247"/>
      <c r="CS508" s="64"/>
      <c r="CT508" s="226"/>
      <c r="CU508" s="226"/>
      <c r="CV508" s="226"/>
      <c r="CW508" s="226"/>
      <c r="CX508" s="226"/>
      <c r="CY508" s="247"/>
      <c r="CZ508" s="64"/>
      <c r="DA508" s="256"/>
      <c r="DB508" s="256"/>
      <c r="DC508" s="256"/>
      <c r="DD508" s="256"/>
      <c r="DE508" s="256"/>
    </row>
    <row r="509" spans="1:109" ht="16.5" x14ac:dyDescent="0.3">
      <c r="A509" s="410">
        <v>2018</v>
      </c>
      <c r="B509" s="64" t="s">
        <v>46</v>
      </c>
      <c r="C509" s="358" t="s">
        <v>104</v>
      </c>
      <c r="D509" s="359">
        <v>2388.17</v>
      </c>
      <c r="E509" s="359">
        <v>16068.581499999998</v>
      </c>
      <c r="F509" s="360">
        <v>4765.5324999999993</v>
      </c>
      <c r="G509" s="360">
        <v>784.64499999999998</v>
      </c>
      <c r="H509" s="118">
        <v>24006.928999999996</v>
      </c>
      <c r="I509" s="54"/>
      <c r="J509" s="54"/>
      <c r="BY509" s="247"/>
      <c r="BZ509" s="64"/>
      <c r="CA509" s="254"/>
      <c r="CB509" s="254"/>
      <c r="CC509" s="254"/>
      <c r="CD509" s="254"/>
      <c r="CE509" s="254"/>
      <c r="CF509" s="247"/>
      <c r="CG509" s="64"/>
      <c r="CH509" s="255"/>
      <c r="CI509" s="255"/>
      <c r="CJ509" s="255"/>
      <c r="CK509" s="255"/>
      <c r="CL509" s="255"/>
      <c r="CM509" s="256"/>
      <c r="CN509" s="256"/>
      <c r="CO509" s="256"/>
      <c r="CP509" s="256"/>
      <c r="CQ509" s="256"/>
      <c r="CR509" s="247"/>
      <c r="CS509" s="64"/>
      <c r="CT509" s="226"/>
      <c r="CU509" s="226"/>
      <c r="CV509" s="226"/>
      <c r="CW509" s="226"/>
      <c r="CX509" s="226"/>
      <c r="CY509" s="247"/>
      <c r="CZ509" s="64"/>
      <c r="DA509" s="256"/>
      <c r="DB509" s="256"/>
      <c r="DC509" s="256"/>
      <c r="DD509" s="256"/>
      <c r="DE509" s="256"/>
    </row>
    <row r="510" spans="1:109" ht="16.5" x14ac:dyDescent="0.3">
      <c r="A510" s="391">
        <v>2018</v>
      </c>
      <c r="B510" s="353" t="s">
        <v>47</v>
      </c>
      <c r="C510" s="354" t="s">
        <v>104</v>
      </c>
      <c r="D510" s="355">
        <v>3280.0074999999997</v>
      </c>
      <c r="E510" s="355">
        <v>17247.557499999999</v>
      </c>
      <c r="F510" s="356">
        <v>4922.3524999999991</v>
      </c>
      <c r="G510" s="356">
        <v>591.49249999999995</v>
      </c>
      <c r="H510" s="357">
        <v>26041.409999999996</v>
      </c>
      <c r="I510" s="54"/>
      <c r="J510" s="54"/>
      <c r="BY510" s="247"/>
      <c r="BZ510" s="64"/>
      <c r="CA510" s="254"/>
      <c r="CB510" s="254"/>
      <c r="CC510" s="254"/>
      <c r="CD510" s="254"/>
      <c r="CE510" s="254"/>
      <c r="CF510" s="247"/>
      <c r="CG510" s="64"/>
      <c r="CH510" s="255"/>
      <c r="CI510" s="255"/>
      <c r="CJ510" s="255"/>
      <c r="CK510" s="255"/>
      <c r="CL510" s="255"/>
      <c r="CM510" s="256"/>
      <c r="CN510" s="256"/>
      <c r="CO510" s="256"/>
      <c r="CP510" s="256"/>
      <c r="CQ510" s="256"/>
      <c r="CR510" s="247"/>
      <c r="CS510" s="64"/>
      <c r="CT510" s="226"/>
      <c r="CU510" s="226"/>
      <c r="CV510" s="226"/>
      <c r="CW510" s="226"/>
      <c r="CX510" s="226"/>
      <c r="CY510" s="247"/>
      <c r="CZ510" s="64"/>
      <c r="DA510" s="256"/>
      <c r="DB510" s="256"/>
      <c r="DC510" s="256"/>
      <c r="DD510" s="256"/>
      <c r="DE510" s="256"/>
    </row>
    <row r="511" spans="1:109" ht="16.5" x14ac:dyDescent="0.3">
      <c r="A511" s="410">
        <v>2018</v>
      </c>
      <c r="B511" s="64" t="s">
        <v>48</v>
      </c>
      <c r="C511" s="358" t="s">
        <v>104</v>
      </c>
      <c r="D511" s="359">
        <v>2226.665</v>
      </c>
      <c r="E511" s="359">
        <v>14982.854500000001</v>
      </c>
      <c r="F511" s="360">
        <v>5437.2624999999998</v>
      </c>
      <c r="G511" s="360">
        <v>290.4425</v>
      </c>
      <c r="H511" s="118">
        <v>22937.2245</v>
      </c>
      <c r="I511" s="54"/>
      <c r="J511" s="54"/>
      <c r="BY511" s="247"/>
      <c r="BZ511" s="64"/>
      <c r="CA511" s="254"/>
      <c r="CB511" s="254"/>
      <c r="CC511" s="254"/>
      <c r="CD511" s="254"/>
      <c r="CE511" s="254"/>
      <c r="CF511" s="247"/>
      <c r="CG511" s="64"/>
      <c r="CH511" s="255"/>
      <c r="CI511" s="255"/>
      <c r="CJ511" s="255"/>
      <c r="CK511" s="255"/>
      <c r="CL511" s="255"/>
      <c r="CM511" s="256"/>
      <c r="CN511" s="256"/>
      <c r="CO511" s="256"/>
      <c r="CP511" s="256"/>
      <c r="CQ511" s="256"/>
      <c r="CR511" s="247"/>
      <c r="CS511" s="64"/>
      <c r="CT511" s="226"/>
      <c r="CU511" s="226"/>
      <c r="CV511" s="226"/>
      <c r="CW511" s="226"/>
      <c r="CX511" s="226"/>
      <c r="CY511" s="247"/>
      <c r="CZ511" s="64"/>
      <c r="DA511" s="256"/>
      <c r="DB511" s="256"/>
      <c r="DC511" s="256"/>
      <c r="DD511" s="256"/>
      <c r="DE511" s="256"/>
    </row>
    <row r="512" spans="1:109" ht="16.5" x14ac:dyDescent="0.3">
      <c r="A512" s="391">
        <v>2018</v>
      </c>
      <c r="B512" s="353" t="s">
        <v>49</v>
      </c>
      <c r="C512" s="354" t="s">
        <v>104</v>
      </c>
      <c r="D512" s="355">
        <v>2376.645</v>
      </c>
      <c r="E512" s="355">
        <v>15902.211500000001</v>
      </c>
      <c r="F512" s="356">
        <v>5009.915</v>
      </c>
      <c r="G512" s="356">
        <v>671.32500000000005</v>
      </c>
      <c r="H512" s="357">
        <v>23960.0965</v>
      </c>
      <c r="I512" s="54"/>
      <c r="J512" s="54"/>
      <c r="BY512" s="247"/>
      <c r="BZ512" s="64"/>
      <c r="CA512" s="254"/>
      <c r="CB512" s="254"/>
      <c r="CC512" s="254"/>
      <c r="CD512" s="254"/>
      <c r="CE512" s="254"/>
      <c r="CF512" s="247"/>
      <c r="CG512" s="64"/>
      <c r="CH512" s="255"/>
      <c r="CI512" s="255"/>
      <c r="CJ512" s="255"/>
      <c r="CK512" s="255"/>
      <c r="CL512" s="255"/>
      <c r="CM512" s="256"/>
      <c r="CN512" s="256"/>
      <c r="CO512" s="256"/>
      <c r="CP512" s="256"/>
      <c r="CQ512" s="256"/>
      <c r="CR512" s="247"/>
      <c r="CS512" s="64"/>
      <c r="CT512" s="226"/>
      <c r="CU512" s="226"/>
      <c r="CV512" s="226"/>
      <c r="CW512" s="226"/>
      <c r="CX512" s="226"/>
      <c r="CY512" s="247"/>
      <c r="CZ512" s="64"/>
      <c r="DA512" s="256"/>
      <c r="DB512" s="256"/>
      <c r="DC512" s="256"/>
      <c r="DD512" s="256"/>
      <c r="DE512" s="256"/>
    </row>
    <row r="513" spans="1:109" ht="16.5" x14ac:dyDescent="0.3">
      <c r="A513" s="410">
        <v>2019</v>
      </c>
      <c r="B513" s="64" t="s">
        <v>50</v>
      </c>
      <c r="C513" s="358" t="s">
        <v>104</v>
      </c>
      <c r="D513" s="359">
        <v>2150.81</v>
      </c>
      <c r="E513" s="359">
        <v>15511.725000000002</v>
      </c>
      <c r="F513" s="360">
        <v>5443.9</v>
      </c>
      <c r="G513" s="360">
        <v>707.18</v>
      </c>
      <c r="H513" s="118">
        <v>23813.615000000002</v>
      </c>
      <c r="I513" s="54"/>
      <c r="J513" s="54"/>
      <c r="BY513" s="247"/>
      <c r="BZ513" s="64"/>
      <c r="CA513" s="254"/>
      <c r="CB513" s="254"/>
      <c r="CC513" s="254"/>
      <c r="CD513" s="254"/>
      <c r="CE513" s="254"/>
      <c r="CF513" s="247"/>
      <c r="CG513" s="64"/>
      <c r="CH513" s="255"/>
      <c r="CI513" s="255"/>
      <c r="CJ513" s="255"/>
      <c r="CK513" s="255"/>
      <c r="CL513" s="255"/>
      <c r="CM513" s="256"/>
      <c r="CN513" s="256"/>
      <c r="CO513" s="256"/>
      <c r="CP513" s="256"/>
      <c r="CQ513" s="256"/>
      <c r="CR513" s="247"/>
      <c r="CS513" s="64"/>
      <c r="CT513" s="226"/>
      <c r="CU513" s="226"/>
      <c r="CV513" s="226"/>
      <c r="CW513" s="226"/>
      <c r="CX513" s="226"/>
      <c r="CY513" s="247"/>
      <c r="CZ513" s="64"/>
      <c r="DA513" s="256"/>
      <c r="DB513" s="256"/>
      <c r="DC513" s="256"/>
      <c r="DD513" s="256"/>
      <c r="DE513" s="256"/>
    </row>
    <row r="514" spans="1:109" ht="16.5" x14ac:dyDescent="0.3">
      <c r="A514" s="391">
        <v>2019</v>
      </c>
      <c r="B514" s="353" t="s">
        <v>51</v>
      </c>
      <c r="C514" s="354" t="s">
        <v>104</v>
      </c>
      <c r="D514" s="355">
        <v>2633.58</v>
      </c>
      <c r="E514" s="355">
        <v>13670.059499999998</v>
      </c>
      <c r="F514" s="356">
        <v>5913.0305000000008</v>
      </c>
      <c r="G514" s="356">
        <v>867.18499999999995</v>
      </c>
      <c r="H514" s="357">
        <v>23083.855</v>
      </c>
      <c r="I514" s="54"/>
      <c r="J514" s="54"/>
      <c r="BY514" s="247"/>
      <c r="BZ514" s="64"/>
      <c r="CA514" s="254"/>
      <c r="CB514" s="254"/>
      <c r="CC514" s="254"/>
      <c r="CD514" s="254"/>
      <c r="CE514" s="254"/>
      <c r="CF514" s="247"/>
      <c r="CG514" s="64"/>
      <c r="CH514" s="255"/>
      <c r="CI514" s="255"/>
      <c r="CJ514" s="255"/>
      <c r="CK514" s="255"/>
      <c r="CL514" s="255"/>
      <c r="CM514" s="256"/>
      <c r="CN514" s="256"/>
      <c r="CO514" s="256"/>
      <c r="CP514" s="256"/>
      <c r="CQ514" s="256"/>
      <c r="CR514" s="247"/>
      <c r="CS514" s="64"/>
      <c r="CT514" s="226"/>
      <c r="CU514" s="226"/>
      <c r="CV514" s="226"/>
      <c r="CW514" s="226"/>
      <c r="CX514" s="226"/>
      <c r="CY514" s="247"/>
      <c r="CZ514" s="64"/>
      <c r="DA514" s="256"/>
      <c r="DB514" s="256"/>
      <c r="DC514" s="256"/>
      <c r="DD514" s="256"/>
      <c r="DE514" s="256"/>
    </row>
    <row r="515" spans="1:109" ht="16.5" x14ac:dyDescent="0.3">
      <c r="A515" s="410">
        <v>2019</v>
      </c>
      <c r="B515" s="64" t="s">
        <v>52</v>
      </c>
      <c r="C515" s="358" t="s">
        <v>104</v>
      </c>
      <c r="D515" s="359">
        <v>3689.5299999999997</v>
      </c>
      <c r="E515" s="359">
        <v>15661.386500000001</v>
      </c>
      <c r="F515" s="360">
        <v>7168.329999999999</v>
      </c>
      <c r="G515" s="360">
        <v>1112.1500000000001</v>
      </c>
      <c r="H515" s="118">
        <v>27631.396499999999</v>
      </c>
      <c r="I515" s="54"/>
      <c r="J515" s="54"/>
      <c r="BY515" s="247"/>
      <c r="BZ515" s="64"/>
      <c r="CA515" s="254"/>
      <c r="CB515" s="254"/>
      <c r="CC515" s="254"/>
      <c r="CD515" s="254"/>
      <c r="CE515" s="254"/>
      <c r="CF515" s="247"/>
      <c r="CG515" s="64"/>
      <c r="CH515" s="255"/>
      <c r="CI515" s="255"/>
      <c r="CJ515" s="255"/>
      <c r="CK515" s="255"/>
      <c r="CL515" s="255"/>
      <c r="CM515" s="256"/>
      <c r="CN515" s="256"/>
      <c r="CO515" s="256"/>
      <c r="CP515" s="256"/>
      <c r="CQ515" s="256"/>
      <c r="CR515" s="247"/>
      <c r="CS515" s="64"/>
      <c r="CT515" s="226"/>
      <c r="CU515" s="226"/>
      <c r="CV515" s="226"/>
      <c r="CW515" s="226"/>
      <c r="CX515" s="226"/>
      <c r="CY515" s="247"/>
      <c r="CZ515" s="64"/>
      <c r="DA515" s="256"/>
      <c r="DB515" s="256"/>
      <c r="DC515" s="256"/>
      <c r="DD515" s="256"/>
      <c r="DE515" s="256"/>
    </row>
    <row r="516" spans="1:109" ht="16.5" x14ac:dyDescent="0.3">
      <c r="A516" s="391">
        <v>2019</v>
      </c>
      <c r="B516" s="353" t="s">
        <v>40</v>
      </c>
      <c r="C516" s="354" t="s">
        <v>104</v>
      </c>
      <c r="D516" s="355">
        <v>3938.4400000000005</v>
      </c>
      <c r="E516" s="355">
        <v>15278.5095</v>
      </c>
      <c r="F516" s="356">
        <v>4893.2919999999995</v>
      </c>
      <c r="G516" s="356">
        <v>1227.2449999999999</v>
      </c>
      <c r="H516" s="357">
        <v>25337.486499999999</v>
      </c>
      <c r="I516" s="54"/>
      <c r="J516" s="54"/>
      <c r="BY516" s="247"/>
      <c r="BZ516" s="64"/>
      <c r="CA516" s="254"/>
      <c r="CB516" s="254"/>
      <c r="CC516" s="254"/>
      <c r="CD516" s="254"/>
      <c r="CE516" s="254"/>
      <c r="CF516" s="247"/>
      <c r="CG516" s="64"/>
      <c r="CH516" s="255"/>
      <c r="CI516" s="255"/>
      <c r="CJ516" s="255"/>
      <c r="CK516" s="255"/>
      <c r="CL516" s="255"/>
      <c r="CM516" s="256"/>
      <c r="CN516" s="256"/>
      <c r="CO516" s="256"/>
      <c r="CP516" s="256"/>
      <c r="CQ516" s="256"/>
      <c r="CR516" s="247"/>
      <c r="CS516" s="64"/>
      <c r="CT516" s="226"/>
      <c r="CU516" s="226"/>
      <c r="CV516" s="226"/>
      <c r="CW516" s="226"/>
      <c r="CX516" s="226"/>
      <c r="CY516" s="247"/>
      <c r="CZ516" s="64"/>
      <c r="DA516" s="256"/>
      <c r="DB516" s="256"/>
      <c r="DC516" s="256"/>
      <c r="DD516" s="256"/>
      <c r="DE516" s="256"/>
    </row>
    <row r="517" spans="1:109" ht="16.5" x14ac:dyDescent="0.3">
      <c r="A517" s="410">
        <v>2019</v>
      </c>
      <c r="B517" s="64" t="s">
        <v>42</v>
      </c>
      <c r="C517" s="358" t="s">
        <v>104</v>
      </c>
      <c r="D517" s="359">
        <v>3606.2799999999997</v>
      </c>
      <c r="E517" s="359">
        <v>14287.2745</v>
      </c>
      <c r="F517" s="360">
        <v>6059.1175000000003</v>
      </c>
      <c r="G517" s="360">
        <v>1158.67</v>
      </c>
      <c r="H517" s="118">
        <v>25111.342000000001</v>
      </c>
      <c r="I517" s="54"/>
      <c r="J517" s="54"/>
      <c r="BY517" s="247"/>
      <c r="BZ517" s="64"/>
      <c r="CA517" s="254"/>
      <c r="CB517" s="254"/>
      <c r="CC517" s="254"/>
      <c r="CD517" s="254"/>
      <c r="CE517" s="254"/>
      <c r="CF517" s="247"/>
      <c r="CG517" s="64"/>
      <c r="CH517" s="255"/>
      <c r="CI517" s="255"/>
      <c r="CJ517" s="255"/>
      <c r="CK517" s="255"/>
      <c r="CL517" s="255"/>
      <c r="CM517" s="256"/>
      <c r="CN517" s="256"/>
      <c r="CO517" s="256"/>
      <c r="CP517" s="256"/>
      <c r="CQ517" s="256"/>
      <c r="CR517" s="247"/>
      <c r="CS517" s="64"/>
      <c r="CT517" s="226"/>
      <c r="CU517" s="226"/>
      <c r="CV517" s="226"/>
      <c r="CW517" s="226"/>
      <c r="CX517" s="226"/>
      <c r="CY517" s="247"/>
      <c r="CZ517" s="64"/>
      <c r="DA517" s="256"/>
      <c r="DB517" s="256"/>
      <c r="DC517" s="256"/>
      <c r="DD517" s="256"/>
      <c r="DE517" s="256"/>
    </row>
    <row r="518" spans="1:109" ht="16.5" x14ac:dyDescent="0.3">
      <c r="A518" s="391">
        <v>2019</v>
      </c>
      <c r="B518" s="353" t="s">
        <v>43</v>
      </c>
      <c r="C518" s="354" t="s">
        <v>104</v>
      </c>
      <c r="D518" s="355">
        <v>4273.5600000000004</v>
      </c>
      <c r="E518" s="355">
        <v>12715.533500000001</v>
      </c>
      <c r="F518" s="356">
        <v>6005.3325000000004</v>
      </c>
      <c r="G518" s="356">
        <v>1446.32</v>
      </c>
      <c r="H518" s="357">
        <v>24440.745999999999</v>
      </c>
      <c r="I518" s="54"/>
      <c r="J518" s="54"/>
      <c r="BY518" s="247"/>
      <c r="BZ518" s="64"/>
      <c r="CA518" s="254"/>
      <c r="CB518" s="254"/>
      <c r="CC518" s="254"/>
      <c r="CD518" s="254"/>
      <c r="CE518" s="254"/>
      <c r="CF518" s="247"/>
      <c r="CG518" s="64"/>
      <c r="CH518" s="255"/>
      <c r="CI518" s="255"/>
      <c r="CJ518" s="255"/>
      <c r="CK518" s="255"/>
      <c r="CL518" s="255"/>
      <c r="CM518" s="256"/>
      <c r="CN518" s="256"/>
      <c r="CO518" s="256"/>
      <c r="CP518" s="256"/>
      <c r="CQ518" s="256"/>
      <c r="CR518" s="247"/>
      <c r="CS518" s="64"/>
      <c r="CT518" s="226"/>
      <c r="CU518" s="226"/>
      <c r="CV518" s="226"/>
      <c r="CW518" s="226"/>
      <c r="CX518" s="226"/>
      <c r="CY518" s="247"/>
      <c r="CZ518" s="64"/>
      <c r="DA518" s="256"/>
      <c r="DB518" s="256"/>
      <c r="DC518" s="256"/>
      <c r="DD518" s="256"/>
      <c r="DE518" s="256"/>
    </row>
    <row r="519" spans="1:109" ht="16.5" x14ac:dyDescent="0.3">
      <c r="A519" s="410">
        <v>2019</v>
      </c>
      <c r="B519" s="64" t="s">
        <v>44</v>
      </c>
      <c r="C519" s="358" t="s">
        <v>104</v>
      </c>
      <c r="D519" s="359">
        <v>4685.97</v>
      </c>
      <c r="E519" s="359">
        <v>15067.654</v>
      </c>
      <c r="F519" s="360">
        <v>5727.4274999999998</v>
      </c>
      <c r="G519" s="360">
        <v>1499.0825000000002</v>
      </c>
      <c r="H519" s="118">
        <v>26980.134000000002</v>
      </c>
      <c r="I519" s="54"/>
      <c r="J519" s="54"/>
      <c r="BY519" s="247"/>
      <c r="BZ519" s="64"/>
      <c r="CA519" s="254"/>
      <c r="CB519" s="254"/>
      <c r="CC519" s="254"/>
      <c r="CD519" s="254"/>
      <c r="CE519" s="254"/>
      <c r="CF519" s="247"/>
      <c r="CG519" s="64"/>
      <c r="CH519" s="255"/>
      <c r="CI519" s="255"/>
      <c r="CJ519" s="255"/>
      <c r="CK519" s="255"/>
      <c r="CL519" s="255"/>
      <c r="CM519" s="256"/>
      <c r="CN519" s="256"/>
      <c r="CO519" s="256"/>
      <c r="CP519" s="256"/>
      <c r="CQ519" s="256"/>
      <c r="CR519" s="247"/>
      <c r="CS519" s="64"/>
      <c r="CT519" s="226"/>
      <c r="CU519" s="226"/>
      <c r="CV519" s="226"/>
      <c r="CW519" s="226"/>
      <c r="CX519" s="226"/>
      <c r="CY519" s="247"/>
      <c r="CZ519" s="64"/>
      <c r="DA519" s="256"/>
      <c r="DB519" s="256"/>
      <c r="DC519" s="256"/>
      <c r="DD519" s="256"/>
      <c r="DE519" s="256"/>
    </row>
    <row r="520" spans="1:109" ht="16.5" x14ac:dyDescent="0.3">
      <c r="A520" s="391">
        <v>2019</v>
      </c>
      <c r="B520" s="353" t="s">
        <v>45</v>
      </c>
      <c r="C520" s="354" t="s">
        <v>104</v>
      </c>
      <c r="D520" s="355">
        <v>4457.76</v>
      </c>
      <c r="E520" s="355">
        <v>15203.482500000002</v>
      </c>
      <c r="F520" s="356">
        <v>5759.6850000000004</v>
      </c>
      <c r="G520" s="356">
        <v>1630.6275000000001</v>
      </c>
      <c r="H520" s="357">
        <v>27051.555</v>
      </c>
      <c r="I520" s="54"/>
      <c r="J520" s="54"/>
      <c r="BY520" s="247"/>
      <c r="BZ520" s="64"/>
      <c r="CA520" s="254"/>
      <c r="CB520" s="254"/>
      <c r="CC520" s="254"/>
      <c r="CD520" s="254"/>
      <c r="CE520" s="254"/>
      <c r="CF520" s="247"/>
      <c r="CG520" s="64"/>
      <c r="CH520" s="255"/>
      <c r="CI520" s="255"/>
      <c r="CJ520" s="255"/>
      <c r="CK520" s="255"/>
      <c r="CL520" s="255"/>
      <c r="CM520" s="256"/>
      <c r="CN520" s="256"/>
      <c r="CO520" s="256"/>
      <c r="CP520" s="256"/>
      <c r="CQ520" s="256"/>
      <c r="CR520" s="247"/>
      <c r="CS520" s="64"/>
      <c r="CT520" s="226"/>
      <c r="CU520" s="226"/>
      <c r="CV520" s="226"/>
      <c r="CW520" s="226"/>
      <c r="CX520" s="226"/>
      <c r="CY520" s="247"/>
      <c r="CZ520" s="64"/>
      <c r="DA520" s="256"/>
      <c r="DB520" s="256"/>
      <c r="DC520" s="256"/>
      <c r="DD520" s="256"/>
      <c r="DE520" s="256"/>
    </row>
    <row r="521" spans="1:109" ht="16.5" x14ac:dyDescent="0.3">
      <c r="A521" s="410">
        <v>2019</v>
      </c>
      <c r="B521" s="64" t="s">
        <v>46</v>
      </c>
      <c r="C521" s="358" t="s">
        <v>104</v>
      </c>
      <c r="D521" s="359">
        <v>4153.57</v>
      </c>
      <c r="E521" s="359">
        <v>15504.233999999999</v>
      </c>
      <c r="F521" s="360">
        <v>5761.7649999999994</v>
      </c>
      <c r="G521" s="360">
        <v>1753.7649999999999</v>
      </c>
      <c r="H521" s="118">
        <v>27173.333999999999</v>
      </c>
      <c r="I521" s="54"/>
      <c r="J521" s="54"/>
      <c r="BY521" s="247"/>
      <c r="BZ521" s="64"/>
      <c r="CA521" s="254"/>
      <c r="CB521" s="254"/>
      <c r="CC521" s="254"/>
      <c r="CD521" s="254"/>
      <c r="CE521" s="254"/>
      <c r="CF521" s="247"/>
      <c r="CG521" s="64"/>
      <c r="CH521" s="255"/>
      <c r="CI521" s="255"/>
      <c r="CJ521" s="255"/>
      <c r="CK521" s="255"/>
      <c r="CL521" s="255"/>
      <c r="CM521" s="256"/>
      <c r="CN521" s="256"/>
      <c r="CO521" s="256"/>
      <c r="CP521" s="256"/>
      <c r="CQ521" s="256"/>
      <c r="CR521" s="247"/>
      <c r="CS521" s="64"/>
      <c r="CT521" s="226"/>
      <c r="CU521" s="226"/>
      <c r="CV521" s="226"/>
      <c r="CW521" s="226"/>
      <c r="CX521" s="226"/>
      <c r="CY521" s="247"/>
      <c r="CZ521" s="64"/>
      <c r="DA521" s="256"/>
      <c r="DB521" s="256"/>
      <c r="DC521" s="256"/>
      <c r="DD521" s="256"/>
      <c r="DE521" s="256"/>
    </row>
    <row r="522" spans="1:109" ht="16.5" x14ac:dyDescent="0.3">
      <c r="A522" s="391">
        <v>2019</v>
      </c>
      <c r="B522" s="353" t="s">
        <v>47</v>
      </c>
      <c r="C522" s="354" t="s">
        <v>104</v>
      </c>
      <c r="D522" s="355">
        <v>3584.7475000000004</v>
      </c>
      <c r="E522" s="355">
        <v>14428.649499999998</v>
      </c>
      <c r="F522" s="356">
        <v>6181.4165000000012</v>
      </c>
      <c r="G522" s="356">
        <v>1456.7874999999999</v>
      </c>
      <c r="H522" s="357">
        <v>25651.601000000002</v>
      </c>
      <c r="I522" s="54"/>
      <c r="J522" s="54"/>
      <c r="BY522" s="247"/>
      <c r="BZ522" s="64"/>
      <c r="CA522" s="254"/>
      <c r="CB522" s="254"/>
      <c r="CC522" s="254"/>
      <c r="CD522" s="254"/>
      <c r="CE522" s="254"/>
      <c r="CF522" s="247"/>
      <c r="CG522" s="64"/>
      <c r="CH522" s="255"/>
      <c r="CI522" s="255"/>
      <c r="CJ522" s="255"/>
      <c r="CK522" s="255"/>
      <c r="CL522" s="255"/>
      <c r="CM522" s="256"/>
      <c r="CN522" s="256"/>
      <c r="CO522" s="256"/>
      <c r="CP522" s="256"/>
      <c r="CQ522" s="256"/>
      <c r="CR522" s="247"/>
      <c r="CS522" s="64"/>
      <c r="CT522" s="226"/>
      <c r="CU522" s="226"/>
      <c r="CV522" s="226"/>
      <c r="CW522" s="226"/>
      <c r="CX522" s="226"/>
      <c r="CY522" s="247"/>
      <c r="CZ522" s="64"/>
      <c r="DA522" s="256"/>
      <c r="DB522" s="256"/>
      <c r="DC522" s="256"/>
      <c r="DD522" s="256"/>
      <c r="DE522" s="256"/>
    </row>
    <row r="523" spans="1:109" ht="16.5" x14ac:dyDescent="0.3">
      <c r="A523" s="410">
        <v>2019</v>
      </c>
      <c r="B523" s="64" t="s">
        <v>48</v>
      </c>
      <c r="C523" s="358" t="s">
        <v>104</v>
      </c>
      <c r="D523" s="359">
        <v>2547.9924999999998</v>
      </c>
      <c r="E523" s="359">
        <v>16788.838500000002</v>
      </c>
      <c r="F523" s="360">
        <v>6203.4925000000003</v>
      </c>
      <c r="G523" s="360">
        <v>1262.7474999999999</v>
      </c>
      <c r="H523" s="118">
        <v>26803.071</v>
      </c>
      <c r="I523" s="54"/>
      <c r="J523" s="54"/>
      <c r="BY523" s="247"/>
      <c r="BZ523" s="64"/>
      <c r="CA523" s="254"/>
      <c r="CB523" s="254"/>
      <c r="CC523" s="254"/>
      <c r="CD523" s="254"/>
      <c r="CE523" s="254"/>
      <c r="CF523" s="247"/>
      <c r="CG523" s="64"/>
      <c r="CH523" s="255"/>
      <c r="CI523" s="255"/>
      <c r="CJ523" s="255"/>
      <c r="CK523" s="255"/>
      <c r="CL523" s="255"/>
      <c r="CM523" s="256"/>
      <c r="CN523" s="256"/>
      <c r="CO523" s="256"/>
      <c r="CP523" s="256"/>
      <c r="CQ523" s="256"/>
      <c r="CR523" s="247"/>
      <c r="CS523" s="64"/>
      <c r="CT523" s="226"/>
      <c r="CU523" s="226"/>
      <c r="CV523" s="226"/>
      <c r="CW523" s="226"/>
      <c r="CX523" s="226"/>
      <c r="CY523" s="247"/>
      <c r="CZ523" s="64"/>
      <c r="DA523" s="256"/>
      <c r="DB523" s="256"/>
      <c r="DC523" s="256"/>
      <c r="DD523" s="256"/>
      <c r="DE523" s="256"/>
    </row>
    <row r="524" spans="1:109" ht="16.5" x14ac:dyDescent="0.3">
      <c r="A524" s="391">
        <v>2019</v>
      </c>
      <c r="B524" s="353" t="s">
        <v>49</v>
      </c>
      <c r="C524" s="354" t="s">
        <v>104</v>
      </c>
      <c r="D524" s="355">
        <v>2053.8449999999998</v>
      </c>
      <c r="E524" s="355">
        <v>17646.014999999999</v>
      </c>
      <c r="F524" s="356">
        <v>6232.7709999999997</v>
      </c>
      <c r="G524" s="356">
        <v>795.09249999999997</v>
      </c>
      <c r="H524" s="357">
        <v>26727.7235</v>
      </c>
      <c r="I524" s="54"/>
      <c r="J524" s="54"/>
      <c r="BY524" s="247"/>
      <c r="BZ524" s="64"/>
      <c r="CA524" s="254"/>
      <c r="CB524" s="254"/>
      <c r="CC524" s="254"/>
      <c r="CD524" s="254"/>
      <c r="CE524" s="254"/>
      <c r="CF524" s="247"/>
      <c r="CG524" s="64"/>
      <c r="CH524" s="255"/>
      <c r="CI524" s="255"/>
      <c r="CJ524" s="255"/>
      <c r="CK524" s="255"/>
      <c r="CL524" s="255"/>
      <c r="CM524" s="256"/>
      <c r="CN524" s="256"/>
      <c r="CO524" s="256"/>
      <c r="CP524" s="256"/>
      <c r="CQ524" s="256"/>
      <c r="CR524" s="247"/>
      <c r="CS524" s="64"/>
      <c r="CT524" s="226"/>
      <c r="CU524" s="226"/>
      <c r="CV524" s="226"/>
      <c r="CW524" s="226"/>
      <c r="CX524" s="226"/>
      <c r="CY524" s="247"/>
      <c r="CZ524" s="64"/>
      <c r="DA524" s="256"/>
      <c r="DB524" s="256"/>
      <c r="DC524" s="256"/>
      <c r="DD524" s="256"/>
      <c r="DE524" s="256"/>
    </row>
    <row r="525" spans="1:109" ht="16.5" x14ac:dyDescent="0.3">
      <c r="A525" s="410">
        <v>2009</v>
      </c>
      <c r="B525" s="64" t="s">
        <v>40</v>
      </c>
      <c r="C525" s="358" t="s">
        <v>105</v>
      </c>
      <c r="D525" s="359">
        <v>2509.92</v>
      </c>
      <c r="E525" s="359">
        <v>27186.675000000003</v>
      </c>
      <c r="F525" s="360">
        <v>5077.0249999999996</v>
      </c>
      <c r="G525" s="360">
        <v>4598.9549999999999</v>
      </c>
      <c r="H525" s="118">
        <v>39372.574999999997</v>
      </c>
      <c r="I525" s="54"/>
      <c r="J525" s="54"/>
      <c r="BY525" s="247"/>
      <c r="BZ525" s="64"/>
      <c r="CA525" s="254"/>
      <c r="CB525" s="254"/>
      <c r="CC525" s="254"/>
      <c r="CD525" s="254"/>
      <c r="CE525" s="254"/>
      <c r="CF525" s="247"/>
      <c r="CG525" s="64"/>
      <c r="CH525" s="255"/>
      <c r="CI525" s="255"/>
      <c r="CJ525" s="255"/>
      <c r="CK525" s="255"/>
      <c r="CL525" s="255"/>
      <c r="CM525" s="256"/>
      <c r="CN525" s="256"/>
      <c r="CO525" s="256"/>
      <c r="CP525" s="256"/>
      <c r="CQ525" s="256"/>
      <c r="CR525" s="247"/>
      <c r="CS525" s="64"/>
      <c r="CT525" s="226"/>
      <c r="CU525" s="226"/>
      <c r="CV525" s="226"/>
      <c r="CW525" s="226"/>
      <c r="CX525" s="226"/>
      <c r="CY525" s="247"/>
      <c r="CZ525" s="64"/>
      <c r="DA525" s="256"/>
      <c r="DB525" s="256"/>
      <c r="DC525" s="256"/>
      <c r="DD525" s="256"/>
      <c r="DE525" s="256"/>
    </row>
    <row r="526" spans="1:109" ht="16.5" x14ac:dyDescent="0.3">
      <c r="A526" s="391">
        <v>2009</v>
      </c>
      <c r="B526" s="353" t="s">
        <v>42</v>
      </c>
      <c r="C526" s="354" t="s">
        <v>105</v>
      </c>
      <c r="D526" s="355">
        <v>2907.56</v>
      </c>
      <c r="E526" s="355">
        <v>27150.775000000001</v>
      </c>
      <c r="F526" s="356">
        <v>5117.3975</v>
      </c>
      <c r="G526" s="356">
        <v>4054.9174999999996</v>
      </c>
      <c r="H526" s="357">
        <v>39230.649999999994</v>
      </c>
      <c r="I526" s="54"/>
      <c r="J526" s="54"/>
      <c r="BY526" s="247"/>
      <c r="BZ526" s="64"/>
      <c r="CA526" s="254"/>
      <c r="CB526" s="254"/>
      <c r="CC526" s="254"/>
      <c r="CD526" s="254"/>
      <c r="CE526" s="254"/>
      <c r="CF526" s="247"/>
      <c r="CG526" s="64"/>
      <c r="CH526" s="255"/>
      <c r="CI526" s="255"/>
      <c r="CJ526" s="255"/>
      <c r="CK526" s="255"/>
      <c r="CL526" s="255"/>
      <c r="CM526" s="256"/>
      <c r="CN526" s="256"/>
      <c r="CO526" s="256"/>
      <c r="CP526" s="256"/>
      <c r="CQ526" s="256"/>
      <c r="CR526" s="247"/>
      <c r="CS526" s="64"/>
      <c r="CT526" s="226"/>
      <c r="CU526" s="226"/>
      <c r="CV526" s="226"/>
      <c r="CW526" s="226"/>
      <c r="CX526" s="226"/>
      <c r="CY526" s="247"/>
      <c r="CZ526" s="64"/>
      <c r="DA526" s="256"/>
      <c r="DB526" s="256"/>
      <c r="DC526" s="256"/>
      <c r="DD526" s="256"/>
      <c r="DE526" s="256"/>
    </row>
    <row r="527" spans="1:109" ht="16.5" x14ac:dyDescent="0.3">
      <c r="A527" s="410">
        <v>2009</v>
      </c>
      <c r="B527" s="64" t="s">
        <v>43</v>
      </c>
      <c r="C527" s="358" t="s">
        <v>105</v>
      </c>
      <c r="D527" s="359">
        <v>2813.7200000000003</v>
      </c>
      <c r="E527" s="359">
        <v>24568.75</v>
      </c>
      <c r="F527" s="360">
        <v>3888.3550000000005</v>
      </c>
      <c r="G527" s="360">
        <v>3067.9974999999999</v>
      </c>
      <c r="H527" s="118">
        <v>34338.822500000002</v>
      </c>
      <c r="I527" s="54"/>
      <c r="J527" s="54"/>
      <c r="BY527" s="247"/>
      <c r="BZ527" s="64"/>
      <c r="CA527" s="254"/>
      <c r="CB527" s="254"/>
      <c r="CC527" s="254"/>
      <c r="CD527" s="254"/>
      <c r="CE527" s="254"/>
      <c r="CF527" s="247"/>
      <c r="CG527" s="64"/>
      <c r="CH527" s="255"/>
      <c r="CI527" s="255"/>
      <c r="CJ527" s="255"/>
      <c r="CK527" s="255"/>
      <c r="CL527" s="255"/>
      <c r="CM527" s="256"/>
      <c r="CN527" s="256"/>
      <c r="CO527" s="256"/>
      <c r="CP527" s="256"/>
      <c r="CQ527" s="256"/>
      <c r="CR527" s="247"/>
      <c r="CS527" s="64"/>
      <c r="CT527" s="226"/>
      <c r="CU527" s="226"/>
      <c r="CV527" s="226"/>
      <c r="CW527" s="226"/>
      <c r="CX527" s="226"/>
      <c r="CY527" s="247"/>
      <c r="CZ527" s="64"/>
      <c r="DA527" s="256"/>
      <c r="DB527" s="256"/>
      <c r="DC527" s="256"/>
      <c r="DD527" s="256"/>
      <c r="DE527" s="256"/>
    </row>
    <row r="528" spans="1:109" ht="16.5" x14ac:dyDescent="0.3">
      <c r="A528" s="391">
        <v>2009</v>
      </c>
      <c r="B528" s="353" t="s">
        <v>44</v>
      </c>
      <c r="C528" s="354" t="s">
        <v>105</v>
      </c>
      <c r="D528" s="355">
        <v>3184.36</v>
      </c>
      <c r="E528" s="355">
        <v>30296.799999999999</v>
      </c>
      <c r="F528" s="356">
        <v>5426.33</v>
      </c>
      <c r="G528" s="356">
        <v>4433.1485000000002</v>
      </c>
      <c r="H528" s="357">
        <v>43340.638500000001</v>
      </c>
      <c r="I528" s="54"/>
      <c r="J528" s="54"/>
      <c r="BY528" s="247"/>
      <c r="BZ528" s="64"/>
      <c r="CA528" s="254"/>
      <c r="CB528" s="254"/>
      <c r="CC528" s="254"/>
      <c r="CD528" s="254"/>
      <c r="CE528" s="254"/>
      <c r="CF528" s="247"/>
      <c r="CG528" s="64"/>
      <c r="CH528" s="255"/>
      <c r="CI528" s="255"/>
      <c r="CJ528" s="255"/>
      <c r="CK528" s="255"/>
      <c r="CL528" s="255"/>
      <c r="CM528" s="256"/>
      <c r="CN528" s="256"/>
      <c r="CO528" s="256"/>
      <c r="CP528" s="256"/>
      <c r="CQ528" s="256"/>
      <c r="CR528" s="247"/>
      <c r="CS528" s="64"/>
      <c r="CT528" s="226"/>
      <c r="CU528" s="226"/>
      <c r="CV528" s="226"/>
      <c r="CW528" s="226"/>
      <c r="CX528" s="226"/>
      <c r="CY528" s="247"/>
      <c r="CZ528" s="64"/>
      <c r="DA528" s="256"/>
      <c r="DB528" s="256"/>
      <c r="DC528" s="256"/>
      <c r="DD528" s="256"/>
      <c r="DE528" s="256"/>
    </row>
    <row r="529" spans="1:109" ht="16.5" x14ac:dyDescent="0.3">
      <c r="A529" s="410">
        <v>2009</v>
      </c>
      <c r="B529" s="64" t="s">
        <v>45</v>
      </c>
      <c r="C529" s="358" t="s">
        <v>105</v>
      </c>
      <c r="D529" s="359">
        <v>2820.65</v>
      </c>
      <c r="E529" s="359">
        <v>30793.45</v>
      </c>
      <c r="F529" s="360">
        <v>5339.2525000000005</v>
      </c>
      <c r="G529" s="360">
        <v>3703.6149999999998</v>
      </c>
      <c r="H529" s="118">
        <v>42656.967500000006</v>
      </c>
      <c r="I529" s="54"/>
      <c r="J529" s="54"/>
      <c r="BY529" s="247"/>
      <c r="BZ529" s="64"/>
      <c r="CA529" s="254"/>
      <c r="CB529" s="254"/>
      <c r="CC529" s="254"/>
      <c r="CD529" s="254"/>
      <c r="CE529" s="254"/>
      <c r="CF529" s="247"/>
      <c r="CG529" s="64"/>
      <c r="CH529" s="255"/>
      <c r="CI529" s="255"/>
      <c r="CJ529" s="255"/>
      <c r="CK529" s="255"/>
      <c r="CL529" s="255"/>
      <c r="CM529" s="256"/>
      <c r="CN529" s="256"/>
      <c r="CO529" s="256"/>
      <c r="CP529" s="256"/>
      <c r="CQ529" s="256"/>
      <c r="CR529" s="247"/>
      <c r="CS529" s="64"/>
      <c r="CT529" s="226"/>
      <c r="CU529" s="226"/>
      <c r="CV529" s="226"/>
      <c r="CW529" s="226"/>
      <c r="CX529" s="226"/>
      <c r="CY529" s="247"/>
      <c r="CZ529" s="64"/>
      <c r="DA529" s="256"/>
      <c r="DB529" s="256"/>
      <c r="DC529" s="256"/>
      <c r="DD529" s="256"/>
      <c r="DE529" s="256"/>
    </row>
    <row r="530" spans="1:109" ht="16.5" x14ac:dyDescent="0.3">
      <c r="A530" s="391">
        <v>2009</v>
      </c>
      <c r="B530" s="353" t="s">
        <v>46</v>
      </c>
      <c r="C530" s="354" t="s">
        <v>105</v>
      </c>
      <c r="D530" s="355">
        <v>3736.2674999999999</v>
      </c>
      <c r="E530" s="355">
        <v>32127.599999999999</v>
      </c>
      <c r="F530" s="356">
        <v>5440.8249999999998</v>
      </c>
      <c r="G530" s="356">
        <v>4027.4674999999997</v>
      </c>
      <c r="H530" s="357">
        <v>45332.160000000003</v>
      </c>
      <c r="I530" s="54"/>
      <c r="J530" s="54"/>
      <c r="BY530" s="247"/>
      <c r="BZ530" s="64"/>
      <c r="CA530" s="254"/>
      <c r="CB530" s="254"/>
      <c r="CC530" s="254"/>
      <c r="CD530" s="254"/>
      <c r="CE530" s="254"/>
      <c r="CF530" s="247"/>
      <c r="CG530" s="64"/>
      <c r="CH530" s="255"/>
      <c r="CI530" s="255"/>
      <c r="CJ530" s="255"/>
      <c r="CK530" s="255"/>
      <c r="CL530" s="255"/>
      <c r="CM530" s="256"/>
      <c r="CN530" s="256"/>
      <c r="CO530" s="256"/>
      <c r="CP530" s="256"/>
      <c r="CQ530" s="256"/>
      <c r="CR530" s="247"/>
      <c r="CS530" s="64"/>
      <c r="CT530" s="226"/>
      <c r="CU530" s="226"/>
      <c r="CV530" s="226"/>
      <c r="CW530" s="226"/>
      <c r="CX530" s="226"/>
      <c r="CY530" s="247"/>
      <c r="CZ530" s="64"/>
      <c r="DA530" s="256"/>
      <c r="DB530" s="256"/>
      <c r="DC530" s="256"/>
      <c r="DD530" s="256"/>
      <c r="DE530" s="256"/>
    </row>
    <row r="531" spans="1:109" ht="16.5" x14ac:dyDescent="0.3">
      <c r="A531" s="410">
        <v>2009</v>
      </c>
      <c r="B531" s="64" t="s">
        <v>47</v>
      </c>
      <c r="C531" s="358" t="s">
        <v>105</v>
      </c>
      <c r="D531" s="359">
        <v>4978.4799999999996</v>
      </c>
      <c r="E531" s="359">
        <v>29741.89</v>
      </c>
      <c r="F531" s="360">
        <v>4453.1774999999998</v>
      </c>
      <c r="G531" s="360">
        <v>3390.415</v>
      </c>
      <c r="H531" s="118">
        <v>42563.962499999994</v>
      </c>
      <c r="I531" s="54"/>
      <c r="J531" s="54"/>
      <c r="BY531" s="247"/>
      <c r="BZ531" s="64"/>
      <c r="CA531" s="254"/>
      <c r="CB531" s="254"/>
      <c r="CC531" s="254"/>
      <c r="CD531" s="254"/>
      <c r="CE531" s="254"/>
      <c r="CF531" s="247"/>
      <c r="CG531" s="64"/>
      <c r="CH531" s="255"/>
      <c r="CI531" s="255"/>
      <c r="CJ531" s="255"/>
      <c r="CK531" s="255"/>
      <c r="CL531" s="255"/>
      <c r="CM531" s="256"/>
      <c r="CN531" s="256"/>
      <c r="CO531" s="256"/>
      <c r="CP531" s="256"/>
      <c r="CQ531" s="256"/>
      <c r="CR531" s="247"/>
      <c r="CS531" s="64"/>
      <c r="CT531" s="226"/>
      <c r="CU531" s="226"/>
      <c r="CV531" s="226"/>
      <c r="CW531" s="226"/>
      <c r="CX531" s="226"/>
      <c r="CY531" s="247"/>
      <c r="CZ531" s="64"/>
      <c r="DA531" s="256"/>
      <c r="DB531" s="256"/>
      <c r="DC531" s="256"/>
      <c r="DD531" s="256"/>
      <c r="DE531" s="256"/>
    </row>
    <row r="532" spans="1:109" ht="16.5" x14ac:dyDescent="0.3">
      <c r="A532" s="391">
        <v>2009</v>
      </c>
      <c r="B532" s="353" t="s">
        <v>48</v>
      </c>
      <c r="C532" s="354" t="s">
        <v>105</v>
      </c>
      <c r="D532" s="355">
        <v>4903.8225000000002</v>
      </c>
      <c r="E532" s="355">
        <v>28590.27</v>
      </c>
      <c r="F532" s="356">
        <v>3861.7750000000005</v>
      </c>
      <c r="G532" s="356">
        <v>3875.8125</v>
      </c>
      <c r="H532" s="357">
        <v>41231.68</v>
      </c>
      <c r="I532" s="54"/>
      <c r="J532" s="54"/>
      <c r="BY532" s="247"/>
      <c r="BZ532" s="64"/>
      <c r="CA532" s="254"/>
      <c r="CB532" s="254"/>
      <c r="CC532" s="254"/>
      <c r="CD532" s="254"/>
      <c r="CE532" s="254"/>
      <c r="CF532" s="247"/>
      <c r="CG532" s="64"/>
      <c r="CH532" s="255"/>
      <c r="CI532" s="255"/>
      <c r="CJ532" s="255"/>
      <c r="CK532" s="255"/>
      <c r="CL532" s="255"/>
      <c r="CM532" s="256"/>
      <c r="CN532" s="256"/>
      <c r="CO532" s="256"/>
      <c r="CP532" s="256"/>
      <c r="CQ532" s="256"/>
      <c r="CR532" s="247"/>
      <c r="CS532" s="64"/>
      <c r="CT532" s="226"/>
      <c r="CU532" s="226"/>
      <c r="CV532" s="226"/>
      <c r="CW532" s="226"/>
      <c r="CX532" s="226"/>
      <c r="CY532" s="247"/>
      <c r="CZ532" s="64"/>
      <c r="DA532" s="256"/>
      <c r="DB532" s="256"/>
      <c r="DC532" s="256"/>
      <c r="DD532" s="256"/>
      <c r="DE532" s="256"/>
    </row>
    <row r="533" spans="1:109" ht="16.5" x14ac:dyDescent="0.3">
      <c r="A533" s="410">
        <v>2009</v>
      </c>
      <c r="B533" s="64" t="s">
        <v>49</v>
      </c>
      <c r="C533" s="358" t="s">
        <v>105</v>
      </c>
      <c r="D533" s="359">
        <v>4971.5625</v>
      </c>
      <c r="E533" s="359">
        <v>28201.760000000002</v>
      </c>
      <c r="F533" s="360">
        <v>3343.3149999999996</v>
      </c>
      <c r="G533" s="360">
        <v>3193.3575000000001</v>
      </c>
      <c r="H533" s="118">
        <v>39709.995000000003</v>
      </c>
      <c r="I533" s="54"/>
      <c r="J533" s="54"/>
      <c r="BY533" s="247"/>
      <c r="BZ533" s="64"/>
      <c r="CA533" s="254"/>
      <c r="CB533" s="254"/>
      <c r="CC533" s="254"/>
      <c r="CD533" s="254"/>
      <c r="CE533" s="254"/>
      <c r="CF533" s="247"/>
      <c r="CG533" s="64"/>
      <c r="CH533" s="255"/>
      <c r="CI533" s="255"/>
      <c r="CJ533" s="255"/>
      <c r="CK533" s="255"/>
      <c r="CL533" s="255"/>
      <c r="CM533" s="256"/>
      <c r="CN533" s="256"/>
      <c r="CO533" s="256"/>
      <c r="CP533" s="256"/>
      <c r="CQ533" s="256"/>
      <c r="CR533" s="247"/>
      <c r="CS533" s="64"/>
      <c r="CT533" s="226"/>
      <c r="CU533" s="226"/>
      <c r="CV533" s="226"/>
      <c r="CW533" s="226"/>
      <c r="CX533" s="226"/>
      <c r="CY533" s="247"/>
      <c r="CZ533" s="64"/>
      <c r="DA533" s="256"/>
      <c r="DB533" s="256"/>
      <c r="DC533" s="256"/>
      <c r="DD533" s="256"/>
      <c r="DE533" s="256"/>
    </row>
    <row r="534" spans="1:109" ht="16.5" x14ac:dyDescent="0.3">
      <c r="A534" s="391">
        <v>2010</v>
      </c>
      <c r="B534" s="353" t="s">
        <v>50</v>
      </c>
      <c r="C534" s="354" t="s">
        <v>105</v>
      </c>
      <c r="D534" s="355">
        <v>3893.1424999999999</v>
      </c>
      <c r="E534" s="355">
        <v>26499.654999999999</v>
      </c>
      <c r="F534" s="356">
        <v>3169.3649999999998</v>
      </c>
      <c r="G534" s="356">
        <v>3252.0974999999999</v>
      </c>
      <c r="H534" s="357">
        <v>36814.26</v>
      </c>
      <c r="I534" s="54"/>
      <c r="J534" s="54"/>
      <c r="BY534" s="247"/>
      <c r="BZ534" s="64"/>
      <c r="CA534" s="254"/>
      <c r="CB534" s="254"/>
      <c r="CC534" s="254"/>
      <c r="CD534" s="254"/>
      <c r="CE534" s="254"/>
      <c r="CF534" s="247"/>
      <c r="CG534" s="64"/>
      <c r="CH534" s="255"/>
      <c r="CI534" s="255"/>
      <c r="CJ534" s="255"/>
      <c r="CK534" s="255"/>
      <c r="CL534" s="255"/>
      <c r="CM534" s="256"/>
      <c r="CN534" s="256"/>
      <c r="CO534" s="256"/>
      <c r="CP534" s="256"/>
      <c r="CQ534" s="256"/>
      <c r="CR534" s="247"/>
      <c r="CS534" s="64"/>
      <c r="CT534" s="226"/>
      <c r="CU534" s="226"/>
      <c r="CV534" s="226"/>
      <c r="CW534" s="226"/>
      <c r="CX534" s="226"/>
      <c r="CY534" s="247"/>
      <c r="CZ534" s="64"/>
      <c r="DA534" s="256"/>
      <c r="DB534" s="256"/>
      <c r="DC534" s="256"/>
      <c r="DD534" s="256"/>
      <c r="DE534" s="256"/>
    </row>
    <row r="535" spans="1:109" ht="16.5" x14ac:dyDescent="0.3">
      <c r="A535" s="410">
        <v>2010</v>
      </c>
      <c r="B535" s="64" t="s">
        <v>51</v>
      </c>
      <c r="C535" s="358" t="s">
        <v>105</v>
      </c>
      <c r="D535" s="359">
        <v>5133.7700000000004</v>
      </c>
      <c r="E535" s="359">
        <v>31736.524999999998</v>
      </c>
      <c r="F535" s="360">
        <v>3839.48</v>
      </c>
      <c r="G535" s="360">
        <v>4131.625</v>
      </c>
      <c r="H535" s="118">
        <v>44841.399999999994</v>
      </c>
      <c r="I535" s="54"/>
      <c r="J535" s="54"/>
      <c r="BY535" s="247"/>
      <c r="BZ535" s="64"/>
      <c r="CA535" s="254"/>
      <c r="CB535" s="254"/>
      <c r="CC535" s="254"/>
      <c r="CD535" s="254"/>
      <c r="CE535" s="254"/>
      <c r="CF535" s="247"/>
      <c r="CG535" s="64"/>
      <c r="CH535" s="255"/>
      <c r="CI535" s="255"/>
      <c r="CJ535" s="255"/>
      <c r="CK535" s="255"/>
      <c r="CL535" s="255"/>
      <c r="CM535" s="256"/>
      <c r="CN535" s="256"/>
      <c r="CO535" s="256"/>
      <c r="CP535" s="256"/>
      <c r="CQ535" s="256"/>
      <c r="CR535" s="247"/>
      <c r="CS535" s="64"/>
      <c r="CT535" s="226"/>
      <c r="CU535" s="226"/>
      <c r="CV535" s="226"/>
      <c r="CW535" s="226"/>
      <c r="CX535" s="226"/>
      <c r="CY535" s="247"/>
      <c r="CZ535" s="64"/>
      <c r="DA535" s="256"/>
      <c r="DB535" s="256"/>
      <c r="DC535" s="256"/>
      <c r="DD535" s="256"/>
      <c r="DE535" s="256"/>
    </row>
    <row r="536" spans="1:109" ht="16.5" x14ac:dyDescent="0.3">
      <c r="A536" s="391">
        <v>2010</v>
      </c>
      <c r="B536" s="353" t="s">
        <v>52</v>
      </c>
      <c r="C536" s="354" t="s">
        <v>105</v>
      </c>
      <c r="D536" s="355">
        <v>6156.5</v>
      </c>
      <c r="E536" s="355">
        <v>30587.18</v>
      </c>
      <c r="F536" s="356">
        <v>3974.2875000000004</v>
      </c>
      <c r="G536" s="356">
        <v>3722.5474999999997</v>
      </c>
      <c r="H536" s="357">
        <v>44440.514999999999</v>
      </c>
      <c r="I536" s="54"/>
      <c r="J536" s="54"/>
      <c r="BY536" s="247"/>
      <c r="BZ536" s="64"/>
      <c r="CA536" s="254"/>
      <c r="CB536" s="254"/>
      <c r="CC536" s="254"/>
      <c r="CD536" s="254"/>
      <c r="CE536" s="254"/>
      <c r="CF536" s="247"/>
      <c r="CG536" s="64"/>
      <c r="CH536" s="255"/>
      <c r="CI536" s="255"/>
      <c r="CJ536" s="255"/>
      <c r="CK536" s="255"/>
      <c r="CL536" s="255"/>
      <c r="CM536" s="256"/>
      <c r="CN536" s="256"/>
      <c r="CO536" s="256"/>
      <c r="CP536" s="256"/>
      <c r="CQ536" s="256"/>
      <c r="CR536" s="247"/>
      <c r="CS536" s="64"/>
      <c r="CT536" s="226"/>
      <c r="CU536" s="226"/>
      <c r="CV536" s="226"/>
      <c r="CW536" s="226"/>
      <c r="CX536" s="226"/>
      <c r="CY536" s="247"/>
      <c r="CZ536" s="64"/>
      <c r="DA536" s="256"/>
      <c r="DB536" s="256"/>
      <c r="DC536" s="256"/>
      <c r="DD536" s="256"/>
      <c r="DE536" s="256"/>
    </row>
    <row r="537" spans="1:109" ht="16.5" x14ac:dyDescent="0.3">
      <c r="A537" s="410">
        <v>2010</v>
      </c>
      <c r="B537" s="64" t="s">
        <v>40</v>
      </c>
      <c r="C537" s="358" t="s">
        <v>105</v>
      </c>
      <c r="D537" s="359">
        <v>5004.4650000000001</v>
      </c>
      <c r="E537" s="359">
        <v>29695.100000000002</v>
      </c>
      <c r="F537" s="360">
        <v>4574.5474999999997</v>
      </c>
      <c r="G537" s="360">
        <v>3811.1824999999999</v>
      </c>
      <c r="H537" s="118">
        <v>43085.294999999998</v>
      </c>
      <c r="I537" s="54"/>
      <c r="J537" s="54"/>
      <c r="BY537" s="247"/>
      <c r="BZ537" s="64"/>
      <c r="CA537" s="254"/>
      <c r="CB537" s="254"/>
      <c r="CC537" s="254"/>
      <c r="CD537" s="254"/>
      <c r="CE537" s="254"/>
      <c r="CF537" s="247"/>
      <c r="CG537" s="64"/>
      <c r="CH537" s="255"/>
      <c r="CI537" s="255"/>
      <c r="CJ537" s="255"/>
      <c r="CK537" s="255"/>
      <c r="CL537" s="255"/>
      <c r="CM537" s="256"/>
      <c r="CN537" s="256"/>
      <c r="CO537" s="256"/>
      <c r="CP537" s="256"/>
      <c r="CQ537" s="256"/>
      <c r="CR537" s="247"/>
      <c r="CS537" s="64"/>
      <c r="CT537" s="226"/>
      <c r="CU537" s="226"/>
      <c r="CV537" s="226"/>
      <c r="CW537" s="226"/>
      <c r="CX537" s="226"/>
      <c r="CY537" s="247"/>
      <c r="CZ537" s="64"/>
      <c r="DA537" s="256"/>
      <c r="DB537" s="256"/>
      <c r="DC537" s="256"/>
      <c r="DD537" s="256"/>
      <c r="DE537" s="256"/>
    </row>
    <row r="538" spans="1:109" ht="16.5" x14ac:dyDescent="0.3">
      <c r="A538" s="391">
        <v>2010</v>
      </c>
      <c r="B538" s="353" t="s">
        <v>42</v>
      </c>
      <c r="C538" s="354" t="s">
        <v>105</v>
      </c>
      <c r="D538" s="355">
        <v>5120.9525000000003</v>
      </c>
      <c r="E538" s="355">
        <v>30479.55</v>
      </c>
      <c r="F538" s="356">
        <v>3473.7525000000005</v>
      </c>
      <c r="G538" s="356">
        <v>5126.1550000000007</v>
      </c>
      <c r="H538" s="357">
        <v>44200.41</v>
      </c>
      <c r="I538" s="54"/>
      <c r="J538" s="54"/>
      <c r="BY538" s="247"/>
      <c r="BZ538" s="64"/>
      <c r="CA538" s="254"/>
      <c r="CB538" s="254"/>
      <c r="CC538" s="254"/>
      <c r="CD538" s="254"/>
      <c r="CE538" s="254"/>
      <c r="CF538" s="247"/>
      <c r="CG538" s="64"/>
      <c r="CH538" s="255"/>
      <c r="CI538" s="255"/>
      <c r="CJ538" s="255"/>
      <c r="CK538" s="255"/>
      <c r="CL538" s="255"/>
      <c r="CM538" s="256"/>
      <c r="CN538" s="256"/>
      <c r="CO538" s="256"/>
      <c r="CP538" s="256"/>
      <c r="CQ538" s="256"/>
      <c r="CR538" s="247"/>
      <c r="CS538" s="64"/>
      <c r="CT538" s="226"/>
      <c r="CU538" s="226"/>
      <c r="CV538" s="226"/>
      <c r="CW538" s="226"/>
      <c r="CX538" s="226"/>
      <c r="CY538" s="247"/>
      <c r="CZ538" s="64"/>
      <c r="DA538" s="256"/>
      <c r="DB538" s="256"/>
      <c r="DC538" s="256"/>
      <c r="DD538" s="256"/>
      <c r="DE538" s="256"/>
    </row>
    <row r="539" spans="1:109" ht="16.5" x14ac:dyDescent="0.3">
      <c r="A539" s="410">
        <v>2010</v>
      </c>
      <c r="B539" s="64" t="s">
        <v>43</v>
      </c>
      <c r="C539" s="358" t="s">
        <v>105</v>
      </c>
      <c r="D539" s="359">
        <v>6715.7574999999997</v>
      </c>
      <c r="E539" s="359">
        <v>28943.86</v>
      </c>
      <c r="F539" s="360">
        <v>3586.6899999999996</v>
      </c>
      <c r="G539" s="360">
        <v>4362.3625000000002</v>
      </c>
      <c r="H539" s="118">
        <v>43608.67</v>
      </c>
      <c r="I539" s="54"/>
      <c r="J539" s="54"/>
      <c r="BY539" s="247"/>
      <c r="BZ539" s="64"/>
      <c r="CA539" s="254"/>
      <c r="CB539" s="254"/>
      <c r="CC539" s="254"/>
      <c r="CD539" s="254"/>
      <c r="CE539" s="254"/>
      <c r="CF539" s="247"/>
      <c r="CG539" s="64"/>
      <c r="CH539" s="255"/>
      <c r="CI539" s="255"/>
      <c r="CJ539" s="255"/>
      <c r="CK539" s="255"/>
      <c r="CL539" s="255"/>
      <c r="CM539" s="256"/>
      <c r="CN539" s="256"/>
      <c r="CO539" s="256"/>
      <c r="CP539" s="256"/>
      <c r="CQ539" s="256"/>
      <c r="CR539" s="247"/>
      <c r="CS539" s="64"/>
      <c r="CT539" s="226"/>
      <c r="CU539" s="226"/>
      <c r="CV539" s="226"/>
      <c r="CW539" s="226"/>
      <c r="CX539" s="226"/>
      <c r="CY539" s="247"/>
      <c r="CZ539" s="64"/>
      <c r="DA539" s="256"/>
      <c r="DB539" s="256"/>
      <c r="DC539" s="256"/>
      <c r="DD539" s="256"/>
      <c r="DE539" s="256"/>
    </row>
    <row r="540" spans="1:109" ht="16.5" x14ac:dyDescent="0.3">
      <c r="A540" s="391">
        <v>2010</v>
      </c>
      <c r="B540" s="353" t="s">
        <v>44</v>
      </c>
      <c r="C540" s="354" t="s">
        <v>105</v>
      </c>
      <c r="D540" s="355">
        <v>7728.2624999999989</v>
      </c>
      <c r="E540" s="355">
        <v>31107.164999999997</v>
      </c>
      <c r="F540" s="356">
        <v>3796.7049999999999</v>
      </c>
      <c r="G540" s="356">
        <v>4052.7325000000005</v>
      </c>
      <c r="H540" s="357">
        <v>46684.864999999991</v>
      </c>
      <c r="I540" s="54"/>
      <c r="J540" s="54"/>
      <c r="BY540" s="247"/>
      <c r="BZ540" s="64"/>
      <c r="CA540" s="254"/>
      <c r="CB540" s="254"/>
      <c r="CC540" s="254"/>
      <c r="CD540" s="254"/>
      <c r="CE540" s="254"/>
      <c r="CF540" s="247"/>
      <c r="CG540" s="64"/>
      <c r="CH540" s="255"/>
      <c r="CI540" s="255"/>
      <c r="CJ540" s="255"/>
      <c r="CK540" s="255"/>
      <c r="CL540" s="255"/>
      <c r="CM540" s="256"/>
      <c r="CN540" s="256"/>
      <c r="CO540" s="256"/>
      <c r="CP540" s="256"/>
      <c r="CQ540" s="256"/>
      <c r="CR540" s="247"/>
      <c r="CS540" s="64"/>
      <c r="CT540" s="226"/>
      <c r="CU540" s="226"/>
      <c r="CV540" s="226"/>
      <c r="CW540" s="226"/>
      <c r="CX540" s="226"/>
      <c r="CY540" s="247"/>
      <c r="CZ540" s="64"/>
      <c r="DA540" s="256"/>
      <c r="DB540" s="256"/>
      <c r="DC540" s="256"/>
      <c r="DD540" s="256"/>
      <c r="DE540" s="256"/>
    </row>
    <row r="541" spans="1:109" ht="16.5" x14ac:dyDescent="0.3">
      <c r="A541" s="410">
        <v>2010</v>
      </c>
      <c r="B541" s="64" t="s">
        <v>45</v>
      </c>
      <c r="C541" s="358" t="s">
        <v>105</v>
      </c>
      <c r="D541" s="359">
        <v>8261.8425000000007</v>
      </c>
      <c r="E541" s="359">
        <v>30853.479999999996</v>
      </c>
      <c r="F541" s="360">
        <v>5477.3600000000006</v>
      </c>
      <c r="G541" s="360">
        <v>3254.9649999999997</v>
      </c>
      <c r="H541" s="118">
        <v>47847.647499999999</v>
      </c>
      <c r="I541" s="54"/>
      <c r="J541" s="54"/>
      <c r="BY541" s="247"/>
      <c r="BZ541" s="64"/>
      <c r="CA541" s="254"/>
      <c r="CB541" s="254"/>
      <c r="CC541" s="254"/>
      <c r="CD541" s="254"/>
      <c r="CE541" s="254"/>
      <c r="CF541" s="247"/>
      <c r="CG541" s="64"/>
      <c r="CH541" s="255"/>
      <c r="CI541" s="255"/>
      <c r="CJ541" s="255"/>
      <c r="CK541" s="255"/>
      <c r="CL541" s="255"/>
      <c r="CM541" s="256"/>
      <c r="CN541" s="256"/>
      <c r="CO541" s="256"/>
      <c r="CP541" s="256"/>
      <c r="CQ541" s="256"/>
      <c r="CR541" s="247"/>
      <c r="CS541" s="64"/>
      <c r="CT541" s="226"/>
      <c r="CU541" s="226"/>
      <c r="CV541" s="226"/>
      <c r="CW541" s="226"/>
      <c r="CX541" s="226"/>
      <c r="CY541" s="247"/>
      <c r="CZ541" s="64"/>
      <c r="DA541" s="256"/>
      <c r="DB541" s="256"/>
      <c r="DC541" s="256"/>
      <c r="DD541" s="256"/>
      <c r="DE541" s="256"/>
    </row>
    <row r="542" spans="1:109" ht="16.5" x14ac:dyDescent="0.3">
      <c r="A542" s="391">
        <v>2010</v>
      </c>
      <c r="B542" s="353" t="s">
        <v>46</v>
      </c>
      <c r="C542" s="354" t="s">
        <v>105</v>
      </c>
      <c r="D542" s="355">
        <v>9416.3625000000011</v>
      </c>
      <c r="E542" s="355">
        <v>32269.589999999997</v>
      </c>
      <c r="F542" s="356">
        <v>5711.1149999999998</v>
      </c>
      <c r="G542" s="356">
        <v>4240.0474999999997</v>
      </c>
      <c r="H542" s="357">
        <v>51637.115000000005</v>
      </c>
      <c r="I542" s="54"/>
      <c r="J542" s="54"/>
      <c r="BY542" s="247"/>
      <c r="BZ542" s="64"/>
      <c r="CA542" s="254"/>
      <c r="CB542" s="254"/>
      <c r="CC542" s="254"/>
      <c r="CD542" s="254"/>
      <c r="CE542" s="254"/>
      <c r="CF542" s="247"/>
      <c r="CG542" s="64"/>
      <c r="CH542" s="255"/>
      <c r="CI542" s="255"/>
      <c r="CJ542" s="255"/>
      <c r="CK542" s="255"/>
      <c r="CL542" s="255"/>
      <c r="CM542" s="256"/>
      <c r="CN542" s="256"/>
      <c r="CO542" s="256"/>
      <c r="CP542" s="256"/>
      <c r="CQ542" s="256"/>
      <c r="CR542" s="247"/>
      <c r="CS542" s="64"/>
      <c r="CT542" s="226"/>
      <c r="CU542" s="226"/>
      <c r="CV542" s="226"/>
      <c r="CW542" s="226"/>
      <c r="CX542" s="226"/>
      <c r="CY542" s="247"/>
      <c r="CZ542" s="64"/>
      <c r="DA542" s="256"/>
      <c r="DB542" s="256"/>
      <c r="DC542" s="256"/>
      <c r="DD542" s="256"/>
      <c r="DE542" s="256"/>
    </row>
    <row r="543" spans="1:109" ht="16.5" x14ac:dyDescent="0.3">
      <c r="A543" s="410">
        <v>2010</v>
      </c>
      <c r="B543" s="64" t="s">
        <v>47</v>
      </c>
      <c r="C543" s="358" t="s">
        <v>105</v>
      </c>
      <c r="D543" s="359">
        <v>10614.407500000001</v>
      </c>
      <c r="E543" s="359">
        <v>32925.949999999997</v>
      </c>
      <c r="F543" s="360">
        <v>5673.9124999999995</v>
      </c>
      <c r="G543" s="360">
        <v>3824.2725</v>
      </c>
      <c r="H543" s="118">
        <v>53038.542499999996</v>
      </c>
      <c r="I543" s="54"/>
      <c r="J543" s="54"/>
      <c r="BY543" s="247"/>
      <c r="BZ543" s="64"/>
      <c r="CA543" s="254"/>
      <c r="CB543" s="254"/>
      <c r="CC543" s="254"/>
      <c r="CD543" s="254"/>
      <c r="CE543" s="254"/>
      <c r="CF543" s="247"/>
      <c r="CG543" s="64"/>
      <c r="CH543" s="255"/>
      <c r="CI543" s="255"/>
      <c r="CJ543" s="255"/>
      <c r="CK543" s="255"/>
      <c r="CL543" s="255"/>
      <c r="CM543" s="256"/>
      <c r="CN543" s="256"/>
      <c r="CO543" s="256"/>
      <c r="CP543" s="256"/>
      <c r="CQ543" s="256"/>
      <c r="CR543" s="247"/>
      <c r="CS543" s="64"/>
      <c r="CT543" s="226"/>
      <c r="CU543" s="226"/>
      <c r="CV543" s="226"/>
      <c r="CW543" s="226"/>
      <c r="CX543" s="226"/>
      <c r="CY543" s="247"/>
      <c r="CZ543" s="64"/>
      <c r="DA543" s="256"/>
      <c r="DB543" s="256"/>
      <c r="DC543" s="256"/>
      <c r="DD543" s="256"/>
      <c r="DE543" s="256"/>
    </row>
    <row r="544" spans="1:109" ht="16.5" x14ac:dyDescent="0.3">
      <c r="A544" s="391">
        <v>2010</v>
      </c>
      <c r="B544" s="353" t="s">
        <v>48</v>
      </c>
      <c r="C544" s="354" t="s">
        <v>105</v>
      </c>
      <c r="D544" s="355">
        <v>10038.11</v>
      </c>
      <c r="E544" s="355">
        <v>33755.904999999999</v>
      </c>
      <c r="F544" s="356">
        <v>4397.5425000000005</v>
      </c>
      <c r="G544" s="356">
        <v>4307.7474999999995</v>
      </c>
      <c r="H544" s="357">
        <v>52499.305</v>
      </c>
      <c r="I544" s="54"/>
      <c r="J544" s="54"/>
      <c r="BY544" s="247"/>
      <c r="BZ544" s="64"/>
      <c r="CA544" s="254"/>
      <c r="CB544" s="254"/>
      <c r="CC544" s="254"/>
      <c r="CD544" s="254"/>
      <c r="CE544" s="254"/>
      <c r="CF544" s="247"/>
      <c r="CG544" s="64"/>
      <c r="CH544" s="255"/>
      <c r="CI544" s="255"/>
      <c r="CJ544" s="255"/>
      <c r="CK544" s="255"/>
      <c r="CL544" s="255"/>
      <c r="CM544" s="256"/>
      <c r="CN544" s="256"/>
      <c r="CO544" s="256"/>
      <c r="CP544" s="256"/>
      <c r="CQ544" s="256"/>
      <c r="CR544" s="247"/>
      <c r="CS544" s="64"/>
      <c r="CT544" s="226"/>
      <c r="CU544" s="226"/>
      <c r="CV544" s="226"/>
      <c r="CW544" s="226"/>
      <c r="CX544" s="226"/>
      <c r="CY544" s="247"/>
      <c r="CZ544" s="64"/>
      <c r="DA544" s="256"/>
      <c r="DB544" s="256"/>
      <c r="DC544" s="256"/>
      <c r="DD544" s="256"/>
      <c r="DE544" s="256"/>
    </row>
    <row r="545" spans="1:109" ht="16.5" x14ac:dyDescent="0.3">
      <c r="A545" s="410">
        <v>2010</v>
      </c>
      <c r="B545" s="64" t="s">
        <v>49</v>
      </c>
      <c r="C545" s="358" t="s">
        <v>105</v>
      </c>
      <c r="D545" s="359">
        <v>8367.94</v>
      </c>
      <c r="E545" s="359">
        <v>30029.9</v>
      </c>
      <c r="F545" s="360">
        <v>3665.4725000000003</v>
      </c>
      <c r="G545" s="360">
        <v>2772.1275000000001</v>
      </c>
      <c r="H545" s="118">
        <v>44835.44</v>
      </c>
      <c r="I545" s="54"/>
      <c r="J545" s="54"/>
      <c r="BY545" s="247"/>
      <c r="BZ545" s="64"/>
      <c r="CA545" s="254"/>
      <c r="CB545" s="254"/>
      <c r="CC545" s="254"/>
      <c r="CD545" s="254"/>
      <c r="CE545" s="254"/>
      <c r="CF545" s="247"/>
      <c r="CG545" s="64"/>
      <c r="CH545" s="255"/>
      <c r="CI545" s="255"/>
      <c r="CJ545" s="255"/>
      <c r="CK545" s="255"/>
      <c r="CL545" s="255"/>
      <c r="CM545" s="256"/>
      <c r="CN545" s="256"/>
      <c r="CO545" s="256"/>
      <c r="CP545" s="256"/>
      <c r="CQ545" s="256"/>
      <c r="CR545" s="247"/>
      <c r="CS545" s="64"/>
      <c r="CT545" s="226"/>
      <c r="CU545" s="226"/>
      <c r="CV545" s="226"/>
      <c r="CW545" s="226"/>
      <c r="CX545" s="226"/>
      <c r="CY545" s="247"/>
      <c r="CZ545" s="64"/>
      <c r="DA545" s="256"/>
      <c r="DB545" s="256"/>
      <c r="DC545" s="256"/>
      <c r="DD545" s="256"/>
      <c r="DE545" s="256"/>
    </row>
    <row r="546" spans="1:109" ht="16.5" x14ac:dyDescent="0.3">
      <c r="A546" s="391">
        <v>2011</v>
      </c>
      <c r="B546" s="353" t="s">
        <v>50</v>
      </c>
      <c r="C546" s="354" t="s">
        <v>105</v>
      </c>
      <c r="D546" s="355">
        <v>5579.06</v>
      </c>
      <c r="E546" s="355">
        <v>28903.254999999997</v>
      </c>
      <c r="F546" s="356">
        <v>4568.7275</v>
      </c>
      <c r="G546" s="356">
        <v>4228.3149999999996</v>
      </c>
      <c r="H546" s="357">
        <v>43279.357499999998</v>
      </c>
      <c r="I546" s="54"/>
      <c r="J546" s="54"/>
      <c r="BY546" s="247"/>
      <c r="BZ546" s="64"/>
      <c r="CA546" s="254"/>
      <c r="CB546" s="254"/>
      <c r="CC546" s="254"/>
      <c r="CD546" s="254"/>
      <c r="CE546" s="254"/>
      <c r="CF546" s="247"/>
      <c r="CG546" s="64"/>
      <c r="CH546" s="255"/>
      <c r="CI546" s="255"/>
      <c r="CJ546" s="255"/>
      <c r="CK546" s="255"/>
      <c r="CL546" s="255"/>
      <c r="CM546" s="256"/>
      <c r="CN546" s="256"/>
      <c r="CO546" s="256"/>
      <c r="CP546" s="256"/>
      <c r="CQ546" s="256"/>
      <c r="CR546" s="247"/>
      <c r="CS546" s="64"/>
      <c r="CT546" s="226"/>
      <c r="CU546" s="226"/>
      <c r="CV546" s="226"/>
      <c r="CW546" s="226"/>
      <c r="CX546" s="226"/>
      <c r="CY546" s="247"/>
      <c r="CZ546" s="64"/>
      <c r="DA546" s="256"/>
      <c r="DB546" s="256"/>
      <c r="DC546" s="256"/>
      <c r="DD546" s="256"/>
      <c r="DE546" s="256"/>
    </row>
    <row r="547" spans="1:109" ht="16.5" x14ac:dyDescent="0.3">
      <c r="A547" s="410">
        <v>2011</v>
      </c>
      <c r="B547" s="64" t="s">
        <v>51</v>
      </c>
      <c r="C547" s="358" t="s">
        <v>105</v>
      </c>
      <c r="D547" s="359">
        <v>6727.0450000000001</v>
      </c>
      <c r="E547" s="359">
        <v>27932.930000000004</v>
      </c>
      <c r="F547" s="360">
        <v>4495.357500000001</v>
      </c>
      <c r="G547" s="360">
        <v>4616.0850000000009</v>
      </c>
      <c r="H547" s="118">
        <v>43771.417500000003</v>
      </c>
      <c r="I547" s="54"/>
      <c r="J547" s="54"/>
      <c r="BY547" s="247"/>
      <c r="BZ547" s="64"/>
      <c r="CA547" s="254"/>
      <c r="CB547" s="254"/>
      <c r="CC547" s="254"/>
      <c r="CD547" s="254"/>
      <c r="CE547" s="254"/>
      <c r="CF547" s="247"/>
      <c r="CG547" s="64"/>
      <c r="CH547" s="255"/>
      <c r="CI547" s="255"/>
      <c r="CJ547" s="255"/>
      <c r="CK547" s="255"/>
      <c r="CL547" s="255"/>
      <c r="CM547" s="256"/>
      <c r="CN547" s="256"/>
      <c r="CO547" s="256"/>
      <c r="CP547" s="256"/>
      <c r="CQ547" s="256"/>
      <c r="CR547" s="247"/>
      <c r="CS547" s="64"/>
      <c r="CT547" s="226"/>
      <c r="CU547" s="226"/>
      <c r="CV547" s="226"/>
      <c r="CW547" s="226"/>
      <c r="CX547" s="226"/>
      <c r="CY547" s="247"/>
      <c r="CZ547" s="64"/>
      <c r="DA547" s="256"/>
      <c r="DB547" s="256"/>
      <c r="DC547" s="256"/>
      <c r="DD547" s="256"/>
      <c r="DE547" s="256"/>
    </row>
    <row r="548" spans="1:109" ht="16.5" x14ac:dyDescent="0.3">
      <c r="A548" s="391">
        <v>2011</v>
      </c>
      <c r="B548" s="353" t="s">
        <v>52</v>
      </c>
      <c r="C548" s="354" t="s">
        <v>105</v>
      </c>
      <c r="D548" s="355">
        <v>8169.8649999999998</v>
      </c>
      <c r="E548" s="355">
        <v>35168.950000000004</v>
      </c>
      <c r="F548" s="356">
        <v>6423.3525000000009</v>
      </c>
      <c r="G548" s="356">
        <v>5788.2575000000006</v>
      </c>
      <c r="H548" s="357">
        <v>55550.425000000003</v>
      </c>
      <c r="I548" s="54"/>
      <c r="J548" s="54"/>
      <c r="BY548" s="247"/>
      <c r="BZ548" s="64"/>
      <c r="CA548" s="254"/>
      <c r="CB548" s="254"/>
      <c r="CC548" s="254"/>
      <c r="CD548" s="254"/>
      <c r="CE548" s="254"/>
      <c r="CF548" s="247"/>
      <c r="CG548" s="64"/>
      <c r="CH548" s="255"/>
      <c r="CI548" s="255"/>
      <c r="CJ548" s="255"/>
      <c r="CK548" s="255"/>
      <c r="CL548" s="255"/>
      <c r="CM548" s="256"/>
      <c r="CN548" s="256"/>
      <c r="CO548" s="256"/>
      <c r="CP548" s="256"/>
      <c r="CQ548" s="256"/>
      <c r="CR548" s="247"/>
      <c r="CS548" s="64"/>
      <c r="CT548" s="226"/>
      <c r="CU548" s="226"/>
      <c r="CV548" s="226"/>
      <c r="CW548" s="226"/>
      <c r="CX548" s="226"/>
      <c r="CY548" s="247"/>
      <c r="CZ548" s="64"/>
      <c r="DA548" s="256"/>
      <c r="DB548" s="256"/>
      <c r="DC548" s="256"/>
      <c r="DD548" s="256"/>
      <c r="DE548" s="256"/>
    </row>
    <row r="549" spans="1:109" ht="16.5" x14ac:dyDescent="0.3">
      <c r="A549" s="410">
        <v>2011</v>
      </c>
      <c r="B549" s="64" t="s">
        <v>40</v>
      </c>
      <c r="C549" s="358" t="s">
        <v>105</v>
      </c>
      <c r="D549" s="359">
        <v>6929.59</v>
      </c>
      <c r="E549" s="359">
        <v>29591.424999999999</v>
      </c>
      <c r="F549" s="360">
        <v>5352.7825000000003</v>
      </c>
      <c r="G549" s="360">
        <v>4065.4724999999999</v>
      </c>
      <c r="H549" s="118">
        <v>45939.270000000004</v>
      </c>
      <c r="I549" s="54"/>
      <c r="J549" s="54"/>
      <c r="BY549" s="247"/>
      <c r="BZ549" s="64"/>
      <c r="CA549" s="254"/>
      <c r="CB549" s="254"/>
      <c r="CC549" s="254"/>
      <c r="CD549" s="254"/>
      <c r="CE549" s="254"/>
      <c r="CF549" s="247"/>
      <c r="CG549" s="64"/>
      <c r="CH549" s="255"/>
      <c r="CI549" s="255"/>
      <c r="CJ549" s="255"/>
      <c r="CK549" s="255"/>
      <c r="CL549" s="255"/>
      <c r="CM549" s="256"/>
      <c r="CN549" s="256"/>
      <c r="CO549" s="256"/>
      <c r="CP549" s="256"/>
      <c r="CQ549" s="256"/>
      <c r="CR549" s="247"/>
      <c r="CS549" s="64"/>
      <c r="CT549" s="226"/>
      <c r="CU549" s="226"/>
      <c r="CV549" s="226"/>
      <c r="CW549" s="226"/>
      <c r="CX549" s="226"/>
      <c r="CY549" s="247"/>
      <c r="CZ549" s="64"/>
      <c r="DA549" s="256"/>
      <c r="DB549" s="256"/>
      <c r="DC549" s="256"/>
      <c r="DD549" s="256"/>
      <c r="DE549" s="256"/>
    </row>
    <row r="550" spans="1:109" ht="16.5" x14ac:dyDescent="0.3">
      <c r="A550" s="391">
        <v>2011</v>
      </c>
      <c r="B550" s="353" t="s">
        <v>42</v>
      </c>
      <c r="C550" s="354" t="s">
        <v>105</v>
      </c>
      <c r="D550" s="355">
        <v>8294.817500000001</v>
      </c>
      <c r="E550" s="355">
        <v>30981.834999999999</v>
      </c>
      <c r="F550" s="356">
        <v>5621.1525000000001</v>
      </c>
      <c r="G550" s="356">
        <v>5584.31</v>
      </c>
      <c r="H550" s="357">
        <v>50482.115000000005</v>
      </c>
      <c r="I550" s="54"/>
      <c r="J550" s="54"/>
      <c r="BY550" s="247"/>
      <c r="BZ550" s="64"/>
      <c r="CA550" s="254"/>
      <c r="CB550" s="254"/>
      <c r="CC550" s="254"/>
      <c r="CD550" s="254"/>
      <c r="CE550" s="254"/>
      <c r="CF550" s="247"/>
      <c r="CG550" s="64"/>
      <c r="CH550" s="255"/>
      <c r="CI550" s="255"/>
      <c r="CJ550" s="255"/>
      <c r="CK550" s="255"/>
      <c r="CL550" s="255"/>
      <c r="CM550" s="256"/>
      <c r="CN550" s="256"/>
      <c r="CO550" s="256"/>
      <c r="CP550" s="256"/>
      <c r="CQ550" s="256"/>
      <c r="CR550" s="247"/>
      <c r="CS550" s="64"/>
      <c r="CT550" s="226"/>
      <c r="CU550" s="226"/>
      <c r="CV550" s="226"/>
      <c r="CW550" s="226"/>
      <c r="CX550" s="226"/>
      <c r="CY550" s="247"/>
      <c r="CZ550" s="64"/>
      <c r="DA550" s="256"/>
      <c r="DB550" s="256"/>
      <c r="DC550" s="256"/>
      <c r="DD550" s="256"/>
      <c r="DE550" s="256"/>
    </row>
    <row r="551" spans="1:109" ht="16.5" x14ac:dyDescent="0.3">
      <c r="A551" s="410">
        <v>2011</v>
      </c>
      <c r="B551" s="64" t="s">
        <v>43</v>
      </c>
      <c r="C551" s="358" t="s">
        <v>105</v>
      </c>
      <c r="D551" s="359">
        <v>7552.3775000000005</v>
      </c>
      <c r="E551" s="359">
        <v>30574.114999999998</v>
      </c>
      <c r="F551" s="360">
        <v>6439.9050000000007</v>
      </c>
      <c r="G551" s="360">
        <v>4805.24</v>
      </c>
      <c r="H551" s="118">
        <v>49371.637500000004</v>
      </c>
      <c r="I551" s="54"/>
      <c r="J551" s="54"/>
      <c r="BY551" s="247"/>
      <c r="BZ551" s="64"/>
      <c r="CA551" s="254"/>
      <c r="CB551" s="254"/>
      <c r="CC551" s="254"/>
      <c r="CD551" s="254"/>
      <c r="CE551" s="254"/>
      <c r="CF551" s="247"/>
      <c r="CG551" s="64"/>
      <c r="CH551" s="255"/>
      <c r="CI551" s="255"/>
      <c r="CJ551" s="255"/>
      <c r="CK551" s="255"/>
      <c r="CL551" s="255"/>
      <c r="CM551" s="256"/>
      <c r="CN551" s="256"/>
      <c r="CO551" s="256"/>
      <c r="CP551" s="256"/>
      <c r="CQ551" s="256"/>
      <c r="CR551" s="247"/>
      <c r="CS551" s="64"/>
      <c r="CT551" s="226"/>
      <c r="CU551" s="226"/>
      <c r="CV551" s="226"/>
      <c r="CW551" s="226"/>
      <c r="CX551" s="226"/>
      <c r="CY551" s="247"/>
      <c r="CZ551" s="64"/>
      <c r="DA551" s="256"/>
      <c r="DB551" s="256"/>
      <c r="DC551" s="256"/>
      <c r="DD551" s="256"/>
      <c r="DE551" s="256"/>
    </row>
    <row r="552" spans="1:109" ht="16.5" x14ac:dyDescent="0.3">
      <c r="A552" s="391">
        <v>2011</v>
      </c>
      <c r="B552" s="353" t="s">
        <v>44</v>
      </c>
      <c r="C552" s="354" t="s">
        <v>105</v>
      </c>
      <c r="D552" s="355">
        <v>8609.0575000000008</v>
      </c>
      <c r="E552" s="355">
        <v>31901.855</v>
      </c>
      <c r="F552" s="356">
        <v>6742.5925000000007</v>
      </c>
      <c r="G552" s="356">
        <v>2626.7809999999995</v>
      </c>
      <c r="H552" s="357">
        <v>49880.286</v>
      </c>
      <c r="I552" s="54"/>
      <c r="J552" s="54"/>
      <c r="BY552" s="247"/>
      <c r="BZ552" s="64"/>
      <c r="CA552" s="254"/>
      <c r="CB552" s="254"/>
      <c r="CC552" s="254"/>
      <c r="CD552" s="254"/>
      <c r="CE552" s="254"/>
      <c r="CF552" s="247"/>
      <c r="CG552" s="64"/>
      <c r="CH552" s="255"/>
      <c r="CI552" s="255"/>
      <c r="CJ552" s="255"/>
      <c r="CK552" s="255"/>
      <c r="CL552" s="255"/>
      <c r="CM552" s="256"/>
      <c r="CN552" s="256"/>
      <c r="CO552" s="256"/>
      <c r="CP552" s="256"/>
      <c r="CQ552" s="256"/>
      <c r="CR552" s="247"/>
      <c r="CS552" s="64"/>
      <c r="CT552" s="226"/>
      <c r="CU552" s="226"/>
      <c r="CV552" s="226"/>
      <c r="CW552" s="226"/>
      <c r="CX552" s="226"/>
      <c r="CY552" s="247"/>
      <c r="CZ552" s="64"/>
      <c r="DA552" s="256"/>
      <c r="DB552" s="256"/>
      <c r="DC552" s="256"/>
      <c r="DD552" s="256"/>
      <c r="DE552" s="256"/>
    </row>
    <row r="553" spans="1:109" ht="16.5" x14ac:dyDescent="0.3">
      <c r="A553" s="410">
        <v>2011</v>
      </c>
      <c r="B553" s="64" t="s">
        <v>45</v>
      </c>
      <c r="C553" s="358" t="s">
        <v>105</v>
      </c>
      <c r="D553" s="359">
        <v>8398.06</v>
      </c>
      <c r="E553" s="359">
        <v>32142.494999999999</v>
      </c>
      <c r="F553" s="360">
        <v>8104.3975</v>
      </c>
      <c r="G553" s="360">
        <v>3218.5375000000004</v>
      </c>
      <c r="H553" s="118">
        <v>51863.490000000005</v>
      </c>
      <c r="I553" s="54"/>
      <c r="J553" s="54"/>
      <c r="BY553" s="247"/>
      <c r="BZ553" s="64"/>
      <c r="CA553" s="254"/>
      <c r="CB553" s="254"/>
      <c r="CC553" s="254"/>
      <c r="CD553" s="254"/>
      <c r="CE553" s="254"/>
      <c r="CF553" s="247"/>
      <c r="CG553" s="64"/>
      <c r="CH553" s="255"/>
      <c r="CI553" s="255"/>
      <c r="CJ553" s="255"/>
      <c r="CK553" s="255"/>
      <c r="CL553" s="255"/>
      <c r="CM553" s="256"/>
      <c r="CN553" s="256"/>
      <c r="CO553" s="256"/>
      <c r="CP553" s="256"/>
      <c r="CQ553" s="256"/>
      <c r="CR553" s="247"/>
      <c r="CS553" s="64"/>
      <c r="CT553" s="226"/>
      <c r="CU553" s="226"/>
      <c r="CV553" s="226"/>
      <c r="CW553" s="226"/>
      <c r="CX553" s="226"/>
      <c r="CY553" s="247"/>
      <c r="CZ553" s="64"/>
      <c r="DA553" s="256"/>
      <c r="DB553" s="256"/>
      <c r="DC553" s="256"/>
      <c r="DD553" s="256"/>
      <c r="DE553" s="256"/>
    </row>
    <row r="554" spans="1:109" ht="16.5" x14ac:dyDescent="0.3">
      <c r="A554" s="391">
        <v>2011</v>
      </c>
      <c r="B554" s="353" t="s">
        <v>46</v>
      </c>
      <c r="C554" s="354" t="s">
        <v>105</v>
      </c>
      <c r="D554" s="355">
        <v>11998.9725</v>
      </c>
      <c r="E554" s="355">
        <v>36802.149999999994</v>
      </c>
      <c r="F554" s="356">
        <v>8476.557499999999</v>
      </c>
      <c r="G554" s="356">
        <v>2551.14</v>
      </c>
      <c r="H554" s="357">
        <v>59828.819999999992</v>
      </c>
      <c r="I554" s="54"/>
      <c r="J554" s="54"/>
      <c r="BY554" s="247"/>
      <c r="BZ554" s="64"/>
      <c r="CA554" s="254"/>
      <c r="CB554" s="254"/>
      <c r="CC554" s="254"/>
      <c r="CD554" s="254"/>
      <c r="CE554" s="254"/>
      <c r="CF554" s="247"/>
      <c r="CG554" s="64"/>
      <c r="CH554" s="255"/>
      <c r="CI554" s="255"/>
      <c r="CJ554" s="255"/>
      <c r="CK554" s="255"/>
      <c r="CL554" s="255"/>
      <c r="CM554" s="256"/>
      <c r="CN554" s="256"/>
      <c r="CO554" s="256"/>
      <c r="CP554" s="256"/>
      <c r="CQ554" s="256"/>
      <c r="CR554" s="247"/>
      <c r="CS554" s="64"/>
      <c r="CT554" s="226"/>
      <c r="CU554" s="226"/>
      <c r="CV554" s="226"/>
      <c r="CW554" s="226"/>
      <c r="CX554" s="226"/>
      <c r="CY554" s="247"/>
      <c r="CZ554" s="64"/>
      <c r="DA554" s="256"/>
      <c r="DB554" s="256"/>
      <c r="DC554" s="256"/>
      <c r="DD554" s="256"/>
      <c r="DE554" s="256"/>
    </row>
    <row r="555" spans="1:109" ht="16.5" x14ac:dyDescent="0.3">
      <c r="A555" s="410">
        <v>2011</v>
      </c>
      <c r="B555" s="64" t="s">
        <v>47</v>
      </c>
      <c r="C555" s="358" t="s">
        <v>105</v>
      </c>
      <c r="D555" s="359">
        <v>11275.59</v>
      </c>
      <c r="E555" s="359">
        <v>31660.82</v>
      </c>
      <c r="F555" s="360">
        <v>8150.0224999999991</v>
      </c>
      <c r="G555" s="360">
        <v>3514.9629999999988</v>
      </c>
      <c r="H555" s="118">
        <v>54601.395499999991</v>
      </c>
      <c r="I555" s="54"/>
      <c r="J555" s="54"/>
      <c r="BY555" s="247"/>
      <c r="BZ555" s="64"/>
      <c r="CA555" s="254"/>
      <c r="CB555" s="254"/>
      <c r="CC555" s="254"/>
      <c r="CD555" s="254"/>
      <c r="CE555" s="254"/>
      <c r="CF555" s="247"/>
      <c r="CG555" s="64"/>
      <c r="CH555" s="255"/>
      <c r="CI555" s="255"/>
      <c r="CJ555" s="255"/>
      <c r="CK555" s="255"/>
      <c r="CL555" s="255"/>
      <c r="CM555" s="256"/>
      <c r="CN555" s="256"/>
      <c r="CO555" s="256"/>
      <c r="CP555" s="256"/>
      <c r="CQ555" s="256"/>
      <c r="CR555" s="247"/>
      <c r="CS555" s="64"/>
      <c r="CT555" s="226"/>
      <c r="CU555" s="226"/>
      <c r="CV555" s="226"/>
      <c r="CW555" s="226"/>
      <c r="CX555" s="226"/>
      <c r="CY555" s="247"/>
      <c r="CZ555" s="64"/>
      <c r="DA555" s="256"/>
      <c r="DB555" s="256"/>
      <c r="DC555" s="256"/>
      <c r="DD555" s="256"/>
      <c r="DE555" s="256"/>
    </row>
    <row r="556" spans="1:109" ht="16.5" x14ac:dyDescent="0.3">
      <c r="A556" s="391">
        <v>2011</v>
      </c>
      <c r="B556" s="353" t="s">
        <v>48</v>
      </c>
      <c r="C556" s="354" t="s">
        <v>105</v>
      </c>
      <c r="D556" s="355">
        <v>13801.68</v>
      </c>
      <c r="E556" s="355">
        <v>36429.485000000001</v>
      </c>
      <c r="F556" s="356">
        <v>10726.5075</v>
      </c>
      <c r="G556" s="356">
        <v>6900.7400000000007</v>
      </c>
      <c r="H556" s="357">
        <v>67858.412499999991</v>
      </c>
      <c r="I556" s="54"/>
      <c r="J556" s="54"/>
      <c r="BY556" s="247"/>
      <c r="BZ556" s="64"/>
      <c r="CA556" s="254"/>
      <c r="CB556" s="254"/>
      <c r="CC556" s="254"/>
      <c r="CD556" s="254"/>
      <c r="CE556" s="254"/>
      <c r="CF556" s="247"/>
      <c r="CG556" s="64"/>
      <c r="CH556" s="255"/>
      <c r="CI556" s="255"/>
      <c r="CJ556" s="255"/>
      <c r="CK556" s="255"/>
      <c r="CL556" s="255"/>
      <c r="CM556" s="256"/>
      <c r="CN556" s="256"/>
      <c r="CO556" s="256"/>
      <c r="CP556" s="256"/>
      <c r="CQ556" s="256"/>
      <c r="CR556" s="247"/>
      <c r="CS556" s="64"/>
      <c r="CT556" s="226"/>
      <c r="CU556" s="226"/>
      <c r="CV556" s="226"/>
      <c r="CW556" s="226"/>
      <c r="CX556" s="226"/>
      <c r="CY556" s="247"/>
      <c r="CZ556" s="64"/>
      <c r="DA556" s="256"/>
      <c r="DB556" s="256"/>
      <c r="DC556" s="256"/>
      <c r="DD556" s="256"/>
      <c r="DE556" s="256"/>
    </row>
    <row r="557" spans="1:109" ht="16.5" x14ac:dyDescent="0.3">
      <c r="A557" s="410">
        <v>2011</v>
      </c>
      <c r="B557" s="64" t="s">
        <v>49</v>
      </c>
      <c r="C557" s="358" t="s">
        <v>105</v>
      </c>
      <c r="D557" s="359">
        <v>10594.880000000001</v>
      </c>
      <c r="E557" s="359">
        <v>29072.574999999997</v>
      </c>
      <c r="F557" s="360">
        <v>10219.032500000001</v>
      </c>
      <c r="G557" s="360">
        <v>2269.8999999999987</v>
      </c>
      <c r="H557" s="118">
        <v>52156.387499999997</v>
      </c>
      <c r="I557" s="54"/>
      <c r="J557" s="54"/>
      <c r="BY557" s="247"/>
      <c r="BZ557" s="64"/>
      <c r="CA557" s="254"/>
      <c r="CB557" s="254"/>
      <c r="CC557" s="254"/>
      <c r="CD557" s="254"/>
      <c r="CE557" s="254"/>
      <c r="CF557" s="247"/>
      <c r="CG557" s="64"/>
      <c r="CH557" s="255"/>
      <c r="CI557" s="255"/>
      <c r="CJ557" s="255"/>
      <c r="CK557" s="255"/>
      <c r="CL557" s="255"/>
      <c r="CM557" s="256"/>
      <c r="CN557" s="256"/>
      <c r="CO557" s="256"/>
      <c r="CP557" s="256"/>
      <c r="CQ557" s="256"/>
      <c r="CR557" s="247"/>
      <c r="CS557" s="64"/>
      <c r="CT557" s="226"/>
      <c r="CU557" s="226"/>
      <c r="CV557" s="226"/>
      <c r="CW557" s="226"/>
      <c r="CX557" s="226"/>
      <c r="CY557" s="247"/>
      <c r="CZ557" s="64"/>
      <c r="DA557" s="256"/>
      <c r="DB557" s="256"/>
      <c r="DC557" s="256"/>
      <c r="DD557" s="256"/>
      <c r="DE557" s="256"/>
    </row>
    <row r="558" spans="1:109" ht="16.5" x14ac:dyDescent="0.3">
      <c r="A558" s="391">
        <v>2012</v>
      </c>
      <c r="B558" s="353" t="s">
        <v>50</v>
      </c>
      <c r="C558" s="354" t="s">
        <v>105</v>
      </c>
      <c r="D558" s="355">
        <v>10546.657499999999</v>
      </c>
      <c r="E558" s="355">
        <v>31457.759999999998</v>
      </c>
      <c r="F558" s="356">
        <v>11203.1525</v>
      </c>
      <c r="G558" s="356">
        <v>3256.65</v>
      </c>
      <c r="H558" s="357">
        <v>56464.22</v>
      </c>
      <c r="I558" s="54"/>
      <c r="J558" s="54"/>
      <c r="BY558" s="247"/>
      <c r="BZ558" s="64"/>
      <c r="CA558" s="254"/>
      <c r="CB558" s="254"/>
      <c r="CC558" s="254"/>
      <c r="CD558" s="254"/>
      <c r="CE558" s="254"/>
      <c r="CF558" s="247"/>
      <c r="CG558" s="64"/>
      <c r="CH558" s="255"/>
      <c r="CI558" s="255"/>
      <c r="CJ558" s="255"/>
      <c r="CK558" s="255"/>
      <c r="CL558" s="255"/>
      <c r="CM558" s="256"/>
      <c r="CN558" s="256"/>
      <c r="CO558" s="256"/>
      <c r="CP558" s="256"/>
      <c r="CQ558" s="256"/>
      <c r="CR558" s="247"/>
      <c r="CS558" s="64"/>
      <c r="CT558" s="226"/>
      <c r="CU558" s="226"/>
      <c r="CV558" s="226"/>
      <c r="CW558" s="226"/>
      <c r="CX558" s="226"/>
      <c r="CY558" s="247"/>
      <c r="CZ558" s="64"/>
      <c r="DA558" s="256"/>
      <c r="DB558" s="256"/>
      <c r="DC558" s="256"/>
      <c r="DD558" s="256"/>
      <c r="DE558" s="256"/>
    </row>
    <row r="559" spans="1:109" ht="16.5" x14ac:dyDescent="0.3">
      <c r="A559" s="410">
        <v>2012</v>
      </c>
      <c r="B559" s="64" t="s">
        <v>51</v>
      </c>
      <c r="C559" s="358" t="s">
        <v>105</v>
      </c>
      <c r="D559" s="359">
        <v>15283.413</v>
      </c>
      <c r="E559" s="359">
        <v>32434.455000000002</v>
      </c>
      <c r="F559" s="360">
        <v>13183.312499999998</v>
      </c>
      <c r="G559" s="360">
        <v>7030.1324999999988</v>
      </c>
      <c r="H559" s="118">
        <v>67931.312999999995</v>
      </c>
      <c r="I559" s="54"/>
      <c r="J559" s="54"/>
      <c r="BY559" s="247"/>
      <c r="BZ559" s="64"/>
      <c r="CA559" s="254"/>
      <c r="CB559" s="254"/>
      <c r="CC559" s="254"/>
      <c r="CD559" s="254"/>
      <c r="CE559" s="254"/>
      <c r="CF559" s="247"/>
      <c r="CG559" s="64"/>
      <c r="CH559" s="255"/>
      <c r="CI559" s="255"/>
      <c r="CJ559" s="255"/>
      <c r="CK559" s="255"/>
      <c r="CL559" s="255"/>
      <c r="CM559" s="256"/>
      <c r="CN559" s="256"/>
      <c r="CO559" s="256"/>
      <c r="CP559" s="256"/>
      <c r="CQ559" s="256"/>
      <c r="CR559" s="247"/>
      <c r="CS559" s="64"/>
      <c r="CT559" s="226"/>
      <c r="CU559" s="226"/>
      <c r="CV559" s="226"/>
      <c r="CW559" s="226"/>
      <c r="CX559" s="226"/>
      <c r="CY559" s="247"/>
      <c r="CZ559" s="64"/>
      <c r="DA559" s="256"/>
      <c r="DB559" s="256"/>
      <c r="DC559" s="256"/>
      <c r="DD559" s="256"/>
      <c r="DE559" s="256"/>
    </row>
    <row r="560" spans="1:109" ht="16.5" x14ac:dyDescent="0.3">
      <c r="A560" s="391">
        <v>2012</v>
      </c>
      <c r="B560" s="353" t="s">
        <v>52</v>
      </c>
      <c r="C560" s="354" t="s">
        <v>105</v>
      </c>
      <c r="D560" s="355">
        <v>16637.969999999998</v>
      </c>
      <c r="E560" s="355">
        <v>38085.410000000003</v>
      </c>
      <c r="F560" s="356">
        <v>14713.5975</v>
      </c>
      <c r="G560" s="356">
        <v>6332.1450000000013</v>
      </c>
      <c r="H560" s="357">
        <v>75769.122500000012</v>
      </c>
      <c r="I560" s="54"/>
      <c r="J560" s="54"/>
      <c r="BY560" s="247"/>
      <c r="BZ560" s="64"/>
      <c r="CA560" s="254"/>
      <c r="CB560" s="254"/>
      <c r="CC560" s="254"/>
      <c r="CD560" s="254"/>
      <c r="CE560" s="254"/>
      <c r="CF560" s="247"/>
      <c r="CG560" s="64"/>
      <c r="CH560" s="255"/>
      <c r="CI560" s="255"/>
      <c r="CJ560" s="255"/>
      <c r="CK560" s="255"/>
      <c r="CL560" s="255"/>
      <c r="CM560" s="256"/>
      <c r="CN560" s="256"/>
      <c r="CO560" s="256"/>
      <c r="CP560" s="256"/>
      <c r="CQ560" s="256"/>
      <c r="CR560" s="247"/>
      <c r="CS560" s="64"/>
      <c r="CT560" s="226"/>
      <c r="CU560" s="226"/>
      <c r="CV560" s="226"/>
      <c r="CW560" s="226"/>
      <c r="CX560" s="226"/>
      <c r="CY560" s="247"/>
      <c r="CZ560" s="64"/>
      <c r="DA560" s="256"/>
      <c r="DB560" s="256"/>
      <c r="DC560" s="256"/>
      <c r="DD560" s="256"/>
      <c r="DE560" s="256"/>
    </row>
    <row r="561" spans="1:109" ht="16.5" x14ac:dyDescent="0.3">
      <c r="A561" s="410">
        <v>2012</v>
      </c>
      <c r="B561" s="64" t="s">
        <v>40</v>
      </c>
      <c r="C561" s="358" t="s">
        <v>105</v>
      </c>
      <c r="D561" s="359">
        <v>13292.43</v>
      </c>
      <c r="E561" s="359">
        <v>32533.02</v>
      </c>
      <c r="F561" s="360">
        <v>11191.93</v>
      </c>
      <c r="G561" s="360">
        <v>6010.8525</v>
      </c>
      <c r="H561" s="118">
        <v>63028.232499999998</v>
      </c>
      <c r="I561" s="54"/>
      <c r="J561" s="54"/>
      <c r="BY561" s="247"/>
      <c r="BZ561" s="64"/>
      <c r="CA561" s="254"/>
      <c r="CB561" s="254"/>
      <c r="CC561" s="254"/>
      <c r="CD561" s="254"/>
      <c r="CE561" s="254"/>
      <c r="CF561" s="247"/>
      <c r="CG561" s="64"/>
      <c r="CH561" s="255"/>
      <c r="CI561" s="255"/>
      <c r="CJ561" s="255"/>
      <c r="CK561" s="255"/>
      <c r="CL561" s="255"/>
      <c r="CM561" s="256"/>
      <c r="CN561" s="256"/>
      <c r="CO561" s="256"/>
      <c r="CP561" s="256"/>
      <c r="CQ561" s="256"/>
      <c r="CR561" s="247"/>
      <c r="CS561" s="64"/>
      <c r="CT561" s="226"/>
      <c r="CU561" s="226"/>
      <c r="CV561" s="226"/>
      <c r="CW561" s="226"/>
      <c r="CX561" s="226"/>
      <c r="CY561" s="247"/>
      <c r="CZ561" s="64"/>
      <c r="DA561" s="256"/>
      <c r="DB561" s="256"/>
      <c r="DC561" s="256"/>
      <c r="DD561" s="256"/>
      <c r="DE561" s="256"/>
    </row>
    <row r="562" spans="1:109" ht="16.5" x14ac:dyDescent="0.3">
      <c r="A562" s="391">
        <v>2012</v>
      </c>
      <c r="B562" s="353" t="s">
        <v>42</v>
      </c>
      <c r="C562" s="354" t="s">
        <v>105</v>
      </c>
      <c r="D562" s="355">
        <v>18544.840000000007</v>
      </c>
      <c r="E562" s="355">
        <v>38084.160000000003</v>
      </c>
      <c r="F562" s="356">
        <v>14746.46</v>
      </c>
      <c r="G562" s="356">
        <v>6994.8000000000011</v>
      </c>
      <c r="H562" s="357">
        <v>78370.260000000009</v>
      </c>
      <c r="I562" s="54"/>
      <c r="J562" s="54"/>
      <c r="BY562" s="247"/>
      <c r="BZ562" s="64"/>
      <c r="CA562" s="254"/>
      <c r="CB562" s="254"/>
      <c r="CC562" s="254"/>
      <c r="CD562" s="254"/>
      <c r="CE562" s="254"/>
      <c r="CF562" s="247"/>
      <c r="CG562" s="64"/>
      <c r="CH562" s="255"/>
      <c r="CI562" s="255"/>
      <c r="CJ562" s="255"/>
      <c r="CK562" s="255"/>
      <c r="CL562" s="255"/>
      <c r="CM562" s="256"/>
      <c r="CN562" s="256"/>
      <c r="CO562" s="256"/>
      <c r="CP562" s="256"/>
      <c r="CQ562" s="256"/>
      <c r="CR562" s="247"/>
      <c r="CS562" s="64"/>
      <c r="CT562" s="226"/>
      <c r="CU562" s="226"/>
      <c r="CV562" s="226"/>
      <c r="CW562" s="226"/>
      <c r="CX562" s="226"/>
      <c r="CY562" s="247"/>
      <c r="CZ562" s="64"/>
      <c r="DA562" s="256"/>
      <c r="DB562" s="256"/>
      <c r="DC562" s="256"/>
      <c r="DD562" s="256"/>
      <c r="DE562" s="256"/>
    </row>
    <row r="563" spans="1:109" ht="16.5" x14ac:dyDescent="0.3">
      <c r="A563" s="410">
        <v>2012</v>
      </c>
      <c r="B563" s="64" t="s">
        <v>43</v>
      </c>
      <c r="C563" s="358" t="s">
        <v>105</v>
      </c>
      <c r="D563" s="359">
        <v>19170.9025</v>
      </c>
      <c r="E563" s="359">
        <v>32710.725000000002</v>
      </c>
      <c r="F563" s="360">
        <v>13170.825000000001</v>
      </c>
      <c r="G563" s="360">
        <v>6368.244999999999</v>
      </c>
      <c r="H563" s="118">
        <v>71420.697500000009</v>
      </c>
      <c r="I563" s="54"/>
      <c r="J563" s="54"/>
      <c r="BY563" s="247"/>
      <c r="BZ563" s="64"/>
      <c r="CA563" s="254"/>
      <c r="CB563" s="254"/>
      <c r="CC563" s="254"/>
      <c r="CD563" s="254"/>
      <c r="CE563" s="254"/>
      <c r="CF563" s="247"/>
      <c r="CG563" s="64"/>
      <c r="CH563" s="255"/>
      <c r="CI563" s="255"/>
      <c r="CJ563" s="255"/>
      <c r="CK563" s="255"/>
      <c r="CL563" s="255"/>
      <c r="CM563" s="256"/>
      <c r="CN563" s="256"/>
      <c r="CO563" s="256"/>
      <c r="CP563" s="256"/>
      <c r="CQ563" s="256"/>
      <c r="CR563" s="247"/>
      <c r="CS563" s="64"/>
      <c r="CT563" s="226"/>
      <c r="CU563" s="226"/>
      <c r="CV563" s="226"/>
      <c r="CW563" s="226"/>
      <c r="CX563" s="226"/>
      <c r="CY563" s="247"/>
      <c r="CZ563" s="64"/>
      <c r="DA563" s="256"/>
      <c r="DB563" s="256"/>
      <c r="DC563" s="256"/>
      <c r="DD563" s="256"/>
      <c r="DE563" s="256"/>
    </row>
    <row r="564" spans="1:109" ht="16.5" x14ac:dyDescent="0.3">
      <c r="A564" s="391">
        <v>2012</v>
      </c>
      <c r="B564" s="353" t="s">
        <v>44</v>
      </c>
      <c r="C564" s="354" t="s">
        <v>105</v>
      </c>
      <c r="D564" s="355">
        <v>20285.260000000002</v>
      </c>
      <c r="E564" s="355">
        <v>33994.475000000006</v>
      </c>
      <c r="F564" s="356">
        <v>13557.590000000002</v>
      </c>
      <c r="G564" s="356">
        <v>7863.4630000000006</v>
      </c>
      <c r="H564" s="357">
        <v>75700.788</v>
      </c>
      <c r="I564" s="54"/>
      <c r="J564" s="54"/>
      <c r="BY564" s="247"/>
      <c r="BZ564" s="64"/>
      <c r="CA564" s="254"/>
      <c r="CB564" s="254"/>
      <c r="CC564" s="254"/>
      <c r="CD564" s="254"/>
      <c r="CE564" s="254"/>
      <c r="CF564" s="247"/>
      <c r="CG564" s="64"/>
      <c r="CH564" s="255"/>
      <c r="CI564" s="255"/>
      <c r="CJ564" s="255"/>
      <c r="CK564" s="255"/>
      <c r="CL564" s="255"/>
      <c r="CM564" s="256"/>
      <c r="CN564" s="256"/>
      <c r="CO564" s="256"/>
      <c r="CP564" s="256"/>
      <c r="CQ564" s="256"/>
      <c r="CR564" s="247"/>
      <c r="CS564" s="64"/>
      <c r="CT564" s="226"/>
      <c r="CU564" s="226"/>
      <c r="CV564" s="226"/>
      <c r="CW564" s="226"/>
      <c r="CX564" s="226"/>
      <c r="CY564" s="247"/>
      <c r="CZ564" s="64"/>
      <c r="DA564" s="256"/>
      <c r="DB564" s="256"/>
      <c r="DC564" s="256"/>
      <c r="DD564" s="256"/>
      <c r="DE564" s="256"/>
    </row>
    <row r="565" spans="1:109" ht="16.5" x14ac:dyDescent="0.3">
      <c r="A565" s="410">
        <v>2012</v>
      </c>
      <c r="B565" s="64" t="s">
        <v>45</v>
      </c>
      <c r="C565" s="358" t="s">
        <v>105</v>
      </c>
      <c r="D565" s="359">
        <v>21744.067499999994</v>
      </c>
      <c r="E565" s="359">
        <v>37381.590000000004</v>
      </c>
      <c r="F565" s="360">
        <v>13397.1325</v>
      </c>
      <c r="G565" s="360">
        <v>7859.8724999999995</v>
      </c>
      <c r="H565" s="118">
        <v>80382.662499999991</v>
      </c>
      <c r="I565" s="54"/>
      <c r="J565" s="54"/>
      <c r="BY565" s="247"/>
      <c r="BZ565" s="64"/>
      <c r="CA565" s="254"/>
      <c r="CB565" s="254"/>
      <c r="CC565" s="254"/>
      <c r="CD565" s="254"/>
      <c r="CE565" s="254"/>
      <c r="CF565" s="247"/>
      <c r="CG565" s="64"/>
      <c r="CH565" s="255"/>
      <c r="CI565" s="255"/>
      <c r="CJ565" s="255"/>
      <c r="CK565" s="255"/>
      <c r="CL565" s="255"/>
      <c r="CM565" s="256"/>
      <c r="CN565" s="256"/>
      <c r="CO565" s="256"/>
      <c r="CP565" s="256"/>
      <c r="CQ565" s="256"/>
      <c r="CR565" s="247"/>
      <c r="CS565" s="64"/>
      <c r="CT565" s="226"/>
      <c r="CU565" s="226"/>
      <c r="CV565" s="226"/>
      <c r="CW565" s="226"/>
      <c r="CX565" s="226"/>
      <c r="CY565" s="247"/>
      <c r="CZ565" s="64"/>
      <c r="DA565" s="256"/>
      <c r="DB565" s="256"/>
      <c r="DC565" s="256"/>
      <c r="DD565" s="256"/>
      <c r="DE565" s="256"/>
    </row>
    <row r="566" spans="1:109" ht="16.5" x14ac:dyDescent="0.3">
      <c r="A566" s="391">
        <v>2012</v>
      </c>
      <c r="B566" s="353" t="s">
        <v>46</v>
      </c>
      <c r="C566" s="354" t="s">
        <v>105</v>
      </c>
      <c r="D566" s="355">
        <v>19752.180000000004</v>
      </c>
      <c r="E566" s="355">
        <v>32359.775000000001</v>
      </c>
      <c r="F566" s="356">
        <v>14223.589999999998</v>
      </c>
      <c r="G566" s="356">
        <v>7734.2990000000018</v>
      </c>
      <c r="H566" s="357">
        <v>74069.843999999997</v>
      </c>
      <c r="I566" s="54"/>
      <c r="J566" s="54"/>
      <c r="BY566" s="247"/>
      <c r="BZ566" s="64"/>
      <c r="CA566" s="254"/>
      <c r="CB566" s="254"/>
      <c r="CC566" s="254"/>
      <c r="CD566" s="254"/>
      <c r="CE566" s="254"/>
      <c r="CF566" s="247"/>
      <c r="CG566" s="64"/>
      <c r="CH566" s="255"/>
      <c r="CI566" s="255"/>
      <c r="CJ566" s="255"/>
      <c r="CK566" s="255"/>
      <c r="CL566" s="255"/>
      <c r="CM566" s="256"/>
      <c r="CN566" s="256"/>
      <c r="CO566" s="256"/>
      <c r="CP566" s="256"/>
      <c r="CQ566" s="256"/>
      <c r="CR566" s="247"/>
      <c r="CS566" s="64"/>
      <c r="CT566" s="226"/>
      <c r="CU566" s="226"/>
      <c r="CV566" s="226"/>
      <c r="CW566" s="226"/>
      <c r="CX566" s="226"/>
      <c r="CY566" s="247"/>
      <c r="CZ566" s="64"/>
      <c r="DA566" s="256"/>
      <c r="DB566" s="256"/>
      <c r="DC566" s="256"/>
      <c r="DD566" s="256"/>
      <c r="DE566" s="256"/>
    </row>
    <row r="567" spans="1:109" ht="16.5" x14ac:dyDescent="0.3">
      <c r="A567" s="410">
        <v>2012</v>
      </c>
      <c r="B567" s="64" t="s">
        <v>47</v>
      </c>
      <c r="C567" s="358" t="s">
        <v>105</v>
      </c>
      <c r="D567" s="359">
        <v>19191.410000000003</v>
      </c>
      <c r="E567" s="359">
        <v>36606.584999999999</v>
      </c>
      <c r="F567" s="360">
        <v>14903.23</v>
      </c>
      <c r="G567" s="360">
        <v>6933.2079999999987</v>
      </c>
      <c r="H567" s="118">
        <v>77634.433000000005</v>
      </c>
      <c r="I567" s="54"/>
      <c r="J567" s="54"/>
      <c r="BY567" s="247"/>
      <c r="BZ567" s="64"/>
      <c r="CA567" s="254"/>
      <c r="CB567" s="254"/>
      <c r="CC567" s="254"/>
      <c r="CD567" s="254"/>
      <c r="CE567" s="254"/>
      <c r="CF567" s="247"/>
      <c r="CG567" s="64"/>
      <c r="CH567" s="255"/>
      <c r="CI567" s="255"/>
      <c r="CJ567" s="255"/>
      <c r="CK567" s="255"/>
      <c r="CL567" s="255"/>
      <c r="CM567" s="256"/>
      <c r="CN567" s="256"/>
      <c r="CO567" s="256"/>
      <c r="CP567" s="256"/>
      <c r="CQ567" s="256"/>
      <c r="CR567" s="247"/>
      <c r="CS567" s="64"/>
      <c r="CT567" s="226"/>
      <c r="CU567" s="226"/>
      <c r="CV567" s="226"/>
      <c r="CW567" s="226"/>
      <c r="CX567" s="226"/>
      <c r="CY567" s="247"/>
      <c r="CZ567" s="64"/>
      <c r="DA567" s="256"/>
      <c r="DB567" s="256"/>
      <c r="DC567" s="256"/>
      <c r="DD567" s="256"/>
      <c r="DE567" s="256"/>
    </row>
    <row r="568" spans="1:109" ht="16.5" x14ac:dyDescent="0.3">
      <c r="A568" s="391">
        <v>2012</v>
      </c>
      <c r="B568" s="353" t="s">
        <v>48</v>
      </c>
      <c r="C568" s="354" t="s">
        <v>105</v>
      </c>
      <c r="D568" s="355">
        <v>20672.822500000006</v>
      </c>
      <c r="E568" s="355">
        <v>38035.119999999995</v>
      </c>
      <c r="F568" s="356">
        <v>15298.07</v>
      </c>
      <c r="G568" s="356">
        <v>7856.1054999999997</v>
      </c>
      <c r="H568" s="357">
        <v>81862.118000000002</v>
      </c>
      <c r="I568" s="54"/>
      <c r="J568" s="54"/>
      <c r="BY568" s="247"/>
      <c r="BZ568" s="64"/>
      <c r="CA568" s="254"/>
      <c r="CB568" s="254"/>
      <c r="CC568" s="254"/>
      <c r="CD568" s="254"/>
      <c r="CE568" s="254"/>
      <c r="CF568" s="247"/>
      <c r="CG568" s="64"/>
      <c r="CH568" s="255"/>
      <c r="CI568" s="255"/>
      <c r="CJ568" s="255"/>
      <c r="CK568" s="255"/>
      <c r="CL568" s="255"/>
      <c r="CM568" s="256"/>
      <c r="CN568" s="256"/>
      <c r="CO568" s="256"/>
      <c r="CP568" s="256"/>
      <c r="CQ568" s="256"/>
      <c r="CR568" s="247"/>
      <c r="CS568" s="64"/>
      <c r="CT568" s="226"/>
      <c r="CU568" s="226"/>
      <c r="CV568" s="226"/>
      <c r="CW568" s="226"/>
      <c r="CX568" s="226"/>
      <c r="CY568" s="247"/>
      <c r="CZ568" s="64"/>
      <c r="DA568" s="256"/>
      <c r="DB568" s="256"/>
      <c r="DC568" s="256"/>
      <c r="DD568" s="256"/>
      <c r="DE568" s="256"/>
    </row>
    <row r="569" spans="1:109" ht="16.5" x14ac:dyDescent="0.3">
      <c r="A569" s="410">
        <v>2012</v>
      </c>
      <c r="B569" s="64" t="s">
        <v>49</v>
      </c>
      <c r="C569" s="358" t="s">
        <v>105</v>
      </c>
      <c r="D569" s="359">
        <v>16548.159999999996</v>
      </c>
      <c r="E569" s="359">
        <v>32372.382000000005</v>
      </c>
      <c r="F569" s="360">
        <v>12071.282499999998</v>
      </c>
      <c r="G569" s="360">
        <v>5763.0800000000008</v>
      </c>
      <c r="H569" s="118">
        <v>66754.904500000004</v>
      </c>
      <c r="I569" s="54"/>
      <c r="J569" s="54"/>
      <c r="BY569" s="247"/>
      <c r="BZ569" s="64"/>
      <c r="CA569" s="254"/>
      <c r="CB569" s="254"/>
      <c r="CC569" s="254"/>
      <c r="CD569" s="254"/>
      <c r="CE569" s="254"/>
      <c r="CF569" s="247"/>
      <c r="CG569" s="64"/>
      <c r="CH569" s="255"/>
      <c r="CI569" s="255"/>
      <c r="CJ569" s="255"/>
      <c r="CK569" s="255"/>
      <c r="CL569" s="255"/>
      <c r="CM569" s="256"/>
      <c r="CN569" s="256"/>
      <c r="CO569" s="256"/>
      <c r="CP569" s="256"/>
      <c r="CQ569" s="256"/>
      <c r="CR569" s="247"/>
      <c r="CS569" s="64"/>
      <c r="CT569" s="226"/>
      <c r="CU569" s="226"/>
      <c r="CV569" s="226"/>
      <c r="CW569" s="226"/>
      <c r="CX569" s="226"/>
      <c r="CY569" s="247"/>
      <c r="CZ569" s="64"/>
      <c r="DA569" s="256"/>
      <c r="DB569" s="256"/>
      <c r="DC569" s="256"/>
      <c r="DD569" s="256"/>
      <c r="DE569" s="256"/>
    </row>
    <row r="570" spans="1:109" ht="16.5" x14ac:dyDescent="0.3">
      <c r="A570" s="391">
        <v>2013</v>
      </c>
      <c r="B570" s="353" t="s">
        <v>50</v>
      </c>
      <c r="C570" s="354" t="s">
        <v>105</v>
      </c>
      <c r="D570" s="355">
        <v>18863.909999999996</v>
      </c>
      <c r="E570" s="355">
        <v>28876.22</v>
      </c>
      <c r="F570" s="356">
        <v>13679.785</v>
      </c>
      <c r="G570" s="356">
        <v>9682.4290000000001</v>
      </c>
      <c r="H570" s="357">
        <v>71102.343999999997</v>
      </c>
      <c r="I570" s="54"/>
      <c r="J570" s="54"/>
      <c r="BY570" s="247"/>
      <c r="BZ570" s="64"/>
      <c r="CA570" s="254"/>
      <c r="CB570" s="254"/>
      <c r="CC570" s="254"/>
      <c r="CD570" s="254"/>
      <c r="CE570" s="254"/>
      <c r="CF570" s="247"/>
      <c r="CG570" s="64"/>
      <c r="CH570" s="255"/>
      <c r="CI570" s="255"/>
      <c r="CJ570" s="255"/>
      <c r="CK570" s="255"/>
      <c r="CL570" s="255"/>
      <c r="CM570" s="256"/>
      <c r="CN570" s="256"/>
      <c r="CO570" s="256"/>
      <c r="CP570" s="256"/>
      <c r="CQ570" s="256"/>
      <c r="CR570" s="247"/>
      <c r="CS570" s="64"/>
      <c r="CT570" s="226"/>
      <c r="CU570" s="226"/>
      <c r="CV570" s="226"/>
      <c r="CW570" s="226"/>
      <c r="CX570" s="226"/>
      <c r="CY570" s="247"/>
      <c r="CZ570" s="64"/>
      <c r="DA570" s="256"/>
      <c r="DB570" s="256"/>
      <c r="DC570" s="256"/>
      <c r="DD570" s="256"/>
      <c r="DE570" s="256"/>
    </row>
    <row r="571" spans="1:109" ht="16.5" x14ac:dyDescent="0.3">
      <c r="A571" s="410">
        <v>2013</v>
      </c>
      <c r="B571" s="64" t="s">
        <v>51</v>
      </c>
      <c r="C571" s="358" t="s">
        <v>105</v>
      </c>
      <c r="D571" s="359">
        <v>21277.72</v>
      </c>
      <c r="E571" s="359">
        <v>33171.405000000006</v>
      </c>
      <c r="F571" s="360">
        <v>15436.079999999998</v>
      </c>
      <c r="G571" s="360">
        <v>7859.9050000000007</v>
      </c>
      <c r="H571" s="118">
        <v>77745.11</v>
      </c>
      <c r="I571" s="54"/>
      <c r="J571" s="54"/>
      <c r="BY571" s="247"/>
      <c r="BZ571" s="64"/>
      <c r="CA571" s="254"/>
      <c r="CB571" s="254"/>
      <c r="CC571" s="254"/>
      <c r="CD571" s="254"/>
      <c r="CE571" s="254"/>
      <c r="CF571" s="247"/>
      <c r="CG571" s="64"/>
      <c r="CH571" s="255"/>
      <c r="CI571" s="255"/>
      <c r="CJ571" s="255"/>
      <c r="CK571" s="255"/>
      <c r="CL571" s="255"/>
      <c r="CM571" s="256"/>
      <c r="CN571" s="256"/>
      <c r="CO571" s="256"/>
      <c r="CP571" s="256"/>
      <c r="CQ571" s="256"/>
      <c r="CR571" s="247"/>
      <c r="CS571" s="64"/>
      <c r="CT571" s="226"/>
      <c r="CU571" s="226"/>
      <c r="CV571" s="226"/>
      <c r="CW571" s="226"/>
      <c r="CX571" s="226"/>
      <c r="CY571" s="247"/>
      <c r="CZ571" s="64"/>
      <c r="DA571" s="256"/>
      <c r="DB571" s="256"/>
      <c r="DC571" s="256"/>
      <c r="DD571" s="256"/>
      <c r="DE571" s="256"/>
    </row>
    <row r="572" spans="1:109" ht="16.5" x14ac:dyDescent="0.3">
      <c r="A572" s="391">
        <v>2013</v>
      </c>
      <c r="B572" s="353" t="s">
        <v>52</v>
      </c>
      <c r="C572" s="354" t="s">
        <v>105</v>
      </c>
      <c r="D572" s="355">
        <v>21498.199999999997</v>
      </c>
      <c r="E572" s="355">
        <v>28776.425000000003</v>
      </c>
      <c r="F572" s="356">
        <v>13892.567500000001</v>
      </c>
      <c r="G572" s="356">
        <v>6091.9574999999995</v>
      </c>
      <c r="H572" s="357">
        <v>70259.149999999994</v>
      </c>
      <c r="I572" s="54"/>
      <c r="J572" s="54"/>
      <c r="BY572" s="247"/>
      <c r="BZ572" s="64"/>
      <c r="CA572" s="254"/>
      <c r="CB572" s="254"/>
      <c r="CC572" s="254"/>
      <c r="CD572" s="254"/>
      <c r="CE572" s="254"/>
      <c r="CF572" s="247"/>
      <c r="CG572" s="64"/>
      <c r="CH572" s="255"/>
      <c r="CI572" s="255"/>
      <c r="CJ572" s="255"/>
      <c r="CK572" s="255"/>
      <c r="CL572" s="255"/>
      <c r="CM572" s="256"/>
      <c r="CN572" s="256"/>
      <c r="CO572" s="256"/>
      <c r="CP572" s="256"/>
      <c r="CQ572" s="256"/>
      <c r="CR572" s="247"/>
      <c r="CS572" s="64"/>
      <c r="CT572" s="226"/>
      <c r="CU572" s="226"/>
      <c r="CV572" s="226"/>
      <c r="CW572" s="226"/>
      <c r="CX572" s="226"/>
      <c r="CY572" s="247"/>
      <c r="CZ572" s="64"/>
      <c r="DA572" s="256"/>
      <c r="DB572" s="256"/>
      <c r="DC572" s="256"/>
      <c r="DD572" s="256"/>
      <c r="DE572" s="256"/>
    </row>
    <row r="573" spans="1:109" ht="16.5" x14ac:dyDescent="0.3">
      <c r="A573" s="410">
        <v>2013</v>
      </c>
      <c r="B573" s="64" t="s">
        <v>40</v>
      </c>
      <c r="C573" s="358" t="s">
        <v>105</v>
      </c>
      <c r="D573" s="359">
        <v>23093.410000000003</v>
      </c>
      <c r="E573" s="359">
        <v>37426.209999999992</v>
      </c>
      <c r="F573" s="360">
        <v>17589.625000000004</v>
      </c>
      <c r="G573" s="360">
        <v>8116.9924999999994</v>
      </c>
      <c r="H573" s="118">
        <v>86226.237500000003</v>
      </c>
      <c r="I573" s="54"/>
      <c r="J573" s="54"/>
      <c r="BY573" s="247"/>
      <c r="BZ573" s="64"/>
      <c r="CA573" s="254"/>
      <c r="CB573" s="254"/>
      <c r="CC573" s="254"/>
      <c r="CD573" s="254"/>
      <c r="CE573" s="254"/>
      <c r="CF573" s="247"/>
      <c r="CG573" s="64"/>
      <c r="CH573" s="255"/>
      <c r="CI573" s="255"/>
      <c r="CJ573" s="255"/>
      <c r="CK573" s="255"/>
      <c r="CL573" s="255"/>
      <c r="CM573" s="256"/>
      <c r="CN573" s="256"/>
      <c r="CO573" s="256"/>
      <c r="CP573" s="256"/>
      <c r="CQ573" s="256"/>
      <c r="CR573" s="247"/>
      <c r="CS573" s="64"/>
      <c r="CT573" s="226"/>
      <c r="CU573" s="226"/>
      <c r="CV573" s="226"/>
      <c r="CW573" s="226"/>
      <c r="CX573" s="226"/>
      <c r="CY573" s="247"/>
      <c r="CZ573" s="64"/>
      <c r="DA573" s="256"/>
      <c r="DB573" s="256"/>
      <c r="DC573" s="256"/>
      <c r="DD573" s="256"/>
      <c r="DE573" s="256"/>
    </row>
    <row r="574" spans="1:109" ht="16.5" x14ac:dyDescent="0.3">
      <c r="A574" s="391">
        <v>2013</v>
      </c>
      <c r="B574" s="353" t="s">
        <v>42</v>
      </c>
      <c r="C574" s="354" t="s">
        <v>105</v>
      </c>
      <c r="D574" s="355">
        <v>23489.619999999995</v>
      </c>
      <c r="E574" s="355">
        <v>32784.445000000007</v>
      </c>
      <c r="F574" s="356">
        <v>17467.122499999998</v>
      </c>
      <c r="G574" s="356">
        <v>8838.1650000000009</v>
      </c>
      <c r="H574" s="357">
        <v>82579.352499999979</v>
      </c>
      <c r="I574" s="54"/>
      <c r="J574" s="54"/>
      <c r="BY574" s="247"/>
      <c r="BZ574" s="64"/>
      <c r="CA574" s="254"/>
      <c r="CB574" s="254"/>
      <c r="CC574" s="254"/>
      <c r="CD574" s="254"/>
      <c r="CE574" s="254"/>
      <c r="CF574" s="247"/>
      <c r="CG574" s="64"/>
      <c r="CH574" s="255"/>
      <c r="CI574" s="255"/>
      <c r="CJ574" s="255"/>
      <c r="CK574" s="255"/>
      <c r="CL574" s="255"/>
      <c r="CM574" s="256"/>
      <c r="CN574" s="256"/>
      <c r="CO574" s="256"/>
      <c r="CP574" s="256"/>
      <c r="CQ574" s="256"/>
      <c r="CR574" s="247"/>
      <c r="CS574" s="64"/>
      <c r="CT574" s="226"/>
      <c r="CU574" s="226"/>
      <c r="CV574" s="226"/>
      <c r="CW574" s="226"/>
      <c r="CX574" s="226"/>
      <c r="CY574" s="247"/>
      <c r="CZ574" s="64"/>
      <c r="DA574" s="256"/>
      <c r="DB574" s="256"/>
      <c r="DC574" s="256"/>
      <c r="DD574" s="256"/>
      <c r="DE574" s="256"/>
    </row>
    <row r="575" spans="1:109" ht="16.5" x14ac:dyDescent="0.3">
      <c r="A575" s="410">
        <v>2013</v>
      </c>
      <c r="B575" s="64" t="s">
        <v>43</v>
      </c>
      <c r="C575" s="358" t="s">
        <v>105</v>
      </c>
      <c r="D575" s="359">
        <v>22745.250000000007</v>
      </c>
      <c r="E575" s="359">
        <v>31415.625</v>
      </c>
      <c r="F575" s="360">
        <v>17099.029500000001</v>
      </c>
      <c r="G575" s="360">
        <v>7979.1949999999997</v>
      </c>
      <c r="H575" s="118">
        <v>79239.099500000011</v>
      </c>
      <c r="I575" s="54"/>
      <c r="J575" s="54"/>
      <c r="BY575" s="247"/>
      <c r="BZ575" s="64"/>
      <c r="CA575" s="254"/>
      <c r="CB575" s="254"/>
      <c r="CC575" s="254"/>
      <c r="CD575" s="254"/>
      <c r="CE575" s="254"/>
      <c r="CF575" s="247"/>
      <c r="CG575" s="64"/>
      <c r="CH575" s="255"/>
      <c r="CI575" s="255"/>
      <c r="CJ575" s="255"/>
      <c r="CK575" s="255"/>
      <c r="CL575" s="255"/>
      <c r="CM575" s="256"/>
      <c r="CN575" s="256"/>
      <c r="CO575" s="256"/>
      <c r="CP575" s="256"/>
      <c r="CQ575" s="256"/>
      <c r="CR575" s="247"/>
      <c r="CS575" s="64"/>
      <c r="CT575" s="226"/>
      <c r="CU575" s="226"/>
      <c r="CV575" s="226"/>
      <c r="CW575" s="226"/>
      <c r="CX575" s="226"/>
      <c r="CY575" s="247"/>
      <c r="CZ575" s="64"/>
      <c r="DA575" s="256"/>
      <c r="DB575" s="256"/>
      <c r="DC575" s="256"/>
      <c r="DD575" s="256"/>
      <c r="DE575" s="256"/>
    </row>
    <row r="576" spans="1:109" ht="16.5" x14ac:dyDescent="0.3">
      <c r="A576" s="391">
        <v>2013</v>
      </c>
      <c r="B576" s="353" t="s">
        <v>44</v>
      </c>
      <c r="C576" s="354" t="s">
        <v>105</v>
      </c>
      <c r="D576" s="355">
        <v>27513.750000000007</v>
      </c>
      <c r="E576" s="355">
        <v>37816.37000000001</v>
      </c>
      <c r="F576" s="356">
        <v>19326.502500000002</v>
      </c>
      <c r="G576" s="356">
        <v>9262.8649999999998</v>
      </c>
      <c r="H576" s="357">
        <v>93919.487500000003</v>
      </c>
      <c r="I576" s="54"/>
      <c r="J576" s="54"/>
      <c r="BY576" s="247"/>
      <c r="BZ576" s="64"/>
      <c r="CA576" s="254"/>
      <c r="CB576" s="254"/>
      <c r="CC576" s="254"/>
      <c r="CD576" s="254"/>
      <c r="CE576" s="254"/>
      <c r="CF576" s="247"/>
      <c r="CG576" s="64"/>
      <c r="CH576" s="255"/>
      <c r="CI576" s="255"/>
      <c r="CJ576" s="255"/>
      <c r="CK576" s="255"/>
      <c r="CL576" s="255"/>
      <c r="CM576" s="256"/>
      <c r="CN576" s="256"/>
      <c r="CO576" s="256"/>
      <c r="CP576" s="256"/>
      <c r="CQ576" s="256"/>
      <c r="CR576" s="247"/>
      <c r="CS576" s="64"/>
      <c r="CT576" s="226"/>
      <c r="CU576" s="226"/>
      <c r="CV576" s="226"/>
      <c r="CW576" s="226"/>
      <c r="CX576" s="226"/>
      <c r="CY576" s="247"/>
      <c r="CZ576" s="64"/>
      <c r="DA576" s="256"/>
      <c r="DB576" s="256"/>
      <c r="DC576" s="256"/>
      <c r="DD576" s="256"/>
      <c r="DE576" s="256"/>
    </row>
    <row r="577" spans="1:109" ht="16.5" x14ac:dyDescent="0.3">
      <c r="A577" s="410">
        <v>2013</v>
      </c>
      <c r="B577" s="64" t="s">
        <v>45</v>
      </c>
      <c r="C577" s="358" t="s">
        <v>105</v>
      </c>
      <c r="D577" s="359">
        <v>23415.266999999993</v>
      </c>
      <c r="E577" s="359">
        <v>31560.610000000004</v>
      </c>
      <c r="F577" s="360">
        <v>15875.895</v>
      </c>
      <c r="G577" s="360">
        <v>6800.1674999999996</v>
      </c>
      <c r="H577" s="118">
        <v>77651.939499999993</v>
      </c>
      <c r="I577" s="54"/>
      <c r="J577" s="54"/>
      <c r="BY577" s="247"/>
      <c r="BZ577" s="64"/>
      <c r="CA577" s="254"/>
      <c r="CB577" s="254"/>
      <c r="CC577" s="254"/>
      <c r="CD577" s="254"/>
      <c r="CE577" s="254"/>
      <c r="CF577" s="247"/>
      <c r="CG577" s="64"/>
      <c r="CH577" s="255"/>
      <c r="CI577" s="255"/>
      <c r="CJ577" s="255"/>
      <c r="CK577" s="255"/>
      <c r="CL577" s="255"/>
      <c r="CM577" s="256"/>
      <c r="CN577" s="256"/>
      <c r="CO577" s="256"/>
      <c r="CP577" s="256"/>
      <c r="CQ577" s="256"/>
      <c r="CR577" s="247"/>
      <c r="CS577" s="64"/>
      <c r="CT577" s="226"/>
      <c r="CU577" s="226"/>
      <c r="CV577" s="226"/>
      <c r="CW577" s="226"/>
      <c r="CX577" s="226"/>
      <c r="CY577" s="247"/>
      <c r="CZ577" s="64"/>
      <c r="DA577" s="256"/>
      <c r="DB577" s="256"/>
      <c r="DC577" s="256"/>
      <c r="DD577" s="256"/>
      <c r="DE577" s="256"/>
    </row>
    <row r="578" spans="1:109" ht="16.5" x14ac:dyDescent="0.3">
      <c r="A578" s="391">
        <v>2013</v>
      </c>
      <c r="B578" s="353" t="s">
        <v>46</v>
      </c>
      <c r="C578" s="354" t="s">
        <v>105</v>
      </c>
      <c r="D578" s="355">
        <v>29173.520000000011</v>
      </c>
      <c r="E578" s="355">
        <v>36634.855000000003</v>
      </c>
      <c r="F578" s="356">
        <v>20620.319999999996</v>
      </c>
      <c r="G578" s="356">
        <v>9590.2800000000007</v>
      </c>
      <c r="H578" s="357">
        <v>96018.975000000006</v>
      </c>
      <c r="I578" s="54"/>
      <c r="J578" s="54"/>
      <c r="BY578" s="247"/>
      <c r="BZ578" s="64"/>
      <c r="CA578" s="254"/>
      <c r="CB578" s="254"/>
      <c r="CC578" s="254"/>
      <c r="CD578" s="254"/>
      <c r="CE578" s="254"/>
      <c r="CF578" s="247"/>
      <c r="CG578" s="64"/>
      <c r="CH578" s="255"/>
      <c r="CI578" s="255"/>
      <c r="CJ578" s="255"/>
      <c r="CK578" s="255"/>
      <c r="CL578" s="255"/>
      <c r="CM578" s="256"/>
      <c r="CN578" s="256"/>
      <c r="CO578" s="256"/>
      <c r="CP578" s="256"/>
      <c r="CQ578" s="256"/>
      <c r="CR578" s="247"/>
      <c r="CS578" s="64"/>
      <c r="CT578" s="226"/>
      <c r="CU578" s="226"/>
      <c r="CV578" s="226"/>
      <c r="CW578" s="226"/>
      <c r="CX578" s="226"/>
      <c r="CY578" s="247"/>
      <c r="CZ578" s="64"/>
      <c r="DA578" s="256"/>
      <c r="DB578" s="256"/>
      <c r="DC578" s="256"/>
      <c r="DD578" s="256"/>
      <c r="DE578" s="256"/>
    </row>
    <row r="579" spans="1:109" ht="16.5" x14ac:dyDescent="0.3">
      <c r="A579" s="410">
        <v>2013</v>
      </c>
      <c r="B579" s="64" t="s">
        <v>47</v>
      </c>
      <c r="C579" s="358" t="s">
        <v>105</v>
      </c>
      <c r="D579" s="359">
        <v>27466.756999999998</v>
      </c>
      <c r="E579" s="359">
        <v>41910.71</v>
      </c>
      <c r="F579" s="360">
        <v>21803.904999999999</v>
      </c>
      <c r="G579" s="360">
        <v>9493.3249999999989</v>
      </c>
      <c r="H579" s="118">
        <v>100674.697</v>
      </c>
      <c r="I579" s="54"/>
      <c r="J579" s="54"/>
      <c r="BY579" s="247"/>
      <c r="BZ579" s="64"/>
      <c r="CA579" s="254"/>
      <c r="CB579" s="254"/>
      <c r="CC579" s="254"/>
      <c r="CD579" s="254"/>
      <c r="CE579" s="254"/>
      <c r="CF579" s="247"/>
      <c r="CG579" s="64"/>
      <c r="CH579" s="255"/>
      <c r="CI579" s="255"/>
      <c r="CJ579" s="255"/>
      <c r="CK579" s="255"/>
      <c r="CL579" s="255"/>
      <c r="CM579" s="256"/>
      <c r="CN579" s="256"/>
      <c r="CO579" s="256"/>
      <c r="CP579" s="256"/>
      <c r="CQ579" s="256"/>
      <c r="CR579" s="247"/>
      <c r="CS579" s="64"/>
      <c r="CT579" s="226"/>
      <c r="CU579" s="226"/>
      <c r="CV579" s="226"/>
      <c r="CW579" s="226"/>
      <c r="CX579" s="226"/>
      <c r="CY579" s="247"/>
      <c r="CZ579" s="64"/>
      <c r="DA579" s="256"/>
      <c r="DB579" s="256"/>
      <c r="DC579" s="256"/>
      <c r="DD579" s="256"/>
      <c r="DE579" s="256"/>
    </row>
    <row r="580" spans="1:109" ht="16.5" x14ac:dyDescent="0.3">
      <c r="A580" s="391">
        <v>2013</v>
      </c>
      <c r="B580" s="353" t="s">
        <v>48</v>
      </c>
      <c r="C580" s="354" t="s">
        <v>105</v>
      </c>
      <c r="D580" s="355">
        <v>26637.334999999999</v>
      </c>
      <c r="E580" s="355">
        <v>36500.590000000004</v>
      </c>
      <c r="F580" s="356">
        <v>20112.879999999997</v>
      </c>
      <c r="G580" s="356">
        <v>10744.455000000002</v>
      </c>
      <c r="H580" s="357">
        <v>93995.260000000009</v>
      </c>
      <c r="I580" s="54"/>
      <c r="J580" s="54"/>
      <c r="BY580" s="247"/>
      <c r="BZ580" s="64"/>
      <c r="CA580" s="254"/>
      <c r="CB580" s="254"/>
      <c r="CC580" s="254"/>
      <c r="CD580" s="254"/>
      <c r="CE580" s="254"/>
      <c r="CF580" s="247"/>
      <c r="CG580" s="64"/>
      <c r="CH580" s="255"/>
      <c r="CI580" s="255"/>
      <c r="CJ580" s="255"/>
      <c r="CK580" s="255"/>
      <c r="CL580" s="255"/>
      <c r="CM580" s="256"/>
      <c r="CN580" s="256"/>
      <c r="CO580" s="256"/>
      <c r="CP580" s="256"/>
      <c r="CQ580" s="256"/>
      <c r="CR580" s="247"/>
      <c r="CS580" s="64"/>
      <c r="CT580" s="226"/>
      <c r="CU580" s="226"/>
      <c r="CV580" s="226"/>
      <c r="CW580" s="226"/>
      <c r="CX580" s="226"/>
      <c r="CY580" s="247"/>
      <c r="CZ580" s="64"/>
      <c r="DA580" s="256"/>
      <c r="DB580" s="256"/>
      <c r="DC580" s="256"/>
      <c r="DD580" s="256"/>
      <c r="DE580" s="256"/>
    </row>
    <row r="581" spans="1:109" ht="16.5" x14ac:dyDescent="0.3">
      <c r="A581" s="410">
        <v>2013</v>
      </c>
      <c r="B581" s="64" t="s">
        <v>49</v>
      </c>
      <c r="C581" s="358" t="s">
        <v>105</v>
      </c>
      <c r="D581" s="359">
        <v>22231.735000000001</v>
      </c>
      <c r="E581" s="359">
        <v>33665.441999999995</v>
      </c>
      <c r="F581" s="360">
        <v>15119.362500000001</v>
      </c>
      <c r="G581" s="360">
        <v>7497.6525000000001</v>
      </c>
      <c r="H581" s="118">
        <v>78514.191999999995</v>
      </c>
      <c r="I581" s="54"/>
      <c r="J581" s="54"/>
      <c r="BY581" s="247"/>
      <c r="BZ581" s="64"/>
      <c r="CA581" s="254"/>
      <c r="CB581" s="254"/>
      <c r="CC581" s="254"/>
      <c r="CD581" s="254"/>
      <c r="CE581" s="254"/>
      <c r="CF581" s="247"/>
      <c r="CG581" s="64"/>
      <c r="CH581" s="255"/>
      <c r="CI581" s="255"/>
      <c r="CJ581" s="255"/>
      <c r="CK581" s="255"/>
      <c r="CL581" s="255"/>
      <c r="CM581" s="256"/>
      <c r="CN581" s="256"/>
      <c r="CO581" s="256"/>
      <c r="CP581" s="256"/>
      <c r="CQ581" s="256"/>
      <c r="CR581" s="247"/>
      <c r="CS581" s="64"/>
      <c r="CT581" s="226"/>
      <c r="CU581" s="226"/>
      <c r="CV581" s="226"/>
      <c r="CW581" s="226"/>
      <c r="CX581" s="226"/>
      <c r="CY581" s="247"/>
      <c r="CZ581" s="64"/>
      <c r="DA581" s="256"/>
      <c r="DB581" s="256"/>
      <c r="DC581" s="256"/>
      <c r="DD581" s="256"/>
      <c r="DE581" s="256"/>
    </row>
    <row r="582" spans="1:109" ht="16.5" x14ac:dyDescent="0.3">
      <c r="A582" s="391">
        <v>2014</v>
      </c>
      <c r="B582" s="353" t="s">
        <v>50</v>
      </c>
      <c r="C582" s="354" t="s">
        <v>105</v>
      </c>
      <c r="D582" s="355">
        <v>23940.33</v>
      </c>
      <c r="E582" s="355">
        <v>33121.905000000006</v>
      </c>
      <c r="F582" s="356">
        <v>17525.84</v>
      </c>
      <c r="G582" s="356">
        <v>8176.682499999999</v>
      </c>
      <c r="H582" s="357">
        <v>82764.757500000007</v>
      </c>
      <c r="I582" s="54"/>
      <c r="J582" s="54"/>
      <c r="BY582" s="247"/>
      <c r="BZ582" s="64"/>
      <c r="CA582" s="254"/>
      <c r="CB582" s="254"/>
      <c r="CC582" s="254"/>
      <c r="CD582" s="254"/>
      <c r="CE582" s="254"/>
      <c r="CF582" s="247"/>
      <c r="CG582" s="64"/>
      <c r="CH582" s="255"/>
      <c r="CI582" s="255"/>
      <c r="CJ582" s="255"/>
      <c r="CK582" s="255"/>
      <c r="CL582" s="255"/>
      <c r="CM582" s="256"/>
      <c r="CN582" s="256"/>
      <c r="CO582" s="256"/>
      <c r="CP582" s="256"/>
      <c r="CQ582" s="256"/>
      <c r="CR582" s="247"/>
      <c r="CS582" s="64"/>
      <c r="CT582" s="226"/>
      <c r="CU582" s="226"/>
      <c r="CV582" s="226"/>
      <c r="CW582" s="226"/>
      <c r="CX582" s="226"/>
      <c r="CY582" s="247"/>
      <c r="CZ582" s="64"/>
      <c r="DA582" s="256"/>
      <c r="DB582" s="256"/>
      <c r="DC582" s="256"/>
      <c r="DD582" s="256"/>
      <c r="DE582" s="256"/>
    </row>
    <row r="583" spans="1:109" ht="16.5" x14ac:dyDescent="0.3">
      <c r="A583" s="410">
        <v>2014</v>
      </c>
      <c r="B583" s="64" t="s">
        <v>51</v>
      </c>
      <c r="C583" s="358" t="s">
        <v>105</v>
      </c>
      <c r="D583" s="359">
        <v>29555.160000000003</v>
      </c>
      <c r="E583" s="359">
        <v>33057.785000000003</v>
      </c>
      <c r="F583" s="360">
        <v>20272.235000000001</v>
      </c>
      <c r="G583" s="360">
        <v>10161.032500000001</v>
      </c>
      <c r="H583" s="118">
        <v>93046.212500000009</v>
      </c>
      <c r="I583" s="54"/>
      <c r="J583" s="54"/>
      <c r="BY583" s="247"/>
      <c r="BZ583" s="64"/>
      <c r="CA583" s="254"/>
      <c r="CB583" s="254"/>
      <c r="CC583" s="254"/>
      <c r="CD583" s="254"/>
      <c r="CE583" s="254"/>
      <c r="CF583" s="247"/>
      <c r="CG583" s="64"/>
      <c r="CH583" s="255"/>
      <c r="CI583" s="255"/>
      <c r="CJ583" s="255"/>
      <c r="CK583" s="255"/>
      <c r="CL583" s="255"/>
      <c r="CM583" s="256"/>
      <c r="CN583" s="256"/>
      <c r="CO583" s="256"/>
      <c r="CP583" s="256"/>
      <c r="CQ583" s="256"/>
      <c r="CR583" s="247"/>
      <c r="CS583" s="64"/>
      <c r="CT583" s="226"/>
      <c r="CU583" s="226"/>
      <c r="CV583" s="226"/>
      <c r="CW583" s="226"/>
      <c r="CX583" s="226"/>
      <c r="CY583" s="247"/>
      <c r="CZ583" s="64"/>
      <c r="DA583" s="256"/>
      <c r="DB583" s="256"/>
      <c r="DC583" s="256"/>
      <c r="DD583" s="256"/>
      <c r="DE583" s="256"/>
    </row>
    <row r="584" spans="1:109" ht="16.5" x14ac:dyDescent="0.3">
      <c r="A584" s="391">
        <v>2014</v>
      </c>
      <c r="B584" s="353" t="s">
        <v>52</v>
      </c>
      <c r="C584" s="354" t="s">
        <v>105</v>
      </c>
      <c r="D584" s="355">
        <v>29770.174999999996</v>
      </c>
      <c r="E584" s="355">
        <v>36487.729999999996</v>
      </c>
      <c r="F584" s="356">
        <v>21446.163999999997</v>
      </c>
      <c r="G584" s="356">
        <v>9332.8875000000007</v>
      </c>
      <c r="H584" s="357">
        <v>97036.9565</v>
      </c>
      <c r="I584" s="54"/>
      <c r="J584" s="54"/>
      <c r="BY584" s="247"/>
      <c r="BZ584" s="64"/>
      <c r="CA584" s="254"/>
      <c r="CB584" s="254"/>
      <c r="CC584" s="254"/>
      <c r="CD584" s="254"/>
      <c r="CE584" s="254"/>
      <c r="CF584" s="247"/>
      <c r="CG584" s="64"/>
      <c r="CH584" s="255"/>
      <c r="CI584" s="255"/>
      <c r="CJ584" s="255"/>
      <c r="CK584" s="255"/>
      <c r="CL584" s="255"/>
      <c r="CM584" s="256"/>
      <c r="CN584" s="256"/>
      <c r="CO584" s="256"/>
      <c r="CP584" s="256"/>
      <c r="CQ584" s="256"/>
      <c r="CR584" s="247"/>
      <c r="CS584" s="64"/>
      <c r="CT584" s="226"/>
      <c r="CU584" s="226"/>
      <c r="CV584" s="226"/>
      <c r="CW584" s="226"/>
      <c r="CX584" s="226"/>
      <c r="CY584" s="247"/>
      <c r="CZ584" s="64"/>
      <c r="DA584" s="256"/>
      <c r="DB584" s="256"/>
      <c r="DC584" s="256"/>
      <c r="DD584" s="256"/>
      <c r="DE584" s="256"/>
    </row>
    <row r="585" spans="1:109" ht="16.5" x14ac:dyDescent="0.3">
      <c r="A585" s="410">
        <v>2014</v>
      </c>
      <c r="B585" s="64" t="s">
        <v>40</v>
      </c>
      <c r="C585" s="358" t="s">
        <v>105</v>
      </c>
      <c r="D585" s="359">
        <v>28651.737000000008</v>
      </c>
      <c r="E585" s="359">
        <v>33701.82</v>
      </c>
      <c r="F585" s="360">
        <v>18658.579999999998</v>
      </c>
      <c r="G585" s="360">
        <v>9252.8469999999998</v>
      </c>
      <c r="H585" s="118">
        <v>90264.984000000011</v>
      </c>
      <c r="I585" s="54"/>
      <c r="J585" s="54"/>
      <c r="BY585" s="247"/>
      <c r="BZ585" s="64"/>
      <c r="CA585" s="254"/>
      <c r="CB585" s="254"/>
      <c r="CC585" s="254"/>
      <c r="CD585" s="254"/>
      <c r="CE585" s="254"/>
      <c r="CF585" s="247"/>
      <c r="CG585" s="64"/>
      <c r="CH585" s="255"/>
      <c r="CI585" s="255"/>
      <c r="CJ585" s="255"/>
      <c r="CK585" s="255"/>
      <c r="CL585" s="255"/>
      <c r="CM585" s="256"/>
      <c r="CN585" s="256"/>
      <c r="CO585" s="256"/>
      <c r="CP585" s="256"/>
      <c r="CQ585" s="256"/>
      <c r="CR585" s="247"/>
      <c r="CS585" s="64"/>
      <c r="CT585" s="226"/>
      <c r="CU585" s="226"/>
      <c r="CV585" s="226"/>
      <c r="CW585" s="226"/>
      <c r="CX585" s="226"/>
      <c r="CY585" s="247"/>
      <c r="CZ585" s="64"/>
      <c r="DA585" s="256"/>
      <c r="DB585" s="256"/>
      <c r="DC585" s="256"/>
      <c r="DD585" s="256"/>
      <c r="DE585" s="256"/>
    </row>
    <row r="586" spans="1:109" ht="16.5" x14ac:dyDescent="0.3">
      <c r="A586" s="391">
        <v>2014</v>
      </c>
      <c r="B586" s="353" t="s">
        <v>42</v>
      </c>
      <c r="C586" s="354" t="s">
        <v>105</v>
      </c>
      <c r="D586" s="355">
        <v>36539.509999999995</v>
      </c>
      <c r="E586" s="355">
        <v>39635.768000000004</v>
      </c>
      <c r="F586" s="356">
        <v>21945.797500000001</v>
      </c>
      <c r="G586" s="356">
        <v>9623.3985000000011</v>
      </c>
      <c r="H586" s="357">
        <v>107744.47399999999</v>
      </c>
      <c r="I586" s="54"/>
      <c r="J586" s="54"/>
      <c r="BY586" s="247"/>
      <c r="BZ586" s="64"/>
      <c r="CA586" s="254"/>
      <c r="CB586" s="254"/>
      <c r="CC586" s="254"/>
      <c r="CD586" s="254"/>
      <c r="CE586" s="254"/>
      <c r="CF586" s="247"/>
      <c r="CG586" s="64"/>
      <c r="CH586" s="255"/>
      <c r="CI586" s="255"/>
      <c r="CJ586" s="255"/>
      <c r="CK586" s="255"/>
      <c r="CL586" s="255"/>
      <c r="CM586" s="256"/>
      <c r="CN586" s="256"/>
      <c r="CO586" s="256"/>
      <c r="CP586" s="256"/>
      <c r="CQ586" s="256"/>
      <c r="CR586" s="247"/>
      <c r="CS586" s="64"/>
      <c r="CT586" s="226"/>
      <c r="CU586" s="226"/>
      <c r="CV586" s="226"/>
      <c r="CW586" s="226"/>
      <c r="CX586" s="226"/>
      <c r="CY586" s="247"/>
      <c r="CZ586" s="64"/>
      <c r="DA586" s="256"/>
      <c r="DB586" s="256"/>
      <c r="DC586" s="256"/>
      <c r="DD586" s="256"/>
      <c r="DE586" s="256"/>
    </row>
    <row r="587" spans="1:109" ht="16.5" x14ac:dyDescent="0.3">
      <c r="A587" s="410">
        <v>2014</v>
      </c>
      <c r="B587" s="64" t="s">
        <v>43</v>
      </c>
      <c r="C587" s="358" t="s">
        <v>105</v>
      </c>
      <c r="D587" s="359">
        <v>31557.400000000009</v>
      </c>
      <c r="E587" s="359">
        <v>32696.99500000001</v>
      </c>
      <c r="F587" s="360">
        <v>21530.089999999997</v>
      </c>
      <c r="G587" s="360">
        <v>9656.1024999999991</v>
      </c>
      <c r="H587" s="118">
        <v>95440.587500000023</v>
      </c>
      <c r="I587" s="54"/>
      <c r="J587" s="54"/>
      <c r="BY587" s="247"/>
      <c r="BZ587" s="64"/>
      <c r="CA587" s="254"/>
      <c r="CB587" s="254"/>
      <c r="CC587" s="254"/>
      <c r="CD587" s="254"/>
      <c r="CE587" s="254"/>
      <c r="CF587" s="247"/>
      <c r="CG587" s="64"/>
      <c r="CH587" s="255"/>
      <c r="CI587" s="255"/>
      <c r="CJ587" s="255"/>
      <c r="CK587" s="255"/>
      <c r="CL587" s="255"/>
      <c r="CM587" s="256"/>
      <c r="CN587" s="256"/>
      <c r="CO587" s="256"/>
      <c r="CP587" s="256"/>
      <c r="CQ587" s="256"/>
      <c r="CR587" s="247"/>
      <c r="CS587" s="64"/>
      <c r="CT587" s="226"/>
      <c r="CU587" s="226"/>
      <c r="CV587" s="226"/>
      <c r="CW587" s="226"/>
      <c r="CX587" s="226"/>
      <c r="CY587" s="247"/>
      <c r="CZ587" s="64"/>
      <c r="DA587" s="256"/>
      <c r="DB587" s="256"/>
      <c r="DC587" s="256"/>
      <c r="DD587" s="256"/>
      <c r="DE587" s="256"/>
    </row>
    <row r="588" spans="1:109" ht="16.5" x14ac:dyDescent="0.3">
      <c r="A588" s="391">
        <v>2014</v>
      </c>
      <c r="B588" s="353" t="s">
        <v>44</v>
      </c>
      <c r="C588" s="354" t="s">
        <v>105</v>
      </c>
      <c r="D588" s="355">
        <v>36747.22</v>
      </c>
      <c r="E588" s="355">
        <v>41611.521000000008</v>
      </c>
      <c r="F588" s="356">
        <v>20360.54</v>
      </c>
      <c r="G588" s="356">
        <v>11919.945</v>
      </c>
      <c r="H588" s="357">
        <v>110639.22600000002</v>
      </c>
      <c r="I588" s="54"/>
      <c r="J588" s="54"/>
      <c r="BY588" s="247"/>
      <c r="BZ588" s="64"/>
      <c r="CA588" s="254"/>
      <c r="CB588" s="254"/>
      <c r="CC588" s="254"/>
      <c r="CD588" s="254"/>
      <c r="CE588" s="254"/>
      <c r="CF588" s="247"/>
      <c r="CG588" s="64"/>
      <c r="CH588" s="255"/>
      <c r="CI588" s="255"/>
      <c r="CJ588" s="255"/>
      <c r="CK588" s="255"/>
      <c r="CL588" s="255"/>
      <c r="CM588" s="256"/>
      <c r="CN588" s="256"/>
      <c r="CO588" s="256"/>
      <c r="CP588" s="256"/>
      <c r="CQ588" s="256"/>
      <c r="CR588" s="247"/>
      <c r="CS588" s="64"/>
      <c r="CT588" s="226"/>
      <c r="CU588" s="226"/>
      <c r="CV588" s="226"/>
      <c r="CW588" s="226"/>
      <c r="CX588" s="226"/>
      <c r="CY588" s="247"/>
      <c r="CZ588" s="64"/>
      <c r="DA588" s="256"/>
      <c r="DB588" s="256"/>
      <c r="DC588" s="256"/>
      <c r="DD588" s="256"/>
      <c r="DE588" s="256"/>
    </row>
    <row r="589" spans="1:109" ht="16.5" x14ac:dyDescent="0.3">
      <c r="A589" s="410">
        <v>2014</v>
      </c>
      <c r="B589" s="64" t="s">
        <v>45</v>
      </c>
      <c r="C589" s="358" t="s">
        <v>105</v>
      </c>
      <c r="D589" s="359">
        <v>34315.861000000012</v>
      </c>
      <c r="E589" s="359">
        <v>34544.368000000002</v>
      </c>
      <c r="F589" s="360">
        <v>21604.117499999997</v>
      </c>
      <c r="G589" s="360">
        <v>10548.452499999999</v>
      </c>
      <c r="H589" s="118">
        <v>101012.79900000003</v>
      </c>
      <c r="I589" s="54"/>
      <c r="J589" s="54"/>
      <c r="BY589" s="247"/>
      <c r="BZ589" s="64"/>
      <c r="CA589" s="254"/>
      <c r="CB589" s="254"/>
      <c r="CC589" s="254"/>
      <c r="CD589" s="254"/>
      <c r="CE589" s="254"/>
      <c r="CF589" s="247"/>
      <c r="CG589" s="64"/>
      <c r="CH589" s="255"/>
      <c r="CI589" s="255"/>
      <c r="CJ589" s="255"/>
      <c r="CK589" s="255"/>
      <c r="CL589" s="255"/>
      <c r="CM589" s="256"/>
      <c r="CN589" s="256"/>
      <c r="CO589" s="256"/>
      <c r="CP589" s="256"/>
      <c r="CQ589" s="256"/>
      <c r="CR589" s="247"/>
      <c r="CS589" s="64"/>
      <c r="CT589" s="226"/>
      <c r="CU589" s="226"/>
      <c r="CV589" s="226"/>
      <c r="CW589" s="226"/>
      <c r="CX589" s="226"/>
      <c r="CY589" s="247"/>
      <c r="CZ589" s="64"/>
      <c r="DA589" s="256"/>
      <c r="DB589" s="256"/>
      <c r="DC589" s="256"/>
      <c r="DD589" s="256"/>
      <c r="DE589" s="256"/>
    </row>
    <row r="590" spans="1:109" ht="16.5" x14ac:dyDescent="0.3">
      <c r="A590" s="391">
        <v>2014</v>
      </c>
      <c r="B590" s="353" t="s">
        <v>46</v>
      </c>
      <c r="C590" s="354" t="s">
        <v>105</v>
      </c>
      <c r="D590" s="355">
        <v>36155.119999999995</v>
      </c>
      <c r="E590" s="355">
        <v>40697.856</v>
      </c>
      <c r="F590" s="356">
        <v>22469.887500000001</v>
      </c>
      <c r="G590" s="356">
        <v>11493.789999999999</v>
      </c>
      <c r="H590" s="357">
        <v>110816.65349999999</v>
      </c>
      <c r="I590" s="54"/>
      <c r="J590" s="54"/>
      <c r="BY590" s="247"/>
      <c r="BZ590" s="64"/>
      <c r="CA590" s="254"/>
      <c r="CB590" s="254"/>
      <c r="CC590" s="254"/>
      <c r="CD590" s="254"/>
      <c r="CE590" s="254"/>
      <c r="CF590" s="247"/>
      <c r="CG590" s="64"/>
      <c r="CH590" s="255"/>
      <c r="CI590" s="255"/>
      <c r="CJ590" s="255"/>
      <c r="CK590" s="255"/>
      <c r="CL590" s="255"/>
      <c r="CM590" s="256"/>
      <c r="CN590" s="256"/>
      <c r="CO590" s="256"/>
      <c r="CP590" s="256"/>
      <c r="CQ590" s="256"/>
      <c r="CR590" s="247"/>
      <c r="CS590" s="64"/>
      <c r="CT590" s="226"/>
      <c r="CU590" s="226"/>
      <c r="CV590" s="226"/>
      <c r="CW590" s="226"/>
      <c r="CX590" s="226"/>
      <c r="CY590" s="247"/>
      <c r="CZ590" s="64"/>
      <c r="DA590" s="256"/>
      <c r="DB590" s="256"/>
      <c r="DC590" s="256"/>
      <c r="DD590" s="256"/>
      <c r="DE590" s="256"/>
    </row>
    <row r="591" spans="1:109" ht="16.5" x14ac:dyDescent="0.3">
      <c r="A591" s="410">
        <v>2014</v>
      </c>
      <c r="B591" s="64" t="s">
        <v>47</v>
      </c>
      <c r="C591" s="358" t="s">
        <v>105</v>
      </c>
      <c r="D591" s="359">
        <v>34496.619999999995</v>
      </c>
      <c r="E591" s="359">
        <v>41620.324000000008</v>
      </c>
      <c r="F591" s="360">
        <v>23803.082499999997</v>
      </c>
      <c r="G591" s="360">
        <v>11953.91</v>
      </c>
      <c r="H591" s="118">
        <v>111873.93650000001</v>
      </c>
      <c r="I591" s="54"/>
      <c r="J591" s="54"/>
      <c r="BY591" s="247"/>
      <c r="BZ591" s="64"/>
      <c r="CA591" s="254"/>
      <c r="CB591" s="254"/>
      <c r="CC591" s="254"/>
      <c r="CD591" s="254"/>
      <c r="CE591" s="254"/>
      <c r="CF591" s="247"/>
      <c r="CG591" s="64"/>
      <c r="CH591" s="255"/>
      <c r="CI591" s="255"/>
      <c r="CJ591" s="255"/>
      <c r="CK591" s="255"/>
      <c r="CL591" s="255"/>
      <c r="CM591" s="256"/>
      <c r="CN591" s="256"/>
      <c r="CO591" s="256"/>
      <c r="CP591" s="256"/>
      <c r="CQ591" s="256"/>
      <c r="CR591" s="247"/>
      <c r="CS591" s="64"/>
      <c r="CT591" s="226"/>
      <c r="CU591" s="226"/>
      <c r="CV591" s="226"/>
      <c r="CW591" s="226"/>
      <c r="CX591" s="226"/>
      <c r="CY591" s="247"/>
      <c r="CZ591" s="64"/>
      <c r="DA591" s="256"/>
      <c r="DB591" s="256"/>
      <c r="DC591" s="256"/>
      <c r="DD591" s="256"/>
      <c r="DE591" s="256"/>
    </row>
    <row r="592" spans="1:109" ht="16.5" x14ac:dyDescent="0.3">
      <c r="A592" s="391">
        <v>2014</v>
      </c>
      <c r="B592" s="353" t="s">
        <v>48</v>
      </c>
      <c r="C592" s="354" t="s">
        <v>105</v>
      </c>
      <c r="D592" s="355">
        <v>30170.060000000005</v>
      </c>
      <c r="E592" s="355">
        <v>41769.364000000001</v>
      </c>
      <c r="F592" s="356">
        <v>18827.240000000002</v>
      </c>
      <c r="G592" s="356">
        <v>10676.702499999999</v>
      </c>
      <c r="H592" s="357">
        <v>101443.36650000002</v>
      </c>
      <c r="I592" s="54"/>
      <c r="J592" s="54"/>
      <c r="BY592" s="247"/>
      <c r="BZ592" s="64"/>
      <c r="CA592" s="254"/>
      <c r="CB592" s="254"/>
      <c r="CC592" s="254"/>
      <c r="CD592" s="254"/>
      <c r="CE592" s="254"/>
      <c r="CF592" s="247"/>
      <c r="CG592" s="64"/>
      <c r="CH592" s="255"/>
      <c r="CI592" s="255"/>
      <c r="CJ592" s="255"/>
      <c r="CK592" s="255"/>
      <c r="CL592" s="255"/>
      <c r="CM592" s="256"/>
      <c r="CN592" s="256"/>
      <c r="CO592" s="256"/>
      <c r="CP592" s="256"/>
      <c r="CQ592" s="256"/>
      <c r="CR592" s="247"/>
      <c r="CS592" s="64"/>
      <c r="CT592" s="226"/>
      <c r="CU592" s="226"/>
      <c r="CV592" s="226"/>
      <c r="CW592" s="226"/>
      <c r="CX592" s="226"/>
      <c r="CY592" s="247"/>
      <c r="CZ592" s="64"/>
      <c r="DA592" s="256"/>
      <c r="DB592" s="256"/>
      <c r="DC592" s="256"/>
      <c r="DD592" s="256"/>
      <c r="DE592" s="256"/>
    </row>
    <row r="593" spans="1:109" ht="16.5" x14ac:dyDescent="0.3">
      <c r="A593" s="410">
        <v>2014</v>
      </c>
      <c r="B593" s="64" t="s">
        <v>49</v>
      </c>
      <c r="C593" s="358" t="s">
        <v>105</v>
      </c>
      <c r="D593" s="359">
        <v>25731.47</v>
      </c>
      <c r="E593" s="359">
        <v>35069.370000000003</v>
      </c>
      <c r="F593" s="360">
        <v>17050.227500000001</v>
      </c>
      <c r="G593" s="360">
        <v>7532.9624999999996</v>
      </c>
      <c r="H593" s="118">
        <v>85384.030000000028</v>
      </c>
      <c r="I593" s="54"/>
      <c r="J593" s="54"/>
      <c r="BY593" s="247"/>
      <c r="BZ593" s="64"/>
      <c r="CA593" s="254"/>
      <c r="CB593" s="254"/>
      <c r="CC593" s="254"/>
      <c r="CD593" s="254"/>
      <c r="CE593" s="254"/>
      <c r="CF593" s="247"/>
      <c r="CG593" s="64"/>
      <c r="CH593" s="255"/>
      <c r="CI593" s="255"/>
      <c r="CJ593" s="255"/>
      <c r="CK593" s="255"/>
      <c r="CL593" s="255"/>
      <c r="CM593" s="256"/>
      <c r="CN593" s="256"/>
      <c r="CO593" s="256"/>
      <c r="CP593" s="256"/>
      <c r="CQ593" s="256"/>
      <c r="CR593" s="247"/>
      <c r="CS593" s="64"/>
      <c r="CT593" s="226"/>
      <c r="CU593" s="226"/>
      <c r="CV593" s="226"/>
      <c r="CW593" s="226"/>
      <c r="CX593" s="226"/>
      <c r="CY593" s="247"/>
      <c r="CZ593" s="64"/>
      <c r="DA593" s="256"/>
      <c r="DB593" s="256"/>
      <c r="DC593" s="256"/>
      <c r="DD593" s="256"/>
      <c r="DE593" s="256"/>
    </row>
    <row r="594" spans="1:109" ht="16.5" x14ac:dyDescent="0.3">
      <c r="A594" s="391">
        <v>2015</v>
      </c>
      <c r="B594" s="353" t="s">
        <v>50</v>
      </c>
      <c r="C594" s="354" t="s">
        <v>105</v>
      </c>
      <c r="D594" s="355">
        <v>22259.169999999995</v>
      </c>
      <c r="E594" s="355">
        <v>31094.224999999995</v>
      </c>
      <c r="F594" s="356">
        <v>20258.38</v>
      </c>
      <c r="G594" s="356">
        <v>9094.3850000000002</v>
      </c>
      <c r="H594" s="357">
        <v>82706.159999999989</v>
      </c>
      <c r="I594" s="54"/>
      <c r="J594" s="54"/>
      <c r="BY594" s="247"/>
      <c r="BZ594" s="64"/>
      <c r="CA594" s="254"/>
      <c r="CB594" s="254"/>
      <c r="CC594" s="254"/>
      <c r="CD594" s="254"/>
      <c r="CE594" s="254"/>
      <c r="CF594" s="247"/>
      <c r="CG594" s="64"/>
      <c r="CH594" s="255"/>
      <c r="CI594" s="255"/>
      <c r="CJ594" s="255"/>
      <c r="CK594" s="255"/>
      <c r="CL594" s="255"/>
      <c r="CM594" s="256"/>
      <c r="CN594" s="256"/>
      <c r="CO594" s="256"/>
      <c r="CP594" s="256"/>
      <c r="CQ594" s="256"/>
      <c r="CR594" s="247"/>
      <c r="CS594" s="64"/>
      <c r="CT594" s="226"/>
      <c r="CU594" s="226"/>
      <c r="CV594" s="226"/>
      <c r="CW594" s="226"/>
      <c r="CX594" s="226"/>
      <c r="CY594" s="247"/>
      <c r="CZ594" s="64"/>
      <c r="DA594" s="256"/>
      <c r="DB594" s="256"/>
      <c r="DC594" s="256"/>
      <c r="DD594" s="256"/>
      <c r="DE594" s="256"/>
    </row>
    <row r="595" spans="1:109" ht="16.5" x14ac:dyDescent="0.3">
      <c r="A595" s="410">
        <v>2015</v>
      </c>
      <c r="B595" s="64" t="s">
        <v>51</v>
      </c>
      <c r="C595" s="358" t="s">
        <v>105</v>
      </c>
      <c r="D595" s="359">
        <v>27233.840000000007</v>
      </c>
      <c r="E595" s="359">
        <v>34360.588999999993</v>
      </c>
      <c r="F595" s="360">
        <v>21956.142500000002</v>
      </c>
      <c r="G595" s="360">
        <v>9528.119999999999</v>
      </c>
      <c r="H595" s="118">
        <v>93078.691500000001</v>
      </c>
      <c r="I595" s="54"/>
      <c r="J595" s="54"/>
      <c r="BY595" s="247"/>
      <c r="BZ595" s="64"/>
      <c r="CA595" s="254"/>
      <c r="CB595" s="254"/>
      <c r="CC595" s="254"/>
      <c r="CD595" s="254"/>
      <c r="CE595" s="254"/>
      <c r="CF595" s="247"/>
      <c r="CG595" s="64"/>
      <c r="CH595" s="255"/>
      <c r="CI595" s="255"/>
      <c r="CJ595" s="255"/>
      <c r="CK595" s="255"/>
      <c r="CL595" s="255"/>
      <c r="CM595" s="256"/>
      <c r="CN595" s="256"/>
      <c r="CO595" s="256"/>
      <c r="CP595" s="256"/>
      <c r="CQ595" s="256"/>
      <c r="CR595" s="247"/>
      <c r="CS595" s="64"/>
      <c r="CT595" s="226"/>
      <c r="CU595" s="226"/>
      <c r="CV595" s="226"/>
      <c r="CW595" s="226"/>
      <c r="CX595" s="226"/>
      <c r="CY595" s="247"/>
      <c r="CZ595" s="64"/>
      <c r="DA595" s="256"/>
      <c r="DB595" s="256"/>
      <c r="DC595" s="256"/>
      <c r="DD595" s="256"/>
      <c r="DE595" s="256"/>
    </row>
    <row r="596" spans="1:109" ht="16.5" x14ac:dyDescent="0.3">
      <c r="A596" s="391">
        <v>2015</v>
      </c>
      <c r="B596" s="353" t="s">
        <v>52</v>
      </c>
      <c r="C596" s="354" t="s">
        <v>105</v>
      </c>
      <c r="D596" s="355">
        <v>31625.930999999997</v>
      </c>
      <c r="E596" s="355">
        <v>39842.193000000007</v>
      </c>
      <c r="F596" s="356">
        <v>26767.707500000004</v>
      </c>
      <c r="G596" s="356">
        <v>9148.7649999999994</v>
      </c>
      <c r="H596" s="357">
        <v>107384.59649999999</v>
      </c>
      <c r="I596" s="54"/>
      <c r="J596" s="54"/>
      <c r="BY596" s="247"/>
      <c r="BZ596" s="64"/>
      <c r="CA596" s="254"/>
      <c r="CB596" s="254"/>
      <c r="CC596" s="254"/>
      <c r="CD596" s="254"/>
      <c r="CE596" s="254"/>
      <c r="CF596" s="247"/>
      <c r="CG596" s="64"/>
      <c r="CH596" s="255"/>
      <c r="CI596" s="255"/>
      <c r="CJ596" s="255"/>
      <c r="CK596" s="255"/>
      <c r="CL596" s="255"/>
      <c r="CM596" s="256"/>
      <c r="CN596" s="256"/>
      <c r="CO596" s="256"/>
      <c r="CP596" s="256"/>
      <c r="CQ596" s="256"/>
      <c r="CR596" s="247"/>
      <c r="CS596" s="64"/>
      <c r="CT596" s="226"/>
      <c r="CU596" s="226"/>
      <c r="CV596" s="226"/>
      <c r="CW596" s="226"/>
      <c r="CX596" s="226"/>
      <c r="CY596" s="247"/>
      <c r="CZ596" s="64"/>
      <c r="DA596" s="256"/>
      <c r="DB596" s="256"/>
      <c r="DC596" s="256"/>
      <c r="DD596" s="256"/>
      <c r="DE596" s="256"/>
    </row>
    <row r="597" spans="1:109" ht="16.5" x14ac:dyDescent="0.3">
      <c r="A597" s="410">
        <v>2015</v>
      </c>
      <c r="B597" s="64" t="s">
        <v>40</v>
      </c>
      <c r="C597" s="358" t="s">
        <v>105</v>
      </c>
      <c r="D597" s="359">
        <v>27693.149999999994</v>
      </c>
      <c r="E597" s="359">
        <v>32877.125</v>
      </c>
      <c r="F597" s="360">
        <v>20923.460500000001</v>
      </c>
      <c r="G597" s="360">
        <v>8384.5324999999993</v>
      </c>
      <c r="H597" s="118">
        <v>89878.267999999982</v>
      </c>
      <c r="I597" s="54"/>
      <c r="J597" s="54"/>
      <c r="BY597" s="247"/>
      <c r="BZ597" s="64"/>
      <c r="CA597" s="254"/>
      <c r="CB597" s="254"/>
      <c r="CC597" s="254"/>
      <c r="CD597" s="254"/>
      <c r="CE597" s="254"/>
      <c r="CF597" s="247"/>
      <c r="CG597" s="64"/>
      <c r="CH597" s="255"/>
      <c r="CI597" s="255"/>
      <c r="CJ597" s="255"/>
      <c r="CK597" s="255"/>
      <c r="CL597" s="255"/>
      <c r="CM597" s="256"/>
      <c r="CN597" s="256"/>
      <c r="CO597" s="256"/>
      <c r="CP597" s="256"/>
      <c r="CQ597" s="256"/>
      <c r="CR597" s="247"/>
      <c r="CS597" s="64"/>
      <c r="CT597" s="226"/>
      <c r="CU597" s="226"/>
      <c r="CV597" s="226"/>
      <c r="CW597" s="226"/>
      <c r="CX597" s="226"/>
      <c r="CY597" s="247"/>
      <c r="CZ597" s="64"/>
      <c r="DA597" s="256"/>
      <c r="DB597" s="256"/>
      <c r="DC597" s="256"/>
      <c r="DD597" s="256"/>
      <c r="DE597" s="256"/>
    </row>
    <row r="598" spans="1:109" ht="16.5" x14ac:dyDescent="0.3">
      <c r="A598" s="391">
        <v>2015</v>
      </c>
      <c r="B598" s="353" t="s">
        <v>42</v>
      </c>
      <c r="C598" s="354" t="s">
        <v>105</v>
      </c>
      <c r="D598" s="355">
        <v>27289.26</v>
      </c>
      <c r="E598" s="355">
        <v>36983.897000000004</v>
      </c>
      <c r="F598" s="356">
        <v>23433.142500000002</v>
      </c>
      <c r="G598" s="356">
        <v>10027.495000000001</v>
      </c>
      <c r="H598" s="357">
        <v>97733.794500000004</v>
      </c>
      <c r="I598" s="54"/>
      <c r="J598" s="54"/>
      <c r="BY598" s="247"/>
      <c r="BZ598" s="64"/>
      <c r="CA598" s="254"/>
      <c r="CB598" s="254"/>
      <c r="CC598" s="254"/>
      <c r="CD598" s="254"/>
      <c r="CE598" s="254"/>
      <c r="CF598" s="247"/>
      <c r="CG598" s="64"/>
      <c r="CH598" s="255"/>
      <c r="CI598" s="255"/>
      <c r="CJ598" s="255"/>
      <c r="CK598" s="255"/>
      <c r="CL598" s="255"/>
      <c r="CM598" s="256"/>
      <c r="CN598" s="256"/>
      <c r="CO598" s="256"/>
      <c r="CP598" s="256"/>
      <c r="CQ598" s="256"/>
      <c r="CR598" s="247"/>
      <c r="CS598" s="64"/>
      <c r="CT598" s="226"/>
      <c r="CU598" s="226"/>
      <c r="CV598" s="226"/>
      <c r="CW598" s="226"/>
      <c r="CX598" s="226"/>
      <c r="CY598" s="247"/>
      <c r="CZ598" s="64"/>
      <c r="DA598" s="256"/>
      <c r="DB598" s="256"/>
      <c r="DC598" s="256"/>
      <c r="DD598" s="256"/>
      <c r="DE598" s="256"/>
    </row>
    <row r="599" spans="1:109" ht="16.5" x14ac:dyDescent="0.3">
      <c r="A599" s="410">
        <v>2015</v>
      </c>
      <c r="B599" s="64" t="s">
        <v>43</v>
      </c>
      <c r="C599" s="358" t="s">
        <v>105</v>
      </c>
      <c r="D599" s="359">
        <v>25681.19</v>
      </c>
      <c r="E599" s="359">
        <v>37280.055000000008</v>
      </c>
      <c r="F599" s="360">
        <v>24445.302500000005</v>
      </c>
      <c r="G599" s="360">
        <v>7803.7049999999999</v>
      </c>
      <c r="H599" s="118">
        <v>95210.252500000002</v>
      </c>
      <c r="I599" s="54"/>
      <c r="J599" s="54"/>
      <c r="BY599" s="247"/>
      <c r="BZ599" s="64"/>
      <c r="CA599" s="254"/>
      <c r="CB599" s="254"/>
      <c r="CC599" s="254"/>
      <c r="CD599" s="254"/>
      <c r="CE599" s="254"/>
      <c r="CF599" s="247"/>
      <c r="CG599" s="64"/>
      <c r="CH599" s="255"/>
      <c r="CI599" s="255"/>
      <c r="CJ599" s="255"/>
      <c r="CK599" s="255"/>
      <c r="CL599" s="255"/>
      <c r="CM599" s="256"/>
      <c r="CN599" s="256"/>
      <c r="CO599" s="256"/>
      <c r="CP599" s="256"/>
      <c r="CQ599" s="256"/>
      <c r="CR599" s="247"/>
      <c r="CS599" s="64"/>
      <c r="CT599" s="226"/>
      <c r="CU599" s="226"/>
      <c r="CV599" s="226"/>
      <c r="CW599" s="226"/>
      <c r="CX599" s="226"/>
      <c r="CY599" s="247"/>
      <c r="CZ599" s="64"/>
      <c r="DA599" s="256"/>
      <c r="DB599" s="256"/>
      <c r="DC599" s="256"/>
      <c r="DD599" s="256"/>
      <c r="DE599" s="256"/>
    </row>
    <row r="600" spans="1:109" ht="16.5" x14ac:dyDescent="0.3">
      <c r="A600" s="391">
        <v>2015</v>
      </c>
      <c r="B600" s="353" t="s">
        <v>44</v>
      </c>
      <c r="C600" s="354" t="s">
        <v>105</v>
      </c>
      <c r="D600" s="355">
        <v>32558.009999999995</v>
      </c>
      <c r="E600" s="355">
        <v>42575.823999999993</v>
      </c>
      <c r="F600" s="356">
        <v>24663.887999999999</v>
      </c>
      <c r="G600" s="356">
        <v>10841.175000000001</v>
      </c>
      <c r="H600" s="357">
        <v>110638.897</v>
      </c>
      <c r="I600" s="54"/>
      <c r="J600" s="54"/>
      <c r="BY600" s="247"/>
      <c r="BZ600" s="64"/>
      <c r="CA600" s="254"/>
      <c r="CB600" s="254"/>
      <c r="CC600" s="254"/>
      <c r="CD600" s="254"/>
      <c r="CE600" s="254"/>
      <c r="CF600" s="247"/>
      <c r="CG600" s="64"/>
      <c r="CH600" s="255"/>
      <c r="CI600" s="255"/>
      <c r="CJ600" s="255"/>
      <c r="CK600" s="255"/>
      <c r="CL600" s="255"/>
      <c r="CM600" s="256"/>
      <c r="CN600" s="256"/>
      <c r="CO600" s="256"/>
      <c r="CP600" s="256"/>
      <c r="CQ600" s="256"/>
      <c r="CR600" s="247"/>
      <c r="CS600" s="64"/>
      <c r="CT600" s="226"/>
      <c r="CU600" s="226"/>
      <c r="CV600" s="226"/>
      <c r="CW600" s="226"/>
      <c r="CX600" s="226"/>
      <c r="CY600" s="247"/>
      <c r="CZ600" s="64"/>
      <c r="DA600" s="256"/>
      <c r="DB600" s="256"/>
      <c r="DC600" s="256"/>
      <c r="DD600" s="256"/>
      <c r="DE600" s="256"/>
    </row>
    <row r="601" spans="1:109" ht="16.5" x14ac:dyDescent="0.3">
      <c r="A601" s="410">
        <v>2015</v>
      </c>
      <c r="B601" s="64" t="s">
        <v>45</v>
      </c>
      <c r="C601" s="358" t="s">
        <v>105</v>
      </c>
      <c r="D601" s="359">
        <v>30791.910000000003</v>
      </c>
      <c r="E601" s="359">
        <v>38795.563999999998</v>
      </c>
      <c r="F601" s="360">
        <v>25475.727500000001</v>
      </c>
      <c r="G601" s="360">
        <v>8730.4700000000012</v>
      </c>
      <c r="H601" s="118">
        <v>103793.67150000001</v>
      </c>
      <c r="I601" s="54"/>
      <c r="J601" s="54"/>
      <c r="BY601" s="247"/>
      <c r="BZ601" s="64"/>
      <c r="CA601" s="254"/>
      <c r="CB601" s="254"/>
      <c r="CC601" s="254"/>
      <c r="CD601" s="254"/>
      <c r="CE601" s="254"/>
      <c r="CF601" s="247"/>
      <c r="CG601" s="64"/>
      <c r="CH601" s="255"/>
      <c r="CI601" s="255"/>
      <c r="CJ601" s="255"/>
      <c r="CK601" s="255"/>
      <c r="CL601" s="255"/>
      <c r="CM601" s="256"/>
      <c r="CN601" s="256"/>
      <c r="CO601" s="256"/>
      <c r="CP601" s="256"/>
      <c r="CQ601" s="256"/>
      <c r="CR601" s="247"/>
      <c r="CS601" s="64"/>
      <c r="CT601" s="226"/>
      <c r="CU601" s="226"/>
      <c r="CV601" s="226"/>
      <c r="CW601" s="226"/>
      <c r="CX601" s="226"/>
      <c r="CY601" s="247"/>
      <c r="CZ601" s="64"/>
      <c r="DA601" s="256"/>
      <c r="DB601" s="256"/>
      <c r="DC601" s="256"/>
      <c r="DD601" s="256"/>
      <c r="DE601" s="256"/>
    </row>
    <row r="602" spans="1:109" ht="16.5" x14ac:dyDescent="0.3">
      <c r="A602" s="391">
        <v>2015</v>
      </c>
      <c r="B602" s="353" t="s">
        <v>46</v>
      </c>
      <c r="C602" s="354" t="s">
        <v>105</v>
      </c>
      <c r="D602" s="355">
        <v>29665.83</v>
      </c>
      <c r="E602" s="355">
        <v>41636.947</v>
      </c>
      <c r="F602" s="356">
        <v>24202.924999999999</v>
      </c>
      <c r="G602" s="356">
        <v>9568.7125000000015</v>
      </c>
      <c r="H602" s="357">
        <v>105074.4145</v>
      </c>
      <c r="I602" s="54"/>
      <c r="J602" s="54"/>
      <c r="BY602" s="247"/>
      <c r="BZ602" s="64"/>
      <c r="CA602" s="254"/>
      <c r="CB602" s="254"/>
      <c r="CC602" s="254"/>
      <c r="CD602" s="254"/>
      <c r="CE602" s="254"/>
      <c r="CF602" s="247"/>
      <c r="CG602" s="64"/>
      <c r="CH602" s="255"/>
      <c r="CI602" s="255"/>
      <c r="CJ602" s="255"/>
      <c r="CK602" s="255"/>
      <c r="CL602" s="255"/>
      <c r="CM602" s="256"/>
      <c r="CN602" s="256"/>
      <c r="CO602" s="256"/>
      <c r="CP602" s="256"/>
      <c r="CQ602" s="256"/>
      <c r="CR602" s="247"/>
      <c r="CS602" s="64"/>
      <c r="CT602" s="226"/>
      <c r="CU602" s="226"/>
      <c r="CV602" s="226"/>
      <c r="CW602" s="226"/>
      <c r="CX602" s="226"/>
      <c r="CY602" s="247"/>
      <c r="CZ602" s="64"/>
      <c r="DA602" s="256"/>
      <c r="DB602" s="256"/>
      <c r="DC602" s="256"/>
      <c r="DD602" s="256"/>
      <c r="DE602" s="256"/>
    </row>
    <row r="603" spans="1:109" ht="16.5" x14ac:dyDescent="0.3">
      <c r="A603" s="410">
        <v>2015</v>
      </c>
      <c r="B603" s="64" t="s">
        <v>47</v>
      </c>
      <c r="C603" s="358" t="s">
        <v>105</v>
      </c>
      <c r="D603" s="359">
        <v>28198.544999999991</v>
      </c>
      <c r="E603" s="359">
        <v>44845.966000000015</v>
      </c>
      <c r="F603" s="360">
        <v>29475.710000000003</v>
      </c>
      <c r="G603" s="360">
        <v>9033.6225000000013</v>
      </c>
      <c r="H603" s="118">
        <v>111553.84350000002</v>
      </c>
      <c r="I603" s="54"/>
      <c r="J603" s="54"/>
      <c r="BY603" s="247"/>
      <c r="BZ603" s="64"/>
      <c r="CA603" s="254"/>
      <c r="CB603" s="254"/>
      <c r="CC603" s="254"/>
      <c r="CD603" s="254"/>
      <c r="CE603" s="254"/>
      <c r="CF603" s="247"/>
      <c r="CG603" s="64"/>
      <c r="CH603" s="255"/>
      <c r="CI603" s="255"/>
      <c r="CJ603" s="255"/>
      <c r="CK603" s="255"/>
      <c r="CL603" s="255"/>
      <c r="CM603" s="256"/>
      <c r="CN603" s="256"/>
      <c r="CO603" s="256"/>
      <c r="CP603" s="256"/>
      <c r="CQ603" s="256"/>
      <c r="CR603" s="247"/>
      <c r="CS603" s="64"/>
      <c r="CT603" s="226"/>
      <c r="CU603" s="226"/>
      <c r="CV603" s="226"/>
      <c r="CW603" s="226"/>
      <c r="CX603" s="226"/>
      <c r="CY603" s="247"/>
      <c r="CZ603" s="64"/>
      <c r="DA603" s="256"/>
      <c r="DB603" s="256"/>
      <c r="DC603" s="256"/>
      <c r="DD603" s="256"/>
      <c r="DE603" s="256"/>
    </row>
    <row r="604" spans="1:109" ht="16.5" x14ac:dyDescent="0.3">
      <c r="A604" s="391">
        <v>2015</v>
      </c>
      <c r="B604" s="353" t="s">
        <v>48</v>
      </c>
      <c r="C604" s="354" t="s">
        <v>105</v>
      </c>
      <c r="D604" s="355">
        <v>27939.34</v>
      </c>
      <c r="E604" s="355">
        <v>38190.215000000004</v>
      </c>
      <c r="F604" s="356">
        <v>27417.614999999994</v>
      </c>
      <c r="G604" s="356">
        <v>9802.3675000000003</v>
      </c>
      <c r="H604" s="357">
        <v>103349.53749999999</v>
      </c>
      <c r="I604" s="54"/>
      <c r="J604" s="54"/>
      <c r="BY604" s="247"/>
      <c r="BZ604" s="64"/>
      <c r="CA604" s="254"/>
      <c r="CB604" s="254"/>
      <c r="CC604" s="254"/>
      <c r="CD604" s="254"/>
      <c r="CE604" s="254"/>
      <c r="CF604" s="247"/>
      <c r="CG604" s="64"/>
      <c r="CH604" s="255"/>
      <c r="CI604" s="255"/>
      <c r="CJ604" s="255"/>
      <c r="CK604" s="255"/>
      <c r="CL604" s="255"/>
      <c r="CM604" s="256"/>
      <c r="CN604" s="256"/>
      <c r="CO604" s="256"/>
      <c r="CP604" s="256"/>
      <c r="CQ604" s="256"/>
      <c r="CR604" s="247"/>
      <c r="CS604" s="64"/>
      <c r="CT604" s="226"/>
      <c r="CU604" s="226"/>
      <c r="CV604" s="226"/>
      <c r="CW604" s="226"/>
      <c r="CX604" s="226"/>
      <c r="CY604" s="247"/>
      <c r="CZ604" s="64"/>
      <c r="DA604" s="256"/>
      <c r="DB604" s="256"/>
      <c r="DC604" s="256"/>
      <c r="DD604" s="256"/>
      <c r="DE604" s="256"/>
    </row>
    <row r="605" spans="1:109" ht="16.5" x14ac:dyDescent="0.3">
      <c r="A605" s="410">
        <v>2015</v>
      </c>
      <c r="B605" s="64" t="s">
        <v>49</v>
      </c>
      <c r="C605" s="358" t="s">
        <v>105</v>
      </c>
      <c r="D605" s="359">
        <v>26295.530000000006</v>
      </c>
      <c r="E605" s="359">
        <v>41630.92</v>
      </c>
      <c r="F605" s="360">
        <v>21861.260000000002</v>
      </c>
      <c r="G605" s="360">
        <v>7000.7574999999997</v>
      </c>
      <c r="H605" s="118">
        <v>96788.467500000013</v>
      </c>
      <c r="I605" s="54"/>
      <c r="J605" s="54"/>
      <c r="BY605" s="247"/>
      <c r="BZ605" s="64"/>
      <c r="CA605" s="254"/>
      <c r="CB605" s="254"/>
      <c r="CC605" s="254"/>
      <c r="CD605" s="254"/>
      <c r="CE605" s="254"/>
      <c r="CF605" s="247"/>
      <c r="CG605" s="64"/>
      <c r="CH605" s="255"/>
      <c r="CI605" s="255"/>
      <c r="CJ605" s="255"/>
      <c r="CK605" s="255"/>
      <c r="CL605" s="255"/>
      <c r="CM605" s="256"/>
      <c r="CN605" s="256"/>
      <c r="CO605" s="256"/>
      <c r="CP605" s="256"/>
      <c r="CQ605" s="256"/>
      <c r="CR605" s="247"/>
      <c r="CS605" s="64"/>
      <c r="CT605" s="226"/>
      <c r="CU605" s="226"/>
      <c r="CV605" s="226"/>
      <c r="CW605" s="226"/>
      <c r="CX605" s="226"/>
      <c r="CY605" s="247"/>
      <c r="CZ605" s="64"/>
      <c r="DA605" s="256"/>
      <c r="DB605" s="256"/>
      <c r="DC605" s="256"/>
      <c r="DD605" s="256"/>
      <c r="DE605" s="256"/>
    </row>
    <row r="606" spans="1:109" ht="16.5" x14ac:dyDescent="0.3">
      <c r="A606" s="391">
        <v>2016</v>
      </c>
      <c r="B606" s="353" t="s">
        <v>50</v>
      </c>
      <c r="C606" s="354" t="s">
        <v>105</v>
      </c>
      <c r="D606" s="355">
        <v>18430.489999999998</v>
      </c>
      <c r="E606" s="355">
        <v>30622.516999999996</v>
      </c>
      <c r="F606" s="356">
        <v>20393.537500000002</v>
      </c>
      <c r="G606" s="356">
        <v>6788.6769999999979</v>
      </c>
      <c r="H606" s="357">
        <v>76235.221499999985</v>
      </c>
      <c r="I606" s="54"/>
      <c r="J606" s="54"/>
      <c r="BY606" s="247"/>
      <c r="BZ606" s="64"/>
      <c r="CA606" s="254"/>
      <c r="CB606" s="254"/>
      <c r="CC606" s="254"/>
      <c r="CD606" s="254"/>
      <c r="CE606" s="254"/>
      <c r="CF606" s="247"/>
      <c r="CG606" s="64"/>
      <c r="CH606" s="255"/>
      <c r="CI606" s="255"/>
      <c r="CJ606" s="255"/>
      <c r="CK606" s="255"/>
      <c r="CL606" s="255"/>
      <c r="CM606" s="256"/>
      <c r="CN606" s="256"/>
      <c r="CO606" s="256"/>
      <c r="CP606" s="256"/>
      <c r="CQ606" s="256"/>
      <c r="CR606" s="247"/>
      <c r="CS606" s="64"/>
      <c r="CT606" s="226"/>
      <c r="CU606" s="226"/>
      <c r="CV606" s="226"/>
      <c r="CW606" s="226"/>
      <c r="CX606" s="226"/>
      <c r="CY606" s="247"/>
      <c r="CZ606" s="64"/>
      <c r="DA606" s="256"/>
      <c r="DB606" s="256"/>
      <c r="DC606" s="256"/>
      <c r="DD606" s="256"/>
      <c r="DE606" s="256"/>
    </row>
    <row r="607" spans="1:109" ht="16.5" x14ac:dyDescent="0.3">
      <c r="A607" s="410">
        <v>2016</v>
      </c>
      <c r="B607" s="64" t="s">
        <v>51</v>
      </c>
      <c r="C607" s="358" t="s">
        <v>105</v>
      </c>
      <c r="D607" s="359">
        <v>25170.129999999986</v>
      </c>
      <c r="E607" s="359">
        <v>38801.633000000009</v>
      </c>
      <c r="F607" s="360">
        <v>24762.309999999998</v>
      </c>
      <c r="G607" s="360">
        <v>8377.1650000000009</v>
      </c>
      <c r="H607" s="118">
        <v>97111.238000000012</v>
      </c>
      <c r="I607" s="54"/>
      <c r="J607" s="54"/>
      <c r="BY607" s="247"/>
      <c r="BZ607" s="64"/>
      <c r="CA607" s="254"/>
      <c r="CB607" s="254"/>
      <c r="CC607" s="254"/>
      <c r="CD607" s="254"/>
      <c r="CE607" s="254"/>
      <c r="CF607" s="247"/>
      <c r="CG607" s="64"/>
      <c r="CH607" s="255"/>
      <c r="CI607" s="255"/>
      <c r="CJ607" s="255"/>
      <c r="CK607" s="255"/>
      <c r="CL607" s="255"/>
      <c r="CM607" s="256"/>
      <c r="CN607" s="256"/>
      <c r="CO607" s="256"/>
      <c r="CP607" s="256"/>
      <c r="CQ607" s="256"/>
      <c r="CR607" s="247"/>
      <c r="CS607" s="64"/>
      <c r="CT607" s="226"/>
      <c r="CU607" s="226"/>
      <c r="CV607" s="226"/>
      <c r="CW607" s="226"/>
      <c r="CX607" s="226"/>
      <c r="CY607" s="247"/>
      <c r="CZ607" s="64"/>
      <c r="DA607" s="256"/>
      <c r="DB607" s="256"/>
      <c r="DC607" s="256"/>
      <c r="DD607" s="256"/>
      <c r="DE607" s="256"/>
    </row>
    <row r="608" spans="1:109" ht="16.5" x14ac:dyDescent="0.3">
      <c r="A608" s="391">
        <v>2016</v>
      </c>
      <c r="B608" s="353" t="s">
        <v>52</v>
      </c>
      <c r="C608" s="354" t="s">
        <v>105</v>
      </c>
      <c r="D608" s="355">
        <v>21887.639999999992</v>
      </c>
      <c r="E608" s="355">
        <v>36224.232000000004</v>
      </c>
      <c r="F608" s="356">
        <v>22913.392500000002</v>
      </c>
      <c r="G608" s="356">
        <v>7742.6849999999995</v>
      </c>
      <c r="H608" s="357">
        <v>88767.949499999988</v>
      </c>
      <c r="I608" s="54"/>
      <c r="J608" s="54"/>
      <c r="BY608" s="247"/>
      <c r="BZ608" s="64"/>
      <c r="CA608" s="254"/>
      <c r="CB608" s="254"/>
      <c r="CC608" s="254"/>
      <c r="CD608" s="254"/>
      <c r="CE608" s="254"/>
      <c r="CF608" s="247"/>
      <c r="CG608" s="64"/>
      <c r="CH608" s="255"/>
      <c r="CI608" s="255"/>
      <c r="CJ608" s="255"/>
      <c r="CK608" s="255"/>
      <c r="CL608" s="255"/>
      <c r="CM608" s="256"/>
      <c r="CN608" s="256"/>
      <c r="CO608" s="256"/>
      <c r="CP608" s="256"/>
      <c r="CQ608" s="256"/>
      <c r="CR608" s="247"/>
      <c r="CS608" s="64"/>
      <c r="CT608" s="226"/>
      <c r="CU608" s="226"/>
      <c r="CV608" s="226"/>
      <c r="CW608" s="226"/>
      <c r="CX608" s="226"/>
      <c r="CY608" s="247"/>
      <c r="CZ608" s="64"/>
      <c r="DA608" s="256"/>
      <c r="DB608" s="256"/>
      <c r="DC608" s="256"/>
      <c r="DD608" s="256"/>
      <c r="DE608" s="256"/>
    </row>
    <row r="609" spans="1:109" ht="16.5" x14ac:dyDescent="0.3">
      <c r="A609" s="410">
        <v>2016</v>
      </c>
      <c r="B609" s="64" t="s">
        <v>40</v>
      </c>
      <c r="C609" s="358" t="s">
        <v>105</v>
      </c>
      <c r="D609" s="359">
        <v>26673.120000000006</v>
      </c>
      <c r="E609" s="359">
        <v>34884.294999999998</v>
      </c>
      <c r="F609" s="360">
        <v>21099.212500000001</v>
      </c>
      <c r="G609" s="360">
        <v>9122.5349999999999</v>
      </c>
      <c r="H609" s="118">
        <v>91779.162500000006</v>
      </c>
      <c r="I609" s="54"/>
      <c r="J609" s="54"/>
      <c r="BY609" s="247"/>
      <c r="BZ609" s="64"/>
      <c r="CA609" s="254"/>
      <c r="CB609" s="254"/>
      <c r="CC609" s="254"/>
      <c r="CD609" s="254"/>
      <c r="CE609" s="254"/>
      <c r="CF609" s="247"/>
      <c r="CG609" s="64"/>
      <c r="CH609" s="255"/>
      <c r="CI609" s="255"/>
      <c r="CJ609" s="255"/>
      <c r="CK609" s="255"/>
      <c r="CL609" s="255"/>
      <c r="CM609" s="256"/>
      <c r="CN609" s="256"/>
      <c r="CO609" s="256"/>
      <c r="CP609" s="256"/>
      <c r="CQ609" s="256"/>
      <c r="CR609" s="247"/>
      <c r="CS609" s="64"/>
      <c r="CT609" s="226"/>
      <c r="CU609" s="226"/>
      <c r="CV609" s="226"/>
      <c r="CW609" s="226"/>
      <c r="CX609" s="226"/>
      <c r="CY609" s="247"/>
      <c r="CZ609" s="64"/>
      <c r="DA609" s="256"/>
      <c r="DB609" s="256"/>
      <c r="DC609" s="256"/>
      <c r="DD609" s="256"/>
      <c r="DE609" s="256"/>
    </row>
    <row r="610" spans="1:109" ht="16.5" x14ac:dyDescent="0.3">
      <c r="A610" s="391">
        <v>2016</v>
      </c>
      <c r="B610" s="353" t="s">
        <v>42</v>
      </c>
      <c r="C610" s="354" t="s">
        <v>105</v>
      </c>
      <c r="D610" s="355">
        <v>25794.97</v>
      </c>
      <c r="E610" s="355">
        <v>36027.279000000002</v>
      </c>
      <c r="F610" s="356">
        <v>20036.812999999998</v>
      </c>
      <c r="G610" s="356">
        <v>7680.8850000000002</v>
      </c>
      <c r="H610" s="357">
        <v>89539.947</v>
      </c>
      <c r="I610" s="54"/>
      <c r="J610" s="54"/>
      <c r="BY610" s="247"/>
      <c r="BZ610" s="64"/>
      <c r="CA610" s="254"/>
      <c r="CB610" s="254"/>
      <c r="CC610" s="254"/>
      <c r="CD610" s="254"/>
      <c r="CE610" s="254"/>
      <c r="CF610" s="247"/>
      <c r="CG610" s="64"/>
      <c r="CH610" s="255"/>
      <c r="CI610" s="255"/>
      <c r="CJ610" s="255"/>
      <c r="CK610" s="255"/>
      <c r="CL610" s="255"/>
      <c r="CM610" s="256"/>
      <c r="CN610" s="256"/>
      <c r="CO610" s="256"/>
      <c r="CP610" s="256"/>
      <c r="CQ610" s="256"/>
      <c r="CR610" s="247"/>
      <c r="CS610" s="64"/>
      <c r="CT610" s="226"/>
      <c r="CU610" s="226"/>
      <c r="CV610" s="226"/>
      <c r="CW610" s="226"/>
      <c r="CX610" s="226"/>
      <c r="CY610" s="247"/>
      <c r="CZ610" s="64"/>
      <c r="DA610" s="256"/>
      <c r="DB610" s="256"/>
      <c r="DC610" s="256"/>
      <c r="DD610" s="256"/>
      <c r="DE610" s="256"/>
    </row>
    <row r="611" spans="1:109" ht="16.5" x14ac:dyDescent="0.3">
      <c r="A611" s="410">
        <v>2016</v>
      </c>
      <c r="B611" s="64" t="s">
        <v>43</v>
      </c>
      <c r="C611" s="358" t="s">
        <v>105</v>
      </c>
      <c r="D611" s="359">
        <v>28639.690000000006</v>
      </c>
      <c r="E611" s="359">
        <v>34337.112999999998</v>
      </c>
      <c r="F611" s="360">
        <v>17563.267500000002</v>
      </c>
      <c r="G611" s="360">
        <v>8861.910000000018</v>
      </c>
      <c r="H611" s="118">
        <v>89401.98050000002</v>
      </c>
      <c r="I611" s="54"/>
      <c r="J611" s="54"/>
      <c r="BY611" s="247"/>
      <c r="BZ611" s="64"/>
      <c r="CA611" s="254"/>
      <c r="CB611" s="254"/>
      <c r="CC611" s="254"/>
      <c r="CD611" s="254"/>
      <c r="CE611" s="254"/>
      <c r="CF611" s="247"/>
      <c r="CG611" s="64"/>
      <c r="CH611" s="255"/>
      <c r="CI611" s="255"/>
      <c r="CJ611" s="255"/>
      <c r="CK611" s="255"/>
      <c r="CL611" s="255"/>
      <c r="CM611" s="256"/>
      <c r="CN611" s="256"/>
      <c r="CO611" s="256"/>
      <c r="CP611" s="256"/>
      <c r="CQ611" s="256"/>
      <c r="CR611" s="247"/>
      <c r="CS611" s="64"/>
      <c r="CT611" s="226"/>
      <c r="CU611" s="226"/>
      <c r="CV611" s="226"/>
      <c r="CW611" s="226"/>
      <c r="CX611" s="226"/>
      <c r="CY611" s="247"/>
      <c r="CZ611" s="64"/>
      <c r="DA611" s="256"/>
      <c r="DB611" s="256"/>
      <c r="DC611" s="256"/>
      <c r="DD611" s="256"/>
      <c r="DE611" s="256"/>
    </row>
    <row r="612" spans="1:109" ht="16.5" x14ac:dyDescent="0.3">
      <c r="A612" s="391">
        <v>2016</v>
      </c>
      <c r="B612" s="353" t="s">
        <v>44</v>
      </c>
      <c r="C612" s="354" t="s">
        <v>105</v>
      </c>
      <c r="D612" s="355">
        <v>28563.989999999994</v>
      </c>
      <c r="E612" s="355">
        <v>34852.3485</v>
      </c>
      <c r="F612" s="356">
        <v>15823.119999999999</v>
      </c>
      <c r="G612" s="356">
        <v>6034.4950000000008</v>
      </c>
      <c r="H612" s="357">
        <v>85273.953499999989</v>
      </c>
      <c r="I612" s="54"/>
      <c r="J612" s="54"/>
      <c r="BY612" s="247"/>
      <c r="BZ612" s="64"/>
      <c r="CA612" s="254"/>
      <c r="CB612" s="254"/>
      <c r="CC612" s="254"/>
      <c r="CD612" s="254"/>
      <c r="CE612" s="254"/>
      <c r="CF612" s="247"/>
      <c r="CG612" s="64"/>
      <c r="CH612" s="255"/>
      <c r="CI612" s="255"/>
      <c r="CJ612" s="255"/>
      <c r="CK612" s="255"/>
      <c r="CL612" s="255"/>
      <c r="CM612" s="256"/>
      <c r="CN612" s="256"/>
      <c r="CO612" s="256"/>
      <c r="CP612" s="256"/>
      <c r="CQ612" s="256"/>
      <c r="CR612" s="247"/>
      <c r="CS612" s="64"/>
      <c r="CT612" s="226"/>
      <c r="CU612" s="226"/>
      <c r="CV612" s="226"/>
      <c r="CW612" s="226"/>
      <c r="CX612" s="226"/>
      <c r="CY612" s="247"/>
      <c r="CZ612" s="64"/>
      <c r="DA612" s="256"/>
      <c r="DB612" s="256"/>
      <c r="DC612" s="256"/>
      <c r="DD612" s="256"/>
      <c r="DE612" s="256"/>
    </row>
    <row r="613" spans="1:109" ht="16.5" x14ac:dyDescent="0.3">
      <c r="A613" s="410">
        <v>2016</v>
      </c>
      <c r="B613" s="64" t="s">
        <v>45</v>
      </c>
      <c r="C613" s="358" t="s">
        <v>105</v>
      </c>
      <c r="D613" s="359">
        <v>28954.595000000001</v>
      </c>
      <c r="E613" s="359">
        <v>42802.814500000008</v>
      </c>
      <c r="F613" s="360">
        <v>20644.53</v>
      </c>
      <c r="G613" s="360">
        <v>8959.0324999999993</v>
      </c>
      <c r="H613" s="118">
        <v>101360.97200000001</v>
      </c>
      <c r="I613" s="54"/>
      <c r="J613" s="54"/>
      <c r="BY613" s="247"/>
      <c r="BZ613" s="64"/>
      <c r="CA613" s="254"/>
      <c r="CB613" s="254"/>
      <c r="CC613" s="254"/>
      <c r="CD613" s="254"/>
      <c r="CE613" s="254"/>
      <c r="CF613" s="247"/>
      <c r="CG613" s="64"/>
      <c r="CH613" s="255"/>
      <c r="CI613" s="255"/>
      <c r="CJ613" s="255"/>
      <c r="CK613" s="255"/>
      <c r="CL613" s="255"/>
      <c r="CM613" s="256"/>
      <c r="CN613" s="256"/>
      <c r="CO613" s="256"/>
      <c r="CP613" s="256"/>
      <c r="CQ613" s="256"/>
      <c r="CR613" s="247"/>
      <c r="CS613" s="64"/>
      <c r="CT613" s="226"/>
      <c r="CU613" s="226"/>
      <c r="CV613" s="226"/>
      <c r="CW613" s="226"/>
      <c r="CX613" s="226"/>
      <c r="CY613" s="247"/>
      <c r="CZ613" s="64"/>
      <c r="DA613" s="256"/>
      <c r="DB613" s="256"/>
      <c r="DC613" s="256"/>
      <c r="DD613" s="256"/>
      <c r="DE613" s="256"/>
    </row>
    <row r="614" spans="1:109" ht="16.5" x14ac:dyDescent="0.3">
      <c r="A614" s="391">
        <v>2016</v>
      </c>
      <c r="B614" s="353" t="s">
        <v>46</v>
      </c>
      <c r="C614" s="354" t="s">
        <v>105</v>
      </c>
      <c r="D614" s="355">
        <v>26378.54</v>
      </c>
      <c r="E614" s="355">
        <v>36811.131999999998</v>
      </c>
      <c r="F614" s="356">
        <v>20212.895</v>
      </c>
      <c r="G614" s="356">
        <v>9550.9449999999997</v>
      </c>
      <c r="H614" s="357">
        <v>92953.511999999988</v>
      </c>
      <c r="I614" s="54"/>
      <c r="J614" s="54"/>
      <c r="BY614" s="247"/>
      <c r="BZ614" s="64"/>
      <c r="CA614" s="254"/>
      <c r="CB614" s="254"/>
      <c r="CC614" s="254"/>
      <c r="CD614" s="254"/>
      <c r="CE614" s="254"/>
      <c r="CF614" s="247"/>
      <c r="CG614" s="64"/>
      <c r="CH614" s="255"/>
      <c r="CI614" s="255"/>
      <c r="CJ614" s="255"/>
      <c r="CK614" s="255"/>
      <c r="CL614" s="255"/>
      <c r="CM614" s="256"/>
      <c r="CN614" s="256"/>
      <c r="CO614" s="256"/>
      <c r="CP614" s="256"/>
      <c r="CQ614" s="256"/>
      <c r="CR614" s="247"/>
      <c r="CS614" s="64"/>
      <c r="CT614" s="226"/>
      <c r="CU614" s="226"/>
      <c r="CV614" s="226"/>
      <c r="CW614" s="226"/>
      <c r="CX614" s="226"/>
      <c r="CY614" s="247"/>
      <c r="CZ614" s="64"/>
      <c r="DA614" s="256"/>
      <c r="DB614" s="256"/>
      <c r="DC614" s="256"/>
      <c r="DD614" s="256"/>
      <c r="DE614" s="256"/>
    </row>
    <row r="615" spans="1:109" ht="16.5" x14ac:dyDescent="0.3">
      <c r="A615" s="410">
        <v>2016</v>
      </c>
      <c r="B615" s="64" t="s">
        <v>47</v>
      </c>
      <c r="C615" s="358" t="s">
        <v>105</v>
      </c>
      <c r="D615" s="359">
        <v>27794.160000000003</v>
      </c>
      <c r="E615" s="359">
        <v>32927.618999999999</v>
      </c>
      <c r="F615" s="360">
        <v>18426.9925</v>
      </c>
      <c r="G615" s="360">
        <v>10569.43</v>
      </c>
      <c r="H615" s="118">
        <v>89718.201499999996</v>
      </c>
      <c r="I615" s="54"/>
      <c r="J615" s="54"/>
      <c r="BY615" s="247"/>
      <c r="BZ615" s="64"/>
      <c r="CA615" s="254"/>
      <c r="CB615" s="254"/>
      <c r="CC615" s="254"/>
      <c r="CD615" s="254"/>
      <c r="CE615" s="254"/>
      <c r="CF615" s="247"/>
      <c r="CG615" s="64"/>
      <c r="CH615" s="255"/>
      <c r="CI615" s="255"/>
      <c r="CJ615" s="255"/>
      <c r="CK615" s="255"/>
      <c r="CL615" s="255"/>
      <c r="CM615" s="256"/>
      <c r="CN615" s="256"/>
      <c r="CO615" s="256"/>
      <c r="CP615" s="256"/>
      <c r="CQ615" s="256"/>
      <c r="CR615" s="247"/>
      <c r="CS615" s="64"/>
      <c r="CT615" s="226"/>
      <c r="CU615" s="226"/>
      <c r="CV615" s="226"/>
      <c r="CW615" s="226"/>
      <c r="CX615" s="226"/>
      <c r="CY615" s="247"/>
      <c r="CZ615" s="64"/>
      <c r="DA615" s="256"/>
      <c r="DB615" s="256"/>
      <c r="DC615" s="256"/>
      <c r="DD615" s="256"/>
      <c r="DE615" s="256"/>
    </row>
    <row r="616" spans="1:109" ht="16.5" x14ac:dyDescent="0.3">
      <c r="A616" s="391">
        <v>2016</v>
      </c>
      <c r="B616" s="353" t="s">
        <v>48</v>
      </c>
      <c r="C616" s="354" t="s">
        <v>105</v>
      </c>
      <c r="D616" s="355">
        <v>26124.79</v>
      </c>
      <c r="E616" s="355">
        <v>34232.226999999999</v>
      </c>
      <c r="F616" s="356">
        <v>18106.975000000002</v>
      </c>
      <c r="G616" s="356">
        <v>7637.0255000000016</v>
      </c>
      <c r="H616" s="357">
        <v>86101.017500000002</v>
      </c>
      <c r="I616" s="54"/>
      <c r="J616" s="54"/>
      <c r="BY616" s="247"/>
      <c r="BZ616" s="64"/>
      <c r="CA616" s="254"/>
      <c r="CB616" s="254"/>
      <c r="CC616" s="254"/>
      <c r="CD616" s="254"/>
      <c r="CE616" s="254"/>
      <c r="CF616" s="247"/>
      <c r="CG616" s="64"/>
      <c r="CH616" s="255"/>
      <c r="CI616" s="255"/>
      <c r="CJ616" s="255"/>
      <c r="CK616" s="255"/>
      <c r="CL616" s="255"/>
      <c r="CM616" s="256"/>
      <c r="CN616" s="256"/>
      <c r="CO616" s="256"/>
      <c r="CP616" s="256"/>
      <c r="CQ616" s="256"/>
      <c r="CR616" s="247"/>
      <c r="CS616" s="64"/>
      <c r="CT616" s="226"/>
      <c r="CU616" s="226"/>
      <c r="CV616" s="226"/>
      <c r="CW616" s="226"/>
      <c r="CX616" s="226"/>
      <c r="CY616" s="247"/>
      <c r="CZ616" s="64"/>
      <c r="DA616" s="256"/>
      <c r="DB616" s="256"/>
      <c r="DC616" s="256"/>
      <c r="DD616" s="256"/>
      <c r="DE616" s="256"/>
    </row>
    <row r="617" spans="1:109" ht="16.5" x14ac:dyDescent="0.3">
      <c r="A617" s="410">
        <v>2016</v>
      </c>
      <c r="B617" s="64" t="s">
        <v>49</v>
      </c>
      <c r="C617" s="358" t="s">
        <v>105</v>
      </c>
      <c r="D617" s="359">
        <v>24984.464999999997</v>
      </c>
      <c r="E617" s="359">
        <v>38794.683499999999</v>
      </c>
      <c r="F617" s="360">
        <v>14071.93</v>
      </c>
      <c r="G617" s="360">
        <v>7477.2375000000011</v>
      </c>
      <c r="H617" s="118">
        <v>85328.315999999992</v>
      </c>
      <c r="I617" s="54"/>
      <c r="J617" s="54"/>
      <c r="BY617" s="247"/>
      <c r="BZ617" s="64"/>
      <c r="CA617" s="254"/>
      <c r="CB617" s="254"/>
      <c r="CC617" s="254"/>
      <c r="CD617" s="254"/>
      <c r="CE617" s="254"/>
      <c r="CF617" s="247"/>
      <c r="CG617" s="64"/>
      <c r="CH617" s="255"/>
      <c r="CI617" s="255"/>
      <c r="CJ617" s="255"/>
      <c r="CK617" s="255"/>
      <c r="CL617" s="255"/>
      <c r="CM617" s="256"/>
      <c r="CN617" s="256"/>
      <c r="CO617" s="256"/>
      <c r="CP617" s="256"/>
      <c r="CQ617" s="256"/>
      <c r="CR617" s="247"/>
      <c r="CS617" s="64"/>
      <c r="CT617" s="226"/>
      <c r="CU617" s="226"/>
      <c r="CV617" s="226"/>
      <c r="CW617" s="226"/>
      <c r="CX617" s="226"/>
      <c r="CY617" s="247"/>
      <c r="CZ617" s="64"/>
      <c r="DA617" s="256"/>
      <c r="DB617" s="256"/>
      <c r="DC617" s="256"/>
      <c r="DD617" s="256"/>
      <c r="DE617" s="256"/>
    </row>
    <row r="618" spans="1:109" ht="16.5" x14ac:dyDescent="0.3">
      <c r="A618" s="391">
        <v>2017</v>
      </c>
      <c r="B618" s="353" t="s">
        <v>50</v>
      </c>
      <c r="C618" s="354" t="s">
        <v>105</v>
      </c>
      <c r="D618" s="355">
        <v>24353.65</v>
      </c>
      <c r="E618" s="355">
        <v>31599.913</v>
      </c>
      <c r="F618" s="356">
        <v>16319.695</v>
      </c>
      <c r="G618" s="356">
        <v>8606.9675000000007</v>
      </c>
      <c r="H618" s="357">
        <v>80880.2255</v>
      </c>
      <c r="I618" s="54"/>
      <c r="J618" s="54"/>
      <c r="BY618" s="247"/>
      <c r="BZ618" s="64"/>
      <c r="CA618" s="254"/>
      <c r="CB618" s="254"/>
      <c r="CC618" s="254"/>
      <c r="CD618" s="254"/>
      <c r="CE618" s="254"/>
      <c r="CF618" s="247"/>
      <c r="CG618" s="64"/>
      <c r="CH618" s="255"/>
      <c r="CI618" s="255"/>
      <c r="CJ618" s="255"/>
      <c r="CK618" s="255"/>
      <c r="CL618" s="255"/>
      <c r="CM618" s="256"/>
      <c r="CN618" s="256"/>
      <c r="CO618" s="256"/>
      <c r="CP618" s="256"/>
      <c r="CQ618" s="256"/>
      <c r="CR618" s="247"/>
      <c r="CS618" s="64"/>
      <c r="CT618" s="226"/>
      <c r="CU618" s="226"/>
      <c r="CV618" s="226"/>
      <c r="CW618" s="226"/>
      <c r="CX618" s="226"/>
      <c r="CY618" s="247"/>
      <c r="CZ618" s="64"/>
      <c r="DA618" s="256"/>
      <c r="DB618" s="256"/>
      <c r="DC618" s="256"/>
      <c r="DD618" s="256"/>
      <c r="DE618" s="256"/>
    </row>
    <row r="619" spans="1:109" ht="16.5" x14ac:dyDescent="0.3">
      <c r="A619" s="410">
        <v>2017</v>
      </c>
      <c r="B619" s="64" t="s">
        <v>51</v>
      </c>
      <c r="C619" s="358" t="s">
        <v>105</v>
      </c>
      <c r="D619" s="359">
        <v>33420.714999999989</v>
      </c>
      <c r="E619" s="359">
        <v>34194.17</v>
      </c>
      <c r="F619" s="360">
        <v>21628.575000000001</v>
      </c>
      <c r="G619" s="360">
        <v>8346.6975000000002</v>
      </c>
      <c r="H619" s="118">
        <v>97590.157499999987</v>
      </c>
      <c r="I619" s="54"/>
      <c r="J619" s="54"/>
      <c r="BY619" s="247"/>
      <c r="BZ619" s="64"/>
      <c r="CA619" s="254"/>
      <c r="CB619" s="254"/>
      <c r="CC619" s="254"/>
      <c r="CD619" s="254"/>
      <c r="CE619" s="254"/>
      <c r="CF619" s="247"/>
      <c r="CG619" s="64"/>
      <c r="CH619" s="255"/>
      <c r="CI619" s="255"/>
      <c r="CJ619" s="255"/>
      <c r="CK619" s="255"/>
      <c r="CL619" s="255"/>
      <c r="CM619" s="256"/>
      <c r="CN619" s="256"/>
      <c r="CO619" s="256"/>
      <c r="CP619" s="256"/>
      <c r="CQ619" s="256"/>
      <c r="CR619" s="247"/>
      <c r="CS619" s="64"/>
      <c r="CT619" s="226"/>
      <c r="CU619" s="226"/>
      <c r="CV619" s="226"/>
      <c r="CW619" s="226"/>
      <c r="CX619" s="226"/>
      <c r="CY619" s="247"/>
      <c r="CZ619" s="64"/>
      <c r="DA619" s="256"/>
      <c r="DB619" s="256"/>
      <c r="DC619" s="256"/>
      <c r="DD619" s="256"/>
      <c r="DE619" s="256"/>
    </row>
    <row r="620" spans="1:109" ht="16.5" x14ac:dyDescent="0.3">
      <c r="A620" s="391">
        <v>2017</v>
      </c>
      <c r="B620" s="353" t="s">
        <v>52</v>
      </c>
      <c r="C620" s="354" t="s">
        <v>105</v>
      </c>
      <c r="D620" s="355">
        <v>31695.829999999994</v>
      </c>
      <c r="E620" s="355">
        <v>36266.688000000009</v>
      </c>
      <c r="F620" s="356">
        <v>21098.212500000001</v>
      </c>
      <c r="G620" s="356">
        <v>10702.087500000001</v>
      </c>
      <c r="H620" s="357">
        <v>99762.818000000014</v>
      </c>
      <c r="I620" s="54"/>
      <c r="J620" s="54"/>
      <c r="BY620" s="247"/>
      <c r="BZ620" s="64"/>
      <c r="CA620" s="254"/>
      <c r="CB620" s="254"/>
      <c r="CC620" s="254"/>
      <c r="CD620" s="254"/>
      <c r="CE620" s="254"/>
      <c r="CF620" s="247"/>
      <c r="CG620" s="64"/>
      <c r="CH620" s="255"/>
      <c r="CI620" s="255"/>
      <c r="CJ620" s="255"/>
      <c r="CK620" s="255"/>
      <c r="CL620" s="255"/>
      <c r="CM620" s="256"/>
      <c r="CN620" s="256"/>
      <c r="CO620" s="256"/>
      <c r="CP620" s="256"/>
      <c r="CQ620" s="256"/>
      <c r="CR620" s="247"/>
      <c r="CS620" s="64"/>
      <c r="CT620" s="226"/>
      <c r="CU620" s="226"/>
      <c r="CV620" s="226"/>
      <c r="CW620" s="226"/>
      <c r="CX620" s="226"/>
      <c r="CY620" s="247"/>
      <c r="CZ620" s="64"/>
      <c r="DA620" s="256"/>
      <c r="DB620" s="256"/>
      <c r="DC620" s="256"/>
      <c r="DD620" s="256"/>
      <c r="DE620" s="256"/>
    </row>
    <row r="621" spans="1:109" ht="16.5" x14ac:dyDescent="0.3">
      <c r="A621" s="410">
        <v>2017</v>
      </c>
      <c r="B621" s="64" t="s">
        <v>40</v>
      </c>
      <c r="C621" s="358" t="s">
        <v>105</v>
      </c>
      <c r="D621" s="359">
        <v>28481.16</v>
      </c>
      <c r="E621" s="359">
        <v>28553.677</v>
      </c>
      <c r="F621" s="360">
        <v>16543.137500000001</v>
      </c>
      <c r="G621" s="360">
        <v>7946.2924999999996</v>
      </c>
      <c r="H621" s="118">
        <v>81524.267000000007</v>
      </c>
      <c r="I621" s="54"/>
      <c r="J621" s="54"/>
      <c r="BY621" s="247"/>
      <c r="BZ621" s="64"/>
      <c r="CA621" s="254"/>
      <c r="CB621" s="254"/>
      <c r="CC621" s="254"/>
      <c r="CD621" s="254"/>
      <c r="CE621" s="254"/>
      <c r="CF621" s="247"/>
      <c r="CG621" s="64"/>
      <c r="CH621" s="255"/>
      <c r="CI621" s="255"/>
      <c r="CJ621" s="255"/>
      <c r="CK621" s="255"/>
      <c r="CL621" s="255"/>
      <c r="CM621" s="256"/>
      <c r="CN621" s="256"/>
      <c r="CO621" s="256"/>
      <c r="CP621" s="256"/>
      <c r="CQ621" s="256"/>
      <c r="CR621" s="247"/>
      <c r="CS621" s="64"/>
      <c r="CT621" s="226"/>
      <c r="CU621" s="226"/>
      <c r="CV621" s="226"/>
      <c r="CW621" s="226"/>
      <c r="CX621" s="226"/>
      <c r="CY621" s="247"/>
      <c r="CZ621" s="64"/>
      <c r="DA621" s="256"/>
      <c r="DB621" s="256"/>
      <c r="DC621" s="256"/>
      <c r="DD621" s="256"/>
      <c r="DE621" s="256"/>
    </row>
    <row r="622" spans="1:109" ht="16.5" x14ac:dyDescent="0.3">
      <c r="A622" s="391">
        <v>2017</v>
      </c>
      <c r="B622" s="353" t="s">
        <v>42</v>
      </c>
      <c r="C622" s="354" t="s">
        <v>105</v>
      </c>
      <c r="D622" s="355">
        <v>30785.974999999999</v>
      </c>
      <c r="E622" s="355">
        <v>33793.672999999995</v>
      </c>
      <c r="F622" s="356">
        <v>17403.474999999999</v>
      </c>
      <c r="G622" s="356">
        <v>8310.607</v>
      </c>
      <c r="H622" s="357">
        <v>90293.73</v>
      </c>
      <c r="I622" s="54"/>
      <c r="J622" s="54"/>
      <c r="BY622" s="247"/>
      <c r="BZ622" s="64"/>
      <c r="CA622" s="254"/>
      <c r="CB622" s="254"/>
      <c r="CC622" s="254"/>
      <c r="CD622" s="254"/>
      <c r="CE622" s="254"/>
      <c r="CF622" s="247"/>
      <c r="CG622" s="64"/>
      <c r="CH622" s="255"/>
      <c r="CI622" s="255"/>
      <c r="CJ622" s="255"/>
      <c r="CK622" s="255"/>
      <c r="CL622" s="255"/>
      <c r="CM622" s="256"/>
      <c r="CN622" s="256"/>
      <c r="CO622" s="256"/>
      <c r="CP622" s="256"/>
      <c r="CQ622" s="256"/>
      <c r="CR622" s="247"/>
      <c r="CS622" s="64"/>
      <c r="CT622" s="226"/>
      <c r="CU622" s="226"/>
      <c r="CV622" s="226"/>
      <c r="CW622" s="226"/>
      <c r="CX622" s="226"/>
      <c r="CY622" s="247"/>
      <c r="CZ622" s="64"/>
      <c r="DA622" s="256"/>
      <c r="DB622" s="256"/>
      <c r="DC622" s="256"/>
      <c r="DD622" s="256"/>
      <c r="DE622" s="256"/>
    </row>
    <row r="623" spans="1:109" ht="16.5" x14ac:dyDescent="0.3">
      <c r="A623" s="410">
        <v>2017</v>
      </c>
      <c r="B623" s="64" t="s">
        <v>43</v>
      </c>
      <c r="C623" s="358" t="s">
        <v>105</v>
      </c>
      <c r="D623" s="359">
        <v>30080.639999999992</v>
      </c>
      <c r="E623" s="359">
        <v>33748.629999999997</v>
      </c>
      <c r="F623" s="360">
        <v>17718.954999999998</v>
      </c>
      <c r="G623" s="360">
        <v>8404.0750000000007</v>
      </c>
      <c r="H623" s="118">
        <v>89952.3</v>
      </c>
      <c r="I623" s="54"/>
      <c r="J623" s="54"/>
      <c r="BY623" s="247"/>
      <c r="BZ623" s="64"/>
      <c r="CA623" s="254"/>
      <c r="CB623" s="254"/>
      <c r="CC623" s="254"/>
      <c r="CD623" s="254"/>
      <c r="CE623" s="254"/>
      <c r="CF623" s="247"/>
      <c r="CG623" s="64"/>
      <c r="CH623" s="255"/>
      <c r="CI623" s="255"/>
      <c r="CJ623" s="255"/>
      <c r="CK623" s="255"/>
      <c r="CL623" s="255"/>
      <c r="CM623" s="256"/>
      <c r="CN623" s="256"/>
      <c r="CO623" s="256"/>
      <c r="CP623" s="256"/>
      <c r="CQ623" s="256"/>
      <c r="CR623" s="247"/>
      <c r="CS623" s="64"/>
      <c r="CT623" s="226"/>
      <c r="CU623" s="226"/>
      <c r="CV623" s="226"/>
      <c r="CW623" s="226"/>
      <c r="CX623" s="226"/>
      <c r="CY623" s="247"/>
      <c r="CZ623" s="64"/>
      <c r="DA623" s="256"/>
      <c r="DB623" s="256"/>
      <c r="DC623" s="256"/>
      <c r="DD623" s="256"/>
      <c r="DE623" s="256"/>
    </row>
    <row r="624" spans="1:109" ht="16.5" x14ac:dyDescent="0.3">
      <c r="A624" s="391">
        <v>2017</v>
      </c>
      <c r="B624" s="353" t="s">
        <v>44</v>
      </c>
      <c r="C624" s="354" t="s">
        <v>105</v>
      </c>
      <c r="D624" s="355">
        <v>29320.23</v>
      </c>
      <c r="E624" s="355">
        <v>37100.284999999996</v>
      </c>
      <c r="F624" s="356">
        <v>16922.302500000002</v>
      </c>
      <c r="G624" s="356">
        <v>7790.732500000001</v>
      </c>
      <c r="H624" s="357">
        <v>91133.55</v>
      </c>
      <c r="I624" s="54"/>
      <c r="J624" s="54"/>
      <c r="BY624" s="247"/>
      <c r="BZ624" s="64"/>
      <c r="CA624" s="254"/>
      <c r="CB624" s="254"/>
      <c r="CC624" s="254"/>
      <c r="CD624" s="254"/>
      <c r="CE624" s="254"/>
      <c r="CF624" s="247"/>
      <c r="CG624" s="64"/>
      <c r="CH624" s="255"/>
      <c r="CI624" s="255"/>
      <c r="CJ624" s="255"/>
      <c r="CK624" s="255"/>
      <c r="CL624" s="255"/>
      <c r="CM624" s="256"/>
      <c r="CN624" s="256"/>
      <c r="CO624" s="256"/>
      <c r="CP624" s="256"/>
      <c r="CQ624" s="256"/>
      <c r="CR624" s="247"/>
      <c r="CS624" s="64"/>
      <c r="CT624" s="226"/>
      <c r="CU624" s="226"/>
      <c r="CV624" s="226"/>
      <c r="CW624" s="226"/>
      <c r="CX624" s="226"/>
      <c r="CY624" s="247"/>
      <c r="CZ624" s="64"/>
      <c r="DA624" s="256"/>
      <c r="DB624" s="256"/>
      <c r="DC624" s="256"/>
      <c r="DD624" s="256"/>
      <c r="DE624" s="256"/>
    </row>
    <row r="625" spans="1:109" ht="16.5" x14ac:dyDescent="0.3">
      <c r="A625" s="410">
        <v>2017</v>
      </c>
      <c r="B625" s="64" t="s">
        <v>45</v>
      </c>
      <c r="C625" s="358" t="s">
        <v>105</v>
      </c>
      <c r="D625" s="359">
        <v>30364.3</v>
      </c>
      <c r="E625" s="359">
        <v>34247.723999999995</v>
      </c>
      <c r="F625" s="360">
        <v>17660.45</v>
      </c>
      <c r="G625" s="360">
        <v>8754.8520000000008</v>
      </c>
      <c r="H625" s="118">
        <v>91027.326000000001</v>
      </c>
      <c r="I625" s="54"/>
      <c r="J625" s="54"/>
      <c r="BY625" s="247"/>
      <c r="BZ625" s="64"/>
      <c r="CA625" s="254"/>
      <c r="CB625" s="254"/>
      <c r="CC625" s="254"/>
      <c r="CD625" s="254"/>
      <c r="CE625" s="254"/>
      <c r="CF625" s="247"/>
      <c r="CG625" s="64"/>
      <c r="CH625" s="255"/>
      <c r="CI625" s="255"/>
      <c r="CJ625" s="255"/>
      <c r="CK625" s="255"/>
      <c r="CL625" s="255"/>
      <c r="CM625" s="256"/>
      <c r="CN625" s="256"/>
      <c r="CO625" s="256"/>
      <c r="CP625" s="256"/>
      <c r="CQ625" s="256"/>
      <c r="CR625" s="247"/>
      <c r="CS625" s="64"/>
      <c r="CT625" s="226"/>
      <c r="CU625" s="226"/>
      <c r="CV625" s="226"/>
      <c r="CW625" s="226"/>
      <c r="CX625" s="226"/>
      <c r="CY625" s="247"/>
      <c r="CZ625" s="64"/>
      <c r="DA625" s="256"/>
      <c r="DB625" s="256"/>
      <c r="DC625" s="256"/>
      <c r="DD625" s="256"/>
      <c r="DE625" s="256"/>
    </row>
    <row r="626" spans="1:109" ht="16.5" x14ac:dyDescent="0.3">
      <c r="A626" s="391">
        <v>2017</v>
      </c>
      <c r="B626" s="353" t="s">
        <v>46</v>
      </c>
      <c r="C626" s="354" t="s">
        <v>105</v>
      </c>
      <c r="D626" s="355">
        <v>33933.360000000001</v>
      </c>
      <c r="E626" s="355">
        <v>36943.057000000001</v>
      </c>
      <c r="F626" s="356">
        <v>16518.932499999999</v>
      </c>
      <c r="G626" s="356">
        <v>7348.8624999999993</v>
      </c>
      <c r="H626" s="357">
        <v>94744.212</v>
      </c>
      <c r="I626" s="54"/>
      <c r="J626" s="54"/>
      <c r="BY626" s="247"/>
      <c r="BZ626" s="64"/>
      <c r="CA626" s="254"/>
      <c r="CB626" s="254"/>
      <c r="CC626" s="254"/>
      <c r="CD626" s="254"/>
      <c r="CE626" s="254"/>
      <c r="CF626" s="247"/>
      <c r="CG626" s="64"/>
      <c r="CH626" s="255"/>
      <c r="CI626" s="255"/>
      <c r="CJ626" s="255"/>
      <c r="CK626" s="255"/>
      <c r="CL626" s="255"/>
      <c r="CM626" s="256"/>
      <c r="CN626" s="256"/>
      <c r="CO626" s="256"/>
      <c r="CP626" s="256"/>
      <c r="CQ626" s="256"/>
      <c r="CR626" s="247"/>
      <c r="CS626" s="64"/>
      <c r="CT626" s="226"/>
      <c r="CU626" s="226"/>
      <c r="CV626" s="226"/>
      <c r="CW626" s="226"/>
      <c r="CX626" s="226"/>
      <c r="CY626" s="247"/>
      <c r="CZ626" s="64"/>
      <c r="DA626" s="256"/>
      <c r="DB626" s="256"/>
      <c r="DC626" s="256"/>
      <c r="DD626" s="256"/>
      <c r="DE626" s="256"/>
    </row>
    <row r="627" spans="1:109" ht="16.5" x14ac:dyDescent="0.3">
      <c r="A627" s="410">
        <v>2017</v>
      </c>
      <c r="B627" s="64" t="s">
        <v>47</v>
      </c>
      <c r="C627" s="358" t="s">
        <v>105</v>
      </c>
      <c r="D627" s="359">
        <v>30857.530000000006</v>
      </c>
      <c r="E627" s="359">
        <v>33647.106999999996</v>
      </c>
      <c r="F627" s="360">
        <v>15618.57</v>
      </c>
      <c r="G627" s="360">
        <v>7859.1675000000005</v>
      </c>
      <c r="H627" s="118">
        <v>87982.374500000005</v>
      </c>
      <c r="I627" s="54"/>
      <c r="J627" s="54"/>
      <c r="BY627" s="247"/>
      <c r="BZ627" s="64"/>
      <c r="CA627" s="254"/>
      <c r="CB627" s="254"/>
      <c r="CC627" s="254"/>
      <c r="CD627" s="254"/>
      <c r="CE627" s="254"/>
      <c r="CF627" s="247"/>
      <c r="CG627" s="64"/>
      <c r="CH627" s="255"/>
      <c r="CI627" s="255"/>
      <c r="CJ627" s="255"/>
      <c r="CK627" s="255"/>
      <c r="CL627" s="255"/>
      <c r="CM627" s="256"/>
      <c r="CN627" s="256"/>
      <c r="CO627" s="256"/>
      <c r="CP627" s="256"/>
      <c r="CQ627" s="256"/>
      <c r="CR627" s="247"/>
      <c r="CS627" s="64"/>
      <c r="CT627" s="226"/>
      <c r="CU627" s="226"/>
      <c r="CV627" s="226"/>
      <c r="CW627" s="226"/>
      <c r="CX627" s="226"/>
      <c r="CY627" s="247"/>
      <c r="CZ627" s="64"/>
      <c r="DA627" s="256"/>
      <c r="DB627" s="256"/>
      <c r="DC627" s="256"/>
      <c r="DD627" s="256"/>
      <c r="DE627" s="256"/>
    </row>
    <row r="628" spans="1:109" ht="16.5" x14ac:dyDescent="0.3">
      <c r="A628" s="391">
        <v>2017</v>
      </c>
      <c r="B628" s="353" t="s">
        <v>48</v>
      </c>
      <c r="C628" s="354" t="s">
        <v>105</v>
      </c>
      <c r="D628" s="355">
        <v>28782.929999999997</v>
      </c>
      <c r="E628" s="355">
        <v>35116.294999999998</v>
      </c>
      <c r="F628" s="356">
        <v>14154.465</v>
      </c>
      <c r="G628" s="356">
        <v>8298.2804999999971</v>
      </c>
      <c r="H628" s="357">
        <v>86351.970499999996</v>
      </c>
      <c r="I628" s="54"/>
      <c r="J628" s="54"/>
      <c r="BY628" s="247"/>
      <c r="BZ628" s="64"/>
      <c r="CA628" s="254"/>
      <c r="CB628" s="254"/>
      <c r="CC628" s="254"/>
      <c r="CD628" s="254"/>
      <c r="CE628" s="254"/>
      <c r="CF628" s="247"/>
      <c r="CG628" s="64"/>
      <c r="CH628" s="255"/>
      <c r="CI628" s="255"/>
      <c r="CJ628" s="255"/>
      <c r="CK628" s="255"/>
      <c r="CL628" s="255"/>
      <c r="CM628" s="256"/>
      <c r="CN628" s="256"/>
      <c r="CO628" s="256"/>
      <c r="CP628" s="256"/>
      <c r="CQ628" s="256"/>
      <c r="CR628" s="247"/>
      <c r="CS628" s="64"/>
      <c r="CT628" s="226"/>
      <c r="CU628" s="226"/>
      <c r="CV628" s="226"/>
      <c r="CW628" s="226"/>
      <c r="CX628" s="226"/>
      <c r="CY628" s="247"/>
      <c r="CZ628" s="64"/>
      <c r="DA628" s="256"/>
      <c r="DB628" s="256"/>
      <c r="DC628" s="256"/>
      <c r="DD628" s="256"/>
      <c r="DE628" s="256"/>
    </row>
    <row r="629" spans="1:109" ht="16.5" x14ac:dyDescent="0.3">
      <c r="A629" s="410">
        <v>2017</v>
      </c>
      <c r="B629" s="64" t="s">
        <v>49</v>
      </c>
      <c r="C629" s="358" t="s">
        <v>105</v>
      </c>
      <c r="D629" s="359">
        <v>26509.675999999999</v>
      </c>
      <c r="E629" s="359">
        <v>31119.123</v>
      </c>
      <c r="F629" s="360">
        <v>12233.565000000001</v>
      </c>
      <c r="G629" s="360">
        <v>6329.95</v>
      </c>
      <c r="H629" s="118">
        <v>76192.313999999998</v>
      </c>
      <c r="I629" s="54"/>
      <c r="J629" s="54"/>
      <c r="BY629" s="247"/>
      <c r="BZ629" s="64"/>
      <c r="CA629" s="254"/>
      <c r="CB629" s="254"/>
      <c r="CC629" s="254"/>
      <c r="CD629" s="254"/>
      <c r="CE629" s="254"/>
      <c r="CF629" s="247"/>
      <c r="CG629" s="64"/>
      <c r="CH629" s="255"/>
      <c r="CI629" s="255"/>
      <c r="CJ629" s="255"/>
      <c r="CK629" s="255"/>
      <c r="CL629" s="255"/>
      <c r="CM629" s="256"/>
      <c r="CN629" s="256"/>
      <c r="CO629" s="256"/>
      <c r="CP629" s="256"/>
      <c r="CQ629" s="256"/>
      <c r="CR629" s="247"/>
      <c r="CS629" s="64"/>
      <c r="CT629" s="226"/>
      <c r="CU629" s="226"/>
      <c r="CV629" s="226"/>
      <c r="CW629" s="226"/>
      <c r="CX629" s="226"/>
      <c r="CY629" s="247"/>
      <c r="CZ629" s="64"/>
      <c r="DA629" s="256"/>
      <c r="DB629" s="256"/>
      <c r="DC629" s="256"/>
      <c r="DD629" s="256"/>
      <c r="DE629" s="256"/>
    </row>
    <row r="630" spans="1:109" ht="16.5" x14ac:dyDescent="0.3">
      <c r="A630" s="391">
        <v>2018</v>
      </c>
      <c r="B630" s="353" t="s">
        <v>50</v>
      </c>
      <c r="C630" s="354" t="s">
        <v>105</v>
      </c>
      <c r="D630" s="355">
        <v>23896.129999999997</v>
      </c>
      <c r="E630" s="355">
        <v>31769.329999999998</v>
      </c>
      <c r="F630" s="356">
        <v>12812.487500000003</v>
      </c>
      <c r="G630" s="356">
        <v>9392.0920000000006</v>
      </c>
      <c r="H630" s="357">
        <v>77870.039499999984</v>
      </c>
      <c r="I630" s="54"/>
      <c r="J630" s="54"/>
      <c r="BY630" s="247"/>
      <c r="BZ630" s="64"/>
      <c r="CA630" s="254"/>
      <c r="CB630" s="254"/>
      <c r="CC630" s="254"/>
      <c r="CD630" s="254"/>
      <c r="CE630" s="254"/>
      <c r="CF630" s="247"/>
      <c r="CG630" s="64"/>
      <c r="CH630" s="255"/>
      <c r="CI630" s="255"/>
      <c r="CJ630" s="255"/>
      <c r="CK630" s="255"/>
      <c r="CL630" s="255"/>
      <c r="CM630" s="256"/>
      <c r="CN630" s="256"/>
      <c r="CO630" s="256"/>
      <c r="CP630" s="256"/>
      <c r="CQ630" s="256"/>
      <c r="CR630" s="247"/>
      <c r="CS630" s="64"/>
      <c r="CT630" s="226"/>
      <c r="CU630" s="226"/>
      <c r="CV630" s="226"/>
      <c r="CW630" s="226"/>
      <c r="CX630" s="226"/>
      <c r="CY630" s="247"/>
      <c r="CZ630" s="64"/>
      <c r="DA630" s="256"/>
      <c r="DB630" s="256"/>
      <c r="DC630" s="256"/>
      <c r="DD630" s="256"/>
      <c r="DE630" s="256"/>
    </row>
    <row r="631" spans="1:109" ht="16.5" x14ac:dyDescent="0.3">
      <c r="A631" s="410">
        <v>2018</v>
      </c>
      <c r="B631" s="64" t="s">
        <v>51</v>
      </c>
      <c r="C631" s="358" t="s">
        <v>105</v>
      </c>
      <c r="D631" s="359">
        <v>29293.350000000002</v>
      </c>
      <c r="E631" s="359">
        <v>31041.076999999997</v>
      </c>
      <c r="F631" s="360">
        <v>17407.685000000001</v>
      </c>
      <c r="G631" s="360">
        <v>7760.392499999999</v>
      </c>
      <c r="H631" s="118">
        <v>85502.504499999981</v>
      </c>
      <c r="I631" s="54"/>
      <c r="J631" s="54"/>
      <c r="BY631" s="247"/>
      <c r="BZ631" s="64"/>
      <c r="CA631" s="254"/>
      <c r="CB631" s="254"/>
      <c r="CC631" s="254"/>
      <c r="CD631" s="254"/>
      <c r="CE631" s="254"/>
      <c r="CF631" s="247"/>
      <c r="CG631" s="64"/>
      <c r="CH631" s="255"/>
      <c r="CI631" s="255"/>
      <c r="CJ631" s="255"/>
      <c r="CK631" s="255"/>
      <c r="CL631" s="255"/>
      <c r="CM631" s="256"/>
      <c r="CN631" s="256"/>
      <c r="CO631" s="256"/>
      <c r="CP631" s="256"/>
      <c r="CQ631" s="256"/>
      <c r="CR631" s="247"/>
      <c r="CS631" s="64"/>
      <c r="CT631" s="226"/>
      <c r="CU631" s="226"/>
      <c r="CV631" s="226"/>
      <c r="CW631" s="226"/>
      <c r="CX631" s="226"/>
      <c r="CY631" s="247"/>
      <c r="CZ631" s="64"/>
      <c r="DA631" s="256"/>
      <c r="DB631" s="256"/>
      <c r="DC631" s="256"/>
      <c r="DD631" s="256"/>
      <c r="DE631" s="256"/>
    </row>
    <row r="632" spans="1:109" ht="16.5" x14ac:dyDescent="0.3">
      <c r="A632" s="391">
        <v>2018</v>
      </c>
      <c r="B632" s="353" t="s">
        <v>52</v>
      </c>
      <c r="C632" s="354" t="s">
        <v>105</v>
      </c>
      <c r="D632" s="355">
        <v>28419.260000000006</v>
      </c>
      <c r="E632" s="355">
        <v>33482.654999999999</v>
      </c>
      <c r="F632" s="356">
        <v>15460.933500000001</v>
      </c>
      <c r="G632" s="356">
        <v>6454.7444999999989</v>
      </c>
      <c r="H632" s="357">
        <v>83817.593000000008</v>
      </c>
      <c r="I632" s="54"/>
      <c r="J632" s="54"/>
      <c r="BY632" s="247"/>
      <c r="BZ632" s="64"/>
      <c r="CA632" s="254"/>
      <c r="CB632" s="254"/>
      <c r="CC632" s="254"/>
      <c r="CD632" s="254"/>
      <c r="CE632" s="254"/>
      <c r="CF632" s="247"/>
      <c r="CG632" s="64"/>
      <c r="CH632" s="255"/>
      <c r="CI632" s="255"/>
      <c r="CJ632" s="255"/>
      <c r="CK632" s="255"/>
      <c r="CL632" s="255"/>
      <c r="CM632" s="256"/>
      <c r="CN632" s="256"/>
      <c r="CO632" s="256"/>
      <c r="CP632" s="256"/>
      <c r="CQ632" s="256"/>
      <c r="CR632" s="247"/>
      <c r="CS632" s="64"/>
      <c r="CT632" s="226"/>
      <c r="CU632" s="226"/>
      <c r="CV632" s="226"/>
      <c r="CW632" s="226"/>
      <c r="CX632" s="226"/>
      <c r="CY632" s="247"/>
      <c r="CZ632" s="64"/>
      <c r="DA632" s="256"/>
      <c r="DB632" s="256"/>
      <c r="DC632" s="256"/>
      <c r="DD632" s="256"/>
      <c r="DE632" s="256"/>
    </row>
    <row r="633" spans="1:109" ht="16.5" x14ac:dyDescent="0.3">
      <c r="A633" s="410">
        <v>2018</v>
      </c>
      <c r="B633" s="64" t="s">
        <v>40</v>
      </c>
      <c r="C633" s="358" t="s">
        <v>105</v>
      </c>
      <c r="D633" s="359">
        <v>28365.505000000001</v>
      </c>
      <c r="E633" s="359">
        <v>33820.6875</v>
      </c>
      <c r="F633" s="360">
        <v>15854.1325</v>
      </c>
      <c r="G633" s="360">
        <v>7466.9989999999998</v>
      </c>
      <c r="H633" s="118">
        <v>85507.323999999993</v>
      </c>
      <c r="I633" s="54"/>
      <c r="J633" s="54"/>
      <c r="BY633" s="247"/>
      <c r="BZ633" s="64"/>
      <c r="CA633" s="254"/>
      <c r="CB633" s="254"/>
      <c r="CC633" s="254"/>
      <c r="CD633" s="254"/>
      <c r="CE633" s="254"/>
      <c r="CF633" s="247"/>
      <c r="CG633" s="64"/>
      <c r="CH633" s="255"/>
      <c r="CI633" s="255"/>
      <c r="CJ633" s="255"/>
      <c r="CK633" s="255"/>
      <c r="CL633" s="255"/>
      <c r="CM633" s="256"/>
      <c r="CN633" s="256"/>
      <c r="CO633" s="256"/>
      <c r="CP633" s="256"/>
      <c r="CQ633" s="256"/>
      <c r="CR633" s="247"/>
      <c r="CS633" s="64"/>
      <c r="CT633" s="226"/>
      <c r="CU633" s="226"/>
      <c r="CV633" s="226"/>
      <c r="CW633" s="226"/>
      <c r="CX633" s="226"/>
      <c r="CY633" s="247"/>
      <c r="CZ633" s="64"/>
      <c r="DA633" s="256"/>
      <c r="DB633" s="256"/>
      <c r="DC633" s="256"/>
      <c r="DD633" s="256"/>
      <c r="DE633" s="256"/>
    </row>
    <row r="634" spans="1:109" ht="16.5" x14ac:dyDescent="0.3">
      <c r="A634" s="391">
        <v>2018</v>
      </c>
      <c r="B634" s="353" t="s">
        <v>42</v>
      </c>
      <c r="C634" s="354" t="s">
        <v>105</v>
      </c>
      <c r="D634" s="355">
        <v>31016.952499999992</v>
      </c>
      <c r="E634" s="355">
        <v>34273.046833333327</v>
      </c>
      <c r="F634" s="356">
        <v>15396.4925</v>
      </c>
      <c r="G634" s="356">
        <v>7995.8174999999983</v>
      </c>
      <c r="H634" s="357">
        <v>88682.309333333338</v>
      </c>
      <c r="I634" s="54"/>
      <c r="J634" s="54"/>
      <c r="BY634" s="247"/>
      <c r="BZ634" s="64"/>
      <c r="CA634" s="254"/>
      <c r="CB634" s="254"/>
      <c r="CC634" s="254"/>
      <c r="CD634" s="254"/>
      <c r="CE634" s="254"/>
      <c r="CF634" s="247"/>
      <c r="CG634" s="64"/>
      <c r="CH634" s="255"/>
      <c r="CI634" s="255"/>
      <c r="CJ634" s="255"/>
      <c r="CK634" s="255"/>
      <c r="CL634" s="255"/>
      <c r="CM634" s="256"/>
      <c r="CN634" s="256"/>
      <c r="CO634" s="256"/>
      <c r="CP634" s="256"/>
      <c r="CQ634" s="256"/>
      <c r="CR634" s="247"/>
      <c r="CS634" s="64"/>
      <c r="CT634" s="226"/>
      <c r="CU634" s="226"/>
      <c r="CV634" s="226"/>
      <c r="CW634" s="226"/>
      <c r="CX634" s="226"/>
      <c r="CY634" s="247"/>
      <c r="CZ634" s="64"/>
      <c r="DA634" s="256"/>
      <c r="DB634" s="256"/>
      <c r="DC634" s="256"/>
      <c r="DD634" s="256"/>
      <c r="DE634" s="256"/>
    </row>
    <row r="635" spans="1:109" ht="16.5" x14ac:dyDescent="0.3">
      <c r="A635" s="410">
        <v>2018</v>
      </c>
      <c r="B635" s="64" t="s">
        <v>43</v>
      </c>
      <c r="C635" s="358" t="s">
        <v>105</v>
      </c>
      <c r="D635" s="359">
        <v>27697.531000000003</v>
      </c>
      <c r="E635" s="359">
        <v>31039.385611111105</v>
      </c>
      <c r="F635" s="360">
        <v>15421.004999999999</v>
      </c>
      <c r="G635" s="360">
        <v>5682.0874999999996</v>
      </c>
      <c r="H635" s="118">
        <v>79840.009111111111</v>
      </c>
      <c r="I635" s="54"/>
      <c r="J635" s="54"/>
      <c r="BY635" s="247"/>
      <c r="BZ635" s="64"/>
      <c r="CA635" s="254"/>
      <c r="CB635" s="254"/>
      <c r="CC635" s="254"/>
      <c r="CD635" s="254"/>
      <c r="CE635" s="254"/>
      <c r="CF635" s="247"/>
      <c r="CG635" s="64"/>
      <c r="CH635" s="255"/>
      <c r="CI635" s="255"/>
      <c r="CJ635" s="255"/>
      <c r="CK635" s="255"/>
      <c r="CL635" s="255"/>
      <c r="CM635" s="256"/>
      <c r="CN635" s="256"/>
      <c r="CO635" s="256"/>
      <c r="CP635" s="256"/>
      <c r="CQ635" s="256"/>
      <c r="CR635" s="247"/>
      <c r="CS635" s="64"/>
      <c r="CT635" s="226"/>
      <c r="CU635" s="226"/>
      <c r="CV635" s="226"/>
      <c r="CW635" s="226"/>
      <c r="CX635" s="226"/>
      <c r="CY635" s="247"/>
      <c r="CZ635" s="64"/>
      <c r="DA635" s="256"/>
      <c r="DB635" s="256"/>
      <c r="DC635" s="256"/>
      <c r="DD635" s="256"/>
      <c r="DE635" s="256"/>
    </row>
    <row r="636" spans="1:109" ht="16.5" x14ac:dyDescent="0.3">
      <c r="A636" s="391">
        <v>2018</v>
      </c>
      <c r="B636" s="353" t="s">
        <v>44</v>
      </c>
      <c r="C636" s="354" t="s">
        <v>105</v>
      </c>
      <c r="D636" s="355">
        <v>26413.756800000003</v>
      </c>
      <c r="E636" s="355">
        <v>34111.724499999997</v>
      </c>
      <c r="F636" s="356">
        <v>14707.895700000001</v>
      </c>
      <c r="G636" s="356">
        <v>7871.5299999999979</v>
      </c>
      <c r="H636" s="357">
        <v>83104.906999999977</v>
      </c>
      <c r="I636" s="54"/>
      <c r="J636" s="54"/>
      <c r="BY636" s="247"/>
      <c r="BZ636" s="64"/>
      <c r="CA636" s="254"/>
      <c r="CB636" s="254"/>
      <c r="CC636" s="254"/>
      <c r="CD636" s="254"/>
      <c r="CE636" s="254"/>
      <c r="CF636" s="247"/>
      <c r="CG636" s="64"/>
      <c r="CH636" s="255"/>
      <c r="CI636" s="255"/>
      <c r="CJ636" s="255"/>
      <c r="CK636" s="255"/>
      <c r="CL636" s="255"/>
      <c r="CM636" s="256"/>
      <c r="CN636" s="256"/>
      <c r="CO636" s="256"/>
      <c r="CP636" s="256"/>
      <c r="CQ636" s="256"/>
      <c r="CR636" s="247"/>
      <c r="CS636" s="64"/>
      <c r="CT636" s="226"/>
      <c r="CU636" s="226"/>
      <c r="CV636" s="226"/>
      <c r="CW636" s="226"/>
      <c r="CX636" s="226"/>
      <c r="CY636" s="247"/>
      <c r="CZ636" s="64"/>
      <c r="DA636" s="256"/>
      <c r="DB636" s="256"/>
      <c r="DC636" s="256"/>
      <c r="DD636" s="256"/>
      <c r="DE636" s="256"/>
    </row>
    <row r="637" spans="1:109" ht="16.5" x14ac:dyDescent="0.3">
      <c r="A637" s="410">
        <v>2018</v>
      </c>
      <c r="B637" s="64" t="s">
        <v>45</v>
      </c>
      <c r="C637" s="358" t="s">
        <v>105</v>
      </c>
      <c r="D637" s="359">
        <v>27973.434999999998</v>
      </c>
      <c r="E637" s="359">
        <v>37487.958500000001</v>
      </c>
      <c r="F637" s="360">
        <v>17143.830000000002</v>
      </c>
      <c r="G637" s="360">
        <v>8140.2634999999991</v>
      </c>
      <c r="H637" s="118">
        <v>90745.487000000008</v>
      </c>
      <c r="I637" s="54"/>
      <c r="J637" s="54"/>
      <c r="BY637" s="247"/>
      <c r="BZ637" s="64"/>
      <c r="CA637" s="254"/>
      <c r="CB637" s="254"/>
      <c r="CC637" s="254"/>
      <c r="CD637" s="254"/>
      <c r="CE637" s="254"/>
      <c r="CF637" s="247"/>
      <c r="CG637" s="64"/>
      <c r="CH637" s="255"/>
      <c r="CI637" s="255"/>
      <c r="CJ637" s="255"/>
      <c r="CK637" s="255"/>
      <c r="CL637" s="255"/>
      <c r="CM637" s="256"/>
      <c r="CN637" s="256"/>
      <c r="CO637" s="256"/>
      <c r="CP637" s="256"/>
      <c r="CQ637" s="256"/>
      <c r="CR637" s="247"/>
      <c r="CS637" s="64"/>
      <c r="CT637" s="226"/>
      <c r="CU637" s="226"/>
      <c r="CV637" s="226"/>
      <c r="CW637" s="226"/>
      <c r="CX637" s="226"/>
      <c r="CY637" s="247"/>
      <c r="CZ637" s="64"/>
      <c r="DA637" s="256"/>
      <c r="DB637" s="256"/>
      <c r="DC637" s="256"/>
      <c r="DD637" s="256"/>
      <c r="DE637" s="256"/>
    </row>
    <row r="638" spans="1:109" ht="16.5" x14ac:dyDescent="0.3">
      <c r="A638" s="391">
        <v>2018</v>
      </c>
      <c r="B638" s="353" t="s">
        <v>46</v>
      </c>
      <c r="C638" s="354" t="s">
        <v>105</v>
      </c>
      <c r="D638" s="355">
        <v>27551.999999999993</v>
      </c>
      <c r="E638" s="355">
        <v>35585.153000000006</v>
      </c>
      <c r="F638" s="356">
        <v>15959.967500000001</v>
      </c>
      <c r="G638" s="356">
        <v>8719.4850000000006</v>
      </c>
      <c r="H638" s="357">
        <v>87816.605500000005</v>
      </c>
      <c r="I638" s="54"/>
      <c r="J638" s="54"/>
      <c r="BY638" s="247"/>
      <c r="BZ638" s="64"/>
      <c r="CA638" s="254"/>
      <c r="CB638" s="254"/>
      <c r="CC638" s="254"/>
      <c r="CD638" s="254"/>
      <c r="CE638" s="254"/>
      <c r="CF638" s="247"/>
      <c r="CG638" s="64"/>
      <c r="CH638" s="255"/>
      <c r="CI638" s="255"/>
      <c r="CJ638" s="255"/>
      <c r="CK638" s="255"/>
      <c r="CL638" s="255"/>
      <c r="CM638" s="256"/>
      <c r="CN638" s="256"/>
      <c r="CO638" s="256"/>
      <c r="CP638" s="256"/>
      <c r="CQ638" s="256"/>
      <c r="CR638" s="247"/>
      <c r="CS638" s="64"/>
      <c r="CT638" s="226"/>
      <c r="CU638" s="226"/>
      <c r="CV638" s="226"/>
      <c r="CW638" s="226"/>
      <c r="CX638" s="226"/>
      <c r="CY638" s="247"/>
      <c r="CZ638" s="64"/>
      <c r="DA638" s="256"/>
      <c r="DB638" s="256"/>
      <c r="DC638" s="256"/>
      <c r="DD638" s="256"/>
      <c r="DE638" s="256"/>
    </row>
    <row r="639" spans="1:109" ht="16.5" x14ac:dyDescent="0.3">
      <c r="A639" s="410">
        <v>2018</v>
      </c>
      <c r="B639" s="64" t="s">
        <v>47</v>
      </c>
      <c r="C639" s="358" t="s">
        <v>105</v>
      </c>
      <c r="D639" s="359">
        <v>28949.649999999994</v>
      </c>
      <c r="E639" s="359">
        <v>39640.508999999998</v>
      </c>
      <c r="F639" s="360">
        <v>17007.997500000001</v>
      </c>
      <c r="G639" s="360">
        <v>9033.8774999999987</v>
      </c>
      <c r="H639" s="118">
        <v>94632.034</v>
      </c>
      <c r="I639" s="54"/>
      <c r="J639" s="54"/>
      <c r="BY639" s="247"/>
      <c r="BZ639" s="64"/>
      <c r="CA639" s="254"/>
      <c r="CB639" s="254"/>
      <c r="CC639" s="254"/>
      <c r="CD639" s="254"/>
      <c r="CE639" s="254"/>
      <c r="CF639" s="247"/>
      <c r="CG639" s="64"/>
      <c r="CH639" s="255"/>
      <c r="CI639" s="255"/>
      <c r="CJ639" s="255"/>
      <c r="CK639" s="255"/>
      <c r="CL639" s="255"/>
      <c r="CM639" s="256"/>
      <c r="CN639" s="256"/>
      <c r="CO639" s="256"/>
      <c r="CP639" s="256"/>
      <c r="CQ639" s="256"/>
      <c r="CR639" s="247"/>
      <c r="CS639" s="64"/>
      <c r="CT639" s="226"/>
      <c r="CU639" s="226"/>
      <c r="CV639" s="226"/>
      <c r="CW639" s="226"/>
      <c r="CX639" s="226"/>
      <c r="CY639" s="247"/>
      <c r="CZ639" s="64"/>
      <c r="DA639" s="256"/>
      <c r="DB639" s="256"/>
      <c r="DC639" s="256"/>
      <c r="DD639" s="256"/>
      <c r="DE639" s="256"/>
    </row>
    <row r="640" spans="1:109" ht="16.5" x14ac:dyDescent="0.3">
      <c r="A640" s="391">
        <v>2018</v>
      </c>
      <c r="B640" s="353" t="s">
        <v>48</v>
      </c>
      <c r="C640" s="354" t="s">
        <v>105</v>
      </c>
      <c r="D640" s="355">
        <v>26941.794999999998</v>
      </c>
      <c r="E640" s="355">
        <v>36631.234000000004</v>
      </c>
      <c r="F640" s="356">
        <v>15052.675000000001</v>
      </c>
      <c r="G640" s="356">
        <v>8138.4624999999987</v>
      </c>
      <c r="H640" s="357">
        <v>86764.166499999992</v>
      </c>
      <c r="I640" s="54"/>
      <c r="J640" s="54"/>
      <c r="BY640" s="247"/>
      <c r="BZ640" s="64"/>
      <c r="CA640" s="254"/>
      <c r="CB640" s="254"/>
      <c r="CC640" s="254"/>
      <c r="CD640" s="254"/>
      <c r="CE640" s="254"/>
      <c r="CF640" s="247"/>
      <c r="CG640" s="64"/>
      <c r="CH640" s="255"/>
      <c r="CI640" s="255"/>
      <c r="CJ640" s="255"/>
      <c r="CK640" s="255"/>
      <c r="CL640" s="255"/>
      <c r="CM640" s="256"/>
      <c r="CN640" s="256"/>
      <c r="CO640" s="256"/>
      <c r="CP640" s="256"/>
      <c r="CQ640" s="256"/>
      <c r="CR640" s="247"/>
      <c r="CS640" s="64"/>
      <c r="CT640" s="226"/>
      <c r="CU640" s="226"/>
      <c r="CV640" s="226"/>
      <c r="CW640" s="226"/>
      <c r="CX640" s="226"/>
      <c r="CY640" s="247"/>
      <c r="CZ640" s="64"/>
      <c r="DA640" s="256"/>
      <c r="DB640" s="256"/>
      <c r="DC640" s="256"/>
      <c r="DD640" s="256"/>
      <c r="DE640" s="256"/>
    </row>
    <row r="641" spans="1:109" ht="16.5" x14ac:dyDescent="0.3">
      <c r="A641" s="410">
        <v>2018</v>
      </c>
      <c r="B641" s="64" t="s">
        <v>49</v>
      </c>
      <c r="C641" s="358" t="s">
        <v>105</v>
      </c>
      <c r="D641" s="359">
        <v>22920.39</v>
      </c>
      <c r="E641" s="359">
        <v>32711.887499999997</v>
      </c>
      <c r="F641" s="360">
        <v>12511.255000000001</v>
      </c>
      <c r="G641" s="360">
        <v>6032.1625000000004</v>
      </c>
      <c r="H641" s="118">
        <v>74175.694999999992</v>
      </c>
      <c r="I641" s="54"/>
      <c r="J641" s="54"/>
      <c r="BY641" s="247"/>
      <c r="BZ641" s="64"/>
      <c r="CA641" s="254"/>
      <c r="CB641" s="254"/>
      <c r="CC641" s="254"/>
      <c r="CD641" s="254"/>
      <c r="CE641" s="254"/>
      <c r="CF641" s="247"/>
      <c r="CG641" s="64"/>
      <c r="CH641" s="255"/>
      <c r="CI641" s="255"/>
      <c r="CJ641" s="255"/>
      <c r="CK641" s="255"/>
      <c r="CL641" s="255"/>
      <c r="CM641" s="256"/>
      <c r="CN641" s="256"/>
      <c r="CO641" s="256"/>
      <c r="CP641" s="256"/>
      <c r="CQ641" s="256"/>
      <c r="CR641" s="247"/>
      <c r="CS641" s="64"/>
      <c r="CT641" s="226"/>
      <c r="CU641" s="226"/>
      <c r="CV641" s="226"/>
      <c r="CW641" s="226"/>
      <c r="CX641" s="226"/>
      <c r="CY641" s="247"/>
      <c r="CZ641" s="64"/>
      <c r="DA641" s="256"/>
      <c r="DB641" s="256"/>
      <c r="DC641" s="256"/>
      <c r="DD641" s="256"/>
      <c r="DE641" s="256"/>
    </row>
    <row r="642" spans="1:109" ht="16.5" x14ac:dyDescent="0.3">
      <c r="A642" s="391">
        <v>2019</v>
      </c>
      <c r="B642" s="353" t="s">
        <v>50</v>
      </c>
      <c r="C642" s="354" t="s">
        <v>105</v>
      </c>
      <c r="D642" s="355">
        <v>20417.530499999997</v>
      </c>
      <c r="E642" s="355">
        <v>31526.8825</v>
      </c>
      <c r="F642" s="356">
        <v>10462.84</v>
      </c>
      <c r="G642" s="356">
        <v>11680.602499999999</v>
      </c>
      <c r="H642" s="357">
        <v>74087.855500000005</v>
      </c>
      <c r="I642" s="54"/>
      <c r="J642" s="54"/>
      <c r="BY642" s="247"/>
      <c r="BZ642" s="64"/>
      <c r="CA642" s="254"/>
      <c r="CB642" s="254"/>
      <c r="CC642" s="254"/>
      <c r="CD642" s="254"/>
      <c r="CE642" s="254"/>
      <c r="CF642" s="247"/>
      <c r="CG642" s="64"/>
      <c r="CH642" s="255"/>
      <c r="CI642" s="255"/>
      <c r="CJ642" s="255"/>
      <c r="CK642" s="255"/>
      <c r="CL642" s="255"/>
      <c r="CM642" s="256"/>
      <c r="CN642" s="256"/>
      <c r="CO642" s="256"/>
      <c r="CP642" s="256"/>
      <c r="CQ642" s="256"/>
      <c r="CR642" s="247"/>
      <c r="CS642" s="64"/>
      <c r="CT642" s="226"/>
      <c r="CU642" s="226"/>
      <c r="CV642" s="226"/>
      <c r="CW642" s="226"/>
      <c r="CX642" s="226"/>
      <c r="CY642" s="247"/>
      <c r="CZ642" s="64"/>
      <c r="DA642" s="256"/>
      <c r="DB642" s="256"/>
      <c r="DC642" s="256"/>
      <c r="DD642" s="256"/>
      <c r="DE642" s="256"/>
    </row>
    <row r="643" spans="1:109" ht="16.5" x14ac:dyDescent="0.3">
      <c r="A643" s="410">
        <v>2019</v>
      </c>
      <c r="B643" s="64" t="s">
        <v>51</v>
      </c>
      <c r="C643" s="358" t="s">
        <v>105</v>
      </c>
      <c r="D643" s="359">
        <v>24455.535</v>
      </c>
      <c r="E643" s="359">
        <v>31711.158000000007</v>
      </c>
      <c r="F643" s="360">
        <v>12137.7</v>
      </c>
      <c r="G643" s="360">
        <v>12114.222999999994</v>
      </c>
      <c r="H643" s="118">
        <v>80418.615999999995</v>
      </c>
      <c r="I643" s="54"/>
      <c r="J643" s="54"/>
      <c r="BY643" s="247"/>
      <c r="BZ643" s="64"/>
      <c r="CA643" s="254"/>
      <c r="CB643" s="254"/>
      <c r="CC643" s="254"/>
      <c r="CD643" s="254"/>
      <c r="CE643" s="254"/>
      <c r="CF643" s="247"/>
      <c r="CG643" s="64"/>
      <c r="CH643" s="255"/>
      <c r="CI643" s="255"/>
      <c r="CJ643" s="255"/>
      <c r="CK643" s="255"/>
      <c r="CL643" s="255"/>
      <c r="CM643" s="256"/>
      <c r="CN643" s="256"/>
      <c r="CO643" s="256"/>
      <c r="CP643" s="256"/>
      <c r="CQ643" s="256"/>
      <c r="CR643" s="247"/>
      <c r="CS643" s="64"/>
      <c r="CT643" s="226"/>
      <c r="CU643" s="226"/>
      <c r="CV643" s="226"/>
      <c r="CW643" s="226"/>
      <c r="CX643" s="226"/>
      <c r="CY643" s="247"/>
      <c r="CZ643" s="64"/>
      <c r="DA643" s="256"/>
      <c r="DB643" s="256"/>
      <c r="DC643" s="256"/>
      <c r="DD643" s="256"/>
      <c r="DE643" s="256"/>
    </row>
    <row r="644" spans="1:109" ht="16.5" x14ac:dyDescent="0.3">
      <c r="A644" s="391">
        <v>2019</v>
      </c>
      <c r="B644" s="353" t="s">
        <v>52</v>
      </c>
      <c r="C644" s="354" t="s">
        <v>105</v>
      </c>
      <c r="D644" s="355">
        <v>25186.342499999999</v>
      </c>
      <c r="E644" s="355">
        <v>34495.657999999996</v>
      </c>
      <c r="F644" s="356">
        <v>12618.597500000002</v>
      </c>
      <c r="G644" s="356">
        <v>12951.585499999999</v>
      </c>
      <c r="H644" s="357">
        <v>85252.183500000014</v>
      </c>
      <c r="I644" s="54"/>
      <c r="J644" s="54"/>
      <c r="BY644" s="247"/>
      <c r="BZ644" s="64"/>
      <c r="CA644" s="254"/>
      <c r="CB644" s="254"/>
      <c r="CC644" s="254"/>
      <c r="CD644" s="254"/>
      <c r="CE644" s="254"/>
      <c r="CF644" s="247"/>
      <c r="CG644" s="64"/>
      <c r="CH644" s="255"/>
      <c r="CI644" s="255"/>
      <c r="CJ644" s="255"/>
      <c r="CK644" s="255"/>
      <c r="CL644" s="255"/>
      <c r="CM644" s="256"/>
      <c r="CN644" s="256"/>
      <c r="CO644" s="256"/>
      <c r="CP644" s="256"/>
      <c r="CQ644" s="256"/>
      <c r="CR644" s="247"/>
      <c r="CS644" s="64"/>
      <c r="CT644" s="226"/>
      <c r="CU644" s="226"/>
      <c r="CV644" s="226"/>
      <c r="CW644" s="226"/>
      <c r="CX644" s="226"/>
      <c r="CY644" s="247"/>
      <c r="CZ644" s="64"/>
      <c r="DA644" s="256"/>
      <c r="DB644" s="256"/>
      <c r="DC644" s="256"/>
      <c r="DD644" s="256"/>
      <c r="DE644" s="256"/>
    </row>
    <row r="645" spans="1:109" ht="16.5" x14ac:dyDescent="0.3">
      <c r="A645" s="410">
        <v>2019</v>
      </c>
      <c r="B645" s="64" t="s">
        <v>40</v>
      </c>
      <c r="C645" s="358" t="s">
        <v>105</v>
      </c>
      <c r="D645" s="359">
        <v>22181.845000000001</v>
      </c>
      <c r="E645" s="359">
        <v>30893.686999999998</v>
      </c>
      <c r="F645" s="360">
        <v>12758.4375</v>
      </c>
      <c r="G645" s="360">
        <v>10165.318500000001</v>
      </c>
      <c r="H645" s="118">
        <v>75999.288</v>
      </c>
      <c r="I645" s="54"/>
      <c r="J645" s="54"/>
      <c r="BY645" s="247"/>
      <c r="BZ645" s="64"/>
      <c r="CA645" s="254"/>
      <c r="CB645" s="254"/>
      <c r="CC645" s="254"/>
      <c r="CD645" s="254"/>
      <c r="CE645" s="254"/>
      <c r="CF645" s="247"/>
      <c r="CG645" s="64"/>
      <c r="CH645" s="255"/>
      <c r="CI645" s="255"/>
      <c r="CJ645" s="255"/>
      <c r="CK645" s="255"/>
      <c r="CL645" s="255"/>
      <c r="CM645" s="256"/>
      <c r="CN645" s="256"/>
      <c r="CO645" s="256"/>
      <c r="CP645" s="256"/>
      <c r="CQ645" s="256"/>
      <c r="CR645" s="247"/>
      <c r="CS645" s="64"/>
      <c r="CT645" s="226"/>
      <c r="CU645" s="226"/>
      <c r="CV645" s="226"/>
      <c r="CW645" s="226"/>
      <c r="CX645" s="226"/>
      <c r="CY645" s="247"/>
      <c r="CZ645" s="64"/>
      <c r="DA645" s="256"/>
      <c r="DB645" s="256"/>
      <c r="DC645" s="256"/>
      <c r="DD645" s="256"/>
      <c r="DE645" s="256"/>
    </row>
    <row r="646" spans="1:109" ht="16.5" x14ac:dyDescent="0.3">
      <c r="A646" s="391">
        <v>2019</v>
      </c>
      <c r="B646" s="353" t="s">
        <v>42</v>
      </c>
      <c r="C646" s="354" t="s">
        <v>105</v>
      </c>
      <c r="D646" s="355">
        <v>23100.455000000002</v>
      </c>
      <c r="E646" s="355">
        <v>35790.988499999999</v>
      </c>
      <c r="F646" s="356">
        <v>15011.165000000001</v>
      </c>
      <c r="G646" s="356">
        <v>10018.468499999999</v>
      </c>
      <c r="H646" s="357">
        <v>83921.077000000005</v>
      </c>
      <c r="I646" s="54"/>
      <c r="J646" s="54"/>
      <c r="BY646" s="247"/>
      <c r="BZ646" s="64"/>
      <c r="CA646" s="254"/>
      <c r="CB646" s="254"/>
      <c r="CC646" s="254"/>
      <c r="CD646" s="254"/>
      <c r="CE646" s="254"/>
      <c r="CF646" s="247"/>
      <c r="CG646" s="64"/>
      <c r="CH646" s="255"/>
      <c r="CI646" s="255"/>
      <c r="CJ646" s="255"/>
      <c r="CK646" s="255"/>
      <c r="CL646" s="255"/>
      <c r="CM646" s="256"/>
      <c r="CN646" s="256"/>
      <c r="CO646" s="256"/>
      <c r="CP646" s="256"/>
      <c r="CQ646" s="256"/>
      <c r="CR646" s="247"/>
      <c r="CS646" s="64"/>
      <c r="CT646" s="226"/>
      <c r="CU646" s="226"/>
      <c r="CV646" s="226"/>
      <c r="CW646" s="226"/>
      <c r="CX646" s="226"/>
      <c r="CY646" s="247"/>
      <c r="CZ646" s="64"/>
      <c r="DA646" s="256"/>
      <c r="DB646" s="256"/>
      <c r="DC646" s="256"/>
      <c r="DD646" s="256"/>
      <c r="DE646" s="256"/>
    </row>
    <row r="647" spans="1:109" ht="16.5" x14ac:dyDescent="0.3">
      <c r="A647" s="410">
        <v>2019</v>
      </c>
      <c r="B647" s="64" t="s">
        <v>43</v>
      </c>
      <c r="C647" s="358" t="s">
        <v>105</v>
      </c>
      <c r="D647" s="359">
        <v>20506.180000000004</v>
      </c>
      <c r="E647" s="359">
        <v>31618.3135</v>
      </c>
      <c r="F647" s="360">
        <v>12042.788</v>
      </c>
      <c r="G647" s="360">
        <v>9637.3724999999977</v>
      </c>
      <c r="H647" s="118">
        <v>73804.65400000001</v>
      </c>
      <c r="I647" s="54"/>
      <c r="J647" s="54"/>
      <c r="BY647" s="247"/>
      <c r="BZ647" s="64"/>
      <c r="CA647" s="254"/>
      <c r="CB647" s="254"/>
      <c r="CC647" s="254"/>
      <c r="CD647" s="254"/>
      <c r="CE647" s="254"/>
      <c r="CF647" s="247"/>
      <c r="CG647" s="64"/>
      <c r="CH647" s="255"/>
      <c r="CI647" s="255"/>
      <c r="CJ647" s="255"/>
      <c r="CK647" s="255"/>
      <c r="CL647" s="255"/>
      <c r="CM647" s="256"/>
      <c r="CN647" s="256"/>
      <c r="CO647" s="256"/>
      <c r="CP647" s="256"/>
      <c r="CQ647" s="256"/>
      <c r="CR647" s="247"/>
      <c r="CS647" s="64"/>
      <c r="CT647" s="226"/>
      <c r="CU647" s="226"/>
      <c r="CV647" s="226"/>
      <c r="CW647" s="226"/>
      <c r="CX647" s="226"/>
      <c r="CY647" s="247"/>
      <c r="CZ647" s="64"/>
      <c r="DA647" s="256"/>
      <c r="DB647" s="256"/>
      <c r="DC647" s="256"/>
      <c r="DD647" s="256"/>
      <c r="DE647" s="256"/>
    </row>
    <row r="648" spans="1:109" ht="16.5" x14ac:dyDescent="0.3">
      <c r="A648" s="391">
        <v>2019</v>
      </c>
      <c r="B648" s="353" t="s">
        <v>44</v>
      </c>
      <c r="C648" s="354" t="s">
        <v>105</v>
      </c>
      <c r="D648" s="355">
        <v>27143.8475</v>
      </c>
      <c r="E648" s="355">
        <v>38581.582000000002</v>
      </c>
      <c r="F648" s="356">
        <v>15069.0825</v>
      </c>
      <c r="G648" s="356">
        <v>10107.012999999999</v>
      </c>
      <c r="H648" s="357">
        <v>90901.525000000009</v>
      </c>
      <c r="I648" s="54"/>
      <c r="J648" s="54"/>
      <c r="BY648" s="247"/>
      <c r="BZ648" s="64"/>
      <c r="CA648" s="254"/>
      <c r="CB648" s="254"/>
      <c r="CC648" s="254"/>
      <c r="CD648" s="254"/>
      <c r="CE648" s="254"/>
      <c r="CF648" s="247"/>
      <c r="CG648" s="64"/>
      <c r="CH648" s="255"/>
      <c r="CI648" s="255"/>
      <c r="CJ648" s="255"/>
      <c r="CK648" s="255"/>
      <c r="CL648" s="255"/>
      <c r="CM648" s="256"/>
      <c r="CN648" s="256"/>
      <c r="CO648" s="256"/>
      <c r="CP648" s="256"/>
      <c r="CQ648" s="256"/>
      <c r="CR648" s="247"/>
      <c r="CS648" s="64"/>
      <c r="CT648" s="226"/>
      <c r="CU648" s="226"/>
      <c r="CV648" s="226"/>
      <c r="CW648" s="226"/>
      <c r="CX648" s="226"/>
      <c r="CY648" s="247"/>
      <c r="CZ648" s="64"/>
      <c r="DA648" s="256"/>
      <c r="DB648" s="256"/>
      <c r="DC648" s="256"/>
      <c r="DD648" s="256"/>
      <c r="DE648" s="256"/>
    </row>
    <row r="649" spans="1:109" ht="16.5" x14ac:dyDescent="0.3">
      <c r="A649" s="410">
        <v>2019</v>
      </c>
      <c r="B649" s="64" t="s">
        <v>45</v>
      </c>
      <c r="C649" s="358" t="s">
        <v>105</v>
      </c>
      <c r="D649" s="359">
        <v>28311.112499999996</v>
      </c>
      <c r="E649" s="359">
        <v>37788.897499999999</v>
      </c>
      <c r="F649" s="360">
        <v>14221.65</v>
      </c>
      <c r="G649" s="360">
        <v>10014.745000000001</v>
      </c>
      <c r="H649" s="118">
        <v>90336.404999999999</v>
      </c>
      <c r="I649" s="54"/>
      <c r="J649" s="54"/>
      <c r="BY649" s="247"/>
      <c r="BZ649" s="64"/>
      <c r="CA649" s="254"/>
      <c r="CB649" s="254"/>
      <c r="CC649" s="254"/>
      <c r="CD649" s="254"/>
      <c r="CE649" s="254"/>
      <c r="CF649" s="247"/>
      <c r="CG649" s="64"/>
      <c r="CH649" s="255"/>
      <c r="CI649" s="255"/>
      <c r="CJ649" s="255"/>
      <c r="CK649" s="255"/>
      <c r="CL649" s="255"/>
      <c r="CM649" s="256"/>
      <c r="CN649" s="256"/>
      <c r="CO649" s="256"/>
      <c r="CP649" s="256"/>
      <c r="CQ649" s="256"/>
      <c r="CR649" s="247"/>
      <c r="CS649" s="64"/>
      <c r="CT649" s="226"/>
      <c r="CU649" s="226"/>
      <c r="CV649" s="226"/>
      <c r="CW649" s="226"/>
      <c r="CX649" s="226"/>
      <c r="CY649" s="247"/>
      <c r="CZ649" s="64"/>
      <c r="DA649" s="256"/>
      <c r="DB649" s="256"/>
      <c r="DC649" s="256"/>
      <c r="DD649" s="256"/>
      <c r="DE649" s="256"/>
    </row>
    <row r="650" spans="1:109" ht="16.5" x14ac:dyDescent="0.3">
      <c r="A650" s="391">
        <v>2019</v>
      </c>
      <c r="B650" s="353" t="s">
        <v>46</v>
      </c>
      <c r="C650" s="354" t="s">
        <v>105</v>
      </c>
      <c r="D650" s="355">
        <v>28436.602500000001</v>
      </c>
      <c r="E650" s="355">
        <v>38443.803999999996</v>
      </c>
      <c r="F650" s="356">
        <v>15384.397500000001</v>
      </c>
      <c r="G650" s="356">
        <v>9126.4154999999973</v>
      </c>
      <c r="H650" s="357">
        <v>91391.219499999992</v>
      </c>
      <c r="I650" s="54"/>
      <c r="J650" s="54"/>
      <c r="BY650" s="247"/>
      <c r="BZ650" s="64"/>
      <c r="CA650" s="254"/>
      <c r="CB650" s="254"/>
      <c r="CC650" s="254"/>
      <c r="CD650" s="254"/>
      <c r="CE650" s="254"/>
      <c r="CF650" s="247"/>
      <c r="CG650" s="64"/>
      <c r="CH650" s="255"/>
      <c r="CI650" s="255"/>
      <c r="CJ650" s="255"/>
      <c r="CK650" s="255"/>
      <c r="CL650" s="255"/>
      <c r="CM650" s="256"/>
      <c r="CN650" s="256"/>
      <c r="CO650" s="256"/>
      <c r="CP650" s="256"/>
      <c r="CQ650" s="256"/>
      <c r="CR650" s="247"/>
      <c r="CS650" s="64"/>
      <c r="CT650" s="226"/>
      <c r="CU650" s="226"/>
      <c r="CV650" s="226"/>
      <c r="CW650" s="226"/>
      <c r="CX650" s="226"/>
      <c r="CY650" s="247"/>
      <c r="CZ650" s="64"/>
      <c r="DA650" s="256"/>
      <c r="DB650" s="256"/>
      <c r="DC650" s="256"/>
      <c r="DD650" s="256"/>
      <c r="DE650" s="256"/>
    </row>
    <row r="651" spans="1:109" ht="16.5" x14ac:dyDescent="0.3">
      <c r="A651" s="410">
        <v>2019</v>
      </c>
      <c r="B651" s="64" t="s">
        <v>47</v>
      </c>
      <c r="C651" s="358" t="s">
        <v>105</v>
      </c>
      <c r="D651" s="359">
        <v>27507.055999999997</v>
      </c>
      <c r="E651" s="359">
        <v>38163.663499999995</v>
      </c>
      <c r="F651" s="360">
        <v>17053.712500000001</v>
      </c>
      <c r="G651" s="360">
        <v>10125.3375</v>
      </c>
      <c r="H651" s="118">
        <v>92849.769499999995</v>
      </c>
      <c r="I651" s="54"/>
      <c r="J651" s="54"/>
      <c r="BY651" s="247"/>
      <c r="BZ651" s="64"/>
      <c r="CA651" s="254"/>
      <c r="CB651" s="254"/>
      <c r="CC651" s="254"/>
      <c r="CD651" s="254"/>
      <c r="CE651" s="254"/>
      <c r="CF651" s="247"/>
      <c r="CG651" s="64"/>
      <c r="CH651" s="255"/>
      <c r="CI651" s="255"/>
      <c r="CJ651" s="255"/>
      <c r="CK651" s="255"/>
      <c r="CL651" s="255"/>
      <c r="CM651" s="256"/>
      <c r="CN651" s="256"/>
      <c r="CO651" s="256"/>
      <c r="CP651" s="256"/>
      <c r="CQ651" s="256"/>
      <c r="CR651" s="247"/>
      <c r="CS651" s="64"/>
      <c r="CT651" s="226"/>
      <c r="CU651" s="226"/>
      <c r="CV651" s="226"/>
      <c r="CW651" s="226"/>
      <c r="CX651" s="226"/>
      <c r="CY651" s="247"/>
      <c r="CZ651" s="64"/>
      <c r="DA651" s="256"/>
      <c r="DB651" s="256"/>
      <c r="DC651" s="256"/>
      <c r="DD651" s="256"/>
      <c r="DE651" s="256"/>
    </row>
    <row r="652" spans="1:109" ht="16.5" x14ac:dyDescent="0.3">
      <c r="A652" s="391">
        <v>2019</v>
      </c>
      <c r="B652" s="353" t="s">
        <v>48</v>
      </c>
      <c r="C652" s="354" t="s">
        <v>105</v>
      </c>
      <c r="D652" s="355">
        <v>26129.690000000002</v>
      </c>
      <c r="E652" s="355">
        <v>39398.757999999994</v>
      </c>
      <c r="F652" s="356">
        <v>15992.235000000002</v>
      </c>
      <c r="G652" s="356">
        <v>8829.7879999999986</v>
      </c>
      <c r="H652" s="357">
        <v>90350.47099999999</v>
      </c>
      <c r="I652" s="54"/>
      <c r="J652" s="54"/>
      <c r="BY652" s="247"/>
      <c r="BZ652" s="64"/>
      <c r="CA652" s="254"/>
      <c r="CB652" s="254"/>
      <c r="CC652" s="254"/>
      <c r="CD652" s="254"/>
      <c r="CE652" s="254"/>
      <c r="CF652" s="247"/>
      <c r="CG652" s="64"/>
      <c r="CH652" s="255"/>
      <c r="CI652" s="255"/>
      <c r="CJ652" s="255"/>
      <c r="CK652" s="255"/>
      <c r="CL652" s="255"/>
      <c r="CM652" s="256"/>
      <c r="CN652" s="256"/>
      <c r="CO652" s="256"/>
      <c r="CP652" s="256"/>
      <c r="CQ652" s="256"/>
      <c r="CR652" s="247"/>
      <c r="CS652" s="64"/>
      <c r="CT652" s="226"/>
      <c r="CU652" s="226"/>
      <c r="CV652" s="226"/>
      <c r="CW652" s="226"/>
      <c r="CX652" s="226"/>
      <c r="CY652" s="247"/>
      <c r="CZ652" s="64"/>
      <c r="DA652" s="256"/>
      <c r="DB652" s="256"/>
      <c r="DC652" s="256"/>
      <c r="DD652" s="256"/>
      <c r="DE652" s="256"/>
    </row>
    <row r="653" spans="1:109" ht="16.5" x14ac:dyDescent="0.3">
      <c r="A653" s="410">
        <v>2019</v>
      </c>
      <c r="B653" s="64" t="s">
        <v>49</v>
      </c>
      <c r="C653" s="358" t="s">
        <v>105</v>
      </c>
      <c r="D653" s="359">
        <v>23330.410000000003</v>
      </c>
      <c r="E653" s="359">
        <v>37619.013499999994</v>
      </c>
      <c r="F653" s="360">
        <v>13450.847500000002</v>
      </c>
      <c r="G653" s="360">
        <v>8470.84</v>
      </c>
      <c r="H653" s="118">
        <v>82871.11099999999</v>
      </c>
      <c r="I653" s="54"/>
      <c r="J653" s="54"/>
      <c r="BY653" s="247"/>
      <c r="BZ653" s="64"/>
      <c r="CA653" s="254"/>
      <c r="CB653" s="254"/>
      <c r="CC653" s="254"/>
      <c r="CD653" s="254"/>
      <c r="CE653" s="254"/>
      <c r="CF653" s="247"/>
      <c r="CG653" s="64"/>
      <c r="CH653" s="255"/>
      <c r="CI653" s="255"/>
      <c r="CJ653" s="255"/>
      <c r="CK653" s="255"/>
      <c r="CL653" s="255"/>
      <c r="CM653" s="256"/>
      <c r="CN653" s="256"/>
      <c r="CO653" s="256"/>
      <c r="CP653" s="256"/>
      <c r="CQ653" s="256"/>
      <c r="CR653" s="247"/>
      <c r="CS653" s="64"/>
      <c r="CT653" s="226"/>
      <c r="CU653" s="226"/>
      <c r="CV653" s="226"/>
      <c r="CW653" s="226"/>
      <c r="CX653" s="226"/>
      <c r="CY653" s="247"/>
      <c r="CZ653" s="64"/>
      <c r="DA653" s="256"/>
      <c r="DB653" s="256"/>
      <c r="DC653" s="256"/>
      <c r="DD653" s="256"/>
      <c r="DE653" s="256"/>
    </row>
    <row r="654" spans="1:109" ht="16.5" x14ac:dyDescent="0.3">
      <c r="A654" s="391">
        <v>2009</v>
      </c>
      <c r="B654" s="353" t="s">
        <v>40</v>
      </c>
      <c r="C654" s="354" t="s">
        <v>108</v>
      </c>
      <c r="D654" s="355">
        <v>908.91499999999996</v>
      </c>
      <c r="E654" s="355">
        <v>18555.900000000001</v>
      </c>
      <c r="F654" s="356">
        <v>3597.8999999999996</v>
      </c>
      <c r="G654" s="356">
        <v>1030.47</v>
      </c>
      <c r="H654" s="357">
        <v>24093.185000000001</v>
      </c>
      <c r="I654" s="54"/>
      <c r="J654" s="54"/>
      <c r="BY654" s="247"/>
      <c r="BZ654" s="64"/>
      <c r="CA654" s="254"/>
      <c r="CB654" s="254"/>
      <c r="CC654" s="254"/>
      <c r="CD654" s="254"/>
      <c r="CE654" s="254"/>
      <c r="CF654" s="247"/>
      <c r="CG654" s="64"/>
      <c r="CH654" s="255"/>
      <c r="CI654" s="255"/>
      <c r="CJ654" s="255"/>
      <c r="CK654" s="255"/>
      <c r="CL654" s="255"/>
      <c r="CM654" s="256"/>
      <c r="CN654" s="256"/>
      <c r="CO654" s="256"/>
      <c r="CP654" s="256"/>
      <c r="CQ654" s="256"/>
      <c r="CR654" s="247"/>
      <c r="CS654" s="64"/>
      <c r="CT654" s="226"/>
      <c r="CU654" s="226"/>
      <c r="CV654" s="226"/>
      <c r="CW654" s="226"/>
      <c r="CX654" s="226"/>
      <c r="CY654" s="247"/>
      <c r="CZ654" s="64"/>
      <c r="DA654" s="256"/>
      <c r="DB654" s="256"/>
      <c r="DC654" s="256"/>
      <c r="DD654" s="256"/>
      <c r="DE654" s="256"/>
    </row>
    <row r="655" spans="1:109" ht="16.5" x14ac:dyDescent="0.3">
      <c r="A655" s="410">
        <v>2009</v>
      </c>
      <c r="B655" s="64" t="s">
        <v>42</v>
      </c>
      <c r="C655" s="358" t="s">
        <v>108</v>
      </c>
      <c r="D655" s="359">
        <v>901.20499999999993</v>
      </c>
      <c r="E655" s="359">
        <v>15994.35</v>
      </c>
      <c r="F655" s="360">
        <v>2333.3074999999999</v>
      </c>
      <c r="G655" s="360">
        <v>1284.6400000000001</v>
      </c>
      <c r="H655" s="118">
        <v>20513.502500000002</v>
      </c>
      <c r="I655" s="54"/>
      <c r="J655" s="54"/>
      <c r="BY655" s="247"/>
      <c r="BZ655" s="64"/>
      <c r="CA655" s="254"/>
      <c r="CB655" s="254"/>
      <c r="CC655" s="254"/>
      <c r="CD655" s="254"/>
      <c r="CE655" s="254"/>
      <c r="CF655" s="247"/>
      <c r="CG655" s="64"/>
      <c r="CH655" s="255"/>
      <c r="CI655" s="255"/>
      <c r="CJ655" s="255"/>
      <c r="CK655" s="255"/>
      <c r="CL655" s="255"/>
      <c r="CM655" s="256"/>
      <c r="CN655" s="256"/>
      <c r="CO655" s="256"/>
      <c r="CP655" s="256"/>
      <c r="CQ655" s="256"/>
      <c r="CR655" s="247"/>
      <c r="CS655" s="64"/>
      <c r="CT655" s="226"/>
      <c r="CU655" s="226"/>
      <c r="CV655" s="226"/>
      <c r="CW655" s="226"/>
      <c r="CX655" s="226"/>
      <c r="CY655" s="247"/>
      <c r="CZ655" s="64"/>
      <c r="DA655" s="256"/>
      <c r="DB655" s="256"/>
      <c r="DC655" s="256"/>
      <c r="DD655" s="256"/>
      <c r="DE655" s="256"/>
    </row>
    <row r="656" spans="1:109" ht="16.5" x14ac:dyDescent="0.3">
      <c r="A656" s="391">
        <v>2009</v>
      </c>
      <c r="B656" s="353" t="s">
        <v>43</v>
      </c>
      <c r="C656" s="354" t="s">
        <v>108</v>
      </c>
      <c r="D656" s="355">
        <v>912.64249999999993</v>
      </c>
      <c r="E656" s="355">
        <v>17077.5</v>
      </c>
      <c r="F656" s="356">
        <v>2920.7674999999999</v>
      </c>
      <c r="G656" s="356">
        <v>1079.67</v>
      </c>
      <c r="H656" s="357">
        <v>21990.579999999998</v>
      </c>
      <c r="I656" s="54"/>
      <c r="J656" s="54"/>
      <c r="BY656" s="247"/>
      <c r="BZ656" s="64"/>
      <c r="CA656" s="254"/>
      <c r="CB656" s="254"/>
      <c r="CC656" s="254"/>
      <c r="CD656" s="254"/>
      <c r="CE656" s="254"/>
      <c r="CF656" s="247"/>
      <c r="CG656" s="64"/>
      <c r="CH656" s="255"/>
      <c r="CI656" s="255"/>
      <c r="CJ656" s="255"/>
      <c r="CK656" s="255"/>
      <c r="CL656" s="255"/>
      <c r="CM656" s="256"/>
      <c r="CN656" s="256"/>
      <c r="CO656" s="256"/>
      <c r="CP656" s="256"/>
      <c r="CQ656" s="256"/>
      <c r="CR656" s="247"/>
      <c r="CS656" s="64"/>
      <c r="CT656" s="226"/>
      <c r="CU656" s="226"/>
      <c r="CV656" s="226"/>
      <c r="CW656" s="226"/>
      <c r="CX656" s="226"/>
      <c r="CY656" s="247"/>
      <c r="CZ656" s="64"/>
      <c r="DA656" s="256"/>
      <c r="DB656" s="256"/>
      <c r="DC656" s="256"/>
      <c r="DD656" s="256"/>
      <c r="DE656" s="256"/>
    </row>
    <row r="657" spans="1:109" ht="16.5" x14ac:dyDescent="0.3">
      <c r="A657" s="410">
        <v>2009</v>
      </c>
      <c r="B657" s="64" t="s">
        <v>44</v>
      </c>
      <c r="C657" s="358" t="s">
        <v>108</v>
      </c>
      <c r="D657" s="359">
        <v>857.11249999999995</v>
      </c>
      <c r="E657" s="359">
        <v>18445.3</v>
      </c>
      <c r="F657" s="360">
        <v>2570.2799999999997</v>
      </c>
      <c r="G657" s="360">
        <v>1377.21</v>
      </c>
      <c r="H657" s="118">
        <v>23249.9025</v>
      </c>
      <c r="I657" s="54"/>
      <c r="J657" s="54"/>
      <c r="BY657" s="247"/>
      <c r="BZ657" s="64"/>
      <c r="CA657" s="254"/>
      <c r="CB657" s="254"/>
      <c r="CC657" s="254"/>
      <c r="CD657" s="254"/>
      <c r="CE657" s="254"/>
      <c r="CF657" s="247"/>
      <c r="CG657" s="64"/>
      <c r="CH657" s="255"/>
      <c r="CI657" s="255"/>
      <c r="CJ657" s="255"/>
      <c r="CK657" s="255"/>
      <c r="CL657" s="255"/>
      <c r="CM657" s="256"/>
      <c r="CN657" s="256"/>
      <c r="CO657" s="256"/>
      <c r="CP657" s="256"/>
      <c r="CQ657" s="256"/>
      <c r="CR657" s="247"/>
      <c r="CS657" s="64"/>
      <c r="CT657" s="226"/>
      <c r="CU657" s="226"/>
      <c r="CV657" s="226"/>
      <c r="CW657" s="226"/>
      <c r="CX657" s="226"/>
      <c r="CY657" s="247"/>
      <c r="CZ657" s="64"/>
      <c r="DA657" s="256"/>
      <c r="DB657" s="256"/>
      <c r="DC657" s="256"/>
      <c r="DD657" s="256"/>
      <c r="DE657" s="256"/>
    </row>
    <row r="658" spans="1:109" ht="16.5" x14ac:dyDescent="0.3">
      <c r="A658" s="391">
        <v>2009</v>
      </c>
      <c r="B658" s="353" t="s">
        <v>45</v>
      </c>
      <c r="C658" s="354" t="s">
        <v>108</v>
      </c>
      <c r="D658" s="355">
        <v>663.15000000000009</v>
      </c>
      <c r="E658" s="355">
        <v>18399.5</v>
      </c>
      <c r="F658" s="356">
        <v>2662.1475</v>
      </c>
      <c r="G658" s="356">
        <v>1089.9299999999998</v>
      </c>
      <c r="H658" s="357">
        <v>22814.727500000001</v>
      </c>
      <c r="I658" s="54"/>
      <c r="J658" s="54"/>
      <c r="BY658" s="247"/>
      <c r="BZ658" s="64"/>
      <c r="CA658" s="254"/>
      <c r="CB658" s="254"/>
      <c r="CC658" s="254"/>
      <c r="CD658" s="254"/>
      <c r="CE658" s="254"/>
      <c r="CF658" s="247"/>
      <c r="CG658" s="64"/>
      <c r="CH658" s="255"/>
      <c r="CI658" s="255"/>
      <c r="CJ658" s="255"/>
      <c r="CK658" s="255"/>
      <c r="CL658" s="255"/>
      <c r="CM658" s="256"/>
      <c r="CN658" s="256"/>
      <c r="CO658" s="256"/>
      <c r="CP658" s="256"/>
      <c r="CQ658" s="256"/>
      <c r="CR658" s="247"/>
      <c r="CS658" s="64"/>
      <c r="CT658" s="226"/>
      <c r="CU658" s="226"/>
      <c r="CV658" s="226"/>
      <c r="CW658" s="226"/>
      <c r="CX658" s="226"/>
      <c r="CY658" s="247"/>
      <c r="CZ658" s="64"/>
      <c r="DA658" s="256"/>
      <c r="DB658" s="256"/>
      <c r="DC658" s="256"/>
      <c r="DD658" s="256"/>
      <c r="DE658" s="256"/>
    </row>
    <row r="659" spans="1:109" ht="16.5" x14ac:dyDescent="0.3">
      <c r="A659" s="410">
        <v>2009</v>
      </c>
      <c r="B659" s="64" t="s">
        <v>46</v>
      </c>
      <c r="C659" s="358" t="s">
        <v>108</v>
      </c>
      <c r="D659" s="359">
        <v>1150.8775000000001</v>
      </c>
      <c r="E659" s="359">
        <v>19542.650000000001</v>
      </c>
      <c r="F659" s="360">
        <v>2992.0775000000003</v>
      </c>
      <c r="G659" s="360">
        <v>1322.6399999999999</v>
      </c>
      <c r="H659" s="118">
        <v>25008.245000000003</v>
      </c>
      <c r="I659" s="54"/>
      <c r="J659" s="54"/>
      <c r="BY659" s="247"/>
      <c r="BZ659" s="64"/>
      <c r="CA659" s="254"/>
      <c r="CB659" s="254"/>
      <c r="CC659" s="254"/>
      <c r="CD659" s="254"/>
      <c r="CE659" s="254"/>
      <c r="CF659" s="247"/>
      <c r="CG659" s="64"/>
      <c r="CH659" s="255"/>
      <c r="CI659" s="255"/>
      <c r="CJ659" s="255"/>
      <c r="CK659" s="255"/>
      <c r="CL659" s="255"/>
      <c r="CM659" s="256"/>
      <c r="CN659" s="256"/>
      <c r="CO659" s="256"/>
      <c r="CP659" s="256"/>
      <c r="CQ659" s="256"/>
      <c r="CR659" s="247"/>
      <c r="CS659" s="64"/>
      <c r="CT659" s="226"/>
      <c r="CU659" s="226"/>
      <c r="CV659" s="226"/>
      <c r="CW659" s="226"/>
      <c r="CX659" s="226"/>
      <c r="CY659" s="247"/>
      <c r="CZ659" s="64"/>
      <c r="DA659" s="256"/>
      <c r="DB659" s="256"/>
      <c r="DC659" s="256"/>
      <c r="DD659" s="256"/>
      <c r="DE659" s="256"/>
    </row>
    <row r="660" spans="1:109" ht="16.5" x14ac:dyDescent="0.3">
      <c r="A660" s="391">
        <v>2009</v>
      </c>
      <c r="B660" s="353" t="s">
        <v>47</v>
      </c>
      <c r="C660" s="354" t="s">
        <v>108</v>
      </c>
      <c r="D660" s="355">
        <v>1333.7449999999999</v>
      </c>
      <c r="E660" s="355">
        <v>20604.849999999999</v>
      </c>
      <c r="F660" s="356">
        <v>3344.2950000000001</v>
      </c>
      <c r="G660" s="356">
        <v>1392.57</v>
      </c>
      <c r="H660" s="357">
        <v>26675.46</v>
      </c>
      <c r="I660" s="54"/>
      <c r="J660" s="54"/>
      <c r="BY660" s="247"/>
      <c r="BZ660" s="64"/>
      <c r="CA660" s="254"/>
      <c r="CB660" s="254"/>
      <c r="CC660" s="254"/>
      <c r="CD660" s="254"/>
      <c r="CE660" s="254"/>
      <c r="CF660" s="247"/>
      <c r="CG660" s="64"/>
      <c r="CH660" s="255"/>
      <c r="CI660" s="255"/>
      <c r="CJ660" s="255"/>
      <c r="CK660" s="255"/>
      <c r="CL660" s="255"/>
      <c r="CM660" s="256"/>
      <c r="CN660" s="256"/>
      <c r="CO660" s="256"/>
      <c r="CP660" s="256"/>
      <c r="CQ660" s="256"/>
      <c r="CR660" s="247"/>
      <c r="CS660" s="64"/>
      <c r="CT660" s="226"/>
      <c r="CU660" s="226"/>
      <c r="CV660" s="226"/>
      <c r="CW660" s="226"/>
      <c r="CX660" s="226"/>
      <c r="CY660" s="247"/>
      <c r="CZ660" s="64"/>
      <c r="DA660" s="256"/>
      <c r="DB660" s="256"/>
      <c r="DC660" s="256"/>
      <c r="DD660" s="256"/>
      <c r="DE660" s="256"/>
    </row>
    <row r="661" spans="1:109" ht="16.5" x14ac:dyDescent="0.3">
      <c r="A661" s="410">
        <v>2009</v>
      </c>
      <c r="B661" s="64" t="s">
        <v>48</v>
      </c>
      <c r="C661" s="358" t="s">
        <v>108</v>
      </c>
      <c r="D661" s="359">
        <v>1296.57</v>
      </c>
      <c r="E661" s="359">
        <v>19604.7</v>
      </c>
      <c r="F661" s="360">
        <v>3932.1174999999998</v>
      </c>
      <c r="G661" s="360">
        <v>1141.6399999999999</v>
      </c>
      <c r="H661" s="118">
        <v>25975.0275</v>
      </c>
      <c r="I661" s="54"/>
      <c r="J661" s="54"/>
      <c r="BY661" s="247"/>
      <c r="BZ661" s="64"/>
      <c r="CA661" s="254"/>
      <c r="CB661" s="254"/>
      <c r="CC661" s="254"/>
      <c r="CD661" s="254"/>
      <c r="CE661" s="254"/>
      <c r="CF661" s="247"/>
      <c r="CG661" s="64"/>
      <c r="CH661" s="255"/>
      <c r="CI661" s="255"/>
      <c r="CJ661" s="255"/>
      <c r="CK661" s="255"/>
      <c r="CL661" s="255"/>
      <c r="CM661" s="256"/>
      <c r="CN661" s="256"/>
      <c r="CO661" s="256"/>
      <c r="CP661" s="256"/>
      <c r="CQ661" s="256"/>
      <c r="CR661" s="247"/>
      <c r="CS661" s="64"/>
      <c r="CT661" s="226"/>
      <c r="CU661" s="226"/>
      <c r="CV661" s="226"/>
      <c r="CW661" s="226"/>
      <c r="CX661" s="226"/>
      <c r="CY661" s="247"/>
      <c r="CZ661" s="64"/>
      <c r="DA661" s="256"/>
      <c r="DB661" s="256"/>
      <c r="DC661" s="256"/>
      <c r="DD661" s="256"/>
      <c r="DE661" s="256"/>
    </row>
    <row r="662" spans="1:109" ht="16.5" x14ac:dyDescent="0.3">
      <c r="A662" s="391">
        <v>2009</v>
      </c>
      <c r="B662" s="353" t="s">
        <v>49</v>
      </c>
      <c r="C662" s="354" t="s">
        <v>108</v>
      </c>
      <c r="D662" s="355">
        <v>1712.8625000000002</v>
      </c>
      <c r="E662" s="355">
        <v>18414.2</v>
      </c>
      <c r="F662" s="356">
        <v>3261.3024999999998</v>
      </c>
      <c r="G662" s="356">
        <v>859.05</v>
      </c>
      <c r="H662" s="357">
        <v>24247.414999999997</v>
      </c>
      <c r="I662" s="54"/>
      <c r="J662" s="54"/>
      <c r="BY662" s="247"/>
      <c r="BZ662" s="64"/>
      <c r="CA662" s="254"/>
      <c r="CB662" s="254"/>
      <c r="CC662" s="254"/>
      <c r="CD662" s="254"/>
      <c r="CE662" s="254"/>
      <c r="CF662" s="247"/>
      <c r="CG662" s="64"/>
      <c r="CH662" s="255"/>
      <c r="CI662" s="255"/>
      <c r="CJ662" s="255"/>
      <c r="CK662" s="255"/>
      <c r="CL662" s="255"/>
      <c r="CM662" s="256"/>
      <c r="CN662" s="256"/>
      <c r="CO662" s="256"/>
      <c r="CP662" s="256"/>
      <c r="CQ662" s="256"/>
      <c r="CR662" s="247"/>
      <c r="CS662" s="64"/>
      <c r="CT662" s="226"/>
      <c r="CU662" s="226"/>
      <c r="CV662" s="226"/>
      <c r="CW662" s="226"/>
      <c r="CX662" s="226"/>
      <c r="CY662" s="247"/>
      <c r="CZ662" s="64"/>
      <c r="DA662" s="256"/>
      <c r="DB662" s="256"/>
      <c r="DC662" s="256"/>
      <c r="DD662" s="256"/>
      <c r="DE662" s="256"/>
    </row>
    <row r="663" spans="1:109" ht="16.5" x14ac:dyDescent="0.3">
      <c r="A663" s="410">
        <v>2010</v>
      </c>
      <c r="B663" s="64" t="s">
        <v>50</v>
      </c>
      <c r="C663" s="358" t="s">
        <v>108</v>
      </c>
      <c r="D663" s="359">
        <v>1764.02</v>
      </c>
      <c r="E663" s="359">
        <v>16734.55</v>
      </c>
      <c r="F663" s="360">
        <v>2142.3225000000002</v>
      </c>
      <c r="G663" s="360">
        <v>1480.45</v>
      </c>
      <c r="H663" s="118">
        <v>22121.342500000002</v>
      </c>
      <c r="I663" s="54"/>
      <c r="J663" s="54"/>
      <c r="BY663" s="247"/>
      <c r="BZ663" s="64"/>
      <c r="CA663" s="254"/>
      <c r="CB663" s="254"/>
      <c r="CC663" s="254"/>
      <c r="CD663" s="254"/>
      <c r="CE663" s="254"/>
      <c r="CF663" s="247"/>
      <c r="CG663" s="64"/>
      <c r="CH663" s="255"/>
      <c r="CI663" s="255"/>
      <c r="CJ663" s="255"/>
      <c r="CK663" s="255"/>
      <c r="CL663" s="255"/>
      <c r="CM663" s="256"/>
      <c r="CN663" s="256"/>
      <c r="CO663" s="256"/>
      <c r="CP663" s="256"/>
      <c r="CQ663" s="256"/>
      <c r="CR663" s="247"/>
      <c r="CS663" s="64"/>
      <c r="CT663" s="226"/>
      <c r="CU663" s="226"/>
      <c r="CV663" s="226"/>
      <c r="CW663" s="226"/>
      <c r="CX663" s="226"/>
      <c r="CY663" s="247"/>
      <c r="CZ663" s="64"/>
      <c r="DA663" s="256"/>
      <c r="DB663" s="256"/>
      <c r="DC663" s="256"/>
      <c r="DD663" s="256"/>
      <c r="DE663" s="256"/>
    </row>
    <row r="664" spans="1:109" ht="16.5" x14ac:dyDescent="0.3">
      <c r="A664" s="391">
        <v>2010</v>
      </c>
      <c r="B664" s="353" t="s">
        <v>51</v>
      </c>
      <c r="C664" s="354" t="s">
        <v>108</v>
      </c>
      <c r="D664" s="355">
        <v>1873.19</v>
      </c>
      <c r="E664" s="355">
        <v>20587.55</v>
      </c>
      <c r="F664" s="356">
        <v>2323.5625</v>
      </c>
      <c r="G664" s="356">
        <v>1103.6399999999999</v>
      </c>
      <c r="H664" s="357">
        <v>25887.942500000001</v>
      </c>
      <c r="I664" s="54"/>
      <c r="J664" s="54"/>
      <c r="BY664" s="247"/>
      <c r="BZ664" s="64"/>
      <c r="CA664" s="254"/>
      <c r="CB664" s="254"/>
      <c r="CC664" s="254"/>
      <c r="CD664" s="254"/>
      <c r="CE664" s="254"/>
      <c r="CF664" s="247"/>
      <c r="CG664" s="64"/>
      <c r="CH664" s="255"/>
      <c r="CI664" s="255"/>
      <c r="CJ664" s="255"/>
      <c r="CK664" s="255"/>
      <c r="CL664" s="255"/>
      <c r="CM664" s="256"/>
      <c r="CN664" s="256"/>
      <c r="CO664" s="256"/>
      <c r="CP664" s="256"/>
      <c r="CQ664" s="256"/>
      <c r="CR664" s="247"/>
      <c r="CS664" s="64"/>
      <c r="CT664" s="226"/>
      <c r="CU664" s="226"/>
      <c r="CV664" s="226"/>
      <c r="CW664" s="226"/>
      <c r="CX664" s="226"/>
      <c r="CY664" s="247"/>
      <c r="CZ664" s="64"/>
      <c r="DA664" s="256"/>
      <c r="DB664" s="256"/>
      <c r="DC664" s="256"/>
      <c r="DD664" s="256"/>
      <c r="DE664" s="256"/>
    </row>
    <row r="665" spans="1:109" ht="16.5" x14ac:dyDescent="0.3">
      <c r="A665" s="410">
        <v>2010</v>
      </c>
      <c r="B665" s="64" t="s">
        <v>52</v>
      </c>
      <c r="C665" s="358" t="s">
        <v>108</v>
      </c>
      <c r="D665" s="359">
        <v>2237.5250000000001</v>
      </c>
      <c r="E665" s="359">
        <v>21151.800000000003</v>
      </c>
      <c r="F665" s="360">
        <v>2976.3074999999999</v>
      </c>
      <c r="G665" s="360">
        <v>1527.4299999999998</v>
      </c>
      <c r="H665" s="118">
        <v>27893.0625</v>
      </c>
      <c r="I665" s="54"/>
      <c r="J665" s="54"/>
      <c r="BY665" s="247"/>
      <c r="BZ665" s="64"/>
      <c r="CA665" s="254"/>
      <c r="CB665" s="254"/>
      <c r="CC665" s="254"/>
      <c r="CD665" s="254"/>
      <c r="CE665" s="254"/>
      <c r="CF665" s="247"/>
      <c r="CG665" s="64"/>
      <c r="CH665" s="255"/>
      <c r="CI665" s="255"/>
      <c r="CJ665" s="255"/>
      <c r="CK665" s="255"/>
      <c r="CL665" s="255"/>
      <c r="CM665" s="256"/>
      <c r="CN665" s="256"/>
      <c r="CO665" s="256"/>
      <c r="CP665" s="256"/>
      <c r="CQ665" s="256"/>
      <c r="CR665" s="247"/>
      <c r="CS665" s="64"/>
      <c r="CT665" s="226"/>
      <c r="CU665" s="226"/>
      <c r="CV665" s="226"/>
      <c r="CW665" s="226"/>
      <c r="CX665" s="226"/>
      <c r="CY665" s="247"/>
      <c r="CZ665" s="64"/>
      <c r="DA665" s="256"/>
      <c r="DB665" s="256"/>
      <c r="DC665" s="256"/>
      <c r="DD665" s="256"/>
      <c r="DE665" s="256"/>
    </row>
    <row r="666" spans="1:109" ht="16.5" x14ac:dyDescent="0.3">
      <c r="A666" s="391">
        <v>2010</v>
      </c>
      <c r="B666" s="353" t="s">
        <v>40</v>
      </c>
      <c r="C666" s="354" t="s">
        <v>108</v>
      </c>
      <c r="D666" s="355">
        <v>1657.5925</v>
      </c>
      <c r="E666" s="355">
        <v>18148.3</v>
      </c>
      <c r="F666" s="356">
        <v>3496.2249999999999</v>
      </c>
      <c r="G666" s="356">
        <v>1555.74</v>
      </c>
      <c r="H666" s="357">
        <v>24857.857500000002</v>
      </c>
      <c r="I666" s="54"/>
      <c r="J666" s="54"/>
      <c r="BY666" s="247"/>
      <c r="BZ666" s="64"/>
      <c r="CA666" s="254"/>
      <c r="CB666" s="254"/>
      <c r="CC666" s="254"/>
      <c r="CD666" s="254"/>
      <c r="CE666" s="254"/>
      <c r="CF666" s="247"/>
      <c r="CG666" s="64"/>
      <c r="CH666" s="255"/>
      <c r="CI666" s="255"/>
      <c r="CJ666" s="255"/>
      <c r="CK666" s="255"/>
      <c r="CL666" s="255"/>
      <c r="CM666" s="256"/>
      <c r="CN666" s="256"/>
      <c r="CO666" s="256"/>
      <c r="CP666" s="256"/>
      <c r="CQ666" s="256"/>
      <c r="CR666" s="247"/>
      <c r="CS666" s="64"/>
      <c r="CT666" s="226"/>
      <c r="CU666" s="226"/>
      <c r="CV666" s="226"/>
      <c r="CW666" s="226"/>
      <c r="CX666" s="226"/>
      <c r="CY666" s="247"/>
      <c r="CZ666" s="64"/>
      <c r="DA666" s="256"/>
      <c r="DB666" s="256"/>
      <c r="DC666" s="256"/>
      <c r="DD666" s="256"/>
      <c r="DE666" s="256"/>
    </row>
    <row r="667" spans="1:109" ht="16.5" x14ac:dyDescent="0.3">
      <c r="A667" s="410">
        <v>2010</v>
      </c>
      <c r="B667" s="64" t="s">
        <v>42</v>
      </c>
      <c r="C667" s="358" t="s">
        <v>108</v>
      </c>
      <c r="D667" s="359">
        <v>1918.9875000000002</v>
      </c>
      <c r="E667" s="359">
        <v>20647.900000000001</v>
      </c>
      <c r="F667" s="360">
        <v>4238.2550000000001</v>
      </c>
      <c r="G667" s="360">
        <v>1282.3499999999999</v>
      </c>
      <c r="H667" s="118">
        <v>28087.4925</v>
      </c>
      <c r="I667" s="54"/>
      <c r="J667" s="54"/>
      <c r="BY667" s="247"/>
      <c r="BZ667" s="64"/>
      <c r="CA667" s="254"/>
      <c r="CB667" s="254"/>
      <c r="CC667" s="254"/>
      <c r="CD667" s="254"/>
      <c r="CE667" s="254"/>
      <c r="CF667" s="247"/>
      <c r="CG667" s="64"/>
      <c r="CH667" s="255"/>
      <c r="CI667" s="255"/>
      <c r="CJ667" s="255"/>
      <c r="CK667" s="255"/>
      <c r="CL667" s="255"/>
      <c r="CM667" s="256"/>
      <c r="CN667" s="256"/>
      <c r="CO667" s="256"/>
      <c r="CP667" s="256"/>
      <c r="CQ667" s="256"/>
      <c r="CR667" s="247"/>
      <c r="CS667" s="64"/>
      <c r="CT667" s="226"/>
      <c r="CU667" s="226"/>
      <c r="CV667" s="226"/>
      <c r="CW667" s="226"/>
      <c r="CX667" s="226"/>
      <c r="CY667" s="247"/>
      <c r="CZ667" s="64"/>
      <c r="DA667" s="256"/>
      <c r="DB667" s="256"/>
      <c r="DC667" s="256"/>
      <c r="DD667" s="256"/>
      <c r="DE667" s="256"/>
    </row>
    <row r="668" spans="1:109" ht="16.5" x14ac:dyDescent="0.3">
      <c r="A668" s="391">
        <v>2010</v>
      </c>
      <c r="B668" s="353" t="s">
        <v>43</v>
      </c>
      <c r="C668" s="354" t="s">
        <v>108</v>
      </c>
      <c r="D668" s="355">
        <v>1408.52</v>
      </c>
      <c r="E668" s="355">
        <v>16614.95</v>
      </c>
      <c r="F668" s="356">
        <v>3801.8249999999998</v>
      </c>
      <c r="G668" s="356">
        <v>1365.45</v>
      </c>
      <c r="H668" s="357">
        <v>23190.744999999999</v>
      </c>
      <c r="I668" s="54"/>
      <c r="J668" s="54"/>
      <c r="BY668" s="247"/>
      <c r="BZ668" s="64"/>
      <c r="CA668" s="254"/>
      <c r="CB668" s="254"/>
      <c r="CC668" s="254"/>
      <c r="CD668" s="254"/>
      <c r="CE668" s="254"/>
      <c r="CF668" s="247"/>
      <c r="CG668" s="64"/>
      <c r="CH668" s="255"/>
      <c r="CI668" s="255"/>
      <c r="CJ668" s="255"/>
      <c r="CK668" s="255"/>
      <c r="CL668" s="255"/>
      <c r="CM668" s="256"/>
      <c r="CN668" s="256"/>
      <c r="CO668" s="256"/>
      <c r="CP668" s="256"/>
      <c r="CQ668" s="256"/>
      <c r="CR668" s="247"/>
      <c r="CS668" s="64"/>
      <c r="CT668" s="226"/>
      <c r="CU668" s="226"/>
      <c r="CV668" s="226"/>
      <c r="CW668" s="226"/>
      <c r="CX668" s="226"/>
      <c r="CY668" s="247"/>
      <c r="CZ668" s="64"/>
      <c r="DA668" s="256"/>
      <c r="DB668" s="256"/>
      <c r="DC668" s="256"/>
      <c r="DD668" s="256"/>
      <c r="DE668" s="256"/>
    </row>
    <row r="669" spans="1:109" ht="16.5" x14ac:dyDescent="0.3">
      <c r="A669" s="410">
        <v>2010</v>
      </c>
      <c r="B669" s="64" t="s">
        <v>44</v>
      </c>
      <c r="C669" s="358" t="s">
        <v>108</v>
      </c>
      <c r="D669" s="359">
        <v>1475.8400000000001</v>
      </c>
      <c r="E669" s="359">
        <v>19901.400000000001</v>
      </c>
      <c r="F669" s="360">
        <v>5022.7275</v>
      </c>
      <c r="G669" s="360">
        <v>1218.04</v>
      </c>
      <c r="H669" s="118">
        <v>27618.0075</v>
      </c>
      <c r="I669" s="54"/>
      <c r="J669" s="54"/>
      <c r="BY669" s="247"/>
      <c r="BZ669" s="64"/>
      <c r="CA669" s="254"/>
      <c r="CB669" s="254"/>
      <c r="CC669" s="254"/>
      <c r="CD669" s="254"/>
      <c r="CE669" s="254"/>
      <c r="CF669" s="247"/>
      <c r="CG669" s="64"/>
      <c r="CH669" s="255"/>
      <c r="CI669" s="255"/>
      <c r="CJ669" s="255"/>
      <c r="CK669" s="255"/>
      <c r="CL669" s="255"/>
      <c r="CM669" s="256"/>
      <c r="CN669" s="256"/>
      <c r="CO669" s="256"/>
      <c r="CP669" s="256"/>
      <c r="CQ669" s="256"/>
      <c r="CR669" s="247"/>
      <c r="CS669" s="64"/>
      <c r="CT669" s="226"/>
      <c r="CU669" s="226"/>
      <c r="CV669" s="226"/>
      <c r="CW669" s="226"/>
      <c r="CX669" s="226"/>
      <c r="CY669" s="247"/>
      <c r="CZ669" s="64"/>
      <c r="DA669" s="256"/>
      <c r="DB669" s="256"/>
      <c r="DC669" s="256"/>
      <c r="DD669" s="256"/>
      <c r="DE669" s="256"/>
    </row>
    <row r="670" spans="1:109" ht="16.5" x14ac:dyDescent="0.3">
      <c r="A670" s="391">
        <v>2010</v>
      </c>
      <c r="B670" s="353" t="s">
        <v>45</v>
      </c>
      <c r="C670" s="354" t="s">
        <v>108</v>
      </c>
      <c r="D670" s="355">
        <v>1176.46</v>
      </c>
      <c r="E670" s="355">
        <v>21458.25</v>
      </c>
      <c r="F670" s="356">
        <v>6142.5674999999992</v>
      </c>
      <c r="G670" s="356">
        <v>1926.05</v>
      </c>
      <c r="H670" s="357">
        <v>30703.327499999999</v>
      </c>
      <c r="I670" s="54"/>
      <c r="J670" s="54"/>
      <c r="BY670" s="247"/>
      <c r="BZ670" s="64"/>
      <c r="CA670" s="254"/>
      <c r="CB670" s="254"/>
      <c r="CC670" s="254"/>
      <c r="CD670" s="254"/>
      <c r="CE670" s="254"/>
      <c r="CF670" s="247"/>
      <c r="CG670" s="64"/>
      <c r="CH670" s="255"/>
      <c r="CI670" s="255"/>
      <c r="CJ670" s="255"/>
      <c r="CK670" s="255"/>
      <c r="CL670" s="255"/>
      <c r="CM670" s="256"/>
      <c r="CN670" s="256"/>
      <c r="CO670" s="256"/>
      <c r="CP670" s="256"/>
      <c r="CQ670" s="256"/>
      <c r="CR670" s="247"/>
      <c r="CS670" s="64"/>
      <c r="CT670" s="226"/>
      <c r="CU670" s="226"/>
      <c r="CV670" s="226"/>
      <c r="CW670" s="226"/>
      <c r="CX670" s="226"/>
      <c r="CY670" s="247"/>
      <c r="CZ670" s="64"/>
      <c r="DA670" s="256"/>
      <c r="DB670" s="256"/>
      <c r="DC670" s="256"/>
      <c r="DD670" s="256"/>
      <c r="DE670" s="256"/>
    </row>
    <row r="671" spans="1:109" ht="16.5" x14ac:dyDescent="0.3">
      <c r="A671" s="410">
        <v>2010</v>
      </c>
      <c r="B671" s="64" t="s">
        <v>46</v>
      </c>
      <c r="C671" s="358" t="s">
        <v>108</v>
      </c>
      <c r="D671" s="359">
        <v>1052.6199999999999</v>
      </c>
      <c r="E671" s="359">
        <v>20170.05</v>
      </c>
      <c r="F671" s="360">
        <v>5119.43</v>
      </c>
      <c r="G671" s="360">
        <v>1163.73</v>
      </c>
      <c r="H671" s="118">
        <v>27505.829999999998</v>
      </c>
      <c r="I671" s="54"/>
      <c r="J671" s="54"/>
      <c r="BY671" s="247"/>
      <c r="BZ671" s="64"/>
      <c r="CA671" s="254"/>
      <c r="CB671" s="254"/>
      <c r="CC671" s="254"/>
      <c r="CD671" s="254"/>
      <c r="CE671" s="254"/>
      <c r="CF671" s="247"/>
      <c r="CG671" s="64"/>
      <c r="CH671" s="255"/>
      <c r="CI671" s="255"/>
      <c r="CJ671" s="255"/>
      <c r="CK671" s="255"/>
      <c r="CL671" s="255"/>
      <c r="CM671" s="256"/>
      <c r="CN671" s="256"/>
      <c r="CO671" s="256"/>
      <c r="CP671" s="256"/>
      <c r="CQ671" s="256"/>
      <c r="CR671" s="247"/>
      <c r="CS671" s="64"/>
      <c r="CT671" s="226"/>
      <c r="CU671" s="226"/>
      <c r="CV671" s="226"/>
      <c r="CW671" s="226"/>
      <c r="CX671" s="226"/>
      <c r="CY671" s="247"/>
      <c r="CZ671" s="64"/>
      <c r="DA671" s="256"/>
      <c r="DB671" s="256"/>
      <c r="DC671" s="256"/>
      <c r="DD671" s="256"/>
      <c r="DE671" s="256"/>
    </row>
    <row r="672" spans="1:109" ht="16.5" x14ac:dyDescent="0.3">
      <c r="A672" s="391">
        <v>2010</v>
      </c>
      <c r="B672" s="353" t="s">
        <v>47</v>
      </c>
      <c r="C672" s="354" t="s">
        <v>108</v>
      </c>
      <c r="D672" s="355">
        <v>985.91</v>
      </c>
      <c r="E672" s="355">
        <v>21242.449999999997</v>
      </c>
      <c r="F672" s="356">
        <v>5644.37</v>
      </c>
      <c r="G672" s="356">
        <v>739.33999999999992</v>
      </c>
      <c r="H672" s="357">
        <v>28612.069999999996</v>
      </c>
      <c r="I672" s="54"/>
      <c r="J672" s="54"/>
      <c r="BY672" s="247"/>
      <c r="BZ672" s="64"/>
      <c r="CA672" s="254"/>
      <c r="CB672" s="254"/>
      <c r="CC672" s="254"/>
      <c r="CD672" s="254"/>
      <c r="CE672" s="254"/>
      <c r="CF672" s="247"/>
      <c r="CG672" s="64"/>
      <c r="CH672" s="255"/>
      <c r="CI672" s="255"/>
      <c r="CJ672" s="255"/>
      <c r="CK672" s="255"/>
      <c r="CL672" s="255"/>
      <c r="CM672" s="256"/>
      <c r="CN672" s="256"/>
      <c r="CO672" s="256"/>
      <c r="CP672" s="256"/>
      <c r="CQ672" s="256"/>
      <c r="CR672" s="247"/>
      <c r="CS672" s="64"/>
      <c r="CT672" s="226"/>
      <c r="CU672" s="226"/>
      <c r="CV672" s="226"/>
      <c r="CW672" s="226"/>
      <c r="CX672" s="226"/>
      <c r="CY672" s="247"/>
      <c r="CZ672" s="64"/>
      <c r="DA672" s="256"/>
      <c r="DB672" s="256"/>
      <c r="DC672" s="256"/>
      <c r="DD672" s="256"/>
      <c r="DE672" s="256"/>
    </row>
    <row r="673" spans="1:109" ht="16.5" x14ac:dyDescent="0.3">
      <c r="A673" s="410">
        <v>2010</v>
      </c>
      <c r="B673" s="64" t="s">
        <v>48</v>
      </c>
      <c r="C673" s="358" t="s">
        <v>108</v>
      </c>
      <c r="D673" s="359">
        <v>1043.21</v>
      </c>
      <c r="E673" s="359">
        <v>23559.5</v>
      </c>
      <c r="F673" s="360">
        <v>4330.2725</v>
      </c>
      <c r="G673" s="360">
        <v>1044.42</v>
      </c>
      <c r="H673" s="118">
        <v>29977.402499999997</v>
      </c>
      <c r="I673" s="54"/>
      <c r="J673" s="54"/>
      <c r="BY673" s="247"/>
      <c r="BZ673" s="64"/>
      <c r="CA673" s="254"/>
      <c r="CB673" s="254"/>
      <c r="CC673" s="254"/>
      <c r="CD673" s="254"/>
      <c r="CE673" s="254"/>
      <c r="CF673" s="247"/>
      <c r="CG673" s="64"/>
      <c r="CH673" s="255"/>
      <c r="CI673" s="255"/>
      <c r="CJ673" s="255"/>
      <c r="CK673" s="255"/>
      <c r="CL673" s="255"/>
      <c r="CM673" s="256"/>
      <c r="CN673" s="256"/>
      <c r="CO673" s="256"/>
      <c r="CP673" s="256"/>
      <c r="CQ673" s="256"/>
      <c r="CR673" s="247"/>
      <c r="CS673" s="64"/>
      <c r="CT673" s="226"/>
      <c r="CU673" s="226"/>
      <c r="CV673" s="226"/>
      <c r="CW673" s="226"/>
      <c r="CX673" s="226"/>
      <c r="CY673" s="247"/>
      <c r="CZ673" s="64"/>
      <c r="DA673" s="256"/>
      <c r="DB673" s="256"/>
      <c r="DC673" s="256"/>
      <c r="DD673" s="256"/>
      <c r="DE673" s="256"/>
    </row>
    <row r="674" spans="1:109" ht="16.5" x14ac:dyDescent="0.3">
      <c r="A674" s="391">
        <v>2010</v>
      </c>
      <c r="B674" s="353" t="s">
        <v>49</v>
      </c>
      <c r="C674" s="354" t="s">
        <v>108</v>
      </c>
      <c r="D674" s="355">
        <v>1166.3600000000001</v>
      </c>
      <c r="E674" s="355">
        <v>23214.799999999999</v>
      </c>
      <c r="F674" s="356">
        <v>4222.585</v>
      </c>
      <c r="G674" s="356">
        <v>1094.23</v>
      </c>
      <c r="H674" s="357">
        <v>29697.974999999999</v>
      </c>
      <c r="I674" s="54"/>
      <c r="J674" s="54"/>
      <c r="BY674" s="247"/>
      <c r="BZ674" s="64"/>
      <c r="CA674" s="254"/>
      <c r="CB674" s="254"/>
      <c r="CC674" s="254"/>
      <c r="CD674" s="254"/>
      <c r="CE674" s="254"/>
      <c r="CF674" s="247"/>
      <c r="CG674" s="64"/>
      <c r="CH674" s="255"/>
      <c r="CI674" s="255"/>
      <c r="CJ674" s="255"/>
      <c r="CK674" s="255"/>
      <c r="CL674" s="255"/>
      <c r="CM674" s="256"/>
      <c r="CN674" s="256"/>
      <c r="CO674" s="256"/>
      <c r="CP674" s="256"/>
      <c r="CQ674" s="256"/>
      <c r="CR674" s="247"/>
      <c r="CS674" s="64"/>
      <c r="CT674" s="226"/>
      <c r="CU674" s="226"/>
      <c r="CV674" s="226"/>
      <c r="CW674" s="226"/>
      <c r="CX674" s="226"/>
      <c r="CY674" s="247"/>
      <c r="CZ674" s="64"/>
      <c r="DA674" s="256"/>
      <c r="DB674" s="256"/>
      <c r="DC674" s="256"/>
      <c r="DD674" s="256"/>
      <c r="DE674" s="256"/>
    </row>
    <row r="675" spans="1:109" ht="16.5" x14ac:dyDescent="0.3">
      <c r="A675" s="410">
        <v>2011</v>
      </c>
      <c r="B675" s="64" t="s">
        <v>50</v>
      </c>
      <c r="C675" s="358" t="s">
        <v>108</v>
      </c>
      <c r="D675" s="359">
        <v>922.96</v>
      </c>
      <c r="E675" s="359">
        <v>19560.800000000003</v>
      </c>
      <c r="F675" s="360">
        <v>4555.5600000000004</v>
      </c>
      <c r="G675" s="360">
        <v>1432.1399999999999</v>
      </c>
      <c r="H675" s="118">
        <v>26471.460000000003</v>
      </c>
      <c r="I675" s="54"/>
      <c r="J675" s="54"/>
      <c r="BY675" s="247"/>
      <c r="BZ675" s="64"/>
      <c r="CA675" s="254"/>
      <c r="CB675" s="254"/>
      <c r="CC675" s="254"/>
      <c r="CD675" s="254"/>
      <c r="CE675" s="254"/>
      <c r="CF675" s="247"/>
      <c r="CG675" s="64"/>
      <c r="CH675" s="255"/>
      <c r="CI675" s="255"/>
      <c r="CJ675" s="255"/>
      <c r="CK675" s="255"/>
      <c r="CL675" s="255"/>
      <c r="CM675" s="256"/>
      <c r="CN675" s="256"/>
      <c r="CO675" s="256"/>
      <c r="CP675" s="256"/>
      <c r="CQ675" s="256"/>
      <c r="CR675" s="247"/>
      <c r="CS675" s="64"/>
      <c r="CT675" s="226"/>
      <c r="CU675" s="226"/>
      <c r="CV675" s="226"/>
      <c r="CW675" s="226"/>
      <c r="CX675" s="226"/>
      <c r="CY675" s="247"/>
      <c r="CZ675" s="64"/>
      <c r="DA675" s="256"/>
      <c r="DB675" s="256"/>
      <c r="DC675" s="256"/>
      <c r="DD675" s="256"/>
      <c r="DE675" s="256"/>
    </row>
    <row r="676" spans="1:109" ht="16.5" x14ac:dyDescent="0.3">
      <c r="A676" s="391">
        <v>2011</v>
      </c>
      <c r="B676" s="353" t="s">
        <v>51</v>
      </c>
      <c r="C676" s="354" t="s">
        <v>108</v>
      </c>
      <c r="D676" s="355">
        <v>1155.3599999999999</v>
      </c>
      <c r="E676" s="355">
        <v>20580.75</v>
      </c>
      <c r="F676" s="356">
        <v>4268.165</v>
      </c>
      <c r="G676" s="356">
        <v>446.09000000000003</v>
      </c>
      <c r="H676" s="357">
        <v>26450.364999999998</v>
      </c>
      <c r="I676" s="54"/>
      <c r="J676" s="54"/>
      <c r="BY676" s="247"/>
      <c r="BZ676" s="64"/>
      <c r="CA676" s="254"/>
      <c r="CB676" s="254"/>
      <c r="CC676" s="254"/>
      <c r="CD676" s="254"/>
      <c r="CE676" s="254"/>
      <c r="CF676" s="247"/>
      <c r="CG676" s="64"/>
      <c r="CH676" s="255"/>
      <c r="CI676" s="255"/>
      <c r="CJ676" s="255"/>
      <c r="CK676" s="255"/>
      <c r="CL676" s="255"/>
      <c r="CM676" s="256"/>
      <c r="CN676" s="256"/>
      <c r="CO676" s="256"/>
      <c r="CP676" s="256"/>
      <c r="CQ676" s="256"/>
      <c r="CR676" s="247"/>
      <c r="CS676" s="64"/>
      <c r="CT676" s="226"/>
      <c r="CU676" s="226"/>
      <c r="CV676" s="226"/>
      <c r="CW676" s="226"/>
      <c r="CX676" s="226"/>
      <c r="CY676" s="247"/>
      <c r="CZ676" s="64"/>
      <c r="DA676" s="256"/>
      <c r="DB676" s="256"/>
      <c r="DC676" s="256"/>
      <c r="DD676" s="256"/>
      <c r="DE676" s="256"/>
    </row>
    <row r="677" spans="1:109" ht="16.5" x14ac:dyDescent="0.3">
      <c r="A677" s="410">
        <v>2011</v>
      </c>
      <c r="B677" s="64" t="s">
        <v>52</v>
      </c>
      <c r="C677" s="358" t="s">
        <v>108</v>
      </c>
      <c r="D677" s="359">
        <v>1375.3799999999999</v>
      </c>
      <c r="E677" s="359">
        <v>27859.200000000001</v>
      </c>
      <c r="F677" s="360">
        <v>4594.16</v>
      </c>
      <c r="G677" s="360">
        <v>849.17</v>
      </c>
      <c r="H677" s="118">
        <v>34677.910000000003</v>
      </c>
      <c r="I677" s="54"/>
      <c r="J677" s="54"/>
      <c r="BY677" s="247"/>
      <c r="BZ677" s="64"/>
      <c r="CA677" s="254"/>
      <c r="CB677" s="254"/>
      <c r="CC677" s="254"/>
      <c r="CD677" s="254"/>
      <c r="CE677" s="254"/>
      <c r="CF677" s="247"/>
      <c r="CG677" s="64"/>
      <c r="CH677" s="255"/>
      <c r="CI677" s="255"/>
      <c r="CJ677" s="255"/>
      <c r="CK677" s="255"/>
      <c r="CL677" s="255"/>
      <c r="CM677" s="256"/>
      <c r="CN677" s="256"/>
      <c r="CO677" s="256"/>
      <c r="CP677" s="256"/>
      <c r="CQ677" s="256"/>
      <c r="CR677" s="247"/>
      <c r="CS677" s="64"/>
      <c r="CT677" s="226"/>
      <c r="CU677" s="226"/>
      <c r="CV677" s="226"/>
      <c r="CW677" s="226"/>
      <c r="CX677" s="226"/>
      <c r="CY677" s="247"/>
      <c r="CZ677" s="64"/>
      <c r="DA677" s="256"/>
      <c r="DB677" s="256"/>
      <c r="DC677" s="256"/>
      <c r="DD677" s="256"/>
      <c r="DE677" s="256"/>
    </row>
    <row r="678" spans="1:109" ht="16.5" x14ac:dyDescent="0.3">
      <c r="A678" s="391">
        <v>2011</v>
      </c>
      <c r="B678" s="353" t="s">
        <v>40</v>
      </c>
      <c r="C678" s="354" t="s">
        <v>108</v>
      </c>
      <c r="D678" s="355">
        <v>1233.92</v>
      </c>
      <c r="E678" s="355">
        <v>24382.5</v>
      </c>
      <c r="F678" s="356">
        <v>4820.2075000000004</v>
      </c>
      <c r="G678" s="356">
        <v>432.46</v>
      </c>
      <c r="H678" s="357">
        <v>30869.087499999998</v>
      </c>
      <c r="I678" s="54"/>
      <c r="J678" s="54"/>
      <c r="BY678" s="247"/>
      <c r="BZ678" s="64"/>
      <c r="CA678" s="254"/>
      <c r="CB678" s="254"/>
      <c r="CC678" s="254"/>
      <c r="CD678" s="254"/>
      <c r="CE678" s="254"/>
      <c r="CF678" s="247"/>
      <c r="CG678" s="64"/>
      <c r="CH678" s="255"/>
      <c r="CI678" s="255"/>
      <c r="CJ678" s="255"/>
      <c r="CK678" s="255"/>
      <c r="CL678" s="255"/>
      <c r="CM678" s="256"/>
      <c r="CN678" s="256"/>
      <c r="CO678" s="256"/>
      <c r="CP678" s="256"/>
      <c r="CQ678" s="256"/>
      <c r="CR678" s="247"/>
      <c r="CS678" s="64"/>
      <c r="CT678" s="226"/>
      <c r="CU678" s="226"/>
      <c r="CV678" s="226"/>
      <c r="CW678" s="226"/>
      <c r="CX678" s="226"/>
      <c r="CY678" s="247"/>
      <c r="CZ678" s="64"/>
      <c r="DA678" s="256"/>
      <c r="DB678" s="256"/>
      <c r="DC678" s="256"/>
      <c r="DD678" s="256"/>
      <c r="DE678" s="256"/>
    </row>
    <row r="679" spans="1:109" ht="16.5" x14ac:dyDescent="0.3">
      <c r="A679" s="410">
        <v>2011</v>
      </c>
      <c r="B679" s="64" t="s">
        <v>42</v>
      </c>
      <c r="C679" s="358" t="s">
        <v>108</v>
      </c>
      <c r="D679" s="359">
        <v>1785.96</v>
      </c>
      <c r="E679" s="359">
        <v>23621.1</v>
      </c>
      <c r="F679" s="360">
        <v>5103.6424999999999</v>
      </c>
      <c r="G679" s="360">
        <v>1582.75</v>
      </c>
      <c r="H679" s="118">
        <v>32093.452499999999</v>
      </c>
      <c r="I679" s="54"/>
      <c r="J679" s="54"/>
      <c r="BY679" s="247"/>
      <c r="BZ679" s="64"/>
      <c r="CA679" s="254"/>
      <c r="CB679" s="254"/>
      <c r="CC679" s="254"/>
      <c r="CD679" s="254"/>
      <c r="CE679" s="254"/>
      <c r="CF679" s="247"/>
      <c r="CG679" s="64"/>
      <c r="CH679" s="255"/>
      <c r="CI679" s="255"/>
      <c r="CJ679" s="255"/>
      <c r="CK679" s="255"/>
      <c r="CL679" s="255"/>
      <c r="CM679" s="256"/>
      <c r="CN679" s="256"/>
      <c r="CO679" s="256"/>
      <c r="CP679" s="256"/>
      <c r="CQ679" s="256"/>
      <c r="CR679" s="247"/>
      <c r="CS679" s="64"/>
      <c r="CT679" s="226"/>
      <c r="CU679" s="226"/>
      <c r="CV679" s="226"/>
      <c r="CW679" s="226"/>
      <c r="CX679" s="226"/>
      <c r="CY679" s="247"/>
      <c r="CZ679" s="64"/>
      <c r="DA679" s="256"/>
      <c r="DB679" s="256"/>
      <c r="DC679" s="256"/>
      <c r="DD679" s="256"/>
      <c r="DE679" s="256"/>
    </row>
    <row r="680" spans="1:109" ht="16.5" x14ac:dyDescent="0.3">
      <c r="A680" s="391">
        <v>2011</v>
      </c>
      <c r="B680" s="353" t="s">
        <v>43</v>
      </c>
      <c r="C680" s="354" t="s">
        <v>108</v>
      </c>
      <c r="D680" s="355">
        <v>1381.87</v>
      </c>
      <c r="E680" s="355">
        <v>23070.450000000004</v>
      </c>
      <c r="F680" s="356">
        <v>4512.2250000000004</v>
      </c>
      <c r="G680" s="356">
        <v>2245.41</v>
      </c>
      <c r="H680" s="357">
        <v>31209.954999999998</v>
      </c>
      <c r="I680" s="54"/>
      <c r="J680" s="54"/>
      <c r="BY680" s="247"/>
      <c r="BZ680" s="64"/>
      <c r="CA680" s="254"/>
      <c r="CB680" s="254"/>
      <c r="CC680" s="254"/>
      <c r="CD680" s="254"/>
      <c r="CE680" s="254"/>
      <c r="CF680" s="247"/>
      <c r="CG680" s="64"/>
      <c r="CH680" s="255"/>
      <c r="CI680" s="255"/>
      <c r="CJ680" s="255"/>
      <c r="CK680" s="255"/>
      <c r="CL680" s="255"/>
      <c r="CM680" s="256"/>
      <c r="CN680" s="256"/>
      <c r="CO680" s="256"/>
      <c r="CP680" s="256"/>
      <c r="CQ680" s="256"/>
      <c r="CR680" s="247"/>
      <c r="CS680" s="64"/>
      <c r="CT680" s="226"/>
      <c r="CU680" s="226"/>
      <c r="CV680" s="226"/>
      <c r="CW680" s="226"/>
      <c r="CX680" s="226"/>
      <c r="CY680" s="247"/>
      <c r="CZ680" s="64"/>
      <c r="DA680" s="256"/>
      <c r="DB680" s="256"/>
      <c r="DC680" s="256"/>
      <c r="DD680" s="256"/>
      <c r="DE680" s="256"/>
    </row>
    <row r="681" spans="1:109" ht="16.5" x14ac:dyDescent="0.3">
      <c r="A681" s="410">
        <v>2011</v>
      </c>
      <c r="B681" s="64" t="s">
        <v>44</v>
      </c>
      <c r="C681" s="358" t="s">
        <v>108</v>
      </c>
      <c r="D681" s="359">
        <v>1497.92</v>
      </c>
      <c r="E681" s="359">
        <v>26136.399999999998</v>
      </c>
      <c r="F681" s="360">
        <v>3936.8650000000002</v>
      </c>
      <c r="G681" s="360">
        <v>1486.2800000000002</v>
      </c>
      <c r="H681" s="118">
        <v>33057.465000000004</v>
      </c>
      <c r="I681" s="54"/>
      <c r="J681" s="54"/>
      <c r="BY681" s="247"/>
      <c r="BZ681" s="64"/>
      <c r="CA681" s="254"/>
      <c r="CB681" s="254"/>
      <c r="CC681" s="254"/>
      <c r="CD681" s="254"/>
      <c r="CE681" s="254"/>
      <c r="CF681" s="247"/>
      <c r="CG681" s="64"/>
      <c r="CH681" s="255"/>
      <c r="CI681" s="255"/>
      <c r="CJ681" s="255"/>
      <c r="CK681" s="255"/>
      <c r="CL681" s="255"/>
      <c r="CM681" s="256"/>
      <c r="CN681" s="256"/>
      <c r="CO681" s="256"/>
      <c r="CP681" s="256"/>
      <c r="CQ681" s="256"/>
      <c r="CR681" s="247"/>
      <c r="CS681" s="64"/>
      <c r="CT681" s="226"/>
      <c r="CU681" s="226"/>
      <c r="CV681" s="226"/>
      <c r="CW681" s="226"/>
      <c r="CX681" s="226"/>
      <c r="CY681" s="247"/>
      <c r="CZ681" s="64"/>
      <c r="DA681" s="256"/>
      <c r="DB681" s="256"/>
      <c r="DC681" s="256"/>
      <c r="DD681" s="256"/>
      <c r="DE681" s="256"/>
    </row>
    <row r="682" spans="1:109" ht="16.5" x14ac:dyDescent="0.3">
      <c r="A682" s="391">
        <v>2011</v>
      </c>
      <c r="B682" s="353" t="s">
        <v>45</v>
      </c>
      <c r="C682" s="354" t="s">
        <v>108</v>
      </c>
      <c r="D682" s="355">
        <v>2496</v>
      </c>
      <c r="E682" s="355">
        <v>25126.21</v>
      </c>
      <c r="F682" s="356">
        <v>4087.7449999999999</v>
      </c>
      <c r="G682" s="356">
        <v>1589.8500000000001</v>
      </c>
      <c r="H682" s="357">
        <v>33299.805</v>
      </c>
      <c r="I682" s="54"/>
      <c r="J682" s="54"/>
      <c r="BY682" s="247"/>
      <c r="BZ682" s="64"/>
      <c r="CA682" s="254"/>
      <c r="CB682" s="254"/>
      <c r="CC682" s="254"/>
      <c r="CD682" s="254"/>
      <c r="CE682" s="254"/>
      <c r="CF682" s="247"/>
      <c r="CG682" s="64"/>
      <c r="CH682" s="255"/>
      <c r="CI682" s="255"/>
      <c r="CJ682" s="255"/>
      <c r="CK682" s="255"/>
      <c r="CL682" s="255"/>
      <c r="CM682" s="256"/>
      <c r="CN682" s="256"/>
      <c r="CO682" s="256"/>
      <c r="CP682" s="256"/>
      <c r="CQ682" s="256"/>
      <c r="CR682" s="247"/>
      <c r="CS682" s="64"/>
      <c r="CT682" s="226"/>
      <c r="CU682" s="226"/>
      <c r="CV682" s="226"/>
      <c r="CW682" s="226"/>
      <c r="CX682" s="226"/>
      <c r="CY682" s="247"/>
      <c r="CZ682" s="64"/>
      <c r="DA682" s="256"/>
      <c r="DB682" s="256"/>
      <c r="DC682" s="256"/>
      <c r="DD682" s="256"/>
      <c r="DE682" s="256"/>
    </row>
    <row r="683" spans="1:109" ht="16.5" x14ac:dyDescent="0.3">
      <c r="A683" s="410">
        <v>2011</v>
      </c>
      <c r="B683" s="64" t="s">
        <v>46</v>
      </c>
      <c r="C683" s="358" t="s">
        <v>108</v>
      </c>
      <c r="D683" s="359">
        <v>2024.78</v>
      </c>
      <c r="E683" s="359">
        <v>23980.275000000001</v>
      </c>
      <c r="F683" s="360">
        <v>5224.5349999999999</v>
      </c>
      <c r="G683" s="360">
        <v>1861.5974999999999</v>
      </c>
      <c r="H683" s="118">
        <v>33091.1875</v>
      </c>
      <c r="I683" s="54"/>
      <c r="J683" s="54"/>
      <c r="BY683" s="247"/>
      <c r="BZ683" s="64"/>
      <c r="CA683" s="254"/>
      <c r="CB683" s="254"/>
      <c r="CC683" s="254"/>
      <c r="CD683" s="254"/>
      <c r="CE683" s="254"/>
      <c r="CF683" s="247"/>
      <c r="CG683" s="64"/>
      <c r="CH683" s="255"/>
      <c r="CI683" s="255"/>
      <c r="CJ683" s="255"/>
      <c r="CK683" s="255"/>
      <c r="CL683" s="255"/>
      <c r="CM683" s="256"/>
      <c r="CN683" s="256"/>
      <c r="CO683" s="256"/>
      <c r="CP683" s="256"/>
      <c r="CQ683" s="256"/>
      <c r="CR683" s="247"/>
      <c r="CS683" s="64"/>
      <c r="CT683" s="226"/>
      <c r="CU683" s="226"/>
      <c r="CV683" s="226"/>
      <c r="CW683" s="226"/>
      <c r="CX683" s="226"/>
      <c r="CY683" s="247"/>
      <c r="CZ683" s="64"/>
      <c r="DA683" s="256"/>
      <c r="DB683" s="256"/>
      <c r="DC683" s="256"/>
      <c r="DD683" s="256"/>
      <c r="DE683" s="256"/>
    </row>
    <row r="684" spans="1:109" ht="16.5" x14ac:dyDescent="0.3">
      <c r="A684" s="391">
        <v>2011</v>
      </c>
      <c r="B684" s="353" t="s">
        <v>47</v>
      </c>
      <c r="C684" s="354" t="s">
        <v>108</v>
      </c>
      <c r="D684" s="355">
        <v>2559.31</v>
      </c>
      <c r="E684" s="355">
        <v>24871.600000000002</v>
      </c>
      <c r="F684" s="356">
        <v>4604.8949999999995</v>
      </c>
      <c r="G684" s="356">
        <v>1597.4</v>
      </c>
      <c r="H684" s="357">
        <v>33633.205000000002</v>
      </c>
      <c r="I684" s="54"/>
      <c r="J684" s="54"/>
      <c r="BY684" s="247"/>
      <c r="BZ684" s="64"/>
      <c r="CA684" s="254"/>
      <c r="CB684" s="254"/>
      <c r="CC684" s="254"/>
      <c r="CD684" s="254"/>
      <c r="CE684" s="254"/>
      <c r="CF684" s="247"/>
      <c r="CG684" s="64"/>
      <c r="CH684" s="255"/>
      <c r="CI684" s="255"/>
      <c r="CJ684" s="255"/>
      <c r="CK684" s="255"/>
      <c r="CL684" s="255"/>
      <c r="CM684" s="256"/>
      <c r="CN684" s="256"/>
      <c r="CO684" s="256"/>
      <c r="CP684" s="256"/>
      <c r="CQ684" s="256"/>
      <c r="CR684" s="247"/>
      <c r="CS684" s="64"/>
      <c r="CT684" s="226"/>
      <c r="CU684" s="226"/>
      <c r="CV684" s="226"/>
      <c r="CW684" s="226"/>
      <c r="CX684" s="226"/>
      <c r="CY684" s="247"/>
      <c r="CZ684" s="64"/>
      <c r="DA684" s="256"/>
      <c r="DB684" s="256"/>
      <c r="DC684" s="256"/>
      <c r="DD684" s="256"/>
      <c r="DE684" s="256"/>
    </row>
    <row r="685" spans="1:109" ht="16.5" x14ac:dyDescent="0.3">
      <c r="A685" s="410">
        <v>2011</v>
      </c>
      <c r="B685" s="64" t="s">
        <v>48</v>
      </c>
      <c r="C685" s="358" t="s">
        <v>108</v>
      </c>
      <c r="D685" s="359">
        <v>1864.8399999999997</v>
      </c>
      <c r="E685" s="359">
        <v>27372.382999999998</v>
      </c>
      <c r="F685" s="360">
        <v>4702.5325000000003</v>
      </c>
      <c r="G685" s="360">
        <v>1687.03</v>
      </c>
      <c r="H685" s="118">
        <v>35626.785499999998</v>
      </c>
      <c r="I685" s="54"/>
      <c r="J685" s="54"/>
      <c r="BY685" s="247"/>
      <c r="BZ685" s="64"/>
      <c r="CA685" s="254"/>
      <c r="CB685" s="254"/>
      <c r="CC685" s="254"/>
      <c r="CD685" s="254"/>
      <c r="CE685" s="254"/>
      <c r="CF685" s="247"/>
      <c r="CG685" s="64"/>
      <c r="CH685" s="255"/>
      <c r="CI685" s="255"/>
      <c r="CJ685" s="255"/>
      <c r="CK685" s="255"/>
      <c r="CL685" s="255"/>
      <c r="CM685" s="256"/>
      <c r="CN685" s="256"/>
      <c r="CO685" s="256"/>
      <c r="CP685" s="256"/>
      <c r="CQ685" s="256"/>
      <c r="CR685" s="247"/>
      <c r="CS685" s="64"/>
      <c r="CT685" s="226"/>
      <c r="CU685" s="226"/>
      <c r="CV685" s="226"/>
      <c r="CW685" s="226"/>
      <c r="CX685" s="226"/>
      <c r="CY685" s="247"/>
      <c r="CZ685" s="64"/>
      <c r="DA685" s="256"/>
      <c r="DB685" s="256"/>
      <c r="DC685" s="256"/>
      <c r="DD685" s="256"/>
      <c r="DE685" s="256"/>
    </row>
    <row r="686" spans="1:109" ht="16.5" x14ac:dyDescent="0.3">
      <c r="A686" s="391">
        <v>2011</v>
      </c>
      <c r="B686" s="353" t="s">
        <v>49</v>
      </c>
      <c r="C686" s="354" t="s">
        <v>108</v>
      </c>
      <c r="D686" s="355">
        <v>1907.6900000000003</v>
      </c>
      <c r="E686" s="355">
        <v>23207.300000000003</v>
      </c>
      <c r="F686" s="356">
        <v>4345.9674999999997</v>
      </c>
      <c r="G686" s="356">
        <v>2369.87</v>
      </c>
      <c r="H686" s="357">
        <v>31830.827500000003</v>
      </c>
      <c r="I686" s="54"/>
      <c r="J686" s="54"/>
      <c r="BY686" s="247"/>
      <c r="BZ686" s="64"/>
      <c r="CA686" s="254"/>
      <c r="CB686" s="254"/>
      <c r="CC686" s="254"/>
      <c r="CD686" s="254"/>
      <c r="CE686" s="254"/>
      <c r="CF686" s="247"/>
      <c r="CG686" s="64"/>
      <c r="CH686" s="255"/>
      <c r="CI686" s="255"/>
      <c r="CJ686" s="255"/>
      <c r="CK686" s="255"/>
      <c r="CL686" s="255"/>
      <c r="CM686" s="256"/>
      <c r="CN686" s="256"/>
      <c r="CO686" s="256"/>
      <c r="CP686" s="256"/>
      <c r="CQ686" s="256"/>
      <c r="CR686" s="247"/>
      <c r="CS686" s="64"/>
      <c r="CT686" s="226"/>
      <c r="CU686" s="226"/>
      <c r="CV686" s="226"/>
      <c r="CW686" s="226"/>
      <c r="CX686" s="226"/>
      <c r="CY686" s="247"/>
      <c r="CZ686" s="64"/>
      <c r="DA686" s="256"/>
      <c r="DB686" s="256"/>
      <c r="DC686" s="256"/>
      <c r="DD686" s="256"/>
      <c r="DE686" s="256"/>
    </row>
    <row r="687" spans="1:109" ht="16.5" x14ac:dyDescent="0.3">
      <c r="A687" s="410">
        <v>2012</v>
      </c>
      <c r="B687" s="64" t="s">
        <v>50</v>
      </c>
      <c r="C687" s="358" t="s">
        <v>108</v>
      </c>
      <c r="D687" s="359">
        <v>2081.08</v>
      </c>
      <c r="E687" s="359">
        <v>25022.574999999997</v>
      </c>
      <c r="F687" s="360">
        <v>6215.9775</v>
      </c>
      <c r="G687" s="360">
        <v>2221.6800000000003</v>
      </c>
      <c r="H687" s="118">
        <v>35541.3125</v>
      </c>
      <c r="I687" s="54"/>
      <c r="J687" s="54"/>
      <c r="BY687" s="247"/>
      <c r="BZ687" s="64"/>
      <c r="CA687" s="254"/>
      <c r="CB687" s="254"/>
      <c r="CC687" s="254"/>
      <c r="CD687" s="254"/>
      <c r="CE687" s="254"/>
      <c r="CF687" s="247"/>
      <c r="CG687" s="64"/>
      <c r="CH687" s="255"/>
      <c r="CI687" s="255"/>
      <c r="CJ687" s="255"/>
      <c r="CK687" s="255"/>
      <c r="CL687" s="255"/>
      <c r="CM687" s="256"/>
      <c r="CN687" s="256"/>
      <c r="CO687" s="256"/>
      <c r="CP687" s="256"/>
      <c r="CQ687" s="256"/>
      <c r="CR687" s="247"/>
      <c r="CS687" s="64"/>
      <c r="CT687" s="226"/>
      <c r="CU687" s="226"/>
      <c r="CV687" s="226"/>
      <c r="CW687" s="226"/>
      <c r="CX687" s="226"/>
      <c r="CY687" s="247"/>
      <c r="CZ687" s="64"/>
      <c r="DA687" s="256"/>
      <c r="DB687" s="256"/>
      <c r="DC687" s="256"/>
      <c r="DD687" s="256"/>
      <c r="DE687" s="256"/>
    </row>
    <row r="688" spans="1:109" ht="16.5" x14ac:dyDescent="0.3">
      <c r="A688" s="391">
        <v>2012</v>
      </c>
      <c r="B688" s="353" t="s">
        <v>51</v>
      </c>
      <c r="C688" s="354" t="s">
        <v>108</v>
      </c>
      <c r="D688" s="355">
        <v>1920.3200000000002</v>
      </c>
      <c r="E688" s="355">
        <v>22015.975000000002</v>
      </c>
      <c r="F688" s="356">
        <v>5504.7350000000006</v>
      </c>
      <c r="G688" s="356">
        <v>1712.0325</v>
      </c>
      <c r="H688" s="357">
        <v>31153.0625</v>
      </c>
      <c r="I688" s="54"/>
      <c r="J688" s="54"/>
      <c r="BY688" s="247"/>
      <c r="BZ688" s="64"/>
      <c r="CA688" s="254"/>
      <c r="CB688" s="254"/>
      <c r="CC688" s="254"/>
      <c r="CD688" s="254"/>
      <c r="CE688" s="254"/>
      <c r="CF688" s="247"/>
      <c r="CG688" s="64"/>
      <c r="CH688" s="255"/>
      <c r="CI688" s="255"/>
      <c r="CJ688" s="255"/>
      <c r="CK688" s="255"/>
      <c r="CL688" s="255"/>
      <c r="CM688" s="256"/>
      <c r="CN688" s="256"/>
      <c r="CO688" s="256"/>
      <c r="CP688" s="256"/>
      <c r="CQ688" s="256"/>
      <c r="CR688" s="247"/>
      <c r="CS688" s="64"/>
      <c r="CT688" s="226"/>
      <c r="CU688" s="226"/>
      <c r="CV688" s="226"/>
      <c r="CW688" s="226"/>
      <c r="CX688" s="226"/>
      <c r="CY688" s="247"/>
      <c r="CZ688" s="64"/>
      <c r="DA688" s="256"/>
      <c r="DB688" s="256"/>
      <c r="DC688" s="256"/>
      <c r="DD688" s="256"/>
      <c r="DE688" s="256"/>
    </row>
    <row r="689" spans="1:109" ht="16.5" x14ac:dyDescent="0.3">
      <c r="A689" s="410">
        <v>2012</v>
      </c>
      <c r="B689" s="64" t="s">
        <v>52</v>
      </c>
      <c r="C689" s="358" t="s">
        <v>108</v>
      </c>
      <c r="D689" s="359">
        <v>1938.88</v>
      </c>
      <c r="E689" s="359">
        <v>24029.850000000002</v>
      </c>
      <c r="F689" s="360">
        <v>5510.77</v>
      </c>
      <c r="G689" s="360">
        <v>1901.6499999999999</v>
      </c>
      <c r="H689" s="118">
        <v>33381.15</v>
      </c>
      <c r="I689" s="54"/>
      <c r="J689" s="54"/>
      <c r="BY689" s="247"/>
      <c r="BZ689" s="64"/>
      <c r="CA689" s="254"/>
      <c r="CB689" s="254"/>
      <c r="CC689" s="254"/>
      <c r="CD689" s="254"/>
      <c r="CE689" s="254"/>
      <c r="CF689" s="247"/>
      <c r="CG689" s="64"/>
      <c r="CH689" s="255"/>
      <c r="CI689" s="255"/>
      <c r="CJ689" s="255"/>
      <c r="CK689" s="255"/>
      <c r="CL689" s="255"/>
      <c r="CM689" s="256"/>
      <c r="CN689" s="256"/>
      <c r="CO689" s="256"/>
      <c r="CP689" s="256"/>
      <c r="CQ689" s="256"/>
      <c r="CR689" s="247"/>
      <c r="CS689" s="64"/>
      <c r="CT689" s="226"/>
      <c r="CU689" s="226"/>
      <c r="CV689" s="226"/>
      <c r="CW689" s="226"/>
      <c r="CX689" s="226"/>
      <c r="CY689" s="247"/>
      <c r="CZ689" s="64"/>
      <c r="DA689" s="256"/>
      <c r="DB689" s="256"/>
      <c r="DC689" s="256"/>
      <c r="DD689" s="256"/>
      <c r="DE689" s="256"/>
    </row>
    <row r="690" spans="1:109" ht="16.5" x14ac:dyDescent="0.3">
      <c r="A690" s="391">
        <v>2012</v>
      </c>
      <c r="B690" s="353" t="s">
        <v>40</v>
      </c>
      <c r="C690" s="354" t="s">
        <v>108</v>
      </c>
      <c r="D690" s="355">
        <v>2631.46</v>
      </c>
      <c r="E690" s="355">
        <v>19712.150000000001</v>
      </c>
      <c r="F690" s="356">
        <v>4397.2650000000003</v>
      </c>
      <c r="G690" s="356">
        <v>2031.22</v>
      </c>
      <c r="H690" s="357">
        <v>28772.094999999998</v>
      </c>
      <c r="I690" s="54"/>
      <c r="J690" s="54"/>
      <c r="BY690" s="247"/>
      <c r="BZ690" s="64"/>
      <c r="CA690" s="254"/>
      <c r="CB690" s="254"/>
      <c r="CC690" s="254"/>
      <c r="CD690" s="254"/>
      <c r="CE690" s="254"/>
      <c r="CF690" s="247"/>
      <c r="CG690" s="64"/>
      <c r="CH690" s="255"/>
      <c r="CI690" s="255"/>
      <c r="CJ690" s="255"/>
      <c r="CK690" s="255"/>
      <c r="CL690" s="255"/>
      <c r="CM690" s="256"/>
      <c r="CN690" s="256"/>
      <c r="CO690" s="256"/>
      <c r="CP690" s="256"/>
      <c r="CQ690" s="256"/>
      <c r="CR690" s="247"/>
      <c r="CS690" s="64"/>
      <c r="CT690" s="226"/>
      <c r="CU690" s="226"/>
      <c r="CV690" s="226"/>
      <c r="CW690" s="226"/>
      <c r="CX690" s="226"/>
      <c r="CY690" s="247"/>
      <c r="CZ690" s="64"/>
      <c r="DA690" s="256"/>
      <c r="DB690" s="256"/>
      <c r="DC690" s="256"/>
      <c r="DD690" s="256"/>
      <c r="DE690" s="256"/>
    </row>
    <row r="691" spans="1:109" ht="16.5" x14ac:dyDescent="0.3">
      <c r="A691" s="410">
        <v>2012</v>
      </c>
      <c r="B691" s="64" t="s">
        <v>42</v>
      </c>
      <c r="C691" s="358" t="s">
        <v>108</v>
      </c>
      <c r="D691" s="359">
        <v>2641.2</v>
      </c>
      <c r="E691" s="359">
        <v>21088.35</v>
      </c>
      <c r="F691" s="360">
        <v>6781.41</v>
      </c>
      <c r="G691" s="360">
        <v>2752.0725000000002</v>
      </c>
      <c r="H691" s="118">
        <v>33263.032500000001</v>
      </c>
      <c r="I691" s="54"/>
      <c r="J691" s="54"/>
      <c r="BY691" s="247"/>
      <c r="BZ691" s="64"/>
      <c r="CA691" s="254"/>
      <c r="CB691" s="254"/>
      <c r="CC691" s="254"/>
      <c r="CD691" s="254"/>
      <c r="CE691" s="254"/>
      <c r="CF691" s="247"/>
      <c r="CG691" s="64"/>
      <c r="CH691" s="255"/>
      <c r="CI691" s="255"/>
      <c r="CJ691" s="255"/>
      <c r="CK691" s="255"/>
      <c r="CL691" s="255"/>
      <c r="CM691" s="256"/>
      <c r="CN691" s="256"/>
      <c r="CO691" s="256"/>
      <c r="CP691" s="256"/>
      <c r="CQ691" s="256"/>
      <c r="CR691" s="247"/>
      <c r="CS691" s="64"/>
      <c r="CT691" s="226"/>
      <c r="CU691" s="226"/>
      <c r="CV691" s="226"/>
      <c r="CW691" s="226"/>
      <c r="CX691" s="226"/>
      <c r="CY691" s="247"/>
      <c r="CZ691" s="64"/>
      <c r="DA691" s="256"/>
      <c r="DB691" s="256"/>
      <c r="DC691" s="256"/>
      <c r="DD691" s="256"/>
      <c r="DE691" s="256"/>
    </row>
    <row r="692" spans="1:109" ht="16.5" x14ac:dyDescent="0.3">
      <c r="A692" s="391">
        <v>2012</v>
      </c>
      <c r="B692" s="353" t="s">
        <v>43</v>
      </c>
      <c r="C692" s="354" t="s">
        <v>108</v>
      </c>
      <c r="D692" s="355">
        <v>2550.02</v>
      </c>
      <c r="E692" s="355">
        <v>22279.1</v>
      </c>
      <c r="F692" s="356">
        <v>6583.0924999999997</v>
      </c>
      <c r="G692" s="356">
        <v>1964.9700000000003</v>
      </c>
      <c r="H692" s="357">
        <v>33377.182499999995</v>
      </c>
      <c r="I692" s="54"/>
      <c r="J692" s="54"/>
      <c r="BY692" s="247"/>
      <c r="BZ692" s="64"/>
      <c r="CA692" s="254"/>
      <c r="CB692" s="254"/>
      <c r="CC692" s="254"/>
      <c r="CD692" s="254"/>
      <c r="CE692" s="254"/>
      <c r="CF692" s="247"/>
      <c r="CG692" s="64"/>
      <c r="CH692" s="255"/>
      <c r="CI692" s="255"/>
      <c r="CJ692" s="255"/>
      <c r="CK692" s="255"/>
      <c r="CL692" s="255"/>
      <c r="CM692" s="256"/>
      <c r="CN692" s="256"/>
      <c r="CO692" s="256"/>
      <c r="CP692" s="256"/>
      <c r="CQ692" s="256"/>
      <c r="CR692" s="247"/>
      <c r="CS692" s="64"/>
      <c r="CT692" s="226"/>
      <c r="CU692" s="226"/>
      <c r="CV692" s="226"/>
      <c r="CW692" s="226"/>
      <c r="CX692" s="226"/>
      <c r="CY692" s="247"/>
      <c r="CZ692" s="64"/>
      <c r="DA692" s="256"/>
      <c r="DB692" s="256"/>
      <c r="DC692" s="256"/>
      <c r="DD692" s="256"/>
      <c r="DE692" s="256"/>
    </row>
    <row r="693" spans="1:109" ht="16.5" x14ac:dyDescent="0.3">
      <c r="A693" s="410">
        <v>2012</v>
      </c>
      <c r="B693" s="64" t="s">
        <v>44</v>
      </c>
      <c r="C693" s="358" t="s">
        <v>108</v>
      </c>
      <c r="D693" s="359">
        <v>2981.89</v>
      </c>
      <c r="E693" s="359">
        <v>20839.78</v>
      </c>
      <c r="F693" s="360">
        <v>5608.87</v>
      </c>
      <c r="G693" s="360">
        <v>2362.27</v>
      </c>
      <c r="H693" s="118">
        <v>31792.809999999998</v>
      </c>
      <c r="I693" s="54"/>
      <c r="J693" s="54"/>
      <c r="BY693" s="247"/>
      <c r="BZ693" s="64"/>
      <c r="CA693" s="254"/>
      <c r="CB693" s="254"/>
      <c r="CC693" s="254"/>
      <c r="CD693" s="254"/>
      <c r="CE693" s="254"/>
      <c r="CF693" s="247"/>
      <c r="CG693" s="64"/>
      <c r="CH693" s="255"/>
      <c r="CI693" s="255"/>
      <c r="CJ693" s="255"/>
      <c r="CK693" s="255"/>
      <c r="CL693" s="255"/>
      <c r="CM693" s="256"/>
      <c r="CN693" s="256"/>
      <c r="CO693" s="256"/>
      <c r="CP693" s="256"/>
      <c r="CQ693" s="256"/>
      <c r="CR693" s="247"/>
      <c r="CS693" s="64"/>
      <c r="CT693" s="226"/>
      <c r="CU693" s="226"/>
      <c r="CV693" s="226"/>
      <c r="CW693" s="226"/>
      <c r="CX693" s="226"/>
      <c r="CY693" s="247"/>
      <c r="CZ693" s="64"/>
      <c r="DA693" s="256"/>
      <c r="DB693" s="256"/>
      <c r="DC693" s="256"/>
      <c r="DD693" s="256"/>
      <c r="DE693" s="256"/>
    </row>
    <row r="694" spans="1:109" ht="16.5" x14ac:dyDescent="0.3">
      <c r="A694" s="391">
        <v>2012</v>
      </c>
      <c r="B694" s="353" t="s">
        <v>45</v>
      </c>
      <c r="C694" s="354" t="s">
        <v>108</v>
      </c>
      <c r="D694" s="355">
        <v>2746.12</v>
      </c>
      <c r="E694" s="355">
        <v>20775</v>
      </c>
      <c r="F694" s="356">
        <v>6013.6699999999992</v>
      </c>
      <c r="G694" s="356">
        <v>2514.4</v>
      </c>
      <c r="H694" s="357">
        <v>32049.19</v>
      </c>
      <c r="I694" s="54"/>
      <c r="J694" s="54"/>
      <c r="BY694" s="247"/>
      <c r="BZ694" s="64"/>
      <c r="CA694" s="254"/>
      <c r="CB694" s="254"/>
      <c r="CC694" s="254"/>
      <c r="CD694" s="254"/>
      <c r="CE694" s="254"/>
      <c r="CF694" s="247"/>
      <c r="CG694" s="64"/>
      <c r="CH694" s="255"/>
      <c r="CI694" s="255"/>
      <c r="CJ694" s="255"/>
      <c r="CK694" s="255"/>
      <c r="CL694" s="255"/>
      <c r="CM694" s="256"/>
      <c r="CN694" s="256"/>
      <c r="CO694" s="256"/>
      <c r="CP694" s="256"/>
      <c r="CQ694" s="256"/>
      <c r="CR694" s="247"/>
      <c r="CS694" s="64"/>
      <c r="CT694" s="226"/>
      <c r="CU694" s="226"/>
      <c r="CV694" s="226"/>
      <c r="CW694" s="226"/>
      <c r="CX694" s="226"/>
      <c r="CY694" s="247"/>
      <c r="CZ694" s="64"/>
      <c r="DA694" s="256"/>
      <c r="DB694" s="256"/>
      <c r="DC694" s="256"/>
      <c r="DD694" s="256"/>
      <c r="DE694" s="256"/>
    </row>
    <row r="695" spans="1:109" ht="16.5" x14ac:dyDescent="0.3">
      <c r="A695" s="410">
        <v>2012</v>
      </c>
      <c r="B695" s="64" t="s">
        <v>46</v>
      </c>
      <c r="C695" s="358" t="s">
        <v>108</v>
      </c>
      <c r="D695" s="359">
        <v>2135.37</v>
      </c>
      <c r="E695" s="359">
        <v>20165.099999999999</v>
      </c>
      <c r="F695" s="360">
        <v>6232.1725000000006</v>
      </c>
      <c r="G695" s="360">
        <v>2087.87</v>
      </c>
      <c r="H695" s="118">
        <v>30620.512500000001</v>
      </c>
      <c r="I695" s="54"/>
      <c r="J695" s="54"/>
      <c r="BY695" s="247"/>
      <c r="BZ695" s="64"/>
      <c r="CA695" s="254"/>
      <c r="CB695" s="254"/>
      <c r="CC695" s="254"/>
      <c r="CD695" s="254"/>
      <c r="CE695" s="254"/>
      <c r="CF695" s="247"/>
      <c r="CG695" s="64"/>
      <c r="CH695" s="255"/>
      <c r="CI695" s="255"/>
      <c r="CJ695" s="255"/>
      <c r="CK695" s="255"/>
      <c r="CL695" s="255"/>
      <c r="CM695" s="256"/>
      <c r="CN695" s="256"/>
      <c r="CO695" s="256"/>
      <c r="CP695" s="256"/>
      <c r="CQ695" s="256"/>
      <c r="CR695" s="247"/>
      <c r="CS695" s="64"/>
      <c r="CT695" s="226"/>
      <c r="CU695" s="226"/>
      <c r="CV695" s="226"/>
      <c r="CW695" s="226"/>
      <c r="CX695" s="226"/>
      <c r="CY695" s="247"/>
      <c r="CZ695" s="64"/>
      <c r="DA695" s="256"/>
      <c r="DB695" s="256"/>
      <c r="DC695" s="256"/>
      <c r="DD695" s="256"/>
      <c r="DE695" s="256"/>
    </row>
    <row r="696" spans="1:109" ht="16.5" x14ac:dyDescent="0.3">
      <c r="A696" s="391">
        <v>2012</v>
      </c>
      <c r="B696" s="353" t="s">
        <v>47</v>
      </c>
      <c r="C696" s="354" t="s">
        <v>108</v>
      </c>
      <c r="D696" s="355">
        <v>3077.5299999999997</v>
      </c>
      <c r="E696" s="355">
        <v>22547.9</v>
      </c>
      <c r="F696" s="356">
        <v>6741.875</v>
      </c>
      <c r="G696" s="356">
        <v>2815.55</v>
      </c>
      <c r="H696" s="357">
        <v>35182.855000000003</v>
      </c>
      <c r="I696" s="54"/>
      <c r="J696" s="54"/>
      <c r="BY696" s="247"/>
      <c r="BZ696" s="64"/>
      <c r="CA696" s="254"/>
      <c r="CB696" s="254"/>
      <c r="CC696" s="254"/>
      <c r="CD696" s="254"/>
      <c r="CE696" s="254"/>
      <c r="CF696" s="247"/>
      <c r="CG696" s="64"/>
      <c r="CH696" s="255"/>
      <c r="CI696" s="255"/>
      <c r="CJ696" s="255"/>
      <c r="CK696" s="255"/>
      <c r="CL696" s="255"/>
      <c r="CM696" s="256"/>
      <c r="CN696" s="256"/>
      <c r="CO696" s="256"/>
      <c r="CP696" s="256"/>
      <c r="CQ696" s="256"/>
      <c r="CR696" s="247"/>
      <c r="CS696" s="64"/>
      <c r="CT696" s="226"/>
      <c r="CU696" s="226"/>
      <c r="CV696" s="226"/>
      <c r="CW696" s="226"/>
      <c r="CX696" s="226"/>
      <c r="CY696" s="247"/>
      <c r="CZ696" s="64"/>
      <c r="DA696" s="256"/>
      <c r="DB696" s="256"/>
      <c r="DC696" s="256"/>
      <c r="DD696" s="256"/>
      <c r="DE696" s="256"/>
    </row>
    <row r="697" spans="1:109" ht="16.5" x14ac:dyDescent="0.3">
      <c r="A697" s="410">
        <v>2012</v>
      </c>
      <c r="B697" s="64" t="s">
        <v>48</v>
      </c>
      <c r="C697" s="358" t="s">
        <v>108</v>
      </c>
      <c r="D697" s="359">
        <v>2785.38</v>
      </c>
      <c r="E697" s="359">
        <v>23797.61</v>
      </c>
      <c r="F697" s="360">
        <v>6066.3225000000002</v>
      </c>
      <c r="G697" s="360">
        <v>2642.55</v>
      </c>
      <c r="H697" s="118">
        <v>35291.862500000003</v>
      </c>
      <c r="I697" s="54"/>
      <c r="J697" s="54"/>
      <c r="BY697" s="247"/>
      <c r="BZ697" s="64"/>
      <c r="CA697" s="254"/>
      <c r="CB697" s="254"/>
      <c r="CC697" s="254"/>
      <c r="CD697" s="254"/>
      <c r="CE697" s="254"/>
      <c r="CF697" s="247"/>
      <c r="CG697" s="64"/>
      <c r="CH697" s="255"/>
      <c r="CI697" s="255"/>
      <c r="CJ697" s="255"/>
      <c r="CK697" s="255"/>
      <c r="CL697" s="255"/>
      <c r="CM697" s="256"/>
      <c r="CN697" s="256"/>
      <c r="CO697" s="256"/>
      <c r="CP697" s="256"/>
      <c r="CQ697" s="256"/>
      <c r="CR697" s="247"/>
      <c r="CS697" s="64"/>
      <c r="CT697" s="226"/>
      <c r="CU697" s="226"/>
      <c r="CV697" s="226"/>
      <c r="CW697" s="226"/>
      <c r="CX697" s="226"/>
      <c r="CY697" s="247"/>
      <c r="CZ697" s="64"/>
      <c r="DA697" s="256"/>
      <c r="DB697" s="256"/>
      <c r="DC697" s="256"/>
      <c r="DD697" s="256"/>
      <c r="DE697" s="256"/>
    </row>
    <row r="698" spans="1:109" ht="16.5" x14ac:dyDescent="0.3">
      <c r="A698" s="391">
        <v>2012</v>
      </c>
      <c r="B698" s="353" t="s">
        <v>49</v>
      </c>
      <c r="C698" s="354" t="s">
        <v>108</v>
      </c>
      <c r="D698" s="355">
        <v>2707.01</v>
      </c>
      <c r="E698" s="355">
        <v>21849.29</v>
      </c>
      <c r="F698" s="356">
        <v>6199.5649999999996</v>
      </c>
      <c r="G698" s="356">
        <v>2598.6</v>
      </c>
      <c r="H698" s="357">
        <v>33354.465000000004</v>
      </c>
      <c r="I698" s="54"/>
      <c r="J698" s="54"/>
      <c r="BY698" s="247"/>
      <c r="BZ698" s="64"/>
      <c r="CA698" s="254"/>
      <c r="CB698" s="254"/>
      <c r="CC698" s="254"/>
      <c r="CD698" s="254"/>
      <c r="CE698" s="254"/>
      <c r="CF698" s="247"/>
      <c r="CG698" s="64"/>
      <c r="CH698" s="255"/>
      <c r="CI698" s="255"/>
      <c r="CJ698" s="255"/>
      <c r="CK698" s="255"/>
      <c r="CL698" s="255"/>
      <c r="CM698" s="256"/>
      <c r="CN698" s="256"/>
      <c r="CO698" s="256"/>
      <c r="CP698" s="256"/>
      <c r="CQ698" s="256"/>
      <c r="CR698" s="247"/>
      <c r="CS698" s="64"/>
      <c r="CT698" s="226"/>
      <c r="CU698" s="226"/>
      <c r="CV698" s="226"/>
      <c r="CW698" s="226"/>
      <c r="CX698" s="226"/>
      <c r="CY698" s="247"/>
      <c r="CZ698" s="64"/>
      <c r="DA698" s="256"/>
      <c r="DB698" s="256"/>
      <c r="DC698" s="256"/>
      <c r="DD698" s="256"/>
      <c r="DE698" s="256"/>
    </row>
    <row r="699" spans="1:109" ht="16.5" x14ac:dyDescent="0.3">
      <c r="A699" s="410">
        <v>2013</v>
      </c>
      <c r="B699" s="64" t="s">
        <v>50</v>
      </c>
      <c r="C699" s="358" t="s">
        <v>108</v>
      </c>
      <c r="D699" s="359">
        <v>3120.6000000000004</v>
      </c>
      <c r="E699" s="359">
        <v>20867.325000000001</v>
      </c>
      <c r="F699" s="360">
        <v>4876.8575000000001</v>
      </c>
      <c r="G699" s="360">
        <v>2149.73</v>
      </c>
      <c r="H699" s="118">
        <v>31014.512499999997</v>
      </c>
      <c r="I699" s="54"/>
      <c r="J699" s="54"/>
      <c r="BY699" s="247"/>
      <c r="BZ699" s="64"/>
      <c r="CA699" s="254"/>
      <c r="CB699" s="254"/>
      <c r="CC699" s="254"/>
      <c r="CD699" s="254"/>
      <c r="CE699" s="254"/>
      <c r="CF699" s="247"/>
      <c r="CG699" s="64"/>
      <c r="CH699" s="255"/>
      <c r="CI699" s="255"/>
      <c r="CJ699" s="255"/>
      <c r="CK699" s="255"/>
      <c r="CL699" s="255"/>
      <c r="CM699" s="256"/>
      <c r="CN699" s="256"/>
      <c r="CO699" s="256"/>
      <c r="CP699" s="256"/>
      <c r="CQ699" s="256"/>
      <c r="CR699" s="247"/>
      <c r="CS699" s="64"/>
      <c r="CT699" s="226"/>
      <c r="CU699" s="226"/>
      <c r="CV699" s="226"/>
      <c r="CW699" s="226"/>
      <c r="CX699" s="226"/>
      <c r="CY699" s="247"/>
      <c r="CZ699" s="64"/>
      <c r="DA699" s="256"/>
      <c r="DB699" s="256"/>
      <c r="DC699" s="256"/>
      <c r="DD699" s="256"/>
      <c r="DE699" s="256"/>
    </row>
    <row r="700" spans="1:109" ht="16.5" x14ac:dyDescent="0.3">
      <c r="A700" s="391">
        <v>2013</v>
      </c>
      <c r="B700" s="353" t="s">
        <v>51</v>
      </c>
      <c r="C700" s="354" t="s">
        <v>108</v>
      </c>
      <c r="D700" s="355">
        <v>3682.41</v>
      </c>
      <c r="E700" s="355">
        <v>22886.25</v>
      </c>
      <c r="F700" s="356">
        <v>4524.6350000000002</v>
      </c>
      <c r="G700" s="356">
        <v>1697.14</v>
      </c>
      <c r="H700" s="357">
        <v>32790.434999999998</v>
      </c>
      <c r="I700" s="54"/>
      <c r="J700" s="54"/>
      <c r="BY700" s="247"/>
      <c r="BZ700" s="64"/>
      <c r="CA700" s="254"/>
      <c r="CB700" s="254"/>
      <c r="CC700" s="254"/>
      <c r="CD700" s="254"/>
      <c r="CE700" s="254"/>
      <c r="CF700" s="247"/>
      <c r="CG700" s="64"/>
      <c r="CH700" s="255"/>
      <c r="CI700" s="255"/>
      <c r="CJ700" s="255"/>
      <c r="CK700" s="255"/>
      <c r="CL700" s="255"/>
      <c r="CM700" s="256"/>
      <c r="CN700" s="256"/>
      <c r="CO700" s="256"/>
      <c r="CP700" s="256"/>
      <c r="CQ700" s="256"/>
      <c r="CR700" s="247"/>
      <c r="CS700" s="64"/>
      <c r="CT700" s="226"/>
      <c r="CU700" s="226"/>
      <c r="CV700" s="226"/>
      <c r="CW700" s="226"/>
      <c r="CX700" s="226"/>
      <c r="CY700" s="247"/>
      <c r="CZ700" s="64"/>
      <c r="DA700" s="256"/>
      <c r="DB700" s="256"/>
      <c r="DC700" s="256"/>
      <c r="DD700" s="256"/>
      <c r="DE700" s="256"/>
    </row>
    <row r="701" spans="1:109" ht="16.5" x14ac:dyDescent="0.3">
      <c r="A701" s="410">
        <v>2013</v>
      </c>
      <c r="B701" s="64" t="s">
        <v>52</v>
      </c>
      <c r="C701" s="358" t="s">
        <v>108</v>
      </c>
      <c r="D701" s="359">
        <v>3576.75</v>
      </c>
      <c r="E701" s="359">
        <v>22470.275000000001</v>
      </c>
      <c r="F701" s="360">
        <v>4485.1475</v>
      </c>
      <c r="G701" s="360">
        <v>2124.21</v>
      </c>
      <c r="H701" s="118">
        <v>32656.382500000003</v>
      </c>
      <c r="I701" s="54"/>
      <c r="J701" s="54"/>
      <c r="BY701" s="247"/>
      <c r="BZ701" s="64"/>
      <c r="CA701" s="254"/>
      <c r="CB701" s="254"/>
      <c r="CC701" s="254"/>
      <c r="CD701" s="254"/>
      <c r="CE701" s="254"/>
      <c r="CF701" s="247"/>
      <c r="CG701" s="64"/>
      <c r="CH701" s="255"/>
      <c r="CI701" s="255"/>
      <c r="CJ701" s="255"/>
      <c r="CK701" s="255"/>
      <c r="CL701" s="255"/>
      <c r="CM701" s="256"/>
      <c r="CN701" s="256"/>
      <c r="CO701" s="256"/>
      <c r="CP701" s="256"/>
      <c r="CQ701" s="256"/>
      <c r="CR701" s="247"/>
      <c r="CS701" s="64"/>
      <c r="CT701" s="226"/>
      <c r="CU701" s="226"/>
      <c r="CV701" s="226"/>
      <c r="CW701" s="226"/>
      <c r="CX701" s="226"/>
      <c r="CY701" s="247"/>
      <c r="CZ701" s="64"/>
      <c r="DA701" s="256"/>
      <c r="DB701" s="256"/>
      <c r="DC701" s="256"/>
      <c r="DD701" s="256"/>
      <c r="DE701" s="256"/>
    </row>
    <row r="702" spans="1:109" ht="16.5" x14ac:dyDescent="0.3">
      <c r="A702" s="391">
        <v>2013</v>
      </c>
      <c r="B702" s="353" t="s">
        <v>40</v>
      </c>
      <c r="C702" s="354" t="s">
        <v>108</v>
      </c>
      <c r="D702" s="355">
        <v>2921.01</v>
      </c>
      <c r="E702" s="355">
        <v>22290.75</v>
      </c>
      <c r="F702" s="356">
        <v>5479.1475</v>
      </c>
      <c r="G702" s="356">
        <v>1076.2549999999999</v>
      </c>
      <c r="H702" s="357">
        <v>31767.162499999999</v>
      </c>
      <c r="I702" s="54"/>
      <c r="J702" s="54"/>
      <c r="BY702" s="247"/>
      <c r="BZ702" s="64"/>
      <c r="CA702" s="254"/>
      <c r="CB702" s="254"/>
      <c r="CC702" s="254"/>
      <c r="CD702" s="254"/>
      <c r="CE702" s="254"/>
      <c r="CF702" s="247"/>
      <c r="CG702" s="64"/>
      <c r="CH702" s="255"/>
      <c r="CI702" s="255"/>
      <c r="CJ702" s="255"/>
      <c r="CK702" s="255"/>
      <c r="CL702" s="255"/>
      <c r="CM702" s="256"/>
      <c r="CN702" s="256"/>
      <c r="CO702" s="256"/>
      <c r="CP702" s="256"/>
      <c r="CQ702" s="256"/>
      <c r="CR702" s="247"/>
      <c r="CS702" s="64"/>
      <c r="CT702" s="226"/>
      <c r="CU702" s="226"/>
      <c r="CV702" s="226"/>
      <c r="CW702" s="226"/>
      <c r="CX702" s="226"/>
      <c r="CY702" s="247"/>
      <c r="CZ702" s="64"/>
      <c r="DA702" s="256"/>
      <c r="DB702" s="256"/>
      <c r="DC702" s="256"/>
      <c r="DD702" s="256"/>
      <c r="DE702" s="256"/>
    </row>
    <row r="703" spans="1:109" ht="16.5" x14ac:dyDescent="0.3">
      <c r="A703" s="410">
        <v>2013</v>
      </c>
      <c r="B703" s="64" t="s">
        <v>42</v>
      </c>
      <c r="C703" s="358" t="s">
        <v>108</v>
      </c>
      <c r="D703" s="359">
        <v>3183.6000000000004</v>
      </c>
      <c r="E703" s="359">
        <v>23167.010000000002</v>
      </c>
      <c r="F703" s="360">
        <v>4694.0074999999997</v>
      </c>
      <c r="G703" s="360">
        <v>1401.5500000000002</v>
      </c>
      <c r="H703" s="118">
        <v>32446.167500000003</v>
      </c>
      <c r="I703" s="54"/>
      <c r="J703" s="54"/>
      <c r="BY703" s="247"/>
      <c r="BZ703" s="64"/>
      <c r="CA703" s="254"/>
      <c r="CB703" s="254"/>
      <c r="CC703" s="254"/>
      <c r="CD703" s="254"/>
      <c r="CE703" s="254"/>
      <c r="CF703" s="247"/>
      <c r="CG703" s="64"/>
      <c r="CH703" s="255"/>
      <c r="CI703" s="255"/>
      <c r="CJ703" s="255"/>
      <c r="CK703" s="255"/>
      <c r="CL703" s="255"/>
      <c r="CM703" s="256"/>
      <c r="CN703" s="256"/>
      <c r="CO703" s="256"/>
      <c r="CP703" s="256"/>
      <c r="CQ703" s="256"/>
      <c r="CR703" s="247"/>
      <c r="CS703" s="64"/>
      <c r="CT703" s="226"/>
      <c r="CU703" s="226"/>
      <c r="CV703" s="226"/>
      <c r="CW703" s="226"/>
      <c r="CX703" s="226"/>
      <c r="CY703" s="247"/>
      <c r="CZ703" s="64"/>
      <c r="DA703" s="256"/>
      <c r="DB703" s="256"/>
      <c r="DC703" s="256"/>
      <c r="DD703" s="256"/>
      <c r="DE703" s="256"/>
    </row>
    <row r="704" spans="1:109" ht="16.5" x14ac:dyDescent="0.3">
      <c r="A704" s="391">
        <v>2013</v>
      </c>
      <c r="B704" s="353" t="s">
        <v>43</v>
      </c>
      <c r="C704" s="354" t="s">
        <v>108</v>
      </c>
      <c r="D704" s="355">
        <v>3375.3300000000004</v>
      </c>
      <c r="E704" s="355">
        <v>19836.350000000002</v>
      </c>
      <c r="F704" s="356">
        <v>4622.3099999999995</v>
      </c>
      <c r="G704" s="356">
        <v>1245</v>
      </c>
      <c r="H704" s="357">
        <v>29078.989999999998</v>
      </c>
      <c r="I704" s="54"/>
      <c r="J704" s="54"/>
      <c r="BY704" s="247"/>
      <c r="BZ704" s="64"/>
      <c r="CA704" s="254"/>
      <c r="CB704" s="254"/>
      <c r="CC704" s="254"/>
      <c r="CD704" s="254"/>
      <c r="CE704" s="254"/>
      <c r="CF704" s="247"/>
      <c r="CG704" s="64"/>
      <c r="CH704" s="255"/>
      <c r="CI704" s="255"/>
      <c r="CJ704" s="255"/>
      <c r="CK704" s="255"/>
      <c r="CL704" s="255"/>
      <c r="CM704" s="256"/>
      <c r="CN704" s="256"/>
      <c r="CO704" s="256"/>
      <c r="CP704" s="256"/>
      <c r="CQ704" s="256"/>
      <c r="CR704" s="247"/>
      <c r="CS704" s="64"/>
      <c r="CT704" s="226"/>
      <c r="CU704" s="226"/>
      <c r="CV704" s="226"/>
      <c r="CW704" s="226"/>
      <c r="CX704" s="226"/>
      <c r="CY704" s="247"/>
      <c r="CZ704" s="64"/>
      <c r="DA704" s="256"/>
      <c r="DB704" s="256"/>
      <c r="DC704" s="256"/>
      <c r="DD704" s="256"/>
      <c r="DE704" s="256"/>
    </row>
    <row r="705" spans="1:109" ht="16.5" x14ac:dyDescent="0.3">
      <c r="A705" s="410">
        <v>2013</v>
      </c>
      <c r="B705" s="64" t="s">
        <v>44</v>
      </c>
      <c r="C705" s="358" t="s">
        <v>108</v>
      </c>
      <c r="D705" s="359">
        <v>3404.23</v>
      </c>
      <c r="E705" s="359">
        <v>22968.5</v>
      </c>
      <c r="F705" s="360">
        <v>4731.1099999999997</v>
      </c>
      <c r="G705" s="360">
        <v>1245.8600000000001</v>
      </c>
      <c r="H705" s="118">
        <v>32349.700000000004</v>
      </c>
      <c r="I705" s="54"/>
      <c r="J705" s="54"/>
      <c r="BY705" s="247"/>
      <c r="BZ705" s="64"/>
      <c r="CA705" s="254"/>
      <c r="CB705" s="254"/>
      <c r="CC705" s="254"/>
      <c r="CD705" s="254"/>
      <c r="CE705" s="254"/>
      <c r="CF705" s="247"/>
      <c r="CG705" s="64"/>
      <c r="CH705" s="255"/>
      <c r="CI705" s="255"/>
      <c r="CJ705" s="255"/>
      <c r="CK705" s="255"/>
      <c r="CL705" s="255"/>
      <c r="CM705" s="256"/>
      <c r="CN705" s="256"/>
      <c r="CO705" s="256"/>
      <c r="CP705" s="256"/>
      <c r="CQ705" s="256"/>
      <c r="CR705" s="247"/>
      <c r="CS705" s="64"/>
      <c r="CT705" s="226"/>
      <c r="CU705" s="226"/>
      <c r="CV705" s="226"/>
      <c r="CW705" s="226"/>
      <c r="CX705" s="226"/>
      <c r="CY705" s="247"/>
      <c r="CZ705" s="64"/>
      <c r="DA705" s="256"/>
      <c r="DB705" s="256"/>
      <c r="DC705" s="256"/>
      <c r="DD705" s="256"/>
      <c r="DE705" s="256"/>
    </row>
    <row r="706" spans="1:109" ht="16.5" x14ac:dyDescent="0.3">
      <c r="A706" s="391">
        <v>2013</v>
      </c>
      <c r="B706" s="353" t="s">
        <v>45</v>
      </c>
      <c r="C706" s="354" t="s">
        <v>108</v>
      </c>
      <c r="D706" s="355">
        <v>1985.92</v>
      </c>
      <c r="E706" s="355">
        <v>17781.465</v>
      </c>
      <c r="F706" s="356">
        <v>4724.8725000000004</v>
      </c>
      <c r="G706" s="356">
        <v>1316.1499999999999</v>
      </c>
      <c r="H706" s="357">
        <v>25808.407499999998</v>
      </c>
      <c r="I706" s="54"/>
      <c r="J706" s="54"/>
      <c r="BY706" s="247"/>
      <c r="BZ706" s="64"/>
      <c r="CA706" s="254"/>
      <c r="CB706" s="254"/>
      <c r="CC706" s="254"/>
      <c r="CD706" s="254"/>
      <c r="CE706" s="254"/>
      <c r="CF706" s="247"/>
      <c r="CG706" s="64"/>
      <c r="CH706" s="255"/>
      <c r="CI706" s="255"/>
      <c r="CJ706" s="255"/>
      <c r="CK706" s="255"/>
      <c r="CL706" s="255"/>
      <c r="CM706" s="256"/>
      <c r="CN706" s="256"/>
      <c r="CO706" s="256"/>
      <c r="CP706" s="256"/>
      <c r="CQ706" s="256"/>
      <c r="CR706" s="247"/>
      <c r="CS706" s="64"/>
      <c r="CT706" s="226"/>
      <c r="CU706" s="226"/>
      <c r="CV706" s="226"/>
      <c r="CW706" s="226"/>
      <c r="CX706" s="226"/>
      <c r="CY706" s="247"/>
      <c r="CZ706" s="64"/>
      <c r="DA706" s="256"/>
      <c r="DB706" s="256"/>
      <c r="DC706" s="256"/>
      <c r="DD706" s="256"/>
      <c r="DE706" s="256"/>
    </row>
    <row r="707" spans="1:109" ht="16.5" x14ac:dyDescent="0.3">
      <c r="A707" s="410">
        <v>2013</v>
      </c>
      <c r="B707" s="64" t="s">
        <v>46</v>
      </c>
      <c r="C707" s="358" t="s">
        <v>108</v>
      </c>
      <c r="D707" s="359">
        <v>2809.08</v>
      </c>
      <c r="E707" s="359">
        <v>22057.235000000001</v>
      </c>
      <c r="F707" s="360">
        <v>6446.1100000000006</v>
      </c>
      <c r="G707" s="360">
        <v>1474.4699999999998</v>
      </c>
      <c r="H707" s="118">
        <v>32786.895000000004</v>
      </c>
      <c r="I707" s="54"/>
      <c r="J707" s="54"/>
      <c r="BY707" s="247"/>
      <c r="BZ707" s="64"/>
      <c r="CA707" s="254"/>
      <c r="CB707" s="254"/>
      <c r="CC707" s="254"/>
      <c r="CD707" s="254"/>
      <c r="CE707" s="254"/>
      <c r="CF707" s="247"/>
      <c r="CG707" s="64"/>
      <c r="CH707" s="255"/>
      <c r="CI707" s="255"/>
      <c r="CJ707" s="255"/>
      <c r="CK707" s="255"/>
      <c r="CL707" s="255"/>
      <c r="CM707" s="256"/>
      <c r="CN707" s="256"/>
      <c r="CO707" s="256"/>
      <c r="CP707" s="256"/>
      <c r="CQ707" s="256"/>
      <c r="CR707" s="247"/>
      <c r="CS707" s="64"/>
      <c r="CT707" s="226"/>
      <c r="CU707" s="226"/>
      <c r="CV707" s="226"/>
      <c r="CW707" s="226"/>
      <c r="CX707" s="226"/>
      <c r="CY707" s="247"/>
      <c r="CZ707" s="64"/>
      <c r="DA707" s="256"/>
      <c r="DB707" s="256"/>
      <c r="DC707" s="256"/>
      <c r="DD707" s="256"/>
      <c r="DE707" s="256"/>
    </row>
    <row r="708" spans="1:109" ht="16.5" x14ac:dyDescent="0.3">
      <c r="A708" s="391">
        <v>2013</v>
      </c>
      <c r="B708" s="353" t="s">
        <v>47</v>
      </c>
      <c r="C708" s="354" t="s">
        <v>108</v>
      </c>
      <c r="D708" s="355">
        <v>3975.62</v>
      </c>
      <c r="E708" s="355">
        <v>23531.684999999998</v>
      </c>
      <c r="F708" s="356">
        <v>7098.8649999999998</v>
      </c>
      <c r="G708" s="356">
        <v>1534.62</v>
      </c>
      <c r="H708" s="357">
        <v>36140.79</v>
      </c>
      <c r="I708" s="54"/>
      <c r="J708" s="54"/>
      <c r="BY708" s="247"/>
      <c r="BZ708" s="64"/>
      <c r="CA708" s="254"/>
      <c r="CB708" s="254"/>
      <c r="CC708" s="254"/>
      <c r="CD708" s="254"/>
      <c r="CE708" s="254"/>
      <c r="CF708" s="247"/>
      <c r="CG708" s="64"/>
      <c r="CH708" s="255"/>
      <c r="CI708" s="255"/>
      <c r="CJ708" s="255"/>
      <c r="CK708" s="255"/>
      <c r="CL708" s="255"/>
      <c r="CM708" s="256"/>
      <c r="CN708" s="256"/>
      <c r="CO708" s="256"/>
      <c r="CP708" s="256"/>
      <c r="CQ708" s="256"/>
      <c r="CR708" s="247"/>
      <c r="CS708" s="64"/>
      <c r="CT708" s="226"/>
      <c r="CU708" s="226"/>
      <c r="CV708" s="226"/>
      <c r="CW708" s="226"/>
      <c r="CX708" s="226"/>
      <c r="CY708" s="247"/>
      <c r="CZ708" s="64"/>
      <c r="DA708" s="256"/>
      <c r="DB708" s="256"/>
      <c r="DC708" s="256"/>
      <c r="DD708" s="256"/>
      <c r="DE708" s="256"/>
    </row>
    <row r="709" spans="1:109" ht="16.5" x14ac:dyDescent="0.3">
      <c r="A709" s="410">
        <v>2013</v>
      </c>
      <c r="B709" s="64" t="s">
        <v>48</v>
      </c>
      <c r="C709" s="358" t="s">
        <v>108</v>
      </c>
      <c r="D709" s="359">
        <v>3802.9499999999994</v>
      </c>
      <c r="E709" s="359">
        <v>22736.71</v>
      </c>
      <c r="F709" s="360">
        <v>6091.375</v>
      </c>
      <c r="G709" s="360">
        <v>1553.5000000000002</v>
      </c>
      <c r="H709" s="118">
        <v>34184.534999999996</v>
      </c>
      <c r="I709" s="54"/>
      <c r="J709" s="54"/>
      <c r="BY709" s="247"/>
      <c r="BZ709" s="64"/>
      <c r="CA709" s="254"/>
      <c r="CB709" s="254"/>
      <c r="CC709" s="254"/>
      <c r="CD709" s="254"/>
      <c r="CE709" s="254"/>
      <c r="CF709" s="247"/>
      <c r="CG709" s="64"/>
      <c r="CH709" s="255"/>
      <c r="CI709" s="255"/>
      <c r="CJ709" s="255"/>
      <c r="CK709" s="255"/>
      <c r="CL709" s="255"/>
      <c r="CM709" s="256"/>
      <c r="CN709" s="256"/>
      <c r="CO709" s="256"/>
      <c r="CP709" s="256"/>
      <c r="CQ709" s="256"/>
      <c r="CR709" s="247"/>
      <c r="CS709" s="64"/>
      <c r="CT709" s="226"/>
      <c r="CU709" s="226"/>
      <c r="CV709" s="226"/>
      <c r="CW709" s="226"/>
      <c r="CX709" s="226"/>
      <c r="CY709" s="247"/>
      <c r="CZ709" s="64"/>
      <c r="DA709" s="256"/>
      <c r="DB709" s="256"/>
      <c r="DC709" s="256"/>
      <c r="DD709" s="256"/>
      <c r="DE709" s="256"/>
    </row>
    <row r="710" spans="1:109" ht="16.5" x14ac:dyDescent="0.3">
      <c r="A710" s="391">
        <v>2013</v>
      </c>
      <c r="B710" s="353" t="s">
        <v>49</v>
      </c>
      <c r="C710" s="354" t="s">
        <v>108</v>
      </c>
      <c r="D710" s="355">
        <v>3096.0600000000004</v>
      </c>
      <c r="E710" s="355">
        <v>25605.004999999997</v>
      </c>
      <c r="F710" s="356">
        <v>4983.6224999999995</v>
      </c>
      <c r="G710" s="356">
        <v>1429.51</v>
      </c>
      <c r="H710" s="357">
        <v>35114.197500000002</v>
      </c>
      <c r="I710" s="54"/>
      <c r="J710" s="54"/>
      <c r="BY710" s="247"/>
      <c r="BZ710" s="64"/>
      <c r="CA710" s="254"/>
      <c r="CB710" s="254"/>
      <c r="CC710" s="254"/>
      <c r="CD710" s="254"/>
      <c r="CE710" s="254"/>
      <c r="CF710" s="247"/>
      <c r="CG710" s="64"/>
      <c r="CH710" s="255"/>
      <c r="CI710" s="255"/>
      <c r="CJ710" s="255"/>
      <c r="CK710" s="255"/>
      <c r="CL710" s="255"/>
      <c r="CM710" s="256"/>
      <c r="CN710" s="256"/>
      <c r="CO710" s="256"/>
      <c r="CP710" s="256"/>
      <c r="CQ710" s="256"/>
      <c r="CR710" s="247"/>
      <c r="CS710" s="64"/>
      <c r="CT710" s="226"/>
      <c r="CU710" s="226"/>
      <c r="CV710" s="226"/>
      <c r="CW710" s="226"/>
      <c r="CX710" s="226"/>
      <c r="CY710" s="247"/>
      <c r="CZ710" s="64"/>
      <c r="DA710" s="256"/>
      <c r="DB710" s="256"/>
      <c r="DC710" s="256"/>
      <c r="DD710" s="256"/>
      <c r="DE710" s="256"/>
    </row>
    <row r="711" spans="1:109" ht="16.5" x14ac:dyDescent="0.3">
      <c r="A711" s="410">
        <v>2014</v>
      </c>
      <c r="B711" s="64" t="s">
        <v>50</v>
      </c>
      <c r="C711" s="358" t="s">
        <v>108</v>
      </c>
      <c r="D711" s="359">
        <v>3280.8</v>
      </c>
      <c r="E711" s="359">
        <v>21141.35</v>
      </c>
      <c r="F711" s="360">
        <v>4382.1324999999997</v>
      </c>
      <c r="G711" s="360">
        <v>1743.04</v>
      </c>
      <c r="H711" s="118">
        <v>30547.322499999995</v>
      </c>
      <c r="I711" s="54"/>
      <c r="J711" s="54"/>
      <c r="BY711" s="247"/>
      <c r="BZ711" s="64"/>
      <c r="CA711" s="254"/>
      <c r="CB711" s="254"/>
      <c r="CC711" s="254"/>
      <c r="CD711" s="254"/>
      <c r="CE711" s="254"/>
      <c r="CF711" s="247"/>
      <c r="CG711" s="64"/>
      <c r="CH711" s="255"/>
      <c r="CI711" s="255"/>
      <c r="CJ711" s="255"/>
      <c r="CK711" s="255"/>
      <c r="CL711" s="255"/>
      <c r="CM711" s="256"/>
      <c r="CN711" s="256"/>
      <c r="CO711" s="256"/>
      <c r="CP711" s="256"/>
      <c r="CQ711" s="256"/>
      <c r="CR711" s="247"/>
      <c r="CS711" s="64"/>
      <c r="CT711" s="226"/>
      <c r="CU711" s="226"/>
      <c r="CV711" s="226"/>
      <c r="CW711" s="226"/>
      <c r="CX711" s="226"/>
      <c r="CY711" s="247"/>
      <c r="CZ711" s="64"/>
      <c r="DA711" s="256"/>
      <c r="DB711" s="256"/>
      <c r="DC711" s="256"/>
      <c r="DD711" s="256"/>
      <c r="DE711" s="256"/>
    </row>
    <row r="712" spans="1:109" ht="16.5" x14ac:dyDescent="0.3">
      <c r="A712" s="391">
        <v>2014</v>
      </c>
      <c r="B712" s="353" t="s">
        <v>51</v>
      </c>
      <c r="C712" s="354" t="s">
        <v>108</v>
      </c>
      <c r="D712" s="355">
        <v>2661.6899999999996</v>
      </c>
      <c r="E712" s="355">
        <v>21175.9</v>
      </c>
      <c r="F712" s="356">
        <v>5017.1400000000003</v>
      </c>
      <c r="G712" s="356">
        <v>1340.73</v>
      </c>
      <c r="H712" s="357">
        <v>30195.46</v>
      </c>
      <c r="I712" s="54"/>
      <c r="J712" s="54"/>
      <c r="BY712" s="247"/>
      <c r="BZ712" s="64"/>
      <c r="CA712" s="254"/>
      <c r="CB712" s="254"/>
      <c r="CC712" s="254"/>
      <c r="CD712" s="254"/>
      <c r="CE712" s="254"/>
      <c r="CF712" s="247"/>
      <c r="CG712" s="64"/>
      <c r="CH712" s="255"/>
      <c r="CI712" s="255"/>
      <c r="CJ712" s="255"/>
      <c r="CK712" s="255"/>
      <c r="CL712" s="255"/>
      <c r="CM712" s="256"/>
      <c r="CN712" s="256"/>
      <c r="CO712" s="256"/>
      <c r="CP712" s="256"/>
      <c r="CQ712" s="256"/>
      <c r="CR712" s="247"/>
      <c r="CS712" s="64"/>
      <c r="CT712" s="226"/>
      <c r="CU712" s="226"/>
      <c r="CV712" s="226"/>
      <c r="CW712" s="226"/>
      <c r="CX712" s="226"/>
      <c r="CY712" s="247"/>
      <c r="CZ712" s="64"/>
      <c r="DA712" s="256"/>
      <c r="DB712" s="256"/>
      <c r="DC712" s="256"/>
      <c r="DD712" s="256"/>
      <c r="DE712" s="256"/>
    </row>
    <row r="713" spans="1:109" ht="16.5" x14ac:dyDescent="0.3">
      <c r="A713" s="410">
        <v>2014</v>
      </c>
      <c r="B713" s="64" t="s">
        <v>52</v>
      </c>
      <c r="C713" s="358" t="s">
        <v>108</v>
      </c>
      <c r="D713" s="359">
        <v>3642.58</v>
      </c>
      <c r="E713" s="359">
        <v>25966</v>
      </c>
      <c r="F713" s="360">
        <v>5099.4500000000007</v>
      </c>
      <c r="G713" s="360">
        <v>2107.17</v>
      </c>
      <c r="H713" s="118">
        <v>36815.199999999997</v>
      </c>
      <c r="I713" s="54"/>
      <c r="J713" s="54"/>
      <c r="BY713" s="247"/>
      <c r="BZ713" s="64"/>
      <c r="CA713" s="254"/>
      <c r="CB713" s="254"/>
      <c r="CC713" s="254"/>
      <c r="CD713" s="254"/>
      <c r="CE713" s="254"/>
      <c r="CF713" s="247"/>
      <c r="CG713" s="64"/>
      <c r="CH713" s="255"/>
      <c r="CI713" s="255"/>
      <c r="CJ713" s="255"/>
      <c r="CK713" s="255"/>
      <c r="CL713" s="255"/>
      <c r="CM713" s="256"/>
      <c r="CN713" s="256"/>
      <c r="CO713" s="256"/>
      <c r="CP713" s="256"/>
      <c r="CQ713" s="256"/>
      <c r="CR713" s="247"/>
      <c r="CS713" s="64"/>
      <c r="CT713" s="226"/>
      <c r="CU713" s="226"/>
      <c r="CV713" s="226"/>
      <c r="CW713" s="226"/>
      <c r="CX713" s="226"/>
      <c r="CY713" s="247"/>
      <c r="CZ713" s="64"/>
      <c r="DA713" s="256"/>
      <c r="DB713" s="256"/>
      <c r="DC713" s="256"/>
      <c r="DD713" s="256"/>
      <c r="DE713" s="256"/>
    </row>
    <row r="714" spans="1:109" ht="16.5" x14ac:dyDescent="0.3">
      <c r="A714" s="391">
        <v>2014</v>
      </c>
      <c r="B714" s="353" t="s">
        <v>40</v>
      </c>
      <c r="C714" s="354" t="s">
        <v>108</v>
      </c>
      <c r="D714" s="355">
        <v>3517.0199999999995</v>
      </c>
      <c r="E714" s="355">
        <v>23129.15</v>
      </c>
      <c r="F714" s="356">
        <v>5255.02</v>
      </c>
      <c r="G714" s="356">
        <v>2154.8199999999997</v>
      </c>
      <c r="H714" s="357">
        <v>34056.01</v>
      </c>
      <c r="I714" s="54"/>
      <c r="J714" s="54"/>
      <c r="BY714" s="247"/>
      <c r="BZ714" s="64"/>
      <c r="CA714" s="254"/>
      <c r="CB714" s="254"/>
      <c r="CC714" s="254"/>
      <c r="CD714" s="254"/>
      <c r="CE714" s="254"/>
      <c r="CF714" s="247"/>
      <c r="CG714" s="64"/>
      <c r="CH714" s="255"/>
      <c r="CI714" s="255"/>
      <c r="CJ714" s="255"/>
      <c r="CK714" s="255"/>
      <c r="CL714" s="255"/>
      <c r="CM714" s="256"/>
      <c r="CN714" s="256"/>
      <c r="CO714" s="256"/>
      <c r="CP714" s="256"/>
      <c r="CQ714" s="256"/>
      <c r="CR714" s="247"/>
      <c r="CS714" s="64"/>
      <c r="CT714" s="226"/>
      <c r="CU714" s="226"/>
      <c r="CV714" s="226"/>
      <c r="CW714" s="226"/>
      <c r="CX714" s="226"/>
      <c r="CY714" s="247"/>
      <c r="CZ714" s="64"/>
      <c r="DA714" s="256"/>
      <c r="DB714" s="256"/>
      <c r="DC714" s="256"/>
      <c r="DD714" s="256"/>
      <c r="DE714" s="256"/>
    </row>
    <row r="715" spans="1:109" ht="16.5" x14ac:dyDescent="0.3">
      <c r="A715" s="410">
        <v>2014</v>
      </c>
      <c r="B715" s="64" t="s">
        <v>42</v>
      </c>
      <c r="C715" s="358" t="s">
        <v>108</v>
      </c>
      <c r="D715" s="359">
        <v>4154.55</v>
      </c>
      <c r="E715" s="359">
        <v>24815.161999999997</v>
      </c>
      <c r="F715" s="360">
        <v>5017.8274999999994</v>
      </c>
      <c r="G715" s="360">
        <v>1915.03</v>
      </c>
      <c r="H715" s="118">
        <v>35902.569499999998</v>
      </c>
      <c r="I715" s="54"/>
      <c r="J715" s="54"/>
      <c r="BY715" s="247"/>
      <c r="BZ715" s="64"/>
      <c r="CA715" s="254"/>
      <c r="CB715" s="254"/>
      <c r="CC715" s="254"/>
      <c r="CD715" s="254"/>
      <c r="CE715" s="254"/>
      <c r="CF715" s="247"/>
      <c r="CG715" s="64"/>
      <c r="CH715" s="255"/>
      <c r="CI715" s="255"/>
      <c r="CJ715" s="255"/>
      <c r="CK715" s="255"/>
      <c r="CL715" s="255"/>
      <c r="CM715" s="256"/>
      <c r="CN715" s="256"/>
      <c r="CO715" s="256"/>
      <c r="CP715" s="256"/>
      <c r="CQ715" s="256"/>
      <c r="CR715" s="247"/>
      <c r="CS715" s="64"/>
      <c r="CT715" s="226"/>
      <c r="CU715" s="226"/>
      <c r="CV715" s="226"/>
      <c r="CW715" s="226"/>
      <c r="CX715" s="226"/>
      <c r="CY715" s="247"/>
      <c r="CZ715" s="64"/>
      <c r="DA715" s="256"/>
      <c r="DB715" s="256"/>
      <c r="DC715" s="256"/>
      <c r="DD715" s="256"/>
      <c r="DE715" s="256"/>
    </row>
    <row r="716" spans="1:109" ht="16.5" x14ac:dyDescent="0.3">
      <c r="A716" s="391">
        <v>2014</v>
      </c>
      <c r="B716" s="353" t="s">
        <v>43</v>
      </c>
      <c r="C716" s="354" t="s">
        <v>108</v>
      </c>
      <c r="D716" s="355">
        <v>3062</v>
      </c>
      <c r="E716" s="355">
        <v>18557.419999999998</v>
      </c>
      <c r="F716" s="356">
        <v>4632.7349999999997</v>
      </c>
      <c r="G716" s="356">
        <v>1751.96</v>
      </c>
      <c r="H716" s="357">
        <v>28004.114999999998</v>
      </c>
      <c r="I716" s="54"/>
      <c r="J716" s="54"/>
      <c r="BY716" s="247"/>
      <c r="BZ716" s="64"/>
      <c r="CA716" s="254"/>
      <c r="CB716" s="254"/>
      <c r="CC716" s="254"/>
      <c r="CD716" s="254"/>
      <c r="CE716" s="254"/>
      <c r="CF716" s="247"/>
      <c r="CG716" s="64"/>
      <c r="CH716" s="255"/>
      <c r="CI716" s="255"/>
      <c r="CJ716" s="255"/>
      <c r="CK716" s="255"/>
      <c r="CL716" s="255"/>
      <c r="CM716" s="256"/>
      <c r="CN716" s="256"/>
      <c r="CO716" s="256"/>
      <c r="CP716" s="256"/>
      <c r="CQ716" s="256"/>
      <c r="CR716" s="247"/>
      <c r="CS716" s="64"/>
      <c r="CT716" s="226"/>
      <c r="CU716" s="226"/>
      <c r="CV716" s="226"/>
      <c r="CW716" s="226"/>
      <c r="CX716" s="226"/>
      <c r="CY716" s="247"/>
      <c r="CZ716" s="64"/>
      <c r="DA716" s="256"/>
      <c r="DB716" s="256"/>
      <c r="DC716" s="256"/>
      <c r="DD716" s="256"/>
      <c r="DE716" s="256"/>
    </row>
    <row r="717" spans="1:109" ht="16.5" x14ac:dyDescent="0.3">
      <c r="A717" s="410">
        <v>2014</v>
      </c>
      <c r="B717" s="64" t="s">
        <v>44</v>
      </c>
      <c r="C717" s="358" t="s">
        <v>108</v>
      </c>
      <c r="D717" s="359">
        <v>4069.79</v>
      </c>
      <c r="E717" s="359">
        <v>21999.376999999997</v>
      </c>
      <c r="F717" s="360">
        <v>5848.3949999999995</v>
      </c>
      <c r="G717" s="360">
        <v>1591.4899999999998</v>
      </c>
      <c r="H717" s="118">
        <v>33509.051999999996</v>
      </c>
      <c r="I717" s="54"/>
      <c r="J717" s="54"/>
      <c r="BY717" s="247"/>
      <c r="BZ717" s="64"/>
      <c r="CA717" s="254"/>
      <c r="CB717" s="254"/>
      <c r="CC717" s="254"/>
      <c r="CD717" s="254"/>
      <c r="CE717" s="254"/>
      <c r="CF717" s="247"/>
      <c r="CG717" s="64"/>
      <c r="CH717" s="255"/>
      <c r="CI717" s="255"/>
      <c r="CJ717" s="255"/>
      <c r="CK717" s="255"/>
      <c r="CL717" s="255"/>
      <c r="CM717" s="256"/>
      <c r="CN717" s="256"/>
      <c r="CO717" s="256"/>
      <c r="CP717" s="256"/>
      <c r="CQ717" s="256"/>
      <c r="CR717" s="247"/>
      <c r="CS717" s="64"/>
      <c r="CT717" s="226"/>
      <c r="CU717" s="226"/>
      <c r="CV717" s="226"/>
      <c r="CW717" s="226"/>
      <c r="CX717" s="226"/>
      <c r="CY717" s="247"/>
      <c r="CZ717" s="64"/>
      <c r="DA717" s="256"/>
      <c r="DB717" s="256"/>
      <c r="DC717" s="256"/>
      <c r="DD717" s="256"/>
      <c r="DE717" s="256"/>
    </row>
    <row r="718" spans="1:109" ht="16.5" x14ac:dyDescent="0.3">
      <c r="A718" s="391">
        <v>2014</v>
      </c>
      <c r="B718" s="353" t="s">
        <v>45</v>
      </c>
      <c r="C718" s="354" t="s">
        <v>108</v>
      </c>
      <c r="D718" s="355">
        <v>4371.5099999999993</v>
      </c>
      <c r="E718" s="355">
        <v>21388.928</v>
      </c>
      <c r="F718" s="356">
        <v>6996.3249999999998</v>
      </c>
      <c r="G718" s="356">
        <v>1928.81</v>
      </c>
      <c r="H718" s="357">
        <v>34685.572999999997</v>
      </c>
      <c r="I718" s="54"/>
      <c r="J718" s="54"/>
      <c r="BY718" s="247"/>
      <c r="BZ718" s="64"/>
      <c r="CA718" s="254"/>
      <c r="CB718" s="254"/>
      <c r="CC718" s="254"/>
      <c r="CD718" s="254"/>
      <c r="CE718" s="254"/>
      <c r="CF718" s="247"/>
      <c r="CG718" s="64"/>
      <c r="CH718" s="255"/>
      <c r="CI718" s="255"/>
      <c r="CJ718" s="255"/>
      <c r="CK718" s="255"/>
      <c r="CL718" s="255"/>
      <c r="CM718" s="256"/>
      <c r="CN718" s="256"/>
      <c r="CO718" s="256"/>
      <c r="CP718" s="256"/>
      <c r="CQ718" s="256"/>
      <c r="CR718" s="247"/>
      <c r="CS718" s="64"/>
      <c r="CT718" s="226"/>
      <c r="CU718" s="226"/>
      <c r="CV718" s="226"/>
      <c r="CW718" s="226"/>
      <c r="CX718" s="226"/>
      <c r="CY718" s="247"/>
      <c r="CZ718" s="64"/>
      <c r="DA718" s="256"/>
      <c r="DB718" s="256"/>
      <c r="DC718" s="256"/>
      <c r="DD718" s="256"/>
      <c r="DE718" s="256"/>
    </row>
    <row r="719" spans="1:109" ht="16.5" x14ac:dyDescent="0.3">
      <c r="A719" s="410">
        <v>2014</v>
      </c>
      <c r="B719" s="64" t="s">
        <v>46</v>
      </c>
      <c r="C719" s="358" t="s">
        <v>108</v>
      </c>
      <c r="D719" s="359">
        <v>4734.0225</v>
      </c>
      <c r="E719" s="359">
        <v>21767.035</v>
      </c>
      <c r="F719" s="360">
        <v>7434.6100000000006</v>
      </c>
      <c r="G719" s="360">
        <v>1626.36</v>
      </c>
      <c r="H719" s="118">
        <v>35562.027500000004</v>
      </c>
      <c r="I719" s="54"/>
      <c r="J719" s="54"/>
      <c r="BY719" s="247"/>
      <c r="BZ719" s="64"/>
      <c r="CA719" s="254"/>
      <c r="CB719" s="254"/>
      <c r="CC719" s="254"/>
      <c r="CD719" s="254"/>
      <c r="CE719" s="254"/>
      <c r="CF719" s="247"/>
      <c r="CG719" s="64"/>
      <c r="CH719" s="255"/>
      <c r="CI719" s="255"/>
      <c r="CJ719" s="255"/>
      <c r="CK719" s="255"/>
      <c r="CL719" s="255"/>
      <c r="CM719" s="256"/>
      <c r="CN719" s="256"/>
      <c r="CO719" s="256"/>
      <c r="CP719" s="256"/>
      <c r="CQ719" s="256"/>
      <c r="CR719" s="247"/>
      <c r="CS719" s="64"/>
      <c r="CT719" s="226"/>
      <c r="CU719" s="226"/>
      <c r="CV719" s="226"/>
      <c r="CW719" s="226"/>
      <c r="CX719" s="226"/>
      <c r="CY719" s="247"/>
      <c r="CZ719" s="64"/>
      <c r="DA719" s="256"/>
      <c r="DB719" s="256"/>
      <c r="DC719" s="256"/>
      <c r="DD719" s="256"/>
      <c r="DE719" s="256"/>
    </row>
    <row r="720" spans="1:109" ht="16.5" x14ac:dyDescent="0.3">
      <c r="A720" s="391">
        <v>2014</v>
      </c>
      <c r="B720" s="353" t="s">
        <v>47</v>
      </c>
      <c r="C720" s="354" t="s">
        <v>108</v>
      </c>
      <c r="D720" s="355">
        <v>4417.7249999999995</v>
      </c>
      <c r="E720" s="355">
        <v>24730.152999999998</v>
      </c>
      <c r="F720" s="356">
        <v>8328.7675000000017</v>
      </c>
      <c r="G720" s="356">
        <v>1654.23</v>
      </c>
      <c r="H720" s="357">
        <v>39130.875499999995</v>
      </c>
      <c r="I720" s="54"/>
      <c r="J720" s="54"/>
      <c r="BY720" s="247"/>
      <c r="BZ720" s="64"/>
      <c r="CA720" s="254"/>
      <c r="CB720" s="254"/>
      <c r="CC720" s="254"/>
      <c r="CD720" s="254"/>
      <c r="CE720" s="254"/>
      <c r="CF720" s="247"/>
      <c r="CG720" s="64"/>
      <c r="CH720" s="255"/>
      <c r="CI720" s="255"/>
      <c r="CJ720" s="255"/>
      <c r="CK720" s="255"/>
      <c r="CL720" s="255"/>
      <c r="CM720" s="256"/>
      <c r="CN720" s="256"/>
      <c r="CO720" s="256"/>
      <c r="CP720" s="256"/>
      <c r="CQ720" s="256"/>
      <c r="CR720" s="247"/>
      <c r="CS720" s="64"/>
      <c r="CT720" s="226"/>
      <c r="CU720" s="226"/>
      <c r="CV720" s="226"/>
      <c r="CW720" s="226"/>
      <c r="CX720" s="226"/>
      <c r="CY720" s="247"/>
      <c r="CZ720" s="64"/>
      <c r="DA720" s="256"/>
      <c r="DB720" s="256"/>
      <c r="DC720" s="256"/>
      <c r="DD720" s="256"/>
      <c r="DE720" s="256"/>
    </row>
    <row r="721" spans="1:109" ht="16.5" x14ac:dyDescent="0.3">
      <c r="A721" s="410">
        <v>2014</v>
      </c>
      <c r="B721" s="64" t="s">
        <v>48</v>
      </c>
      <c r="C721" s="358" t="s">
        <v>108</v>
      </c>
      <c r="D721" s="359">
        <v>4247.2150000000001</v>
      </c>
      <c r="E721" s="359">
        <v>26586.388000000003</v>
      </c>
      <c r="F721" s="360">
        <v>8458.3649999999998</v>
      </c>
      <c r="G721" s="360">
        <v>1977.94</v>
      </c>
      <c r="H721" s="118">
        <v>41269.908000000003</v>
      </c>
      <c r="I721" s="54"/>
      <c r="J721" s="54"/>
      <c r="BY721" s="247"/>
      <c r="BZ721" s="64"/>
      <c r="CA721" s="254"/>
      <c r="CB721" s="254"/>
      <c r="CC721" s="254"/>
      <c r="CD721" s="254"/>
      <c r="CE721" s="254"/>
      <c r="CF721" s="247"/>
      <c r="CG721" s="64"/>
      <c r="CH721" s="255"/>
      <c r="CI721" s="255"/>
      <c r="CJ721" s="255"/>
      <c r="CK721" s="255"/>
      <c r="CL721" s="255"/>
      <c r="CM721" s="256"/>
      <c r="CN721" s="256"/>
      <c r="CO721" s="256"/>
      <c r="CP721" s="256"/>
      <c r="CQ721" s="256"/>
      <c r="CR721" s="247"/>
      <c r="CS721" s="64"/>
      <c r="CT721" s="226"/>
      <c r="CU721" s="226"/>
      <c r="CV721" s="226"/>
      <c r="CW721" s="226"/>
      <c r="CX721" s="226"/>
      <c r="CY721" s="247"/>
      <c r="CZ721" s="64"/>
      <c r="DA721" s="256"/>
      <c r="DB721" s="256"/>
      <c r="DC721" s="256"/>
      <c r="DD721" s="256"/>
      <c r="DE721" s="256"/>
    </row>
    <row r="722" spans="1:109" ht="16.5" x14ac:dyDescent="0.3">
      <c r="A722" s="391">
        <v>2014</v>
      </c>
      <c r="B722" s="353" t="s">
        <v>49</v>
      </c>
      <c r="C722" s="354" t="s">
        <v>108</v>
      </c>
      <c r="D722" s="355">
        <v>3080.6150000000007</v>
      </c>
      <c r="E722" s="355">
        <v>25098.353999999999</v>
      </c>
      <c r="F722" s="356">
        <v>6986.3724999999995</v>
      </c>
      <c r="G722" s="356">
        <v>2114.83</v>
      </c>
      <c r="H722" s="357">
        <v>37280.171499999997</v>
      </c>
      <c r="I722" s="54"/>
      <c r="J722" s="54"/>
      <c r="BY722" s="247"/>
      <c r="BZ722" s="64"/>
      <c r="CA722" s="254"/>
      <c r="CB722" s="254"/>
      <c r="CC722" s="254"/>
      <c r="CD722" s="254"/>
      <c r="CE722" s="254"/>
      <c r="CF722" s="247"/>
      <c r="CG722" s="64"/>
      <c r="CH722" s="255"/>
      <c r="CI722" s="255"/>
      <c r="CJ722" s="255"/>
      <c r="CK722" s="255"/>
      <c r="CL722" s="255"/>
      <c r="CM722" s="256"/>
      <c r="CN722" s="256"/>
      <c r="CO722" s="256"/>
      <c r="CP722" s="256"/>
      <c r="CQ722" s="256"/>
      <c r="CR722" s="247"/>
      <c r="CS722" s="64"/>
      <c r="CT722" s="226"/>
      <c r="CU722" s="226"/>
      <c r="CV722" s="226"/>
      <c r="CW722" s="226"/>
      <c r="CX722" s="226"/>
      <c r="CY722" s="247"/>
      <c r="CZ722" s="64"/>
      <c r="DA722" s="256"/>
      <c r="DB722" s="256"/>
      <c r="DC722" s="256"/>
      <c r="DD722" s="256"/>
      <c r="DE722" s="256"/>
    </row>
    <row r="723" spans="1:109" ht="16.5" x14ac:dyDescent="0.3">
      <c r="A723" s="410">
        <v>2015</v>
      </c>
      <c r="B723" s="64" t="s">
        <v>50</v>
      </c>
      <c r="C723" s="358" t="s">
        <v>108</v>
      </c>
      <c r="D723" s="359">
        <v>2323.2150000000001</v>
      </c>
      <c r="E723" s="359">
        <v>19914.031999999999</v>
      </c>
      <c r="F723" s="360">
        <v>7569.2374999999993</v>
      </c>
      <c r="G723" s="360">
        <v>2331.41</v>
      </c>
      <c r="H723" s="118">
        <v>32137.894500000002</v>
      </c>
      <c r="I723" s="54"/>
      <c r="J723" s="54"/>
      <c r="BY723" s="247"/>
      <c r="BZ723" s="64"/>
      <c r="CA723" s="254"/>
      <c r="CB723" s="254"/>
      <c r="CC723" s="254"/>
      <c r="CD723" s="254"/>
      <c r="CE723" s="254"/>
      <c r="CF723" s="247"/>
      <c r="CG723" s="64"/>
      <c r="CH723" s="255"/>
      <c r="CI723" s="255"/>
      <c r="CJ723" s="255"/>
      <c r="CK723" s="255"/>
      <c r="CL723" s="255"/>
      <c r="CM723" s="256"/>
      <c r="CN723" s="256"/>
      <c r="CO723" s="256"/>
      <c r="CP723" s="256"/>
      <c r="CQ723" s="256"/>
      <c r="CR723" s="247"/>
      <c r="CS723" s="64"/>
      <c r="CT723" s="226"/>
      <c r="CU723" s="226"/>
      <c r="CV723" s="226"/>
      <c r="CW723" s="226"/>
      <c r="CX723" s="226"/>
      <c r="CY723" s="247"/>
      <c r="CZ723" s="64"/>
      <c r="DA723" s="256"/>
      <c r="DB723" s="256"/>
      <c r="DC723" s="256"/>
      <c r="DD723" s="256"/>
      <c r="DE723" s="256"/>
    </row>
    <row r="724" spans="1:109" ht="16.5" x14ac:dyDescent="0.3">
      <c r="A724" s="391">
        <v>2015</v>
      </c>
      <c r="B724" s="353" t="s">
        <v>51</v>
      </c>
      <c r="C724" s="354" t="s">
        <v>108</v>
      </c>
      <c r="D724" s="355">
        <v>2901.0925000000002</v>
      </c>
      <c r="E724" s="355">
        <v>21723.058000000001</v>
      </c>
      <c r="F724" s="356">
        <v>8688.3125</v>
      </c>
      <c r="G724" s="356">
        <v>2234.83</v>
      </c>
      <c r="H724" s="357">
        <v>35547.292999999998</v>
      </c>
      <c r="I724" s="54"/>
      <c r="J724" s="54"/>
      <c r="BY724" s="247"/>
      <c r="BZ724" s="64"/>
      <c r="CA724" s="254"/>
      <c r="CB724" s="254"/>
      <c r="CC724" s="254"/>
      <c r="CD724" s="254"/>
      <c r="CE724" s="254"/>
      <c r="CF724" s="247"/>
      <c r="CG724" s="64"/>
      <c r="CH724" s="255"/>
      <c r="CI724" s="255"/>
      <c r="CJ724" s="255"/>
      <c r="CK724" s="255"/>
      <c r="CL724" s="255"/>
      <c r="CM724" s="256"/>
      <c r="CN724" s="256"/>
      <c r="CO724" s="256"/>
      <c r="CP724" s="256"/>
      <c r="CQ724" s="256"/>
      <c r="CR724" s="247"/>
      <c r="CS724" s="64"/>
      <c r="CT724" s="226"/>
      <c r="CU724" s="226"/>
      <c r="CV724" s="226"/>
      <c r="CW724" s="226"/>
      <c r="CX724" s="226"/>
      <c r="CY724" s="247"/>
      <c r="CZ724" s="64"/>
      <c r="DA724" s="256"/>
      <c r="DB724" s="256"/>
      <c r="DC724" s="256"/>
      <c r="DD724" s="256"/>
      <c r="DE724" s="256"/>
    </row>
    <row r="725" spans="1:109" ht="16.5" x14ac:dyDescent="0.3">
      <c r="A725" s="410">
        <v>2015</v>
      </c>
      <c r="B725" s="64" t="s">
        <v>52</v>
      </c>
      <c r="C725" s="358" t="s">
        <v>108</v>
      </c>
      <c r="D725" s="359">
        <v>4081.170000000001</v>
      </c>
      <c r="E725" s="359">
        <v>25801.733999999997</v>
      </c>
      <c r="F725" s="360">
        <v>9192.625</v>
      </c>
      <c r="G725" s="360">
        <v>2022.1375</v>
      </c>
      <c r="H725" s="118">
        <v>41097.666499999999</v>
      </c>
      <c r="I725" s="54"/>
      <c r="J725" s="54"/>
      <c r="BY725" s="247"/>
      <c r="BZ725" s="64"/>
      <c r="CA725" s="254"/>
      <c r="CB725" s="254"/>
      <c r="CC725" s="254"/>
      <c r="CD725" s="254"/>
      <c r="CE725" s="254"/>
      <c r="CF725" s="247"/>
      <c r="CG725" s="64"/>
      <c r="CH725" s="255"/>
      <c r="CI725" s="255"/>
      <c r="CJ725" s="255"/>
      <c r="CK725" s="255"/>
      <c r="CL725" s="255"/>
      <c r="CM725" s="256"/>
      <c r="CN725" s="256"/>
      <c r="CO725" s="256"/>
      <c r="CP725" s="256"/>
      <c r="CQ725" s="256"/>
      <c r="CR725" s="247"/>
      <c r="CS725" s="64"/>
      <c r="CT725" s="226"/>
      <c r="CU725" s="226"/>
      <c r="CV725" s="226"/>
      <c r="CW725" s="226"/>
      <c r="CX725" s="226"/>
      <c r="CY725" s="247"/>
      <c r="CZ725" s="64"/>
      <c r="DA725" s="256"/>
      <c r="DB725" s="256"/>
      <c r="DC725" s="256"/>
      <c r="DD725" s="256"/>
      <c r="DE725" s="256"/>
    </row>
    <row r="726" spans="1:109" ht="16.5" x14ac:dyDescent="0.3">
      <c r="A726" s="391">
        <v>2015</v>
      </c>
      <c r="B726" s="353" t="s">
        <v>40</v>
      </c>
      <c r="C726" s="354" t="s">
        <v>108</v>
      </c>
      <c r="D726" s="355">
        <v>3222.0524999999998</v>
      </c>
      <c r="E726" s="355">
        <v>22150.578000000001</v>
      </c>
      <c r="F726" s="356">
        <v>7566.94</v>
      </c>
      <c r="G726" s="356">
        <v>1557.0875000000001</v>
      </c>
      <c r="H726" s="357">
        <v>34496.657999999996</v>
      </c>
      <c r="I726" s="54"/>
      <c r="J726" s="54"/>
      <c r="BY726" s="247"/>
      <c r="BZ726" s="64"/>
      <c r="CA726" s="254"/>
      <c r="CB726" s="254"/>
      <c r="CC726" s="254"/>
      <c r="CD726" s="254"/>
      <c r="CE726" s="254"/>
      <c r="CF726" s="247"/>
      <c r="CG726" s="64"/>
      <c r="CH726" s="255"/>
      <c r="CI726" s="255"/>
      <c r="CJ726" s="255"/>
      <c r="CK726" s="255"/>
      <c r="CL726" s="255"/>
      <c r="CM726" s="256"/>
      <c r="CN726" s="256"/>
      <c r="CO726" s="256"/>
      <c r="CP726" s="256"/>
      <c r="CQ726" s="256"/>
      <c r="CR726" s="247"/>
      <c r="CS726" s="64"/>
      <c r="CT726" s="226"/>
      <c r="CU726" s="226"/>
      <c r="CV726" s="226"/>
      <c r="CW726" s="226"/>
      <c r="CX726" s="226"/>
      <c r="CY726" s="247"/>
      <c r="CZ726" s="64"/>
      <c r="DA726" s="256"/>
      <c r="DB726" s="256"/>
      <c r="DC726" s="256"/>
      <c r="DD726" s="256"/>
      <c r="DE726" s="256"/>
    </row>
    <row r="727" spans="1:109" ht="16.5" x14ac:dyDescent="0.3">
      <c r="A727" s="410">
        <v>2015</v>
      </c>
      <c r="B727" s="64" t="s">
        <v>42</v>
      </c>
      <c r="C727" s="358" t="s">
        <v>108</v>
      </c>
      <c r="D727" s="359">
        <v>3453.7150000000006</v>
      </c>
      <c r="E727" s="359">
        <v>23275.655999999999</v>
      </c>
      <c r="F727" s="360">
        <v>8699.4124999999985</v>
      </c>
      <c r="G727" s="360">
        <v>1847.0600000000002</v>
      </c>
      <c r="H727" s="118">
        <v>37275.843500000003</v>
      </c>
      <c r="I727" s="54"/>
      <c r="J727" s="54"/>
      <c r="BY727" s="247"/>
      <c r="BZ727" s="64"/>
      <c r="CA727" s="254"/>
      <c r="CB727" s="254"/>
      <c r="CC727" s="254"/>
      <c r="CD727" s="254"/>
      <c r="CE727" s="254"/>
      <c r="CF727" s="247"/>
      <c r="CG727" s="64"/>
      <c r="CH727" s="255"/>
      <c r="CI727" s="255"/>
      <c r="CJ727" s="255"/>
      <c r="CK727" s="255"/>
      <c r="CL727" s="255"/>
      <c r="CM727" s="256"/>
      <c r="CN727" s="256"/>
      <c r="CO727" s="256"/>
      <c r="CP727" s="256"/>
      <c r="CQ727" s="256"/>
      <c r="CR727" s="247"/>
      <c r="CS727" s="64"/>
      <c r="CT727" s="226"/>
      <c r="CU727" s="226"/>
      <c r="CV727" s="226"/>
      <c r="CW727" s="226"/>
      <c r="CX727" s="226"/>
      <c r="CY727" s="247"/>
      <c r="CZ727" s="64"/>
      <c r="DA727" s="256"/>
      <c r="DB727" s="256"/>
      <c r="DC727" s="256"/>
      <c r="DD727" s="256"/>
      <c r="DE727" s="256"/>
    </row>
    <row r="728" spans="1:109" ht="16.5" x14ac:dyDescent="0.3">
      <c r="A728" s="391">
        <v>2015</v>
      </c>
      <c r="B728" s="353" t="s">
        <v>43</v>
      </c>
      <c r="C728" s="354" t="s">
        <v>108</v>
      </c>
      <c r="D728" s="355">
        <v>3869.57</v>
      </c>
      <c r="E728" s="355">
        <v>22186.165000000001</v>
      </c>
      <c r="F728" s="356">
        <v>7503.45</v>
      </c>
      <c r="G728" s="356">
        <v>1738.395</v>
      </c>
      <c r="H728" s="357">
        <v>35297.58</v>
      </c>
      <c r="I728" s="54"/>
      <c r="J728" s="54"/>
      <c r="BY728" s="247"/>
      <c r="BZ728" s="64"/>
      <c r="CA728" s="254"/>
      <c r="CB728" s="254"/>
      <c r="CC728" s="254"/>
      <c r="CD728" s="254"/>
      <c r="CE728" s="254"/>
      <c r="CF728" s="247"/>
      <c r="CG728" s="64"/>
      <c r="CH728" s="255"/>
      <c r="CI728" s="255"/>
      <c r="CJ728" s="255"/>
      <c r="CK728" s="255"/>
      <c r="CL728" s="255"/>
      <c r="CM728" s="256"/>
      <c r="CN728" s="256"/>
      <c r="CO728" s="256"/>
      <c r="CP728" s="256"/>
      <c r="CQ728" s="256"/>
      <c r="CR728" s="247"/>
      <c r="CS728" s="64"/>
      <c r="CT728" s="226"/>
      <c r="CU728" s="226"/>
      <c r="CV728" s="226"/>
      <c r="CW728" s="226"/>
      <c r="CX728" s="226"/>
      <c r="CY728" s="247"/>
      <c r="CZ728" s="64"/>
      <c r="DA728" s="256"/>
      <c r="DB728" s="256"/>
      <c r="DC728" s="256"/>
      <c r="DD728" s="256"/>
      <c r="DE728" s="256"/>
    </row>
    <row r="729" spans="1:109" ht="16.5" x14ac:dyDescent="0.3">
      <c r="A729" s="410">
        <v>2015</v>
      </c>
      <c r="B729" s="64" t="s">
        <v>44</v>
      </c>
      <c r="C729" s="358" t="s">
        <v>108</v>
      </c>
      <c r="D729" s="359">
        <v>4973.5725000000002</v>
      </c>
      <c r="E729" s="359">
        <v>22800.595000000001</v>
      </c>
      <c r="F729" s="360">
        <v>9530.2649999999994</v>
      </c>
      <c r="G729" s="360">
        <v>2183.9900000000002</v>
      </c>
      <c r="H729" s="118">
        <v>39488.422500000001</v>
      </c>
      <c r="I729" s="54"/>
      <c r="J729" s="54"/>
      <c r="BY729" s="247"/>
      <c r="BZ729" s="64"/>
      <c r="CA729" s="254"/>
      <c r="CB729" s="254"/>
      <c r="CC729" s="254"/>
      <c r="CD729" s="254"/>
      <c r="CE729" s="254"/>
      <c r="CF729" s="247"/>
      <c r="CG729" s="64"/>
      <c r="CH729" s="255"/>
      <c r="CI729" s="255"/>
      <c r="CJ729" s="255"/>
      <c r="CK729" s="255"/>
      <c r="CL729" s="255"/>
      <c r="CM729" s="256"/>
      <c r="CN729" s="256"/>
      <c r="CO729" s="256"/>
      <c r="CP729" s="256"/>
      <c r="CQ729" s="256"/>
      <c r="CR729" s="247"/>
      <c r="CS729" s="64"/>
      <c r="CT729" s="226"/>
      <c r="CU729" s="226"/>
      <c r="CV729" s="226"/>
      <c r="CW729" s="226"/>
      <c r="CX729" s="226"/>
      <c r="CY729" s="247"/>
      <c r="CZ729" s="64"/>
      <c r="DA729" s="256"/>
      <c r="DB729" s="256"/>
      <c r="DC729" s="256"/>
      <c r="DD729" s="256"/>
      <c r="DE729" s="256"/>
    </row>
    <row r="730" spans="1:109" ht="16.5" x14ac:dyDescent="0.3">
      <c r="A730" s="391">
        <v>2015</v>
      </c>
      <c r="B730" s="353" t="s">
        <v>45</v>
      </c>
      <c r="C730" s="354" t="s">
        <v>108</v>
      </c>
      <c r="D730" s="355">
        <v>4083.5349999999999</v>
      </c>
      <c r="E730" s="355">
        <v>22009.150999999998</v>
      </c>
      <c r="F730" s="356">
        <v>10534.3375</v>
      </c>
      <c r="G730" s="356">
        <v>1976.8500000000001</v>
      </c>
      <c r="H730" s="357">
        <v>38603.873500000002</v>
      </c>
      <c r="I730" s="54"/>
      <c r="J730" s="54"/>
      <c r="BY730" s="247"/>
      <c r="BZ730" s="64"/>
      <c r="CA730" s="254"/>
      <c r="CB730" s="254"/>
      <c r="CC730" s="254"/>
      <c r="CD730" s="254"/>
      <c r="CE730" s="254"/>
      <c r="CF730" s="247"/>
      <c r="CG730" s="64"/>
      <c r="CH730" s="255"/>
      <c r="CI730" s="255"/>
      <c r="CJ730" s="255"/>
      <c r="CK730" s="255"/>
      <c r="CL730" s="255"/>
      <c r="CM730" s="256"/>
      <c r="CN730" s="256"/>
      <c r="CO730" s="256"/>
      <c r="CP730" s="256"/>
      <c r="CQ730" s="256"/>
      <c r="CR730" s="247"/>
      <c r="CS730" s="64"/>
      <c r="CT730" s="226"/>
      <c r="CU730" s="226"/>
      <c r="CV730" s="226"/>
      <c r="CW730" s="226"/>
      <c r="CX730" s="226"/>
      <c r="CY730" s="247"/>
      <c r="CZ730" s="64"/>
      <c r="DA730" s="256"/>
      <c r="DB730" s="256"/>
      <c r="DC730" s="256"/>
      <c r="DD730" s="256"/>
      <c r="DE730" s="256"/>
    </row>
    <row r="731" spans="1:109" ht="16.5" x14ac:dyDescent="0.3">
      <c r="A731" s="410">
        <v>2015</v>
      </c>
      <c r="B731" s="64" t="s">
        <v>46</v>
      </c>
      <c r="C731" s="358" t="s">
        <v>108</v>
      </c>
      <c r="D731" s="359">
        <v>5174.7950000000001</v>
      </c>
      <c r="E731" s="359">
        <v>24489.773999999998</v>
      </c>
      <c r="F731" s="360">
        <v>16214.68</v>
      </c>
      <c r="G731" s="360">
        <v>1654.7750000000001</v>
      </c>
      <c r="H731" s="118">
        <v>47534.023999999998</v>
      </c>
      <c r="I731" s="54"/>
      <c r="J731" s="54"/>
      <c r="BY731" s="247"/>
      <c r="BZ731" s="64"/>
      <c r="CA731" s="254"/>
      <c r="CB731" s="254"/>
      <c r="CC731" s="254"/>
      <c r="CD731" s="254"/>
      <c r="CE731" s="254"/>
      <c r="CF731" s="247"/>
      <c r="CG731" s="64"/>
      <c r="CH731" s="255"/>
      <c r="CI731" s="255"/>
      <c r="CJ731" s="255"/>
      <c r="CK731" s="255"/>
      <c r="CL731" s="255"/>
      <c r="CM731" s="256"/>
      <c r="CN731" s="256"/>
      <c r="CO731" s="256"/>
      <c r="CP731" s="256"/>
      <c r="CQ731" s="256"/>
      <c r="CR731" s="247"/>
      <c r="CS731" s="64"/>
      <c r="CT731" s="226"/>
      <c r="CU731" s="226"/>
      <c r="CV731" s="226"/>
      <c r="CW731" s="226"/>
      <c r="CX731" s="226"/>
      <c r="CY731" s="247"/>
      <c r="CZ731" s="64"/>
      <c r="DA731" s="256"/>
      <c r="DB731" s="256"/>
      <c r="DC731" s="256"/>
      <c r="DD731" s="256"/>
      <c r="DE731" s="256"/>
    </row>
    <row r="732" spans="1:109" ht="16.5" x14ac:dyDescent="0.3">
      <c r="A732" s="391">
        <v>2015</v>
      </c>
      <c r="B732" s="353" t="s">
        <v>47</v>
      </c>
      <c r="C732" s="354" t="s">
        <v>108</v>
      </c>
      <c r="D732" s="355">
        <v>4551.4875000000011</v>
      </c>
      <c r="E732" s="355">
        <v>22401.263999999999</v>
      </c>
      <c r="F732" s="356">
        <v>11311.689999999999</v>
      </c>
      <c r="G732" s="356">
        <v>1392.6025</v>
      </c>
      <c r="H732" s="357">
        <v>39657.044000000002</v>
      </c>
      <c r="I732" s="54"/>
      <c r="J732" s="54"/>
      <c r="BY732" s="247"/>
      <c r="BZ732" s="64"/>
      <c r="CA732" s="254"/>
      <c r="CB732" s="254"/>
      <c r="CC732" s="254"/>
      <c r="CD732" s="254"/>
      <c r="CE732" s="254"/>
      <c r="CF732" s="247"/>
      <c r="CG732" s="64"/>
      <c r="CH732" s="255"/>
      <c r="CI732" s="255"/>
      <c r="CJ732" s="255"/>
      <c r="CK732" s="255"/>
      <c r="CL732" s="255"/>
      <c r="CM732" s="256"/>
      <c r="CN732" s="256"/>
      <c r="CO732" s="256"/>
      <c r="CP732" s="256"/>
      <c r="CQ732" s="256"/>
      <c r="CR732" s="247"/>
      <c r="CS732" s="64"/>
      <c r="CT732" s="226"/>
      <c r="CU732" s="226"/>
      <c r="CV732" s="226"/>
      <c r="CW732" s="226"/>
      <c r="CX732" s="226"/>
      <c r="CY732" s="247"/>
      <c r="CZ732" s="64"/>
      <c r="DA732" s="256"/>
      <c r="DB732" s="256"/>
      <c r="DC732" s="256"/>
      <c r="DD732" s="256"/>
      <c r="DE732" s="256"/>
    </row>
    <row r="733" spans="1:109" ht="16.5" x14ac:dyDescent="0.3">
      <c r="A733" s="410">
        <v>2015</v>
      </c>
      <c r="B733" s="64" t="s">
        <v>48</v>
      </c>
      <c r="C733" s="358" t="s">
        <v>108</v>
      </c>
      <c r="D733" s="359">
        <v>5283.2124999999987</v>
      </c>
      <c r="E733" s="359">
        <v>21463.428</v>
      </c>
      <c r="F733" s="360">
        <v>9120.92</v>
      </c>
      <c r="G733" s="360">
        <v>1540.4325000000001</v>
      </c>
      <c r="H733" s="118">
        <v>37407.993000000002</v>
      </c>
      <c r="I733" s="54"/>
      <c r="J733" s="54"/>
      <c r="BY733" s="247"/>
      <c r="BZ733" s="64"/>
      <c r="CA733" s="254"/>
      <c r="CB733" s="254"/>
      <c r="CC733" s="254"/>
      <c r="CD733" s="254"/>
      <c r="CE733" s="254"/>
      <c r="CF733" s="247"/>
      <c r="CG733" s="64"/>
      <c r="CH733" s="255"/>
      <c r="CI733" s="255"/>
      <c r="CJ733" s="255"/>
      <c r="CK733" s="255"/>
      <c r="CL733" s="255"/>
      <c r="CM733" s="256"/>
      <c r="CN733" s="256"/>
      <c r="CO733" s="256"/>
      <c r="CP733" s="256"/>
      <c r="CQ733" s="256"/>
      <c r="CR733" s="247"/>
      <c r="CS733" s="64"/>
      <c r="CT733" s="226"/>
      <c r="CU733" s="226"/>
      <c r="CV733" s="226"/>
      <c r="CW733" s="226"/>
      <c r="CX733" s="226"/>
      <c r="CY733" s="247"/>
      <c r="CZ733" s="64"/>
      <c r="DA733" s="256"/>
      <c r="DB733" s="256"/>
      <c r="DC733" s="256"/>
      <c r="DD733" s="256"/>
      <c r="DE733" s="256"/>
    </row>
    <row r="734" spans="1:109" ht="16.5" x14ac:dyDescent="0.3">
      <c r="A734" s="391">
        <v>2015</v>
      </c>
      <c r="B734" s="353" t="s">
        <v>49</v>
      </c>
      <c r="C734" s="354" t="s">
        <v>108</v>
      </c>
      <c r="D734" s="355">
        <v>4539.8900000000003</v>
      </c>
      <c r="E734" s="355">
        <v>23101.739999999998</v>
      </c>
      <c r="F734" s="356">
        <v>7467.39</v>
      </c>
      <c r="G734" s="356">
        <v>1567.5825</v>
      </c>
      <c r="H734" s="357">
        <v>36676.602500000001</v>
      </c>
      <c r="I734" s="54"/>
      <c r="J734" s="54"/>
      <c r="BY734" s="247"/>
      <c r="BZ734" s="64"/>
      <c r="CA734" s="254"/>
      <c r="CB734" s="254"/>
      <c r="CC734" s="254"/>
      <c r="CD734" s="254"/>
      <c r="CE734" s="254"/>
      <c r="CF734" s="247"/>
      <c r="CG734" s="64"/>
      <c r="CH734" s="255"/>
      <c r="CI734" s="255"/>
      <c r="CJ734" s="255"/>
      <c r="CK734" s="255"/>
      <c r="CL734" s="255"/>
      <c r="CM734" s="256"/>
      <c r="CN734" s="256"/>
      <c r="CO734" s="256"/>
      <c r="CP734" s="256"/>
      <c r="CQ734" s="256"/>
      <c r="CR734" s="247"/>
      <c r="CS734" s="64"/>
      <c r="CT734" s="226"/>
      <c r="CU734" s="226"/>
      <c r="CV734" s="226"/>
      <c r="CW734" s="226"/>
      <c r="CX734" s="226"/>
      <c r="CY734" s="247"/>
      <c r="CZ734" s="64"/>
      <c r="DA734" s="256"/>
      <c r="DB734" s="256"/>
      <c r="DC734" s="256"/>
      <c r="DD734" s="256"/>
      <c r="DE734" s="256"/>
    </row>
    <row r="735" spans="1:109" ht="16.5" x14ac:dyDescent="0.3">
      <c r="A735" s="410">
        <v>2016</v>
      </c>
      <c r="B735" s="64" t="s">
        <v>50</v>
      </c>
      <c r="C735" s="358" t="s">
        <v>108</v>
      </c>
      <c r="D735" s="359">
        <v>4040.9724999999999</v>
      </c>
      <c r="E735" s="359">
        <v>18997.263999999999</v>
      </c>
      <c r="F735" s="360">
        <v>7514.96</v>
      </c>
      <c r="G735" s="360">
        <v>1139.68</v>
      </c>
      <c r="H735" s="118">
        <v>31692.876499999998</v>
      </c>
      <c r="I735" s="54"/>
      <c r="J735" s="54"/>
      <c r="BY735" s="247"/>
      <c r="BZ735" s="64"/>
      <c r="CA735" s="254"/>
      <c r="CB735" s="254"/>
      <c r="CC735" s="254"/>
      <c r="CD735" s="254"/>
      <c r="CE735" s="254"/>
      <c r="CF735" s="247"/>
      <c r="CG735" s="64"/>
      <c r="CH735" s="255"/>
      <c r="CI735" s="255"/>
      <c r="CJ735" s="255"/>
      <c r="CK735" s="255"/>
      <c r="CL735" s="255"/>
      <c r="CM735" s="256"/>
      <c r="CN735" s="256"/>
      <c r="CO735" s="256"/>
      <c r="CP735" s="256"/>
      <c r="CQ735" s="256"/>
      <c r="CR735" s="247"/>
      <c r="CS735" s="64"/>
      <c r="CT735" s="226"/>
      <c r="CU735" s="226"/>
      <c r="CV735" s="226"/>
      <c r="CW735" s="226"/>
      <c r="CX735" s="226"/>
      <c r="CY735" s="247"/>
      <c r="CZ735" s="64"/>
      <c r="DA735" s="256"/>
      <c r="DB735" s="256"/>
      <c r="DC735" s="256"/>
      <c r="DD735" s="256"/>
      <c r="DE735" s="256"/>
    </row>
    <row r="736" spans="1:109" ht="16.5" x14ac:dyDescent="0.3">
      <c r="A736" s="391">
        <v>2016</v>
      </c>
      <c r="B736" s="353" t="s">
        <v>51</v>
      </c>
      <c r="C736" s="354" t="s">
        <v>108</v>
      </c>
      <c r="D736" s="355">
        <v>4705.9475000000002</v>
      </c>
      <c r="E736" s="355">
        <v>19453.681</v>
      </c>
      <c r="F736" s="356">
        <v>9823.5300000000007</v>
      </c>
      <c r="G736" s="356">
        <v>356.5625</v>
      </c>
      <c r="H736" s="357">
        <v>34339.721000000005</v>
      </c>
      <c r="I736" s="54"/>
      <c r="J736" s="54"/>
      <c r="BY736" s="247"/>
      <c r="BZ736" s="64"/>
      <c r="CA736" s="254"/>
      <c r="CB736" s="254"/>
      <c r="CC736" s="254"/>
      <c r="CD736" s="254"/>
      <c r="CE736" s="254"/>
      <c r="CF736" s="247"/>
      <c r="CG736" s="64"/>
      <c r="CH736" s="255"/>
      <c r="CI736" s="255"/>
      <c r="CJ736" s="255"/>
      <c r="CK736" s="255"/>
      <c r="CL736" s="255"/>
      <c r="CM736" s="256"/>
      <c r="CN736" s="256"/>
      <c r="CO736" s="256"/>
      <c r="CP736" s="256"/>
      <c r="CQ736" s="256"/>
      <c r="CR736" s="247"/>
      <c r="CS736" s="64"/>
      <c r="CT736" s="226"/>
      <c r="CU736" s="226"/>
      <c r="CV736" s="226"/>
      <c r="CW736" s="226"/>
      <c r="CX736" s="226"/>
      <c r="CY736" s="247"/>
      <c r="CZ736" s="64"/>
      <c r="DA736" s="256"/>
      <c r="DB736" s="256"/>
      <c r="DC736" s="256"/>
      <c r="DD736" s="256"/>
      <c r="DE736" s="256"/>
    </row>
    <row r="737" spans="1:109" ht="16.5" x14ac:dyDescent="0.3">
      <c r="A737" s="410">
        <v>2016</v>
      </c>
      <c r="B737" s="64" t="s">
        <v>52</v>
      </c>
      <c r="C737" s="358" t="s">
        <v>108</v>
      </c>
      <c r="D737" s="359">
        <v>4403.1099999999997</v>
      </c>
      <c r="E737" s="359">
        <v>20014.667000000001</v>
      </c>
      <c r="F737" s="360">
        <v>9459.4549999999999</v>
      </c>
      <c r="G737" s="360">
        <v>406.61250000000001</v>
      </c>
      <c r="H737" s="118">
        <v>34283.844499999999</v>
      </c>
      <c r="I737" s="54"/>
      <c r="J737" s="54"/>
      <c r="BY737" s="247"/>
      <c r="BZ737" s="64"/>
      <c r="CA737" s="254"/>
      <c r="CB737" s="254"/>
      <c r="CC737" s="254"/>
      <c r="CD737" s="254"/>
      <c r="CE737" s="254"/>
      <c r="CF737" s="247"/>
      <c r="CG737" s="64"/>
      <c r="CH737" s="255"/>
      <c r="CI737" s="255"/>
      <c r="CJ737" s="255"/>
      <c r="CK737" s="255"/>
      <c r="CL737" s="255"/>
      <c r="CM737" s="256"/>
      <c r="CN737" s="256"/>
      <c r="CO737" s="256"/>
      <c r="CP737" s="256"/>
      <c r="CQ737" s="256"/>
      <c r="CR737" s="247"/>
      <c r="CS737" s="64"/>
      <c r="CT737" s="226"/>
      <c r="CU737" s="226"/>
      <c r="CV737" s="226"/>
      <c r="CW737" s="226"/>
      <c r="CX737" s="226"/>
      <c r="CY737" s="247"/>
      <c r="CZ737" s="64"/>
      <c r="DA737" s="256"/>
      <c r="DB737" s="256"/>
      <c r="DC737" s="256"/>
      <c r="DD737" s="256"/>
      <c r="DE737" s="256"/>
    </row>
    <row r="738" spans="1:109" ht="16.5" x14ac:dyDescent="0.3">
      <c r="A738" s="391">
        <v>2016</v>
      </c>
      <c r="B738" s="353" t="s">
        <v>40</v>
      </c>
      <c r="C738" s="354" t="s">
        <v>108</v>
      </c>
      <c r="D738" s="355">
        <v>5638.6975000000011</v>
      </c>
      <c r="E738" s="355">
        <v>19948.909</v>
      </c>
      <c r="F738" s="356">
        <v>7323.6750000000002</v>
      </c>
      <c r="G738" s="356">
        <v>337.15499999999997</v>
      </c>
      <c r="H738" s="357">
        <v>33248.436499999996</v>
      </c>
      <c r="I738" s="54"/>
      <c r="J738" s="54"/>
      <c r="BY738" s="247"/>
      <c r="BZ738" s="64"/>
      <c r="CA738" s="254"/>
      <c r="CB738" s="254"/>
      <c r="CC738" s="254"/>
      <c r="CD738" s="254"/>
      <c r="CE738" s="254"/>
      <c r="CF738" s="247"/>
      <c r="CG738" s="64"/>
      <c r="CH738" s="255"/>
      <c r="CI738" s="255"/>
      <c r="CJ738" s="255"/>
      <c r="CK738" s="255"/>
      <c r="CL738" s="255"/>
      <c r="CM738" s="256"/>
      <c r="CN738" s="256"/>
      <c r="CO738" s="256"/>
      <c r="CP738" s="256"/>
      <c r="CQ738" s="256"/>
      <c r="CR738" s="247"/>
      <c r="CS738" s="64"/>
      <c r="CT738" s="226"/>
      <c r="CU738" s="226"/>
      <c r="CV738" s="226"/>
      <c r="CW738" s="226"/>
      <c r="CX738" s="226"/>
      <c r="CY738" s="247"/>
      <c r="CZ738" s="64"/>
      <c r="DA738" s="256"/>
      <c r="DB738" s="256"/>
      <c r="DC738" s="256"/>
      <c r="DD738" s="256"/>
      <c r="DE738" s="256"/>
    </row>
    <row r="739" spans="1:109" ht="16.5" x14ac:dyDescent="0.3">
      <c r="A739" s="410">
        <v>2016</v>
      </c>
      <c r="B739" s="64" t="s">
        <v>42</v>
      </c>
      <c r="C739" s="358" t="s">
        <v>108</v>
      </c>
      <c r="D739" s="359">
        <v>5209.5249999999978</v>
      </c>
      <c r="E739" s="359">
        <v>17109.260999999999</v>
      </c>
      <c r="F739" s="360">
        <v>8126.8799999999992</v>
      </c>
      <c r="G739" s="360">
        <v>425.245</v>
      </c>
      <c r="H739" s="118">
        <v>30870.910999999993</v>
      </c>
      <c r="I739" s="54"/>
      <c r="J739" s="54"/>
      <c r="BY739" s="247"/>
      <c r="BZ739" s="64"/>
      <c r="CA739" s="254"/>
      <c r="CB739" s="254"/>
      <c r="CC739" s="254"/>
      <c r="CD739" s="254"/>
      <c r="CE739" s="254"/>
      <c r="CF739" s="247"/>
      <c r="CG739" s="64"/>
      <c r="CH739" s="255"/>
      <c r="CI739" s="255"/>
      <c r="CJ739" s="255"/>
      <c r="CK739" s="255"/>
      <c r="CL739" s="255"/>
      <c r="CM739" s="256"/>
      <c r="CN739" s="256"/>
      <c r="CO739" s="256"/>
      <c r="CP739" s="256"/>
      <c r="CQ739" s="256"/>
      <c r="CR739" s="247"/>
      <c r="CS739" s="64"/>
      <c r="CT739" s="226"/>
      <c r="CU739" s="226"/>
      <c r="CV739" s="226"/>
      <c r="CW739" s="226"/>
      <c r="CX739" s="226"/>
      <c r="CY739" s="247"/>
      <c r="CZ739" s="64"/>
      <c r="DA739" s="256"/>
      <c r="DB739" s="256"/>
      <c r="DC739" s="256"/>
      <c r="DD739" s="256"/>
      <c r="DE739" s="256"/>
    </row>
    <row r="740" spans="1:109" ht="16.5" x14ac:dyDescent="0.3">
      <c r="A740" s="391">
        <v>2016</v>
      </c>
      <c r="B740" s="353" t="s">
        <v>43</v>
      </c>
      <c r="C740" s="354" t="s">
        <v>108</v>
      </c>
      <c r="D740" s="355">
        <v>6186.7800000000007</v>
      </c>
      <c r="E740" s="355">
        <v>17308.341499999999</v>
      </c>
      <c r="F740" s="356">
        <v>6651.3850000000002</v>
      </c>
      <c r="G740" s="356">
        <v>700.81000000000176</v>
      </c>
      <c r="H740" s="357">
        <v>30847.316500000001</v>
      </c>
      <c r="I740" s="54"/>
      <c r="J740" s="54"/>
      <c r="BY740" s="247"/>
      <c r="BZ740" s="64"/>
      <c r="CA740" s="254"/>
      <c r="CB740" s="254"/>
      <c r="CC740" s="254"/>
      <c r="CD740" s="254"/>
      <c r="CE740" s="254"/>
      <c r="CF740" s="247"/>
      <c r="CG740" s="64"/>
      <c r="CH740" s="255"/>
      <c r="CI740" s="255"/>
      <c r="CJ740" s="255"/>
      <c r="CK740" s="255"/>
      <c r="CL740" s="255"/>
      <c r="CM740" s="256"/>
      <c r="CN740" s="256"/>
      <c r="CO740" s="256"/>
      <c r="CP740" s="256"/>
      <c r="CQ740" s="256"/>
      <c r="CR740" s="247"/>
      <c r="CS740" s="64"/>
      <c r="CT740" s="226"/>
      <c r="CU740" s="226"/>
      <c r="CV740" s="226"/>
      <c r="CW740" s="226"/>
      <c r="CX740" s="226"/>
      <c r="CY740" s="247"/>
      <c r="CZ740" s="64"/>
      <c r="DA740" s="256"/>
      <c r="DB740" s="256"/>
      <c r="DC740" s="256"/>
      <c r="DD740" s="256"/>
      <c r="DE740" s="256"/>
    </row>
    <row r="741" spans="1:109" ht="16.5" x14ac:dyDescent="0.3">
      <c r="A741" s="410">
        <v>2016</v>
      </c>
      <c r="B741" s="64" t="s">
        <v>44</v>
      </c>
      <c r="C741" s="358" t="s">
        <v>108</v>
      </c>
      <c r="D741" s="359">
        <v>5828.91</v>
      </c>
      <c r="E741" s="359">
        <v>15001.395500000001</v>
      </c>
      <c r="F741" s="360">
        <v>5193.3424999999997</v>
      </c>
      <c r="G741" s="360">
        <v>722.9375</v>
      </c>
      <c r="H741" s="118">
        <v>26746.585500000001</v>
      </c>
      <c r="I741" s="54"/>
      <c r="J741" s="54"/>
      <c r="BY741" s="247"/>
      <c r="BZ741" s="64"/>
      <c r="CA741" s="254"/>
      <c r="CB741" s="254"/>
      <c r="CC741" s="254"/>
      <c r="CD741" s="254"/>
      <c r="CE741" s="254"/>
      <c r="CF741" s="247"/>
      <c r="CG741" s="64"/>
      <c r="CH741" s="255"/>
      <c r="CI741" s="255"/>
      <c r="CJ741" s="255"/>
      <c r="CK741" s="255"/>
      <c r="CL741" s="255"/>
      <c r="CM741" s="256"/>
      <c r="CN741" s="256"/>
      <c r="CO741" s="256"/>
      <c r="CP741" s="256"/>
      <c r="CQ741" s="256"/>
      <c r="CR741" s="247"/>
      <c r="CS741" s="64"/>
      <c r="CT741" s="226"/>
      <c r="CU741" s="226"/>
      <c r="CV741" s="226"/>
      <c r="CW741" s="226"/>
      <c r="CX741" s="226"/>
      <c r="CY741" s="247"/>
      <c r="CZ741" s="64"/>
      <c r="DA741" s="256"/>
      <c r="DB741" s="256"/>
      <c r="DC741" s="256"/>
      <c r="DD741" s="256"/>
      <c r="DE741" s="256"/>
    </row>
    <row r="742" spans="1:109" ht="16.5" x14ac:dyDescent="0.3">
      <c r="A742" s="391">
        <v>2016</v>
      </c>
      <c r="B742" s="353" t="s">
        <v>45</v>
      </c>
      <c r="C742" s="354" t="s">
        <v>108</v>
      </c>
      <c r="D742" s="355">
        <v>5172.9499999999989</v>
      </c>
      <c r="E742" s="355">
        <v>21138.815500000001</v>
      </c>
      <c r="F742" s="356">
        <v>7404.0174999999999</v>
      </c>
      <c r="G742" s="356">
        <v>928.45249999999999</v>
      </c>
      <c r="H742" s="357">
        <v>34644.235499999995</v>
      </c>
      <c r="I742" s="54"/>
      <c r="J742" s="54"/>
      <c r="BY742" s="247"/>
      <c r="BZ742" s="64"/>
      <c r="CA742" s="254"/>
      <c r="CB742" s="254"/>
      <c r="CC742" s="254"/>
      <c r="CD742" s="254"/>
      <c r="CE742" s="254"/>
      <c r="CF742" s="247"/>
      <c r="CG742" s="64"/>
      <c r="CH742" s="255"/>
      <c r="CI742" s="255"/>
      <c r="CJ742" s="255"/>
      <c r="CK742" s="255"/>
      <c r="CL742" s="255"/>
      <c r="CM742" s="256"/>
      <c r="CN742" s="256"/>
      <c r="CO742" s="256"/>
      <c r="CP742" s="256"/>
      <c r="CQ742" s="256"/>
      <c r="CR742" s="247"/>
      <c r="CS742" s="64"/>
      <c r="CT742" s="226"/>
      <c r="CU742" s="226"/>
      <c r="CV742" s="226"/>
      <c r="CW742" s="226"/>
      <c r="CX742" s="226"/>
      <c r="CY742" s="247"/>
      <c r="CZ742" s="64"/>
      <c r="DA742" s="256"/>
      <c r="DB742" s="256"/>
      <c r="DC742" s="256"/>
      <c r="DD742" s="256"/>
      <c r="DE742" s="256"/>
    </row>
    <row r="743" spans="1:109" ht="16.5" x14ac:dyDescent="0.3">
      <c r="A743" s="410">
        <v>2016</v>
      </c>
      <c r="B743" s="64" t="s">
        <v>46</v>
      </c>
      <c r="C743" s="358" t="s">
        <v>108</v>
      </c>
      <c r="D743" s="359">
        <v>5424.06</v>
      </c>
      <c r="E743" s="359">
        <v>18396.736000000001</v>
      </c>
      <c r="F743" s="360">
        <v>5714.92</v>
      </c>
      <c r="G743" s="360">
        <v>763.16000000000008</v>
      </c>
      <c r="H743" s="118">
        <v>30298.876</v>
      </c>
      <c r="I743" s="54"/>
      <c r="J743" s="54"/>
      <c r="BY743" s="247"/>
      <c r="BZ743" s="64"/>
      <c r="CA743" s="254"/>
      <c r="CB743" s="254"/>
      <c r="CC743" s="254"/>
      <c r="CD743" s="254"/>
      <c r="CE743" s="254"/>
      <c r="CF743" s="247"/>
      <c r="CG743" s="64"/>
      <c r="CH743" s="255"/>
      <c r="CI743" s="255"/>
      <c r="CJ743" s="255"/>
      <c r="CK743" s="255"/>
      <c r="CL743" s="255"/>
      <c r="CM743" s="256"/>
      <c r="CN743" s="256"/>
      <c r="CO743" s="256"/>
      <c r="CP743" s="256"/>
      <c r="CQ743" s="256"/>
      <c r="CR743" s="247"/>
      <c r="CS743" s="64"/>
      <c r="CT743" s="226"/>
      <c r="CU743" s="226"/>
      <c r="CV743" s="226"/>
      <c r="CW743" s="226"/>
      <c r="CX743" s="226"/>
      <c r="CY743" s="247"/>
      <c r="CZ743" s="64"/>
      <c r="DA743" s="256"/>
      <c r="DB743" s="256"/>
      <c r="DC743" s="256"/>
      <c r="DD743" s="256"/>
      <c r="DE743" s="256"/>
    </row>
    <row r="744" spans="1:109" ht="16.5" x14ac:dyDescent="0.3">
      <c r="A744" s="391">
        <v>2016</v>
      </c>
      <c r="B744" s="353" t="s">
        <v>47</v>
      </c>
      <c r="C744" s="354" t="s">
        <v>108</v>
      </c>
      <c r="D744" s="355">
        <v>5058.5825000000004</v>
      </c>
      <c r="E744" s="355">
        <v>16857.654499999997</v>
      </c>
      <c r="F744" s="356">
        <v>5516.5424999999996</v>
      </c>
      <c r="G744" s="356">
        <v>803.84249999999997</v>
      </c>
      <c r="H744" s="357">
        <v>28236.621999999996</v>
      </c>
      <c r="I744" s="54"/>
      <c r="J744" s="54"/>
      <c r="BY744" s="247"/>
      <c r="BZ744" s="64"/>
      <c r="CA744" s="254"/>
      <c r="CB744" s="254"/>
      <c r="CC744" s="254"/>
      <c r="CD744" s="254"/>
      <c r="CE744" s="254"/>
      <c r="CF744" s="247"/>
      <c r="CG744" s="64"/>
      <c r="CH744" s="255"/>
      <c r="CI744" s="255"/>
      <c r="CJ744" s="255"/>
      <c r="CK744" s="255"/>
      <c r="CL744" s="255"/>
      <c r="CM744" s="256"/>
      <c r="CN744" s="256"/>
      <c r="CO744" s="256"/>
      <c r="CP744" s="256"/>
      <c r="CQ744" s="256"/>
      <c r="CR744" s="247"/>
      <c r="CS744" s="64"/>
      <c r="CT744" s="226"/>
      <c r="CU744" s="226"/>
      <c r="CV744" s="226"/>
      <c r="CW744" s="226"/>
      <c r="CX744" s="226"/>
      <c r="CY744" s="247"/>
      <c r="CZ744" s="64"/>
      <c r="DA744" s="256"/>
      <c r="DB744" s="256"/>
      <c r="DC744" s="256"/>
      <c r="DD744" s="256"/>
      <c r="DE744" s="256"/>
    </row>
    <row r="745" spans="1:109" ht="16.5" x14ac:dyDescent="0.3">
      <c r="A745" s="410">
        <v>2016</v>
      </c>
      <c r="B745" s="64" t="s">
        <v>48</v>
      </c>
      <c r="C745" s="358" t="s">
        <v>108</v>
      </c>
      <c r="D745" s="359">
        <v>5403.1225000000013</v>
      </c>
      <c r="E745" s="359">
        <v>18092.972000000002</v>
      </c>
      <c r="F745" s="360">
        <v>5484.62</v>
      </c>
      <c r="G745" s="360">
        <v>743.38999999999987</v>
      </c>
      <c r="H745" s="118">
        <v>29724.104500000001</v>
      </c>
      <c r="I745" s="54"/>
      <c r="J745" s="54"/>
      <c r="BY745" s="247"/>
      <c r="BZ745" s="64"/>
      <c r="CA745" s="254"/>
      <c r="CB745" s="254"/>
      <c r="CC745" s="254"/>
      <c r="CD745" s="254"/>
      <c r="CE745" s="254"/>
      <c r="CF745" s="247"/>
      <c r="CG745" s="64"/>
      <c r="CH745" s="255"/>
      <c r="CI745" s="255"/>
      <c r="CJ745" s="255"/>
      <c r="CK745" s="255"/>
      <c r="CL745" s="255"/>
      <c r="CM745" s="256"/>
      <c r="CN745" s="256"/>
      <c r="CO745" s="256"/>
      <c r="CP745" s="256"/>
      <c r="CQ745" s="256"/>
      <c r="CR745" s="247"/>
      <c r="CS745" s="64"/>
      <c r="CT745" s="226"/>
      <c r="CU745" s="226"/>
      <c r="CV745" s="226"/>
      <c r="CW745" s="226"/>
      <c r="CX745" s="226"/>
      <c r="CY745" s="247"/>
      <c r="CZ745" s="64"/>
      <c r="DA745" s="256"/>
      <c r="DB745" s="256"/>
      <c r="DC745" s="256"/>
      <c r="DD745" s="256"/>
      <c r="DE745" s="256"/>
    </row>
    <row r="746" spans="1:109" ht="16.5" x14ac:dyDescent="0.3">
      <c r="A746" s="391">
        <v>2016</v>
      </c>
      <c r="B746" s="353" t="s">
        <v>49</v>
      </c>
      <c r="C746" s="354" t="s">
        <v>108</v>
      </c>
      <c r="D746" s="355">
        <v>4951.78</v>
      </c>
      <c r="E746" s="355">
        <v>17643.688999999998</v>
      </c>
      <c r="F746" s="356">
        <v>4844.2524999999996</v>
      </c>
      <c r="G746" s="356">
        <v>525.43500000000006</v>
      </c>
      <c r="H746" s="357">
        <v>27965.156500000001</v>
      </c>
      <c r="I746" s="54"/>
      <c r="J746" s="54"/>
      <c r="BY746" s="247"/>
      <c r="BZ746" s="64"/>
      <c r="CA746" s="254"/>
      <c r="CB746" s="254"/>
      <c r="CC746" s="254"/>
      <c r="CD746" s="254"/>
      <c r="CE746" s="254"/>
      <c r="CF746" s="247"/>
      <c r="CG746" s="64"/>
      <c r="CH746" s="255"/>
      <c r="CI746" s="255"/>
      <c r="CJ746" s="255"/>
      <c r="CK746" s="255"/>
      <c r="CL746" s="255"/>
      <c r="CM746" s="256"/>
      <c r="CN746" s="256"/>
      <c r="CO746" s="256"/>
      <c r="CP746" s="256"/>
      <c r="CQ746" s="256"/>
      <c r="CR746" s="247"/>
      <c r="CS746" s="64"/>
      <c r="CT746" s="226"/>
      <c r="CU746" s="226"/>
      <c r="CV746" s="226"/>
      <c r="CW746" s="226"/>
      <c r="CX746" s="226"/>
      <c r="CY746" s="247"/>
      <c r="CZ746" s="64"/>
      <c r="DA746" s="256"/>
      <c r="DB746" s="256"/>
      <c r="DC746" s="256"/>
      <c r="DD746" s="256"/>
      <c r="DE746" s="256"/>
    </row>
    <row r="747" spans="1:109" ht="16.5" x14ac:dyDescent="0.3">
      <c r="A747" s="410">
        <v>2017</v>
      </c>
      <c r="B747" s="64" t="s">
        <v>50</v>
      </c>
      <c r="C747" s="358" t="s">
        <v>108</v>
      </c>
      <c r="D747" s="359">
        <v>4160.3424999999988</v>
      </c>
      <c r="E747" s="359">
        <v>18728.106</v>
      </c>
      <c r="F747" s="360">
        <v>4415.4475000000002</v>
      </c>
      <c r="G747" s="360">
        <v>598.11249999999995</v>
      </c>
      <c r="H747" s="118">
        <v>27902.008499999996</v>
      </c>
      <c r="I747" s="54"/>
      <c r="J747" s="54"/>
      <c r="BY747" s="247"/>
      <c r="BZ747" s="64"/>
      <c r="CA747" s="254"/>
      <c r="CB747" s="254"/>
      <c r="CC747" s="254"/>
      <c r="CD747" s="254"/>
      <c r="CE747" s="254"/>
      <c r="CF747" s="247"/>
      <c r="CG747" s="64"/>
      <c r="CH747" s="255"/>
      <c r="CI747" s="255"/>
      <c r="CJ747" s="255"/>
      <c r="CK747" s="255"/>
      <c r="CL747" s="255"/>
      <c r="CM747" s="256"/>
      <c r="CN747" s="256"/>
      <c r="CO747" s="256"/>
      <c r="CP747" s="256"/>
      <c r="CQ747" s="256"/>
      <c r="CR747" s="247"/>
      <c r="CS747" s="64"/>
      <c r="CT747" s="226"/>
      <c r="CU747" s="226"/>
      <c r="CV747" s="226"/>
      <c r="CW747" s="226"/>
      <c r="CX747" s="226"/>
      <c r="CY747" s="247"/>
      <c r="CZ747" s="64"/>
      <c r="DA747" s="256"/>
      <c r="DB747" s="256"/>
      <c r="DC747" s="256"/>
      <c r="DD747" s="256"/>
      <c r="DE747" s="256"/>
    </row>
    <row r="748" spans="1:109" ht="16.5" x14ac:dyDescent="0.3">
      <c r="A748" s="391">
        <v>2017</v>
      </c>
      <c r="B748" s="353" t="s">
        <v>51</v>
      </c>
      <c r="C748" s="354" t="s">
        <v>108</v>
      </c>
      <c r="D748" s="355">
        <v>4843.3500000000004</v>
      </c>
      <c r="E748" s="355">
        <v>18614.063999999998</v>
      </c>
      <c r="F748" s="356">
        <v>5013.7299999999996</v>
      </c>
      <c r="G748" s="356">
        <v>326.21249999999998</v>
      </c>
      <c r="H748" s="357">
        <v>28797.356500000002</v>
      </c>
      <c r="I748" s="54"/>
      <c r="J748" s="54"/>
      <c r="BY748" s="247"/>
      <c r="BZ748" s="64"/>
      <c r="CA748" s="254"/>
      <c r="CB748" s="254"/>
      <c r="CC748" s="254"/>
      <c r="CD748" s="254"/>
      <c r="CE748" s="254"/>
      <c r="CF748" s="247"/>
      <c r="CG748" s="64"/>
      <c r="CH748" s="255"/>
      <c r="CI748" s="255"/>
      <c r="CJ748" s="255"/>
      <c r="CK748" s="255"/>
      <c r="CL748" s="255"/>
      <c r="CM748" s="256"/>
      <c r="CN748" s="256"/>
      <c r="CO748" s="256"/>
      <c r="CP748" s="256"/>
      <c r="CQ748" s="256"/>
      <c r="CR748" s="247"/>
      <c r="CS748" s="64"/>
      <c r="CT748" s="226"/>
      <c r="CU748" s="226"/>
      <c r="CV748" s="226"/>
      <c r="CW748" s="226"/>
      <c r="CX748" s="226"/>
      <c r="CY748" s="247"/>
      <c r="CZ748" s="64"/>
      <c r="DA748" s="256"/>
      <c r="DB748" s="256"/>
      <c r="DC748" s="256"/>
      <c r="DD748" s="256"/>
      <c r="DE748" s="256"/>
    </row>
    <row r="749" spans="1:109" ht="16.5" x14ac:dyDescent="0.3">
      <c r="A749" s="410">
        <v>2017</v>
      </c>
      <c r="B749" s="64" t="s">
        <v>52</v>
      </c>
      <c r="C749" s="358" t="s">
        <v>108</v>
      </c>
      <c r="D749" s="359">
        <v>4608.8224999999993</v>
      </c>
      <c r="E749" s="359">
        <v>19473.022999999997</v>
      </c>
      <c r="F749" s="360">
        <v>5191.57</v>
      </c>
      <c r="G749" s="360">
        <v>383.16250000000002</v>
      </c>
      <c r="H749" s="118">
        <v>29656.577999999998</v>
      </c>
      <c r="I749" s="54"/>
      <c r="J749" s="54"/>
      <c r="BY749" s="247"/>
      <c r="BZ749" s="64"/>
      <c r="CA749" s="254"/>
      <c r="CB749" s="254"/>
      <c r="CC749" s="254"/>
      <c r="CD749" s="254"/>
      <c r="CE749" s="254"/>
      <c r="CF749" s="247"/>
      <c r="CG749" s="64"/>
      <c r="CH749" s="255"/>
      <c r="CI749" s="255"/>
      <c r="CJ749" s="255"/>
      <c r="CK749" s="255"/>
      <c r="CL749" s="255"/>
      <c r="CM749" s="256"/>
      <c r="CN749" s="256"/>
      <c r="CO749" s="256"/>
      <c r="CP749" s="256"/>
      <c r="CQ749" s="256"/>
      <c r="CR749" s="247"/>
      <c r="CS749" s="64"/>
      <c r="CT749" s="226"/>
      <c r="CU749" s="226"/>
      <c r="CV749" s="226"/>
      <c r="CW749" s="226"/>
      <c r="CX749" s="226"/>
      <c r="CY749" s="247"/>
      <c r="CZ749" s="64"/>
      <c r="DA749" s="256"/>
      <c r="DB749" s="256"/>
      <c r="DC749" s="256"/>
      <c r="DD749" s="256"/>
      <c r="DE749" s="256"/>
    </row>
    <row r="750" spans="1:109" ht="16.5" x14ac:dyDescent="0.3">
      <c r="A750" s="391">
        <v>2017</v>
      </c>
      <c r="B750" s="353" t="s">
        <v>40</v>
      </c>
      <c r="C750" s="354" t="s">
        <v>108</v>
      </c>
      <c r="D750" s="355">
        <v>4290.0524999999998</v>
      </c>
      <c r="E750" s="355">
        <v>16019.306</v>
      </c>
      <c r="F750" s="356">
        <v>5208.1149999999998</v>
      </c>
      <c r="G750" s="356">
        <v>455.77750000000003</v>
      </c>
      <c r="H750" s="357">
        <v>25973.250999999997</v>
      </c>
      <c r="I750" s="54"/>
      <c r="J750" s="54"/>
      <c r="BY750" s="247"/>
      <c r="BZ750" s="64"/>
      <c r="CA750" s="254"/>
      <c r="CB750" s="254"/>
      <c r="CC750" s="254"/>
      <c r="CD750" s="254"/>
      <c r="CE750" s="254"/>
      <c r="CF750" s="247"/>
      <c r="CG750" s="64"/>
      <c r="CH750" s="255"/>
      <c r="CI750" s="255"/>
      <c r="CJ750" s="255"/>
      <c r="CK750" s="255"/>
      <c r="CL750" s="255"/>
      <c r="CM750" s="256"/>
      <c r="CN750" s="256"/>
      <c r="CO750" s="256"/>
      <c r="CP750" s="256"/>
      <c r="CQ750" s="256"/>
      <c r="CR750" s="247"/>
      <c r="CS750" s="64"/>
      <c r="CT750" s="226"/>
      <c r="CU750" s="226"/>
      <c r="CV750" s="226"/>
      <c r="CW750" s="226"/>
      <c r="CX750" s="226"/>
      <c r="CY750" s="247"/>
      <c r="CZ750" s="64"/>
      <c r="DA750" s="256"/>
      <c r="DB750" s="256"/>
      <c r="DC750" s="256"/>
      <c r="DD750" s="256"/>
      <c r="DE750" s="256"/>
    </row>
    <row r="751" spans="1:109" ht="16.5" x14ac:dyDescent="0.3">
      <c r="A751" s="410">
        <v>2017</v>
      </c>
      <c r="B751" s="64" t="s">
        <v>42</v>
      </c>
      <c r="C751" s="358" t="s">
        <v>108</v>
      </c>
      <c r="D751" s="359">
        <v>5326.27</v>
      </c>
      <c r="E751" s="359">
        <v>18501.875999999997</v>
      </c>
      <c r="F751" s="360">
        <v>6223.817500000001</v>
      </c>
      <c r="G751" s="360">
        <v>361.17999999999995</v>
      </c>
      <c r="H751" s="118">
        <v>30413.143499999998</v>
      </c>
      <c r="I751" s="54"/>
      <c r="J751" s="54"/>
      <c r="BY751" s="247"/>
      <c r="BZ751" s="64"/>
      <c r="CA751" s="254"/>
      <c r="CB751" s="254"/>
      <c r="CC751" s="254"/>
      <c r="CD751" s="254"/>
      <c r="CE751" s="254"/>
      <c r="CF751" s="247"/>
      <c r="CG751" s="64"/>
      <c r="CH751" s="255"/>
      <c r="CI751" s="255"/>
      <c r="CJ751" s="255"/>
      <c r="CK751" s="255"/>
      <c r="CL751" s="255"/>
      <c r="CM751" s="256"/>
      <c r="CN751" s="256"/>
      <c r="CO751" s="256"/>
      <c r="CP751" s="256"/>
      <c r="CQ751" s="256"/>
      <c r="CR751" s="247"/>
      <c r="CS751" s="64"/>
      <c r="CT751" s="226"/>
      <c r="CU751" s="226"/>
      <c r="CV751" s="226"/>
      <c r="CW751" s="226"/>
      <c r="CX751" s="226"/>
      <c r="CY751" s="247"/>
      <c r="CZ751" s="64"/>
      <c r="DA751" s="256"/>
      <c r="DB751" s="256"/>
      <c r="DC751" s="256"/>
      <c r="DD751" s="256"/>
      <c r="DE751" s="256"/>
    </row>
    <row r="752" spans="1:109" ht="16.5" x14ac:dyDescent="0.3">
      <c r="A752" s="391">
        <v>2017</v>
      </c>
      <c r="B752" s="353" t="s">
        <v>43</v>
      </c>
      <c r="C752" s="354" t="s">
        <v>108</v>
      </c>
      <c r="D752" s="355">
        <v>6385.0924999999997</v>
      </c>
      <c r="E752" s="355">
        <v>18196.580000000002</v>
      </c>
      <c r="F752" s="356">
        <v>5064.4324999999999</v>
      </c>
      <c r="G752" s="356">
        <v>365.59000000000003</v>
      </c>
      <c r="H752" s="357">
        <v>30011.695</v>
      </c>
      <c r="I752" s="54"/>
      <c r="J752" s="54"/>
      <c r="BY752" s="247"/>
      <c r="BZ752" s="64"/>
      <c r="CA752" s="254"/>
      <c r="CB752" s="254"/>
      <c r="CC752" s="254"/>
      <c r="CD752" s="254"/>
      <c r="CE752" s="254"/>
      <c r="CF752" s="247"/>
      <c r="CG752" s="64"/>
      <c r="CH752" s="255"/>
      <c r="CI752" s="255"/>
      <c r="CJ752" s="255"/>
      <c r="CK752" s="255"/>
      <c r="CL752" s="255"/>
      <c r="CM752" s="256"/>
      <c r="CN752" s="256"/>
      <c r="CO752" s="256"/>
      <c r="CP752" s="256"/>
      <c r="CQ752" s="256"/>
      <c r="CR752" s="247"/>
      <c r="CS752" s="64"/>
      <c r="CT752" s="226"/>
      <c r="CU752" s="226"/>
      <c r="CV752" s="226"/>
      <c r="CW752" s="226"/>
      <c r="CX752" s="226"/>
      <c r="CY752" s="247"/>
      <c r="CZ752" s="64"/>
      <c r="DA752" s="256"/>
      <c r="DB752" s="256"/>
      <c r="DC752" s="256"/>
      <c r="DD752" s="256"/>
      <c r="DE752" s="256"/>
    </row>
    <row r="753" spans="1:109" ht="16.5" x14ac:dyDescent="0.3">
      <c r="A753" s="410">
        <v>2017</v>
      </c>
      <c r="B753" s="64" t="s">
        <v>44</v>
      </c>
      <c r="C753" s="358" t="s">
        <v>108</v>
      </c>
      <c r="D753" s="359">
        <v>5968.1999999999989</v>
      </c>
      <c r="E753" s="359">
        <v>19604.554</v>
      </c>
      <c r="F753" s="360">
        <v>5632.4084999999995</v>
      </c>
      <c r="G753" s="360">
        <v>625.90250000000003</v>
      </c>
      <c r="H753" s="118">
        <v>31831.065000000002</v>
      </c>
      <c r="I753" s="54"/>
      <c r="J753" s="54"/>
      <c r="BY753" s="247"/>
      <c r="BZ753" s="64"/>
      <c r="CA753" s="254"/>
      <c r="CB753" s="254"/>
      <c r="CC753" s="254"/>
      <c r="CD753" s="254"/>
      <c r="CE753" s="254"/>
      <c r="CF753" s="247"/>
      <c r="CG753" s="64"/>
      <c r="CH753" s="255"/>
      <c r="CI753" s="255"/>
      <c r="CJ753" s="255"/>
      <c r="CK753" s="255"/>
      <c r="CL753" s="255"/>
      <c r="CM753" s="256"/>
      <c r="CN753" s="256"/>
      <c r="CO753" s="256"/>
      <c r="CP753" s="256"/>
      <c r="CQ753" s="256"/>
      <c r="CR753" s="247"/>
      <c r="CS753" s="64"/>
      <c r="CT753" s="226"/>
      <c r="CU753" s="226"/>
      <c r="CV753" s="226"/>
      <c r="CW753" s="226"/>
      <c r="CX753" s="226"/>
      <c r="CY753" s="247"/>
      <c r="CZ753" s="64"/>
      <c r="DA753" s="256"/>
      <c r="DB753" s="256"/>
      <c r="DC753" s="256"/>
      <c r="DD753" s="256"/>
      <c r="DE753" s="256"/>
    </row>
    <row r="754" spans="1:109" ht="16.5" x14ac:dyDescent="0.3">
      <c r="A754" s="391">
        <v>2017</v>
      </c>
      <c r="B754" s="353" t="s">
        <v>45</v>
      </c>
      <c r="C754" s="354" t="s">
        <v>108</v>
      </c>
      <c r="D754" s="355">
        <v>7688.94</v>
      </c>
      <c r="E754" s="355">
        <v>16562.644</v>
      </c>
      <c r="F754" s="356">
        <v>4898.0484999999999</v>
      </c>
      <c r="G754" s="356">
        <v>640.25750000000005</v>
      </c>
      <c r="H754" s="357">
        <v>29789.89</v>
      </c>
      <c r="I754" s="54"/>
      <c r="J754" s="54"/>
      <c r="BY754" s="247"/>
      <c r="BZ754" s="64"/>
      <c r="CA754" s="254"/>
      <c r="CB754" s="254"/>
      <c r="CC754" s="254"/>
      <c r="CD754" s="254"/>
      <c r="CE754" s="254"/>
      <c r="CF754" s="247"/>
      <c r="CG754" s="64"/>
      <c r="CH754" s="255"/>
      <c r="CI754" s="255"/>
      <c r="CJ754" s="255"/>
      <c r="CK754" s="255"/>
      <c r="CL754" s="255"/>
      <c r="CM754" s="256"/>
      <c r="CN754" s="256"/>
      <c r="CO754" s="256"/>
      <c r="CP754" s="256"/>
      <c r="CQ754" s="256"/>
      <c r="CR754" s="247"/>
      <c r="CS754" s="64"/>
      <c r="CT754" s="226"/>
      <c r="CU754" s="226"/>
      <c r="CV754" s="226"/>
      <c r="CW754" s="226"/>
      <c r="CX754" s="226"/>
      <c r="CY754" s="247"/>
      <c r="CZ754" s="64"/>
      <c r="DA754" s="256"/>
      <c r="DB754" s="256"/>
      <c r="DC754" s="256"/>
      <c r="DD754" s="256"/>
      <c r="DE754" s="256"/>
    </row>
    <row r="755" spans="1:109" ht="16.5" x14ac:dyDescent="0.3">
      <c r="A755" s="410">
        <v>2017</v>
      </c>
      <c r="B755" s="64" t="s">
        <v>46</v>
      </c>
      <c r="C755" s="358" t="s">
        <v>108</v>
      </c>
      <c r="D755" s="359">
        <v>6360.4300000000012</v>
      </c>
      <c r="E755" s="359">
        <v>18097.215</v>
      </c>
      <c r="F755" s="360">
        <v>4273.9925000000003</v>
      </c>
      <c r="G755" s="360">
        <v>580.6724999999999</v>
      </c>
      <c r="H755" s="118">
        <v>29312.309999999998</v>
      </c>
      <c r="I755" s="54"/>
      <c r="J755" s="54"/>
      <c r="BY755" s="247"/>
      <c r="BZ755" s="64"/>
      <c r="CA755" s="254"/>
      <c r="CB755" s="254"/>
      <c r="CC755" s="254"/>
      <c r="CD755" s="254"/>
      <c r="CE755" s="254"/>
      <c r="CF755" s="247"/>
      <c r="CG755" s="64"/>
      <c r="CH755" s="255"/>
      <c r="CI755" s="255"/>
      <c r="CJ755" s="255"/>
      <c r="CK755" s="255"/>
      <c r="CL755" s="255"/>
      <c r="CM755" s="256"/>
      <c r="CN755" s="256"/>
      <c r="CO755" s="256"/>
      <c r="CP755" s="256"/>
      <c r="CQ755" s="256"/>
      <c r="CR755" s="247"/>
      <c r="CS755" s="64"/>
      <c r="CT755" s="226"/>
      <c r="CU755" s="226"/>
      <c r="CV755" s="226"/>
      <c r="CW755" s="226"/>
      <c r="CX755" s="226"/>
      <c r="CY755" s="247"/>
      <c r="CZ755" s="64"/>
      <c r="DA755" s="256"/>
      <c r="DB755" s="256"/>
      <c r="DC755" s="256"/>
      <c r="DD755" s="256"/>
      <c r="DE755" s="256"/>
    </row>
    <row r="756" spans="1:109" ht="16.5" x14ac:dyDescent="0.3">
      <c r="A756" s="391">
        <v>2017</v>
      </c>
      <c r="B756" s="353" t="s">
        <v>47</v>
      </c>
      <c r="C756" s="354" t="s">
        <v>108</v>
      </c>
      <c r="D756" s="355">
        <v>6987.08</v>
      </c>
      <c r="E756" s="355">
        <v>17504.142</v>
      </c>
      <c r="F756" s="356">
        <v>3780.9475000000002</v>
      </c>
      <c r="G756" s="356">
        <v>578.94000000000005</v>
      </c>
      <c r="H756" s="357">
        <v>28851.109499999999</v>
      </c>
      <c r="I756" s="54"/>
      <c r="J756" s="54"/>
      <c r="BY756" s="247"/>
      <c r="BZ756" s="64"/>
      <c r="CA756" s="254"/>
      <c r="CB756" s="254"/>
      <c r="CC756" s="254"/>
      <c r="CD756" s="254"/>
      <c r="CE756" s="254"/>
      <c r="CF756" s="247"/>
      <c r="CG756" s="64"/>
      <c r="CH756" s="255"/>
      <c r="CI756" s="255"/>
      <c r="CJ756" s="255"/>
      <c r="CK756" s="255"/>
      <c r="CL756" s="255"/>
      <c r="CM756" s="256"/>
      <c r="CN756" s="256"/>
      <c r="CO756" s="256"/>
      <c r="CP756" s="256"/>
      <c r="CQ756" s="256"/>
      <c r="CR756" s="247"/>
      <c r="CS756" s="64"/>
      <c r="CT756" s="226"/>
      <c r="CU756" s="226"/>
      <c r="CV756" s="226"/>
      <c r="CW756" s="226"/>
      <c r="CX756" s="226"/>
      <c r="CY756" s="247"/>
      <c r="CZ756" s="64"/>
      <c r="DA756" s="256"/>
      <c r="DB756" s="256"/>
      <c r="DC756" s="256"/>
      <c r="DD756" s="256"/>
      <c r="DE756" s="256"/>
    </row>
    <row r="757" spans="1:109" ht="16.5" x14ac:dyDescent="0.3">
      <c r="A757" s="410">
        <v>2017</v>
      </c>
      <c r="B757" s="64" t="s">
        <v>48</v>
      </c>
      <c r="C757" s="358" t="s">
        <v>108</v>
      </c>
      <c r="D757" s="359">
        <v>7542.0424999999996</v>
      </c>
      <c r="E757" s="359">
        <v>19754.695</v>
      </c>
      <c r="F757" s="360">
        <v>4170.1424999999999</v>
      </c>
      <c r="G757" s="360">
        <v>764.89250000000004</v>
      </c>
      <c r="H757" s="118">
        <v>32231.772499999999</v>
      </c>
      <c r="I757" s="54"/>
      <c r="J757" s="54"/>
      <c r="BY757" s="247"/>
      <c r="BZ757" s="64"/>
      <c r="CA757" s="254"/>
      <c r="CB757" s="254"/>
      <c r="CC757" s="254"/>
      <c r="CD757" s="254"/>
      <c r="CE757" s="254"/>
      <c r="CF757" s="247"/>
      <c r="CG757" s="64"/>
      <c r="CH757" s="255"/>
      <c r="CI757" s="255"/>
      <c r="CJ757" s="255"/>
      <c r="CK757" s="255"/>
      <c r="CL757" s="255"/>
      <c r="CM757" s="256"/>
      <c r="CN757" s="256"/>
      <c r="CO757" s="256"/>
      <c r="CP757" s="256"/>
      <c r="CQ757" s="256"/>
      <c r="CR757" s="247"/>
      <c r="CS757" s="64"/>
      <c r="CT757" s="226"/>
      <c r="CU757" s="226"/>
      <c r="CV757" s="226"/>
      <c r="CW757" s="226"/>
      <c r="CX757" s="226"/>
      <c r="CY757" s="247"/>
      <c r="CZ757" s="64"/>
      <c r="DA757" s="256"/>
      <c r="DB757" s="256"/>
      <c r="DC757" s="256"/>
      <c r="DD757" s="256"/>
      <c r="DE757" s="256"/>
    </row>
    <row r="758" spans="1:109" ht="16.5" x14ac:dyDescent="0.3">
      <c r="A758" s="391">
        <v>2017</v>
      </c>
      <c r="B758" s="353" t="s">
        <v>49</v>
      </c>
      <c r="C758" s="354" t="s">
        <v>108</v>
      </c>
      <c r="D758" s="355">
        <v>6418.23</v>
      </c>
      <c r="E758" s="355">
        <v>18792.6345</v>
      </c>
      <c r="F758" s="356">
        <v>3201.8175000000001</v>
      </c>
      <c r="G758" s="356">
        <v>506</v>
      </c>
      <c r="H758" s="357">
        <v>28918.682000000001</v>
      </c>
      <c r="I758" s="54"/>
      <c r="J758" s="54"/>
      <c r="BY758" s="247"/>
      <c r="BZ758" s="64"/>
      <c r="CA758" s="254"/>
      <c r="CB758" s="254"/>
      <c r="CC758" s="254"/>
      <c r="CD758" s="254"/>
      <c r="CE758" s="254"/>
      <c r="CF758" s="247"/>
      <c r="CG758" s="64"/>
      <c r="CH758" s="255"/>
      <c r="CI758" s="255"/>
      <c r="CJ758" s="255"/>
      <c r="CK758" s="255"/>
      <c r="CL758" s="255"/>
      <c r="CM758" s="256"/>
      <c r="CN758" s="256"/>
      <c r="CO758" s="256"/>
      <c r="CP758" s="256"/>
      <c r="CQ758" s="256"/>
      <c r="CR758" s="247"/>
      <c r="CS758" s="64"/>
      <c r="CT758" s="226"/>
      <c r="CU758" s="226"/>
      <c r="CV758" s="226"/>
      <c r="CW758" s="226"/>
      <c r="CX758" s="226"/>
      <c r="CY758" s="247"/>
      <c r="CZ758" s="64"/>
      <c r="DA758" s="256"/>
      <c r="DB758" s="256"/>
      <c r="DC758" s="256"/>
      <c r="DD758" s="256"/>
      <c r="DE758" s="256"/>
    </row>
    <row r="759" spans="1:109" ht="16.5" x14ac:dyDescent="0.3">
      <c r="A759" s="410">
        <v>2018</v>
      </c>
      <c r="B759" s="64" t="s">
        <v>50</v>
      </c>
      <c r="C759" s="358" t="s">
        <v>108</v>
      </c>
      <c r="D759" s="359">
        <v>6358.77</v>
      </c>
      <c r="E759" s="359">
        <v>17528.852999999999</v>
      </c>
      <c r="F759" s="360">
        <v>3154.5650000000001</v>
      </c>
      <c r="G759" s="360">
        <v>727.27250000000004</v>
      </c>
      <c r="H759" s="118">
        <v>27769.460499999997</v>
      </c>
      <c r="I759" s="54"/>
      <c r="J759" s="54"/>
      <c r="BY759" s="247"/>
      <c r="BZ759" s="64"/>
      <c r="CA759" s="254"/>
      <c r="CB759" s="254"/>
      <c r="CC759" s="254"/>
      <c r="CD759" s="254"/>
      <c r="CE759" s="254"/>
      <c r="CF759" s="247"/>
      <c r="CG759" s="64"/>
      <c r="CH759" s="255"/>
      <c r="CI759" s="255"/>
      <c r="CJ759" s="255"/>
      <c r="CK759" s="255"/>
      <c r="CL759" s="255"/>
      <c r="CM759" s="256"/>
      <c r="CN759" s="256"/>
      <c r="CO759" s="256"/>
      <c r="CP759" s="256"/>
      <c r="CQ759" s="256"/>
      <c r="CR759" s="247"/>
      <c r="CS759" s="64"/>
      <c r="CT759" s="226"/>
      <c r="CU759" s="226"/>
      <c r="CV759" s="226"/>
      <c r="CW759" s="226"/>
      <c r="CX759" s="226"/>
      <c r="CY759" s="247"/>
      <c r="CZ759" s="64"/>
      <c r="DA759" s="256"/>
      <c r="DB759" s="256"/>
      <c r="DC759" s="256"/>
      <c r="DD759" s="256"/>
      <c r="DE759" s="256"/>
    </row>
    <row r="760" spans="1:109" ht="16.5" x14ac:dyDescent="0.3">
      <c r="A760" s="391">
        <v>2018</v>
      </c>
      <c r="B760" s="353" t="s">
        <v>51</v>
      </c>
      <c r="C760" s="354" t="s">
        <v>108</v>
      </c>
      <c r="D760" s="355">
        <v>6654.83</v>
      </c>
      <c r="E760" s="355">
        <v>17996.440500000001</v>
      </c>
      <c r="F760" s="356">
        <v>4395.8525</v>
      </c>
      <c r="G760" s="356">
        <v>415.72749999999996</v>
      </c>
      <c r="H760" s="357">
        <v>29462.8505</v>
      </c>
      <c r="I760" s="54"/>
      <c r="J760" s="54"/>
      <c r="BY760" s="247"/>
      <c r="BZ760" s="64"/>
      <c r="CA760" s="254"/>
      <c r="CB760" s="254"/>
      <c r="CC760" s="254"/>
      <c r="CD760" s="254"/>
      <c r="CE760" s="254"/>
      <c r="CF760" s="247"/>
      <c r="CG760" s="64"/>
      <c r="CH760" s="255"/>
      <c r="CI760" s="255"/>
      <c r="CJ760" s="255"/>
      <c r="CK760" s="255"/>
      <c r="CL760" s="255"/>
      <c r="CM760" s="256"/>
      <c r="CN760" s="256"/>
      <c r="CO760" s="256"/>
      <c r="CP760" s="256"/>
      <c r="CQ760" s="256"/>
      <c r="CR760" s="247"/>
      <c r="CS760" s="64"/>
      <c r="CT760" s="226"/>
      <c r="CU760" s="226"/>
      <c r="CV760" s="226"/>
      <c r="CW760" s="226"/>
      <c r="CX760" s="226"/>
      <c r="CY760" s="247"/>
      <c r="CZ760" s="64"/>
      <c r="DA760" s="256"/>
      <c r="DB760" s="256"/>
      <c r="DC760" s="256"/>
      <c r="DD760" s="256"/>
      <c r="DE760" s="256"/>
    </row>
    <row r="761" spans="1:109" ht="16.5" x14ac:dyDescent="0.3">
      <c r="A761" s="410">
        <v>2018</v>
      </c>
      <c r="B761" s="64" t="s">
        <v>52</v>
      </c>
      <c r="C761" s="358" t="s">
        <v>108</v>
      </c>
      <c r="D761" s="359">
        <v>7667.7150000000001</v>
      </c>
      <c r="E761" s="359">
        <v>18280.482499999998</v>
      </c>
      <c r="F761" s="360">
        <v>3823.2175000000002</v>
      </c>
      <c r="G761" s="360">
        <v>853.44</v>
      </c>
      <c r="H761" s="118">
        <v>30624.855000000003</v>
      </c>
      <c r="I761" s="54"/>
      <c r="J761" s="54"/>
      <c r="BY761" s="247"/>
      <c r="BZ761" s="64"/>
      <c r="CA761" s="254"/>
      <c r="CB761" s="254"/>
      <c r="CC761" s="254"/>
      <c r="CD761" s="254"/>
      <c r="CE761" s="254"/>
      <c r="CF761" s="247"/>
      <c r="CG761" s="64"/>
      <c r="CH761" s="255"/>
      <c r="CI761" s="255"/>
      <c r="CJ761" s="255"/>
      <c r="CK761" s="255"/>
      <c r="CL761" s="255"/>
      <c r="CM761" s="256"/>
      <c r="CN761" s="256"/>
      <c r="CO761" s="256"/>
      <c r="CP761" s="256"/>
      <c r="CQ761" s="256"/>
      <c r="CR761" s="247"/>
      <c r="CS761" s="64"/>
      <c r="CT761" s="226"/>
      <c r="CU761" s="226"/>
      <c r="CV761" s="226"/>
      <c r="CW761" s="226"/>
      <c r="CX761" s="226"/>
      <c r="CY761" s="247"/>
      <c r="CZ761" s="64"/>
      <c r="DA761" s="256"/>
      <c r="DB761" s="256"/>
      <c r="DC761" s="256"/>
      <c r="DD761" s="256"/>
      <c r="DE761" s="256"/>
    </row>
    <row r="762" spans="1:109" ht="16.5" x14ac:dyDescent="0.3">
      <c r="A762" s="391">
        <v>2018</v>
      </c>
      <c r="B762" s="353" t="s">
        <v>40</v>
      </c>
      <c r="C762" s="354" t="s">
        <v>108</v>
      </c>
      <c r="D762" s="355">
        <v>7527.2699999999995</v>
      </c>
      <c r="E762" s="355">
        <v>19973.183499999999</v>
      </c>
      <c r="F762" s="356">
        <v>4293.9324999999999</v>
      </c>
      <c r="G762" s="356">
        <v>418.36250000000001</v>
      </c>
      <c r="H762" s="357">
        <v>32212.748499999998</v>
      </c>
      <c r="I762" s="54"/>
      <c r="J762" s="54"/>
      <c r="BY762" s="247"/>
      <c r="BZ762" s="64"/>
      <c r="CA762" s="254"/>
      <c r="CB762" s="254"/>
      <c r="CC762" s="254"/>
      <c r="CD762" s="254"/>
      <c r="CE762" s="254"/>
      <c r="CF762" s="247"/>
      <c r="CG762" s="64"/>
      <c r="CH762" s="255"/>
      <c r="CI762" s="255"/>
      <c r="CJ762" s="255"/>
      <c r="CK762" s="255"/>
      <c r="CL762" s="255"/>
      <c r="CM762" s="256"/>
      <c r="CN762" s="256"/>
      <c r="CO762" s="256"/>
      <c r="CP762" s="256"/>
      <c r="CQ762" s="256"/>
      <c r="CR762" s="247"/>
      <c r="CS762" s="64"/>
      <c r="CT762" s="226"/>
      <c r="CU762" s="226"/>
      <c r="CV762" s="226"/>
      <c r="CW762" s="226"/>
      <c r="CX762" s="226"/>
      <c r="CY762" s="247"/>
      <c r="CZ762" s="64"/>
      <c r="DA762" s="256"/>
      <c r="DB762" s="256"/>
      <c r="DC762" s="256"/>
      <c r="DD762" s="256"/>
      <c r="DE762" s="256"/>
    </row>
    <row r="763" spans="1:109" ht="16.5" x14ac:dyDescent="0.3">
      <c r="A763" s="410">
        <v>2018</v>
      </c>
      <c r="B763" s="64" t="s">
        <v>42</v>
      </c>
      <c r="C763" s="358" t="s">
        <v>108</v>
      </c>
      <c r="D763" s="359">
        <v>8234.0399999999991</v>
      </c>
      <c r="E763" s="359">
        <v>18550.922500000001</v>
      </c>
      <c r="F763" s="360">
        <v>4490.0825000000004</v>
      </c>
      <c r="G763" s="360">
        <v>551.93000000000006</v>
      </c>
      <c r="H763" s="118">
        <v>31826.974999999999</v>
      </c>
      <c r="I763" s="54"/>
      <c r="J763" s="54"/>
      <c r="BY763" s="247"/>
      <c r="BZ763" s="64"/>
      <c r="CA763" s="254"/>
      <c r="CB763" s="254"/>
      <c r="CC763" s="254"/>
      <c r="CD763" s="254"/>
      <c r="CE763" s="254"/>
      <c r="CF763" s="247"/>
      <c r="CG763" s="64"/>
      <c r="CH763" s="255"/>
      <c r="CI763" s="255"/>
      <c r="CJ763" s="255"/>
      <c r="CK763" s="255"/>
      <c r="CL763" s="255"/>
      <c r="CM763" s="256"/>
      <c r="CN763" s="256"/>
      <c r="CO763" s="256"/>
      <c r="CP763" s="256"/>
      <c r="CQ763" s="256"/>
      <c r="CR763" s="247"/>
      <c r="CS763" s="64"/>
      <c r="CT763" s="226"/>
      <c r="CU763" s="226"/>
      <c r="CV763" s="226"/>
      <c r="CW763" s="226"/>
      <c r="CX763" s="226"/>
      <c r="CY763" s="247"/>
      <c r="CZ763" s="64"/>
      <c r="DA763" s="256"/>
      <c r="DB763" s="256"/>
      <c r="DC763" s="256"/>
      <c r="DD763" s="256"/>
      <c r="DE763" s="256"/>
    </row>
    <row r="764" spans="1:109" ht="16.5" x14ac:dyDescent="0.3">
      <c r="A764" s="391">
        <v>2018</v>
      </c>
      <c r="B764" s="353" t="s">
        <v>43</v>
      </c>
      <c r="C764" s="354" t="s">
        <v>108</v>
      </c>
      <c r="D764" s="355">
        <v>7540.43</v>
      </c>
      <c r="E764" s="355">
        <v>14320.6</v>
      </c>
      <c r="F764" s="356">
        <v>3668.75</v>
      </c>
      <c r="G764" s="356">
        <v>377.62</v>
      </c>
      <c r="H764" s="357">
        <v>25907.4</v>
      </c>
      <c r="I764" s="54"/>
      <c r="J764" s="54"/>
      <c r="BY764" s="247"/>
      <c r="BZ764" s="64"/>
      <c r="CA764" s="254"/>
      <c r="CB764" s="254"/>
      <c r="CC764" s="254"/>
      <c r="CD764" s="254"/>
      <c r="CE764" s="254"/>
      <c r="CF764" s="247"/>
      <c r="CG764" s="64"/>
      <c r="CH764" s="255"/>
      <c r="CI764" s="255"/>
      <c r="CJ764" s="255"/>
      <c r="CK764" s="255"/>
      <c r="CL764" s="255"/>
      <c r="CM764" s="256"/>
      <c r="CN764" s="256"/>
      <c r="CO764" s="256"/>
      <c r="CP764" s="256"/>
      <c r="CQ764" s="256"/>
      <c r="CR764" s="247"/>
      <c r="CS764" s="64"/>
      <c r="CT764" s="226"/>
      <c r="CU764" s="226"/>
      <c r="CV764" s="226"/>
      <c r="CW764" s="226"/>
      <c r="CX764" s="226"/>
      <c r="CY764" s="247"/>
      <c r="CZ764" s="64"/>
      <c r="DA764" s="256"/>
      <c r="DB764" s="256"/>
      <c r="DC764" s="256"/>
      <c r="DD764" s="256"/>
      <c r="DE764" s="256"/>
    </row>
    <row r="765" spans="1:109" ht="16.5" x14ac:dyDescent="0.3">
      <c r="A765" s="410">
        <v>2018</v>
      </c>
      <c r="B765" s="64" t="s">
        <v>44</v>
      </c>
      <c r="C765" s="358" t="s">
        <v>108</v>
      </c>
      <c r="D765" s="359">
        <v>8347.6</v>
      </c>
      <c r="E765" s="359">
        <v>15914.4285</v>
      </c>
      <c r="F765" s="360">
        <v>3895.67</v>
      </c>
      <c r="G765" s="360">
        <v>1057.075</v>
      </c>
      <c r="H765" s="118">
        <v>29214.773499999996</v>
      </c>
      <c r="I765" s="54"/>
      <c r="J765" s="54"/>
      <c r="BY765" s="247"/>
      <c r="BZ765" s="64"/>
      <c r="CA765" s="254"/>
      <c r="CB765" s="254"/>
      <c r="CC765" s="254"/>
      <c r="CD765" s="254"/>
      <c r="CE765" s="254"/>
      <c r="CF765" s="247"/>
      <c r="CG765" s="64"/>
      <c r="CH765" s="255"/>
      <c r="CI765" s="255"/>
      <c r="CJ765" s="255"/>
      <c r="CK765" s="255"/>
      <c r="CL765" s="255"/>
      <c r="CM765" s="256"/>
      <c r="CN765" s="256"/>
      <c r="CO765" s="256"/>
      <c r="CP765" s="256"/>
      <c r="CQ765" s="256"/>
      <c r="CR765" s="247"/>
      <c r="CS765" s="64"/>
      <c r="CT765" s="226"/>
      <c r="CU765" s="226"/>
      <c r="CV765" s="226"/>
      <c r="CW765" s="226"/>
      <c r="CX765" s="226"/>
      <c r="CY765" s="247"/>
      <c r="CZ765" s="64"/>
      <c r="DA765" s="256"/>
      <c r="DB765" s="256"/>
      <c r="DC765" s="256"/>
      <c r="DD765" s="256"/>
      <c r="DE765" s="256"/>
    </row>
    <row r="766" spans="1:109" ht="16.5" x14ac:dyDescent="0.3">
      <c r="A766" s="391">
        <v>2018</v>
      </c>
      <c r="B766" s="353" t="s">
        <v>45</v>
      </c>
      <c r="C766" s="354" t="s">
        <v>108</v>
      </c>
      <c r="D766" s="355">
        <v>8132.21</v>
      </c>
      <c r="E766" s="355">
        <v>16338.151</v>
      </c>
      <c r="F766" s="356">
        <v>5763.6724999999997</v>
      </c>
      <c r="G766" s="356">
        <v>763.11999999999989</v>
      </c>
      <c r="H766" s="357">
        <v>30997.1535</v>
      </c>
      <c r="I766" s="54"/>
      <c r="J766" s="54"/>
      <c r="BY766" s="247"/>
      <c r="BZ766" s="64"/>
      <c r="CA766" s="254"/>
      <c r="CB766" s="254"/>
      <c r="CC766" s="254"/>
      <c r="CD766" s="254"/>
      <c r="CE766" s="254"/>
      <c r="CF766" s="247"/>
      <c r="CG766" s="64"/>
      <c r="CH766" s="255"/>
      <c r="CI766" s="255"/>
      <c r="CJ766" s="255"/>
      <c r="CK766" s="255"/>
      <c r="CL766" s="255"/>
      <c r="CM766" s="256"/>
      <c r="CN766" s="256"/>
      <c r="CO766" s="256"/>
      <c r="CP766" s="256"/>
      <c r="CQ766" s="256"/>
      <c r="CR766" s="247"/>
      <c r="CS766" s="64"/>
      <c r="CT766" s="226"/>
      <c r="CU766" s="226"/>
      <c r="CV766" s="226"/>
      <c r="CW766" s="226"/>
      <c r="CX766" s="226"/>
      <c r="CY766" s="247"/>
      <c r="CZ766" s="64"/>
      <c r="DA766" s="256"/>
      <c r="DB766" s="256"/>
      <c r="DC766" s="256"/>
      <c r="DD766" s="256"/>
      <c r="DE766" s="256"/>
    </row>
    <row r="767" spans="1:109" ht="16.5" x14ac:dyDescent="0.3">
      <c r="A767" s="410">
        <v>2018</v>
      </c>
      <c r="B767" s="64" t="s">
        <v>46</v>
      </c>
      <c r="C767" s="358" t="s">
        <v>108</v>
      </c>
      <c r="D767" s="359">
        <v>9622.3174999999992</v>
      </c>
      <c r="E767" s="359">
        <v>17948.881999999998</v>
      </c>
      <c r="F767" s="360">
        <v>6005.7624999999998</v>
      </c>
      <c r="G767" s="360">
        <v>446.79999999999995</v>
      </c>
      <c r="H767" s="118">
        <v>34023.762000000002</v>
      </c>
      <c r="I767" s="54"/>
      <c r="J767" s="54"/>
      <c r="BY767" s="247"/>
      <c r="BZ767" s="64"/>
      <c r="CA767" s="254"/>
      <c r="CB767" s="254"/>
      <c r="CC767" s="254"/>
      <c r="CD767" s="254"/>
      <c r="CE767" s="254"/>
      <c r="CF767" s="247"/>
      <c r="CG767" s="64"/>
      <c r="CH767" s="255"/>
      <c r="CI767" s="255"/>
      <c r="CJ767" s="255"/>
      <c r="CK767" s="255"/>
      <c r="CL767" s="255"/>
      <c r="CM767" s="256"/>
      <c r="CN767" s="256"/>
      <c r="CO767" s="256"/>
      <c r="CP767" s="256"/>
      <c r="CQ767" s="256"/>
      <c r="CR767" s="247"/>
      <c r="CS767" s="64"/>
      <c r="CT767" s="226"/>
      <c r="CU767" s="226"/>
      <c r="CV767" s="226"/>
      <c r="CW767" s="226"/>
      <c r="CX767" s="226"/>
      <c r="CY767" s="247"/>
      <c r="CZ767" s="64"/>
      <c r="DA767" s="256"/>
      <c r="DB767" s="256"/>
      <c r="DC767" s="256"/>
      <c r="DD767" s="256"/>
      <c r="DE767" s="256"/>
    </row>
    <row r="768" spans="1:109" ht="16.5" x14ac:dyDescent="0.3">
      <c r="A768" s="391">
        <v>2018</v>
      </c>
      <c r="B768" s="353" t="s">
        <v>47</v>
      </c>
      <c r="C768" s="354" t="s">
        <v>108</v>
      </c>
      <c r="D768" s="355">
        <v>10310.49</v>
      </c>
      <c r="E768" s="355">
        <v>19273.139499999997</v>
      </c>
      <c r="F768" s="356">
        <v>5035.5925000000007</v>
      </c>
      <c r="G768" s="356">
        <v>1780.4650000000001</v>
      </c>
      <c r="H768" s="357">
        <v>36399.686999999998</v>
      </c>
      <c r="I768" s="54"/>
      <c r="J768" s="54"/>
      <c r="BY768" s="247"/>
      <c r="BZ768" s="64"/>
      <c r="CA768" s="254"/>
      <c r="CB768" s="254"/>
      <c r="CC768" s="254"/>
      <c r="CD768" s="254"/>
      <c r="CE768" s="254"/>
      <c r="CF768" s="247"/>
      <c r="CG768" s="64"/>
      <c r="CH768" s="255"/>
      <c r="CI768" s="255"/>
      <c r="CJ768" s="255"/>
      <c r="CK768" s="255"/>
      <c r="CL768" s="255"/>
      <c r="CM768" s="256"/>
      <c r="CN768" s="256"/>
      <c r="CO768" s="256"/>
      <c r="CP768" s="256"/>
      <c r="CQ768" s="256"/>
      <c r="CR768" s="247"/>
      <c r="CS768" s="64"/>
      <c r="CT768" s="226"/>
      <c r="CU768" s="226"/>
      <c r="CV768" s="226"/>
      <c r="CW768" s="226"/>
      <c r="CX768" s="226"/>
      <c r="CY768" s="247"/>
      <c r="CZ768" s="64"/>
      <c r="DA768" s="256"/>
      <c r="DB768" s="256"/>
      <c r="DC768" s="256"/>
      <c r="DD768" s="256"/>
      <c r="DE768" s="256"/>
    </row>
    <row r="769" spans="1:109" ht="16.5" x14ac:dyDescent="0.3">
      <c r="A769" s="410">
        <v>2018</v>
      </c>
      <c r="B769" s="64" t="s">
        <v>48</v>
      </c>
      <c r="C769" s="358" t="s">
        <v>108</v>
      </c>
      <c r="D769" s="359">
        <v>11491.780000000002</v>
      </c>
      <c r="E769" s="359">
        <v>19889.421999999999</v>
      </c>
      <c r="F769" s="360">
        <v>5422.5450000000001</v>
      </c>
      <c r="G769" s="360">
        <v>1581.0175000000002</v>
      </c>
      <c r="H769" s="118">
        <v>38384.764499999997</v>
      </c>
      <c r="I769" s="54"/>
      <c r="J769" s="54"/>
      <c r="BY769" s="247"/>
      <c r="BZ769" s="64"/>
      <c r="CA769" s="254"/>
      <c r="CB769" s="254"/>
      <c r="CC769" s="254"/>
      <c r="CD769" s="254"/>
      <c r="CE769" s="254"/>
      <c r="CF769" s="247"/>
      <c r="CG769" s="64"/>
      <c r="CH769" s="255"/>
      <c r="CI769" s="255"/>
      <c r="CJ769" s="255"/>
      <c r="CK769" s="255"/>
      <c r="CL769" s="255"/>
      <c r="CM769" s="256"/>
      <c r="CN769" s="256"/>
      <c r="CO769" s="256"/>
      <c r="CP769" s="256"/>
      <c r="CQ769" s="256"/>
      <c r="CR769" s="247"/>
      <c r="CS769" s="64"/>
      <c r="CT769" s="226"/>
      <c r="CU769" s="226"/>
      <c r="CV769" s="226"/>
      <c r="CW769" s="226"/>
      <c r="CX769" s="226"/>
      <c r="CY769" s="247"/>
      <c r="CZ769" s="64"/>
      <c r="DA769" s="256"/>
      <c r="DB769" s="256"/>
      <c r="DC769" s="256"/>
      <c r="DD769" s="256"/>
      <c r="DE769" s="256"/>
    </row>
    <row r="770" spans="1:109" ht="16.5" x14ac:dyDescent="0.3">
      <c r="A770" s="391">
        <v>2018</v>
      </c>
      <c r="B770" s="353" t="s">
        <v>49</v>
      </c>
      <c r="C770" s="354" t="s">
        <v>108</v>
      </c>
      <c r="D770" s="355">
        <v>8422.9500000000007</v>
      </c>
      <c r="E770" s="355">
        <v>18374.252</v>
      </c>
      <c r="F770" s="356">
        <v>5572.6075000000001</v>
      </c>
      <c r="G770" s="356">
        <v>1769.4625000000001</v>
      </c>
      <c r="H770" s="357">
        <v>34139.271999999997</v>
      </c>
      <c r="I770" s="54"/>
      <c r="J770" s="54"/>
      <c r="BY770" s="247"/>
      <c r="BZ770" s="64"/>
      <c r="CA770" s="254"/>
      <c r="CB770" s="254"/>
      <c r="CC770" s="254"/>
      <c r="CD770" s="254"/>
      <c r="CE770" s="254"/>
      <c r="CF770" s="247"/>
      <c r="CG770" s="64"/>
      <c r="CH770" s="255"/>
      <c r="CI770" s="255"/>
      <c r="CJ770" s="255"/>
      <c r="CK770" s="255"/>
      <c r="CL770" s="255"/>
      <c r="CM770" s="256"/>
      <c r="CN770" s="256"/>
      <c r="CO770" s="256"/>
      <c r="CP770" s="256"/>
      <c r="CQ770" s="256"/>
      <c r="CR770" s="247"/>
      <c r="CS770" s="64"/>
      <c r="CT770" s="226"/>
      <c r="CU770" s="226"/>
      <c r="CV770" s="226"/>
      <c r="CW770" s="226"/>
      <c r="CX770" s="226"/>
      <c r="CY770" s="247"/>
      <c r="CZ770" s="64"/>
      <c r="DA770" s="256"/>
      <c r="DB770" s="256"/>
      <c r="DC770" s="256"/>
      <c r="DD770" s="256"/>
      <c r="DE770" s="256"/>
    </row>
    <row r="771" spans="1:109" ht="16.5" x14ac:dyDescent="0.3">
      <c r="A771" s="410">
        <v>2019</v>
      </c>
      <c r="B771" s="64" t="s">
        <v>50</v>
      </c>
      <c r="C771" s="358" t="s">
        <v>108</v>
      </c>
      <c r="D771" s="359">
        <v>8124.4500000000007</v>
      </c>
      <c r="E771" s="359">
        <v>17445.788</v>
      </c>
      <c r="F771" s="360">
        <v>4621.9549999999999</v>
      </c>
      <c r="G771" s="360">
        <v>2138.7150000000001</v>
      </c>
      <c r="H771" s="118">
        <v>32330.908000000003</v>
      </c>
      <c r="I771" s="54"/>
      <c r="J771" s="54"/>
      <c r="BY771" s="247"/>
      <c r="BZ771" s="64"/>
      <c r="CA771" s="254"/>
      <c r="CB771" s="254"/>
      <c r="CC771" s="254"/>
      <c r="CD771" s="254"/>
      <c r="CE771" s="254"/>
      <c r="CF771" s="247"/>
      <c r="CG771" s="64"/>
      <c r="CH771" s="255"/>
      <c r="CI771" s="255"/>
      <c r="CJ771" s="255"/>
      <c r="CK771" s="255"/>
      <c r="CL771" s="255"/>
      <c r="CM771" s="256"/>
      <c r="CN771" s="256"/>
      <c r="CO771" s="256"/>
      <c r="CP771" s="256"/>
      <c r="CQ771" s="256"/>
      <c r="CR771" s="247"/>
      <c r="CS771" s="64"/>
      <c r="CT771" s="226"/>
      <c r="CU771" s="226"/>
      <c r="CV771" s="226"/>
      <c r="CW771" s="226"/>
      <c r="CX771" s="226"/>
      <c r="CY771" s="247"/>
      <c r="CZ771" s="64"/>
      <c r="DA771" s="256"/>
      <c r="DB771" s="256"/>
      <c r="DC771" s="256"/>
      <c r="DD771" s="256"/>
      <c r="DE771" s="256"/>
    </row>
    <row r="772" spans="1:109" ht="16.5" x14ac:dyDescent="0.3">
      <c r="A772" s="391">
        <v>2019</v>
      </c>
      <c r="B772" s="353" t="s">
        <v>51</v>
      </c>
      <c r="C772" s="354" t="s">
        <v>108</v>
      </c>
      <c r="D772" s="355">
        <v>10600.997499999999</v>
      </c>
      <c r="E772" s="355">
        <v>17268.2745</v>
      </c>
      <c r="F772" s="356">
        <v>5894.0875000000005</v>
      </c>
      <c r="G772" s="356">
        <v>1589.0174999999999</v>
      </c>
      <c r="H772" s="357">
        <v>35352.377</v>
      </c>
      <c r="I772" s="54"/>
      <c r="J772" s="54"/>
      <c r="BY772" s="247"/>
      <c r="BZ772" s="64"/>
      <c r="CA772" s="254"/>
      <c r="CB772" s="254"/>
      <c r="CC772" s="254"/>
      <c r="CD772" s="254"/>
      <c r="CE772" s="254"/>
      <c r="CF772" s="247"/>
      <c r="CG772" s="64"/>
      <c r="CH772" s="255"/>
      <c r="CI772" s="255"/>
      <c r="CJ772" s="255"/>
      <c r="CK772" s="255"/>
      <c r="CL772" s="255"/>
      <c r="CM772" s="256"/>
      <c r="CN772" s="256"/>
      <c r="CO772" s="256"/>
      <c r="CP772" s="256"/>
      <c r="CQ772" s="256"/>
      <c r="CR772" s="247"/>
      <c r="CS772" s="64"/>
      <c r="CT772" s="226"/>
      <c r="CU772" s="226"/>
      <c r="CV772" s="226"/>
      <c r="CW772" s="226"/>
      <c r="CX772" s="226"/>
      <c r="CY772" s="247"/>
      <c r="CZ772" s="64"/>
      <c r="DA772" s="256"/>
      <c r="DB772" s="256"/>
      <c r="DC772" s="256"/>
      <c r="DD772" s="256"/>
      <c r="DE772" s="256"/>
    </row>
    <row r="773" spans="1:109" ht="16.5" x14ac:dyDescent="0.3">
      <c r="A773" s="410">
        <v>2019</v>
      </c>
      <c r="B773" s="64" t="s">
        <v>52</v>
      </c>
      <c r="C773" s="358" t="s">
        <v>108</v>
      </c>
      <c r="D773" s="359">
        <v>11368.0175</v>
      </c>
      <c r="E773" s="359">
        <v>19511.180500000002</v>
      </c>
      <c r="F773" s="360">
        <v>6253.3674999999994</v>
      </c>
      <c r="G773" s="360">
        <v>1947.6754999999998</v>
      </c>
      <c r="H773" s="118">
        <v>39080.240999999995</v>
      </c>
      <c r="I773" s="54"/>
      <c r="J773" s="54"/>
      <c r="BY773" s="247"/>
      <c r="BZ773" s="64"/>
      <c r="CA773" s="254"/>
      <c r="CB773" s="254"/>
      <c r="CC773" s="254"/>
      <c r="CD773" s="254"/>
      <c r="CE773" s="254"/>
      <c r="CF773" s="247"/>
      <c r="CG773" s="64"/>
      <c r="CH773" s="255"/>
      <c r="CI773" s="255"/>
      <c r="CJ773" s="255"/>
      <c r="CK773" s="255"/>
      <c r="CL773" s="255"/>
      <c r="CM773" s="256"/>
      <c r="CN773" s="256"/>
      <c r="CO773" s="256"/>
      <c r="CP773" s="256"/>
      <c r="CQ773" s="256"/>
      <c r="CR773" s="247"/>
      <c r="CS773" s="64"/>
      <c r="CT773" s="226"/>
      <c r="CU773" s="226"/>
      <c r="CV773" s="226"/>
      <c r="CW773" s="226"/>
      <c r="CX773" s="226"/>
      <c r="CY773" s="247"/>
      <c r="CZ773" s="64"/>
      <c r="DA773" s="256"/>
      <c r="DB773" s="256"/>
      <c r="DC773" s="256"/>
      <c r="DD773" s="256"/>
      <c r="DE773" s="256"/>
    </row>
    <row r="774" spans="1:109" ht="16.5" x14ac:dyDescent="0.3">
      <c r="A774" s="391">
        <v>2019</v>
      </c>
      <c r="B774" s="353" t="s">
        <v>40</v>
      </c>
      <c r="C774" s="354" t="s">
        <v>108</v>
      </c>
      <c r="D774" s="355">
        <v>9380.4350000000013</v>
      </c>
      <c r="E774" s="355">
        <v>17875.417499999996</v>
      </c>
      <c r="F774" s="356">
        <v>5733.165</v>
      </c>
      <c r="G774" s="356">
        <v>2223.6025</v>
      </c>
      <c r="H774" s="357">
        <v>35212.619999999995</v>
      </c>
      <c r="I774" s="54"/>
      <c r="J774" s="54"/>
      <c r="BY774" s="247"/>
      <c r="BZ774" s="64"/>
      <c r="CA774" s="254"/>
      <c r="CB774" s="254"/>
      <c r="CC774" s="254"/>
      <c r="CD774" s="254"/>
      <c r="CE774" s="254"/>
      <c r="CF774" s="247"/>
      <c r="CG774" s="64"/>
      <c r="CH774" s="255"/>
      <c r="CI774" s="255"/>
      <c r="CJ774" s="255"/>
      <c r="CK774" s="255"/>
      <c r="CL774" s="255"/>
      <c r="CM774" s="256"/>
      <c r="CN774" s="256"/>
      <c r="CO774" s="256"/>
      <c r="CP774" s="256"/>
      <c r="CQ774" s="256"/>
      <c r="CR774" s="247"/>
      <c r="CS774" s="64"/>
      <c r="CT774" s="226"/>
      <c r="CU774" s="226"/>
      <c r="CV774" s="226"/>
      <c r="CW774" s="226"/>
      <c r="CX774" s="226"/>
      <c r="CY774" s="247"/>
      <c r="CZ774" s="64"/>
      <c r="DA774" s="256"/>
      <c r="DB774" s="256"/>
      <c r="DC774" s="256"/>
      <c r="DD774" s="256"/>
      <c r="DE774" s="256"/>
    </row>
    <row r="775" spans="1:109" ht="16.5" x14ac:dyDescent="0.3">
      <c r="A775" s="410">
        <v>2019</v>
      </c>
      <c r="B775" s="64" t="s">
        <v>42</v>
      </c>
      <c r="C775" s="358" t="s">
        <v>108</v>
      </c>
      <c r="D775" s="359">
        <v>9195.67</v>
      </c>
      <c r="E775" s="359">
        <v>16671.644499999999</v>
      </c>
      <c r="F775" s="360">
        <v>5989.2749999999996</v>
      </c>
      <c r="G775" s="360">
        <v>2576.375</v>
      </c>
      <c r="H775" s="118">
        <v>34432.964500000002</v>
      </c>
      <c r="I775" s="54"/>
      <c r="J775" s="54"/>
      <c r="BY775" s="247"/>
      <c r="BZ775" s="64"/>
      <c r="CA775" s="254"/>
      <c r="CB775" s="254"/>
      <c r="CC775" s="254"/>
      <c r="CD775" s="254"/>
      <c r="CE775" s="254"/>
      <c r="CF775" s="247"/>
      <c r="CG775" s="64"/>
      <c r="CH775" s="255"/>
      <c r="CI775" s="255"/>
      <c r="CJ775" s="255"/>
      <c r="CK775" s="255"/>
      <c r="CL775" s="255"/>
      <c r="CM775" s="256"/>
      <c r="CN775" s="256"/>
      <c r="CO775" s="256"/>
      <c r="CP775" s="256"/>
      <c r="CQ775" s="256"/>
      <c r="CR775" s="247"/>
      <c r="CS775" s="64"/>
      <c r="CT775" s="226"/>
      <c r="CU775" s="226"/>
      <c r="CV775" s="226"/>
      <c r="CW775" s="226"/>
      <c r="CX775" s="226"/>
      <c r="CY775" s="247"/>
      <c r="CZ775" s="64"/>
      <c r="DA775" s="256"/>
      <c r="DB775" s="256"/>
      <c r="DC775" s="256"/>
      <c r="DD775" s="256"/>
      <c r="DE775" s="256"/>
    </row>
    <row r="776" spans="1:109" ht="16.5" x14ac:dyDescent="0.3">
      <c r="A776" s="391">
        <v>2019</v>
      </c>
      <c r="B776" s="353" t="s">
        <v>43</v>
      </c>
      <c r="C776" s="354" t="s">
        <v>108</v>
      </c>
      <c r="D776" s="355">
        <v>10612.93</v>
      </c>
      <c r="E776" s="355">
        <v>16208.537</v>
      </c>
      <c r="F776" s="356">
        <v>5179.43</v>
      </c>
      <c r="G776" s="356">
        <v>2145.4074999999998</v>
      </c>
      <c r="H776" s="357">
        <v>34146.304499999998</v>
      </c>
      <c r="I776" s="54"/>
      <c r="J776" s="54"/>
      <c r="BY776" s="247"/>
      <c r="BZ776" s="64"/>
      <c r="CA776" s="254"/>
      <c r="CB776" s="254"/>
      <c r="CC776" s="254"/>
      <c r="CD776" s="254"/>
      <c r="CE776" s="254"/>
      <c r="CF776" s="247"/>
      <c r="CG776" s="64"/>
      <c r="CH776" s="255"/>
      <c r="CI776" s="255"/>
      <c r="CJ776" s="255"/>
      <c r="CK776" s="255"/>
      <c r="CL776" s="255"/>
      <c r="CM776" s="256"/>
      <c r="CN776" s="256"/>
      <c r="CO776" s="256"/>
      <c r="CP776" s="256"/>
      <c r="CQ776" s="256"/>
      <c r="CR776" s="247"/>
      <c r="CS776" s="64"/>
      <c r="CT776" s="226"/>
      <c r="CU776" s="226"/>
      <c r="CV776" s="226"/>
      <c r="CW776" s="226"/>
      <c r="CX776" s="226"/>
      <c r="CY776" s="247"/>
      <c r="CZ776" s="64"/>
      <c r="DA776" s="256"/>
      <c r="DB776" s="256"/>
      <c r="DC776" s="256"/>
      <c r="DD776" s="256"/>
      <c r="DE776" s="256"/>
    </row>
    <row r="777" spans="1:109" ht="16.5" x14ac:dyDescent="0.3">
      <c r="A777" s="410">
        <v>2019</v>
      </c>
      <c r="B777" s="64" t="s">
        <v>44</v>
      </c>
      <c r="C777" s="358" t="s">
        <v>108</v>
      </c>
      <c r="D777" s="359">
        <v>11670.837500000001</v>
      </c>
      <c r="E777" s="359">
        <v>16153.1335</v>
      </c>
      <c r="F777" s="360">
        <v>4535.2699999999995</v>
      </c>
      <c r="G777" s="360">
        <v>1804.675</v>
      </c>
      <c r="H777" s="118">
        <v>34163.915999999997</v>
      </c>
      <c r="I777" s="54"/>
      <c r="J777" s="54"/>
      <c r="BY777" s="247"/>
      <c r="BZ777" s="64"/>
      <c r="CA777" s="254"/>
      <c r="CB777" s="254"/>
      <c r="CC777" s="254"/>
      <c r="CD777" s="254"/>
      <c r="CE777" s="254"/>
      <c r="CF777" s="247"/>
      <c r="CG777" s="64"/>
      <c r="CH777" s="255"/>
      <c r="CI777" s="255"/>
      <c r="CJ777" s="255"/>
      <c r="CK777" s="255"/>
      <c r="CL777" s="255"/>
      <c r="CM777" s="256"/>
      <c r="CN777" s="256"/>
      <c r="CO777" s="256"/>
      <c r="CP777" s="256"/>
      <c r="CQ777" s="256"/>
      <c r="CR777" s="247"/>
      <c r="CS777" s="64"/>
      <c r="CT777" s="226"/>
      <c r="CU777" s="226"/>
      <c r="CV777" s="226"/>
      <c r="CW777" s="226"/>
      <c r="CX777" s="226"/>
      <c r="CY777" s="247"/>
      <c r="CZ777" s="64"/>
      <c r="DA777" s="256"/>
      <c r="DB777" s="256"/>
      <c r="DC777" s="256"/>
      <c r="DD777" s="256"/>
      <c r="DE777" s="256"/>
    </row>
    <row r="778" spans="1:109" ht="16.5" x14ac:dyDescent="0.3">
      <c r="A778" s="391">
        <v>2019</v>
      </c>
      <c r="B778" s="353" t="s">
        <v>45</v>
      </c>
      <c r="C778" s="354" t="s">
        <v>108</v>
      </c>
      <c r="D778" s="355">
        <v>9769.0750000000007</v>
      </c>
      <c r="E778" s="355">
        <v>17337.759000000002</v>
      </c>
      <c r="F778" s="356">
        <v>4967.6424999999999</v>
      </c>
      <c r="G778" s="356">
        <v>2270.8225000000002</v>
      </c>
      <c r="H778" s="357">
        <v>34345.298999999999</v>
      </c>
      <c r="I778" s="54"/>
      <c r="J778" s="54"/>
      <c r="BY778" s="247"/>
      <c r="BZ778" s="64"/>
      <c r="CA778" s="254"/>
      <c r="CB778" s="254"/>
      <c r="CC778" s="254"/>
      <c r="CD778" s="254"/>
      <c r="CE778" s="254"/>
      <c r="CF778" s="247"/>
      <c r="CG778" s="64"/>
      <c r="CH778" s="255"/>
      <c r="CI778" s="255"/>
      <c r="CJ778" s="255"/>
      <c r="CK778" s="255"/>
      <c r="CL778" s="255"/>
      <c r="CM778" s="256"/>
      <c r="CN778" s="256"/>
      <c r="CO778" s="256"/>
      <c r="CP778" s="256"/>
      <c r="CQ778" s="256"/>
      <c r="CR778" s="247"/>
      <c r="CS778" s="64"/>
      <c r="CT778" s="226"/>
      <c r="CU778" s="226"/>
      <c r="CV778" s="226"/>
      <c r="CW778" s="226"/>
      <c r="CX778" s="226"/>
      <c r="CY778" s="247"/>
      <c r="CZ778" s="64"/>
      <c r="DA778" s="256"/>
      <c r="DB778" s="256"/>
      <c r="DC778" s="256"/>
      <c r="DD778" s="256"/>
      <c r="DE778" s="256"/>
    </row>
    <row r="779" spans="1:109" ht="16.5" x14ac:dyDescent="0.3">
      <c r="A779" s="410">
        <v>2019</v>
      </c>
      <c r="B779" s="64" t="s">
        <v>46</v>
      </c>
      <c r="C779" s="358" t="s">
        <v>108</v>
      </c>
      <c r="D779" s="359">
        <v>8815.9549999999999</v>
      </c>
      <c r="E779" s="359">
        <v>19522.119499999997</v>
      </c>
      <c r="F779" s="360">
        <v>4982.0924999999997</v>
      </c>
      <c r="G779" s="360">
        <v>2112.7550000000001</v>
      </c>
      <c r="H779" s="118">
        <v>35432.921999999999</v>
      </c>
      <c r="I779" s="54"/>
      <c r="J779" s="54"/>
      <c r="BY779" s="247"/>
      <c r="BZ779" s="64"/>
      <c r="CA779" s="254"/>
      <c r="CB779" s="254"/>
      <c r="CC779" s="254"/>
      <c r="CD779" s="254"/>
      <c r="CE779" s="254"/>
      <c r="CF779" s="247"/>
      <c r="CG779" s="64"/>
      <c r="CH779" s="255"/>
      <c r="CI779" s="255"/>
      <c r="CJ779" s="255"/>
      <c r="CK779" s="255"/>
      <c r="CL779" s="255"/>
      <c r="CM779" s="256"/>
      <c r="CN779" s="256"/>
      <c r="CO779" s="256"/>
      <c r="CP779" s="256"/>
      <c r="CQ779" s="256"/>
      <c r="CR779" s="247"/>
      <c r="CS779" s="64"/>
      <c r="CT779" s="226"/>
      <c r="CU779" s="226"/>
      <c r="CV779" s="226"/>
      <c r="CW779" s="226"/>
      <c r="CX779" s="226"/>
      <c r="CY779" s="247"/>
      <c r="CZ779" s="64"/>
      <c r="DA779" s="256"/>
      <c r="DB779" s="256"/>
      <c r="DC779" s="256"/>
      <c r="DD779" s="256"/>
      <c r="DE779" s="256"/>
    </row>
    <row r="780" spans="1:109" ht="16.5" x14ac:dyDescent="0.3">
      <c r="A780" s="391">
        <v>2019</v>
      </c>
      <c r="B780" s="353" t="s">
        <v>47</v>
      </c>
      <c r="C780" s="354" t="s">
        <v>108</v>
      </c>
      <c r="D780" s="355">
        <v>9779.130000000001</v>
      </c>
      <c r="E780" s="355">
        <v>17972.047000000002</v>
      </c>
      <c r="F780" s="356">
        <v>5807.6525000000001</v>
      </c>
      <c r="G780" s="356">
        <v>2557.0424999999996</v>
      </c>
      <c r="H780" s="357">
        <v>36115.872000000003</v>
      </c>
      <c r="I780" s="54"/>
      <c r="J780" s="54"/>
      <c r="BY780" s="247"/>
      <c r="BZ780" s="64"/>
      <c r="CA780" s="254"/>
      <c r="CB780" s="254"/>
      <c r="CC780" s="254"/>
      <c r="CD780" s="254"/>
      <c r="CE780" s="254"/>
      <c r="CF780" s="247"/>
      <c r="CG780" s="64"/>
      <c r="CH780" s="255"/>
      <c r="CI780" s="255"/>
      <c r="CJ780" s="255"/>
      <c r="CK780" s="255"/>
      <c r="CL780" s="255"/>
      <c r="CM780" s="256"/>
      <c r="CN780" s="256"/>
      <c r="CO780" s="256"/>
      <c r="CP780" s="256"/>
      <c r="CQ780" s="256"/>
      <c r="CR780" s="247"/>
      <c r="CS780" s="64"/>
      <c r="CT780" s="226"/>
      <c r="CU780" s="226"/>
      <c r="CV780" s="226"/>
      <c r="CW780" s="226"/>
      <c r="CX780" s="226"/>
      <c r="CY780" s="247"/>
      <c r="CZ780" s="64"/>
      <c r="DA780" s="256"/>
      <c r="DB780" s="256"/>
      <c r="DC780" s="256"/>
      <c r="DD780" s="256"/>
      <c r="DE780" s="256"/>
    </row>
    <row r="781" spans="1:109" ht="16.5" x14ac:dyDescent="0.3">
      <c r="A781" s="410">
        <v>2019</v>
      </c>
      <c r="B781" s="64" t="s">
        <v>48</v>
      </c>
      <c r="C781" s="358" t="s">
        <v>108</v>
      </c>
      <c r="D781" s="359">
        <v>9620.64</v>
      </c>
      <c r="E781" s="359">
        <v>18451.693500000001</v>
      </c>
      <c r="F781" s="360">
        <v>6435.3694999999998</v>
      </c>
      <c r="G781" s="360">
        <v>2357.2949999999996</v>
      </c>
      <c r="H781" s="118">
        <v>36864.998000000007</v>
      </c>
      <c r="I781" s="54"/>
      <c r="J781" s="54"/>
      <c r="BY781" s="247"/>
      <c r="BZ781" s="64"/>
      <c r="CA781" s="254"/>
      <c r="CB781" s="254"/>
      <c r="CC781" s="254"/>
      <c r="CD781" s="254"/>
      <c r="CE781" s="254"/>
      <c r="CF781" s="247"/>
      <c r="CG781" s="64"/>
      <c r="CH781" s="255"/>
      <c r="CI781" s="255"/>
      <c r="CJ781" s="255"/>
      <c r="CK781" s="255"/>
      <c r="CL781" s="255"/>
      <c r="CM781" s="256"/>
      <c r="CN781" s="256"/>
      <c r="CO781" s="256"/>
      <c r="CP781" s="256"/>
      <c r="CQ781" s="256"/>
      <c r="CR781" s="247"/>
      <c r="CS781" s="64"/>
      <c r="CT781" s="226"/>
      <c r="CU781" s="226"/>
      <c r="CV781" s="226"/>
      <c r="CW781" s="226"/>
      <c r="CX781" s="226"/>
      <c r="CY781" s="247"/>
      <c r="CZ781" s="64"/>
      <c r="DA781" s="256"/>
      <c r="DB781" s="256"/>
      <c r="DC781" s="256"/>
      <c r="DD781" s="256"/>
      <c r="DE781" s="256"/>
    </row>
    <row r="782" spans="1:109" ht="16.5" x14ac:dyDescent="0.3">
      <c r="A782" s="391">
        <v>2019</v>
      </c>
      <c r="B782" s="353" t="s">
        <v>49</v>
      </c>
      <c r="C782" s="354" t="s">
        <v>108</v>
      </c>
      <c r="D782" s="355">
        <v>7950.98</v>
      </c>
      <c r="E782" s="355">
        <v>18016.437999999998</v>
      </c>
      <c r="F782" s="356">
        <v>5238.4125000000004</v>
      </c>
      <c r="G782" s="356">
        <v>1901.7975000000001</v>
      </c>
      <c r="H782" s="357">
        <v>33107.627999999997</v>
      </c>
      <c r="I782" s="54"/>
      <c r="J782" s="54"/>
      <c r="BY782" s="247"/>
      <c r="BZ782" s="64"/>
      <c r="CA782" s="254"/>
      <c r="CB782" s="254"/>
      <c r="CC782" s="254"/>
      <c r="CD782" s="254"/>
      <c r="CE782" s="254"/>
      <c r="CF782" s="247"/>
      <c r="CG782" s="64"/>
      <c r="CH782" s="255"/>
      <c r="CI782" s="255"/>
      <c r="CJ782" s="255"/>
      <c r="CK782" s="255"/>
      <c r="CL782" s="255"/>
      <c r="CM782" s="256"/>
      <c r="CN782" s="256"/>
      <c r="CO782" s="256"/>
      <c r="CP782" s="256"/>
      <c r="CQ782" s="256"/>
      <c r="CR782" s="247"/>
      <c r="CS782" s="64"/>
      <c r="CT782" s="226"/>
      <c r="CU782" s="226"/>
      <c r="CV782" s="226"/>
      <c r="CW782" s="226"/>
      <c r="CX782" s="226"/>
      <c r="CY782" s="247"/>
      <c r="CZ782" s="64"/>
      <c r="DA782" s="256"/>
      <c r="DB782" s="256"/>
      <c r="DC782" s="256"/>
      <c r="DD782" s="256"/>
      <c r="DE782" s="256"/>
    </row>
    <row r="783" spans="1:109" ht="16.5" x14ac:dyDescent="0.3">
      <c r="A783" s="410">
        <v>2009</v>
      </c>
      <c r="B783" s="64" t="s">
        <v>40</v>
      </c>
      <c r="C783" s="358" t="s">
        <v>112</v>
      </c>
      <c r="D783" s="359">
        <v>7277.72</v>
      </c>
      <c r="E783" s="359">
        <v>23582.25</v>
      </c>
      <c r="F783" s="360">
        <v>1828</v>
      </c>
      <c r="G783" s="360">
        <v>2029.665</v>
      </c>
      <c r="H783" s="118">
        <v>34717.635000000002</v>
      </c>
      <c r="I783" s="54"/>
      <c r="J783" s="54"/>
      <c r="BY783" s="247"/>
      <c r="BZ783" s="64"/>
      <c r="CA783" s="254"/>
      <c r="CB783" s="254"/>
      <c r="CC783" s="254"/>
      <c r="CD783" s="254"/>
      <c r="CE783" s="254"/>
      <c r="CF783" s="247"/>
      <c r="CG783" s="64"/>
      <c r="CH783" s="255"/>
      <c r="CI783" s="255"/>
      <c r="CJ783" s="255"/>
      <c r="CK783" s="255"/>
      <c r="CL783" s="255"/>
      <c r="CM783" s="256"/>
      <c r="CN783" s="256"/>
      <c r="CO783" s="256"/>
      <c r="CP783" s="256"/>
      <c r="CQ783" s="256"/>
      <c r="CR783" s="247"/>
      <c r="CS783" s="64"/>
      <c r="CT783" s="226"/>
      <c r="CU783" s="226"/>
      <c r="CV783" s="226"/>
      <c r="CW783" s="226"/>
      <c r="CX783" s="226"/>
      <c r="CY783" s="247"/>
      <c r="CZ783" s="64"/>
      <c r="DA783" s="256"/>
      <c r="DB783" s="256"/>
      <c r="DC783" s="256"/>
      <c r="DD783" s="256"/>
      <c r="DE783" s="256"/>
    </row>
    <row r="784" spans="1:109" ht="16.5" x14ac:dyDescent="0.3">
      <c r="A784" s="391">
        <v>2009</v>
      </c>
      <c r="B784" s="353" t="s">
        <v>42</v>
      </c>
      <c r="C784" s="354" t="s">
        <v>112</v>
      </c>
      <c r="D784" s="355">
        <v>8223.7150000000001</v>
      </c>
      <c r="E784" s="355">
        <v>24499.75</v>
      </c>
      <c r="F784" s="356">
        <v>1969.6075000000001</v>
      </c>
      <c r="G784" s="356">
        <v>1488.87</v>
      </c>
      <c r="H784" s="357">
        <v>36181.942500000005</v>
      </c>
      <c r="I784" s="54"/>
      <c r="J784" s="54"/>
      <c r="BY784" s="247"/>
      <c r="BZ784" s="64"/>
      <c r="CA784" s="254"/>
      <c r="CB784" s="254"/>
      <c r="CC784" s="254"/>
      <c r="CD784" s="254"/>
      <c r="CE784" s="254"/>
      <c r="CF784" s="247"/>
      <c r="CG784" s="64"/>
      <c r="CH784" s="255"/>
      <c r="CI784" s="255"/>
      <c r="CJ784" s="255"/>
      <c r="CK784" s="255"/>
      <c r="CL784" s="255"/>
      <c r="CM784" s="256"/>
      <c r="CN784" s="256"/>
      <c r="CO784" s="256"/>
      <c r="CP784" s="256"/>
      <c r="CQ784" s="256"/>
      <c r="CR784" s="247"/>
      <c r="CS784" s="64"/>
      <c r="CT784" s="226"/>
      <c r="CU784" s="226"/>
      <c r="CV784" s="226"/>
      <c r="CW784" s="226"/>
      <c r="CX784" s="226"/>
      <c r="CY784" s="247"/>
      <c r="CZ784" s="64"/>
      <c r="DA784" s="256"/>
      <c r="DB784" s="256"/>
      <c r="DC784" s="256"/>
      <c r="DD784" s="256"/>
      <c r="DE784" s="256"/>
    </row>
    <row r="785" spans="1:109" ht="16.5" x14ac:dyDescent="0.3">
      <c r="A785" s="410">
        <v>2009</v>
      </c>
      <c r="B785" s="64" t="s">
        <v>43</v>
      </c>
      <c r="C785" s="358" t="s">
        <v>112</v>
      </c>
      <c r="D785" s="359">
        <v>6515.1650000000009</v>
      </c>
      <c r="E785" s="359">
        <v>21491.25</v>
      </c>
      <c r="F785" s="360">
        <v>2097.5299999999997</v>
      </c>
      <c r="G785" s="360">
        <v>1896.4524999999999</v>
      </c>
      <c r="H785" s="118">
        <v>32000.397499999999</v>
      </c>
      <c r="I785" s="54"/>
      <c r="J785" s="54"/>
      <c r="BY785" s="247"/>
      <c r="BZ785" s="64"/>
      <c r="CA785" s="254"/>
      <c r="CB785" s="254"/>
      <c r="CC785" s="254"/>
      <c r="CD785" s="254"/>
      <c r="CE785" s="254"/>
      <c r="CF785" s="247"/>
      <c r="CG785" s="64"/>
      <c r="CH785" s="255"/>
      <c r="CI785" s="255"/>
      <c r="CJ785" s="255"/>
      <c r="CK785" s="255"/>
      <c r="CL785" s="255"/>
      <c r="CM785" s="256"/>
      <c r="CN785" s="256"/>
      <c r="CO785" s="256"/>
      <c r="CP785" s="256"/>
      <c r="CQ785" s="256"/>
      <c r="CR785" s="247"/>
      <c r="CS785" s="64"/>
      <c r="CT785" s="226"/>
      <c r="CU785" s="226"/>
      <c r="CV785" s="226"/>
      <c r="CW785" s="226"/>
      <c r="CX785" s="226"/>
      <c r="CY785" s="247"/>
      <c r="CZ785" s="64"/>
      <c r="DA785" s="256"/>
      <c r="DB785" s="256"/>
      <c r="DC785" s="256"/>
      <c r="DD785" s="256"/>
      <c r="DE785" s="256"/>
    </row>
    <row r="786" spans="1:109" ht="16.5" x14ac:dyDescent="0.3">
      <c r="A786" s="391">
        <v>2009</v>
      </c>
      <c r="B786" s="353" t="s">
        <v>44</v>
      </c>
      <c r="C786" s="354" t="s">
        <v>112</v>
      </c>
      <c r="D786" s="355">
        <v>6643.7124999999996</v>
      </c>
      <c r="E786" s="355">
        <v>27088.400000000001</v>
      </c>
      <c r="F786" s="356">
        <v>2237.1799999999998</v>
      </c>
      <c r="G786" s="356">
        <v>2617.83</v>
      </c>
      <c r="H786" s="357">
        <v>38587.122499999998</v>
      </c>
      <c r="I786" s="54"/>
      <c r="J786" s="54"/>
      <c r="BY786" s="247"/>
      <c r="BZ786" s="64"/>
      <c r="CA786" s="254"/>
      <c r="CB786" s="254"/>
      <c r="CC786" s="254"/>
      <c r="CD786" s="254"/>
      <c r="CE786" s="254"/>
      <c r="CF786" s="247"/>
      <c r="CG786" s="64"/>
      <c r="CH786" s="255"/>
      <c r="CI786" s="255"/>
      <c r="CJ786" s="255"/>
      <c r="CK786" s="255"/>
      <c r="CL786" s="255"/>
      <c r="CM786" s="256"/>
      <c r="CN786" s="256"/>
      <c r="CO786" s="256"/>
      <c r="CP786" s="256"/>
      <c r="CQ786" s="256"/>
      <c r="CR786" s="247"/>
      <c r="CS786" s="64"/>
      <c r="CT786" s="226"/>
      <c r="CU786" s="226"/>
      <c r="CV786" s="226"/>
      <c r="CW786" s="226"/>
      <c r="CX786" s="226"/>
      <c r="CY786" s="247"/>
      <c r="CZ786" s="64"/>
      <c r="DA786" s="256"/>
      <c r="DB786" s="256"/>
      <c r="DC786" s="256"/>
      <c r="DD786" s="256"/>
      <c r="DE786" s="256"/>
    </row>
    <row r="787" spans="1:109" ht="16.5" x14ac:dyDescent="0.3">
      <c r="A787" s="410">
        <v>2009</v>
      </c>
      <c r="B787" s="64" t="s">
        <v>45</v>
      </c>
      <c r="C787" s="358" t="s">
        <v>112</v>
      </c>
      <c r="D787" s="359">
        <v>6053.2725</v>
      </c>
      <c r="E787" s="359">
        <v>26381.15</v>
      </c>
      <c r="F787" s="360">
        <v>2101.2424999999998</v>
      </c>
      <c r="G787" s="360">
        <v>1550.9899999999998</v>
      </c>
      <c r="H787" s="118">
        <v>36086.654999999999</v>
      </c>
      <c r="I787" s="54"/>
      <c r="J787" s="54"/>
      <c r="BY787" s="247"/>
      <c r="BZ787" s="64"/>
      <c r="CA787" s="254"/>
      <c r="CB787" s="254"/>
      <c r="CC787" s="254"/>
      <c r="CD787" s="254"/>
      <c r="CE787" s="254"/>
      <c r="CF787" s="247"/>
      <c r="CG787" s="64"/>
      <c r="CH787" s="255"/>
      <c r="CI787" s="255"/>
      <c r="CJ787" s="255"/>
      <c r="CK787" s="255"/>
      <c r="CL787" s="255"/>
      <c r="CM787" s="256"/>
      <c r="CN787" s="256"/>
      <c r="CO787" s="256"/>
      <c r="CP787" s="256"/>
      <c r="CQ787" s="256"/>
      <c r="CR787" s="247"/>
      <c r="CS787" s="64"/>
      <c r="CT787" s="226"/>
      <c r="CU787" s="226"/>
      <c r="CV787" s="226"/>
      <c r="CW787" s="226"/>
      <c r="CX787" s="226"/>
      <c r="CY787" s="247"/>
      <c r="CZ787" s="64"/>
      <c r="DA787" s="256"/>
      <c r="DB787" s="256"/>
      <c r="DC787" s="256"/>
      <c r="DD787" s="256"/>
      <c r="DE787" s="256"/>
    </row>
    <row r="788" spans="1:109" ht="16.5" x14ac:dyDescent="0.3">
      <c r="A788" s="391">
        <v>2009</v>
      </c>
      <c r="B788" s="353" t="s">
        <v>46</v>
      </c>
      <c r="C788" s="354" t="s">
        <v>112</v>
      </c>
      <c r="D788" s="355">
        <v>7378.3075000000008</v>
      </c>
      <c r="E788" s="355">
        <v>24183.8</v>
      </c>
      <c r="F788" s="356">
        <v>2785.6525000000001</v>
      </c>
      <c r="G788" s="356">
        <v>2320.2600000000002</v>
      </c>
      <c r="H788" s="357">
        <v>36668.020000000004</v>
      </c>
      <c r="I788" s="54"/>
      <c r="J788" s="54"/>
      <c r="BY788" s="247"/>
      <c r="BZ788" s="64"/>
      <c r="CA788" s="254"/>
      <c r="CB788" s="254"/>
      <c r="CC788" s="254"/>
      <c r="CD788" s="254"/>
      <c r="CE788" s="254"/>
      <c r="CF788" s="247"/>
      <c r="CG788" s="64"/>
      <c r="CH788" s="255"/>
      <c r="CI788" s="255"/>
      <c r="CJ788" s="255"/>
      <c r="CK788" s="255"/>
      <c r="CL788" s="255"/>
      <c r="CM788" s="256"/>
      <c r="CN788" s="256"/>
      <c r="CO788" s="256"/>
      <c r="CP788" s="256"/>
      <c r="CQ788" s="256"/>
      <c r="CR788" s="247"/>
      <c r="CS788" s="64"/>
      <c r="CT788" s="226"/>
      <c r="CU788" s="226"/>
      <c r="CV788" s="226"/>
      <c r="CW788" s="226"/>
      <c r="CX788" s="226"/>
      <c r="CY788" s="247"/>
      <c r="CZ788" s="64"/>
      <c r="DA788" s="256"/>
      <c r="DB788" s="256"/>
      <c r="DC788" s="256"/>
      <c r="DD788" s="256"/>
      <c r="DE788" s="256"/>
    </row>
    <row r="789" spans="1:109" ht="16.5" x14ac:dyDescent="0.3">
      <c r="A789" s="410">
        <v>2009</v>
      </c>
      <c r="B789" s="64" t="s">
        <v>47</v>
      </c>
      <c r="C789" s="358" t="s">
        <v>112</v>
      </c>
      <c r="D789" s="359">
        <v>7554.0325000000003</v>
      </c>
      <c r="E789" s="359">
        <v>24027.950000000004</v>
      </c>
      <c r="F789" s="360">
        <v>2891.58</v>
      </c>
      <c r="G789" s="360">
        <v>1828.59</v>
      </c>
      <c r="H789" s="118">
        <v>36302.152499999997</v>
      </c>
      <c r="I789" s="54"/>
      <c r="J789" s="54"/>
      <c r="BY789" s="247"/>
      <c r="BZ789" s="64"/>
      <c r="CA789" s="254"/>
      <c r="CB789" s="254"/>
      <c r="CC789" s="254"/>
      <c r="CD789" s="254"/>
      <c r="CE789" s="254"/>
      <c r="CF789" s="247"/>
      <c r="CG789" s="64"/>
      <c r="CH789" s="255"/>
      <c r="CI789" s="255"/>
      <c r="CJ789" s="255"/>
      <c r="CK789" s="255"/>
      <c r="CL789" s="255"/>
      <c r="CM789" s="256"/>
      <c r="CN789" s="256"/>
      <c r="CO789" s="256"/>
      <c r="CP789" s="256"/>
      <c r="CQ789" s="256"/>
      <c r="CR789" s="247"/>
      <c r="CS789" s="64"/>
      <c r="CT789" s="226"/>
      <c r="CU789" s="226"/>
      <c r="CV789" s="226"/>
      <c r="CW789" s="226"/>
      <c r="CX789" s="226"/>
      <c r="CY789" s="247"/>
      <c r="CZ789" s="64"/>
      <c r="DA789" s="256"/>
      <c r="DB789" s="256"/>
      <c r="DC789" s="256"/>
      <c r="DD789" s="256"/>
      <c r="DE789" s="256"/>
    </row>
    <row r="790" spans="1:109" ht="16.5" x14ac:dyDescent="0.3">
      <c r="A790" s="391">
        <v>2009</v>
      </c>
      <c r="B790" s="353" t="s">
        <v>48</v>
      </c>
      <c r="C790" s="354" t="s">
        <v>112</v>
      </c>
      <c r="D790" s="355">
        <v>7524.3175000000001</v>
      </c>
      <c r="E790" s="355">
        <v>25847.15</v>
      </c>
      <c r="F790" s="356">
        <v>3078.35</v>
      </c>
      <c r="G790" s="356">
        <v>1882.6</v>
      </c>
      <c r="H790" s="357">
        <v>38332.417500000003</v>
      </c>
      <c r="I790" s="54"/>
      <c r="J790" s="54"/>
      <c r="BY790" s="247"/>
      <c r="BZ790" s="64"/>
      <c r="CA790" s="254"/>
      <c r="CB790" s="254"/>
      <c r="CC790" s="254"/>
      <c r="CD790" s="254"/>
      <c r="CE790" s="254"/>
      <c r="CF790" s="247"/>
      <c r="CG790" s="64"/>
      <c r="CH790" s="255"/>
      <c r="CI790" s="255"/>
      <c r="CJ790" s="255"/>
      <c r="CK790" s="255"/>
      <c r="CL790" s="255"/>
      <c r="CM790" s="256"/>
      <c r="CN790" s="256"/>
      <c r="CO790" s="256"/>
      <c r="CP790" s="256"/>
      <c r="CQ790" s="256"/>
      <c r="CR790" s="247"/>
      <c r="CS790" s="64"/>
      <c r="CT790" s="226"/>
      <c r="CU790" s="226"/>
      <c r="CV790" s="226"/>
      <c r="CW790" s="226"/>
      <c r="CX790" s="226"/>
      <c r="CY790" s="247"/>
      <c r="CZ790" s="64"/>
      <c r="DA790" s="256"/>
      <c r="DB790" s="256"/>
      <c r="DC790" s="256"/>
      <c r="DD790" s="256"/>
      <c r="DE790" s="256"/>
    </row>
    <row r="791" spans="1:109" ht="16.5" x14ac:dyDescent="0.3">
      <c r="A791" s="410">
        <v>2009</v>
      </c>
      <c r="B791" s="64" t="s">
        <v>49</v>
      </c>
      <c r="C791" s="358" t="s">
        <v>112</v>
      </c>
      <c r="D791" s="359">
        <v>8732.58</v>
      </c>
      <c r="E791" s="359">
        <v>25425.75</v>
      </c>
      <c r="F791" s="360">
        <v>2089.835</v>
      </c>
      <c r="G791" s="360">
        <v>1601.76</v>
      </c>
      <c r="H791" s="118">
        <v>37849.925000000003</v>
      </c>
      <c r="I791" s="54"/>
      <c r="J791" s="54"/>
      <c r="BY791" s="247"/>
      <c r="BZ791" s="64"/>
      <c r="CA791" s="254"/>
      <c r="CB791" s="254"/>
      <c r="CC791" s="254"/>
      <c r="CD791" s="254"/>
      <c r="CE791" s="254"/>
      <c r="CF791" s="247"/>
      <c r="CG791" s="64"/>
      <c r="CH791" s="255"/>
      <c r="CI791" s="255"/>
      <c r="CJ791" s="255"/>
      <c r="CK791" s="255"/>
      <c r="CL791" s="255"/>
      <c r="CM791" s="256"/>
      <c r="CN791" s="256"/>
      <c r="CO791" s="256"/>
      <c r="CP791" s="256"/>
      <c r="CQ791" s="256"/>
      <c r="CR791" s="247"/>
      <c r="CS791" s="64"/>
      <c r="CT791" s="226"/>
      <c r="CU791" s="226"/>
      <c r="CV791" s="226"/>
      <c r="CW791" s="226"/>
      <c r="CX791" s="226"/>
      <c r="CY791" s="247"/>
      <c r="CZ791" s="64"/>
      <c r="DA791" s="256"/>
      <c r="DB791" s="256"/>
      <c r="DC791" s="256"/>
      <c r="DD791" s="256"/>
      <c r="DE791" s="256"/>
    </row>
    <row r="792" spans="1:109" ht="16.5" x14ac:dyDescent="0.3">
      <c r="A792" s="391">
        <v>2010</v>
      </c>
      <c r="B792" s="353" t="s">
        <v>50</v>
      </c>
      <c r="C792" s="354" t="s">
        <v>112</v>
      </c>
      <c r="D792" s="355">
        <v>7601.6724999999997</v>
      </c>
      <c r="E792" s="355">
        <v>24677.279999999999</v>
      </c>
      <c r="F792" s="356">
        <v>2334.44</v>
      </c>
      <c r="G792" s="356">
        <v>1447.93</v>
      </c>
      <c r="H792" s="357">
        <v>36061.322499999995</v>
      </c>
      <c r="I792" s="54"/>
      <c r="J792" s="54"/>
      <c r="BY792" s="247"/>
      <c r="BZ792" s="64"/>
      <c r="CA792" s="254"/>
      <c r="CB792" s="254"/>
      <c r="CC792" s="254"/>
      <c r="CD792" s="254"/>
      <c r="CE792" s="254"/>
      <c r="CF792" s="247"/>
      <c r="CG792" s="64"/>
      <c r="CH792" s="255"/>
      <c r="CI792" s="255"/>
      <c r="CJ792" s="255"/>
      <c r="CK792" s="255"/>
      <c r="CL792" s="255"/>
      <c r="CM792" s="256"/>
      <c r="CN792" s="256"/>
      <c r="CO792" s="256"/>
      <c r="CP792" s="256"/>
      <c r="CQ792" s="256"/>
      <c r="CR792" s="247"/>
      <c r="CS792" s="64"/>
      <c r="CT792" s="226"/>
      <c r="CU792" s="226"/>
      <c r="CV792" s="226"/>
      <c r="CW792" s="226"/>
      <c r="CX792" s="226"/>
      <c r="CY792" s="247"/>
      <c r="CZ792" s="64"/>
      <c r="DA792" s="256"/>
      <c r="DB792" s="256"/>
      <c r="DC792" s="256"/>
      <c r="DD792" s="256"/>
      <c r="DE792" s="256"/>
    </row>
    <row r="793" spans="1:109" ht="16.5" x14ac:dyDescent="0.3">
      <c r="A793" s="410">
        <v>2010</v>
      </c>
      <c r="B793" s="64" t="s">
        <v>51</v>
      </c>
      <c r="C793" s="358" t="s">
        <v>112</v>
      </c>
      <c r="D793" s="359">
        <v>9289.7099999999991</v>
      </c>
      <c r="E793" s="359">
        <v>27586.41</v>
      </c>
      <c r="F793" s="360">
        <v>2981.3049999999998</v>
      </c>
      <c r="G793" s="360">
        <v>1722.83</v>
      </c>
      <c r="H793" s="118">
        <v>41580.254999999997</v>
      </c>
      <c r="I793" s="54"/>
      <c r="J793" s="54"/>
      <c r="BY793" s="247"/>
      <c r="BZ793" s="64"/>
      <c r="CA793" s="254"/>
      <c r="CB793" s="254"/>
      <c r="CC793" s="254"/>
      <c r="CD793" s="254"/>
      <c r="CE793" s="254"/>
      <c r="CF793" s="247"/>
      <c r="CG793" s="64"/>
      <c r="CH793" s="255"/>
      <c r="CI793" s="255"/>
      <c r="CJ793" s="255"/>
      <c r="CK793" s="255"/>
      <c r="CL793" s="255"/>
      <c r="CM793" s="256"/>
      <c r="CN793" s="256"/>
      <c r="CO793" s="256"/>
      <c r="CP793" s="256"/>
      <c r="CQ793" s="256"/>
      <c r="CR793" s="247"/>
      <c r="CS793" s="64"/>
      <c r="CT793" s="226"/>
      <c r="CU793" s="226"/>
      <c r="CV793" s="226"/>
      <c r="CW793" s="226"/>
      <c r="CX793" s="226"/>
      <c r="CY793" s="247"/>
      <c r="CZ793" s="64"/>
      <c r="DA793" s="256"/>
      <c r="DB793" s="256"/>
      <c r="DC793" s="256"/>
      <c r="DD793" s="256"/>
      <c r="DE793" s="256"/>
    </row>
    <row r="794" spans="1:109" ht="16.5" x14ac:dyDescent="0.3">
      <c r="A794" s="391">
        <v>2010</v>
      </c>
      <c r="B794" s="353" t="s">
        <v>52</v>
      </c>
      <c r="C794" s="354" t="s">
        <v>112</v>
      </c>
      <c r="D794" s="355">
        <v>10188.907500000001</v>
      </c>
      <c r="E794" s="355">
        <v>30185.760000000002</v>
      </c>
      <c r="F794" s="356">
        <v>2734.8274999999999</v>
      </c>
      <c r="G794" s="356">
        <v>1910.33</v>
      </c>
      <c r="H794" s="357">
        <v>45019.824999999997</v>
      </c>
      <c r="I794" s="54"/>
      <c r="J794" s="54"/>
      <c r="BY794" s="247"/>
      <c r="BZ794" s="64"/>
      <c r="CA794" s="254"/>
      <c r="CB794" s="254"/>
      <c r="CC794" s="254"/>
      <c r="CD794" s="254"/>
      <c r="CE794" s="254"/>
      <c r="CF794" s="247"/>
      <c r="CG794" s="64"/>
      <c r="CH794" s="255"/>
      <c r="CI794" s="255"/>
      <c r="CJ794" s="255"/>
      <c r="CK794" s="255"/>
      <c r="CL794" s="255"/>
      <c r="CM794" s="256"/>
      <c r="CN794" s="256"/>
      <c r="CO794" s="256"/>
      <c r="CP794" s="256"/>
      <c r="CQ794" s="256"/>
      <c r="CR794" s="247"/>
      <c r="CS794" s="64"/>
      <c r="CT794" s="226"/>
      <c r="CU794" s="226"/>
      <c r="CV794" s="226"/>
      <c r="CW794" s="226"/>
      <c r="CX794" s="226"/>
      <c r="CY794" s="247"/>
      <c r="CZ794" s="64"/>
      <c r="DA794" s="256"/>
      <c r="DB794" s="256"/>
      <c r="DC794" s="256"/>
      <c r="DD794" s="256"/>
      <c r="DE794" s="256"/>
    </row>
    <row r="795" spans="1:109" ht="16.5" x14ac:dyDescent="0.3">
      <c r="A795" s="410">
        <v>2010</v>
      </c>
      <c r="B795" s="64" t="s">
        <v>40</v>
      </c>
      <c r="C795" s="358" t="s">
        <v>112</v>
      </c>
      <c r="D795" s="359">
        <v>10728.29</v>
      </c>
      <c r="E795" s="359">
        <v>26919.579999999998</v>
      </c>
      <c r="F795" s="360">
        <v>2408.4625000000001</v>
      </c>
      <c r="G795" s="360">
        <v>1929.71</v>
      </c>
      <c r="H795" s="118">
        <v>41986.042499999996</v>
      </c>
      <c r="I795" s="54"/>
      <c r="J795" s="54"/>
      <c r="BY795" s="247"/>
      <c r="BZ795" s="64"/>
      <c r="CA795" s="254"/>
      <c r="CB795" s="254"/>
      <c r="CC795" s="254"/>
      <c r="CD795" s="254"/>
      <c r="CE795" s="254"/>
      <c r="CF795" s="247"/>
      <c r="CG795" s="64"/>
      <c r="CH795" s="255"/>
      <c r="CI795" s="255"/>
      <c r="CJ795" s="255"/>
      <c r="CK795" s="255"/>
      <c r="CL795" s="255"/>
      <c r="CM795" s="256"/>
      <c r="CN795" s="256"/>
      <c r="CO795" s="256"/>
      <c r="CP795" s="256"/>
      <c r="CQ795" s="256"/>
      <c r="CR795" s="247"/>
      <c r="CS795" s="64"/>
      <c r="CT795" s="226"/>
      <c r="CU795" s="226"/>
      <c r="CV795" s="226"/>
      <c r="CW795" s="226"/>
      <c r="CX795" s="226"/>
      <c r="CY795" s="247"/>
      <c r="CZ795" s="64"/>
      <c r="DA795" s="256"/>
      <c r="DB795" s="256"/>
      <c r="DC795" s="256"/>
      <c r="DD795" s="256"/>
      <c r="DE795" s="256"/>
    </row>
    <row r="796" spans="1:109" ht="16.5" x14ac:dyDescent="0.3">
      <c r="A796" s="391">
        <v>2010</v>
      </c>
      <c r="B796" s="353" t="s">
        <v>42</v>
      </c>
      <c r="C796" s="354" t="s">
        <v>112</v>
      </c>
      <c r="D796" s="355">
        <v>10774.25</v>
      </c>
      <c r="E796" s="355">
        <v>30737.385000000002</v>
      </c>
      <c r="F796" s="356">
        <v>2451.7374999999997</v>
      </c>
      <c r="G796" s="356">
        <v>2095.21</v>
      </c>
      <c r="H796" s="357">
        <v>46058.582500000004</v>
      </c>
      <c r="I796" s="54"/>
      <c r="J796" s="54"/>
      <c r="BY796" s="247"/>
      <c r="BZ796" s="64"/>
      <c r="CA796" s="254"/>
      <c r="CB796" s="254"/>
      <c r="CC796" s="254"/>
      <c r="CD796" s="254"/>
      <c r="CE796" s="254"/>
      <c r="CF796" s="247"/>
      <c r="CG796" s="64"/>
      <c r="CH796" s="255"/>
      <c r="CI796" s="255"/>
      <c r="CJ796" s="255"/>
      <c r="CK796" s="255"/>
      <c r="CL796" s="255"/>
      <c r="CM796" s="256"/>
      <c r="CN796" s="256"/>
      <c r="CO796" s="256"/>
      <c r="CP796" s="256"/>
      <c r="CQ796" s="256"/>
      <c r="CR796" s="247"/>
      <c r="CS796" s="64"/>
      <c r="CT796" s="226"/>
      <c r="CU796" s="226"/>
      <c r="CV796" s="226"/>
      <c r="CW796" s="226"/>
      <c r="CX796" s="226"/>
      <c r="CY796" s="247"/>
      <c r="CZ796" s="64"/>
      <c r="DA796" s="256"/>
      <c r="DB796" s="256"/>
      <c r="DC796" s="256"/>
      <c r="DD796" s="256"/>
      <c r="DE796" s="256"/>
    </row>
    <row r="797" spans="1:109" ht="16.5" x14ac:dyDescent="0.3">
      <c r="A797" s="410">
        <v>2010</v>
      </c>
      <c r="B797" s="64" t="s">
        <v>43</v>
      </c>
      <c r="C797" s="358" t="s">
        <v>112</v>
      </c>
      <c r="D797" s="359">
        <v>11394.31</v>
      </c>
      <c r="E797" s="359">
        <v>29878.120000000003</v>
      </c>
      <c r="F797" s="360">
        <v>2500.8875000000003</v>
      </c>
      <c r="G797" s="360">
        <v>1468.95</v>
      </c>
      <c r="H797" s="118">
        <v>45242.267500000002</v>
      </c>
      <c r="I797" s="54"/>
      <c r="J797" s="54"/>
      <c r="BY797" s="247"/>
      <c r="BZ797" s="64"/>
      <c r="CA797" s="254"/>
      <c r="CB797" s="254"/>
      <c r="CC797" s="254"/>
      <c r="CD797" s="254"/>
      <c r="CE797" s="254"/>
      <c r="CF797" s="247"/>
      <c r="CG797" s="64"/>
      <c r="CH797" s="255"/>
      <c r="CI797" s="255"/>
      <c r="CJ797" s="255"/>
      <c r="CK797" s="255"/>
      <c r="CL797" s="255"/>
      <c r="CM797" s="256"/>
      <c r="CN797" s="256"/>
      <c r="CO797" s="256"/>
      <c r="CP797" s="256"/>
      <c r="CQ797" s="256"/>
      <c r="CR797" s="247"/>
      <c r="CS797" s="64"/>
      <c r="CT797" s="226"/>
      <c r="CU797" s="226"/>
      <c r="CV797" s="226"/>
      <c r="CW797" s="226"/>
      <c r="CX797" s="226"/>
      <c r="CY797" s="247"/>
      <c r="CZ797" s="64"/>
      <c r="DA797" s="256"/>
      <c r="DB797" s="256"/>
      <c r="DC797" s="256"/>
      <c r="DD797" s="256"/>
      <c r="DE797" s="256"/>
    </row>
    <row r="798" spans="1:109" ht="16.5" x14ac:dyDescent="0.3">
      <c r="A798" s="391">
        <v>2010</v>
      </c>
      <c r="B798" s="353" t="s">
        <v>44</v>
      </c>
      <c r="C798" s="354" t="s">
        <v>112</v>
      </c>
      <c r="D798" s="355">
        <v>13036.585000000001</v>
      </c>
      <c r="E798" s="355">
        <v>29898.149999999998</v>
      </c>
      <c r="F798" s="356">
        <v>2886.21</v>
      </c>
      <c r="G798" s="356">
        <v>2215.5299999999997</v>
      </c>
      <c r="H798" s="357">
        <v>48036.474999999999</v>
      </c>
      <c r="I798" s="54"/>
      <c r="J798" s="54"/>
      <c r="BY798" s="247"/>
      <c r="BZ798" s="64"/>
      <c r="CA798" s="254"/>
      <c r="CB798" s="254"/>
      <c r="CC798" s="254"/>
      <c r="CD798" s="254"/>
      <c r="CE798" s="254"/>
      <c r="CF798" s="247"/>
      <c r="CG798" s="64"/>
      <c r="CH798" s="255"/>
      <c r="CI798" s="255"/>
      <c r="CJ798" s="255"/>
      <c r="CK798" s="255"/>
      <c r="CL798" s="255"/>
      <c r="CM798" s="256"/>
      <c r="CN798" s="256"/>
      <c r="CO798" s="256"/>
      <c r="CP798" s="256"/>
      <c r="CQ798" s="256"/>
      <c r="CR798" s="247"/>
      <c r="CS798" s="64"/>
      <c r="CT798" s="226"/>
      <c r="CU798" s="226"/>
      <c r="CV798" s="226"/>
      <c r="CW798" s="226"/>
      <c r="CX798" s="226"/>
      <c r="CY798" s="247"/>
      <c r="CZ798" s="64"/>
      <c r="DA798" s="256"/>
      <c r="DB798" s="256"/>
      <c r="DC798" s="256"/>
      <c r="DD798" s="256"/>
      <c r="DE798" s="256"/>
    </row>
    <row r="799" spans="1:109" ht="16.5" x14ac:dyDescent="0.3">
      <c r="A799" s="410">
        <v>2010</v>
      </c>
      <c r="B799" s="64" t="s">
        <v>45</v>
      </c>
      <c r="C799" s="358" t="s">
        <v>112</v>
      </c>
      <c r="D799" s="359">
        <v>13256.9</v>
      </c>
      <c r="E799" s="359">
        <v>28796.739999999998</v>
      </c>
      <c r="F799" s="360">
        <v>2388.6224999999999</v>
      </c>
      <c r="G799" s="360">
        <v>2620.23</v>
      </c>
      <c r="H799" s="118">
        <v>47062.4925</v>
      </c>
      <c r="I799" s="54"/>
      <c r="J799" s="54"/>
      <c r="BY799" s="247"/>
      <c r="BZ799" s="64"/>
      <c r="CA799" s="254"/>
      <c r="CB799" s="254"/>
      <c r="CC799" s="254"/>
      <c r="CD799" s="254"/>
      <c r="CE799" s="254"/>
      <c r="CF799" s="247"/>
      <c r="CG799" s="64"/>
      <c r="CH799" s="255"/>
      <c r="CI799" s="255"/>
      <c r="CJ799" s="255"/>
      <c r="CK799" s="255"/>
      <c r="CL799" s="255"/>
      <c r="CM799" s="256"/>
      <c r="CN799" s="256"/>
      <c r="CO799" s="256"/>
      <c r="CP799" s="256"/>
      <c r="CQ799" s="256"/>
      <c r="CR799" s="247"/>
      <c r="CS799" s="64"/>
      <c r="CT799" s="226"/>
      <c r="CU799" s="226"/>
      <c r="CV799" s="226"/>
      <c r="CW799" s="226"/>
      <c r="CX799" s="226"/>
      <c r="CY799" s="247"/>
      <c r="CZ799" s="64"/>
      <c r="DA799" s="256"/>
      <c r="DB799" s="256"/>
      <c r="DC799" s="256"/>
      <c r="DD799" s="256"/>
      <c r="DE799" s="256"/>
    </row>
    <row r="800" spans="1:109" ht="16.5" x14ac:dyDescent="0.3">
      <c r="A800" s="391">
        <v>2010</v>
      </c>
      <c r="B800" s="353" t="s">
        <v>46</v>
      </c>
      <c r="C800" s="354" t="s">
        <v>112</v>
      </c>
      <c r="D800" s="355">
        <v>14442.245000000001</v>
      </c>
      <c r="E800" s="355">
        <v>28970.379999999997</v>
      </c>
      <c r="F800" s="356">
        <v>1949.3850000000002</v>
      </c>
      <c r="G800" s="356">
        <v>3135.13</v>
      </c>
      <c r="H800" s="357">
        <v>48497.14</v>
      </c>
      <c r="I800" s="54"/>
      <c r="J800" s="54"/>
      <c r="BY800" s="247"/>
      <c r="BZ800" s="64"/>
      <c r="CA800" s="254"/>
      <c r="CB800" s="254"/>
      <c r="CC800" s="254"/>
      <c r="CD800" s="254"/>
      <c r="CE800" s="254"/>
      <c r="CF800" s="247"/>
      <c r="CG800" s="64"/>
      <c r="CH800" s="255"/>
      <c r="CI800" s="255"/>
      <c r="CJ800" s="255"/>
      <c r="CK800" s="255"/>
      <c r="CL800" s="255"/>
      <c r="CM800" s="256"/>
      <c r="CN800" s="256"/>
      <c r="CO800" s="256"/>
      <c r="CP800" s="256"/>
      <c r="CQ800" s="256"/>
      <c r="CR800" s="247"/>
      <c r="CS800" s="64"/>
      <c r="CT800" s="226"/>
      <c r="CU800" s="226"/>
      <c r="CV800" s="226"/>
      <c r="CW800" s="226"/>
      <c r="CX800" s="226"/>
      <c r="CY800" s="247"/>
      <c r="CZ800" s="64"/>
      <c r="DA800" s="256"/>
      <c r="DB800" s="256"/>
      <c r="DC800" s="256"/>
      <c r="DD800" s="256"/>
      <c r="DE800" s="256"/>
    </row>
    <row r="801" spans="1:109" ht="16.5" x14ac:dyDescent="0.3">
      <c r="A801" s="410">
        <v>2010</v>
      </c>
      <c r="B801" s="64" t="s">
        <v>47</v>
      </c>
      <c r="C801" s="358" t="s">
        <v>112</v>
      </c>
      <c r="D801" s="359">
        <v>16794.232500000002</v>
      </c>
      <c r="E801" s="359">
        <v>30862.489999999998</v>
      </c>
      <c r="F801" s="360">
        <v>3217.6624999999999</v>
      </c>
      <c r="G801" s="360">
        <v>1716.3799999999999</v>
      </c>
      <c r="H801" s="118">
        <v>52590.764999999999</v>
      </c>
      <c r="I801" s="54"/>
      <c r="J801" s="54"/>
      <c r="BY801" s="247"/>
      <c r="BZ801" s="64"/>
      <c r="CA801" s="254"/>
      <c r="CB801" s="254"/>
      <c r="CC801" s="254"/>
      <c r="CD801" s="254"/>
      <c r="CE801" s="254"/>
      <c r="CF801" s="247"/>
      <c r="CG801" s="64"/>
      <c r="CH801" s="255"/>
      <c r="CI801" s="255"/>
      <c r="CJ801" s="255"/>
      <c r="CK801" s="255"/>
      <c r="CL801" s="255"/>
      <c r="CM801" s="256"/>
      <c r="CN801" s="256"/>
      <c r="CO801" s="256"/>
      <c r="CP801" s="256"/>
      <c r="CQ801" s="256"/>
      <c r="CR801" s="247"/>
      <c r="CS801" s="64"/>
      <c r="CT801" s="226"/>
      <c r="CU801" s="226"/>
      <c r="CV801" s="226"/>
      <c r="CW801" s="226"/>
      <c r="CX801" s="226"/>
      <c r="CY801" s="247"/>
      <c r="CZ801" s="64"/>
      <c r="DA801" s="256"/>
      <c r="DB801" s="256"/>
      <c r="DC801" s="256"/>
      <c r="DD801" s="256"/>
      <c r="DE801" s="256"/>
    </row>
    <row r="802" spans="1:109" ht="16.5" x14ac:dyDescent="0.3">
      <c r="A802" s="391">
        <v>2010</v>
      </c>
      <c r="B802" s="353" t="s">
        <v>48</v>
      </c>
      <c r="C802" s="354" t="s">
        <v>112</v>
      </c>
      <c r="D802" s="355">
        <v>13314.27</v>
      </c>
      <c r="E802" s="355">
        <v>29626.230000000003</v>
      </c>
      <c r="F802" s="356">
        <v>5754.0450000000001</v>
      </c>
      <c r="G802" s="356">
        <v>1282.51</v>
      </c>
      <c r="H802" s="357">
        <v>49977.055</v>
      </c>
      <c r="I802" s="54"/>
      <c r="J802" s="54"/>
      <c r="BY802" s="247"/>
      <c r="BZ802" s="64"/>
      <c r="CA802" s="254"/>
      <c r="CB802" s="254"/>
      <c r="CC802" s="254"/>
      <c r="CD802" s="254"/>
      <c r="CE802" s="254"/>
      <c r="CF802" s="247"/>
      <c r="CG802" s="64"/>
      <c r="CH802" s="255"/>
      <c r="CI802" s="255"/>
      <c r="CJ802" s="255"/>
      <c r="CK802" s="255"/>
      <c r="CL802" s="255"/>
      <c r="CM802" s="256"/>
      <c r="CN802" s="256"/>
      <c r="CO802" s="256"/>
      <c r="CP802" s="256"/>
      <c r="CQ802" s="256"/>
      <c r="CR802" s="247"/>
      <c r="CS802" s="64"/>
      <c r="CT802" s="226"/>
      <c r="CU802" s="226"/>
      <c r="CV802" s="226"/>
      <c r="CW802" s="226"/>
      <c r="CX802" s="226"/>
      <c r="CY802" s="247"/>
      <c r="CZ802" s="64"/>
      <c r="DA802" s="256"/>
      <c r="DB802" s="256"/>
      <c r="DC802" s="256"/>
      <c r="DD802" s="256"/>
      <c r="DE802" s="256"/>
    </row>
    <row r="803" spans="1:109" ht="16.5" x14ac:dyDescent="0.3">
      <c r="A803" s="410">
        <v>2010</v>
      </c>
      <c r="B803" s="64" t="s">
        <v>49</v>
      </c>
      <c r="C803" s="358" t="s">
        <v>112</v>
      </c>
      <c r="D803" s="359">
        <v>10852.39</v>
      </c>
      <c r="E803" s="359">
        <v>29657.46</v>
      </c>
      <c r="F803" s="360">
        <v>7111.6450000000004</v>
      </c>
      <c r="G803" s="360">
        <v>1061.52</v>
      </c>
      <c r="H803" s="118">
        <v>48683.014999999999</v>
      </c>
      <c r="I803" s="54"/>
      <c r="J803" s="54"/>
      <c r="BY803" s="247"/>
      <c r="BZ803" s="64"/>
      <c r="CA803" s="254"/>
      <c r="CB803" s="254"/>
      <c r="CC803" s="254"/>
      <c r="CD803" s="254"/>
      <c r="CE803" s="254"/>
      <c r="CF803" s="247"/>
      <c r="CG803" s="64"/>
      <c r="CH803" s="255"/>
      <c r="CI803" s="255"/>
      <c r="CJ803" s="255"/>
      <c r="CK803" s="255"/>
      <c r="CL803" s="255"/>
      <c r="CM803" s="256"/>
      <c r="CN803" s="256"/>
      <c r="CO803" s="256"/>
      <c r="CP803" s="256"/>
      <c r="CQ803" s="256"/>
      <c r="CR803" s="247"/>
      <c r="CS803" s="64"/>
      <c r="CT803" s="226"/>
      <c r="CU803" s="226"/>
      <c r="CV803" s="226"/>
      <c r="CW803" s="226"/>
      <c r="CX803" s="226"/>
      <c r="CY803" s="247"/>
      <c r="CZ803" s="64"/>
      <c r="DA803" s="256"/>
      <c r="DB803" s="256"/>
      <c r="DC803" s="256"/>
      <c r="DD803" s="256"/>
      <c r="DE803" s="256"/>
    </row>
    <row r="804" spans="1:109" ht="16.5" x14ac:dyDescent="0.3">
      <c r="A804" s="391">
        <v>2011</v>
      </c>
      <c r="B804" s="353" t="s">
        <v>50</v>
      </c>
      <c r="C804" s="354" t="s">
        <v>112</v>
      </c>
      <c r="D804" s="355">
        <v>10747.16</v>
      </c>
      <c r="E804" s="355">
        <v>30146.22</v>
      </c>
      <c r="F804" s="356">
        <v>8344.7474999999995</v>
      </c>
      <c r="G804" s="356">
        <v>1352.49</v>
      </c>
      <c r="H804" s="357">
        <v>50590.617499999993</v>
      </c>
      <c r="I804" s="54"/>
      <c r="J804" s="54"/>
      <c r="BY804" s="247"/>
      <c r="BZ804" s="64"/>
      <c r="CA804" s="254"/>
      <c r="CB804" s="254"/>
      <c r="CC804" s="254"/>
      <c r="CD804" s="254"/>
      <c r="CE804" s="254"/>
      <c r="CF804" s="247"/>
      <c r="CG804" s="64"/>
      <c r="CH804" s="255"/>
      <c r="CI804" s="255"/>
      <c r="CJ804" s="255"/>
      <c r="CK804" s="255"/>
      <c r="CL804" s="255"/>
      <c r="CM804" s="256"/>
      <c r="CN804" s="256"/>
      <c r="CO804" s="256"/>
      <c r="CP804" s="256"/>
      <c r="CQ804" s="256"/>
      <c r="CR804" s="247"/>
      <c r="CS804" s="64"/>
      <c r="CT804" s="226"/>
      <c r="CU804" s="226"/>
      <c r="CV804" s="226"/>
      <c r="CW804" s="226"/>
      <c r="CX804" s="226"/>
      <c r="CY804" s="247"/>
      <c r="CZ804" s="64"/>
      <c r="DA804" s="256"/>
      <c r="DB804" s="256"/>
      <c r="DC804" s="256"/>
      <c r="DD804" s="256"/>
      <c r="DE804" s="256"/>
    </row>
    <row r="805" spans="1:109" ht="16.5" x14ac:dyDescent="0.3">
      <c r="A805" s="410">
        <v>2011</v>
      </c>
      <c r="B805" s="64" t="s">
        <v>51</v>
      </c>
      <c r="C805" s="358" t="s">
        <v>112</v>
      </c>
      <c r="D805" s="359">
        <v>10170.23</v>
      </c>
      <c r="E805" s="359">
        <v>29012.780000000002</v>
      </c>
      <c r="F805" s="360">
        <v>5751.5974999999999</v>
      </c>
      <c r="G805" s="360">
        <v>1063.1600000000001</v>
      </c>
      <c r="H805" s="118">
        <v>45997.767499999994</v>
      </c>
      <c r="I805" s="54"/>
      <c r="J805" s="54"/>
      <c r="BY805" s="247"/>
      <c r="BZ805" s="64"/>
      <c r="CA805" s="254"/>
      <c r="CB805" s="254"/>
      <c r="CC805" s="254"/>
      <c r="CD805" s="254"/>
      <c r="CE805" s="254"/>
      <c r="CF805" s="247"/>
      <c r="CG805" s="64"/>
      <c r="CH805" s="255"/>
      <c r="CI805" s="255"/>
      <c r="CJ805" s="255"/>
      <c r="CK805" s="255"/>
      <c r="CL805" s="255"/>
      <c r="CM805" s="256"/>
      <c r="CN805" s="256"/>
      <c r="CO805" s="256"/>
      <c r="CP805" s="256"/>
      <c r="CQ805" s="256"/>
      <c r="CR805" s="247"/>
      <c r="CS805" s="64"/>
      <c r="CT805" s="226"/>
      <c r="CU805" s="226"/>
      <c r="CV805" s="226"/>
      <c r="CW805" s="226"/>
      <c r="CX805" s="226"/>
      <c r="CY805" s="247"/>
      <c r="CZ805" s="64"/>
      <c r="DA805" s="256"/>
      <c r="DB805" s="256"/>
      <c r="DC805" s="256"/>
      <c r="DD805" s="256"/>
      <c r="DE805" s="256"/>
    </row>
    <row r="806" spans="1:109" ht="16.5" x14ac:dyDescent="0.3">
      <c r="A806" s="391">
        <v>2011</v>
      </c>
      <c r="B806" s="353" t="s">
        <v>52</v>
      </c>
      <c r="C806" s="354" t="s">
        <v>112</v>
      </c>
      <c r="D806" s="355">
        <v>11141.01</v>
      </c>
      <c r="E806" s="355">
        <v>36317.53</v>
      </c>
      <c r="F806" s="356">
        <v>6781.9624999999996</v>
      </c>
      <c r="G806" s="356">
        <v>1901.5900000000001</v>
      </c>
      <c r="H806" s="357">
        <v>56142.092499999999</v>
      </c>
      <c r="I806" s="54"/>
      <c r="J806" s="54"/>
      <c r="BY806" s="247"/>
      <c r="BZ806" s="64"/>
      <c r="CA806" s="254"/>
      <c r="CB806" s="254"/>
      <c r="CC806" s="254"/>
      <c r="CD806" s="254"/>
      <c r="CE806" s="254"/>
      <c r="CF806" s="247"/>
      <c r="CG806" s="64"/>
      <c r="CH806" s="255"/>
      <c r="CI806" s="255"/>
      <c r="CJ806" s="255"/>
      <c r="CK806" s="255"/>
      <c r="CL806" s="255"/>
      <c r="CM806" s="256"/>
      <c r="CN806" s="256"/>
      <c r="CO806" s="256"/>
      <c r="CP806" s="256"/>
      <c r="CQ806" s="256"/>
      <c r="CR806" s="247"/>
      <c r="CS806" s="64"/>
      <c r="CT806" s="226"/>
      <c r="CU806" s="226"/>
      <c r="CV806" s="226"/>
      <c r="CW806" s="226"/>
      <c r="CX806" s="226"/>
      <c r="CY806" s="247"/>
      <c r="CZ806" s="64"/>
      <c r="DA806" s="256"/>
      <c r="DB806" s="256"/>
      <c r="DC806" s="256"/>
      <c r="DD806" s="256"/>
      <c r="DE806" s="256"/>
    </row>
    <row r="807" spans="1:109" ht="16.5" x14ac:dyDescent="0.3">
      <c r="A807" s="410">
        <v>2011</v>
      </c>
      <c r="B807" s="64" t="s">
        <v>40</v>
      </c>
      <c r="C807" s="358" t="s">
        <v>112</v>
      </c>
      <c r="D807" s="359">
        <v>11393.16</v>
      </c>
      <c r="E807" s="359">
        <v>30070.87</v>
      </c>
      <c r="F807" s="360">
        <v>5212.0824999999995</v>
      </c>
      <c r="G807" s="360">
        <v>1135.73</v>
      </c>
      <c r="H807" s="118">
        <v>47811.842499999999</v>
      </c>
      <c r="I807" s="54"/>
      <c r="J807" s="54"/>
      <c r="BY807" s="247"/>
      <c r="BZ807" s="64"/>
      <c r="CA807" s="254"/>
      <c r="CB807" s="254"/>
      <c r="CC807" s="254"/>
      <c r="CD807" s="254"/>
      <c r="CE807" s="254"/>
      <c r="CF807" s="247"/>
      <c r="CG807" s="64"/>
      <c r="CH807" s="255"/>
      <c r="CI807" s="255"/>
      <c r="CJ807" s="255"/>
      <c r="CK807" s="255"/>
      <c r="CL807" s="255"/>
      <c r="CM807" s="256"/>
      <c r="CN807" s="256"/>
      <c r="CO807" s="256"/>
      <c r="CP807" s="256"/>
      <c r="CQ807" s="256"/>
      <c r="CR807" s="247"/>
      <c r="CS807" s="64"/>
      <c r="CT807" s="226"/>
      <c r="CU807" s="226"/>
      <c r="CV807" s="226"/>
      <c r="CW807" s="226"/>
      <c r="CX807" s="226"/>
      <c r="CY807" s="247"/>
      <c r="CZ807" s="64"/>
      <c r="DA807" s="256"/>
      <c r="DB807" s="256"/>
      <c r="DC807" s="256"/>
      <c r="DD807" s="256"/>
      <c r="DE807" s="256"/>
    </row>
    <row r="808" spans="1:109" ht="16.5" x14ac:dyDescent="0.3">
      <c r="A808" s="391">
        <v>2011</v>
      </c>
      <c r="B808" s="353" t="s">
        <v>42</v>
      </c>
      <c r="C808" s="354" t="s">
        <v>112</v>
      </c>
      <c r="D808" s="355">
        <v>11149.869999999999</v>
      </c>
      <c r="E808" s="355">
        <v>29604.370000000003</v>
      </c>
      <c r="F808" s="356">
        <v>5519.7125000000005</v>
      </c>
      <c r="G808" s="356">
        <v>1874.8799999999999</v>
      </c>
      <c r="H808" s="357">
        <v>48148.832499999997</v>
      </c>
      <c r="I808" s="54"/>
      <c r="J808" s="54"/>
      <c r="BY808" s="247"/>
      <c r="BZ808" s="64"/>
      <c r="CA808" s="254"/>
      <c r="CB808" s="254"/>
      <c r="CC808" s="254"/>
      <c r="CD808" s="254"/>
      <c r="CE808" s="254"/>
      <c r="CF808" s="247"/>
      <c r="CG808" s="64"/>
      <c r="CH808" s="255"/>
      <c r="CI808" s="255"/>
      <c r="CJ808" s="255"/>
      <c r="CK808" s="255"/>
      <c r="CL808" s="255"/>
      <c r="CM808" s="256"/>
      <c r="CN808" s="256"/>
      <c r="CO808" s="256"/>
      <c r="CP808" s="256"/>
      <c r="CQ808" s="256"/>
      <c r="CR808" s="247"/>
      <c r="CS808" s="64"/>
      <c r="CT808" s="226"/>
      <c r="CU808" s="226"/>
      <c r="CV808" s="226"/>
      <c r="CW808" s="226"/>
      <c r="CX808" s="226"/>
      <c r="CY808" s="247"/>
      <c r="CZ808" s="64"/>
      <c r="DA808" s="256"/>
      <c r="DB808" s="256"/>
      <c r="DC808" s="256"/>
      <c r="DD808" s="256"/>
      <c r="DE808" s="256"/>
    </row>
    <row r="809" spans="1:109" ht="16.5" x14ac:dyDescent="0.3">
      <c r="A809" s="410">
        <v>2011</v>
      </c>
      <c r="B809" s="64" t="s">
        <v>43</v>
      </c>
      <c r="C809" s="358" t="s">
        <v>112</v>
      </c>
      <c r="D809" s="359">
        <v>9287.41</v>
      </c>
      <c r="E809" s="359">
        <v>33095.99</v>
      </c>
      <c r="F809" s="360">
        <v>7053.6674999999996</v>
      </c>
      <c r="G809" s="360">
        <v>1946.12</v>
      </c>
      <c r="H809" s="118">
        <v>51383.187499999993</v>
      </c>
      <c r="I809" s="54"/>
      <c r="J809" s="54"/>
      <c r="BY809" s="247"/>
      <c r="BZ809" s="64"/>
      <c r="CA809" s="254"/>
      <c r="CB809" s="254"/>
      <c r="CC809" s="254"/>
      <c r="CD809" s="254"/>
      <c r="CE809" s="254"/>
      <c r="CF809" s="247"/>
      <c r="CG809" s="64"/>
      <c r="CH809" s="255"/>
      <c r="CI809" s="255"/>
      <c r="CJ809" s="255"/>
      <c r="CK809" s="255"/>
      <c r="CL809" s="255"/>
      <c r="CM809" s="256"/>
      <c r="CN809" s="256"/>
      <c r="CO809" s="256"/>
      <c r="CP809" s="256"/>
      <c r="CQ809" s="256"/>
      <c r="CR809" s="247"/>
      <c r="CS809" s="64"/>
      <c r="CT809" s="226"/>
      <c r="CU809" s="226"/>
      <c r="CV809" s="226"/>
      <c r="CW809" s="226"/>
      <c r="CX809" s="226"/>
      <c r="CY809" s="247"/>
      <c r="CZ809" s="64"/>
      <c r="DA809" s="256"/>
      <c r="DB809" s="256"/>
      <c r="DC809" s="256"/>
      <c r="DD809" s="256"/>
      <c r="DE809" s="256"/>
    </row>
    <row r="810" spans="1:109" ht="16.5" x14ac:dyDescent="0.3">
      <c r="A810" s="391">
        <v>2011</v>
      </c>
      <c r="B810" s="353" t="s">
        <v>44</v>
      </c>
      <c r="C810" s="354" t="s">
        <v>112</v>
      </c>
      <c r="D810" s="355">
        <v>9485.76</v>
      </c>
      <c r="E810" s="355">
        <v>30380.75</v>
      </c>
      <c r="F810" s="356">
        <v>8269.8225000000002</v>
      </c>
      <c r="G810" s="356">
        <v>1852.1</v>
      </c>
      <c r="H810" s="357">
        <v>49988.432499999995</v>
      </c>
      <c r="I810" s="54"/>
      <c r="J810" s="54"/>
      <c r="BY810" s="247"/>
      <c r="BZ810" s="64"/>
      <c r="CA810" s="254"/>
      <c r="CB810" s="254"/>
      <c r="CC810" s="254"/>
      <c r="CD810" s="254"/>
      <c r="CE810" s="254"/>
      <c r="CF810" s="247"/>
      <c r="CG810" s="64"/>
      <c r="CH810" s="255"/>
      <c r="CI810" s="255"/>
      <c r="CJ810" s="255"/>
      <c r="CK810" s="255"/>
      <c r="CL810" s="255"/>
      <c r="CM810" s="256"/>
      <c r="CN810" s="256"/>
      <c r="CO810" s="256"/>
      <c r="CP810" s="256"/>
      <c r="CQ810" s="256"/>
      <c r="CR810" s="247"/>
      <c r="CS810" s="64"/>
      <c r="CT810" s="226"/>
      <c r="CU810" s="226"/>
      <c r="CV810" s="226"/>
      <c r="CW810" s="226"/>
      <c r="CX810" s="226"/>
      <c r="CY810" s="247"/>
      <c r="CZ810" s="64"/>
      <c r="DA810" s="256"/>
      <c r="DB810" s="256"/>
      <c r="DC810" s="256"/>
      <c r="DD810" s="256"/>
      <c r="DE810" s="256"/>
    </row>
    <row r="811" spans="1:109" ht="16.5" x14ac:dyDescent="0.3">
      <c r="A811" s="410">
        <v>2011</v>
      </c>
      <c r="B811" s="64" t="s">
        <v>45</v>
      </c>
      <c r="C811" s="358" t="s">
        <v>112</v>
      </c>
      <c r="D811" s="359">
        <v>14346.119999999999</v>
      </c>
      <c r="E811" s="359">
        <v>33565.839999999997</v>
      </c>
      <c r="F811" s="360">
        <v>12559.04</v>
      </c>
      <c r="G811" s="360">
        <v>1806.27</v>
      </c>
      <c r="H811" s="118">
        <v>62277.27</v>
      </c>
      <c r="I811" s="54"/>
      <c r="J811" s="54"/>
      <c r="BY811" s="247"/>
      <c r="BZ811" s="64"/>
      <c r="CA811" s="254"/>
      <c r="CB811" s="254"/>
      <c r="CC811" s="254"/>
      <c r="CD811" s="254"/>
      <c r="CE811" s="254"/>
      <c r="CF811" s="247"/>
      <c r="CG811" s="64"/>
      <c r="CH811" s="255"/>
      <c r="CI811" s="255"/>
      <c r="CJ811" s="255"/>
      <c r="CK811" s="255"/>
      <c r="CL811" s="255"/>
      <c r="CM811" s="256"/>
      <c r="CN811" s="256"/>
      <c r="CO811" s="256"/>
      <c r="CP811" s="256"/>
      <c r="CQ811" s="256"/>
      <c r="CR811" s="247"/>
      <c r="CS811" s="64"/>
      <c r="CT811" s="226"/>
      <c r="CU811" s="226"/>
      <c r="CV811" s="226"/>
      <c r="CW811" s="226"/>
      <c r="CX811" s="226"/>
      <c r="CY811" s="247"/>
      <c r="CZ811" s="64"/>
      <c r="DA811" s="256"/>
      <c r="DB811" s="256"/>
      <c r="DC811" s="256"/>
      <c r="DD811" s="256"/>
      <c r="DE811" s="256"/>
    </row>
    <row r="812" spans="1:109" ht="16.5" x14ac:dyDescent="0.3">
      <c r="A812" s="391">
        <v>2011</v>
      </c>
      <c r="B812" s="353" t="s">
        <v>46</v>
      </c>
      <c r="C812" s="354" t="s">
        <v>112</v>
      </c>
      <c r="D812" s="355">
        <v>15103.91</v>
      </c>
      <c r="E812" s="355">
        <v>36206.880000000005</v>
      </c>
      <c r="F812" s="356">
        <v>11543.949999999999</v>
      </c>
      <c r="G812" s="356">
        <v>2101.09</v>
      </c>
      <c r="H812" s="357">
        <v>64955.829999999987</v>
      </c>
      <c r="I812" s="54"/>
      <c r="J812" s="54"/>
      <c r="BY812" s="247"/>
      <c r="BZ812" s="64"/>
      <c r="CA812" s="254"/>
      <c r="CB812" s="254"/>
      <c r="CC812" s="254"/>
      <c r="CD812" s="254"/>
      <c r="CE812" s="254"/>
      <c r="CF812" s="247"/>
      <c r="CG812" s="64"/>
      <c r="CH812" s="255"/>
      <c r="CI812" s="255"/>
      <c r="CJ812" s="255"/>
      <c r="CK812" s="255"/>
      <c r="CL812" s="255"/>
      <c r="CM812" s="256"/>
      <c r="CN812" s="256"/>
      <c r="CO812" s="256"/>
      <c r="CP812" s="256"/>
      <c r="CQ812" s="256"/>
      <c r="CR812" s="247"/>
      <c r="CS812" s="64"/>
      <c r="CT812" s="226"/>
      <c r="CU812" s="226"/>
      <c r="CV812" s="226"/>
      <c r="CW812" s="226"/>
      <c r="CX812" s="226"/>
      <c r="CY812" s="247"/>
      <c r="CZ812" s="64"/>
      <c r="DA812" s="256"/>
      <c r="DB812" s="256"/>
      <c r="DC812" s="256"/>
      <c r="DD812" s="256"/>
      <c r="DE812" s="256"/>
    </row>
    <row r="813" spans="1:109" ht="16.5" x14ac:dyDescent="0.3">
      <c r="A813" s="410">
        <v>2011</v>
      </c>
      <c r="B813" s="64" t="s">
        <v>47</v>
      </c>
      <c r="C813" s="358" t="s">
        <v>112</v>
      </c>
      <c r="D813" s="359">
        <v>11834.05</v>
      </c>
      <c r="E813" s="359">
        <v>33587.839999999997</v>
      </c>
      <c r="F813" s="360">
        <v>6164.9025000000001</v>
      </c>
      <c r="G813" s="360">
        <v>2452.0299999999997</v>
      </c>
      <c r="H813" s="118">
        <v>54038.822499999995</v>
      </c>
      <c r="I813" s="54"/>
      <c r="J813" s="54"/>
      <c r="BY813" s="247"/>
      <c r="BZ813" s="64"/>
      <c r="CA813" s="254"/>
      <c r="CB813" s="254"/>
      <c r="CC813" s="254"/>
      <c r="CD813" s="254"/>
      <c r="CE813" s="254"/>
      <c r="CF813" s="247"/>
      <c r="CG813" s="64"/>
      <c r="CH813" s="255"/>
      <c r="CI813" s="255"/>
      <c r="CJ813" s="255"/>
      <c r="CK813" s="255"/>
      <c r="CL813" s="255"/>
      <c r="CM813" s="256"/>
      <c r="CN813" s="256"/>
      <c r="CO813" s="256"/>
      <c r="CP813" s="256"/>
      <c r="CQ813" s="256"/>
      <c r="CR813" s="247"/>
      <c r="CS813" s="64"/>
      <c r="CT813" s="226"/>
      <c r="CU813" s="226"/>
      <c r="CV813" s="226"/>
      <c r="CW813" s="226"/>
      <c r="CX813" s="226"/>
      <c r="CY813" s="247"/>
      <c r="CZ813" s="64"/>
      <c r="DA813" s="256"/>
      <c r="DB813" s="256"/>
      <c r="DC813" s="256"/>
      <c r="DD813" s="256"/>
      <c r="DE813" s="256"/>
    </row>
    <row r="814" spans="1:109" ht="16.5" x14ac:dyDescent="0.3">
      <c r="A814" s="391">
        <v>2011</v>
      </c>
      <c r="B814" s="353" t="s">
        <v>48</v>
      </c>
      <c r="C814" s="354" t="s">
        <v>112</v>
      </c>
      <c r="D814" s="355">
        <v>13310.289999999997</v>
      </c>
      <c r="E814" s="355">
        <v>34896.950000000004</v>
      </c>
      <c r="F814" s="356">
        <v>7025.7325000000001</v>
      </c>
      <c r="G814" s="356">
        <v>2736.26</v>
      </c>
      <c r="H814" s="357">
        <v>57969.232500000006</v>
      </c>
      <c r="I814" s="54"/>
      <c r="J814" s="54"/>
      <c r="BY814" s="247"/>
      <c r="BZ814" s="64"/>
      <c r="CA814" s="254"/>
      <c r="CB814" s="254"/>
      <c r="CC814" s="254"/>
      <c r="CD814" s="254"/>
      <c r="CE814" s="254"/>
      <c r="CF814" s="247"/>
      <c r="CG814" s="64"/>
      <c r="CH814" s="255"/>
      <c r="CI814" s="255"/>
      <c r="CJ814" s="255"/>
      <c r="CK814" s="255"/>
      <c r="CL814" s="255"/>
      <c r="CM814" s="256"/>
      <c r="CN814" s="256"/>
      <c r="CO814" s="256"/>
      <c r="CP814" s="256"/>
      <c r="CQ814" s="256"/>
      <c r="CR814" s="247"/>
      <c r="CS814" s="64"/>
      <c r="CT814" s="226"/>
      <c r="CU814" s="226"/>
      <c r="CV814" s="226"/>
      <c r="CW814" s="226"/>
      <c r="CX814" s="226"/>
      <c r="CY814" s="247"/>
      <c r="CZ814" s="64"/>
      <c r="DA814" s="256"/>
      <c r="DB814" s="256"/>
      <c r="DC814" s="256"/>
      <c r="DD814" s="256"/>
      <c r="DE814" s="256"/>
    </row>
    <row r="815" spans="1:109" ht="16.5" x14ac:dyDescent="0.3">
      <c r="A815" s="410">
        <v>2011</v>
      </c>
      <c r="B815" s="64" t="s">
        <v>49</v>
      </c>
      <c r="C815" s="358" t="s">
        <v>112</v>
      </c>
      <c r="D815" s="359">
        <v>15612.969999999998</v>
      </c>
      <c r="E815" s="359">
        <v>30909.600000000002</v>
      </c>
      <c r="F815" s="360">
        <v>6483.6475</v>
      </c>
      <c r="G815" s="360">
        <v>2176.0500000000002</v>
      </c>
      <c r="H815" s="118">
        <v>55182.267500000002</v>
      </c>
      <c r="I815" s="54"/>
      <c r="J815" s="54"/>
      <c r="BY815" s="247"/>
      <c r="BZ815" s="64"/>
      <c r="CA815" s="254"/>
      <c r="CB815" s="254"/>
      <c r="CC815" s="254"/>
      <c r="CD815" s="254"/>
      <c r="CE815" s="254"/>
      <c r="CF815" s="247"/>
      <c r="CG815" s="64"/>
      <c r="CH815" s="255"/>
      <c r="CI815" s="255"/>
      <c r="CJ815" s="255"/>
      <c r="CK815" s="255"/>
      <c r="CL815" s="255"/>
      <c r="CM815" s="256"/>
      <c r="CN815" s="256"/>
      <c r="CO815" s="256"/>
      <c r="CP815" s="256"/>
      <c r="CQ815" s="256"/>
      <c r="CR815" s="247"/>
      <c r="CS815" s="64"/>
      <c r="CT815" s="226"/>
      <c r="CU815" s="226"/>
      <c r="CV815" s="226"/>
      <c r="CW815" s="226"/>
      <c r="CX815" s="226"/>
      <c r="CY815" s="247"/>
      <c r="CZ815" s="64"/>
      <c r="DA815" s="256"/>
      <c r="DB815" s="256"/>
      <c r="DC815" s="256"/>
      <c r="DD815" s="256"/>
      <c r="DE815" s="256"/>
    </row>
    <row r="816" spans="1:109" ht="16.5" x14ac:dyDescent="0.3">
      <c r="A816" s="391">
        <v>2012</v>
      </c>
      <c r="B816" s="353" t="s">
        <v>50</v>
      </c>
      <c r="C816" s="354" t="s">
        <v>112</v>
      </c>
      <c r="D816" s="355">
        <v>14096.720000000003</v>
      </c>
      <c r="E816" s="355">
        <v>31563.750000000004</v>
      </c>
      <c r="F816" s="356">
        <v>9206.0475000000006</v>
      </c>
      <c r="G816" s="356">
        <v>1709.29</v>
      </c>
      <c r="H816" s="357">
        <v>56575.80750000001</v>
      </c>
      <c r="I816" s="54"/>
      <c r="J816" s="54"/>
      <c r="BY816" s="247"/>
      <c r="BZ816" s="64"/>
      <c r="CA816" s="254"/>
      <c r="CB816" s="254"/>
      <c r="CC816" s="254"/>
      <c r="CD816" s="254"/>
      <c r="CE816" s="254"/>
      <c r="CF816" s="247"/>
      <c r="CG816" s="64"/>
      <c r="CH816" s="255"/>
      <c r="CI816" s="255"/>
      <c r="CJ816" s="255"/>
      <c r="CK816" s="255"/>
      <c r="CL816" s="255"/>
      <c r="CM816" s="256"/>
      <c r="CN816" s="256"/>
      <c r="CO816" s="256"/>
      <c r="CP816" s="256"/>
      <c r="CQ816" s="256"/>
      <c r="CR816" s="247"/>
      <c r="CS816" s="64"/>
      <c r="CT816" s="226"/>
      <c r="CU816" s="226"/>
      <c r="CV816" s="226"/>
      <c r="CW816" s="226"/>
      <c r="CX816" s="226"/>
      <c r="CY816" s="247"/>
      <c r="CZ816" s="64"/>
      <c r="DA816" s="256"/>
      <c r="DB816" s="256"/>
      <c r="DC816" s="256"/>
      <c r="DD816" s="256"/>
      <c r="DE816" s="256"/>
    </row>
    <row r="817" spans="1:109" ht="16.5" x14ac:dyDescent="0.3">
      <c r="A817" s="410">
        <v>2012</v>
      </c>
      <c r="B817" s="64" t="s">
        <v>51</v>
      </c>
      <c r="C817" s="358" t="s">
        <v>112</v>
      </c>
      <c r="D817" s="359">
        <v>15563.670000000002</v>
      </c>
      <c r="E817" s="359">
        <v>31153.750000000004</v>
      </c>
      <c r="F817" s="360">
        <v>10443.713</v>
      </c>
      <c r="G817" s="360">
        <v>1867.38</v>
      </c>
      <c r="H817" s="118">
        <v>59028.513000000006</v>
      </c>
      <c r="I817" s="54"/>
      <c r="J817" s="54"/>
      <c r="BY817" s="247"/>
      <c r="BZ817" s="64"/>
      <c r="CA817" s="254"/>
      <c r="CB817" s="254"/>
      <c r="CC817" s="254"/>
      <c r="CD817" s="254"/>
      <c r="CE817" s="254"/>
      <c r="CF817" s="247"/>
      <c r="CG817" s="64"/>
      <c r="CH817" s="255"/>
      <c r="CI817" s="255"/>
      <c r="CJ817" s="255"/>
      <c r="CK817" s="255"/>
      <c r="CL817" s="255"/>
      <c r="CM817" s="256"/>
      <c r="CN817" s="256"/>
      <c r="CO817" s="256"/>
      <c r="CP817" s="256"/>
      <c r="CQ817" s="256"/>
      <c r="CR817" s="247"/>
      <c r="CS817" s="64"/>
      <c r="CT817" s="226"/>
      <c r="CU817" s="226"/>
      <c r="CV817" s="226"/>
      <c r="CW817" s="226"/>
      <c r="CX817" s="226"/>
      <c r="CY817" s="247"/>
      <c r="CZ817" s="64"/>
      <c r="DA817" s="256"/>
      <c r="DB817" s="256"/>
      <c r="DC817" s="256"/>
      <c r="DD817" s="256"/>
      <c r="DE817" s="256"/>
    </row>
    <row r="818" spans="1:109" ht="16.5" x14ac:dyDescent="0.3">
      <c r="A818" s="391">
        <v>2012</v>
      </c>
      <c r="B818" s="353" t="s">
        <v>52</v>
      </c>
      <c r="C818" s="354" t="s">
        <v>112</v>
      </c>
      <c r="D818" s="355">
        <v>19531.84</v>
      </c>
      <c r="E818" s="355">
        <v>33499.399999999994</v>
      </c>
      <c r="F818" s="356">
        <v>11900.990000000002</v>
      </c>
      <c r="G818" s="356">
        <v>2006.48</v>
      </c>
      <c r="H818" s="357">
        <v>66938.709999999992</v>
      </c>
      <c r="I818" s="54"/>
      <c r="J818" s="54"/>
      <c r="BY818" s="247"/>
      <c r="BZ818" s="64"/>
      <c r="CA818" s="254"/>
      <c r="CB818" s="254"/>
      <c r="CC818" s="254"/>
      <c r="CD818" s="254"/>
      <c r="CE818" s="254"/>
      <c r="CF818" s="247"/>
      <c r="CG818" s="64"/>
      <c r="CH818" s="255"/>
      <c r="CI818" s="255"/>
      <c r="CJ818" s="255"/>
      <c r="CK818" s="255"/>
      <c r="CL818" s="255"/>
      <c r="CM818" s="256"/>
      <c r="CN818" s="256"/>
      <c r="CO818" s="256"/>
      <c r="CP818" s="256"/>
      <c r="CQ818" s="256"/>
      <c r="CR818" s="247"/>
      <c r="CS818" s="64"/>
      <c r="CT818" s="226"/>
      <c r="CU818" s="226"/>
      <c r="CV818" s="226"/>
      <c r="CW818" s="226"/>
      <c r="CX818" s="226"/>
      <c r="CY818" s="247"/>
      <c r="CZ818" s="64"/>
      <c r="DA818" s="256"/>
      <c r="DB818" s="256"/>
      <c r="DC818" s="256"/>
      <c r="DD818" s="256"/>
      <c r="DE818" s="256"/>
    </row>
    <row r="819" spans="1:109" ht="16.5" x14ac:dyDescent="0.3">
      <c r="A819" s="410">
        <v>2012</v>
      </c>
      <c r="B819" s="64" t="s">
        <v>40</v>
      </c>
      <c r="C819" s="358" t="s">
        <v>112</v>
      </c>
      <c r="D819" s="359">
        <v>15665.149999999996</v>
      </c>
      <c r="E819" s="359">
        <v>26696.799999999999</v>
      </c>
      <c r="F819" s="360">
        <v>8678.8150000000005</v>
      </c>
      <c r="G819" s="360">
        <v>1705.96</v>
      </c>
      <c r="H819" s="118">
        <v>52746.724999999999</v>
      </c>
      <c r="I819" s="54"/>
      <c r="J819" s="54"/>
      <c r="BY819" s="247"/>
      <c r="BZ819" s="64"/>
      <c r="CA819" s="254"/>
      <c r="CB819" s="254"/>
      <c r="CC819" s="254"/>
      <c r="CD819" s="254"/>
      <c r="CE819" s="254"/>
      <c r="CF819" s="247"/>
      <c r="CG819" s="64"/>
      <c r="CH819" s="255"/>
      <c r="CI819" s="255"/>
      <c r="CJ819" s="255"/>
      <c r="CK819" s="255"/>
      <c r="CL819" s="255"/>
      <c r="CM819" s="256"/>
      <c r="CN819" s="256"/>
      <c r="CO819" s="256"/>
      <c r="CP819" s="256"/>
      <c r="CQ819" s="256"/>
      <c r="CR819" s="247"/>
      <c r="CS819" s="64"/>
      <c r="CT819" s="226"/>
      <c r="CU819" s="226"/>
      <c r="CV819" s="226"/>
      <c r="CW819" s="226"/>
      <c r="CX819" s="226"/>
      <c r="CY819" s="247"/>
      <c r="CZ819" s="64"/>
      <c r="DA819" s="256"/>
      <c r="DB819" s="256"/>
      <c r="DC819" s="256"/>
      <c r="DD819" s="256"/>
      <c r="DE819" s="256"/>
    </row>
    <row r="820" spans="1:109" ht="16.5" x14ac:dyDescent="0.3">
      <c r="A820" s="391">
        <v>2012</v>
      </c>
      <c r="B820" s="353" t="s">
        <v>42</v>
      </c>
      <c r="C820" s="354" t="s">
        <v>112</v>
      </c>
      <c r="D820" s="355">
        <v>20483.839999999989</v>
      </c>
      <c r="E820" s="355">
        <v>31535.149999999994</v>
      </c>
      <c r="F820" s="356">
        <v>9107.7584999999999</v>
      </c>
      <c r="G820" s="356">
        <v>2017.84</v>
      </c>
      <c r="H820" s="357">
        <v>63144.588499999983</v>
      </c>
      <c r="I820" s="54"/>
      <c r="J820" s="54"/>
      <c r="BY820" s="247"/>
      <c r="BZ820" s="64"/>
      <c r="CA820" s="254"/>
      <c r="CB820" s="254"/>
      <c r="CC820" s="254"/>
      <c r="CD820" s="254"/>
      <c r="CE820" s="254"/>
      <c r="CF820" s="247"/>
      <c r="CG820" s="64"/>
      <c r="CH820" s="255"/>
      <c r="CI820" s="255"/>
      <c r="CJ820" s="255"/>
      <c r="CK820" s="255"/>
      <c r="CL820" s="255"/>
      <c r="CM820" s="256"/>
      <c r="CN820" s="256"/>
      <c r="CO820" s="256"/>
      <c r="CP820" s="256"/>
      <c r="CQ820" s="256"/>
      <c r="CR820" s="247"/>
      <c r="CS820" s="64"/>
      <c r="CT820" s="226"/>
      <c r="CU820" s="226"/>
      <c r="CV820" s="226"/>
      <c r="CW820" s="226"/>
      <c r="CX820" s="226"/>
      <c r="CY820" s="247"/>
      <c r="CZ820" s="64"/>
      <c r="DA820" s="256"/>
      <c r="DB820" s="256"/>
      <c r="DC820" s="256"/>
      <c r="DD820" s="256"/>
      <c r="DE820" s="256"/>
    </row>
    <row r="821" spans="1:109" ht="16.5" x14ac:dyDescent="0.3">
      <c r="A821" s="410">
        <v>2012</v>
      </c>
      <c r="B821" s="64" t="s">
        <v>43</v>
      </c>
      <c r="C821" s="358" t="s">
        <v>112</v>
      </c>
      <c r="D821" s="359">
        <v>18886.560000000005</v>
      </c>
      <c r="E821" s="359">
        <v>28801.629999999997</v>
      </c>
      <c r="F821" s="360">
        <v>9643.7029999999995</v>
      </c>
      <c r="G821" s="360">
        <v>1981.64</v>
      </c>
      <c r="H821" s="118">
        <v>59313.53300000001</v>
      </c>
      <c r="I821" s="54"/>
      <c r="J821" s="54"/>
      <c r="BY821" s="247"/>
      <c r="BZ821" s="64"/>
      <c r="CA821" s="254"/>
      <c r="CB821" s="254"/>
      <c r="CC821" s="254"/>
      <c r="CD821" s="254"/>
      <c r="CE821" s="254"/>
      <c r="CF821" s="247"/>
      <c r="CG821" s="64"/>
      <c r="CH821" s="255"/>
      <c r="CI821" s="255"/>
      <c r="CJ821" s="255"/>
      <c r="CK821" s="255"/>
      <c r="CL821" s="255"/>
      <c r="CM821" s="256"/>
      <c r="CN821" s="256"/>
      <c r="CO821" s="256"/>
      <c r="CP821" s="256"/>
      <c r="CQ821" s="256"/>
      <c r="CR821" s="247"/>
      <c r="CS821" s="64"/>
      <c r="CT821" s="226"/>
      <c r="CU821" s="226"/>
      <c r="CV821" s="226"/>
      <c r="CW821" s="226"/>
      <c r="CX821" s="226"/>
      <c r="CY821" s="247"/>
      <c r="CZ821" s="64"/>
      <c r="DA821" s="256"/>
      <c r="DB821" s="256"/>
      <c r="DC821" s="256"/>
      <c r="DD821" s="256"/>
      <c r="DE821" s="256"/>
    </row>
    <row r="822" spans="1:109" ht="16.5" x14ac:dyDescent="0.3">
      <c r="A822" s="391">
        <v>2012</v>
      </c>
      <c r="B822" s="353" t="s">
        <v>44</v>
      </c>
      <c r="C822" s="354" t="s">
        <v>112</v>
      </c>
      <c r="D822" s="355">
        <v>20734.809999999998</v>
      </c>
      <c r="E822" s="355">
        <v>31270.999999999996</v>
      </c>
      <c r="F822" s="356">
        <v>11232.165500000001</v>
      </c>
      <c r="G822" s="356">
        <v>2100</v>
      </c>
      <c r="H822" s="357">
        <v>65337.9755</v>
      </c>
      <c r="I822" s="54"/>
      <c r="J822" s="54"/>
      <c r="BY822" s="247"/>
      <c r="BZ822" s="64"/>
      <c r="CA822" s="254"/>
      <c r="CB822" s="254"/>
      <c r="CC822" s="254"/>
      <c r="CD822" s="254"/>
      <c r="CE822" s="254"/>
      <c r="CF822" s="247"/>
      <c r="CG822" s="64"/>
      <c r="CH822" s="255"/>
      <c r="CI822" s="255"/>
      <c r="CJ822" s="255"/>
      <c r="CK822" s="255"/>
      <c r="CL822" s="255"/>
      <c r="CM822" s="256"/>
      <c r="CN822" s="256"/>
      <c r="CO822" s="256"/>
      <c r="CP822" s="256"/>
      <c r="CQ822" s="256"/>
      <c r="CR822" s="247"/>
      <c r="CS822" s="64"/>
      <c r="CT822" s="226"/>
      <c r="CU822" s="226"/>
      <c r="CV822" s="226"/>
      <c r="CW822" s="226"/>
      <c r="CX822" s="226"/>
      <c r="CY822" s="247"/>
      <c r="CZ822" s="64"/>
      <c r="DA822" s="256"/>
      <c r="DB822" s="256"/>
      <c r="DC822" s="256"/>
      <c r="DD822" s="256"/>
      <c r="DE822" s="256"/>
    </row>
    <row r="823" spans="1:109" ht="16.5" x14ac:dyDescent="0.3">
      <c r="A823" s="410">
        <v>2012</v>
      </c>
      <c r="B823" s="64" t="s">
        <v>45</v>
      </c>
      <c r="C823" s="358" t="s">
        <v>112</v>
      </c>
      <c r="D823" s="359">
        <v>21230.54</v>
      </c>
      <c r="E823" s="359">
        <v>30869.530000000002</v>
      </c>
      <c r="F823" s="360">
        <v>12390.62</v>
      </c>
      <c r="G823" s="360">
        <v>2262.3999999999996</v>
      </c>
      <c r="H823" s="118">
        <v>66753.09</v>
      </c>
      <c r="I823" s="54"/>
      <c r="J823" s="54"/>
      <c r="BY823" s="247"/>
      <c r="BZ823" s="64"/>
      <c r="CA823" s="254"/>
      <c r="CB823" s="254"/>
      <c r="CC823" s="254"/>
      <c r="CD823" s="254"/>
      <c r="CE823" s="254"/>
      <c r="CF823" s="247"/>
      <c r="CG823" s="64"/>
      <c r="CH823" s="255"/>
      <c r="CI823" s="255"/>
      <c r="CJ823" s="255"/>
      <c r="CK823" s="255"/>
      <c r="CL823" s="255"/>
      <c r="CM823" s="256"/>
      <c r="CN823" s="256"/>
      <c r="CO823" s="256"/>
      <c r="CP823" s="256"/>
      <c r="CQ823" s="256"/>
      <c r="CR823" s="247"/>
      <c r="CS823" s="64"/>
      <c r="CT823" s="226"/>
      <c r="CU823" s="226"/>
      <c r="CV823" s="226"/>
      <c r="CW823" s="226"/>
      <c r="CX823" s="226"/>
      <c r="CY823" s="247"/>
      <c r="CZ823" s="64"/>
      <c r="DA823" s="256"/>
      <c r="DB823" s="256"/>
      <c r="DC823" s="256"/>
      <c r="DD823" s="256"/>
      <c r="DE823" s="256"/>
    </row>
    <row r="824" spans="1:109" ht="16.5" x14ac:dyDescent="0.3">
      <c r="A824" s="391">
        <v>2012</v>
      </c>
      <c r="B824" s="353" t="s">
        <v>46</v>
      </c>
      <c r="C824" s="354" t="s">
        <v>112</v>
      </c>
      <c r="D824" s="355">
        <v>18823.520000000004</v>
      </c>
      <c r="E824" s="355">
        <v>29374.25</v>
      </c>
      <c r="F824" s="356">
        <v>12550.557499999999</v>
      </c>
      <c r="G824" s="356">
        <v>2031.3000000000002</v>
      </c>
      <c r="H824" s="357">
        <v>62779.627500000002</v>
      </c>
      <c r="I824" s="54"/>
      <c r="J824" s="54"/>
      <c r="BY824" s="247"/>
      <c r="BZ824" s="64"/>
      <c r="CA824" s="254"/>
      <c r="CB824" s="254"/>
      <c r="CC824" s="254"/>
      <c r="CD824" s="254"/>
      <c r="CE824" s="254"/>
      <c r="CF824" s="247"/>
      <c r="CG824" s="64"/>
      <c r="CH824" s="255"/>
      <c r="CI824" s="255"/>
      <c r="CJ824" s="255"/>
      <c r="CK824" s="255"/>
      <c r="CL824" s="255"/>
      <c r="CM824" s="256"/>
      <c r="CN824" s="256"/>
      <c r="CO824" s="256"/>
      <c r="CP824" s="256"/>
      <c r="CQ824" s="256"/>
      <c r="CR824" s="247"/>
      <c r="CS824" s="64"/>
      <c r="CT824" s="226"/>
      <c r="CU824" s="226"/>
      <c r="CV824" s="226"/>
      <c r="CW824" s="226"/>
      <c r="CX824" s="226"/>
      <c r="CY824" s="247"/>
      <c r="CZ824" s="64"/>
      <c r="DA824" s="256"/>
      <c r="DB824" s="256"/>
      <c r="DC824" s="256"/>
      <c r="DD824" s="256"/>
      <c r="DE824" s="256"/>
    </row>
    <row r="825" spans="1:109" ht="16.5" x14ac:dyDescent="0.3">
      <c r="A825" s="410">
        <v>2012</v>
      </c>
      <c r="B825" s="64" t="s">
        <v>47</v>
      </c>
      <c r="C825" s="358" t="s">
        <v>112</v>
      </c>
      <c r="D825" s="359">
        <v>19369.720000000005</v>
      </c>
      <c r="E825" s="359">
        <v>29900.764999999999</v>
      </c>
      <c r="F825" s="360">
        <v>13705.8675</v>
      </c>
      <c r="G825" s="360">
        <v>2233.08</v>
      </c>
      <c r="H825" s="118">
        <v>65209.432500000003</v>
      </c>
      <c r="I825" s="54"/>
      <c r="J825" s="54"/>
      <c r="BY825" s="247"/>
      <c r="BZ825" s="64"/>
      <c r="CA825" s="254"/>
      <c r="CB825" s="254"/>
      <c r="CC825" s="254"/>
      <c r="CD825" s="254"/>
      <c r="CE825" s="254"/>
      <c r="CF825" s="247"/>
      <c r="CG825" s="64"/>
      <c r="CH825" s="255"/>
      <c r="CI825" s="255"/>
      <c r="CJ825" s="255"/>
      <c r="CK825" s="255"/>
      <c r="CL825" s="255"/>
      <c r="CM825" s="256"/>
      <c r="CN825" s="256"/>
      <c r="CO825" s="256"/>
      <c r="CP825" s="256"/>
      <c r="CQ825" s="256"/>
      <c r="CR825" s="247"/>
      <c r="CS825" s="64"/>
      <c r="CT825" s="226"/>
      <c r="CU825" s="226"/>
      <c r="CV825" s="226"/>
      <c r="CW825" s="226"/>
      <c r="CX825" s="226"/>
      <c r="CY825" s="247"/>
      <c r="CZ825" s="64"/>
      <c r="DA825" s="256"/>
      <c r="DB825" s="256"/>
      <c r="DC825" s="256"/>
      <c r="DD825" s="256"/>
      <c r="DE825" s="256"/>
    </row>
    <row r="826" spans="1:109" ht="16.5" x14ac:dyDescent="0.3">
      <c r="A826" s="391">
        <v>2012</v>
      </c>
      <c r="B826" s="353" t="s">
        <v>48</v>
      </c>
      <c r="C826" s="354" t="s">
        <v>112</v>
      </c>
      <c r="D826" s="355">
        <v>20106.385000000002</v>
      </c>
      <c r="E826" s="355">
        <v>29475.633000000002</v>
      </c>
      <c r="F826" s="356">
        <v>12815.445</v>
      </c>
      <c r="G826" s="356">
        <v>2354.75</v>
      </c>
      <c r="H826" s="357">
        <v>64752.213000000003</v>
      </c>
      <c r="I826" s="54"/>
      <c r="J826" s="54"/>
      <c r="BY826" s="247"/>
      <c r="BZ826" s="64"/>
      <c r="CA826" s="254"/>
      <c r="CB826" s="254"/>
      <c r="CC826" s="254"/>
      <c r="CD826" s="254"/>
      <c r="CE826" s="254"/>
      <c r="CF826" s="247"/>
      <c r="CG826" s="64"/>
      <c r="CH826" s="255"/>
      <c r="CI826" s="255"/>
      <c r="CJ826" s="255"/>
      <c r="CK826" s="255"/>
      <c r="CL826" s="255"/>
      <c r="CM826" s="256"/>
      <c r="CN826" s="256"/>
      <c r="CO826" s="256"/>
      <c r="CP826" s="256"/>
      <c r="CQ826" s="256"/>
      <c r="CR826" s="247"/>
      <c r="CS826" s="64"/>
      <c r="CT826" s="226"/>
      <c r="CU826" s="226"/>
      <c r="CV826" s="226"/>
      <c r="CW826" s="226"/>
      <c r="CX826" s="226"/>
      <c r="CY826" s="247"/>
      <c r="CZ826" s="64"/>
      <c r="DA826" s="256"/>
      <c r="DB826" s="256"/>
      <c r="DC826" s="256"/>
      <c r="DD826" s="256"/>
      <c r="DE826" s="256"/>
    </row>
    <row r="827" spans="1:109" ht="16.5" x14ac:dyDescent="0.3">
      <c r="A827" s="410">
        <v>2012</v>
      </c>
      <c r="B827" s="64" t="s">
        <v>49</v>
      </c>
      <c r="C827" s="358" t="s">
        <v>112</v>
      </c>
      <c r="D827" s="359">
        <v>17821.609999999997</v>
      </c>
      <c r="E827" s="359">
        <v>28179.914999999997</v>
      </c>
      <c r="F827" s="360">
        <v>10405.720500000001</v>
      </c>
      <c r="G827" s="360">
        <v>1636.8200000000002</v>
      </c>
      <c r="H827" s="118">
        <v>58044.06549999999</v>
      </c>
      <c r="I827" s="54"/>
      <c r="J827" s="54"/>
      <c r="BY827" s="247"/>
      <c r="BZ827" s="64"/>
      <c r="CA827" s="254"/>
      <c r="CB827" s="254"/>
      <c r="CC827" s="254"/>
      <c r="CD827" s="254"/>
      <c r="CE827" s="254"/>
      <c r="CF827" s="247"/>
      <c r="CG827" s="64"/>
      <c r="CH827" s="255"/>
      <c r="CI827" s="255"/>
      <c r="CJ827" s="255"/>
      <c r="CK827" s="255"/>
      <c r="CL827" s="255"/>
      <c r="CM827" s="256"/>
      <c r="CN827" s="256"/>
      <c r="CO827" s="256"/>
      <c r="CP827" s="256"/>
      <c r="CQ827" s="256"/>
      <c r="CR827" s="247"/>
      <c r="CS827" s="64"/>
      <c r="CT827" s="226"/>
      <c r="CU827" s="226"/>
      <c r="CV827" s="226"/>
      <c r="CW827" s="226"/>
      <c r="CX827" s="226"/>
      <c r="CY827" s="247"/>
      <c r="CZ827" s="64"/>
      <c r="DA827" s="256"/>
      <c r="DB827" s="256"/>
      <c r="DC827" s="256"/>
      <c r="DD827" s="256"/>
      <c r="DE827" s="256"/>
    </row>
    <row r="828" spans="1:109" ht="16.5" x14ac:dyDescent="0.3">
      <c r="A828" s="391">
        <v>2013</v>
      </c>
      <c r="B828" s="353" t="s">
        <v>50</v>
      </c>
      <c r="C828" s="354" t="s">
        <v>112</v>
      </c>
      <c r="D828" s="355">
        <v>16165.170000000004</v>
      </c>
      <c r="E828" s="355">
        <v>25617.55</v>
      </c>
      <c r="F828" s="356">
        <v>14790.262500000001</v>
      </c>
      <c r="G828" s="356">
        <v>1587.7099999999998</v>
      </c>
      <c r="H828" s="357">
        <v>58160.692500000005</v>
      </c>
      <c r="I828" s="54"/>
      <c r="J828" s="54"/>
      <c r="BY828" s="247"/>
      <c r="BZ828" s="64"/>
      <c r="CA828" s="254"/>
      <c r="CB828" s="254"/>
      <c r="CC828" s="254"/>
      <c r="CD828" s="254"/>
      <c r="CE828" s="254"/>
      <c r="CF828" s="247"/>
      <c r="CG828" s="64"/>
      <c r="CH828" s="255"/>
      <c r="CI828" s="255"/>
      <c r="CJ828" s="255"/>
      <c r="CK828" s="255"/>
      <c r="CL828" s="255"/>
      <c r="CM828" s="256"/>
      <c r="CN828" s="256"/>
      <c r="CO828" s="256"/>
      <c r="CP828" s="256"/>
      <c r="CQ828" s="256"/>
      <c r="CR828" s="247"/>
      <c r="CS828" s="64"/>
      <c r="CT828" s="226"/>
      <c r="CU828" s="226"/>
      <c r="CV828" s="226"/>
      <c r="CW828" s="226"/>
      <c r="CX828" s="226"/>
      <c r="CY828" s="247"/>
      <c r="CZ828" s="64"/>
      <c r="DA828" s="256"/>
      <c r="DB828" s="256"/>
      <c r="DC828" s="256"/>
      <c r="DD828" s="256"/>
      <c r="DE828" s="256"/>
    </row>
    <row r="829" spans="1:109" ht="16.5" x14ac:dyDescent="0.3">
      <c r="A829" s="410">
        <v>2013</v>
      </c>
      <c r="B829" s="64" t="s">
        <v>51</v>
      </c>
      <c r="C829" s="358" t="s">
        <v>112</v>
      </c>
      <c r="D829" s="359">
        <v>18754.09</v>
      </c>
      <c r="E829" s="359">
        <v>27975.4</v>
      </c>
      <c r="F829" s="360">
        <v>12070.017</v>
      </c>
      <c r="G829" s="360">
        <v>1958.2</v>
      </c>
      <c r="H829" s="118">
        <v>60757.707000000009</v>
      </c>
      <c r="I829" s="54"/>
      <c r="J829" s="54"/>
      <c r="BY829" s="247"/>
      <c r="BZ829" s="64"/>
      <c r="CA829" s="254"/>
      <c r="CB829" s="254"/>
      <c r="CC829" s="254"/>
      <c r="CD829" s="254"/>
      <c r="CE829" s="254"/>
      <c r="CF829" s="247"/>
      <c r="CG829" s="64"/>
      <c r="CH829" s="255"/>
      <c r="CI829" s="255"/>
      <c r="CJ829" s="255"/>
      <c r="CK829" s="255"/>
      <c r="CL829" s="255"/>
      <c r="CM829" s="256"/>
      <c r="CN829" s="256"/>
      <c r="CO829" s="256"/>
      <c r="CP829" s="256"/>
      <c r="CQ829" s="256"/>
      <c r="CR829" s="247"/>
      <c r="CS829" s="64"/>
      <c r="CT829" s="226"/>
      <c r="CU829" s="226"/>
      <c r="CV829" s="226"/>
      <c r="CW829" s="226"/>
      <c r="CX829" s="226"/>
      <c r="CY829" s="247"/>
      <c r="CZ829" s="64"/>
      <c r="DA829" s="256"/>
      <c r="DB829" s="256"/>
      <c r="DC829" s="256"/>
      <c r="DD829" s="256"/>
      <c r="DE829" s="256"/>
    </row>
    <row r="830" spans="1:109" ht="16.5" x14ac:dyDescent="0.3">
      <c r="A830" s="391">
        <v>2013</v>
      </c>
      <c r="B830" s="353" t="s">
        <v>52</v>
      </c>
      <c r="C830" s="354" t="s">
        <v>112</v>
      </c>
      <c r="D830" s="355">
        <v>20055.430000000015</v>
      </c>
      <c r="E830" s="355">
        <v>26325.05</v>
      </c>
      <c r="F830" s="356">
        <v>13043.4375</v>
      </c>
      <c r="G830" s="356">
        <v>2690.91</v>
      </c>
      <c r="H830" s="357">
        <v>62114.827500000014</v>
      </c>
      <c r="I830" s="54"/>
      <c r="J830" s="54"/>
      <c r="BY830" s="247"/>
      <c r="BZ830" s="64"/>
      <c r="CA830" s="254"/>
      <c r="CB830" s="254"/>
      <c r="CC830" s="254"/>
      <c r="CD830" s="254"/>
      <c r="CE830" s="254"/>
      <c r="CF830" s="247"/>
      <c r="CG830" s="64"/>
      <c r="CH830" s="255"/>
      <c r="CI830" s="255"/>
      <c r="CJ830" s="255"/>
      <c r="CK830" s="255"/>
      <c r="CL830" s="255"/>
      <c r="CM830" s="256"/>
      <c r="CN830" s="256"/>
      <c r="CO830" s="256"/>
      <c r="CP830" s="256"/>
      <c r="CQ830" s="256"/>
      <c r="CR830" s="247"/>
      <c r="CS830" s="64"/>
      <c r="CT830" s="226"/>
      <c r="CU830" s="226"/>
      <c r="CV830" s="226"/>
      <c r="CW830" s="226"/>
      <c r="CX830" s="226"/>
      <c r="CY830" s="247"/>
      <c r="CZ830" s="64"/>
      <c r="DA830" s="256"/>
      <c r="DB830" s="256"/>
      <c r="DC830" s="256"/>
      <c r="DD830" s="256"/>
      <c r="DE830" s="256"/>
    </row>
    <row r="831" spans="1:109" ht="16.5" x14ac:dyDescent="0.3">
      <c r="A831" s="410">
        <v>2013</v>
      </c>
      <c r="B831" s="64" t="s">
        <v>40</v>
      </c>
      <c r="C831" s="358" t="s">
        <v>112</v>
      </c>
      <c r="D831" s="359">
        <v>20199.060000000005</v>
      </c>
      <c r="E831" s="359">
        <v>31383.699999999997</v>
      </c>
      <c r="F831" s="360">
        <v>11872.022999999999</v>
      </c>
      <c r="G831" s="360">
        <v>2057.9700000000003</v>
      </c>
      <c r="H831" s="118">
        <v>65512.753000000004</v>
      </c>
      <c r="I831" s="54"/>
      <c r="J831" s="54"/>
      <c r="BY831" s="247"/>
      <c r="BZ831" s="64"/>
      <c r="CA831" s="254"/>
      <c r="CB831" s="254"/>
      <c r="CC831" s="254"/>
      <c r="CD831" s="254"/>
      <c r="CE831" s="254"/>
      <c r="CF831" s="247"/>
      <c r="CG831" s="64"/>
      <c r="CH831" s="255"/>
      <c r="CI831" s="255"/>
      <c r="CJ831" s="255"/>
      <c r="CK831" s="255"/>
      <c r="CL831" s="255"/>
      <c r="CM831" s="256"/>
      <c r="CN831" s="256"/>
      <c r="CO831" s="256"/>
      <c r="CP831" s="256"/>
      <c r="CQ831" s="256"/>
      <c r="CR831" s="247"/>
      <c r="CS831" s="64"/>
      <c r="CT831" s="226"/>
      <c r="CU831" s="226"/>
      <c r="CV831" s="226"/>
      <c r="CW831" s="226"/>
      <c r="CX831" s="226"/>
      <c r="CY831" s="247"/>
      <c r="CZ831" s="64"/>
      <c r="DA831" s="256"/>
      <c r="DB831" s="256"/>
      <c r="DC831" s="256"/>
      <c r="DD831" s="256"/>
      <c r="DE831" s="256"/>
    </row>
    <row r="832" spans="1:109" ht="16.5" x14ac:dyDescent="0.3">
      <c r="A832" s="391">
        <v>2013</v>
      </c>
      <c r="B832" s="353" t="s">
        <v>42</v>
      </c>
      <c r="C832" s="354" t="s">
        <v>112</v>
      </c>
      <c r="D832" s="355">
        <v>20083.13</v>
      </c>
      <c r="E832" s="355">
        <v>29317.95</v>
      </c>
      <c r="F832" s="356">
        <v>12398.6775</v>
      </c>
      <c r="G832" s="356">
        <v>2368.4699999999998</v>
      </c>
      <c r="H832" s="357">
        <v>64168.227500000008</v>
      </c>
      <c r="I832" s="54"/>
      <c r="J832" s="54"/>
      <c r="BY832" s="247"/>
      <c r="BZ832" s="64"/>
      <c r="CA832" s="254"/>
      <c r="CB832" s="254"/>
      <c r="CC832" s="254"/>
      <c r="CD832" s="254"/>
      <c r="CE832" s="254"/>
      <c r="CF832" s="247"/>
      <c r="CG832" s="64"/>
      <c r="CH832" s="255"/>
      <c r="CI832" s="255"/>
      <c r="CJ832" s="255"/>
      <c r="CK832" s="255"/>
      <c r="CL832" s="255"/>
      <c r="CM832" s="256"/>
      <c r="CN832" s="256"/>
      <c r="CO832" s="256"/>
      <c r="CP832" s="256"/>
      <c r="CQ832" s="256"/>
      <c r="CR832" s="247"/>
      <c r="CS832" s="64"/>
      <c r="CT832" s="226"/>
      <c r="CU832" s="226"/>
      <c r="CV832" s="226"/>
      <c r="CW832" s="226"/>
      <c r="CX832" s="226"/>
      <c r="CY832" s="247"/>
      <c r="CZ832" s="64"/>
      <c r="DA832" s="256"/>
      <c r="DB832" s="256"/>
      <c r="DC832" s="256"/>
      <c r="DD832" s="256"/>
      <c r="DE832" s="256"/>
    </row>
    <row r="833" spans="1:109" ht="16.5" x14ac:dyDescent="0.3">
      <c r="A833" s="410">
        <v>2013</v>
      </c>
      <c r="B833" s="64" t="s">
        <v>43</v>
      </c>
      <c r="C833" s="358" t="s">
        <v>112</v>
      </c>
      <c r="D833" s="359">
        <v>19155.46</v>
      </c>
      <c r="E833" s="359">
        <v>29457.95</v>
      </c>
      <c r="F833" s="360">
        <v>12441.064999999999</v>
      </c>
      <c r="G833" s="360">
        <v>2633.51</v>
      </c>
      <c r="H833" s="118">
        <v>63687.985000000001</v>
      </c>
      <c r="I833" s="54"/>
      <c r="J833" s="54"/>
      <c r="BY833" s="247"/>
      <c r="BZ833" s="64"/>
      <c r="CA833" s="254"/>
      <c r="CB833" s="254"/>
      <c r="CC833" s="254"/>
      <c r="CD833" s="254"/>
      <c r="CE833" s="254"/>
      <c r="CF833" s="247"/>
      <c r="CG833" s="64"/>
      <c r="CH833" s="255"/>
      <c r="CI833" s="255"/>
      <c r="CJ833" s="255"/>
      <c r="CK833" s="255"/>
      <c r="CL833" s="255"/>
      <c r="CM833" s="256"/>
      <c r="CN833" s="256"/>
      <c r="CO833" s="256"/>
      <c r="CP833" s="256"/>
      <c r="CQ833" s="256"/>
      <c r="CR833" s="247"/>
      <c r="CS833" s="64"/>
      <c r="CT833" s="226"/>
      <c r="CU833" s="226"/>
      <c r="CV833" s="226"/>
      <c r="CW833" s="226"/>
      <c r="CX833" s="226"/>
      <c r="CY833" s="247"/>
      <c r="CZ833" s="64"/>
      <c r="DA833" s="256"/>
      <c r="DB833" s="256"/>
      <c r="DC833" s="256"/>
      <c r="DD833" s="256"/>
      <c r="DE833" s="256"/>
    </row>
    <row r="834" spans="1:109" ht="16.5" x14ac:dyDescent="0.3">
      <c r="A834" s="391">
        <v>2013</v>
      </c>
      <c r="B834" s="353" t="s">
        <v>44</v>
      </c>
      <c r="C834" s="354" t="s">
        <v>112</v>
      </c>
      <c r="D834" s="355">
        <v>21160.480000000003</v>
      </c>
      <c r="E834" s="355">
        <v>28624.909999999996</v>
      </c>
      <c r="F834" s="356">
        <v>13818.800000000001</v>
      </c>
      <c r="G834" s="356">
        <v>2997.94</v>
      </c>
      <c r="H834" s="357">
        <v>66602.13</v>
      </c>
      <c r="I834" s="54"/>
      <c r="J834" s="54"/>
      <c r="BY834" s="247"/>
      <c r="BZ834" s="64"/>
      <c r="CA834" s="254"/>
      <c r="CB834" s="254"/>
      <c r="CC834" s="254"/>
      <c r="CD834" s="254"/>
      <c r="CE834" s="254"/>
      <c r="CF834" s="247"/>
      <c r="CG834" s="64"/>
      <c r="CH834" s="255"/>
      <c r="CI834" s="255"/>
      <c r="CJ834" s="255"/>
      <c r="CK834" s="255"/>
      <c r="CL834" s="255"/>
      <c r="CM834" s="256"/>
      <c r="CN834" s="256"/>
      <c r="CO834" s="256"/>
      <c r="CP834" s="256"/>
      <c r="CQ834" s="256"/>
      <c r="CR834" s="247"/>
      <c r="CS834" s="64"/>
      <c r="CT834" s="226"/>
      <c r="CU834" s="226"/>
      <c r="CV834" s="226"/>
      <c r="CW834" s="226"/>
      <c r="CX834" s="226"/>
      <c r="CY834" s="247"/>
      <c r="CZ834" s="64"/>
      <c r="DA834" s="256"/>
      <c r="DB834" s="256"/>
      <c r="DC834" s="256"/>
      <c r="DD834" s="256"/>
      <c r="DE834" s="256"/>
    </row>
    <row r="835" spans="1:109" ht="16.5" x14ac:dyDescent="0.3">
      <c r="A835" s="410">
        <v>2013</v>
      </c>
      <c r="B835" s="64" t="s">
        <v>45</v>
      </c>
      <c r="C835" s="358" t="s">
        <v>112</v>
      </c>
      <c r="D835" s="359">
        <v>16652.037500000006</v>
      </c>
      <c r="E835" s="359">
        <v>28269.564999999999</v>
      </c>
      <c r="F835" s="360">
        <v>14823.497499999999</v>
      </c>
      <c r="G835" s="360">
        <v>1664.1</v>
      </c>
      <c r="H835" s="118">
        <v>61409.2</v>
      </c>
      <c r="I835" s="54"/>
      <c r="J835" s="54"/>
      <c r="BY835" s="247"/>
      <c r="BZ835" s="64"/>
      <c r="CA835" s="254"/>
      <c r="CB835" s="254"/>
      <c r="CC835" s="254"/>
      <c r="CD835" s="254"/>
      <c r="CE835" s="254"/>
      <c r="CF835" s="247"/>
      <c r="CG835" s="64"/>
      <c r="CH835" s="255"/>
      <c r="CI835" s="255"/>
      <c r="CJ835" s="255"/>
      <c r="CK835" s="255"/>
      <c r="CL835" s="255"/>
      <c r="CM835" s="256"/>
      <c r="CN835" s="256"/>
      <c r="CO835" s="256"/>
      <c r="CP835" s="256"/>
      <c r="CQ835" s="256"/>
      <c r="CR835" s="247"/>
      <c r="CS835" s="64"/>
      <c r="CT835" s="226"/>
      <c r="CU835" s="226"/>
      <c r="CV835" s="226"/>
      <c r="CW835" s="226"/>
      <c r="CX835" s="226"/>
      <c r="CY835" s="247"/>
      <c r="CZ835" s="64"/>
      <c r="DA835" s="256"/>
      <c r="DB835" s="256"/>
      <c r="DC835" s="256"/>
      <c r="DD835" s="256"/>
      <c r="DE835" s="256"/>
    </row>
    <row r="836" spans="1:109" ht="16.5" x14ac:dyDescent="0.3">
      <c r="A836" s="391">
        <v>2013</v>
      </c>
      <c r="B836" s="353" t="s">
        <v>46</v>
      </c>
      <c r="C836" s="354" t="s">
        <v>112</v>
      </c>
      <c r="D836" s="355">
        <v>18746.814999999995</v>
      </c>
      <c r="E836" s="355">
        <v>31990.5</v>
      </c>
      <c r="F836" s="356">
        <v>14902.812499999998</v>
      </c>
      <c r="G836" s="356">
        <v>2470.9699999999998</v>
      </c>
      <c r="H836" s="357">
        <v>68111.097500000003</v>
      </c>
      <c r="I836" s="54"/>
      <c r="J836" s="54"/>
      <c r="BY836" s="247"/>
      <c r="BZ836" s="64"/>
      <c r="CA836" s="254"/>
      <c r="CB836" s="254"/>
      <c r="CC836" s="254"/>
      <c r="CD836" s="254"/>
      <c r="CE836" s="254"/>
      <c r="CF836" s="247"/>
      <c r="CG836" s="64"/>
      <c r="CH836" s="255"/>
      <c r="CI836" s="255"/>
      <c r="CJ836" s="255"/>
      <c r="CK836" s="255"/>
      <c r="CL836" s="255"/>
      <c r="CM836" s="256"/>
      <c r="CN836" s="256"/>
      <c r="CO836" s="256"/>
      <c r="CP836" s="256"/>
      <c r="CQ836" s="256"/>
      <c r="CR836" s="247"/>
      <c r="CS836" s="64"/>
      <c r="CT836" s="226"/>
      <c r="CU836" s="226"/>
      <c r="CV836" s="226"/>
      <c r="CW836" s="226"/>
      <c r="CX836" s="226"/>
      <c r="CY836" s="247"/>
      <c r="CZ836" s="64"/>
      <c r="DA836" s="256"/>
      <c r="DB836" s="256"/>
      <c r="DC836" s="256"/>
      <c r="DD836" s="256"/>
      <c r="DE836" s="256"/>
    </row>
    <row r="837" spans="1:109" ht="16.5" x14ac:dyDescent="0.3">
      <c r="A837" s="410">
        <v>2013</v>
      </c>
      <c r="B837" s="64" t="s">
        <v>47</v>
      </c>
      <c r="C837" s="358" t="s">
        <v>112</v>
      </c>
      <c r="D837" s="359">
        <v>18031.400000000001</v>
      </c>
      <c r="E837" s="359">
        <v>31343.544999999998</v>
      </c>
      <c r="F837" s="360">
        <v>18355.530500000001</v>
      </c>
      <c r="G837" s="360">
        <v>2384.7750000000001</v>
      </c>
      <c r="H837" s="118">
        <v>70115.250499999995</v>
      </c>
      <c r="I837" s="54"/>
      <c r="J837" s="54"/>
      <c r="BY837" s="247"/>
      <c r="BZ837" s="64"/>
      <c r="CA837" s="254"/>
      <c r="CB837" s="254"/>
      <c r="CC837" s="254"/>
      <c r="CD837" s="254"/>
      <c r="CE837" s="254"/>
      <c r="CF837" s="247"/>
      <c r="CG837" s="64"/>
      <c r="CH837" s="255"/>
      <c r="CI837" s="255"/>
      <c r="CJ837" s="255"/>
      <c r="CK837" s="255"/>
      <c r="CL837" s="255"/>
      <c r="CM837" s="256"/>
      <c r="CN837" s="256"/>
      <c r="CO837" s="256"/>
      <c r="CP837" s="256"/>
      <c r="CQ837" s="256"/>
      <c r="CR837" s="247"/>
      <c r="CS837" s="64"/>
      <c r="CT837" s="226"/>
      <c r="CU837" s="226"/>
      <c r="CV837" s="226"/>
      <c r="CW837" s="226"/>
      <c r="CX837" s="226"/>
      <c r="CY837" s="247"/>
      <c r="CZ837" s="64"/>
      <c r="DA837" s="256"/>
      <c r="DB837" s="256"/>
      <c r="DC837" s="256"/>
      <c r="DD837" s="256"/>
      <c r="DE837" s="256"/>
    </row>
    <row r="838" spans="1:109" ht="16.5" x14ac:dyDescent="0.3">
      <c r="A838" s="391">
        <v>2013</v>
      </c>
      <c r="B838" s="353" t="s">
        <v>48</v>
      </c>
      <c r="C838" s="354" t="s">
        <v>112</v>
      </c>
      <c r="D838" s="355">
        <v>17061.679999999993</v>
      </c>
      <c r="E838" s="355">
        <v>31162.671000000002</v>
      </c>
      <c r="F838" s="356">
        <v>18266.967499999999</v>
      </c>
      <c r="G838" s="356">
        <v>2558.5</v>
      </c>
      <c r="H838" s="357">
        <v>69049.818499999994</v>
      </c>
      <c r="I838" s="54"/>
      <c r="J838" s="54"/>
      <c r="BY838" s="247"/>
      <c r="BZ838" s="64"/>
      <c r="CA838" s="254"/>
      <c r="CB838" s="254"/>
      <c r="CC838" s="254"/>
      <c r="CD838" s="254"/>
      <c r="CE838" s="254"/>
      <c r="CF838" s="247"/>
      <c r="CG838" s="64"/>
      <c r="CH838" s="255"/>
      <c r="CI838" s="255"/>
      <c r="CJ838" s="255"/>
      <c r="CK838" s="255"/>
      <c r="CL838" s="255"/>
      <c r="CM838" s="256"/>
      <c r="CN838" s="256"/>
      <c r="CO838" s="256"/>
      <c r="CP838" s="256"/>
      <c r="CQ838" s="256"/>
      <c r="CR838" s="247"/>
      <c r="CS838" s="64"/>
      <c r="CT838" s="226"/>
      <c r="CU838" s="226"/>
      <c r="CV838" s="226"/>
      <c r="CW838" s="226"/>
      <c r="CX838" s="226"/>
      <c r="CY838" s="247"/>
      <c r="CZ838" s="64"/>
      <c r="DA838" s="256"/>
      <c r="DB838" s="256"/>
      <c r="DC838" s="256"/>
      <c r="DD838" s="256"/>
      <c r="DE838" s="256"/>
    </row>
    <row r="839" spans="1:109" ht="16.5" x14ac:dyDescent="0.3">
      <c r="A839" s="410">
        <v>2013</v>
      </c>
      <c r="B839" s="64" t="s">
        <v>49</v>
      </c>
      <c r="C839" s="358" t="s">
        <v>112</v>
      </c>
      <c r="D839" s="359">
        <v>16257.550000000005</v>
      </c>
      <c r="E839" s="359">
        <v>29457.449999999997</v>
      </c>
      <c r="F839" s="360">
        <v>13334.592499999999</v>
      </c>
      <c r="G839" s="360">
        <v>1847.5499999999997</v>
      </c>
      <c r="H839" s="118">
        <v>60897.142500000002</v>
      </c>
      <c r="I839" s="54"/>
      <c r="J839" s="54"/>
      <c r="BY839" s="247"/>
      <c r="BZ839" s="64"/>
      <c r="CA839" s="254"/>
      <c r="CB839" s="254"/>
      <c r="CC839" s="254"/>
      <c r="CD839" s="254"/>
      <c r="CE839" s="254"/>
      <c r="CF839" s="247"/>
      <c r="CG839" s="64"/>
      <c r="CH839" s="255"/>
      <c r="CI839" s="255"/>
      <c r="CJ839" s="255"/>
      <c r="CK839" s="255"/>
      <c r="CL839" s="255"/>
      <c r="CM839" s="256"/>
      <c r="CN839" s="256"/>
      <c r="CO839" s="256"/>
      <c r="CP839" s="256"/>
      <c r="CQ839" s="256"/>
      <c r="CR839" s="247"/>
      <c r="CS839" s="64"/>
      <c r="CT839" s="226"/>
      <c r="CU839" s="226"/>
      <c r="CV839" s="226"/>
      <c r="CW839" s="226"/>
      <c r="CX839" s="226"/>
      <c r="CY839" s="247"/>
      <c r="CZ839" s="64"/>
      <c r="DA839" s="256"/>
      <c r="DB839" s="256"/>
      <c r="DC839" s="256"/>
      <c r="DD839" s="256"/>
      <c r="DE839" s="256"/>
    </row>
    <row r="840" spans="1:109" ht="16.5" x14ac:dyDescent="0.3">
      <c r="A840" s="391">
        <v>2014</v>
      </c>
      <c r="B840" s="353" t="s">
        <v>50</v>
      </c>
      <c r="C840" s="354" t="s">
        <v>112</v>
      </c>
      <c r="D840" s="355">
        <v>14343.969999999998</v>
      </c>
      <c r="E840" s="355">
        <v>22466.400000000001</v>
      </c>
      <c r="F840" s="356">
        <v>14605.175000000001</v>
      </c>
      <c r="G840" s="356">
        <v>2222.33</v>
      </c>
      <c r="H840" s="357">
        <v>53637.874999999993</v>
      </c>
      <c r="I840" s="54"/>
      <c r="J840" s="54"/>
      <c r="BY840" s="247"/>
      <c r="BZ840" s="64"/>
      <c r="CA840" s="254"/>
      <c r="CB840" s="254"/>
      <c r="CC840" s="254"/>
      <c r="CD840" s="254"/>
      <c r="CE840" s="254"/>
      <c r="CF840" s="247"/>
      <c r="CG840" s="64"/>
      <c r="CH840" s="255"/>
      <c r="CI840" s="255"/>
      <c r="CJ840" s="255"/>
      <c r="CK840" s="255"/>
      <c r="CL840" s="255"/>
      <c r="CM840" s="256"/>
      <c r="CN840" s="256"/>
      <c r="CO840" s="256"/>
      <c r="CP840" s="256"/>
      <c r="CQ840" s="256"/>
      <c r="CR840" s="247"/>
      <c r="CS840" s="64"/>
      <c r="CT840" s="226"/>
      <c r="CU840" s="226"/>
      <c r="CV840" s="226"/>
      <c r="CW840" s="226"/>
      <c r="CX840" s="226"/>
      <c r="CY840" s="247"/>
      <c r="CZ840" s="64"/>
      <c r="DA840" s="256"/>
      <c r="DB840" s="256"/>
      <c r="DC840" s="256"/>
      <c r="DD840" s="256"/>
      <c r="DE840" s="256"/>
    </row>
    <row r="841" spans="1:109" ht="16.5" x14ac:dyDescent="0.3">
      <c r="A841" s="410">
        <v>2014</v>
      </c>
      <c r="B841" s="64" t="s">
        <v>51</v>
      </c>
      <c r="C841" s="358" t="s">
        <v>112</v>
      </c>
      <c r="D841" s="359">
        <v>17770.849999999999</v>
      </c>
      <c r="E841" s="359">
        <v>25136.7</v>
      </c>
      <c r="F841" s="360">
        <v>14996.380000000001</v>
      </c>
      <c r="G841" s="360">
        <v>2438.65</v>
      </c>
      <c r="H841" s="118">
        <v>60342.58</v>
      </c>
      <c r="I841" s="54"/>
      <c r="J841" s="54"/>
      <c r="BY841" s="247"/>
      <c r="BZ841" s="64"/>
      <c r="CA841" s="254"/>
      <c r="CB841" s="254"/>
      <c r="CC841" s="254"/>
      <c r="CD841" s="254"/>
      <c r="CE841" s="254"/>
      <c r="CF841" s="247"/>
      <c r="CG841" s="64"/>
      <c r="CH841" s="255"/>
      <c r="CI841" s="255"/>
      <c r="CJ841" s="255"/>
      <c r="CK841" s="255"/>
      <c r="CL841" s="255"/>
      <c r="CM841" s="256"/>
      <c r="CN841" s="256"/>
      <c r="CO841" s="256"/>
      <c r="CP841" s="256"/>
      <c r="CQ841" s="256"/>
      <c r="CR841" s="247"/>
      <c r="CS841" s="64"/>
      <c r="CT841" s="226"/>
      <c r="CU841" s="226"/>
      <c r="CV841" s="226"/>
      <c r="CW841" s="226"/>
      <c r="CX841" s="226"/>
      <c r="CY841" s="247"/>
      <c r="CZ841" s="64"/>
      <c r="DA841" s="256"/>
      <c r="DB841" s="256"/>
      <c r="DC841" s="256"/>
      <c r="DD841" s="256"/>
      <c r="DE841" s="256"/>
    </row>
    <row r="842" spans="1:109" ht="16.5" x14ac:dyDescent="0.3">
      <c r="A842" s="391">
        <v>2014</v>
      </c>
      <c r="B842" s="353" t="s">
        <v>52</v>
      </c>
      <c r="C842" s="354" t="s">
        <v>112</v>
      </c>
      <c r="D842" s="355">
        <v>18732.710000000003</v>
      </c>
      <c r="E842" s="355">
        <v>33252.81</v>
      </c>
      <c r="F842" s="356">
        <v>14648.686000000002</v>
      </c>
      <c r="G842" s="356">
        <v>2240.6349999999998</v>
      </c>
      <c r="H842" s="357">
        <v>68874.841</v>
      </c>
      <c r="I842" s="54"/>
      <c r="J842" s="54"/>
      <c r="BY842" s="247"/>
      <c r="BZ842" s="64"/>
      <c r="CA842" s="254"/>
      <c r="CB842" s="254"/>
      <c r="CC842" s="254"/>
      <c r="CD842" s="254"/>
      <c r="CE842" s="254"/>
      <c r="CF842" s="247"/>
      <c r="CG842" s="64"/>
      <c r="CH842" s="255"/>
      <c r="CI842" s="255"/>
      <c r="CJ842" s="255"/>
      <c r="CK842" s="255"/>
      <c r="CL842" s="255"/>
      <c r="CM842" s="256"/>
      <c r="CN842" s="256"/>
      <c r="CO842" s="256"/>
      <c r="CP842" s="256"/>
      <c r="CQ842" s="256"/>
      <c r="CR842" s="247"/>
      <c r="CS842" s="64"/>
      <c r="CT842" s="226"/>
      <c r="CU842" s="226"/>
      <c r="CV842" s="226"/>
      <c r="CW842" s="226"/>
      <c r="CX842" s="226"/>
      <c r="CY842" s="247"/>
      <c r="CZ842" s="64"/>
      <c r="DA842" s="256"/>
      <c r="DB842" s="256"/>
      <c r="DC842" s="256"/>
      <c r="DD842" s="256"/>
      <c r="DE842" s="256"/>
    </row>
    <row r="843" spans="1:109" ht="16.5" x14ac:dyDescent="0.3">
      <c r="A843" s="410">
        <v>2014</v>
      </c>
      <c r="B843" s="64" t="s">
        <v>40</v>
      </c>
      <c r="C843" s="358" t="s">
        <v>112</v>
      </c>
      <c r="D843" s="359">
        <v>18411.140000000003</v>
      </c>
      <c r="E843" s="359">
        <v>29545.620000000003</v>
      </c>
      <c r="F843" s="360">
        <v>13440.064999999999</v>
      </c>
      <c r="G843" s="360">
        <v>2656.65</v>
      </c>
      <c r="H843" s="118">
        <v>64053.475000000006</v>
      </c>
      <c r="I843" s="54"/>
      <c r="J843" s="54"/>
      <c r="BY843" s="247"/>
      <c r="BZ843" s="64"/>
      <c r="CA843" s="254"/>
      <c r="CB843" s="254"/>
      <c r="CC843" s="254"/>
      <c r="CD843" s="254"/>
      <c r="CE843" s="254"/>
      <c r="CF843" s="247"/>
      <c r="CG843" s="64"/>
      <c r="CH843" s="255"/>
      <c r="CI843" s="255"/>
      <c r="CJ843" s="255"/>
      <c r="CK843" s="255"/>
      <c r="CL843" s="255"/>
      <c r="CM843" s="256"/>
      <c r="CN843" s="256"/>
      <c r="CO843" s="256"/>
      <c r="CP843" s="256"/>
      <c r="CQ843" s="256"/>
      <c r="CR843" s="247"/>
      <c r="CS843" s="64"/>
      <c r="CT843" s="226"/>
      <c r="CU843" s="226"/>
      <c r="CV843" s="226"/>
      <c r="CW843" s="226"/>
      <c r="CX843" s="226"/>
      <c r="CY843" s="247"/>
      <c r="CZ843" s="64"/>
      <c r="DA843" s="256"/>
      <c r="DB843" s="256"/>
      <c r="DC843" s="256"/>
      <c r="DD843" s="256"/>
      <c r="DE843" s="256"/>
    </row>
    <row r="844" spans="1:109" ht="16.5" x14ac:dyDescent="0.3">
      <c r="A844" s="391">
        <v>2014</v>
      </c>
      <c r="B844" s="353" t="s">
        <v>42</v>
      </c>
      <c r="C844" s="354" t="s">
        <v>112</v>
      </c>
      <c r="D844" s="355">
        <v>20144.32</v>
      </c>
      <c r="E844" s="355">
        <v>28500</v>
      </c>
      <c r="F844" s="356">
        <v>14253.877499999999</v>
      </c>
      <c r="G844" s="356">
        <v>3359.32</v>
      </c>
      <c r="H844" s="357">
        <v>66257.517500000002</v>
      </c>
      <c r="I844" s="54"/>
      <c r="J844" s="54"/>
      <c r="BY844" s="247"/>
      <c r="BZ844" s="64"/>
      <c r="CA844" s="254"/>
      <c r="CB844" s="254"/>
      <c r="CC844" s="254"/>
      <c r="CD844" s="254"/>
      <c r="CE844" s="254"/>
      <c r="CF844" s="247"/>
      <c r="CG844" s="64"/>
      <c r="CH844" s="255"/>
      <c r="CI844" s="255"/>
      <c r="CJ844" s="255"/>
      <c r="CK844" s="255"/>
      <c r="CL844" s="255"/>
      <c r="CM844" s="256"/>
      <c r="CN844" s="256"/>
      <c r="CO844" s="256"/>
      <c r="CP844" s="256"/>
      <c r="CQ844" s="256"/>
      <c r="CR844" s="247"/>
      <c r="CS844" s="64"/>
      <c r="CT844" s="226"/>
      <c r="CU844" s="226"/>
      <c r="CV844" s="226"/>
      <c r="CW844" s="226"/>
      <c r="CX844" s="226"/>
      <c r="CY844" s="247"/>
      <c r="CZ844" s="64"/>
      <c r="DA844" s="256"/>
      <c r="DB844" s="256"/>
      <c r="DC844" s="256"/>
      <c r="DD844" s="256"/>
      <c r="DE844" s="256"/>
    </row>
    <row r="845" spans="1:109" ht="16.5" x14ac:dyDescent="0.3">
      <c r="A845" s="410">
        <v>2014</v>
      </c>
      <c r="B845" s="64" t="s">
        <v>43</v>
      </c>
      <c r="C845" s="358" t="s">
        <v>112</v>
      </c>
      <c r="D845" s="359">
        <v>19549.974999999999</v>
      </c>
      <c r="E845" s="359">
        <v>30448.374495000004</v>
      </c>
      <c r="F845" s="360">
        <v>12524.543</v>
      </c>
      <c r="G845" s="360">
        <v>2457.7400000000002</v>
      </c>
      <c r="H845" s="118">
        <v>64980.632495000005</v>
      </c>
      <c r="I845" s="54"/>
      <c r="J845" s="54"/>
      <c r="BY845" s="247"/>
      <c r="BZ845" s="64"/>
      <c r="CA845" s="254"/>
      <c r="CB845" s="254"/>
      <c r="CC845" s="254"/>
      <c r="CD845" s="254"/>
      <c r="CE845" s="254"/>
      <c r="CF845" s="247"/>
      <c r="CG845" s="64"/>
      <c r="CH845" s="255"/>
      <c r="CI845" s="255"/>
      <c r="CJ845" s="255"/>
      <c r="CK845" s="255"/>
      <c r="CL845" s="255"/>
      <c r="CM845" s="256"/>
      <c r="CN845" s="256"/>
      <c r="CO845" s="256"/>
      <c r="CP845" s="256"/>
      <c r="CQ845" s="256"/>
      <c r="CR845" s="247"/>
      <c r="CS845" s="64"/>
      <c r="CT845" s="226"/>
      <c r="CU845" s="226"/>
      <c r="CV845" s="226"/>
      <c r="CW845" s="226"/>
      <c r="CX845" s="226"/>
      <c r="CY845" s="247"/>
      <c r="CZ845" s="64"/>
      <c r="DA845" s="256"/>
      <c r="DB845" s="256"/>
      <c r="DC845" s="256"/>
      <c r="DD845" s="256"/>
      <c r="DE845" s="256"/>
    </row>
    <row r="846" spans="1:109" ht="16.5" x14ac:dyDescent="0.3">
      <c r="A846" s="391">
        <v>2014</v>
      </c>
      <c r="B846" s="353" t="s">
        <v>44</v>
      </c>
      <c r="C846" s="354" t="s">
        <v>112</v>
      </c>
      <c r="D846" s="355">
        <v>22403.750999999997</v>
      </c>
      <c r="E846" s="355">
        <v>32401.059000000001</v>
      </c>
      <c r="F846" s="356">
        <v>13513.887500000001</v>
      </c>
      <c r="G846" s="356">
        <v>1842.25</v>
      </c>
      <c r="H846" s="357">
        <v>70160.947499999995</v>
      </c>
      <c r="I846" s="54"/>
      <c r="J846" s="54"/>
      <c r="BY846" s="247"/>
      <c r="BZ846" s="64"/>
      <c r="CA846" s="254"/>
      <c r="CB846" s="254"/>
      <c r="CC846" s="254"/>
      <c r="CD846" s="254"/>
      <c r="CE846" s="254"/>
      <c r="CF846" s="247"/>
      <c r="CG846" s="64"/>
      <c r="CH846" s="255"/>
      <c r="CI846" s="255"/>
      <c r="CJ846" s="255"/>
      <c r="CK846" s="255"/>
      <c r="CL846" s="255"/>
      <c r="CM846" s="256"/>
      <c r="CN846" s="256"/>
      <c r="CO846" s="256"/>
      <c r="CP846" s="256"/>
      <c r="CQ846" s="256"/>
      <c r="CR846" s="247"/>
      <c r="CS846" s="64"/>
      <c r="CT846" s="226"/>
      <c r="CU846" s="226"/>
      <c r="CV846" s="226"/>
      <c r="CW846" s="226"/>
      <c r="CX846" s="226"/>
      <c r="CY846" s="247"/>
      <c r="CZ846" s="64"/>
      <c r="DA846" s="256"/>
      <c r="DB846" s="256"/>
      <c r="DC846" s="256"/>
      <c r="DD846" s="256"/>
      <c r="DE846" s="256"/>
    </row>
    <row r="847" spans="1:109" ht="16.5" x14ac:dyDescent="0.3">
      <c r="A847" s="410">
        <v>2014</v>
      </c>
      <c r="B847" s="64" t="s">
        <v>45</v>
      </c>
      <c r="C847" s="358" t="s">
        <v>112</v>
      </c>
      <c r="D847" s="359">
        <v>19807.001000000007</v>
      </c>
      <c r="E847" s="359">
        <v>35274.775999999998</v>
      </c>
      <c r="F847" s="360">
        <v>12612.885000000002</v>
      </c>
      <c r="G847" s="360">
        <v>2371.75</v>
      </c>
      <c r="H847" s="118">
        <v>70066.412000000011</v>
      </c>
      <c r="I847" s="54"/>
      <c r="J847" s="54"/>
      <c r="BY847" s="247"/>
      <c r="BZ847" s="64"/>
      <c r="CA847" s="254"/>
      <c r="CB847" s="254"/>
      <c r="CC847" s="254"/>
      <c r="CD847" s="254"/>
      <c r="CE847" s="254"/>
      <c r="CF847" s="247"/>
      <c r="CG847" s="64"/>
      <c r="CH847" s="255"/>
      <c r="CI847" s="255"/>
      <c r="CJ847" s="255"/>
      <c r="CK847" s="255"/>
      <c r="CL847" s="255"/>
      <c r="CM847" s="256"/>
      <c r="CN847" s="256"/>
      <c r="CO847" s="256"/>
      <c r="CP847" s="256"/>
      <c r="CQ847" s="256"/>
      <c r="CR847" s="247"/>
      <c r="CS847" s="64"/>
      <c r="CT847" s="226"/>
      <c r="CU847" s="226"/>
      <c r="CV847" s="226"/>
      <c r="CW847" s="226"/>
      <c r="CX847" s="226"/>
      <c r="CY847" s="247"/>
      <c r="CZ847" s="64"/>
      <c r="DA847" s="256"/>
      <c r="DB847" s="256"/>
      <c r="DC847" s="256"/>
      <c r="DD847" s="256"/>
      <c r="DE847" s="256"/>
    </row>
    <row r="848" spans="1:109" ht="16.5" x14ac:dyDescent="0.3">
      <c r="A848" s="391">
        <v>2014</v>
      </c>
      <c r="B848" s="353" t="s">
        <v>46</v>
      </c>
      <c r="C848" s="354" t="s">
        <v>112</v>
      </c>
      <c r="D848" s="355">
        <v>20628.030000000006</v>
      </c>
      <c r="E848" s="355">
        <v>33902.673000000003</v>
      </c>
      <c r="F848" s="356">
        <v>13360.9025</v>
      </c>
      <c r="G848" s="356">
        <v>2184.04</v>
      </c>
      <c r="H848" s="357">
        <v>70075.645500000013</v>
      </c>
      <c r="I848" s="54"/>
      <c r="J848" s="54"/>
      <c r="BY848" s="247"/>
      <c r="BZ848" s="64"/>
      <c r="CA848" s="254"/>
      <c r="CB848" s="254"/>
      <c r="CC848" s="254"/>
      <c r="CD848" s="254"/>
      <c r="CE848" s="254"/>
      <c r="CF848" s="247"/>
      <c r="CG848" s="64"/>
      <c r="CH848" s="255"/>
      <c r="CI848" s="255"/>
      <c r="CJ848" s="255"/>
      <c r="CK848" s="255"/>
      <c r="CL848" s="255"/>
      <c r="CM848" s="256"/>
      <c r="CN848" s="256"/>
      <c r="CO848" s="256"/>
      <c r="CP848" s="256"/>
      <c r="CQ848" s="256"/>
      <c r="CR848" s="247"/>
      <c r="CS848" s="64"/>
      <c r="CT848" s="226"/>
      <c r="CU848" s="226"/>
      <c r="CV848" s="226"/>
      <c r="CW848" s="226"/>
      <c r="CX848" s="226"/>
      <c r="CY848" s="247"/>
      <c r="CZ848" s="64"/>
      <c r="DA848" s="256"/>
      <c r="DB848" s="256"/>
      <c r="DC848" s="256"/>
      <c r="DD848" s="256"/>
      <c r="DE848" s="256"/>
    </row>
    <row r="849" spans="1:109" ht="16.5" x14ac:dyDescent="0.3">
      <c r="A849" s="410">
        <v>2014</v>
      </c>
      <c r="B849" s="64" t="s">
        <v>47</v>
      </c>
      <c r="C849" s="358" t="s">
        <v>112</v>
      </c>
      <c r="D849" s="359">
        <v>15814.974999999995</v>
      </c>
      <c r="E849" s="359">
        <v>35505.812000000005</v>
      </c>
      <c r="F849" s="360">
        <v>13419.447499999998</v>
      </c>
      <c r="G849" s="360">
        <v>2246.98</v>
      </c>
      <c r="H849" s="118">
        <v>66987.214500000002</v>
      </c>
      <c r="I849" s="54"/>
      <c r="J849" s="54"/>
      <c r="BY849" s="247"/>
      <c r="BZ849" s="64"/>
      <c r="CA849" s="254"/>
      <c r="CB849" s="254"/>
      <c r="CC849" s="254"/>
      <c r="CD849" s="254"/>
      <c r="CE849" s="254"/>
      <c r="CF849" s="247"/>
      <c r="CG849" s="64"/>
      <c r="CH849" s="255"/>
      <c r="CI849" s="255"/>
      <c r="CJ849" s="255"/>
      <c r="CK849" s="255"/>
      <c r="CL849" s="255"/>
      <c r="CM849" s="256"/>
      <c r="CN849" s="256"/>
      <c r="CO849" s="256"/>
      <c r="CP849" s="256"/>
      <c r="CQ849" s="256"/>
      <c r="CR849" s="247"/>
      <c r="CS849" s="64"/>
      <c r="CT849" s="226"/>
      <c r="CU849" s="226"/>
      <c r="CV849" s="226"/>
      <c r="CW849" s="226"/>
      <c r="CX849" s="226"/>
      <c r="CY849" s="247"/>
      <c r="CZ849" s="64"/>
      <c r="DA849" s="256"/>
      <c r="DB849" s="256"/>
      <c r="DC849" s="256"/>
      <c r="DD849" s="256"/>
      <c r="DE849" s="256"/>
    </row>
    <row r="850" spans="1:109" ht="16.5" x14ac:dyDescent="0.3">
      <c r="A850" s="391">
        <v>2014</v>
      </c>
      <c r="B850" s="353" t="s">
        <v>48</v>
      </c>
      <c r="C850" s="354" t="s">
        <v>112</v>
      </c>
      <c r="D850" s="355">
        <v>18049.78</v>
      </c>
      <c r="E850" s="355">
        <v>37550.417999999998</v>
      </c>
      <c r="F850" s="356">
        <v>11890.6675</v>
      </c>
      <c r="G850" s="356">
        <v>1917.5799999999997</v>
      </c>
      <c r="H850" s="357">
        <v>69408.445500000002</v>
      </c>
      <c r="I850" s="54"/>
      <c r="J850" s="54"/>
      <c r="BY850" s="247"/>
      <c r="BZ850" s="64"/>
      <c r="CA850" s="254"/>
      <c r="CB850" s="254"/>
      <c r="CC850" s="254"/>
      <c r="CD850" s="254"/>
      <c r="CE850" s="254"/>
      <c r="CF850" s="247"/>
      <c r="CG850" s="64"/>
      <c r="CH850" s="255"/>
      <c r="CI850" s="255"/>
      <c r="CJ850" s="255"/>
      <c r="CK850" s="255"/>
      <c r="CL850" s="255"/>
      <c r="CM850" s="256"/>
      <c r="CN850" s="256"/>
      <c r="CO850" s="256"/>
      <c r="CP850" s="256"/>
      <c r="CQ850" s="256"/>
      <c r="CR850" s="247"/>
      <c r="CS850" s="64"/>
      <c r="CT850" s="226"/>
      <c r="CU850" s="226"/>
      <c r="CV850" s="226"/>
      <c r="CW850" s="226"/>
      <c r="CX850" s="226"/>
      <c r="CY850" s="247"/>
      <c r="CZ850" s="64"/>
      <c r="DA850" s="256"/>
      <c r="DB850" s="256"/>
      <c r="DC850" s="256"/>
      <c r="DD850" s="256"/>
      <c r="DE850" s="256"/>
    </row>
    <row r="851" spans="1:109" ht="16.5" x14ac:dyDescent="0.3">
      <c r="A851" s="410">
        <v>2014</v>
      </c>
      <c r="B851" s="64" t="s">
        <v>49</v>
      </c>
      <c r="C851" s="358" t="s">
        <v>112</v>
      </c>
      <c r="D851" s="359">
        <v>14228.45</v>
      </c>
      <c r="E851" s="359">
        <v>41723.71</v>
      </c>
      <c r="F851" s="360">
        <v>9860.4850000000006</v>
      </c>
      <c r="G851" s="360">
        <v>2179.19</v>
      </c>
      <c r="H851" s="118">
        <v>67991.835000000006</v>
      </c>
      <c r="I851" s="54"/>
      <c r="J851" s="54"/>
      <c r="BY851" s="247"/>
      <c r="BZ851" s="64"/>
      <c r="CA851" s="254"/>
      <c r="CB851" s="254"/>
      <c r="CC851" s="254"/>
      <c r="CD851" s="254"/>
      <c r="CE851" s="254"/>
      <c r="CF851" s="247"/>
      <c r="CG851" s="64"/>
      <c r="CH851" s="255"/>
      <c r="CI851" s="255"/>
      <c r="CJ851" s="255"/>
      <c r="CK851" s="255"/>
      <c r="CL851" s="255"/>
      <c r="CM851" s="256"/>
      <c r="CN851" s="256"/>
      <c r="CO851" s="256"/>
      <c r="CP851" s="256"/>
      <c r="CQ851" s="256"/>
      <c r="CR851" s="247"/>
      <c r="CS851" s="64"/>
      <c r="CT851" s="226"/>
      <c r="CU851" s="226"/>
      <c r="CV851" s="226"/>
      <c r="CW851" s="226"/>
      <c r="CX851" s="226"/>
      <c r="CY851" s="247"/>
      <c r="CZ851" s="64"/>
      <c r="DA851" s="256"/>
      <c r="DB851" s="256"/>
      <c r="DC851" s="256"/>
      <c r="DD851" s="256"/>
      <c r="DE851" s="256"/>
    </row>
    <row r="852" spans="1:109" ht="16.5" x14ac:dyDescent="0.3">
      <c r="A852" s="391">
        <v>2015</v>
      </c>
      <c r="B852" s="353" t="s">
        <v>50</v>
      </c>
      <c r="C852" s="354" t="s">
        <v>112</v>
      </c>
      <c r="D852" s="355">
        <v>12769.72</v>
      </c>
      <c r="E852" s="355">
        <v>28605.619999999995</v>
      </c>
      <c r="F852" s="356">
        <v>10356.077500000001</v>
      </c>
      <c r="G852" s="356">
        <v>1854.8100000000004</v>
      </c>
      <c r="H852" s="357">
        <v>53586.227499999994</v>
      </c>
      <c r="I852" s="54"/>
      <c r="J852" s="54"/>
      <c r="BY852" s="247"/>
      <c r="BZ852" s="64"/>
      <c r="CA852" s="254"/>
      <c r="CB852" s="254"/>
      <c r="CC852" s="254"/>
      <c r="CD852" s="254"/>
      <c r="CE852" s="254"/>
      <c r="CF852" s="247"/>
      <c r="CG852" s="64"/>
      <c r="CH852" s="255"/>
      <c r="CI852" s="255"/>
      <c r="CJ852" s="255"/>
      <c r="CK852" s="255"/>
      <c r="CL852" s="255"/>
      <c r="CM852" s="256"/>
      <c r="CN852" s="256"/>
      <c r="CO852" s="256"/>
      <c r="CP852" s="256"/>
      <c r="CQ852" s="256"/>
      <c r="CR852" s="247"/>
      <c r="CS852" s="64"/>
      <c r="CT852" s="226"/>
      <c r="CU852" s="226"/>
      <c r="CV852" s="226"/>
      <c r="CW852" s="226"/>
      <c r="CX852" s="226"/>
      <c r="CY852" s="247"/>
      <c r="CZ852" s="64"/>
      <c r="DA852" s="256"/>
      <c r="DB852" s="256"/>
      <c r="DC852" s="256"/>
      <c r="DD852" s="256"/>
      <c r="DE852" s="256"/>
    </row>
    <row r="853" spans="1:109" ht="16.5" x14ac:dyDescent="0.3">
      <c r="A853" s="410">
        <v>2015</v>
      </c>
      <c r="B853" s="64" t="s">
        <v>51</v>
      </c>
      <c r="C853" s="358" t="s">
        <v>112</v>
      </c>
      <c r="D853" s="359">
        <v>15799.655999999999</v>
      </c>
      <c r="E853" s="359">
        <v>27273.167000000001</v>
      </c>
      <c r="F853" s="360">
        <v>11851.2775</v>
      </c>
      <c r="G853" s="360">
        <v>2343.09</v>
      </c>
      <c r="H853" s="118">
        <v>57267.190499999997</v>
      </c>
      <c r="I853" s="54"/>
      <c r="J853" s="54"/>
      <c r="BY853" s="247"/>
      <c r="BZ853" s="64"/>
      <c r="CA853" s="254"/>
      <c r="CB853" s="254"/>
      <c r="CC853" s="254"/>
      <c r="CD853" s="254"/>
      <c r="CE853" s="254"/>
      <c r="CF853" s="247"/>
      <c r="CG853" s="64"/>
      <c r="CH853" s="255"/>
      <c r="CI853" s="255"/>
      <c r="CJ853" s="255"/>
      <c r="CK853" s="255"/>
      <c r="CL853" s="255"/>
      <c r="CM853" s="256"/>
      <c r="CN853" s="256"/>
      <c r="CO853" s="256"/>
      <c r="CP853" s="256"/>
      <c r="CQ853" s="256"/>
      <c r="CR853" s="247"/>
      <c r="CS853" s="64"/>
      <c r="CT853" s="226"/>
      <c r="CU853" s="226"/>
      <c r="CV853" s="226"/>
      <c r="CW853" s="226"/>
      <c r="CX853" s="226"/>
      <c r="CY853" s="247"/>
      <c r="CZ853" s="64"/>
      <c r="DA853" s="256"/>
      <c r="DB853" s="256"/>
      <c r="DC853" s="256"/>
      <c r="DD853" s="256"/>
      <c r="DE853" s="256"/>
    </row>
    <row r="854" spans="1:109" ht="16.5" x14ac:dyDescent="0.3">
      <c r="A854" s="391">
        <v>2015</v>
      </c>
      <c r="B854" s="353" t="s">
        <v>52</v>
      </c>
      <c r="C854" s="354" t="s">
        <v>112</v>
      </c>
      <c r="D854" s="355">
        <v>16883.662</v>
      </c>
      <c r="E854" s="355">
        <v>34105.482000000004</v>
      </c>
      <c r="F854" s="356">
        <v>11944.218499999999</v>
      </c>
      <c r="G854" s="356">
        <v>3179.0599999999995</v>
      </c>
      <c r="H854" s="357">
        <v>66112.422500000015</v>
      </c>
      <c r="I854" s="54"/>
      <c r="J854" s="54"/>
      <c r="BY854" s="247"/>
      <c r="BZ854" s="64"/>
      <c r="CA854" s="254"/>
      <c r="CB854" s="254"/>
      <c r="CC854" s="254"/>
      <c r="CD854" s="254"/>
      <c r="CE854" s="254"/>
      <c r="CF854" s="247"/>
      <c r="CG854" s="64"/>
      <c r="CH854" s="255"/>
      <c r="CI854" s="255"/>
      <c r="CJ854" s="255"/>
      <c r="CK854" s="255"/>
      <c r="CL854" s="255"/>
      <c r="CM854" s="256"/>
      <c r="CN854" s="256"/>
      <c r="CO854" s="256"/>
      <c r="CP854" s="256"/>
      <c r="CQ854" s="256"/>
      <c r="CR854" s="247"/>
      <c r="CS854" s="64"/>
      <c r="CT854" s="226"/>
      <c r="CU854" s="226"/>
      <c r="CV854" s="226"/>
      <c r="CW854" s="226"/>
      <c r="CX854" s="226"/>
      <c r="CY854" s="247"/>
      <c r="CZ854" s="64"/>
      <c r="DA854" s="256"/>
      <c r="DB854" s="256"/>
      <c r="DC854" s="256"/>
      <c r="DD854" s="256"/>
      <c r="DE854" s="256"/>
    </row>
    <row r="855" spans="1:109" ht="16.5" x14ac:dyDescent="0.3">
      <c r="A855" s="410">
        <v>2015</v>
      </c>
      <c r="B855" s="64" t="s">
        <v>40</v>
      </c>
      <c r="C855" s="358" t="s">
        <v>112</v>
      </c>
      <c r="D855" s="359">
        <v>15803.080000000004</v>
      </c>
      <c r="E855" s="359">
        <v>29172.07</v>
      </c>
      <c r="F855" s="360">
        <v>11297.865</v>
      </c>
      <c r="G855" s="360">
        <v>2498.88</v>
      </c>
      <c r="H855" s="118">
        <v>58771.895000000004</v>
      </c>
      <c r="I855" s="54"/>
      <c r="J855" s="54"/>
      <c r="BY855" s="247"/>
      <c r="BZ855" s="64"/>
      <c r="CA855" s="254"/>
      <c r="CB855" s="254"/>
      <c r="CC855" s="254"/>
      <c r="CD855" s="254"/>
      <c r="CE855" s="254"/>
      <c r="CF855" s="247"/>
      <c r="CG855" s="64"/>
      <c r="CH855" s="255"/>
      <c r="CI855" s="255"/>
      <c r="CJ855" s="255"/>
      <c r="CK855" s="255"/>
      <c r="CL855" s="255"/>
      <c r="CM855" s="256"/>
      <c r="CN855" s="256"/>
      <c r="CO855" s="256"/>
      <c r="CP855" s="256"/>
      <c r="CQ855" s="256"/>
      <c r="CR855" s="247"/>
      <c r="CS855" s="64"/>
      <c r="CT855" s="226"/>
      <c r="CU855" s="226"/>
      <c r="CV855" s="226"/>
      <c r="CW855" s="226"/>
      <c r="CX855" s="226"/>
      <c r="CY855" s="247"/>
      <c r="CZ855" s="64"/>
      <c r="DA855" s="256"/>
      <c r="DB855" s="256"/>
      <c r="DC855" s="256"/>
      <c r="DD855" s="256"/>
      <c r="DE855" s="256"/>
    </row>
    <row r="856" spans="1:109" ht="16.5" x14ac:dyDescent="0.3">
      <c r="A856" s="391">
        <v>2015</v>
      </c>
      <c r="B856" s="353" t="s">
        <v>42</v>
      </c>
      <c r="C856" s="354" t="s">
        <v>112</v>
      </c>
      <c r="D856" s="355">
        <v>15329.419999999998</v>
      </c>
      <c r="E856" s="355">
        <v>30647.148000000001</v>
      </c>
      <c r="F856" s="356">
        <v>11324.34</v>
      </c>
      <c r="G856" s="356">
        <v>2233.19</v>
      </c>
      <c r="H856" s="357">
        <v>59534.097999999998</v>
      </c>
      <c r="I856" s="54"/>
      <c r="J856" s="54"/>
      <c r="BY856" s="247"/>
      <c r="BZ856" s="64"/>
      <c r="CA856" s="254"/>
      <c r="CB856" s="254"/>
      <c r="CC856" s="254"/>
      <c r="CD856" s="254"/>
      <c r="CE856" s="254"/>
      <c r="CF856" s="247"/>
      <c r="CG856" s="64"/>
      <c r="CH856" s="255"/>
      <c r="CI856" s="255"/>
      <c r="CJ856" s="255"/>
      <c r="CK856" s="255"/>
      <c r="CL856" s="255"/>
      <c r="CM856" s="256"/>
      <c r="CN856" s="256"/>
      <c r="CO856" s="256"/>
      <c r="CP856" s="256"/>
      <c r="CQ856" s="256"/>
      <c r="CR856" s="247"/>
      <c r="CS856" s="64"/>
      <c r="CT856" s="226"/>
      <c r="CU856" s="226"/>
      <c r="CV856" s="226"/>
      <c r="CW856" s="226"/>
      <c r="CX856" s="226"/>
      <c r="CY856" s="247"/>
      <c r="CZ856" s="64"/>
      <c r="DA856" s="256"/>
      <c r="DB856" s="256"/>
      <c r="DC856" s="256"/>
      <c r="DD856" s="256"/>
      <c r="DE856" s="256"/>
    </row>
    <row r="857" spans="1:109" ht="16.5" x14ac:dyDescent="0.3">
      <c r="A857" s="410">
        <v>2015</v>
      </c>
      <c r="B857" s="64" t="s">
        <v>43</v>
      </c>
      <c r="C857" s="358" t="s">
        <v>112</v>
      </c>
      <c r="D857" s="359">
        <v>14847.159999999998</v>
      </c>
      <c r="E857" s="359">
        <v>29411.853999999999</v>
      </c>
      <c r="F857" s="360">
        <v>11307.970000000001</v>
      </c>
      <c r="G857" s="360">
        <v>2309.7075</v>
      </c>
      <c r="H857" s="118">
        <v>57876.691499999994</v>
      </c>
      <c r="I857" s="54"/>
      <c r="J857" s="54"/>
      <c r="BY857" s="247"/>
      <c r="BZ857" s="64"/>
      <c r="CA857" s="254"/>
      <c r="CB857" s="254"/>
      <c r="CC857" s="254"/>
      <c r="CD857" s="254"/>
      <c r="CE857" s="254"/>
      <c r="CF857" s="247"/>
      <c r="CG857" s="64"/>
      <c r="CH857" s="255"/>
      <c r="CI857" s="255"/>
      <c r="CJ857" s="255"/>
      <c r="CK857" s="255"/>
      <c r="CL857" s="255"/>
      <c r="CM857" s="256"/>
      <c r="CN857" s="256"/>
      <c r="CO857" s="256"/>
      <c r="CP857" s="256"/>
      <c r="CQ857" s="256"/>
      <c r="CR857" s="247"/>
      <c r="CS857" s="64"/>
      <c r="CT857" s="226"/>
      <c r="CU857" s="226"/>
      <c r="CV857" s="226"/>
      <c r="CW857" s="226"/>
      <c r="CX857" s="226"/>
      <c r="CY857" s="247"/>
      <c r="CZ857" s="64"/>
      <c r="DA857" s="256"/>
      <c r="DB857" s="256"/>
      <c r="DC857" s="256"/>
      <c r="DD857" s="256"/>
      <c r="DE857" s="256"/>
    </row>
    <row r="858" spans="1:109" ht="16.5" x14ac:dyDescent="0.3">
      <c r="A858" s="391">
        <v>2015</v>
      </c>
      <c r="B858" s="353" t="s">
        <v>44</v>
      </c>
      <c r="C858" s="354" t="s">
        <v>112</v>
      </c>
      <c r="D858" s="355">
        <v>17283.829999999998</v>
      </c>
      <c r="E858" s="355">
        <v>32572.789000000004</v>
      </c>
      <c r="F858" s="356">
        <v>13309.952499999999</v>
      </c>
      <c r="G858" s="356">
        <v>2138.3675000000003</v>
      </c>
      <c r="H858" s="357">
        <v>65304.939000000006</v>
      </c>
      <c r="I858" s="54"/>
      <c r="J858" s="54"/>
      <c r="BY858" s="247"/>
      <c r="BZ858" s="64"/>
      <c r="CA858" s="254"/>
      <c r="CB858" s="254"/>
      <c r="CC858" s="254"/>
      <c r="CD858" s="254"/>
      <c r="CE858" s="254"/>
      <c r="CF858" s="247"/>
      <c r="CG858" s="64"/>
      <c r="CH858" s="255"/>
      <c r="CI858" s="255"/>
      <c r="CJ858" s="255"/>
      <c r="CK858" s="255"/>
      <c r="CL858" s="255"/>
      <c r="CM858" s="256"/>
      <c r="CN858" s="256"/>
      <c r="CO858" s="256"/>
      <c r="CP858" s="256"/>
      <c r="CQ858" s="256"/>
      <c r="CR858" s="247"/>
      <c r="CS858" s="64"/>
      <c r="CT858" s="226"/>
      <c r="CU858" s="226"/>
      <c r="CV858" s="226"/>
      <c r="CW858" s="226"/>
      <c r="CX858" s="226"/>
      <c r="CY858" s="247"/>
      <c r="CZ858" s="64"/>
      <c r="DA858" s="256"/>
      <c r="DB858" s="256"/>
      <c r="DC858" s="256"/>
      <c r="DD858" s="256"/>
      <c r="DE858" s="256"/>
    </row>
    <row r="859" spans="1:109" ht="16.5" x14ac:dyDescent="0.3">
      <c r="A859" s="410">
        <v>2015</v>
      </c>
      <c r="B859" s="64" t="s">
        <v>45</v>
      </c>
      <c r="C859" s="358" t="s">
        <v>112</v>
      </c>
      <c r="D859" s="359">
        <v>16414.169999999998</v>
      </c>
      <c r="E859" s="359">
        <v>34021.298999999999</v>
      </c>
      <c r="F859" s="360">
        <v>8494.9449999999997</v>
      </c>
      <c r="G859" s="360">
        <v>2159.9300000000003</v>
      </c>
      <c r="H859" s="118">
        <v>61090.343999999997</v>
      </c>
      <c r="I859" s="54"/>
      <c r="J859" s="54"/>
      <c r="BY859" s="247"/>
      <c r="BZ859" s="64"/>
      <c r="CA859" s="254"/>
      <c r="CB859" s="254"/>
      <c r="CC859" s="254"/>
      <c r="CD859" s="254"/>
      <c r="CE859" s="254"/>
      <c r="CF859" s="247"/>
      <c r="CG859" s="64"/>
      <c r="CH859" s="255"/>
      <c r="CI859" s="255"/>
      <c r="CJ859" s="255"/>
      <c r="CK859" s="255"/>
      <c r="CL859" s="255"/>
      <c r="CM859" s="256"/>
      <c r="CN859" s="256"/>
      <c r="CO859" s="256"/>
      <c r="CP859" s="256"/>
      <c r="CQ859" s="256"/>
      <c r="CR859" s="247"/>
      <c r="CS859" s="64"/>
      <c r="CT859" s="226"/>
      <c r="CU859" s="226"/>
      <c r="CV859" s="226"/>
      <c r="CW859" s="226"/>
      <c r="CX859" s="226"/>
      <c r="CY859" s="247"/>
      <c r="CZ859" s="64"/>
      <c r="DA859" s="256"/>
      <c r="DB859" s="256"/>
      <c r="DC859" s="256"/>
      <c r="DD859" s="256"/>
      <c r="DE859" s="256"/>
    </row>
    <row r="860" spans="1:109" ht="16.5" x14ac:dyDescent="0.3">
      <c r="A860" s="391">
        <v>2015</v>
      </c>
      <c r="B860" s="353" t="s">
        <v>46</v>
      </c>
      <c r="C860" s="354" t="s">
        <v>112</v>
      </c>
      <c r="D860" s="355">
        <v>18558.892</v>
      </c>
      <c r="E860" s="355">
        <v>32222.900999999998</v>
      </c>
      <c r="F860" s="356">
        <v>10520.52</v>
      </c>
      <c r="G860" s="356">
        <v>2176.1999999999998</v>
      </c>
      <c r="H860" s="357">
        <v>63478.512999999992</v>
      </c>
      <c r="I860" s="54"/>
      <c r="J860" s="54"/>
      <c r="BY860" s="247"/>
      <c r="BZ860" s="64"/>
      <c r="CA860" s="254"/>
      <c r="CB860" s="254"/>
      <c r="CC860" s="254"/>
      <c r="CD860" s="254"/>
      <c r="CE860" s="254"/>
      <c r="CF860" s="247"/>
      <c r="CG860" s="64"/>
      <c r="CH860" s="255"/>
      <c r="CI860" s="255"/>
      <c r="CJ860" s="255"/>
      <c r="CK860" s="255"/>
      <c r="CL860" s="255"/>
      <c r="CM860" s="256"/>
      <c r="CN860" s="256"/>
      <c r="CO860" s="256"/>
      <c r="CP860" s="256"/>
      <c r="CQ860" s="256"/>
      <c r="CR860" s="247"/>
      <c r="CS860" s="64"/>
      <c r="CT860" s="226"/>
      <c r="CU860" s="226"/>
      <c r="CV860" s="226"/>
      <c r="CW860" s="226"/>
      <c r="CX860" s="226"/>
      <c r="CY860" s="247"/>
      <c r="CZ860" s="64"/>
      <c r="DA860" s="256"/>
      <c r="DB860" s="256"/>
      <c r="DC860" s="256"/>
      <c r="DD860" s="256"/>
      <c r="DE860" s="256"/>
    </row>
    <row r="861" spans="1:109" ht="16.5" x14ac:dyDescent="0.3">
      <c r="A861" s="410">
        <v>2015</v>
      </c>
      <c r="B861" s="64" t="s">
        <v>47</v>
      </c>
      <c r="C861" s="358" t="s">
        <v>112</v>
      </c>
      <c r="D861" s="359">
        <v>18042.170000000006</v>
      </c>
      <c r="E861" s="359">
        <v>35235.126000000004</v>
      </c>
      <c r="F861" s="360">
        <v>11164.997500000001</v>
      </c>
      <c r="G861" s="360">
        <v>2406.0999999999995</v>
      </c>
      <c r="H861" s="118">
        <v>66848.39350000002</v>
      </c>
      <c r="I861" s="54"/>
      <c r="J861" s="54"/>
      <c r="BY861" s="247"/>
      <c r="BZ861" s="64"/>
      <c r="CA861" s="254"/>
      <c r="CB861" s="254"/>
      <c r="CC861" s="254"/>
      <c r="CD861" s="254"/>
      <c r="CE861" s="254"/>
      <c r="CF861" s="247"/>
      <c r="CG861" s="64"/>
      <c r="CH861" s="255"/>
      <c r="CI861" s="255"/>
      <c r="CJ861" s="255"/>
      <c r="CK861" s="255"/>
      <c r="CL861" s="255"/>
      <c r="CM861" s="256"/>
      <c r="CN861" s="256"/>
      <c r="CO861" s="256"/>
      <c r="CP861" s="256"/>
      <c r="CQ861" s="256"/>
      <c r="CR861" s="247"/>
      <c r="CS861" s="64"/>
      <c r="CT861" s="226"/>
      <c r="CU861" s="226"/>
      <c r="CV861" s="226"/>
      <c r="CW861" s="226"/>
      <c r="CX861" s="226"/>
      <c r="CY861" s="247"/>
      <c r="CZ861" s="64"/>
      <c r="DA861" s="256"/>
      <c r="DB861" s="256"/>
      <c r="DC861" s="256"/>
      <c r="DD861" s="256"/>
      <c r="DE861" s="256"/>
    </row>
    <row r="862" spans="1:109" ht="16.5" x14ac:dyDescent="0.3">
      <c r="A862" s="391">
        <v>2015</v>
      </c>
      <c r="B862" s="353" t="s">
        <v>48</v>
      </c>
      <c r="C862" s="354" t="s">
        <v>112</v>
      </c>
      <c r="D862" s="355">
        <v>15808.71</v>
      </c>
      <c r="E862" s="355">
        <v>33437.182000000001</v>
      </c>
      <c r="F862" s="356">
        <v>11229.89</v>
      </c>
      <c r="G862" s="356">
        <v>2492.4000000000005</v>
      </c>
      <c r="H862" s="357">
        <v>62968.182000000001</v>
      </c>
      <c r="I862" s="54"/>
      <c r="J862" s="54"/>
      <c r="BY862" s="247"/>
      <c r="BZ862" s="64"/>
      <c r="CA862" s="254"/>
      <c r="CB862" s="254"/>
      <c r="CC862" s="254"/>
      <c r="CD862" s="254"/>
      <c r="CE862" s="254"/>
      <c r="CF862" s="247"/>
      <c r="CG862" s="64"/>
      <c r="CH862" s="255"/>
      <c r="CI862" s="255"/>
      <c r="CJ862" s="255"/>
      <c r="CK862" s="255"/>
      <c r="CL862" s="255"/>
      <c r="CM862" s="256"/>
      <c r="CN862" s="256"/>
      <c r="CO862" s="256"/>
      <c r="CP862" s="256"/>
      <c r="CQ862" s="256"/>
      <c r="CR862" s="247"/>
      <c r="CS862" s="64"/>
      <c r="CT862" s="226"/>
      <c r="CU862" s="226"/>
      <c r="CV862" s="226"/>
      <c r="CW862" s="226"/>
      <c r="CX862" s="226"/>
      <c r="CY862" s="247"/>
      <c r="CZ862" s="64"/>
      <c r="DA862" s="256"/>
      <c r="DB862" s="256"/>
      <c r="DC862" s="256"/>
      <c r="DD862" s="256"/>
      <c r="DE862" s="256"/>
    </row>
    <row r="863" spans="1:109" ht="16.5" x14ac:dyDescent="0.3">
      <c r="A863" s="410">
        <v>2015</v>
      </c>
      <c r="B863" s="64" t="s">
        <v>49</v>
      </c>
      <c r="C863" s="358" t="s">
        <v>112</v>
      </c>
      <c r="D863" s="359">
        <v>15305.319999999996</v>
      </c>
      <c r="E863" s="359">
        <v>37243.797500000008</v>
      </c>
      <c r="F863" s="360">
        <v>7022.1175000000003</v>
      </c>
      <c r="G863" s="360">
        <v>2834.3575000000001</v>
      </c>
      <c r="H863" s="118">
        <v>62405.592499999999</v>
      </c>
      <c r="I863" s="54"/>
      <c r="J863" s="54"/>
      <c r="BY863" s="247"/>
      <c r="BZ863" s="64"/>
      <c r="CA863" s="254"/>
      <c r="CB863" s="254"/>
      <c r="CC863" s="254"/>
      <c r="CD863" s="254"/>
      <c r="CE863" s="254"/>
      <c r="CF863" s="247"/>
      <c r="CG863" s="64"/>
      <c r="CH863" s="255"/>
      <c r="CI863" s="255"/>
      <c r="CJ863" s="255"/>
      <c r="CK863" s="255"/>
      <c r="CL863" s="255"/>
      <c r="CM863" s="256"/>
      <c r="CN863" s="256"/>
      <c r="CO863" s="256"/>
      <c r="CP863" s="256"/>
      <c r="CQ863" s="256"/>
      <c r="CR863" s="247"/>
      <c r="CS863" s="64"/>
      <c r="CT863" s="226"/>
      <c r="CU863" s="226"/>
      <c r="CV863" s="226"/>
      <c r="CW863" s="226"/>
      <c r="CX863" s="226"/>
      <c r="CY863" s="247"/>
      <c r="CZ863" s="64"/>
      <c r="DA863" s="256"/>
      <c r="DB863" s="256"/>
      <c r="DC863" s="256"/>
      <c r="DD863" s="256"/>
      <c r="DE863" s="256"/>
    </row>
    <row r="864" spans="1:109" ht="16.5" x14ac:dyDescent="0.3">
      <c r="A864" s="391">
        <v>2016</v>
      </c>
      <c r="B864" s="353" t="s">
        <v>50</v>
      </c>
      <c r="C864" s="354" t="s">
        <v>112</v>
      </c>
      <c r="D864" s="355">
        <v>15281.709999999985</v>
      </c>
      <c r="E864" s="355">
        <v>26761.287</v>
      </c>
      <c r="F864" s="356">
        <v>7466.03</v>
      </c>
      <c r="G864" s="356">
        <v>896.63000000000784</v>
      </c>
      <c r="H864" s="357">
        <v>50405.656999999992</v>
      </c>
      <c r="I864" s="54"/>
      <c r="J864" s="54"/>
      <c r="BY864" s="247"/>
      <c r="BZ864" s="64"/>
      <c r="CA864" s="254"/>
      <c r="CB864" s="254"/>
      <c r="CC864" s="254"/>
      <c r="CD864" s="254"/>
      <c r="CE864" s="254"/>
      <c r="CF864" s="247"/>
      <c r="CG864" s="64"/>
      <c r="CH864" s="255"/>
      <c r="CI864" s="255"/>
      <c r="CJ864" s="255"/>
      <c r="CK864" s="255"/>
      <c r="CL864" s="255"/>
      <c r="CM864" s="256"/>
      <c r="CN864" s="256"/>
      <c r="CO864" s="256"/>
      <c r="CP864" s="256"/>
      <c r="CQ864" s="256"/>
      <c r="CR864" s="247"/>
      <c r="CS864" s="64"/>
      <c r="CT864" s="226"/>
      <c r="CU864" s="226"/>
      <c r="CV864" s="226"/>
      <c r="CW864" s="226"/>
      <c r="CX864" s="226"/>
      <c r="CY864" s="247"/>
      <c r="CZ864" s="64"/>
      <c r="DA864" s="256"/>
      <c r="DB864" s="256"/>
      <c r="DC864" s="256"/>
      <c r="DD864" s="256"/>
      <c r="DE864" s="256"/>
    </row>
    <row r="865" spans="1:109" ht="16.5" x14ac:dyDescent="0.3">
      <c r="A865" s="410">
        <v>2016</v>
      </c>
      <c r="B865" s="64" t="s">
        <v>51</v>
      </c>
      <c r="C865" s="358" t="s">
        <v>112</v>
      </c>
      <c r="D865" s="359">
        <v>18906.450000000008</v>
      </c>
      <c r="E865" s="359">
        <v>29104.907000000003</v>
      </c>
      <c r="F865" s="360">
        <v>9042.0074999999997</v>
      </c>
      <c r="G865" s="360">
        <v>896.87999999999988</v>
      </c>
      <c r="H865" s="118">
        <v>57950.244500000015</v>
      </c>
      <c r="I865" s="54"/>
      <c r="J865" s="54"/>
      <c r="BY865" s="247"/>
      <c r="BZ865" s="64"/>
      <c r="CA865" s="254"/>
      <c r="CB865" s="254"/>
      <c r="CC865" s="254"/>
      <c r="CD865" s="254"/>
      <c r="CE865" s="254"/>
      <c r="CF865" s="247"/>
      <c r="CG865" s="64"/>
      <c r="CH865" s="255"/>
      <c r="CI865" s="255"/>
      <c r="CJ865" s="255"/>
      <c r="CK865" s="255"/>
      <c r="CL865" s="255"/>
      <c r="CM865" s="256"/>
      <c r="CN865" s="256"/>
      <c r="CO865" s="256"/>
      <c r="CP865" s="256"/>
      <c r="CQ865" s="256"/>
      <c r="CR865" s="247"/>
      <c r="CS865" s="64"/>
      <c r="CT865" s="226"/>
      <c r="CU865" s="226"/>
      <c r="CV865" s="226"/>
      <c r="CW865" s="226"/>
      <c r="CX865" s="226"/>
      <c r="CY865" s="247"/>
      <c r="CZ865" s="64"/>
      <c r="DA865" s="256"/>
      <c r="DB865" s="256"/>
      <c r="DC865" s="256"/>
      <c r="DD865" s="256"/>
      <c r="DE865" s="256"/>
    </row>
    <row r="866" spans="1:109" ht="16.5" x14ac:dyDescent="0.3">
      <c r="A866" s="391">
        <v>2016</v>
      </c>
      <c r="B866" s="353" t="s">
        <v>52</v>
      </c>
      <c r="C866" s="354" t="s">
        <v>112</v>
      </c>
      <c r="D866" s="355">
        <v>16627.760000000006</v>
      </c>
      <c r="E866" s="355">
        <v>26303.534000000003</v>
      </c>
      <c r="F866" s="356">
        <v>7993.2874999999995</v>
      </c>
      <c r="G866" s="356">
        <v>708.54</v>
      </c>
      <c r="H866" s="357">
        <v>51633.121500000008</v>
      </c>
      <c r="I866" s="54"/>
      <c r="J866" s="54"/>
      <c r="BY866" s="247"/>
      <c r="BZ866" s="64"/>
      <c r="CA866" s="254"/>
      <c r="CB866" s="254"/>
      <c r="CC866" s="254"/>
      <c r="CD866" s="254"/>
      <c r="CE866" s="254"/>
      <c r="CF866" s="247"/>
      <c r="CG866" s="64"/>
      <c r="CH866" s="255"/>
      <c r="CI866" s="255"/>
      <c r="CJ866" s="255"/>
      <c r="CK866" s="255"/>
      <c r="CL866" s="255"/>
      <c r="CM866" s="256"/>
      <c r="CN866" s="256"/>
      <c r="CO866" s="256"/>
      <c r="CP866" s="256"/>
      <c r="CQ866" s="256"/>
      <c r="CR866" s="247"/>
      <c r="CS866" s="64"/>
      <c r="CT866" s="226"/>
      <c r="CU866" s="226"/>
      <c r="CV866" s="226"/>
      <c r="CW866" s="226"/>
      <c r="CX866" s="226"/>
      <c r="CY866" s="247"/>
      <c r="CZ866" s="64"/>
      <c r="DA866" s="256"/>
      <c r="DB866" s="256"/>
      <c r="DC866" s="256"/>
      <c r="DD866" s="256"/>
      <c r="DE866" s="256"/>
    </row>
    <row r="867" spans="1:109" ht="16.5" x14ac:dyDescent="0.3">
      <c r="A867" s="410">
        <v>2016</v>
      </c>
      <c r="B867" s="64" t="s">
        <v>40</v>
      </c>
      <c r="C867" s="358" t="s">
        <v>112</v>
      </c>
      <c r="D867" s="359">
        <v>17037.069999999996</v>
      </c>
      <c r="E867" s="359">
        <v>29929.648499999999</v>
      </c>
      <c r="F867" s="360">
        <v>10234.584999999999</v>
      </c>
      <c r="G867" s="360">
        <v>765.77</v>
      </c>
      <c r="H867" s="118">
        <v>57967.073499999991</v>
      </c>
      <c r="I867" s="54"/>
      <c r="J867" s="54"/>
      <c r="BY867" s="247"/>
      <c r="BZ867" s="64"/>
      <c r="CA867" s="254"/>
      <c r="CB867" s="254"/>
      <c r="CC867" s="254"/>
      <c r="CD867" s="254"/>
      <c r="CE867" s="254"/>
      <c r="CF867" s="247"/>
      <c r="CG867" s="64"/>
      <c r="CH867" s="255"/>
      <c r="CI867" s="255"/>
      <c r="CJ867" s="255"/>
      <c r="CK867" s="255"/>
      <c r="CL867" s="255"/>
      <c r="CM867" s="256"/>
      <c r="CN867" s="256"/>
      <c r="CO867" s="256"/>
      <c r="CP867" s="256"/>
      <c r="CQ867" s="256"/>
      <c r="CR867" s="247"/>
      <c r="CS867" s="64"/>
      <c r="CT867" s="226"/>
      <c r="CU867" s="226"/>
      <c r="CV867" s="226"/>
      <c r="CW867" s="226"/>
      <c r="CX867" s="226"/>
      <c r="CY867" s="247"/>
      <c r="CZ867" s="64"/>
      <c r="DA867" s="256"/>
      <c r="DB867" s="256"/>
      <c r="DC867" s="256"/>
      <c r="DD867" s="256"/>
      <c r="DE867" s="256"/>
    </row>
    <row r="868" spans="1:109" ht="16.5" x14ac:dyDescent="0.3">
      <c r="A868" s="391">
        <v>2016</v>
      </c>
      <c r="B868" s="353" t="s">
        <v>42</v>
      </c>
      <c r="C868" s="354" t="s">
        <v>112</v>
      </c>
      <c r="D868" s="355">
        <v>15313.539999999997</v>
      </c>
      <c r="E868" s="355">
        <v>25479.759999999998</v>
      </c>
      <c r="F868" s="356">
        <v>9515.884</v>
      </c>
      <c r="G868" s="356">
        <v>1097.6075000000001</v>
      </c>
      <c r="H868" s="357">
        <v>51406.791499999992</v>
      </c>
      <c r="I868" s="54"/>
      <c r="J868" s="54"/>
      <c r="BY868" s="247"/>
      <c r="BZ868" s="64"/>
      <c r="CA868" s="254"/>
      <c r="CB868" s="254"/>
      <c r="CC868" s="254"/>
      <c r="CD868" s="254"/>
      <c r="CE868" s="254"/>
      <c r="CF868" s="247"/>
      <c r="CG868" s="64"/>
      <c r="CH868" s="255"/>
      <c r="CI868" s="255"/>
      <c r="CJ868" s="255"/>
      <c r="CK868" s="255"/>
      <c r="CL868" s="255"/>
      <c r="CM868" s="256"/>
      <c r="CN868" s="256"/>
      <c r="CO868" s="256"/>
      <c r="CP868" s="256"/>
      <c r="CQ868" s="256"/>
      <c r="CR868" s="247"/>
      <c r="CS868" s="64"/>
      <c r="CT868" s="226"/>
      <c r="CU868" s="226"/>
      <c r="CV868" s="226"/>
      <c r="CW868" s="226"/>
      <c r="CX868" s="226"/>
      <c r="CY868" s="247"/>
      <c r="CZ868" s="64"/>
      <c r="DA868" s="256"/>
      <c r="DB868" s="256"/>
      <c r="DC868" s="256"/>
      <c r="DD868" s="256"/>
      <c r="DE868" s="256"/>
    </row>
    <row r="869" spans="1:109" ht="16.5" x14ac:dyDescent="0.3">
      <c r="A869" s="410">
        <v>2016</v>
      </c>
      <c r="B869" s="64" t="s">
        <v>43</v>
      </c>
      <c r="C869" s="358" t="s">
        <v>112</v>
      </c>
      <c r="D869" s="359">
        <v>14899.630000000001</v>
      </c>
      <c r="E869" s="359">
        <v>27713.635999999999</v>
      </c>
      <c r="F869" s="360">
        <v>9429.744999999999</v>
      </c>
      <c r="G869" s="360">
        <v>733.73749999999995</v>
      </c>
      <c r="H869" s="118">
        <v>52776.748500000002</v>
      </c>
      <c r="I869" s="54"/>
      <c r="J869" s="54"/>
      <c r="BY869" s="247"/>
      <c r="BZ869" s="64"/>
      <c r="CA869" s="254"/>
      <c r="CB869" s="254"/>
      <c r="CC869" s="254"/>
      <c r="CD869" s="254"/>
      <c r="CE869" s="254"/>
      <c r="CF869" s="247"/>
      <c r="CG869" s="64"/>
      <c r="CH869" s="255"/>
      <c r="CI869" s="255"/>
      <c r="CJ869" s="255"/>
      <c r="CK869" s="255"/>
      <c r="CL869" s="255"/>
      <c r="CM869" s="256"/>
      <c r="CN869" s="256"/>
      <c r="CO869" s="256"/>
      <c r="CP869" s="256"/>
      <c r="CQ869" s="256"/>
      <c r="CR869" s="247"/>
      <c r="CS869" s="64"/>
      <c r="CT869" s="226"/>
      <c r="CU869" s="226"/>
      <c r="CV869" s="226"/>
      <c r="CW869" s="226"/>
      <c r="CX869" s="226"/>
      <c r="CY869" s="247"/>
      <c r="CZ869" s="64"/>
      <c r="DA869" s="256"/>
      <c r="DB869" s="256"/>
      <c r="DC869" s="256"/>
      <c r="DD869" s="256"/>
      <c r="DE869" s="256"/>
    </row>
    <row r="870" spans="1:109" ht="16.5" x14ac:dyDescent="0.3">
      <c r="A870" s="391">
        <v>2016</v>
      </c>
      <c r="B870" s="353" t="s">
        <v>44</v>
      </c>
      <c r="C870" s="354" t="s">
        <v>112</v>
      </c>
      <c r="D870" s="355">
        <v>13124.912500000004</v>
      </c>
      <c r="E870" s="355">
        <v>26275.779000000002</v>
      </c>
      <c r="F870" s="356">
        <v>7584.5774999999994</v>
      </c>
      <c r="G870" s="356">
        <v>726.47500000000014</v>
      </c>
      <c r="H870" s="357">
        <v>47711.744000000006</v>
      </c>
      <c r="I870" s="54"/>
      <c r="J870" s="54"/>
      <c r="BY870" s="247"/>
      <c r="BZ870" s="64"/>
      <c r="CA870" s="254"/>
      <c r="CB870" s="254"/>
      <c r="CC870" s="254"/>
      <c r="CD870" s="254"/>
      <c r="CE870" s="254"/>
      <c r="CF870" s="247"/>
      <c r="CG870" s="64"/>
      <c r="CH870" s="255"/>
      <c r="CI870" s="255"/>
      <c r="CJ870" s="255"/>
      <c r="CK870" s="255"/>
      <c r="CL870" s="255"/>
      <c r="CM870" s="256"/>
      <c r="CN870" s="256"/>
      <c r="CO870" s="256"/>
      <c r="CP870" s="256"/>
      <c r="CQ870" s="256"/>
      <c r="CR870" s="247"/>
      <c r="CS870" s="64"/>
      <c r="CT870" s="226"/>
      <c r="CU870" s="226"/>
      <c r="CV870" s="226"/>
      <c r="CW870" s="226"/>
      <c r="CX870" s="226"/>
      <c r="CY870" s="247"/>
      <c r="CZ870" s="64"/>
      <c r="DA870" s="256"/>
      <c r="DB870" s="256"/>
      <c r="DC870" s="256"/>
      <c r="DD870" s="256"/>
      <c r="DE870" s="256"/>
    </row>
    <row r="871" spans="1:109" ht="16.5" x14ac:dyDescent="0.3">
      <c r="A871" s="410">
        <v>2016</v>
      </c>
      <c r="B871" s="64" t="s">
        <v>45</v>
      </c>
      <c r="C871" s="358" t="s">
        <v>112</v>
      </c>
      <c r="D871" s="359">
        <v>14854.339999999995</v>
      </c>
      <c r="E871" s="359">
        <v>27023.425999999999</v>
      </c>
      <c r="F871" s="360">
        <v>10754.650000000001</v>
      </c>
      <c r="G871" s="360">
        <v>1255.6475</v>
      </c>
      <c r="H871" s="118">
        <v>53888.063499999997</v>
      </c>
      <c r="I871" s="54"/>
      <c r="J871" s="54"/>
      <c r="BY871" s="247"/>
      <c r="BZ871" s="64"/>
      <c r="CA871" s="254"/>
      <c r="CB871" s="254"/>
      <c r="CC871" s="254"/>
      <c r="CD871" s="254"/>
      <c r="CE871" s="254"/>
      <c r="CF871" s="247"/>
      <c r="CG871" s="64"/>
      <c r="CH871" s="255"/>
      <c r="CI871" s="255"/>
      <c r="CJ871" s="255"/>
      <c r="CK871" s="255"/>
      <c r="CL871" s="255"/>
      <c r="CM871" s="256"/>
      <c r="CN871" s="256"/>
      <c r="CO871" s="256"/>
      <c r="CP871" s="256"/>
      <c r="CQ871" s="256"/>
      <c r="CR871" s="247"/>
      <c r="CS871" s="64"/>
      <c r="CT871" s="226"/>
      <c r="CU871" s="226"/>
      <c r="CV871" s="226"/>
      <c r="CW871" s="226"/>
      <c r="CX871" s="226"/>
      <c r="CY871" s="247"/>
      <c r="CZ871" s="64"/>
      <c r="DA871" s="256"/>
      <c r="DB871" s="256"/>
      <c r="DC871" s="256"/>
      <c r="DD871" s="256"/>
      <c r="DE871" s="256"/>
    </row>
    <row r="872" spans="1:109" ht="16.5" x14ac:dyDescent="0.3">
      <c r="A872" s="391">
        <v>2016</v>
      </c>
      <c r="B872" s="353" t="s">
        <v>46</v>
      </c>
      <c r="C872" s="354" t="s">
        <v>112</v>
      </c>
      <c r="D872" s="355">
        <v>14013.850000000002</v>
      </c>
      <c r="E872" s="355">
        <v>27044.654999999999</v>
      </c>
      <c r="F872" s="356">
        <v>9753.9624999999996</v>
      </c>
      <c r="G872" s="356">
        <v>2014.3449999999998</v>
      </c>
      <c r="H872" s="357">
        <v>52826.8125</v>
      </c>
      <c r="I872" s="54"/>
      <c r="J872" s="54"/>
      <c r="BY872" s="247"/>
      <c r="BZ872" s="64"/>
      <c r="CA872" s="254"/>
      <c r="CB872" s="254"/>
      <c r="CC872" s="254"/>
      <c r="CD872" s="254"/>
      <c r="CE872" s="254"/>
      <c r="CF872" s="247"/>
      <c r="CG872" s="64"/>
      <c r="CH872" s="255"/>
      <c r="CI872" s="255"/>
      <c r="CJ872" s="255"/>
      <c r="CK872" s="255"/>
      <c r="CL872" s="255"/>
      <c r="CM872" s="256"/>
      <c r="CN872" s="256"/>
      <c r="CO872" s="256"/>
      <c r="CP872" s="256"/>
      <c r="CQ872" s="256"/>
      <c r="CR872" s="247"/>
      <c r="CS872" s="64"/>
      <c r="CT872" s="226"/>
      <c r="CU872" s="226"/>
      <c r="CV872" s="226"/>
      <c r="CW872" s="226"/>
      <c r="CX872" s="226"/>
      <c r="CY872" s="247"/>
      <c r="CZ872" s="64"/>
      <c r="DA872" s="256"/>
      <c r="DB872" s="256"/>
      <c r="DC872" s="256"/>
      <c r="DD872" s="256"/>
      <c r="DE872" s="256"/>
    </row>
    <row r="873" spans="1:109" ht="16.5" x14ac:dyDescent="0.3">
      <c r="A873" s="410">
        <v>2016</v>
      </c>
      <c r="B873" s="64" t="s">
        <v>47</v>
      </c>
      <c r="C873" s="358" t="s">
        <v>112</v>
      </c>
      <c r="D873" s="359">
        <v>13269.849999999999</v>
      </c>
      <c r="E873" s="359">
        <v>26095.400999999998</v>
      </c>
      <c r="F873" s="360">
        <v>9486.5474999999988</v>
      </c>
      <c r="G873" s="360">
        <v>1496.4</v>
      </c>
      <c r="H873" s="118">
        <v>50348.198499999999</v>
      </c>
      <c r="I873" s="54"/>
      <c r="J873" s="54"/>
      <c r="BY873" s="247"/>
      <c r="BZ873" s="64"/>
      <c r="CA873" s="254"/>
      <c r="CB873" s="254"/>
      <c r="CC873" s="254"/>
      <c r="CD873" s="254"/>
      <c r="CE873" s="254"/>
      <c r="CF873" s="247"/>
      <c r="CG873" s="64"/>
      <c r="CH873" s="255"/>
      <c r="CI873" s="255"/>
      <c r="CJ873" s="255"/>
      <c r="CK873" s="255"/>
      <c r="CL873" s="255"/>
      <c r="CM873" s="256"/>
      <c r="CN873" s="256"/>
      <c r="CO873" s="256"/>
      <c r="CP873" s="256"/>
      <c r="CQ873" s="256"/>
      <c r="CR873" s="247"/>
      <c r="CS873" s="64"/>
      <c r="CT873" s="226"/>
      <c r="CU873" s="226"/>
      <c r="CV873" s="226"/>
      <c r="CW873" s="226"/>
      <c r="CX873" s="226"/>
      <c r="CY873" s="247"/>
      <c r="CZ873" s="64"/>
      <c r="DA873" s="256"/>
      <c r="DB873" s="256"/>
      <c r="DC873" s="256"/>
      <c r="DD873" s="256"/>
      <c r="DE873" s="256"/>
    </row>
    <row r="874" spans="1:109" ht="16.5" x14ac:dyDescent="0.3">
      <c r="A874" s="391">
        <v>2016</v>
      </c>
      <c r="B874" s="353" t="s">
        <v>48</v>
      </c>
      <c r="C874" s="354" t="s">
        <v>112</v>
      </c>
      <c r="D874" s="355">
        <v>13869.130000000001</v>
      </c>
      <c r="E874" s="355">
        <v>27389.848000000002</v>
      </c>
      <c r="F874" s="356">
        <v>8540.5499999999993</v>
      </c>
      <c r="G874" s="356">
        <v>1558.325</v>
      </c>
      <c r="H874" s="357">
        <v>51357.853000000003</v>
      </c>
      <c r="I874" s="54"/>
      <c r="J874" s="54"/>
      <c r="BY874" s="247"/>
      <c r="BZ874" s="64"/>
      <c r="CA874" s="254"/>
      <c r="CB874" s="254"/>
      <c r="CC874" s="254"/>
      <c r="CD874" s="254"/>
      <c r="CE874" s="254"/>
      <c r="CF874" s="247"/>
      <c r="CG874" s="64"/>
      <c r="CH874" s="255"/>
      <c r="CI874" s="255"/>
      <c r="CJ874" s="255"/>
      <c r="CK874" s="255"/>
      <c r="CL874" s="255"/>
      <c r="CM874" s="256"/>
      <c r="CN874" s="256"/>
      <c r="CO874" s="256"/>
      <c r="CP874" s="256"/>
      <c r="CQ874" s="256"/>
      <c r="CR874" s="247"/>
      <c r="CS874" s="64"/>
      <c r="CT874" s="226"/>
      <c r="CU874" s="226"/>
      <c r="CV874" s="226"/>
      <c r="CW874" s="226"/>
      <c r="CX874" s="226"/>
      <c r="CY874" s="247"/>
      <c r="CZ874" s="64"/>
      <c r="DA874" s="256"/>
      <c r="DB874" s="256"/>
      <c r="DC874" s="256"/>
      <c r="DD874" s="256"/>
      <c r="DE874" s="256"/>
    </row>
    <row r="875" spans="1:109" ht="16.5" x14ac:dyDescent="0.3">
      <c r="A875" s="410">
        <v>2016</v>
      </c>
      <c r="B875" s="64" t="s">
        <v>49</v>
      </c>
      <c r="C875" s="358" t="s">
        <v>112</v>
      </c>
      <c r="D875" s="359">
        <v>12063.500000000002</v>
      </c>
      <c r="E875" s="359">
        <v>29193.448500000002</v>
      </c>
      <c r="F875" s="360">
        <v>7897.2369999999992</v>
      </c>
      <c r="G875" s="360">
        <v>1228.0625</v>
      </c>
      <c r="H875" s="118">
        <v>50382.248</v>
      </c>
      <c r="I875" s="54"/>
      <c r="J875" s="54"/>
      <c r="BY875" s="247"/>
      <c r="BZ875" s="64"/>
      <c r="CA875" s="254"/>
      <c r="CB875" s="254"/>
      <c r="CC875" s="254"/>
      <c r="CD875" s="254"/>
      <c r="CE875" s="254"/>
      <c r="CF875" s="247"/>
      <c r="CG875" s="64"/>
      <c r="CH875" s="255"/>
      <c r="CI875" s="255"/>
      <c r="CJ875" s="255"/>
      <c r="CK875" s="255"/>
      <c r="CL875" s="255"/>
      <c r="CM875" s="256"/>
      <c r="CN875" s="256"/>
      <c r="CO875" s="256"/>
      <c r="CP875" s="256"/>
      <c r="CQ875" s="256"/>
      <c r="CR875" s="247"/>
      <c r="CS875" s="64"/>
      <c r="CT875" s="226"/>
      <c r="CU875" s="226"/>
      <c r="CV875" s="226"/>
      <c r="CW875" s="226"/>
      <c r="CX875" s="226"/>
      <c r="CY875" s="247"/>
      <c r="CZ875" s="64"/>
      <c r="DA875" s="256"/>
      <c r="DB875" s="256"/>
      <c r="DC875" s="256"/>
      <c r="DD875" s="256"/>
      <c r="DE875" s="256"/>
    </row>
    <row r="876" spans="1:109" ht="16.5" x14ac:dyDescent="0.3">
      <c r="A876" s="391">
        <v>2017</v>
      </c>
      <c r="B876" s="353" t="s">
        <v>50</v>
      </c>
      <c r="C876" s="354" t="s">
        <v>112</v>
      </c>
      <c r="D876" s="355">
        <v>11267.369999999997</v>
      </c>
      <c r="E876" s="355">
        <v>27156.084500000004</v>
      </c>
      <c r="F876" s="356">
        <v>6387.5424999999996</v>
      </c>
      <c r="G876" s="356">
        <v>1079.8500000000001</v>
      </c>
      <c r="H876" s="357">
        <v>45890.846999999994</v>
      </c>
      <c r="I876" s="54"/>
      <c r="J876" s="54"/>
      <c r="BY876" s="247"/>
      <c r="BZ876" s="64"/>
      <c r="CA876" s="254"/>
      <c r="CB876" s="254"/>
      <c r="CC876" s="254"/>
      <c r="CD876" s="254"/>
      <c r="CE876" s="254"/>
      <c r="CF876" s="247"/>
      <c r="CG876" s="64"/>
      <c r="CH876" s="255"/>
      <c r="CI876" s="255"/>
      <c r="CJ876" s="255"/>
      <c r="CK876" s="255"/>
      <c r="CL876" s="255"/>
      <c r="CM876" s="256"/>
      <c r="CN876" s="256"/>
      <c r="CO876" s="256"/>
      <c r="CP876" s="256"/>
      <c r="CQ876" s="256"/>
      <c r="CR876" s="247"/>
      <c r="CS876" s="64"/>
      <c r="CT876" s="226"/>
      <c r="CU876" s="226"/>
      <c r="CV876" s="226"/>
      <c r="CW876" s="226"/>
      <c r="CX876" s="226"/>
      <c r="CY876" s="247"/>
      <c r="CZ876" s="64"/>
      <c r="DA876" s="256"/>
      <c r="DB876" s="256"/>
      <c r="DC876" s="256"/>
      <c r="DD876" s="256"/>
      <c r="DE876" s="256"/>
    </row>
    <row r="877" spans="1:109" ht="16.5" x14ac:dyDescent="0.3">
      <c r="A877" s="410">
        <v>2017</v>
      </c>
      <c r="B877" s="64" t="s">
        <v>51</v>
      </c>
      <c r="C877" s="358" t="s">
        <v>112</v>
      </c>
      <c r="D877" s="359">
        <v>13736.179999999998</v>
      </c>
      <c r="E877" s="359">
        <v>26609.650500000007</v>
      </c>
      <c r="F877" s="360">
        <v>8191.9895000000015</v>
      </c>
      <c r="G877" s="360">
        <v>1180.595</v>
      </c>
      <c r="H877" s="118">
        <v>49718.415000000008</v>
      </c>
      <c r="I877" s="54"/>
      <c r="J877" s="54"/>
      <c r="BY877" s="247"/>
      <c r="BZ877" s="64"/>
      <c r="CA877" s="254"/>
      <c r="CB877" s="254"/>
      <c r="CC877" s="254"/>
      <c r="CD877" s="254"/>
      <c r="CE877" s="254"/>
      <c r="CF877" s="247"/>
      <c r="CG877" s="64"/>
      <c r="CH877" s="255"/>
      <c r="CI877" s="255"/>
      <c r="CJ877" s="255"/>
      <c r="CK877" s="255"/>
      <c r="CL877" s="255"/>
      <c r="CM877" s="256"/>
      <c r="CN877" s="256"/>
      <c r="CO877" s="256"/>
      <c r="CP877" s="256"/>
      <c r="CQ877" s="256"/>
      <c r="CR877" s="247"/>
      <c r="CS877" s="64"/>
      <c r="CT877" s="226"/>
      <c r="CU877" s="226"/>
      <c r="CV877" s="226"/>
      <c r="CW877" s="226"/>
      <c r="CX877" s="226"/>
      <c r="CY877" s="247"/>
      <c r="CZ877" s="64"/>
      <c r="DA877" s="256"/>
      <c r="DB877" s="256"/>
      <c r="DC877" s="256"/>
      <c r="DD877" s="256"/>
      <c r="DE877" s="256"/>
    </row>
    <row r="878" spans="1:109" ht="16.5" x14ac:dyDescent="0.3">
      <c r="A878" s="391">
        <v>2017</v>
      </c>
      <c r="B878" s="353" t="s">
        <v>52</v>
      </c>
      <c r="C878" s="354" t="s">
        <v>112</v>
      </c>
      <c r="D878" s="355">
        <v>13037.710000000003</v>
      </c>
      <c r="E878" s="355">
        <v>28383.81700000001</v>
      </c>
      <c r="F878" s="356">
        <v>8134.625</v>
      </c>
      <c r="G878" s="356">
        <v>1498.6299999999999</v>
      </c>
      <c r="H878" s="357">
        <v>51054.782000000021</v>
      </c>
      <c r="I878" s="54"/>
      <c r="J878" s="54"/>
      <c r="BY878" s="247"/>
      <c r="BZ878" s="64"/>
      <c r="CA878" s="254"/>
      <c r="CB878" s="254"/>
      <c r="CC878" s="254"/>
      <c r="CD878" s="254"/>
      <c r="CE878" s="254"/>
      <c r="CF878" s="247"/>
      <c r="CG878" s="64"/>
      <c r="CH878" s="255"/>
      <c r="CI878" s="255"/>
      <c r="CJ878" s="255"/>
      <c r="CK878" s="255"/>
      <c r="CL878" s="255"/>
      <c r="CM878" s="256"/>
      <c r="CN878" s="256"/>
      <c r="CO878" s="256"/>
      <c r="CP878" s="256"/>
      <c r="CQ878" s="256"/>
      <c r="CR878" s="247"/>
      <c r="CS878" s="64"/>
      <c r="CT878" s="226"/>
      <c r="CU878" s="226"/>
      <c r="CV878" s="226"/>
      <c r="CW878" s="226"/>
      <c r="CX878" s="226"/>
      <c r="CY878" s="247"/>
      <c r="CZ878" s="64"/>
      <c r="DA878" s="256"/>
      <c r="DB878" s="256"/>
      <c r="DC878" s="256"/>
      <c r="DD878" s="256"/>
      <c r="DE878" s="256"/>
    </row>
    <row r="879" spans="1:109" ht="16.5" x14ac:dyDescent="0.3">
      <c r="A879" s="410">
        <v>2017</v>
      </c>
      <c r="B879" s="64" t="s">
        <v>40</v>
      </c>
      <c r="C879" s="358" t="s">
        <v>112</v>
      </c>
      <c r="D879" s="359">
        <v>9267.91</v>
      </c>
      <c r="E879" s="359">
        <v>23661.138999999992</v>
      </c>
      <c r="F879" s="360">
        <v>7492.0624999999991</v>
      </c>
      <c r="G879" s="360">
        <v>665.69499999999994</v>
      </c>
      <c r="H879" s="118">
        <v>41086.806499999992</v>
      </c>
      <c r="I879" s="54"/>
      <c r="J879" s="54"/>
      <c r="BY879" s="247"/>
      <c r="BZ879" s="64"/>
      <c r="CA879" s="254"/>
      <c r="CB879" s="254"/>
      <c r="CC879" s="254"/>
      <c r="CD879" s="254"/>
      <c r="CE879" s="254"/>
      <c r="CF879" s="247"/>
      <c r="CG879" s="64"/>
      <c r="CH879" s="255"/>
      <c r="CI879" s="255"/>
      <c r="CJ879" s="255"/>
      <c r="CK879" s="255"/>
      <c r="CL879" s="255"/>
      <c r="CM879" s="256"/>
      <c r="CN879" s="256"/>
      <c r="CO879" s="256"/>
      <c r="CP879" s="256"/>
      <c r="CQ879" s="256"/>
      <c r="CR879" s="247"/>
      <c r="CS879" s="64"/>
      <c r="CT879" s="226"/>
      <c r="CU879" s="226"/>
      <c r="CV879" s="226"/>
      <c r="CW879" s="226"/>
      <c r="CX879" s="226"/>
      <c r="CY879" s="247"/>
      <c r="CZ879" s="64"/>
      <c r="DA879" s="256"/>
      <c r="DB879" s="256"/>
      <c r="DC879" s="256"/>
      <c r="DD879" s="256"/>
      <c r="DE879" s="256"/>
    </row>
    <row r="880" spans="1:109" ht="16.5" x14ac:dyDescent="0.3">
      <c r="A880" s="391">
        <v>2017</v>
      </c>
      <c r="B880" s="353" t="s">
        <v>42</v>
      </c>
      <c r="C880" s="354" t="s">
        <v>112</v>
      </c>
      <c r="D880" s="355">
        <v>12012.98</v>
      </c>
      <c r="E880" s="355">
        <v>28741.165000000012</v>
      </c>
      <c r="F880" s="356">
        <v>9679.4274999999998</v>
      </c>
      <c r="G880" s="356">
        <v>922.43000000000006</v>
      </c>
      <c r="H880" s="357">
        <v>51356.00250000001</v>
      </c>
      <c r="I880" s="54"/>
      <c r="J880" s="54"/>
      <c r="BY880" s="247"/>
      <c r="BZ880" s="64"/>
      <c r="CA880" s="254"/>
      <c r="CB880" s="254"/>
      <c r="CC880" s="254"/>
      <c r="CD880" s="254"/>
      <c r="CE880" s="254"/>
      <c r="CF880" s="247"/>
      <c r="CG880" s="64"/>
      <c r="CH880" s="255"/>
      <c r="CI880" s="255"/>
      <c r="CJ880" s="255"/>
      <c r="CK880" s="255"/>
      <c r="CL880" s="255"/>
      <c r="CM880" s="256"/>
      <c r="CN880" s="256"/>
      <c r="CO880" s="256"/>
      <c r="CP880" s="256"/>
      <c r="CQ880" s="256"/>
      <c r="CR880" s="247"/>
      <c r="CS880" s="64"/>
      <c r="CT880" s="226"/>
      <c r="CU880" s="226"/>
      <c r="CV880" s="226"/>
      <c r="CW880" s="226"/>
      <c r="CX880" s="226"/>
      <c r="CY880" s="247"/>
      <c r="CZ880" s="64"/>
      <c r="DA880" s="256"/>
      <c r="DB880" s="256"/>
      <c r="DC880" s="256"/>
      <c r="DD880" s="256"/>
      <c r="DE880" s="256"/>
    </row>
    <row r="881" spans="1:109" ht="16.5" x14ac:dyDescent="0.3">
      <c r="A881" s="410">
        <v>2017</v>
      </c>
      <c r="B881" s="64" t="s">
        <v>43</v>
      </c>
      <c r="C881" s="358" t="s">
        <v>112</v>
      </c>
      <c r="D881" s="359">
        <v>9967.7999999999993</v>
      </c>
      <c r="E881" s="359">
        <v>27885.77</v>
      </c>
      <c r="F881" s="360">
        <v>9130.23</v>
      </c>
      <c r="G881" s="360">
        <v>1119.2575000000002</v>
      </c>
      <c r="H881" s="118">
        <v>48103.057499999995</v>
      </c>
      <c r="I881" s="54"/>
      <c r="J881" s="54"/>
      <c r="BY881" s="247"/>
      <c r="BZ881" s="64"/>
      <c r="CA881" s="254"/>
      <c r="CB881" s="254"/>
      <c r="CC881" s="254"/>
      <c r="CD881" s="254"/>
      <c r="CE881" s="254"/>
      <c r="CF881" s="247"/>
      <c r="CG881" s="64"/>
      <c r="CH881" s="255"/>
      <c r="CI881" s="255"/>
      <c r="CJ881" s="255"/>
      <c r="CK881" s="255"/>
      <c r="CL881" s="255"/>
      <c r="CM881" s="256"/>
      <c r="CN881" s="256"/>
      <c r="CO881" s="256"/>
      <c r="CP881" s="256"/>
      <c r="CQ881" s="256"/>
      <c r="CR881" s="247"/>
      <c r="CS881" s="64"/>
      <c r="CT881" s="226"/>
      <c r="CU881" s="226"/>
      <c r="CV881" s="226"/>
      <c r="CW881" s="226"/>
      <c r="CX881" s="226"/>
      <c r="CY881" s="247"/>
      <c r="CZ881" s="64"/>
      <c r="DA881" s="256"/>
      <c r="DB881" s="256"/>
      <c r="DC881" s="256"/>
      <c r="DD881" s="256"/>
      <c r="DE881" s="256"/>
    </row>
    <row r="882" spans="1:109" ht="16.5" x14ac:dyDescent="0.3">
      <c r="A882" s="391">
        <v>2017</v>
      </c>
      <c r="B882" s="353" t="s">
        <v>44</v>
      </c>
      <c r="C882" s="354" t="s">
        <v>112</v>
      </c>
      <c r="D882" s="355">
        <v>11404.169999999998</v>
      </c>
      <c r="E882" s="355">
        <v>29195.956999999999</v>
      </c>
      <c r="F882" s="356">
        <v>8510.9225000000006</v>
      </c>
      <c r="G882" s="356">
        <v>1182.3225</v>
      </c>
      <c r="H882" s="357">
        <v>50293.371999999996</v>
      </c>
      <c r="I882" s="54"/>
      <c r="J882" s="54"/>
      <c r="BY882" s="247"/>
      <c r="BZ882" s="64"/>
      <c r="CA882" s="254"/>
      <c r="CB882" s="254"/>
      <c r="CC882" s="254"/>
      <c r="CD882" s="254"/>
      <c r="CE882" s="254"/>
      <c r="CF882" s="247"/>
      <c r="CG882" s="64"/>
      <c r="CH882" s="255"/>
      <c r="CI882" s="255"/>
      <c r="CJ882" s="255"/>
      <c r="CK882" s="255"/>
      <c r="CL882" s="255"/>
      <c r="CM882" s="256"/>
      <c r="CN882" s="256"/>
      <c r="CO882" s="256"/>
      <c r="CP882" s="256"/>
      <c r="CQ882" s="256"/>
      <c r="CR882" s="247"/>
      <c r="CS882" s="64"/>
      <c r="CT882" s="226"/>
      <c r="CU882" s="226"/>
      <c r="CV882" s="226"/>
      <c r="CW882" s="226"/>
      <c r="CX882" s="226"/>
      <c r="CY882" s="247"/>
      <c r="CZ882" s="64"/>
      <c r="DA882" s="256"/>
      <c r="DB882" s="256"/>
      <c r="DC882" s="256"/>
      <c r="DD882" s="256"/>
      <c r="DE882" s="256"/>
    </row>
    <row r="883" spans="1:109" ht="16.5" x14ac:dyDescent="0.3">
      <c r="A883" s="410">
        <v>2017</v>
      </c>
      <c r="B883" s="64" t="s">
        <v>45</v>
      </c>
      <c r="C883" s="358" t="s">
        <v>112</v>
      </c>
      <c r="D883" s="359">
        <v>11994.984999999997</v>
      </c>
      <c r="E883" s="359">
        <v>28999.963500000005</v>
      </c>
      <c r="F883" s="360">
        <v>10887.8925</v>
      </c>
      <c r="G883" s="360">
        <v>1122.0650000000001</v>
      </c>
      <c r="H883" s="118">
        <v>53004.906000000003</v>
      </c>
      <c r="I883" s="54"/>
      <c r="J883" s="54"/>
      <c r="BY883" s="247"/>
      <c r="BZ883" s="64"/>
      <c r="CA883" s="254"/>
      <c r="CB883" s="254"/>
      <c r="CC883" s="254"/>
      <c r="CD883" s="254"/>
      <c r="CE883" s="254"/>
      <c r="CF883" s="247"/>
      <c r="CG883" s="64"/>
      <c r="CH883" s="255"/>
      <c r="CI883" s="255"/>
      <c r="CJ883" s="255"/>
      <c r="CK883" s="255"/>
      <c r="CL883" s="255"/>
      <c r="CM883" s="256"/>
      <c r="CN883" s="256"/>
      <c r="CO883" s="256"/>
      <c r="CP883" s="256"/>
      <c r="CQ883" s="256"/>
      <c r="CR883" s="247"/>
      <c r="CS883" s="64"/>
      <c r="CT883" s="226"/>
      <c r="CU883" s="226"/>
      <c r="CV883" s="226"/>
      <c r="CW883" s="226"/>
      <c r="CX883" s="226"/>
      <c r="CY883" s="247"/>
      <c r="CZ883" s="64"/>
      <c r="DA883" s="256"/>
      <c r="DB883" s="256"/>
      <c r="DC883" s="256"/>
      <c r="DD883" s="256"/>
      <c r="DE883" s="256"/>
    </row>
    <row r="884" spans="1:109" ht="16.5" x14ac:dyDescent="0.3">
      <c r="A884" s="391">
        <v>2017</v>
      </c>
      <c r="B884" s="353" t="s">
        <v>46</v>
      </c>
      <c r="C884" s="354" t="s">
        <v>112</v>
      </c>
      <c r="D884" s="355">
        <v>10242.070000000002</v>
      </c>
      <c r="E884" s="355">
        <v>28077.875000000007</v>
      </c>
      <c r="F884" s="356">
        <v>8848.3424999999988</v>
      </c>
      <c r="G884" s="356">
        <v>1495.2075</v>
      </c>
      <c r="H884" s="357">
        <v>48663.495000000003</v>
      </c>
      <c r="I884" s="54"/>
      <c r="J884" s="54"/>
      <c r="BY884" s="247"/>
      <c r="BZ884" s="64"/>
      <c r="CA884" s="254"/>
      <c r="CB884" s="254"/>
      <c r="CC884" s="254"/>
      <c r="CD884" s="254"/>
      <c r="CE884" s="254"/>
      <c r="CF884" s="247"/>
      <c r="CG884" s="64"/>
      <c r="CH884" s="255"/>
      <c r="CI884" s="255"/>
      <c r="CJ884" s="255"/>
      <c r="CK884" s="255"/>
      <c r="CL884" s="255"/>
      <c r="CM884" s="256"/>
      <c r="CN884" s="256"/>
      <c r="CO884" s="256"/>
      <c r="CP884" s="256"/>
      <c r="CQ884" s="256"/>
      <c r="CR884" s="247"/>
      <c r="CS884" s="64"/>
      <c r="CT884" s="226"/>
      <c r="CU884" s="226"/>
      <c r="CV884" s="226"/>
      <c r="CW884" s="226"/>
      <c r="CX884" s="226"/>
      <c r="CY884" s="247"/>
      <c r="CZ884" s="64"/>
      <c r="DA884" s="256"/>
      <c r="DB884" s="256"/>
      <c r="DC884" s="256"/>
      <c r="DD884" s="256"/>
      <c r="DE884" s="256"/>
    </row>
    <row r="885" spans="1:109" ht="16.5" x14ac:dyDescent="0.3">
      <c r="A885" s="410">
        <v>2017</v>
      </c>
      <c r="B885" s="64" t="s">
        <v>47</v>
      </c>
      <c r="C885" s="358" t="s">
        <v>112</v>
      </c>
      <c r="D885" s="359">
        <v>10352.709999999999</v>
      </c>
      <c r="E885" s="359">
        <v>28807.604500000001</v>
      </c>
      <c r="F885" s="360">
        <v>9382.2874999999985</v>
      </c>
      <c r="G885" s="360">
        <v>1151.1675</v>
      </c>
      <c r="H885" s="118">
        <v>49693.769500000002</v>
      </c>
      <c r="I885" s="54"/>
      <c r="J885" s="54"/>
      <c r="BY885" s="247"/>
      <c r="BZ885" s="64"/>
      <c r="CA885" s="254"/>
      <c r="CB885" s="254"/>
      <c r="CC885" s="254"/>
      <c r="CD885" s="254"/>
      <c r="CE885" s="254"/>
      <c r="CF885" s="247"/>
      <c r="CG885" s="64"/>
      <c r="CH885" s="255"/>
      <c r="CI885" s="255"/>
      <c r="CJ885" s="255"/>
      <c r="CK885" s="255"/>
      <c r="CL885" s="255"/>
      <c r="CM885" s="256"/>
      <c r="CN885" s="256"/>
      <c r="CO885" s="256"/>
      <c r="CP885" s="256"/>
      <c r="CQ885" s="256"/>
      <c r="CR885" s="247"/>
      <c r="CS885" s="64"/>
      <c r="CT885" s="226"/>
      <c r="CU885" s="226"/>
      <c r="CV885" s="226"/>
      <c r="CW885" s="226"/>
      <c r="CX885" s="226"/>
      <c r="CY885" s="247"/>
      <c r="CZ885" s="64"/>
      <c r="DA885" s="256"/>
      <c r="DB885" s="256"/>
      <c r="DC885" s="256"/>
      <c r="DD885" s="256"/>
      <c r="DE885" s="256"/>
    </row>
    <row r="886" spans="1:109" ht="16.5" x14ac:dyDescent="0.3">
      <c r="A886" s="391">
        <v>2017</v>
      </c>
      <c r="B886" s="353" t="s">
        <v>48</v>
      </c>
      <c r="C886" s="354" t="s">
        <v>112</v>
      </c>
      <c r="D886" s="355">
        <v>10776.410000000002</v>
      </c>
      <c r="E886" s="355">
        <v>27043.098999999998</v>
      </c>
      <c r="F886" s="356">
        <v>8911.3449999999993</v>
      </c>
      <c r="G886" s="356">
        <v>1206.1199999999999</v>
      </c>
      <c r="H886" s="357">
        <v>47936.973999999995</v>
      </c>
      <c r="I886" s="54"/>
      <c r="J886" s="54"/>
      <c r="BY886" s="247"/>
      <c r="BZ886" s="64"/>
      <c r="CA886" s="254"/>
      <c r="CB886" s="254"/>
      <c r="CC886" s="254"/>
      <c r="CD886" s="254"/>
      <c r="CE886" s="254"/>
      <c r="CF886" s="247"/>
      <c r="CG886" s="64"/>
      <c r="CH886" s="255"/>
      <c r="CI886" s="255"/>
      <c r="CJ886" s="255"/>
      <c r="CK886" s="255"/>
      <c r="CL886" s="255"/>
      <c r="CM886" s="256"/>
      <c r="CN886" s="256"/>
      <c r="CO886" s="256"/>
      <c r="CP886" s="256"/>
      <c r="CQ886" s="256"/>
      <c r="CR886" s="247"/>
      <c r="CS886" s="64"/>
      <c r="CT886" s="226"/>
      <c r="CU886" s="226"/>
      <c r="CV886" s="226"/>
      <c r="CW886" s="226"/>
      <c r="CX886" s="226"/>
      <c r="CY886" s="247"/>
      <c r="CZ886" s="64"/>
      <c r="DA886" s="256"/>
      <c r="DB886" s="256"/>
      <c r="DC886" s="256"/>
      <c r="DD886" s="256"/>
      <c r="DE886" s="256"/>
    </row>
    <row r="887" spans="1:109" ht="16.5" x14ac:dyDescent="0.3">
      <c r="A887" s="410">
        <v>2017</v>
      </c>
      <c r="B887" s="64" t="s">
        <v>49</v>
      </c>
      <c r="C887" s="358" t="s">
        <v>112</v>
      </c>
      <c r="D887" s="359">
        <v>10129.799999999999</v>
      </c>
      <c r="E887" s="359">
        <v>27805.845000000001</v>
      </c>
      <c r="F887" s="360">
        <v>6207.9875000000002</v>
      </c>
      <c r="G887" s="360">
        <v>1355.4849999999999</v>
      </c>
      <c r="H887" s="118">
        <v>45499.117499999993</v>
      </c>
      <c r="I887" s="54"/>
      <c r="J887" s="54"/>
      <c r="BY887" s="247"/>
      <c r="BZ887" s="64"/>
      <c r="CA887" s="254"/>
      <c r="CB887" s="254"/>
      <c r="CC887" s="254"/>
      <c r="CD887" s="254"/>
      <c r="CE887" s="254"/>
      <c r="CF887" s="247"/>
      <c r="CG887" s="64"/>
      <c r="CH887" s="255"/>
      <c r="CI887" s="255"/>
      <c r="CJ887" s="255"/>
      <c r="CK887" s="255"/>
      <c r="CL887" s="255"/>
      <c r="CM887" s="256"/>
      <c r="CN887" s="256"/>
      <c r="CO887" s="256"/>
      <c r="CP887" s="256"/>
      <c r="CQ887" s="256"/>
      <c r="CR887" s="247"/>
      <c r="CS887" s="64"/>
      <c r="CT887" s="226"/>
      <c r="CU887" s="226"/>
      <c r="CV887" s="226"/>
      <c r="CW887" s="226"/>
      <c r="CX887" s="226"/>
      <c r="CY887" s="247"/>
      <c r="CZ887" s="64"/>
      <c r="DA887" s="256"/>
      <c r="DB887" s="256"/>
      <c r="DC887" s="256"/>
      <c r="DD887" s="256"/>
      <c r="DE887" s="256"/>
    </row>
    <row r="888" spans="1:109" ht="16.5" x14ac:dyDescent="0.3">
      <c r="A888" s="391">
        <v>2018</v>
      </c>
      <c r="B888" s="353" t="s">
        <v>50</v>
      </c>
      <c r="C888" s="354" t="s">
        <v>112</v>
      </c>
      <c r="D888" s="355">
        <v>8898.2199999999993</v>
      </c>
      <c r="E888" s="355">
        <v>23858.583499999997</v>
      </c>
      <c r="F888" s="356">
        <v>6467.8249999999998</v>
      </c>
      <c r="G888" s="356">
        <v>1044.7674999999999</v>
      </c>
      <c r="H888" s="357">
        <v>40269.396000000001</v>
      </c>
      <c r="I888" s="54"/>
      <c r="J888" s="54"/>
      <c r="BY888" s="247"/>
      <c r="BZ888" s="64"/>
      <c r="CA888" s="254"/>
      <c r="CB888" s="254"/>
      <c r="CC888" s="254"/>
      <c r="CD888" s="254"/>
      <c r="CE888" s="254"/>
      <c r="CF888" s="247"/>
      <c r="CG888" s="64"/>
      <c r="CH888" s="255"/>
      <c r="CI888" s="255"/>
      <c r="CJ888" s="255"/>
      <c r="CK888" s="255"/>
      <c r="CL888" s="255"/>
      <c r="CM888" s="256"/>
      <c r="CN888" s="256"/>
      <c r="CO888" s="256"/>
      <c r="CP888" s="256"/>
      <c r="CQ888" s="256"/>
      <c r="CR888" s="247"/>
      <c r="CS888" s="64"/>
      <c r="CT888" s="226"/>
      <c r="CU888" s="226"/>
      <c r="CV888" s="226"/>
      <c r="CW888" s="226"/>
      <c r="CX888" s="226"/>
      <c r="CY888" s="247"/>
      <c r="CZ888" s="64"/>
      <c r="DA888" s="256"/>
      <c r="DB888" s="256"/>
      <c r="DC888" s="256"/>
      <c r="DD888" s="256"/>
      <c r="DE888" s="256"/>
    </row>
    <row r="889" spans="1:109" ht="16.5" x14ac:dyDescent="0.3">
      <c r="A889" s="410">
        <v>2018</v>
      </c>
      <c r="B889" s="64" t="s">
        <v>51</v>
      </c>
      <c r="C889" s="358" t="s">
        <v>112</v>
      </c>
      <c r="D889" s="359">
        <v>9389.9700000000012</v>
      </c>
      <c r="E889" s="359">
        <v>24794.379000000004</v>
      </c>
      <c r="F889" s="360">
        <v>6823.2019999999993</v>
      </c>
      <c r="G889" s="360">
        <v>844.34750000000008</v>
      </c>
      <c r="H889" s="118">
        <v>41851.898500000003</v>
      </c>
      <c r="I889" s="54"/>
      <c r="J889" s="54"/>
      <c r="BY889" s="247"/>
      <c r="BZ889" s="64"/>
      <c r="CA889" s="254"/>
      <c r="CB889" s="254"/>
      <c r="CC889" s="254"/>
      <c r="CD889" s="254"/>
      <c r="CE889" s="254"/>
      <c r="CF889" s="247"/>
      <c r="CG889" s="64"/>
      <c r="CH889" s="255"/>
      <c r="CI889" s="255"/>
      <c r="CJ889" s="255"/>
      <c r="CK889" s="255"/>
      <c r="CL889" s="255"/>
      <c r="CM889" s="256"/>
      <c r="CN889" s="256"/>
      <c r="CO889" s="256"/>
      <c r="CP889" s="256"/>
      <c r="CQ889" s="256"/>
      <c r="CR889" s="247"/>
      <c r="CS889" s="64"/>
      <c r="CT889" s="226"/>
      <c r="CU889" s="226"/>
      <c r="CV889" s="226"/>
      <c r="CW889" s="226"/>
      <c r="CX889" s="226"/>
      <c r="CY889" s="247"/>
      <c r="CZ889" s="64"/>
      <c r="DA889" s="256"/>
      <c r="DB889" s="256"/>
      <c r="DC889" s="256"/>
      <c r="DD889" s="256"/>
      <c r="DE889" s="256"/>
    </row>
    <row r="890" spans="1:109" ht="16.5" x14ac:dyDescent="0.3">
      <c r="A890" s="391">
        <v>2018</v>
      </c>
      <c r="B890" s="353" t="s">
        <v>52</v>
      </c>
      <c r="C890" s="354" t="s">
        <v>112</v>
      </c>
      <c r="D890" s="355">
        <v>9579.6899999999987</v>
      </c>
      <c r="E890" s="355">
        <v>24947.390500000005</v>
      </c>
      <c r="F890" s="356">
        <v>7527.0524999999998</v>
      </c>
      <c r="G890" s="356">
        <v>1078.2549999999999</v>
      </c>
      <c r="H890" s="357">
        <v>43132.388000000006</v>
      </c>
      <c r="I890" s="54"/>
      <c r="J890" s="54"/>
      <c r="BY890" s="247"/>
      <c r="BZ890" s="64"/>
      <c r="CA890" s="254"/>
      <c r="CB890" s="254"/>
      <c r="CC890" s="254"/>
      <c r="CD890" s="254"/>
      <c r="CE890" s="254"/>
      <c r="CF890" s="247"/>
      <c r="CG890" s="64"/>
      <c r="CH890" s="255"/>
      <c r="CI890" s="255"/>
      <c r="CJ890" s="255"/>
      <c r="CK890" s="255"/>
      <c r="CL890" s="255"/>
      <c r="CM890" s="256"/>
      <c r="CN890" s="256"/>
      <c r="CO890" s="256"/>
      <c r="CP890" s="256"/>
      <c r="CQ890" s="256"/>
      <c r="CR890" s="247"/>
      <c r="CS890" s="64"/>
      <c r="CT890" s="226"/>
      <c r="CU890" s="226"/>
      <c r="CV890" s="226"/>
      <c r="CW890" s="226"/>
      <c r="CX890" s="226"/>
      <c r="CY890" s="247"/>
      <c r="CZ890" s="64"/>
      <c r="DA890" s="256"/>
      <c r="DB890" s="256"/>
      <c r="DC890" s="256"/>
      <c r="DD890" s="256"/>
      <c r="DE890" s="256"/>
    </row>
    <row r="891" spans="1:109" ht="16.5" x14ac:dyDescent="0.3">
      <c r="A891" s="410">
        <v>2018</v>
      </c>
      <c r="B891" s="64" t="s">
        <v>40</v>
      </c>
      <c r="C891" s="358" t="s">
        <v>112</v>
      </c>
      <c r="D891" s="359">
        <v>9131.08</v>
      </c>
      <c r="E891" s="359">
        <v>27871.130999999994</v>
      </c>
      <c r="F891" s="360">
        <v>8708.7510000000002</v>
      </c>
      <c r="G891" s="360">
        <v>813.70499999999993</v>
      </c>
      <c r="H891" s="118">
        <v>46524.666999999987</v>
      </c>
      <c r="I891" s="54"/>
      <c r="J891" s="54"/>
      <c r="BY891" s="247"/>
      <c r="BZ891" s="64"/>
      <c r="CA891" s="254"/>
      <c r="CB891" s="254"/>
      <c r="CC891" s="254"/>
      <c r="CD891" s="254"/>
      <c r="CE891" s="254"/>
      <c r="CF891" s="247"/>
      <c r="CG891" s="64"/>
      <c r="CH891" s="255"/>
      <c r="CI891" s="255"/>
      <c r="CJ891" s="255"/>
      <c r="CK891" s="255"/>
      <c r="CL891" s="255"/>
      <c r="CM891" s="256"/>
      <c r="CN891" s="256"/>
      <c r="CO891" s="256"/>
      <c r="CP891" s="256"/>
      <c r="CQ891" s="256"/>
      <c r="CR891" s="247"/>
      <c r="CS891" s="64"/>
      <c r="CT891" s="226"/>
      <c r="CU891" s="226"/>
      <c r="CV891" s="226"/>
      <c r="CW891" s="226"/>
      <c r="CX891" s="226"/>
      <c r="CY891" s="247"/>
      <c r="CZ891" s="64"/>
      <c r="DA891" s="256"/>
      <c r="DB891" s="256"/>
      <c r="DC891" s="256"/>
      <c r="DD891" s="256"/>
      <c r="DE891" s="256"/>
    </row>
    <row r="892" spans="1:109" ht="16.5" x14ac:dyDescent="0.3">
      <c r="A892" s="391">
        <v>2018</v>
      </c>
      <c r="B892" s="353" t="s">
        <v>42</v>
      </c>
      <c r="C892" s="354" t="s">
        <v>112</v>
      </c>
      <c r="D892" s="355">
        <v>10089.959999999999</v>
      </c>
      <c r="E892" s="355">
        <v>26655.589499999998</v>
      </c>
      <c r="F892" s="356">
        <v>7604.3949999999995</v>
      </c>
      <c r="G892" s="356">
        <v>813.34999999999991</v>
      </c>
      <c r="H892" s="357">
        <v>45163.294500000004</v>
      </c>
      <c r="I892" s="54"/>
      <c r="J892" s="54"/>
      <c r="BY892" s="247"/>
      <c r="BZ892" s="64"/>
      <c r="CA892" s="254"/>
      <c r="CB892" s="254"/>
      <c r="CC892" s="254"/>
      <c r="CD892" s="254"/>
      <c r="CE892" s="254"/>
      <c r="CF892" s="247"/>
      <c r="CG892" s="64"/>
      <c r="CH892" s="255"/>
      <c r="CI892" s="255"/>
      <c r="CJ892" s="255"/>
      <c r="CK892" s="255"/>
      <c r="CL892" s="255"/>
      <c r="CM892" s="256"/>
      <c r="CN892" s="256"/>
      <c r="CO892" s="256"/>
      <c r="CP892" s="256"/>
      <c r="CQ892" s="256"/>
      <c r="CR892" s="247"/>
      <c r="CS892" s="64"/>
      <c r="CT892" s="226"/>
      <c r="CU892" s="226"/>
      <c r="CV892" s="226"/>
      <c r="CW892" s="226"/>
      <c r="CX892" s="226"/>
      <c r="CY892" s="247"/>
      <c r="CZ892" s="64"/>
      <c r="DA892" s="256"/>
      <c r="DB892" s="256"/>
      <c r="DC892" s="256"/>
      <c r="DD892" s="256"/>
      <c r="DE892" s="256"/>
    </row>
    <row r="893" spans="1:109" ht="16.5" x14ac:dyDescent="0.3">
      <c r="A893" s="410">
        <v>2018</v>
      </c>
      <c r="B893" s="64" t="s">
        <v>43</v>
      </c>
      <c r="C893" s="358" t="s">
        <v>112</v>
      </c>
      <c r="D893" s="359">
        <v>9055.26</v>
      </c>
      <c r="E893" s="359">
        <v>25273.988999999998</v>
      </c>
      <c r="F893" s="360">
        <v>8087.0424999999996</v>
      </c>
      <c r="G893" s="360">
        <v>740.93999999999994</v>
      </c>
      <c r="H893" s="118">
        <v>43157.231499999994</v>
      </c>
      <c r="I893" s="54"/>
      <c r="J893" s="54"/>
      <c r="BY893" s="247"/>
      <c r="BZ893" s="64"/>
      <c r="CA893" s="254"/>
      <c r="CB893" s="254"/>
      <c r="CC893" s="254"/>
      <c r="CD893" s="254"/>
      <c r="CE893" s="254"/>
      <c r="CF893" s="247"/>
      <c r="CG893" s="64"/>
      <c r="CH893" s="255"/>
      <c r="CI893" s="255"/>
      <c r="CJ893" s="255"/>
      <c r="CK893" s="255"/>
      <c r="CL893" s="255"/>
      <c r="CM893" s="256"/>
      <c r="CN893" s="256"/>
      <c r="CO893" s="256"/>
      <c r="CP893" s="256"/>
      <c r="CQ893" s="256"/>
      <c r="CR893" s="247"/>
      <c r="CS893" s="64"/>
      <c r="CT893" s="226"/>
      <c r="CU893" s="226"/>
      <c r="CV893" s="226"/>
      <c r="CW893" s="226"/>
      <c r="CX893" s="226"/>
      <c r="CY893" s="247"/>
      <c r="CZ893" s="64"/>
      <c r="DA893" s="256"/>
      <c r="DB893" s="256"/>
      <c r="DC893" s="256"/>
      <c r="DD893" s="256"/>
      <c r="DE893" s="256"/>
    </row>
    <row r="894" spans="1:109" ht="16.5" x14ac:dyDescent="0.3">
      <c r="A894" s="391">
        <v>2018</v>
      </c>
      <c r="B894" s="353" t="s">
        <v>44</v>
      </c>
      <c r="C894" s="354" t="s">
        <v>112</v>
      </c>
      <c r="D894" s="355">
        <v>10206.09</v>
      </c>
      <c r="E894" s="355">
        <v>26439.632000000001</v>
      </c>
      <c r="F894" s="356">
        <v>8569.2279999999992</v>
      </c>
      <c r="G894" s="356">
        <v>751.3125</v>
      </c>
      <c r="H894" s="357">
        <v>45966.262499999997</v>
      </c>
      <c r="I894" s="54"/>
      <c r="J894" s="54"/>
      <c r="BY894" s="247"/>
      <c r="BZ894" s="64"/>
      <c r="CA894" s="254"/>
      <c r="CB894" s="254"/>
      <c r="CC894" s="254"/>
      <c r="CD894" s="254"/>
      <c r="CE894" s="254"/>
      <c r="CF894" s="247"/>
      <c r="CG894" s="64"/>
      <c r="CH894" s="255"/>
      <c r="CI894" s="255"/>
      <c r="CJ894" s="255"/>
      <c r="CK894" s="255"/>
      <c r="CL894" s="255"/>
      <c r="CM894" s="256"/>
      <c r="CN894" s="256"/>
      <c r="CO894" s="256"/>
      <c r="CP894" s="256"/>
      <c r="CQ894" s="256"/>
      <c r="CR894" s="247"/>
      <c r="CS894" s="64"/>
      <c r="CT894" s="226"/>
      <c r="CU894" s="226"/>
      <c r="CV894" s="226"/>
      <c r="CW894" s="226"/>
      <c r="CX894" s="226"/>
      <c r="CY894" s="247"/>
      <c r="CZ894" s="64"/>
      <c r="DA894" s="256"/>
      <c r="DB894" s="256"/>
      <c r="DC894" s="256"/>
      <c r="DD894" s="256"/>
      <c r="DE894" s="256"/>
    </row>
    <row r="895" spans="1:109" ht="16.5" x14ac:dyDescent="0.3">
      <c r="A895" s="410">
        <v>2018</v>
      </c>
      <c r="B895" s="64" t="s">
        <v>45</v>
      </c>
      <c r="C895" s="358" t="s">
        <v>112</v>
      </c>
      <c r="D895" s="359">
        <v>10027.719999999999</v>
      </c>
      <c r="E895" s="359">
        <v>27203.199500000006</v>
      </c>
      <c r="F895" s="360">
        <v>8055.6844999999994</v>
      </c>
      <c r="G895" s="360">
        <v>671.83249999999998</v>
      </c>
      <c r="H895" s="118">
        <v>45958.436500000003</v>
      </c>
      <c r="I895" s="54"/>
      <c r="J895" s="54"/>
      <c r="BY895" s="247"/>
      <c r="BZ895" s="64"/>
      <c r="CA895" s="254"/>
      <c r="CB895" s="254"/>
      <c r="CC895" s="254"/>
      <c r="CD895" s="254"/>
      <c r="CE895" s="254"/>
      <c r="CF895" s="247"/>
      <c r="CG895" s="64"/>
      <c r="CH895" s="255"/>
      <c r="CI895" s="255"/>
      <c r="CJ895" s="255"/>
      <c r="CK895" s="255"/>
      <c r="CL895" s="255"/>
      <c r="CM895" s="256"/>
      <c r="CN895" s="256"/>
      <c r="CO895" s="256"/>
      <c r="CP895" s="256"/>
      <c r="CQ895" s="256"/>
      <c r="CR895" s="247"/>
      <c r="CS895" s="64"/>
      <c r="CT895" s="226"/>
      <c r="CU895" s="226"/>
      <c r="CV895" s="226"/>
      <c r="CW895" s="226"/>
      <c r="CX895" s="226"/>
      <c r="CY895" s="247"/>
      <c r="CZ895" s="64"/>
      <c r="DA895" s="256"/>
      <c r="DB895" s="256"/>
      <c r="DC895" s="256"/>
      <c r="DD895" s="256"/>
      <c r="DE895" s="256"/>
    </row>
    <row r="896" spans="1:109" ht="16.5" x14ac:dyDescent="0.3">
      <c r="A896" s="391">
        <v>2018</v>
      </c>
      <c r="B896" s="353" t="s">
        <v>46</v>
      </c>
      <c r="C896" s="354" t="s">
        <v>112</v>
      </c>
      <c r="D896" s="355">
        <v>9951.005000000001</v>
      </c>
      <c r="E896" s="355">
        <v>25587.407500000001</v>
      </c>
      <c r="F896" s="356">
        <v>8413.8275000000012</v>
      </c>
      <c r="G896" s="356">
        <v>645.47</v>
      </c>
      <c r="H896" s="357">
        <v>44597.709999999992</v>
      </c>
      <c r="I896" s="54"/>
      <c r="J896" s="54"/>
      <c r="BY896" s="247"/>
      <c r="BZ896" s="64"/>
      <c r="CA896" s="254"/>
      <c r="CB896" s="254"/>
      <c r="CC896" s="254"/>
      <c r="CD896" s="254"/>
      <c r="CE896" s="254"/>
      <c r="CF896" s="247"/>
      <c r="CG896" s="64"/>
      <c r="CH896" s="255"/>
      <c r="CI896" s="255"/>
      <c r="CJ896" s="255"/>
      <c r="CK896" s="255"/>
      <c r="CL896" s="255"/>
      <c r="CM896" s="256"/>
      <c r="CN896" s="256"/>
      <c r="CO896" s="256"/>
      <c r="CP896" s="256"/>
      <c r="CQ896" s="256"/>
      <c r="CR896" s="247"/>
      <c r="CS896" s="64"/>
      <c r="CT896" s="226"/>
      <c r="CU896" s="226"/>
      <c r="CV896" s="226"/>
      <c r="CW896" s="226"/>
      <c r="CX896" s="226"/>
      <c r="CY896" s="247"/>
      <c r="CZ896" s="64"/>
      <c r="DA896" s="256"/>
      <c r="DB896" s="256"/>
      <c r="DC896" s="256"/>
      <c r="DD896" s="256"/>
      <c r="DE896" s="256"/>
    </row>
    <row r="897" spans="1:109" ht="16.5" x14ac:dyDescent="0.3">
      <c r="A897" s="410">
        <v>2018</v>
      </c>
      <c r="B897" s="64" t="s">
        <v>47</v>
      </c>
      <c r="C897" s="358" t="s">
        <v>112</v>
      </c>
      <c r="D897" s="359">
        <v>11325.2575</v>
      </c>
      <c r="E897" s="359">
        <v>27427.083500000008</v>
      </c>
      <c r="F897" s="360">
        <v>7474.33</v>
      </c>
      <c r="G897" s="360">
        <v>638.31750000000011</v>
      </c>
      <c r="H897" s="118">
        <v>46864.988500000007</v>
      </c>
      <c r="I897" s="54"/>
      <c r="J897" s="54"/>
      <c r="BY897" s="247"/>
      <c r="BZ897" s="64"/>
      <c r="CA897" s="254"/>
      <c r="CB897" s="254"/>
      <c r="CC897" s="254"/>
      <c r="CD897" s="254"/>
      <c r="CE897" s="254"/>
      <c r="CF897" s="247"/>
      <c r="CG897" s="64"/>
      <c r="CH897" s="255"/>
      <c r="CI897" s="255"/>
      <c r="CJ897" s="255"/>
      <c r="CK897" s="255"/>
      <c r="CL897" s="255"/>
      <c r="CM897" s="256"/>
      <c r="CN897" s="256"/>
      <c r="CO897" s="256"/>
      <c r="CP897" s="256"/>
      <c r="CQ897" s="256"/>
      <c r="CR897" s="247"/>
      <c r="CS897" s="64"/>
      <c r="CT897" s="226"/>
      <c r="CU897" s="226"/>
      <c r="CV897" s="226"/>
      <c r="CW897" s="226"/>
      <c r="CX897" s="226"/>
      <c r="CY897" s="247"/>
      <c r="CZ897" s="64"/>
      <c r="DA897" s="256"/>
      <c r="DB897" s="256"/>
      <c r="DC897" s="256"/>
      <c r="DD897" s="256"/>
      <c r="DE897" s="256"/>
    </row>
    <row r="898" spans="1:109" ht="16.5" x14ac:dyDescent="0.3">
      <c r="A898" s="391">
        <v>2018</v>
      </c>
      <c r="B898" s="353" t="s">
        <v>48</v>
      </c>
      <c r="C898" s="354" t="s">
        <v>112</v>
      </c>
      <c r="D898" s="355">
        <v>12019.9475</v>
      </c>
      <c r="E898" s="355">
        <v>28578.269500000002</v>
      </c>
      <c r="F898" s="356">
        <v>8065.5770000000002</v>
      </c>
      <c r="G898" s="356">
        <v>895.3</v>
      </c>
      <c r="H898" s="357">
        <v>49559.093999999997</v>
      </c>
      <c r="I898" s="54"/>
      <c r="J898" s="54"/>
      <c r="BY898" s="247"/>
      <c r="BZ898" s="64"/>
      <c r="CA898" s="254"/>
      <c r="CB898" s="254"/>
      <c r="CC898" s="254"/>
      <c r="CD898" s="254"/>
      <c r="CE898" s="254"/>
      <c r="CF898" s="247"/>
      <c r="CG898" s="64"/>
      <c r="CH898" s="255"/>
      <c r="CI898" s="255"/>
      <c r="CJ898" s="255"/>
      <c r="CK898" s="255"/>
      <c r="CL898" s="255"/>
      <c r="CM898" s="256"/>
      <c r="CN898" s="256"/>
      <c r="CO898" s="256"/>
      <c r="CP898" s="256"/>
      <c r="CQ898" s="256"/>
      <c r="CR898" s="247"/>
      <c r="CS898" s="64"/>
      <c r="CT898" s="226"/>
      <c r="CU898" s="226"/>
      <c r="CV898" s="226"/>
      <c r="CW898" s="226"/>
      <c r="CX898" s="226"/>
      <c r="CY898" s="247"/>
      <c r="CZ898" s="64"/>
      <c r="DA898" s="256"/>
      <c r="DB898" s="256"/>
      <c r="DC898" s="256"/>
      <c r="DD898" s="256"/>
      <c r="DE898" s="256"/>
    </row>
    <row r="899" spans="1:109" ht="16.5" x14ac:dyDescent="0.3">
      <c r="A899" s="410">
        <v>2018</v>
      </c>
      <c r="B899" s="64" t="s">
        <v>49</v>
      </c>
      <c r="C899" s="358" t="s">
        <v>112</v>
      </c>
      <c r="D899" s="359">
        <v>11521.3125</v>
      </c>
      <c r="E899" s="359">
        <v>26630.110000000004</v>
      </c>
      <c r="F899" s="360">
        <v>6225.2204999999994</v>
      </c>
      <c r="G899" s="360">
        <v>927.63999999999987</v>
      </c>
      <c r="H899" s="118">
        <v>45304.283000000003</v>
      </c>
      <c r="I899" s="54"/>
      <c r="J899" s="54"/>
      <c r="BY899" s="247"/>
      <c r="BZ899" s="64"/>
      <c r="CA899" s="254"/>
      <c r="CB899" s="254"/>
      <c r="CC899" s="254"/>
      <c r="CD899" s="254"/>
      <c r="CE899" s="254"/>
      <c r="CF899" s="247"/>
      <c r="CG899" s="64"/>
      <c r="CH899" s="255"/>
      <c r="CI899" s="255"/>
      <c r="CJ899" s="255"/>
      <c r="CK899" s="255"/>
      <c r="CL899" s="255"/>
      <c r="CM899" s="256"/>
      <c r="CN899" s="256"/>
      <c r="CO899" s="256"/>
      <c r="CP899" s="256"/>
      <c r="CQ899" s="256"/>
      <c r="CR899" s="247"/>
      <c r="CS899" s="64"/>
      <c r="CT899" s="226"/>
      <c r="CU899" s="226"/>
      <c r="CV899" s="226"/>
      <c r="CW899" s="226"/>
      <c r="CX899" s="226"/>
      <c r="CY899" s="247"/>
      <c r="CZ899" s="64"/>
      <c r="DA899" s="256"/>
      <c r="DB899" s="256"/>
      <c r="DC899" s="256"/>
      <c r="DD899" s="256"/>
      <c r="DE899" s="256"/>
    </row>
    <row r="900" spans="1:109" ht="16.5" x14ac:dyDescent="0.3">
      <c r="A900" s="391">
        <v>2019</v>
      </c>
      <c r="B900" s="353" t="s">
        <v>50</v>
      </c>
      <c r="C900" s="354" t="s">
        <v>112</v>
      </c>
      <c r="D900" s="355">
        <v>8338.1899999999987</v>
      </c>
      <c r="E900" s="355">
        <v>24639.415999999994</v>
      </c>
      <c r="F900" s="356">
        <v>6025.5129999999999</v>
      </c>
      <c r="G900" s="356">
        <v>984.83</v>
      </c>
      <c r="H900" s="357">
        <v>39987.948999999993</v>
      </c>
      <c r="I900" s="54"/>
      <c r="J900" s="54"/>
      <c r="BY900" s="247"/>
      <c r="BZ900" s="64"/>
      <c r="CA900" s="254"/>
      <c r="CB900" s="254"/>
      <c r="CC900" s="254"/>
      <c r="CD900" s="254"/>
      <c r="CE900" s="254"/>
      <c r="CF900" s="247"/>
      <c r="CG900" s="64"/>
      <c r="CH900" s="255"/>
      <c r="CI900" s="255"/>
      <c r="CJ900" s="255"/>
      <c r="CK900" s="255"/>
      <c r="CL900" s="255"/>
      <c r="CM900" s="256"/>
      <c r="CN900" s="256"/>
      <c r="CO900" s="256"/>
      <c r="CP900" s="256"/>
      <c r="CQ900" s="256"/>
      <c r="CR900" s="247"/>
      <c r="CS900" s="64"/>
      <c r="CT900" s="226"/>
      <c r="CU900" s="226"/>
      <c r="CV900" s="226"/>
      <c r="CW900" s="226"/>
      <c r="CX900" s="226"/>
      <c r="CY900" s="247"/>
      <c r="CZ900" s="64"/>
      <c r="DA900" s="256"/>
      <c r="DB900" s="256"/>
      <c r="DC900" s="256"/>
      <c r="DD900" s="256"/>
      <c r="DE900" s="256"/>
    </row>
    <row r="901" spans="1:109" ht="16.5" x14ac:dyDescent="0.3">
      <c r="A901" s="410">
        <v>2019</v>
      </c>
      <c r="B901" s="64" t="s">
        <v>51</v>
      </c>
      <c r="C901" s="358" t="s">
        <v>112</v>
      </c>
      <c r="D901" s="359">
        <v>11730.952499999999</v>
      </c>
      <c r="E901" s="359">
        <v>24307.9385</v>
      </c>
      <c r="F901" s="360">
        <v>6720.4139999999989</v>
      </c>
      <c r="G901" s="360">
        <v>1236.7379999999998</v>
      </c>
      <c r="H901" s="118">
        <v>43996.042999999998</v>
      </c>
      <c r="I901" s="54"/>
      <c r="J901" s="54"/>
      <c r="BY901" s="247"/>
      <c r="BZ901" s="64"/>
      <c r="CA901" s="254"/>
      <c r="CB901" s="254"/>
      <c r="CC901" s="254"/>
      <c r="CD901" s="254"/>
      <c r="CE901" s="254"/>
      <c r="CF901" s="247"/>
      <c r="CG901" s="64"/>
      <c r="CH901" s="255"/>
      <c r="CI901" s="255"/>
      <c r="CJ901" s="255"/>
      <c r="CK901" s="255"/>
      <c r="CL901" s="255"/>
      <c r="CM901" s="256"/>
      <c r="CN901" s="256"/>
      <c r="CO901" s="256"/>
      <c r="CP901" s="256"/>
      <c r="CQ901" s="256"/>
      <c r="CR901" s="247"/>
      <c r="CS901" s="64"/>
      <c r="CT901" s="226"/>
      <c r="CU901" s="226"/>
      <c r="CV901" s="226"/>
      <c r="CW901" s="226"/>
      <c r="CX901" s="226"/>
      <c r="CY901" s="247"/>
      <c r="CZ901" s="64"/>
      <c r="DA901" s="256"/>
      <c r="DB901" s="256"/>
      <c r="DC901" s="256"/>
      <c r="DD901" s="256"/>
      <c r="DE901" s="256"/>
    </row>
    <row r="902" spans="1:109" ht="16.5" x14ac:dyDescent="0.3">
      <c r="A902" s="391">
        <v>2019</v>
      </c>
      <c r="B902" s="353" t="s">
        <v>52</v>
      </c>
      <c r="C902" s="354" t="s">
        <v>112</v>
      </c>
      <c r="D902" s="355">
        <v>11210.141500000002</v>
      </c>
      <c r="E902" s="355">
        <v>28177.084999999995</v>
      </c>
      <c r="F902" s="356">
        <v>7461.0485000000008</v>
      </c>
      <c r="G902" s="356">
        <v>915.09849999999994</v>
      </c>
      <c r="H902" s="357">
        <v>47763.373500000009</v>
      </c>
      <c r="I902" s="54"/>
      <c r="J902" s="54"/>
      <c r="BY902" s="247"/>
      <c r="BZ902" s="64"/>
      <c r="CA902" s="254"/>
      <c r="CB902" s="254"/>
      <c r="CC902" s="254"/>
      <c r="CD902" s="254"/>
      <c r="CE902" s="254"/>
      <c r="CF902" s="247"/>
      <c r="CG902" s="64"/>
      <c r="CH902" s="255"/>
      <c r="CI902" s="255"/>
      <c r="CJ902" s="255"/>
      <c r="CK902" s="255"/>
      <c r="CL902" s="255"/>
      <c r="CM902" s="256"/>
      <c r="CN902" s="256"/>
      <c r="CO902" s="256"/>
      <c r="CP902" s="256"/>
      <c r="CQ902" s="256"/>
      <c r="CR902" s="247"/>
      <c r="CS902" s="64"/>
      <c r="CT902" s="226"/>
      <c r="CU902" s="226"/>
      <c r="CV902" s="226"/>
      <c r="CW902" s="226"/>
      <c r="CX902" s="226"/>
      <c r="CY902" s="247"/>
      <c r="CZ902" s="64"/>
      <c r="DA902" s="256"/>
      <c r="DB902" s="256"/>
      <c r="DC902" s="256"/>
      <c r="DD902" s="256"/>
      <c r="DE902" s="256"/>
    </row>
    <row r="903" spans="1:109" ht="16.5" x14ac:dyDescent="0.3">
      <c r="A903" s="410">
        <v>2019</v>
      </c>
      <c r="B903" s="64" t="s">
        <v>40</v>
      </c>
      <c r="C903" s="358" t="s">
        <v>112</v>
      </c>
      <c r="D903" s="359">
        <v>11528.62</v>
      </c>
      <c r="E903" s="359">
        <v>25302.294999999998</v>
      </c>
      <c r="F903" s="360">
        <v>6462.7805000000008</v>
      </c>
      <c r="G903" s="360">
        <v>1056.393</v>
      </c>
      <c r="H903" s="118">
        <v>44350.088499999998</v>
      </c>
      <c r="I903" s="54"/>
      <c r="J903" s="54"/>
      <c r="BY903" s="247"/>
      <c r="BZ903" s="64"/>
      <c r="CA903" s="254"/>
      <c r="CB903" s="254"/>
      <c r="CC903" s="254"/>
      <c r="CD903" s="254"/>
      <c r="CE903" s="254"/>
      <c r="CF903" s="247"/>
      <c r="CG903" s="64"/>
      <c r="CH903" s="255"/>
      <c r="CI903" s="255"/>
      <c r="CJ903" s="255"/>
      <c r="CK903" s="255"/>
      <c r="CL903" s="255"/>
      <c r="CM903" s="256"/>
      <c r="CN903" s="256"/>
      <c r="CO903" s="256"/>
      <c r="CP903" s="256"/>
      <c r="CQ903" s="256"/>
      <c r="CR903" s="247"/>
      <c r="CS903" s="64"/>
      <c r="CT903" s="226"/>
      <c r="CU903" s="226"/>
      <c r="CV903" s="226"/>
      <c r="CW903" s="226"/>
      <c r="CX903" s="226"/>
      <c r="CY903" s="247"/>
      <c r="CZ903" s="64"/>
      <c r="DA903" s="256"/>
      <c r="DB903" s="256"/>
      <c r="DC903" s="256"/>
      <c r="DD903" s="256"/>
      <c r="DE903" s="256"/>
    </row>
    <row r="904" spans="1:109" ht="16.5" x14ac:dyDescent="0.3">
      <c r="A904" s="391">
        <v>2019</v>
      </c>
      <c r="B904" s="353" t="s">
        <v>42</v>
      </c>
      <c r="C904" s="354" t="s">
        <v>112</v>
      </c>
      <c r="D904" s="355">
        <v>15911.435000000001</v>
      </c>
      <c r="E904" s="355">
        <v>27622.656500000005</v>
      </c>
      <c r="F904" s="356">
        <v>6150.125</v>
      </c>
      <c r="G904" s="356">
        <v>1315.1399999999999</v>
      </c>
      <c r="H904" s="357">
        <v>50999.356500000002</v>
      </c>
      <c r="I904" s="54"/>
      <c r="J904" s="54"/>
      <c r="BY904" s="247"/>
      <c r="BZ904" s="64"/>
      <c r="CA904" s="254"/>
      <c r="CB904" s="254"/>
      <c r="CC904" s="254"/>
      <c r="CD904" s="254"/>
      <c r="CE904" s="254"/>
      <c r="CF904" s="247"/>
      <c r="CG904" s="64"/>
      <c r="CH904" s="255"/>
      <c r="CI904" s="255"/>
      <c r="CJ904" s="255"/>
      <c r="CK904" s="255"/>
      <c r="CL904" s="255"/>
      <c r="CM904" s="256"/>
      <c r="CN904" s="256"/>
      <c r="CO904" s="256"/>
      <c r="CP904" s="256"/>
      <c r="CQ904" s="256"/>
      <c r="CR904" s="247"/>
      <c r="CS904" s="64"/>
      <c r="CT904" s="226"/>
      <c r="CU904" s="226"/>
      <c r="CV904" s="226"/>
      <c r="CW904" s="226"/>
      <c r="CX904" s="226"/>
      <c r="CY904" s="247"/>
      <c r="CZ904" s="64"/>
      <c r="DA904" s="256"/>
      <c r="DB904" s="256"/>
      <c r="DC904" s="256"/>
      <c r="DD904" s="256"/>
      <c r="DE904" s="256"/>
    </row>
    <row r="905" spans="1:109" ht="16.5" x14ac:dyDescent="0.3">
      <c r="A905" s="410">
        <v>2019</v>
      </c>
      <c r="B905" s="64" t="s">
        <v>43</v>
      </c>
      <c r="C905" s="358" t="s">
        <v>112</v>
      </c>
      <c r="D905" s="359">
        <v>13700.8375</v>
      </c>
      <c r="E905" s="359">
        <v>26038.217499999999</v>
      </c>
      <c r="F905" s="360">
        <v>5380.2579999999998</v>
      </c>
      <c r="G905" s="360">
        <v>1559.3799999999999</v>
      </c>
      <c r="H905" s="118">
        <v>46678.692999999999</v>
      </c>
      <c r="I905" s="54"/>
      <c r="J905" s="54"/>
      <c r="BY905" s="247"/>
      <c r="BZ905" s="64"/>
      <c r="CA905" s="254"/>
      <c r="CB905" s="254"/>
      <c r="CC905" s="254"/>
      <c r="CD905" s="254"/>
      <c r="CE905" s="254"/>
      <c r="CF905" s="247"/>
      <c r="CG905" s="64"/>
      <c r="CH905" s="255"/>
      <c r="CI905" s="255"/>
      <c r="CJ905" s="255"/>
      <c r="CK905" s="255"/>
      <c r="CL905" s="255"/>
      <c r="CM905" s="256"/>
      <c r="CN905" s="256"/>
      <c r="CO905" s="256"/>
      <c r="CP905" s="256"/>
      <c r="CQ905" s="256"/>
      <c r="CR905" s="247"/>
      <c r="CS905" s="64"/>
      <c r="CT905" s="226"/>
      <c r="CU905" s="226"/>
      <c r="CV905" s="226"/>
      <c r="CW905" s="226"/>
      <c r="CX905" s="226"/>
      <c r="CY905" s="247"/>
      <c r="CZ905" s="64"/>
      <c r="DA905" s="256"/>
      <c r="DB905" s="256"/>
      <c r="DC905" s="256"/>
      <c r="DD905" s="256"/>
      <c r="DE905" s="256"/>
    </row>
    <row r="906" spans="1:109" ht="16.5" x14ac:dyDescent="0.3">
      <c r="A906" s="391">
        <v>2019</v>
      </c>
      <c r="B906" s="353" t="s">
        <v>44</v>
      </c>
      <c r="C906" s="354" t="s">
        <v>112</v>
      </c>
      <c r="D906" s="355">
        <v>15542.7955</v>
      </c>
      <c r="E906" s="355">
        <v>29116.17349999999</v>
      </c>
      <c r="F906" s="356">
        <v>6070.7045000000016</v>
      </c>
      <c r="G906" s="356">
        <v>1703.8779999999999</v>
      </c>
      <c r="H906" s="357">
        <v>52433.551499999987</v>
      </c>
      <c r="I906" s="54"/>
      <c r="J906" s="54"/>
      <c r="BY906" s="247"/>
      <c r="BZ906" s="64"/>
      <c r="CA906" s="254"/>
      <c r="CB906" s="254"/>
      <c r="CC906" s="254"/>
      <c r="CD906" s="254"/>
      <c r="CE906" s="254"/>
      <c r="CF906" s="247"/>
      <c r="CG906" s="64"/>
      <c r="CH906" s="255"/>
      <c r="CI906" s="255"/>
      <c r="CJ906" s="255"/>
      <c r="CK906" s="255"/>
      <c r="CL906" s="255"/>
      <c r="CM906" s="256"/>
      <c r="CN906" s="256"/>
      <c r="CO906" s="256"/>
      <c r="CP906" s="256"/>
      <c r="CQ906" s="256"/>
      <c r="CR906" s="247"/>
      <c r="CS906" s="64"/>
      <c r="CT906" s="226"/>
      <c r="CU906" s="226"/>
      <c r="CV906" s="226"/>
      <c r="CW906" s="226"/>
      <c r="CX906" s="226"/>
      <c r="CY906" s="247"/>
      <c r="CZ906" s="64"/>
      <c r="DA906" s="256"/>
      <c r="DB906" s="256"/>
      <c r="DC906" s="256"/>
      <c r="DD906" s="256"/>
      <c r="DE906" s="256"/>
    </row>
    <row r="907" spans="1:109" ht="16.5" x14ac:dyDescent="0.3">
      <c r="A907" s="410">
        <v>2019</v>
      </c>
      <c r="B907" s="64" t="s">
        <v>45</v>
      </c>
      <c r="C907" s="358" t="s">
        <v>112</v>
      </c>
      <c r="D907" s="359">
        <v>16188.548000000003</v>
      </c>
      <c r="E907" s="359">
        <v>29066.523000000001</v>
      </c>
      <c r="F907" s="360">
        <v>5622.6009999999997</v>
      </c>
      <c r="G907" s="360">
        <v>1357.125</v>
      </c>
      <c r="H907" s="118">
        <v>52234.796999999999</v>
      </c>
      <c r="I907" s="54"/>
      <c r="J907" s="54"/>
      <c r="BY907" s="247"/>
      <c r="BZ907" s="64"/>
      <c r="CA907" s="254"/>
      <c r="CB907" s="254"/>
      <c r="CC907" s="254"/>
      <c r="CD907" s="254"/>
      <c r="CE907" s="254"/>
      <c r="CF907" s="247"/>
      <c r="CG907" s="64"/>
      <c r="CH907" s="255"/>
      <c r="CI907" s="255"/>
      <c r="CJ907" s="255"/>
      <c r="CK907" s="255"/>
      <c r="CL907" s="255"/>
      <c r="CM907" s="256"/>
      <c r="CN907" s="256"/>
      <c r="CO907" s="256"/>
      <c r="CP907" s="256"/>
      <c r="CQ907" s="256"/>
      <c r="CR907" s="247"/>
      <c r="CS907" s="64"/>
      <c r="CT907" s="226"/>
      <c r="CU907" s="226"/>
      <c r="CV907" s="226"/>
      <c r="CW907" s="226"/>
      <c r="CX907" s="226"/>
      <c r="CY907" s="247"/>
      <c r="CZ907" s="64"/>
      <c r="DA907" s="256"/>
      <c r="DB907" s="256"/>
      <c r="DC907" s="256"/>
      <c r="DD907" s="256"/>
      <c r="DE907" s="256"/>
    </row>
    <row r="908" spans="1:109" ht="16.5" x14ac:dyDescent="0.3">
      <c r="A908" s="391">
        <v>2019</v>
      </c>
      <c r="B908" s="353" t="s">
        <v>46</v>
      </c>
      <c r="C908" s="354" t="s">
        <v>112</v>
      </c>
      <c r="D908" s="355">
        <v>14368.615</v>
      </c>
      <c r="E908" s="355">
        <v>29726.664500000003</v>
      </c>
      <c r="F908" s="356">
        <v>5411.7450000000008</v>
      </c>
      <c r="G908" s="356">
        <v>1317.5925000000002</v>
      </c>
      <c r="H908" s="357">
        <v>50824.616999999998</v>
      </c>
      <c r="I908" s="54"/>
      <c r="J908" s="54"/>
      <c r="BY908" s="247"/>
      <c r="BZ908" s="64"/>
      <c r="CA908" s="254"/>
      <c r="CB908" s="254"/>
      <c r="CC908" s="254"/>
      <c r="CD908" s="254"/>
      <c r="CE908" s="254"/>
      <c r="CF908" s="247"/>
      <c r="CG908" s="64"/>
      <c r="CH908" s="255"/>
      <c r="CI908" s="255"/>
      <c r="CJ908" s="255"/>
      <c r="CK908" s="255"/>
      <c r="CL908" s="255"/>
      <c r="CM908" s="256"/>
      <c r="CN908" s="256"/>
      <c r="CO908" s="256"/>
      <c r="CP908" s="256"/>
      <c r="CQ908" s="256"/>
      <c r="CR908" s="247"/>
      <c r="CS908" s="64"/>
      <c r="CT908" s="226"/>
      <c r="CU908" s="226"/>
      <c r="CV908" s="226"/>
      <c r="CW908" s="226"/>
      <c r="CX908" s="226"/>
      <c r="CY908" s="247"/>
      <c r="CZ908" s="64"/>
      <c r="DA908" s="256"/>
      <c r="DB908" s="256"/>
      <c r="DC908" s="256"/>
      <c r="DD908" s="256"/>
      <c r="DE908" s="256"/>
    </row>
    <row r="909" spans="1:109" ht="16.5" x14ac:dyDescent="0.3">
      <c r="A909" s="410">
        <v>2019</v>
      </c>
      <c r="B909" s="64" t="s">
        <v>47</v>
      </c>
      <c r="C909" s="358" t="s">
        <v>112</v>
      </c>
      <c r="D909" s="359">
        <v>16327.467499999999</v>
      </c>
      <c r="E909" s="359">
        <v>31451.352499999997</v>
      </c>
      <c r="F909" s="360">
        <v>6887.9175000000014</v>
      </c>
      <c r="G909" s="360">
        <v>1268.615</v>
      </c>
      <c r="H909" s="118">
        <v>55935.352500000008</v>
      </c>
      <c r="I909" s="54"/>
      <c r="J909" s="54"/>
      <c r="BY909" s="247"/>
      <c r="BZ909" s="64"/>
      <c r="CA909" s="254"/>
      <c r="CB909" s="254"/>
      <c r="CC909" s="254"/>
      <c r="CD909" s="254"/>
      <c r="CE909" s="254"/>
      <c r="CF909" s="247"/>
      <c r="CG909" s="64"/>
      <c r="CH909" s="255"/>
      <c r="CI909" s="255"/>
      <c r="CJ909" s="255"/>
      <c r="CK909" s="255"/>
      <c r="CL909" s="255"/>
      <c r="CM909" s="256"/>
      <c r="CN909" s="256"/>
      <c r="CO909" s="256"/>
      <c r="CP909" s="256"/>
      <c r="CQ909" s="256"/>
      <c r="CR909" s="247"/>
      <c r="CS909" s="64"/>
      <c r="CT909" s="226"/>
      <c r="CU909" s="226"/>
      <c r="CV909" s="226"/>
      <c r="CW909" s="226"/>
      <c r="CX909" s="226"/>
      <c r="CY909" s="247"/>
      <c r="CZ909" s="64"/>
      <c r="DA909" s="256"/>
      <c r="DB909" s="256"/>
      <c r="DC909" s="256"/>
      <c r="DD909" s="256"/>
      <c r="DE909" s="256"/>
    </row>
    <row r="910" spans="1:109" ht="16.5" x14ac:dyDescent="0.3">
      <c r="A910" s="391">
        <v>2019</v>
      </c>
      <c r="B910" s="353" t="s">
        <v>48</v>
      </c>
      <c r="C910" s="354" t="s">
        <v>112</v>
      </c>
      <c r="D910" s="355">
        <v>17362.0255</v>
      </c>
      <c r="E910" s="355">
        <v>31860.3465</v>
      </c>
      <c r="F910" s="356">
        <v>5780.4060000000027</v>
      </c>
      <c r="G910" s="356">
        <v>2024.0650000000001</v>
      </c>
      <c r="H910" s="357">
        <v>57026.843000000001</v>
      </c>
      <c r="I910" s="54"/>
      <c r="J910" s="54"/>
      <c r="BY910" s="247"/>
      <c r="BZ910" s="64"/>
      <c r="CA910" s="254"/>
      <c r="CB910" s="254"/>
      <c r="CC910" s="254"/>
      <c r="CD910" s="254"/>
      <c r="CE910" s="254"/>
      <c r="CF910" s="247"/>
      <c r="CG910" s="64"/>
      <c r="CH910" s="255"/>
      <c r="CI910" s="255"/>
      <c r="CJ910" s="255"/>
      <c r="CK910" s="255"/>
      <c r="CL910" s="255"/>
      <c r="CM910" s="256"/>
      <c r="CN910" s="256"/>
      <c r="CO910" s="256"/>
      <c r="CP910" s="256"/>
      <c r="CQ910" s="256"/>
      <c r="CR910" s="247"/>
      <c r="CS910" s="64"/>
      <c r="CT910" s="226"/>
      <c r="CU910" s="226"/>
      <c r="CV910" s="226"/>
      <c r="CW910" s="226"/>
      <c r="CX910" s="226"/>
      <c r="CY910" s="247"/>
      <c r="CZ910" s="64"/>
      <c r="DA910" s="256"/>
      <c r="DB910" s="256"/>
      <c r="DC910" s="256"/>
      <c r="DD910" s="256"/>
      <c r="DE910" s="256"/>
    </row>
    <row r="911" spans="1:109" ht="16.5" x14ac:dyDescent="0.3">
      <c r="A911" s="410">
        <v>2019</v>
      </c>
      <c r="B911" s="64" t="s">
        <v>49</v>
      </c>
      <c r="C911" s="358" t="s">
        <v>112</v>
      </c>
      <c r="D911" s="359">
        <v>14436.79</v>
      </c>
      <c r="E911" s="359">
        <v>30261.194499999998</v>
      </c>
      <c r="F911" s="360">
        <v>4771.0390000000007</v>
      </c>
      <c r="G911" s="360">
        <v>1870.9225000000001</v>
      </c>
      <c r="H911" s="118">
        <v>51339.945999999996</v>
      </c>
      <c r="I911" s="54"/>
      <c r="J911" s="54"/>
      <c r="BY911" s="247"/>
      <c r="BZ911" s="64"/>
      <c r="CA911" s="254"/>
      <c r="CB911" s="254"/>
      <c r="CC911" s="254"/>
      <c r="CD911" s="254"/>
      <c r="CE911" s="254"/>
      <c r="CF911" s="247"/>
      <c r="CG911" s="64"/>
      <c r="CH911" s="255"/>
      <c r="CI911" s="255"/>
      <c r="CJ911" s="255"/>
      <c r="CK911" s="255"/>
      <c r="CL911" s="255"/>
      <c r="CM911" s="256"/>
      <c r="CN911" s="256"/>
      <c r="CO911" s="256"/>
      <c r="CP911" s="256"/>
      <c r="CQ911" s="256"/>
      <c r="CR911" s="247"/>
      <c r="CS911" s="64"/>
      <c r="CT911" s="226"/>
      <c r="CU911" s="226"/>
      <c r="CV911" s="226"/>
      <c r="CW911" s="226"/>
      <c r="CX911" s="226"/>
      <c r="CY911" s="247"/>
      <c r="CZ911" s="64"/>
      <c r="DA911" s="256"/>
      <c r="DB911" s="256"/>
      <c r="DC911" s="256"/>
      <c r="DD911" s="256"/>
      <c r="DE911" s="256"/>
    </row>
    <row r="912" spans="1:109" ht="16.5" x14ac:dyDescent="0.3">
      <c r="A912" s="391">
        <v>2009</v>
      </c>
      <c r="B912" s="353" t="s">
        <v>40</v>
      </c>
      <c r="C912" s="354" t="s">
        <v>114</v>
      </c>
      <c r="D912" s="355">
        <v>361.23</v>
      </c>
      <c r="E912" s="355">
        <v>13553.61</v>
      </c>
      <c r="F912" s="356">
        <v>6963.79</v>
      </c>
      <c r="G912" s="356">
        <v>194</v>
      </c>
      <c r="H912" s="357">
        <v>21072.630000000005</v>
      </c>
      <c r="I912" s="54"/>
      <c r="J912" s="54"/>
      <c r="BY912" s="247"/>
      <c r="BZ912" s="64"/>
      <c r="CA912" s="254"/>
      <c r="CB912" s="254"/>
      <c r="CC912" s="254"/>
      <c r="CD912" s="254"/>
      <c r="CE912" s="254"/>
      <c r="CF912" s="247"/>
      <c r="CG912" s="64"/>
      <c r="CH912" s="255"/>
      <c r="CI912" s="255"/>
      <c r="CJ912" s="255"/>
      <c r="CK912" s="255"/>
      <c r="CL912" s="255"/>
      <c r="CM912" s="256"/>
      <c r="CN912" s="256"/>
      <c r="CO912" s="256"/>
      <c r="CP912" s="256"/>
      <c r="CQ912" s="256"/>
      <c r="CR912" s="247"/>
      <c r="CS912" s="64"/>
      <c r="CT912" s="226"/>
      <c r="CU912" s="226"/>
      <c r="CV912" s="226"/>
      <c r="CW912" s="226"/>
      <c r="CX912" s="226"/>
      <c r="CY912" s="247"/>
      <c r="CZ912" s="64"/>
      <c r="DA912" s="256"/>
      <c r="DB912" s="256"/>
      <c r="DC912" s="256"/>
      <c r="DD912" s="256"/>
      <c r="DE912" s="256"/>
    </row>
    <row r="913" spans="1:109" ht="16.5" x14ac:dyDescent="0.3">
      <c r="A913" s="410">
        <v>2009</v>
      </c>
      <c r="B913" s="64" t="s">
        <v>42</v>
      </c>
      <c r="C913" s="358" t="s">
        <v>114</v>
      </c>
      <c r="D913" s="359">
        <v>325.27000000000004</v>
      </c>
      <c r="E913" s="359">
        <v>14827.25</v>
      </c>
      <c r="F913" s="360">
        <v>8788.07</v>
      </c>
      <c r="G913" s="360">
        <v>108.25</v>
      </c>
      <c r="H913" s="118">
        <v>24048.84</v>
      </c>
      <c r="I913" s="54"/>
      <c r="J913" s="54"/>
      <c r="BY913" s="247"/>
      <c r="BZ913" s="64"/>
      <c r="CA913" s="254"/>
      <c r="CB913" s="254"/>
      <c r="CC913" s="254"/>
      <c r="CD913" s="254"/>
      <c r="CE913" s="254"/>
      <c r="CF913" s="247"/>
      <c r="CG913" s="64"/>
      <c r="CH913" s="255"/>
      <c r="CI913" s="255"/>
      <c r="CJ913" s="255"/>
      <c r="CK913" s="255"/>
      <c r="CL913" s="255"/>
      <c r="CM913" s="256"/>
      <c r="CN913" s="256"/>
      <c r="CO913" s="256"/>
      <c r="CP913" s="256"/>
      <c r="CQ913" s="256"/>
      <c r="CR913" s="247"/>
      <c r="CS913" s="64"/>
      <c r="CT913" s="226"/>
      <c r="CU913" s="226"/>
      <c r="CV913" s="226"/>
      <c r="CW913" s="226"/>
      <c r="CX913" s="226"/>
      <c r="CY913" s="247"/>
      <c r="CZ913" s="64"/>
      <c r="DA913" s="256"/>
      <c r="DB913" s="256"/>
      <c r="DC913" s="256"/>
      <c r="DD913" s="256"/>
      <c r="DE913" s="256"/>
    </row>
    <row r="914" spans="1:109" ht="16.5" x14ac:dyDescent="0.3">
      <c r="A914" s="391">
        <v>2009</v>
      </c>
      <c r="B914" s="353" t="s">
        <v>43</v>
      </c>
      <c r="C914" s="354" t="s">
        <v>114</v>
      </c>
      <c r="D914" s="355">
        <v>2011.77</v>
      </c>
      <c r="E914" s="355">
        <v>15067.619999999999</v>
      </c>
      <c r="F914" s="356">
        <v>5394.9650000000001</v>
      </c>
      <c r="G914" s="356">
        <v>69.61999999999999</v>
      </c>
      <c r="H914" s="357">
        <v>22543.975000000002</v>
      </c>
      <c r="I914" s="54"/>
      <c r="J914" s="54"/>
      <c r="BY914" s="247"/>
      <c r="BZ914" s="64"/>
      <c r="CA914" s="254"/>
      <c r="CB914" s="254"/>
      <c r="CC914" s="254"/>
      <c r="CD914" s="254"/>
      <c r="CE914" s="254"/>
      <c r="CF914" s="247"/>
      <c r="CG914" s="64"/>
      <c r="CH914" s="255"/>
      <c r="CI914" s="255"/>
      <c r="CJ914" s="255"/>
      <c r="CK914" s="255"/>
      <c r="CL914" s="255"/>
      <c r="CM914" s="256"/>
      <c r="CN914" s="256"/>
      <c r="CO914" s="256"/>
      <c r="CP914" s="256"/>
      <c r="CQ914" s="256"/>
      <c r="CR914" s="247"/>
      <c r="CS914" s="64"/>
      <c r="CT914" s="226"/>
      <c r="CU914" s="226"/>
      <c r="CV914" s="226"/>
      <c r="CW914" s="226"/>
      <c r="CX914" s="226"/>
      <c r="CY914" s="247"/>
      <c r="CZ914" s="64"/>
      <c r="DA914" s="256"/>
      <c r="DB914" s="256"/>
      <c r="DC914" s="256"/>
      <c r="DD914" s="256"/>
      <c r="DE914" s="256"/>
    </row>
    <row r="915" spans="1:109" ht="16.5" x14ac:dyDescent="0.3">
      <c r="A915" s="410">
        <v>2009</v>
      </c>
      <c r="B915" s="64" t="s">
        <v>44</v>
      </c>
      <c r="C915" s="358" t="s">
        <v>114</v>
      </c>
      <c r="D915" s="359">
        <v>1543.26</v>
      </c>
      <c r="E915" s="359">
        <v>17870.78</v>
      </c>
      <c r="F915" s="360">
        <v>7554.2400000000007</v>
      </c>
      <c r="G915" s="360">
        <v>1752.25</v>
      </c>
      <c r="H915" s="118">
        <v>28720.530000000002</v>
      </c>
      <c r="I915" s="54"/>
      <c r="J915" s="54"/>
      <c r="BY915" s="247"/>
      <c r="BZ915" s="64"/>
      <c r="CA915" s="254"/>
      <c r="CB915" s="254"/>
      <c r="CC915" s="254"/>
      <c r="CD915" s="254"/>
      <c r="CE915" s="254"/>
      <c r="CF915" s="247"/>
      <c r="CG915" s="64"/>
      <c r="CH915" s="255"/>
      <c r="CI915" s="255"/>
      <c r="CJ915" s="255"/>
      <c r="CK915" s="255"/>
      <c r="CL915" s="255"/>
      <c r="CM915" s="256"/>
      <c r="CN915" s="256"/>
      <c r="CO915" s="256"/>
      <c r="CP915" s="256"/>
      <c r="CQ915" s="256"/>
      <c r="CR915" s="247"/>
      <c r="CS915" s="64"/>
      <c r="CT915" s="226"/>
      <c r="CU915" s="226"/>
      <c r="CV915" s="226"/>
      <c r="CW915" s="226"/>
      <c r="CX915" s="226"/>
      <c r="CY915" s="247"/>
      <c r="CZ915" s="64"/>
      <c r="DA915" s="256"/>
      <c r="DB915" s="256"/>
      <c r="DC915" s="256"/>
      <c r="DD915" s="256"/>
      <c r="DE915" s="256"/>
    </row>
    <row r="916" spans="1:109" ht="16.5" x14ac:dyDescent="0.3">
      <c r="A916" s="391">
        <v>2009</v>
      </c>
      <c r="B916" s="353" t="s">
        <v>45</v>
      </c>
      <c r="C916" s="354" t="s">
        <v>114</v>
      </c>
      <c r="D916" s="355">
        <v>825.62</v>
      </c>
      <c r="E916" s="355">
        <v>19055.600000000002</v>
      </c>
      <c r="F916" s="356">
        <v>8427.6474999999991</v>
      </c>
      <c r="G916" s="356">
        <v>1176.1275000000001</v>
      </c>
      <c r="H916" s="357">
        <v>29484.994999999999</v>
      </c>
      <c r="I916" s="54"/>
      <c r="J916" s="54"/>
      <c r="BY916" s="247"/>
      <c r="BZ916" s="64"/>
      <c r="CA916" s="254"/>
      <c r="CB916" s="254"/>
      <c r="CC916" s="254"/>
      <c r="CD916" s="254"/>
      <c r="CE916" s="254"/>
      <c r="CF916" s="247"/>
      <c r="CG916" s="64"/>
      <c r="CH916" s="255"/>
      <c r="CI916" s="255"/>
      <c r="CJ916" s="255"/>
      <c r="CK916" s="255"/>
      <c r="CL916" s="255"/>
      <c r="CM916" s="256"/>
      <c r="CN916" s="256"/>
      <c r="CO916" s="256"/>
      <c r="CP916" s="256"/>
      <c r="CQ916" s="256"/>
      <c r="CR916" s="247"/>
      <c r="CS916" s="64"/>
      <c r="CT916" s="226"/>
      <c r="CU916" s="226"/>
      <c r="CV916" s="226"/>
      <c r="CW916" s="226"/>
      <c r="CX916" s="226"/>
      <c r="CY916" s="247"/>
      <c r="CZ916" s="64"/>
      <c r="DA916" s="256"/>
      <c r="DB916" s="256"/>
      <c r="DC916" s="256"/>
      <c r="DD916" s="256"/>
      <c r="DE916" s="256"/>
    </row>
    <row r="917" spans="1:109" ht="16.5" x14ac:dyDescent="0.3">
      <c r="A917" s="410">
        <v>2009</v>
      </c>
      <c r="B917" s="64" t="s">
        <v>46</v>
      </c>
      <c r="C917" s="358" t="s">
        <v>114</v>
      </c>
      <c r="D917" s="359">
        <v>1486.1875</v>
      </c>
      <c r="E917" s="359">
        <v>15874.940000000002</v>
      </c>
      <c r="F917" s="360">
        <v>8422.5124999999989</v>
      </c>
      <c r="G917" s="360">
        <v>96.16</v>
      </c>
      <c r="H917" s="118">
        <v>25879.800000000003</v>
      </c>
      <c r="I917" s="54"/>
      <c r="J917" s="54"/>
      <c r="BY917" s="247"/>
      <c r="BZ917" s="64"/>
      <c r="CA917" s="254"/>
      <c r="CB917" s="254"/>
      <c r="CC917" s="254"/>
      <c r="CD917" s="254"/>
      <c r="CE917" s="254"/>
      <c r="CF917" s="247"/>
      <c r="CG917" s="64"/>
      <c r="CH917" s="255"/>
      <c r="CI917" s="255"/>
      <c r="CJ917" s="255"/>
      <c r="CK917" s="255"/>
      <c r="CL917" s="255"/>
      <c r="CM917" s="256"/>
      <c r="CN917" s="256"/>
      <c r="CO917" s="256"/>
      <c r="CP917" s="256"/>
      <c r="CQ917" s="256"/>
      <c r="CR917" s="247"/>
      <c r="CS917" s="64"/>
      <c r="CT917" s="226"/>
      <c r="CU917" s="226"/>
      <c r="CV917" s="226"/>
      <c r="CW917" s="226"/>
      <c r="CX917" s="226"/>
      <c r="CY917" s="247"/>
      <c r="CZ917" s="64"/>
      <c r="DA917" s="256"/>
      <c r="DB917" s="256"/>
      <c r="DC917" s="256"/>
      <c r="DD917" s="256"/>
      <c r="DE917" s="256"/>
    </row>
    <row r="918" spans="1:109" ht="16.5" x14ac:dyDescent="0.3">
      <c r="A918" s="391">
        <v>2009</v>
      </c>
      <c r="B918" s="353" t="s">
        <v>47</v>
      </c>
      <c r="C918" s="354" t="s">
        <v>114</v>
      </c>
      <c r="D918" s="355">
        <v>2833.2950000000001</v>
      </c>
      <c r="E918" s="355">
        <v>18770.55</v>
      </c>
      <c r="F918" s="356">
        <v>8425.9500000000007</v>
      </c>
      <c r="G918" s="356">
        <v>609.25</v>
      </c>
      <c r="H918" s="357">
        <v>30639.045000000002</v>
      </c>
      <c r="I918" s="54"/>
      <c r="J918" s="54"/>
      <c r="BY918" s="247"/>
      <c r="BZ918" s="64"/>
      <c r="CA918" s="254"/>
      <c r="CB918" s="254"/>
      <c r="CC918" s="254"/>
      <c r="CD918" s="254"/>
      <c r="CE918" s="254"/>
      <c r="CF918" s="247"/>
      <c r="CG918" s="64"/>
      <c r="CH918" s="255"/>
      <c r="CI918" s="255"/>
      <c r="CJ918" s="255"/>
      <c r="CK918" s="255"/>
      <c r="CL918" s="255"/>
      <c r="CM918" s="256"/>
      <c r="CN918" s="256"/>
      <c r="CO918" s="256"/>
      <c r="CP918" s="256"/>
      <c r="CQ918" s="256"/>
      <c r="CR918" s="247"/>
      <c r="CS918" s="64"/>
      <c r="CT918" s="226"/>
      <c r="CU918" s="226"/>
      <c r="CV918" s="226"/>
      <c r="CW918" s="226"/>
      <c r="CX918" s="226"/>
      <c r="CY918" s="247"/>
      <c r="CZ918" s="64"/>
      <c r="DA918" s="256"/>
      <c r="DB918" s="256"/>
      <c r="DC918" s="256"/>
      <c r="DD918" s="256"/>
      <c r="DE918" s="256"/>
    </row>
    <row r="919" spans="1:109" ht="16.5" x14ac:dyDescent="0.3">
      <c r="A919" s="410">
        <v>2009</v>
      </c>
      <c r="B919" s="64" t="s">
        <v>48</v>
      </c>
      <c r="C919" s="358" t="s">
        <v>114</v>
      </c>
      <c r="D919" s="359">
        <v>2465.02</v>
      </c>
      <c r="E919" s="359">
        <v>17920.71</v>
      </c>
      <c r="F919" s="360">
        <v>7582.7550000000001</v>
      </c>
      <c r="G919" s="360">
        <v>485.20000000000005</v>
      </c>
      <c r="H919" s="118">
        <v>28453.685000000001</v>
      </c>
      <c r="I919" s="54"/>
      <c r="J919" s="54"/>
      <c r="BY919" s="247"/>
      <c r="BZ919" s="64"/>
      <c r="CA919" s="254"/>
      <c r="CB919" s="254"/>
      <c r="CC919" s="254"/>
      <c r="CD919" s="254"/>
      <c r="CE919" s="254"/>
      <c r="CF919" s="247"/>
      <c r="CG919" s="64"/>
      <c r="CH919" s="255"/>
      <c r="CI919" s="255"/>
      <c r="CJ919" s="255"/>
      <c r="CK919" s="255"/>
      <c r="CL919" s="255"/>
      <c r="CM919" s="256"/>
      <c r="CN919" s="256"/>
      <c r="CO919" s="256"/>
      <c r="CP919" s="256"/>
      <c r="CQ919" s="256"/>
      <c r="CR919" s="247"/>
      <c r="CS919" s="64"/>
      <c r="CT919" s="226"/>
      <c r="CU919" s="226"/>
      <c r="CV919" s="226"/>
      <c r="CW919" s="226"/>
      <c r="CX919" s="226"/>
      <c r="CY919" s="247"/>
      <c r="CZ919" s="64"/>
      <c r="DA919" s="256"/>
      <c r="DB919" s="256"/>
      <c r="DC919" s="256"/>
      <c r="DD919" s="256"/>
      <c r="DE919" s="256"/>
    </row>
    <row r="920" spans="1:109" ht="16.5" x14ac:dyDescent="0.3">
      <c r="A920" s="391">
        <v>2009</v>
      </c>
      <c r="B920" s="353" t="s">
        <v>49</v>
      </c>
      <c r="C920" s="354" t="s">
        <v>114</v>
      </c>
      <c r="D920" s="355">
        <v>2665.395</v>
      </c>
      <c r="E920" s="355">
        <v>17894.150000000001</v>
      </c>
      <c r="F920" s="356">
        <v>6861.8175000000001</v>
      </c>
      <c r="G920" s="356">
        <v>207.81</v>
      </c>
      <c r="H920" s="357">
        <v>27629.172500000001</v>
      </c>
      <c r="I920" s="54"/>
      <c r="J920" s="54"/>
      <c r="BY920" s="247"/>
      <c r="BZ920" s="64"/>
      <c r="CA920" s="254"/>
      <c r="CB920" s="254"/>
      <c r="CC920" s="254"/>
      <c r="CD920" s="254"/>
      <c r="CE920" s="254"/>
      <c r="CF920" s="247"/>
      <c r="CG920" s="64"/>
      <c r="CH920" s="255"/>
      <c r="CI920" s="255"/>
      <c r="CJ920" s="255"/>
      <c r="CK920" s="255"/>
      <c r="CL920" s="255"/>
      <c r="CM920" s="256"/>
      <c r="CN920" s="256"/>
      <c r="CO920" s="256"/>
      <c r="CP920" s="256"/>
      <c r="CQ920" s="256"/>
      <c r="CR920" s="247"/>
      <c r="CS920" s="64"/>
      <c r="CT920" s="226"/>
      <c r="CU920" s="226"/>
      <c r="CV920" s="226"/>
      <c r="CW920" s="226"/>
      <c r="CX920" s="226"/>
      <c r="CY920" s="247"/>
      <c r="CZ920" s="64"/>
      <c r="DA920" s="256"/>
      <c r="DB920" s="256"/>
      <c r="DC920" s="256"/>
      <c r="DD920" s="256"/>
      <c r="DE920" s="256"/>
    </row>
    <row r="921" spans="1:109" ht="16.5" x14ac:dyDescent="0.3">
      <c r="A921" s="410">
        <v>2010</v>
      </c>
      <c r="B921" s="64" t="s">
        <v>50</v>
      </c>
      <c r="C921" s="358" t="s">
        <v>114</v>
      </c>
      <c r="D921" s="359">
        <v>2694.16</v>
      </c>
      <c r="E921" s="359">
        <v>15071.859999999999</v>
      </c>
      <c r="F921" s="360">
        <v>5136.0299999999988</v>
      </c>
      <c r="G921" s="360">
        <v>170.06</v>
      </c>
      <c r="H921" s="118">
        <v>23072.109999999997</v>
      </c>
      <c r="I921" s="54"/>
      <c r="J921" s="54"/>
      <c r="BY921" s="247"/>
      <c r="BZ921" s="64"/>
      <c r="CA921" s="254"/>
      <c r="CB921" s="254"/>
      <c r="CC921" s="254"/>
      <c r="CD921" s="254"/>
      <c r="CE921" s="254"/>
      <c r="CF921" s="247"/>
      <c r="CG921" s="64"/>
      <c r="CH921" s="255"/>
      <c r="CI921" s="255"/>
      <c r="CJ921" s="255"/>
      <c r="CK921" s="255"/>
      <c r="CL921" s="255"/>
      <c r="CM921" s="256"/>
      <c r="CN921" s="256"/>
      <c r="CO921" s="256"/>
      <c r="CP921" s="256"/>
      <c r="CQ921" s="256"/>
      <c r="CR921" s="247"/>
      <c r="CS921" s="64"/>
      <c r="CT921" s="226"/>
      <c r="CU921" s="226"/>
      <c r="CV921" s="226"/>
      <c r="CW921" s="226"/>
      <c r="CX921" s="226"/>
      <c r="CY921" s="247"/>
      <c r="CZ921" s="64"/>
      <c r="DA921" s="256"/>
      <c r="DB921" s="256"/>
      <c r="DC921" s="256"/>
      <c r="DD921" s="256"/>
      <c r="DE921" s="256"/>
    </row>
    <row r="922" spans="1:109" ht="16.5" x14ac:dyDescent="0.3">
      <c r="A922" s="391">
        <v>2010</v>
      </c>
      <c r="B922" s="353" t="s">
        <v>51</v>
      </c>
      <c r="C922" s="354" t="s">
        <v>114</v>
      </c>
      <c r="D922" s="355">
        <v>3464.855</v>
      </c>
      <c r="E922" s="355">
        <v>13883.480000000001</v>
      </c>
      <c r="F922" s="356">
        <v>6678.5525000000007</v>
      </c>
      <c r="G922" s="356">
        <v>384.11</v>
      </c>
      <c r="H922" s="357">
        <v>24410.997500000001</v>
      </c>
      <c r="I922" s="54"/>
      <c r="J922" s="54"/>
      <c r="BY922" s="247"/>
      <c r="BZ922" s="64"/>
      <c r="CA922" s="254"/>
      <c r="CB922" s="254"/>
      <c r="CC922" s="254"/>
      <c r="CD922" s="254"/>
      <c r="CE922" s="254"/>
      <c r="CF922" s="247"/>
      <c r="CG922" s="64"/>
      <c r="CH922" s="255"/>
      <c r="CI922" s="255"/>
      <c r="CJ922" s="255"/>
      <c r="CK922" s="255"/>
      <c r="CL922" s="255"/>
      <c r="CM922" s="256"/>
      <c r="CN922" s="256"/>
      <c r="CO922" s="256"/>
      <c r="CP922" s="256"/>
      <c r="CQ922" s="256"/>
      <c r="CR922" s="247"/>
      <c r="CS922" s="64"/>
      <c r="CT922" s="226"/>
      <c r="CU922" s="226"/>
      <c r="CV922" s="226"/>
      <c r="CW922" s="226"/>
      <c r="CX922" s="226"/>
      <c r="CY922" s="247"/>
      <c r="CZ922" s="64"/>
      <c r="DA922" s="256"/>
      <c r="DB922" s="256"/>
      <c r="DC922" s="256"/>
      <c r="DD922" s="256"/>
      <c r="DE922" s="256"/>
    </row>
    <row r="923" spans="1:109" ht="16.5" x14ac:dyDescent="0.3">
      <c r="A923" s="410">
        <v>2010</v>
      </c>
      <c r="B923" s="64" t="s">
        <v>52</v>
      </c>
      <c r="C923" s="358" t="s">
        <v>114</v>
      </c>
      <c r="D923" s="359">
        <v>4049.5959999999995</v>
      </c>
      <c r="E923" s="359">
        <v>16801.52</v>
      </c>
      <c r="F923" s="360">
        <v>5624.1024999999991</v>
      </c>
      <c r="G923" s="360">
        <v>479.93</v>
      </c>
      <c r="H923" s="118">
        <v>26955.148499999999</v>
      </c>
      <c r="I923" s="54"/>
      <c r="J923" s="54"/>
      <c r="BY923" s="247"/>
      <c r="BZ923" s="64"/>
      <c r="CA923" s="254"/>
      <c r="CB923" s="254"/>
      <c r="CC923" s="254"/>
      <c r="CD923" s="254"/>
      <c r="CE923" s="254"/>
      <c r="CF923" s="247"/>
      <c r="CG923" s="64"/>
      <c r="CH923" s="255"/>
      <c r="CI923" s="255"/>
      <c r="CJ923" s="255"/>
      <c r="CK923" s="255"/>
      <c r="CL923" s="255"/>
      <c r="CM923" s="256"/>
      <c r="CN923" s="256"/>
      <c r="CO923" s="256"/>
      <c r="CP923" s="256"/>
      <c r="CQ923" s="256"/>
      <c r="CR923" s="247"/>
      <c r="CS923" s="64"/>
      <c r="CT923" s="226"/>
      <c r="CU923" s="226"/>
      <c r="CV923" s="226"/>
      <c r="CW923" s="226"/>
      <c r="CX923" s="226"/>
      <c r="CY923" s="247"/>
      <c r="CZ923" s="64"/>
      <c r="DA923" s="256"/>
      <c r="DB923" s="256"/>
      <c r="DC923" s="256"/>
      <c r="DD923" s="256"/>
      <c r="DE923" s="256"/>
    </row>
    <row r="924" spans="1:109" ht="16.5" x14ac:dyDescent="0.3">
      <c r="A924" s="391">
        <v>2010</v>
      </c>
      <c r="B924" s="353" t="s">
        <v>40</v>
      </c>
      <c r="C924" s="354" t="s">
        <v>114</v>
      </c>
      <c r="D924" s="355">
        <v>1341.115</v>
      </c>
      <c r="E924" s="355">
        <v>14366.84</v>
      </c>
      <c r="F924" s="356">
        <v>5155.9799999999996</v>
      </c>
      <c r="G924" s="356">
        <v>189.25399999999999</v>
      </c>
      <c r="H924" s="357">
        <v>21053.189000000002</v>
      </c>
      <c r="I924" s="54"/>
      <c r="J924" s="54"/>
      <c r="BY924" s="247"/>
      <c r="BZ924" s="64"/>
      <c r="CA924" s="254"/>
      <c r="CB924" s="254"/>
      <c r="CC924" s="254"/>
      <c r="CD924" s="254"/>
      <c r="CE924" s="254"/>
      <c r="CF924" s="247"/>
      <c r="CG924" s="64"/>
      <c r="CH924" s="255"/>
      <c r="CI924" s="255"/>
      <c r="CJ924" s="255"/>
      <c r="CK924" s="255"/>
      <c r="CL924" s="255"/>
      <c r="CM924" s="256"/>
      <c r="CN924" s="256"/>
      <c r="CO924" s="256"/>
      <c r="CP924" s="256"/>
      <c r="CQ924" s="256"/>
      <c r="CR924" s="247"/>
      <c r="CS924" s="64"/>
      <c r="CT924" s="226"/>
      <c r="CU924" s="226"/>
      <c r="CV924" s="226"/>
      <c r="CW924" s="226"/>
      <c r="CX924" s="226"/>
      <c r="CY924" s="247"/>
      <c r="CZ924" s="64"/>
      <c r="DA924" s="256"/>
      <c r="DB924" s="256"/>
      <c r="DC924" s="256"/>
      <c r="DD924" s="256"/>
      <c r="DE924" s="256"/>
    </row>
    <row r="925" spans="1:109" ht="16.5" x14ac:dyDescent="0.3">
      <c r="A925" s="410">
        <v>2010</v>
      </c>
      <c r="B925" s="64" t="s">
        <v>42</v>
      </c>
      <c r="C925" s="358" t="s">
        <v>114</v>
      </c>
      <c r="D925" s="359">
        <v>1213.665</v>
      </c>
      <c r="E925" s="359">
        <v>15797.26</v>
      </c>
      <c r="F925" s="360">
        <v>4029.6149999999998</v>
      </c>
      <c r="G925" s="360">
        <v>202.47</v>
      </c>
      <c r="H925" s="118">
        <v>21243.010000000002</v>
      </c>
      <c r="I925" s="54"/>
      <c r="J925" s="54"/>
      <c r="BY925" s="247"/>
      <c r="BZ925" s="64"/>
      <c r="CA925" s="254"/>
      <c r="CB925" s="254"/>
      <c r="CC925" s="254"/>
      <c r="CD925" s="254"/>
      <c r="CE925" s="254"/>
      <c r="CF925" s="247"/>
      <c r="CG925" s="64"/>
      <c r="CH925" s="255"/>
      <c r="CI925" s="255"/>
      <c r="CJ925" s="255"/>
      <c r="CK925" s="255"/>
      <c r="CL925" s="255"/>
      <c r="CM925" s="256"/>
      <c r="CN925" s="256"/>
      <c r="CO925" s="256"/>
      <c r="CP925" s="256"/>
      <c r="CQ925" s="256"/>
      <c r="CR925" s="247"/>
      <c r="CS925" s="64"/>
      <c r="CT925" s="226"/>
      <c r="CU925" s="226"/>
      <c r="CV925" s="226"/>
      <c r="CW925" s="226"/>
      <c r="CX925" s="226"/>
      <c r="CY925" s="247"/>
      <c r="CZ925" s="64"/>
      <c r="DA925" s="256"/>
      <c r="DB925" s="256"/>
      <c r="DC925" s="256"/>
      <c r="DD925" s="256"/>
      <c r="DE925" s="256"/>
    </row>
    <row r="926" spans="1:109" ht="16.5" x14ac:dyDescent="0.3">
      <c r="A926" s="391">
        <v>2010</v>
      </c>
      <c r="B926" s="353" t="s">
        <v>43</v>
      </c>
      <c r="C926" s="354" t="s">
        <v>114</v>
      </c>
      <c r="D926" s="355">
        <v>1030.97</v>
      </c>
      <c r="E926" s="355">
        <v>16086.349999999999</v>
      </c>
      <c r="F926" s="356">
        <v>4155.7699999999995</v>
      </c>
      <c r="G926" s="356">
        <v>311.64</v>
      </c>
      <c r="H926" s="357">
        <v>21584.730000000003</v>
      </c>
      <c r="I926" s="54"/>
      <c r="J926" s="54"/>
      <c r="BY926" s="247"/>
      <c r="BZ926" s="64"/>
      <c r="CA926" s="254"/>
      <c r="CB926" s="254"/>
      <c r="CC926" s="254"/>
      <c r="CD926" s="254"/>
      <c r="CE926" s="254"/>
      <c r="CF926" s="247"/>
      <c r="CG926" s="64"/>
      <c r="CH926" s="255"/>
      <c r="CI926" s="255"/>
      <c r="CJ926" s="255"/>
      <c r="CK926" s="255"/>
      <c r="CL926" s="255"/>
      <c r="CM926" s="256"/>
      <c r="CN926" s="256"/>
      <c r="CO926" s="256"/>
      <c r="CP926" s="256"/>
      <c r="CQ926" s="256"/>
      <c r="CR926" s="247"/>
      <c r="CS926" s="64"/>
      <c r="CT926" s="226"/>
      <c r="CU926" s="226"/>
      <c r="CV926" s="226"/>
      <c r="CW926" s="226"/>
      <c r="CX926" s="226"/>
      <c r="CY926" s="247"/>
      <c r="CZ926" s="64"/>
      <c r="DA926" s="256"/>
      <c r="DB926" s="256"/>
      <c r="DC926" s="256"/>
      <c r="DD926" s="256"/>
      <c r="DE926" s="256"/>
    </row>
    <row r="927" spans="1:109" ht="16.5" x14ac:dyDescent="0.3">
      <c r="A927" s="410">
        <v>2010</v>
      </c>
      <c r="B927" s="64" t="s">
        <v>44</v>
      </c>
      <c r="C927" s="358" t="s">
        <v>114</v>
      </c>
      <c r="D927" s="359">
        <v>1165.48</v>
      </c>
      <c r="E927" s="359">
        <v>17343.764999999999</v>
      </c>
      <c r="F927" s="360">
        <v>3775.6899999999996</v>
      </c>
      <c r="G927" s="360">
        <v>303.77</v>
      </c>
      <c r="H927" s="118">
        <v>22588.705000000002</v>
      </c>
      <c r="I927" s="54"/>
      <c r="J927" s="54"/>
      <c r="BY927" s="247"/>
      <c r="BZ927" s="64"/>
      <c r="CA927" s="254"/>
      <c r="CB927" s="254"/>
      <c r="CC927" s="254"/>
      <c r="CD927" s="254"/>
      <c r="CE927" s="254"/>
      <c r="CF927" s="247"/>
      <c r="CG927" s="64"/>
      <c r="CH927" s="255"/>
      <c r="CI927" s="255"/>
      <c r="CJ927" s="255"/>
      <c r="CK927" s="255"/>
      <c r="CL927" s="255"/>
      <c r="CM927" s="256"/>
      <c r="CN927" s="256"/>
      <c r="CO927" s="256"/>
      <c r="CP927" s="256"/>
      <c r="CQ927" s="256"/>
      <c r="CR927" s="247"/>
      <c r="CS927" s="64"/>
      <c r="CT927" s="226"/>
      <c r="CU927" s="226"/>
      <c r="CV927" s="226"/>
      <c r="CW927" s="226"/>
      <c r="CX927" s="226"/>
      <c r="CY927" s="247"/>
      <c r="CZ927" s="64"/>
      <c r="DA927" s="256"/>
      <c r="DB927" s="256"/>
      <c r="DC927" s="256"/>
      <c r="DD927" s="256"/>
      <c r="DE927" s="256"/>
    </row>
    <row r="928" spans="1:109" ht="16.5" x14ac:dyDescent="0.3">
      <c r="A928" s="391">
        <v>2010</v>
      </c>
      <c r="B928" s="353" t="s">
        <v>45</v>
      </c>
      <c r="C928" s="354" t="s">
        <v>114</v>
      </c>
      <c r="D928" s="355">
        <v>1442.3425</v>
      </c>
      <c r="E928" s="355">
        <v>15283.67</v>
      </c>
      <c r="F928" s="356">
        <v>4286.4925000000003</v>
      </c>
      <c r="G928" s="356">
        <v>2307.0699999999997</v>
      </c>
      <c r="H928" s="357">
        <v>23319.575000000001</v>
      </c>
      <c r="I928" s="54"/>
      <c r="J928" s="54"/>
      <c r="BY928" s="247"/>
      <c r="BZ928" s="64"/>
      <c r="CA928" s="254"/>
      <c r="CB928" s="254"/>
      <c r="CC928" s="254"/>
      <c r="CD928" s="254"/>
      <c r="CE928" s="254"/>
      <c r="CF928" s="247"/>
      <c r="CG928" s="64"/>
      <c r="CH928" s="255"/>
      <c r="CI928" s="255"/>
      <c r="CJ928" s="255"/>
      <c r="CK928" s="255"/>
      <c r="CL928" s="255"/>
      <c r="CM928" s="256"/>
      <c r="CN928" s="256"/>
      <c r="CO928" s="256"/>
      <c r="CP928" s="256"/>
      <c r="CQ928" s="256"/>
      <c r="CR928" s="247"/>
      <c r="CS928" s="64"/>
      <c r="CT928" s="226"/>
      <c r="CU928" s="226"/>
      <c r="CV928" s="226"/>
      <c r="CW928" s="226"/>
      <c r="CX928" s="226"/>
      <c r="CY928" s="247"/>
      <c r="CZ928" s="64"/>
      <c r="DA928" s="256"/>
      <c r="DB928" s="256"/>
      <c r="DC928" s="256"/>
      <c r="DD928" s="256"/>
      <c r="DE928" s="256"/>
    </row>
    <row r="929" spans="1:109" ht="16.5" x14ac:dyDescent="0.3">
      <c r="A929" s="410">
        <v>2010</v>
      </c>
      <c r="B929" s="64" t="s">
        <v>46</v>
      </c>
      <c r="C929" s="358" t="s">
        <v>114</v>
      </c>
      <c r="D929" s="359">
        <v>1295.8499999999999</v>
      </c>
      <c r="E929" s="359">
        <v>17169.62</v>
      </c>
      <c r="F929" s="360">
        <v>4890.4875000000002</v>
      </c>
      <c r="G929" s="360">
        <v>1776</v>
      </c>
      <c r="H929" s="118">
        <v>25131.9575</v>
      </c>
      <c r="I929" s="54"/>
      <c r="J929" s="54"/>
      <c r="BY929" s="247"/>
      <c r="BZ929" s="64"/>
      <c r="CA929" s="254"/>
      <c r="CB929" s="254"/>
      <c r="CC929" s="254"/>
      <c r="CD929" s="254"/>
      <c r="CE929" s="254"/>
      <c r="CF929" s="247"/>
      <c r="CG929" s="64"/>
      <c r="CH929" s="255"/>
      <c r="CI929" s="255"/>
      <c r="CJ929" s="255"/>
      <c r="CK929" s="255"/>
      <c r="CL929" s="255"/>
      <c r="CM929" s="256"/>
      <c r="CN929" s="256"/>
      <c r="CO929" s="256"/>
      <c r="CP929" s="256"/>
      <c r="CQ929" s="256"/>
      <c r="CR929" s="247"/>
      <c r="CS929" s="64"/>
      <c r="CT929" s="226"/>
      <c r="CU929" s="226"/>
      <c r="CV929" s="226"/>
      <c r="CW929" s="226"/>
      <c r="CX929" s="226"/>
      <c r="CY929" s="247"/>
      <c r="CZ929" s="64"/>
      <c r="DA929" s="256"/>
      <c r="DB929" s="256"/>
      <c r="DC929" s="256"/>
      <c r="DD929" s="256"/>
      <c r="DE929" s="256"/>
    </row>
    <row r="930" spans="1:109" ht="16.5" x14ac:dyDescent="0.3">
      <c r="A930" s="391">
        <v>2010</v>
      </c>
      <c r="B930" s="353" t="s">
        <v>47</v>
      </c>
      <c r="C930" s="354" t="s">
        <v>114</v>
      </c>
      <c r="D930" s="355">
        <v>1632.2850000000001</v>
      </c>
      <c r="E930" s="355">
        <v>17838.82</v>
      </c>
      <c r="F930" s="356">
        <v>5012.3050000000003</v>
      </c>
      <c r="G930" s="356">
        <v>820.8900000000001</v>
      </c>
      <c r="H930" s="357">
        <v>25304.300000000003</v>
      </c>
      <c r="I930" s="54"/>
      <c r="J930" s="54"/>
      <c r="BY930" s="247"/>
      <c r="BZ930" s="64"/>
      <c r="CA930" s="254"/>
      <c r="CB930" s="254"/>
      <c r="CC930" s="254"/>
      <c r="CD930" s="254"/>
      <c r="CE930" s="254"/>
      <c r="CF930" s="247"/>
      <c r="CG930" s="64"/>
      <c r="CH930" s="255"/>
      <c r="CI930" s="255"/>
      <c r="CJ930" s="255"/>
      <c r="CK930" s="255"/>
      <c r="CL930" s="255"/>
      <c r="CM930" s="256"/>
      <c r="CN930" s="256"/>
      <c r="CO930" s="256"/>
      <c r="CP930" s="256"/>
      <c r="CQ930" s="256"/>
      <c r="CR930" s="247"/>
      <c r="CS930" s="64"/>
      <c r="CT930" s="226"/>
      <c r="CU930" s="226"/>
      <c r="CV930" s="226"/>
      <c r="CW930" s="226"/>
      <c r="CX930" s="226"/>
      <c r="CY930" s="247"/>
      <c r="CZ930" s="64"/>
      <c r="DA930" s="256"/>
      <c r="DB930" s="256"/>
      <c r="DC930" s="256"/>
      <c r="DD930" s="256"/>
      <c r="DE930" s="256"/>
    </row>
    <row r="931" spans="1:109" ht="16.5" x14ac:dyDescent="0.3">
      <c r="A931" s="410">
        <v>2010</v>
      </c>
      <c r="B931" s="64" t="s">
        <v>48</v>
      </c>
      <c r="C931" s="358" t="s">
        <v>114</v>
      </c>
      <c r="D931" s="359">
        <v>1784.2049999999999</v>
      </c>
      <c r="E931" s="359">
        <v>18042.62</v>
      </c>
      <c r="F931" s="360">
        <v>4848.5874999999996</v>
      </c>
      <c r="G931" s="360">
        <v>794.64999999999986</v>
      </c>
      <c r="H931" s="118">
        <v>25470.062500000004</v>
      </c>
      <c r="I931" s="54"/>
      <c r="J931" s="54"/>
      <c r="BY931" s="247"/>
      <c r="BZ931" s="64"/>
      <c r="CA931" s="254"/>
      <c r="CB931" s="254"/>
      <c r="CC931" s="254"/>
      <c r="CD931" s="254"/>
      <c r="CE931" s="254"/>
      <c r="CF931" s="247"/>
      <c r="CG931" s="64"/>
      <c r="CH931" s="255"/>
      <c r="CI931" s="255"/>
      <c r="CJ931" s="255"/>
      <c r="CK931" s="255"/>
      <c r="CL931" s="255"/>
      <c r="CM931" s="256"/>
      <c r="CN931" s="256"/>
      <c r="CO931" s="256"/>
      <c r="CP931" s="256"/>
      <c r="CQ931" s="256"/>
      <c r="CR931" s="247"/>
      <c r="CS931" s="64"/>
      <c r="CT931" s="226"/>
      <c r="CU931" s="226"/>
      <c r="CV931" s="226"/>
      <c r="CW931" s="226"/>
      <c r="CX931" s="226"/>
      <c r="CY931" s="247"/>
      <c r="CZ931" s="64"/>
      <c r="DA931" s="256"/>
      <c r="DB931" s="256"/>
      <c r="DC931" s="256"/>
      <c r="DD931" s="256"/>
      <c r="DE931" s="256"/>
    </row>
    <row r="932" spans="1:109" ht="16.5" x14ac:dyDescent="0.3">
      <c r="A932" s="391">
        <v>2010</v>
      </c>
      <c r="B932" s="353" t="s">
        <v>49</v>
      </c>
      <c r="C932" s="354" t="s">
        <v>114</v>
      </c>
      <c r="D932" s="355">
        <v>2005.65</v>
      </c>
      <c r="E932" s="355">
        <v>18750.240000000002</v>
      </c>
      <c r="F932" s="356">
        <v>3197.335</v>
      </c>
      <c r="G932" s="356">
        <v>908.96</v>
      </c>
      <c r="H932" s="357">
        <v>24862.184999999998</v>
      </c>
      <c r="I932" s="54"/>
      <c r="J932" s="54"/>
      <c r="BY932" s="247"/>
      <c r="BZ932" s="64"/>
      <c r="CA932" s="254"/>
      <c r="CB932" s="254"/>
      <c r="CC932" s="254"/>
      <c r="CD932" s="254"/>
      <c r="CE932" s="254"/>
      <c r="CF932" s="247"/>
      <c r="CG932" s="64"/>
      <c r="CH932" s="255"/>
      <c r="CI932" s="255"/>
      <c r="CJ932" s="255"/>
      <c r="CK932" s="255"/>
      <c r="CL932" s="255"/>
      <c r="CM932" s="256"/>
      <c r="CN932" s="256"/>
      <c r="CO932" s="256"/>
      <c r="CP932" s="256"/>
      <c r="CQ932" s="256"/>
      <c r="CR932" s="247"/>
      <c r="CS932" s="64"/>
      <c r="CT932" s="226"/>
      <c r="CU932" s="226"/>
      <c r="CV932" s="226"/>
      <c r="CW932" s="226"/>
      <c r="CX932" s="226"/>
      <c r="CY932" s="247"/>
      <c r="CZ932" s="64"/>
      <c r="DA932" s="256"/>
      <c r="DB932" s="256"/>
      <c r="DC932" s="256"/>
      <c r="DD932" s="256"/>
      <c r="DE932" s="256"/>
    </row>
    <row r="933" spans="1:109" ht="16.5" x14ac:dyDescent="0.3">
      <c r="A933" s="410">
        <v>2011</v>
      </c>
      <c r="B933" s="64" t="s">
        <v>50</v>
      </c>
      <c r="C933" s="358" t="s">
        <v>114</v>
      </c>
      <c r="D933" s="359">
        <v>1837.4575</v>
      </c>
      <c r="E933" s="359">
        <v>13994.199999999999</v>
      </c>
      <c r="F933" s="360">
        <v>3980.6475</v>
      </c>
      <c r="G933" s="360">
        <v>931.71</v>
      </c>
      <c r="H933" s="118">
        <v>20744.014999999999</v>
      </c>
      <c r="I933" s="54"/>
      <c r="J933" s="54"/>
      <c r="BY933" s="247"/>
      <c r="BZ933" s="64"/>
      <c r="CA933" s="254"/>
      <c r="CB933" s="254"/>
      <c r="CC933" s="254"/>
      <c r="CD933" s="254"/>
      <c r="CE933" s="254"/>
      <c r="CF933" s="247"/>
      <c r="CG933" s="64"/>
      <c r="CH933" s="255"/>
      <c r="CI933" s="255"/>
      <c r="CJ933" s="255"/>
      <c r="CK933" s="255"/>
      <c r="CL933" s="255"/>
      <c r="CM933" s="256"/>
      <c r="CN933" s="256"/>
      <c r="CO933" s="256"/>
      <c r="CP933" s="256"/>
      <c r="CQ933" s="256"/>
      <c r="CR933" s="247"/>
      <c r="CS933" s="64"/>
      <c r="CT933" s="226"/>
      <c r="CU933" s="226"/>
      <c r="CV933" s="226"/>
      <c r="CW933" s="226"/>
      <c r="CX933" s="226"/>
      <c r="CY933" s="247"/>
      <c r="CZ933" s="64"/>
      <c r="DA933" s="256"/>
      <c r="DB933" s="256"/>
      <c r="DC933" s="256"/>
      <c r="DD933" s="256"/>
      <c r="DE933" s="256"/>
    </row>
    <row r="934" spans="1:109" ht="16.5" x14ac:dyDescent="0.3">
      <c r="A934" s="391">
        <v>2011</v>
      </c>
      <c r="B934" s="353" t="s">
        <v>51</v>
      </c>
      <c r="C934" s="354" t="s">
        <v>114</v>
      </c>
      <c r="D934" s="355">
        <v>1491.4299999999998</v>
      </c>
      <c r="E934" s="355">
        <v>14521.119999999999</v>
      </c>
      <c r="F934" s="356">
        <v>3258.3649999999998</v>
      </c>
      <c r="G934" s="356">
        <v>657.2</v>
      </c>
      <c r="H934" s="357">
        <v>19928.114999999998</v>
      </c>
      <c r="I934" s="54"/>
      <c r="J934" s="54"/>
      <c r="BY934" s="247"/>
      <c r="BZ934" s="64"/>
      <c r="CA934" s="254"/>
      <c r="CB934" s="254"/>
      <c r="CC934" s="254"/>
      <c r="CD934" s="254"/>
      <c r="CE934" s="254"/>
      <c r="CF934" s="247"/>
      <c r="CG934" s="64"/>
      <c r="CH934" s="255"/>
      <c r="CI934" s="255"/>
      <c r="CJ934" s="255"/>
      <c r="CK934" s="255"/>
      <c r="CL934" s="255"/>
      <c r="CM934" s="256"/>
      <c r="CN934" s="256"/>
      <c r="CO934" s="256"/>
      <c r="CP934" s="256"/>
      <c r="CQ934" s="256"/>
      <c r="CR934" s="247"/>
      <c r="CS934" s="64"/>
      <c r="CT934" s="226"/>
      <c r="CU934" s="226"/>
      <c r="CV934" s="226"/>
      <c r="CW934" s="226"/>
      <c r="CX934" s="226"/>
      <c r="CY934" s="247"/>
      <c r="CZ934" s="64"/>
      <c r="DA934" s="256"/>
      <c r="DB934" s="256"/>
      <c r="DC934" s="256"/>
      <c r="DD934" s="256"/>
      <c r="DE934" s="256"/>
    </row>
    <row r="935" spans="1:109" ht="16.5" x14ac:dyDescent="0.3">
      <c r="A935" s="410">
        <v>2011</v>
      </c>
      <c r="B935" s="64" t="s">
        <v>52</v>
      </c>
      <c r="C935" s="358" t="s">
        <v>114</v>
      </c>
      <c r="D935" s="359">
        <v>2366.0099999999998</v>
      </c>
      <c r="E935" s="359">
        <v>19447.43</v>
      </c>
      <c r="F935" s="360">
        <v>3719.6200000000003</v>
      </c>
      <c r="G935" s="360">
        <v>747.35</v>
      </c>
      <c r="H935" s="118">
        <v>26280.41</v>
      </c>
      <c r="I935" s="54"/>
      <c r="J935" s="54"/>
      <c r="BY935" s="247"/>
      <c r="BZ935" s="64"/>
      <c r="CA935" s="254"/>
      <c r="CB935" s="254"/>
      <c r="CC935" s="254"/>
      <c r="CD935" s="254"/>
      <c r="CE935" s="254"/>
      <c r="CF935" s="247"/>
      <c r="CG935" s="64"/>
      <c r="CH935" s="255"/>
      <c r="CI935" s="255"/>
      <c r="CJ935" s="255"/>
      <c r="CK935" s="255"/>
      <c r="CL935" s="255"/>
      <c r="CM935" s="256"/>
      <c r="CN935" s="256"/>
      <c r="CO935" s="256"/>
      <c r="CP935" s="256"/>
      <c r="CQ935" s="256"/>
      <c r="CR935" s="247"/>
      <c r="CS935" s="64"/>
      <c r="CT935" s="226"/>
      <c r="CU935" s="226"/>
      <c r="CV935" s="226"/>
      <c r="CW935" s="226"/>
      <c r="CX935" s="226"/>
      <c r="CY935" s="247"/>
      <c r="CZ935" s="64"/>
      <c r="DA935" s="256"/>
      <c r="DB935" s="256"/>
      <c r="DC935" s="256"/>
      <c r="DD935" s="256"/>
      <c r="DE935" s="256"/>
    </row>
    <row r="936" spans="1:109" ht="16.5" x14ac:dyDescent="0.3">
      <c r="A936" s="391">
        <v>2011</v>
      </c>
      <c r="B936" s="353" t="s">
        <v>40</v>
      </c>
      <c r="C936" s="354" t="s">
        <v>114</v>
      </c>
      <c r="D936" s="355">
        <v>2353.8199999999997</v>
      </c>
      <c r="E936" s="355">
        <v>16107.645</v>
      </c>
      <c r="F936" s="356">
        <v>2367.8149999999996</v>
      </c>
      <c r="G936" s="356">
        <v>191.79000000000002</v>
      </c>
      <c r="H936" s="357">
        <v>21021.07</v>
      </c>
      <c r="I936" s="54"/>
      <c r="J936" s="54"/>
      <c r="BY936" s="247"/>
      <c r="BZ936" s="64"/>
      <c r="CA936" s="254"/>
      <c r="CB936" s="254"/>
      <c r="CC936" s="254"/>
      <c r="CD936" s="254"/>
      <c r="CE936" s="254"/>
      <c r="CF936" s="247"/>
      <c r="CG936" s="64"/>
      <c r="CH936" s="255"/>
      <c r="CI936" s="255"/>
      <c r="CJ936" s="255"/>
      <c r="CK936" s="255"/>
      <c r="CL936" s="255"/>
      <c r="CM936" s="256"/>
      <c r="CN936" s="256"/>
      <c r="CO936" s="256"/>
      <c r="CP936" s="256"/>
      <c r="CQ936" s="256"/>
      <c r="CR936" s="247"/>
      <c r="CS936" s="64"/>
      <c r="CT936" s="226"/>
      <c r="CU936" s="226"/>
      <c r="CV936" s="226"/>
      <c r="CW936" s="226"/>
      <c r="CX936" s="226"/>
      <c r="CY936" s="247"/>
      <c r="CZ936" s="64"/>
      <c r="DA936" s="256"/>
      <c r="DB936" s="256"/>
      <c r="DC936" s="256"/>
      <c r="DD936" s="256"/>
      <c r="DE936" s="256"/>
    </row>
    <row r="937" spans="1:109" ht="16.5" x14ac:dyDescent="0.3">
      <c r="A937" s="410">
        <v>2011</v>
      </c>
      <c r="B937" s="64" t="s">
        <v>42</v>
      </c>
      <c r="C937" s="358" t="s">
        <v>114</v>
      </c>
      <c r="D937" s="359">
        <v>2666.54</v>
      </c>
      <c r="E937" s="359">
        <v>18152.599999999999</v>
      </c>
      <c r="F937" s="360">
        <v>3626.835</v>
      </c>
      <c r="G937" s="360">
        <v>409.36</v>
      </c>
      <c r="H937" s="118">
        <v>24855.334999999995</v>
      </c>
      <c r="I937" s="54"/>
      <c r="J937" s="54"/>
      <c r="BY937" s="247"/>
      <c r="BZ937" s="64"/>
      <c r="CA937" s="254"/>
      <c r="CB937" s="254"/>
      <c r="CC937" s="254"/>
      <c r="CD937" s="254"/>
      <c r="CE937" s="254"/>
      <c r="CF937" s="247"/>
      <c r="CG937" s="64"/>
      <c r="CH937" s="255"/>
      <c r="CI937" s="255"/>
      <c r="CJ937" s="255"/>
      <c r="CK937" s="255"/>
      <c r="CL937" s="255"/>
      <c r="CM937" s="256"/>
      <c r="CN937" s="256"/>
      <c r="CO937" s="256"/>
      <c r="CP937" s="256"/>
      <c r="CQ937" s="256"/>
      <c r="CR937" s="247"/>
      <c r="CS937" s="64"/>
      <c r="CT937" s="226"/>
      <c r="CU937" s="226"/>
      <c r="CV937" s="226"/>
      <c r="CW937" s="226"/>
      <c r="CX937" s="226"/>
      <c r="CY937" s="247"/>
      <c r="CZ937" s="64"/>
      <c r="DA937" s="256"/>
      <c r="DB937" s="256"/>
      <c r="DC937" s="256"/>
      <c r="DD937" s="256"/>
      <c r="DE937" s="256"/>
    </row>
    <row r="938" spans="1:109" ht="16.5" x14ac:dyDescent="0.3">
      <c r="A938" s="391">
        <v>2011</v>
      </c>
      <c r="B938" s="353" t="s">
        <v>43</v>
      </c>
      <c r="C938" s="354" t="s">
        <v>114</v>
      </c>
      <c r="D938" s="355">
        <v>2186.2799999999997</v>
      </c>
      <c r="E938" s="355">
        <v>17597.8</v>
      </c>
      <c r="F938" s="356">
        <v>3794.0774999999994</v>
      </c>
      <c r="G938" s="356">
        <v>367.38</v>
      </c>
      <c r="H938" s="357">
        <v>23945.537500000002</v>
      </c>
      <c r="I938" s="54"/>
      <c r="J938" s="54"/>
      <c r="BY938" s="247"/>
      <c r="BZ938" s="64"/>
      <c r="CA938" s="254"/>
      <c r="CB938" s="254"/>
      <c r="CC938" s="254"/>
      <c r="CD938" s="254"/>
      <c r="CE938" s="254"/>
      <c r="CF938" s="247"/>
      <c r="CG938" s="64"/>
      <c r="CH938" s="255"/>
      <c r="CI938" s="255"/>
      <c r="CJ938" s="255"/>
      <c r="CK938" s="255"/>
      <c r="CL938" s="255"/>
      <c r="CM938" s="256"/>
      <c r="CN938" s="256"/>
      <c r="CO938" s="256"/>
      <c r="CP938" s="256"/>
      <c r="CQ938" s="256"/>
      <c r="CR938" s="247"/>
      <c r="CS938" s="64"/>
      <c r="CT938" s="226"/>
      <c r="CU938" s="226"/>
      <c r="CV938" s="226"/>
      <c r="CW938" s="226"/>
      <c r="CX938" s="226"/>
      <c r="CY938" s="247"/>
      <c r="CZ938" s="64"/>
      <c r="DA938" s="256"/>
      <c r="DB938" s="256"/>
      <c r="DC938" s="256"/>
      <c r="DD938" s="256"/>
      <c r="DE938" s="256"/>
    </row>
    <row r="939" spans="1:109" ht="16.5" x14ac:dyDescent="0.3">
      <c r="A939" s="410">
        <v>2011</v>
      </c>
      <c r="B939" s="64" t="s">
        <v>44</v>
      </c>
      <c r="C939" s="358" t="s">
        <v>114</v>
      </c>
      <c r="D939" s="359">
        <v>2077.36</v>
      </c>
      <c r="E939" s="359">
        <v>19690.095000000001</v>
      </c>
      <c r="F939" s="360">
        <v>3748.7125000000001</v>
      </c>
      <c r="G939" s="360">
        <v>263.786</v>
      </c>
      <c r="H939" s="118">
        <v>25779.953500000003</v>
      </c>
      <c r="I939" s="54"/>
      <c r="J939" s="54"/>
      <c r="BY939" s="247"/>
      <c r="BZ939" s="64"/>
      <c r="CA939" s="254"/>
      <c r="CB939" s="254"/>
      <c r="CC939" s="254"/>
      <c r="CD939" s="254"/>
      <c r="CE939" s="254"/>
      <c r="CF939" s="247"/>
      <c r="CG939" s="64"/>
      <c r="CH939" s="255"/>
      <c r="CI939" s="255"/>
      <c r="CJ939" s="255"/>
      <c r="CK939" s="255"/>
      <c r="CL939" s="255"/>
      <c r="CM939" s="256"/>
      <c r="CN939" s="256"/>
      <c r="CO939" s="256"/>
      <c r="CP939" s="256"/>
      <c r="CQ939" s="256"/>
      <c r="CR939" s="247"/>
      <c r="CS939" s="64"/>
      <c r="CT939" s="226"/>
      <c r="CU939" s="226"/>
      <c r="CV939" s="226"/>
      <c r="CW939" s="226"/>
      <c r="CX939" s="226"/>
      <c r="CY939" s="247"/>
      <c r="CZ939" s="64"/>
      <c r="DA939" s="256"/>
      <c r="DB939" s="256"/>
      <c r="DC939" s="256"/>
      <c r="DD939" s="256"/>
      <c r="DE939" s="256"/>
    </row>
    <row r="940" spans="1:109" ht="16.5" x14ac:dyDescent="0.3">
      <c r="A940" s="391">
        <v>2011</v>
      </c>
      <c r="B940" s="353" t="s">
        <v>45</v>
      </c>
      <c r="C940" s="354" t="s">
        <v>114</v>
      </c>
      <c r="D940" s="355">
        <v>2422.6799999999998</v>
      </c>
      <c r="E940" s="355">
        <v>20851.47</v>
      </c>
      <c r="F940" s="356">
        <v>4312.8975</v>
      </c>
      <c r="G940" s="356">
        <v>777.69</v>
      </c>
      <c r="H940" s="357">
        <v>28364.737499999996</v>
      </c>
      <c r="I940" s="54"/>
      <c r="J940" s="54"/>
      <c r="BY940" s="247"/>
      <c r="BZ940" s="64"/>
      <c r="CA940" s="254"/>
      <c r="CB940" s="254"/>
      <c r="CC940" s="254"/>
      <c r="CD940" s="254"/>
      <c r="CE940" s="254"/>
      <c r="CF940" s="247"/>
      <c r="CG940" s="64"/>
      <c r="CH940" s="255"/>
      <c r="CI940" s="255"/>
      <c r="CJ940" s="255"/>
      <c r="CK940" s="255"/>
      <c r="CL940" s="255"/>
      <c r="CM940" s="256"/>
      <c r="CN940" s="256"/>
      <c r="CO940" s="256"/>
      <c r="CP940" s="256"/>
      <c r="CQ940" s="256"/>
      <c r="CR940" s="247"/>
      <c r="CS940" s="64"/>
      <c r="CT940" s="226"/>
      <c r="CU940" s="226"/>
      <c r="CV940" s="226"/>
      <c r="CW940" s="226"/>
      <c r="CX940" s="226"/>
      <c r="CY940" s="247"/>
      <c r="CZ940" s="64"/>
      <c r="DA940" s="256"/>
      <c r="DB940" s="256"/>
      <c r="DC940" s="256"/>
      <c r="DD940" s="256"/>
      <c r="DE940" s="256"/>
    </row>
    <row r="941" spans="1:109" ht="16.5" x14ac:dyDescent="0.3">
      <c r="A941" s="410">
        <v>2011</v>
      </c>
      <c r="B941" s="64" t="s">
        <v>46</v>
      </c>
      <c r="C941" s="358" t="s">
        <v>114</v>
      </c>
      <c r="D941" s="359">
        <v>2578.71</v>
      </c>
      <c r="E941" s="359">
        <v>22139.61</v>
      </c>
      <c r="F941" s="360">
        <v>4582.6225000000004</v>
      </c>
      <c r="G941" s="360">
        <v>162.86000000000001</v>
      </c>
      <c r="H941" s="118">
        <v>29463.802499999998</v>
      </c>
      <c r="I941" s="54"/>
      <c r="J941" s="54"/>
      <c r="BY941" s="247"/>
      <c r="BZ941" s="64"/>
      <c r="CA941" s="254"/>
      <c r="CB941" s="254"/>
      <c r="CC941" s="254"/>
      <c r="CD941" s="254"/>
      <c r="CE941" s="254"/>
      <c r="CF941" s="247"/>
      <c r="CG941" s="64"/>
      <c r="CH941" s="255"/>
      <c r="CI941" s="255"/>
      <c r="CJ941" s="255"/>
      <c r="CK941" s="255"/>
      <c r="CL941" s="255"/>
      <c r="CM941" s="256"/>
      <c r="CN941" s="256"/>
      <c r="CO941" s="256"/>
      <c r="CP941" s="256"/>
      <c r="CQ941" s="256"/>
      <c r="CR941" s="247"/>
      <c r="CS941" s="64"/>
      <c r="CT941" s="226"/>
      <c r="CU941" s="226"/>
      <c r="CV941" s="226"/>
      <c r="CW941" s="226"/>
      <c r="CX941" s="226"/>
      <c r="CY941" s="247"/>
      <c r="CZ941" s="64"/>
      <c r="DA941" s="256"/>
      <c r="DB941" s="256"/>
      <c r="DC941" s="256"/>
      <c r="DD941" s="256"/>
      <c r="DE941" s="256"/>
    </row>
    <row r="942" spans="1:109" ht="16.5" x14ac:dyDescent="0.3">
      <c r="A942" s="391">
        <v>2011</v>
      </c>
      <c r="B942" s="353" t="s">
        <v>47</v>
      </c>
      <c r="C942" s="354" t="s">
        <v>114</v>
      </c>
      <c r="D942" s="355">
        <v>2672.1</v>
      </c>
      <c r="E942" s="355">
        <v>18584.82</v>
      </c>
      <c r="F942" s="356">
        <v>4807.8774999999996</v>
      </c>
      <c r="G942" s="356">
        <v>128.79000000000002</v>
      </c>
      <c r="H942" s="357">
        <v>26193.587500000001</v>
      </c>
      <c r="I942" s="54"/>
      <c r="J942" s="54"/>
      <c r="BY942" s="247"/>
      <c r="BZ942" s="64"/>
      <c r="CA942" s="254"/>
      <c r="CB942" s="254"/>
      <c r="CC942" s="254"/>
      <c r="CD942" s="254"/>
      <c r="CE942" s="254"/>
      <c r="CF942" s="247"/>
      <c r="CG942" s="64"/>
      <c r="CH942" s="255"/>
      <c r="CI942" s="255"/>
      <c r="CJ942" s="255"/>
      <c r="CK942" s="255"/>
      <c r="CL942" s="255"/>
      <c r="CM942" s="256"/>
      <c r="CN942" s="256"/>
      <c r="CO942" s="256"/>
      <c r="CP942" s="256"/>
      <c r="CQ942" s="256"/>
      <c r="CR942" s="247"/>
      <c r="CS942" s="64"/>
      <c r="CT942" s="226"/>
      <c r="CU942" s="226"/>
      <c r="CV942" s="226"/>
      <c r="CW942" s="226"/>
      <c r="CX942" s="226"/>
      <c r="CY942" s="247"/>
      <c r="CZ942" s="64"/>
      <c r="DA942" s="256"/>
      <c r="DB942" s="256"/>
      <c r="DC942" s="256"/>
      <c r="DD942" s="256"/>
      <c r="DE942" s="256"/>
    </row>
    <row r="943" spans="1:109" ht="16.5" x14ac:dyDescent="0.3">
      <c r="A943" s="410">
        <v>2011</v>
      </c>
      <c r="B943" s="64" t="s">
        <v>48</v>
      </c>
      <c r="C943" s="358" t="s">
        <v>114</v>
      </c>
      <c r="D943" s="359">
        <v>2081.65</v>
      </c>
      <c r="E943" s="359">
        <v>19738.920000000002</v>
      </c>
      <c r="F943" s="360">
        <v>5099.4775000000009</v>
      </c>
      <c r="G943" s="360">
        <v>258.51</v>
      </c>
      <c r="H943" s="118">
        <v>27178.557499999999</v>
      </c>
      <c r="I943" s="54"/>
      <c r="J943" s="54"/>
      <c r="BY943" s="247"/>
      <c r="BZ943" s="64"/>
      <c r="CA943" s="254"/>
      <c r="CB943" s="254"/>
      <c r="CC943" s="254"/>
      <c r="CD943" s="254"/>
      <c r="CE943" s="254"/>
      <c r="CF943" s="247"/>
      <c r="CG943" s="64"/>
      <c r="CH943" s="255"/>
      <c r="CI943" s="255"/>
      <c r="CJ943" s="255"/>
      <c r="CK943" s="255"/>
      <c r="CL943" s="255"/>
      <c r="CM943" s="256"/>
      <c r="CN943" s="256"/>
      <c r="CO943" s="256"/>
      <c r="CP943" s="256"/>
      <c r="CQ943" s="256"/>
      <c r="CR943" s="247"/>
      <c r="CS943" s="64"/>
      <c r="CT943" s="226"/>
      <c r="CU943" s="226"/>
      <c r="CV943" s="226"/>
      <c r="CW943" s="226"/>
      <c r="CX943" s="226"/>
      <c r="CY943" s="247"/>
      <c r="CZ943" s="64"/>
      <c r="DA943" s="256"/>
      <c r="DB943" s="256"/>
      <c r="DC943" s="256"/>
      <c r="DD943" s="256"/>
      <c r="DE943" s="256"/>
    </row>
    <row r="944" spans="1:109" ht="16.5" x14ac:dyDescent="0.3">
      <c r="A944" s="391">
        <v>2011</v>
      </c>
      <c r="B944" s="353" t="s">
        <v>49</v>
      </c>
      <c r="C944" s="354" t="s">
        <v>114</v>
      </c>
      <c r="D944" s="355">
        <v>2017.69</v>
      </c>
      <c r="E944" s="355">
        <v>20242.899999999998</v>
      </c>
      <c r="F944" s="356">
        <v>3735.1125000000002</v>
      </c>
      <c r="G944" s="356">
        <v>157.63999999999999</v>
      </c>
      <c r="H944" s="357">
        <v>26153.342499999995</v>
      </c>
      <c r="I944" s="54"/>
      <c r="J944" s="54"/>
      <c r="BY944" s="247"/>
      <c r="BZ944" s="64"/>
      <c r="CA944" s="254"/>
      <c r="CB944" s="254"/>
      <c r="CC944" s="254"/>
      <c r="CD944" s="254"/>
      <c r="CE944" s="254"/>
      <c r="CF944" s="247"/>
      <c r="CG944" s="64"/>
      <c r="CH944" s="255"/>
      <c r="CI944" s="255"/>
      <c r="CJ944" s="255"/>
      <c r="CK944" s="255"/>
      <c r="CL944" s="255"/>
      <c r="CM944" s="256"/>
      <c r="CN944" s="256"/>
      <c r="CO944" s="256"/>
      <c r="CP944" s="256"/>
      <c r="CQ944" s="256"/>
      <c r="CR944" s="247"/>
      <c r="CS944" s="64"/>
      <c r="CT944" s="226"/>
      <c r="CU944" s="226"/>
      <c r="CV944" s="226"/>
      <c r="CW944" s="226"/>
      <c r="CX944" s="226"/>
      <c r="CY944" s="247"/>
      <c r="CZ944" s="64"/>
      <c r="DA944" s="256"/>
      <c r="DB944" s="256"/>
      <c r="DC944" s="256"/>
      <c r="DD944" s="256"/>
      <c r="DE944" s="256"/>
    </row>
    <row r="945" spans="1:109" ht="16.5" x14ac:dyDescent="0.3">
      <c r="A945" s="410">
        <v>2012</v>
      </c>
      <c r="B945" s="64" t="s">
        <v>50</v>
      </c>
      <c r="C945" s="358" t="s">
        <v>114</v>
      </c>
      <c r="D945" s="359">
        <v>2340.39</v>
      </c>
      <c r="E945" s="359">
        <v>14904.655000000001</v>
      </c>
      <c r="F945" s="360">
        <v>3760.835</v>
      </c>
      <c r="G945" s="360">
        <v>419.18</v>
      </c>
      <c r="H945" s="118">
        <v>21425.059999999998</v>
      </c>
      <c r="I945" s="54"/>
      <c r="J945" s="54"/>
      <c r="BY945" s="247"/>
      <c r="BZ945" s="64"/>
      <c r="CA945" s="254"/>
      <c r="CB945" s="254"/>
      <c r="CC945" s="254"/>
      <c r="CD945" s="254"/>
      <c r="CE945" s="254"/>
      <c r="CF945" s="247"/>
      <c r="CG945" s="64"/>
      <c r="CH945" s="255"/>
      <c r="CI945" s="255"/>
      <c r="CJ945" s="255"/>
      <c r="CK945" s="255"/>
      <c r="CL945" s="255"/>
      <c r="CM945" s="256"/>
      <c r="CN945" s="256"/>
      <c r="CO945" s="256"/>
      <c r="CP945" s="256"/>
      <c r="CQ945" s="256"/>
      <c r="CR945" s="247"/>
      <c r="CS945" s="64"/>
      <c r="CT945" s="226"/>
      <c r="CU945" s="226"/>
      <c r="CV945" s="226"/>
      <c r="CW945" s="226"/>
      <c r="CX945" s="226"/>
      <c r="CY945" s="247"/>
      <c r="CZ945" s="64"/>
      <c r="DA945" s="256"/>
      <c r="DB945" s="256"/>
      <c r="DC945" s="256"/>
      <c r="DD945" s="256"/>
      <c r="DE945" s="256"/>
    </row>
    <row r="946" spans="1:109" ht="16.5" x14ac:dyDescent="0.3">
      <c r="A946" s="391">
        <v>2012</v>
      </c>
      <c r="B946" s="353" t="s">
        <v>51</v>
      </c>
      <c r="C946" s="354" t="s">
        <v>114</v>
      </c>
      <c r="D946" s="355">
        <v>2328.11</v>
      </c>
      <c r="E946" s="355">
        <v>13703.35</v>
      </c>
      <c r="F946" s="356">
        <v>4126.99</v>
      </c>
      <c r="G946" s="356">
        <v>354.38</v>
      </c>
      <c r="H946" s="357">
        <v>20512.829999999998</v>
      </c>
      <c r="I946" s="54"/>
      <c r="J946" s="54"/>
      <c r="BY946" s="247"/>
      <c r="BZ946" s="64"/>
      <c r="CA946" s="254"/>
      <c r="CB946" s="254"/>
      <c r="CC946" s="254"/>
      <c r="CD946" s="254"/>
      <c r="CE946" s="254"/>
      <c r="CF946" s="247"/>
      <c r="CG946" s="64"/>
      <c r="CH946" s="255"/>
      <c r="CI946" s="255"/>
      <c r="CJ946" s="255"/>
      <c r="CK946" s="255"/>
      <c r="CL946" s="255"/>
      <c r="CM946" s="256"/>
      <c r="CN946" s="256"/>
      <c r="CO946" s="256"/>
      <c r="CP946" s="256"/>
      <c r="CQ946" s="256"/>
      <c r="CR946" s="247"/>
      <c r="CS946" s="64"/>
      <c r="CT946" s="226"/>
      <c r="CU946" s="226"/>
      <c r="CV946" s="226"/>
      <c r="CW946" s="226"/>
      <c r="CX946" s="226"/>
      <c r="CY946" s="247"/>
      <c r="CZ946" s="64"/>
      <c r="DA946" s="256"/>
      <c r="DB946" s="256"/>
      <c r="DC946" s="256"/>
      <c r="DD946" s="256"/>
      <c r="DE946" s="256"/>
    </row>
    <row r="947" spans="1:109" ht="16.5" x14ac:dyDescent="0.3">
      <c r="A947" s="410">
        <v>2012</v>
      </c>
      <c r="B947" s="64" t="s">
        <v>52</v>
      </c>
      <c r="C947" s="358" t="s">
        <v>114</v>
      </c>
      <c r="D947" s="359">
        <v>2196.4</v>
      </c>
      <c r="E947" s="359">
        <v>16977.825000000001</v>
      </c>
      <c r="F947" s="360">
        <v>4744.7649999999994</v>
      </c>
      <c r="G947" s="360">
        <v>138.6</v>
      </c>
      <c r="H947" s="118">
        <v>24057.59</v>
      </c>
      <c r="I947" s="54"/>
      <c r="J947" s="54"/>
      <c r="BY947" s="247"/>
      <c r="BZ947" s="64"/>
      <c r="CA947" s="254"/>
      <c r="CB947" s="254"/>
      <c r="CC947" s="254"/>
      <c r="CD947" s="254"/>
      <c r="CE947" s="254"/>
      <c r="CF947" s="247"/>
      <c r="CG947" s="64"/>
      <c r="CH947" s="255"/>
      <c r="CI947" s="255"/>
      <c r="CJ947" s="255"/>
      <c r="CK947" s="255"/>
      <c r="CL947" s="255"/>
      <c r="CM947" s="256"/>
      <c r="CN947" s="256"/>
      <c r="CO947" s="256"/>
      <c r="CP947" s="256"/>
      <c r="CQ947" s="256"/>
      <c r="CR947" s="247"/>
      <c r="CS947" s="64"/>
      <c r="CT947" s="226"/>
      <c r="CU947" s="226"/>
      <c r="CV947" s="226"/>
      <c r="CW947" s="226"/>
      <c r="CX947" s="226"/>
      <c r="CY947" s="247"/>
      <c r="CZ947" s="64"/>
      <c r="DA947" s="256"/>
      <c r="DB947" s="256"/>
      <c r="DC947" s="256"/>
      <c r="DD947" s="256"/>
      <c r="DE947" s="256"/>
    </row>
    <row r="948" spans="1:109" ht="16.5" x14ac:dyDescent="0.3">
      <c r="A948" s="391">
        <v>2012</v>
      </c>
      <c r="B948" s="353" t="s">
        <v>40</v>
      </c>
      <c r="C948" s="354" t="s">
        <v>114</v>
      </c>
      <c r="D948" s="355">
        <v>2122.5100000000002</v>
      </c>
      <c r="E948" s="355">
        <v>13695.499999999998</v>
      </c>
      <c r="F948" s="356">
        <v>3848.52</v>
      </c>
      <c r="G948" s="356">
        <v>319.05</v>
      </c>
      <c r="H948" s="357">
        <v>19985.579999999998</v>
      </c>
      <c r="I948" s="54"/>
      <c r="J948" s="54"/>
      <c r="BY948" s="247"/>
      <c r="BZ948" s="64"/>
      <c r="CA948" s="254"/>
      <c r="CB948" s="254"/>
      <c r="CC948" s="254"/>
      <c r="CD948" s="254"/>
      <c r="CE948" s="254"/>
      <c r="CF948" s="247"/>
      <c r="CG948" s="64"/>
      <c r="CH948" s="255"/>
      <c r="CI948" s="255"/>
      <c r="CJ948" s="255"/>
      <c r="CK948" s="255"/>
      <c r="CL948" s="255"/>
      <c r="CM948" s="256"/>
      <c r="CN948" s="256"/>
      <c r="CO948" s="256"/>
      <c r="CP948" s="256"/>
      <c r="CQ948" s="256"/>
      <c r="CR948" s="247"/>
      <c r="CS948" s="64"/>
      <c r="CT948" s="226"/>
      <c r="CU948" s="226"/>
      <c r="CV948" s="226"/>
      <c r="CW948" s="226"/>
      <c r="CX948" s="226"/>
      <c r="CY948" s="247"/>
      <c r="CZ948" s="64"/>
      <c r="DA948" s="256"/>
      <c r="DB948" s="256"/>
      <c r="DC948" s="256"/>
      <c r="DD948" s="256"/>
      <c r="DE948" s="256"/>
    </row>
    <row r="949" spans="1:109" ht="16.5" x14ac:dyDescent="0.3">
      <c r="A949" s="410">
        <v>2012</v>
      </c>
      <c r="B949" s="64" t="s">
        <v>42</v>
      </c>
      <c r="C949" s="358" t="s">
        <v>114</v>
      </c>
      <c r="D949" s="359">
        <v>3690.8099999999995</v>
      </c>
      <c r="E949" s="359">
        <v>17114.449999999997</v>
      </c>
      <c r="F949" s="360">
        <v>5642.9525000000003</v>
      </c>
      <c r="G949" s="360">
        <v>321.08999999999997</v>
      </c>
      <c r="H949" s="118">
        <v>26769.302499999998</v>
      </c>
      <c r="I949" s="54"/>
      <c r="J949" s="54"/>
      <c r="BY949" s="247"/>
      <c r="BZ949" s="64"/>
      <c r="CA949" s="254"/>
      <c r="CB949" s="254"/>
      <c r="CC949" s="254"/>
      <c r="CD949" s="254"/>
      <c r="CE949" s="254"/>
      <c r="CF949" s="247"/>
      <c r="CG949" s="64"/>
      <c r="CH949" s="255"/>
      <c r="CI949" s="255"/>
      <c r="CJ949" s="255"/>
      <c r="CK949" s="255"/>
      <c r="CL949" s="255"/>
      <c r="CM949" s="256"/>
      <c r="CN949" s="256"/>
      <c r="CO949" s="256"/>
      <c r="CP949" s="256"/>
      <c r="CQ949" s="256"/>
      <c r="CR949" s="247"/>
      <c r="CS949" s="64"/>
      <c r="CT949" s="226"/>
      <c r="CU949" s="226"/>
      <c r="CV949" s="226"/>
      <c r="CW949" s="226"/>
      <c r="CX949" s="226"/>
      <c r="CY949" s="247"/>
      <c r="CZ949" s="64"/>
      <c r="DA949" s="256"/>
      <c r="DB949" s="256"/>
      <c r="DC949" s="256"/>
      <c r="DD949" s="256"/>
      <c r="DE949" s="256"/>
    </row>
    <row r="950" spans="1:109" ht="16.5" x14ac:dyDescent="0.3">
      <c r="A950" s="391">
        <v>2012</v>
      </c>
      <c r="B950" s="353" t="s">
        <v>43</v>
      </c>
      <c r="C950" s="354" t="s">
        <v>114</v>
      </c>
      <c r="D950" s="355">
        <v>3699.83</v>
      </c>
      <c r="E950" s="355">
        <v>14295.75</v>
      </c>
      <c r="F950" s="356">
        <v>6188.0575000000008</v>
      </c>
      <c r="G950" s="356">
        <v>673.48</v>
      </c>
      <c r="H950" s="357">
        <v>24857.1175</v>
      </c>
      <c r="I950" s="54"/>
      <c r="J950" s="54"/>
      <c r="BY950" s="247"/>
      <c r="BZ950" s="64"/>
      <c r="CA950" s="254"/>
      <c r="CB950" s="254"/>
      <c r="CC950" s="254"/>
      <c r="CD950" s="254"/>
      <c r="CE950" s="254"/>
      <c r="CF950" s="247"/>
      <c r="CG950" s="64"/>
      <c r="CH950" s="255"/>
      <c r="CI950" s="255"/>
      <c r="CJ950" s="255"/>
      <c r="CK950" s="255"/>
      <c r="CL950" s="255"/>
      <c r="CM950" s="256"/>
      <c r="CN950" s="256"/>
      <c r="CO950" s="256"/>
      <c r="CP950" s="256"/>
      <c r="CQ950" s="256"/>
      <c r="CR950" s="247"/>
      <c r="CS950" s="64"/>
      <c r="CT950" s="226"/>
      <c r="CU950" s="226"/>
      <c r="CV950" s="226"/>
      <c r="CW950" s="226"/>
      <c r="CX950" s="226"/>
      <c r="CY950" s="247"/>
      <c r="CZ950" s="64"/>
      <c r="DA950" s="256"/>
      <c r="DB950" s="256"/>
      <c r="DC950" s="256"/>
      <c r="DD950" s="256"/>
      <c r="DE950" s="256"/>
    </row>
    <row r="951" spans="1:109" ht="16.5" x14ac:dyDescent="0.3">
      <c r="A951" s="410">
        <v>2012</v>
      </c>
      <c r="B951" s="64" t="s">
        <v>44</v>
      </c>
      <c r="C951" s="358" t="s">
        <v>114</v>
      </c>
      <c r="D951" s="359">
        <v>3924.92</v>
      </c>
      <c r="E951" s="359">
        <v>16147.174999999999</v>
      </c>
      <c r="F951" s="360">
        <v>5766.8249999999989</v>
      </c>
      <c r="G951" s="360">
        <v>415.14</v>
      </c>
      <c r="H951" s="118">
        <v>26254.059999999998</v>
      </c>
      <c r="I951" s="54"/>
      <c r="J951" s="54"/>
      <c r="BY951" s="247"/>
      <c r="BZ951" s="64"/>
      <c r="CA951" s="254"/>
      <c r="CB951" s="254"/>
      <c r="CC951" s="254"/>
      <c r="CD951" s="254"/>
      <c r="CE951" s="254"/>
      <c r="CF951" s="247"/>
      <c r="CG951" s="64"/>
      <c r="CH951" s="255"/>
      <c r="CI951" s="255"/>
      <c r="CJ951" s="255"/>
      <c r="CK951" s="255"/>
      <c r="CL951" s="255"/>
      <c r="CM951" s="256"/>
      <c r="CN951" s="256"/>
      <c r="CO951" s="256"/>
      <c r="CP951" s="256"/>
      <c r="CQ951" s="256"/>
      <c r="CR951" s="247"/>
      <c r="CS951" s="64"/>
      <c r="CT951" s="226"/>
      <c r="CU951" s="226"/>
      <c r="CV951" s="226"/>
      <c r="CW951" s="226"/>
      <c r="CX951" s="226"/>
      <c r="CY951" s="247"/>
      <c r="CZ951" s="64"/>
      <c r="DA951" s="256"/>
      <c r="DB951" s="256"/>
      <c r="DC951" s="256"/>
      <c r="DD951" s="256"/>
      <c r="DE951" s="256"/>
    </row>
    <row r="952" spans="1:109" ht="16.5" x14ac:dyDescent="0.3">
      <c r="A952" s="391">
        <v>2012</v>
      </c>
      <c r="B952" s="353" t="s">
        <v>45</v>
      </c>
      <c r="C952" s="354" t="s">
        <v>114</v>
      </c>
      <c r="D952" s="355">
        <v>4186.9499999999989</v>
      </c>
      <c r="E952" s="355">
        <v>17862.140000000003</v>
      </c>
      <c r="F952" s="356">
        <v>6163.4824999999992</v>
      </c>
      <c r="G952" s="356">
        <v>440.38</v>
      </c>
      <c r="H952" s="357">
        <v>28652.952500000003</v>
      </c>
      <c r="I952" s="54"/>
      <c r="J952" s="54"/>
      <c r="BY952" s="247"/>
      <c r="BZ952" s="64"/>
      <c r="CA952" s="254"/>
      <c r="CB952" s="254"/>
      <c r="CC952" s="254"/>
      <c r="CD952" s="254"/>
      <c r="CE952" s="254"/>
      <c r="CF952" s="247"/>
      <c r="CG952" s="64"/>
      <c r="CH952" s="255"/>
      <c r="CI952" s="255"/>
      <c r="CJ952" s="255"/>
      <c r="CK952" s="255"/>
      <c r="CL952" s="255"/>
      <c r="CM952" s="256"/>
      <c r="CN952" s="256"/>
      <c r="CO952" s="256"/>
      <c r="CP952" s="256"/>
      <c r="CQ952" s="256"/>
      <c r="CR952" s="247"/>
      <c r="CS952" s="64"/>
      <c r="CT952" s="226"/>
      <c r="CU952" s="226"/>
      <c r="CV952" s="226"/>
      <c r="CW952" s="226"/>
      <c r="CX952" s="226"/>
      <c r="CY952" s="247"/>
      <c r="CZ952" s="64"/>
      <c r="DA952" s="256"/>
      <c r="DB952" s="256"/>
      <c r="DC952" s="256"/>
      <c r="DD952" s="256"/>
      <c r="DE952" s="256"/>
    </row>
    <row r="953" spans="1:109" ht="16.5" x14ac:dyDescent="0.3">
      <c r="A953" s="410">
        <v>2012</v>
      </c>
      <c r="B953" s="64" t="s">
        <v>46</v>
      </c>
      <c r="C953" s="358" t="s">
        <v>114</v>
      </c>
      <c r="D953" s="359">
        <v>3291.19</v>
      </c>
      <c r="E953" s="359">
        <v>16389.125</v>
      </c>
      <c r="F953" s="360">
        <v>6008.2999999999993</v>
      </c>
      <c r="G953" s="360">
        <v>406.62</v>
      </c>
      <c r="H953" s="118">
        <v>26095.235000000004</v>
      </c>
      <c r="I953" s="54"/>
      <c r="J953" s="54"/>
      <c r="BY953" s="247"/>
      <c r="BZ953" s="64"/>
      <c r="CA953" s="254"/>
      <c r="CB953" s="254"/>
      <c r="CC953" s="254"/>
      <c r="CD953" s="254"/>
      <c r="CE953" s="254"/>
      <c r="CF953" s="247"/>
      <c r="CG953" s="64"/>
      <c r="CH953" s="255"/>
      <c r="CI953" s="255"/>
      <c r="CJ953" s="255"/>
      <c r="CK953" s="255"/>
      <c r="CL953" s="255"/>
      <c r="CM953" s="256"/>
      <c r="CN953" s="256"/>
      <c r="CO953" s="256"/>
      <c r="CP953" s="256"/>
      <c r="CQ953" s="256"/>
      <c r="CR953" s="247"/>
      <c r="CS953" s="64"/>
      <c r="CT953" s="226"/>
      <c r="CU953" s="226"/>
      <c r="CV953" s="226"/>
      <c r="CW953" s="226"/>
      <c r="CX953" s="226"/>
      <c r="CY953" s="247"/>
      <c r="CZ953" s="64"/>
      <c r="DA953" s="256"/>
      <c r="DB953" s="256"/>
      <c r="DC953" s="256"/>
      <c r="DD953" s="256"/>
      <c r="DE953" s="256"/>
    </row>
    <row r="954" spans="1:109" ht="16.5" x14ac:dyDescent="0.3">
      <c r="A954" s="391">
        <v>2012</v>
      </c>
      <c r="B954" s="353" t="s">
        <v>47</v>
      </c>
      <c r="C954" s="354" t="s">
        <v>114</v>
      </c>
      <c r="D954" s="355">
        <v>3740.3</v>
      </c>
      <c r="E954" s="355">
        <v>17041.845000000001</v>
      </c>
      <c r="F954" s="356">
        <v>6039.0375000000013</v>
      </c>
      <c r="G954" s="356">
        <v>530.48749999999995</v>
      </c>
      <c r="H954" s="357">
        <v>27351.670000000002</v>
      </c>
      <c r="I954" s="54"/>
      <c r="J954" s="54"/>
      <c r="BY954" s="247"/>
      <c r="BZ954" s="64"/>
      <c r="CA954" s="254"/>
      <c r="CB954" s="254"/>
      <c r="CC954" s="254"/>
      <c r="CD954" s="254"/>
      <c r="CE954" s="254"/>
      <c r="CF954" s="247"/>
      <c r="CG954" s="64"/>
      <c r="CH954" s="255"/>
      <c r="CI954" s="255"/>
      <c r="CJ954" s="255"/>
      <c r="CK954" s="255"/>
      <c r="CL954" s="255"/>
      <c r="CM954" s="256"/>
      <c r="CN954" s="256"/>
      <c r="CO954" s="256"/>
      <c r="CP954" s="256"/>
      <c r="CQ954" s="256"/>
      <c r="CR954" s="247"/>
      <c r="CS954" s="64"/>
      <c r="CT954" s="226"/>
      <c r="CU954" s="226"/>
      <c r="CV954" s="226"/>
      <c r="CW954" s="226"/>
      <c r="CX954" s="226"/>
      <c r="CY954" s="247"/>
      <c r="CZ954" s="64"/>
      <c r="DA954" s="256"/>
      <c r="DB954" s="256"/>
      <c r="DC954" s="256"/>
      <c r="DD954" s="256"/>
      <c r="DE954" s="256"/>
    </row>
    <row r="955" spans="1:109" ht="16.5" x14ac:dyDescent="0.3">
      <c r="A955" s="410">
        <v>2012</v>
      </c>
      <c r="B955" s="64" t="s">
        <v>48</v>
      </c>
      <c r="C955" s="358" t="s">
        <v>114</v>
      </c>
      <c r="D955" s="359">
        <v>3255.1824999999999</v>
      </c>
      <c r="E955" s="359">
        <v>17749.044999999998</v>
      </c>
      <c r="F955" s="360">
        <v>7107.16</v>
      </c>
      <c r="G955" s="360">
        <v>617.51749999999993</v>
      </c>
      <c r="H955" s="118">
        <v>28728.904999999999</v>
      </c>
      <c r="I955" s="54"/>
      <c r="J955" s="54"/>
      <c r="BY955" s="247"/>
      <c r="BZ955" s="64"/>
      <c r="CA955" s="254"/>
      <c r="CB955" s="254"/>
      <c r="CC955" s="254"/>
      <c r="CD955" s="254"/>
      <c r="CE955" s="254"/>
      <c r="CF955" s="247"/>
      <c r="CG955" s="64"/>
      <c r="CH955" s="255"/>
      <c r="CI955" s="255"/>
      <c r="CJ955" s="255"/>
      <c r="CK955" s="255"/>
      <c r="CL955" s="255"/>
      <c r="CM955" s="256"/>
      <c r="CN955" s="256"/>
      <c r="CO955" s="256"/>
      <c r="CP955" s="256"/>
      <c r="CQ955" s="256"/>
      <c r="CR955" s="247"/>
      <c r="CS955" s="64"/>
      <c r="CT955" s="226"/>
      <c r="CU955" s="226"/>
      <c r="CV955" s="226"/>
      <c r="CW955" s="226"/>
      <c r="CX955" s="226"/>
      <c r="CY955" s="247"/>
      <c r="CZ955" s="64"/>
      <c r="DA955" s="256"/>
      <c r="DB955" s="256"/>
      <c r="DC955" s="256"/>
      <c r="DD955" s="256"/>
      <c r="DE955" s="256"/>
    </row>
    <row r="956" spans="1:109" ht="16.5" x14ac:dyDescent="0.3">
      <c r="A956" s="391">
        <v>2012</v>
      </c>
      <c r="B956" s="353" t="s">
        <v>49</v>
      </c>
      <c r="C956" s="354" t="s">
        <v>114</v>
      </c>
      <c r="D956" s="355">
        <v>3379.07</v>
      </c>
      <c r="E956" s="355">
        <v>15799.410000000002</v>
      </c>
      <c r="F956" s="356">
        <v>5653.5125000000007</v>
      </c>
      <c r="G956" s="356">
        <v>998.71499999999992</v>
      </c>
      <c r="H956" s="357">
        <v>25830.7075</v>
      </c>
      <c r="I956" s="54"/>
      <c r="J956" s="54"/>
      <c r="BY956" s="247"/>
      <c r="BZ956" s="64"/>
      <c r="CA956" s="254"/>
      <c r="CB956" s="254"/>
      <c r="CC956" s="254"/>
      <c r="CD956" s="254"/>
      <c r="CE956" s="254"/>
      <c r="CF956" s="247"/>
      <c r="CG956" s="64"/>
      <c r="CH956" s="255"/>
      <c r="CI956" s="255"/>
      <c r="CJ956" s="255"/>
      <c r="CK956" s="255"/>
      <c r="CL956" s="255"/>
      <c r="CM956" s="256"/>
      <c r="CN956" s="256"/>
      <c r="CO956" s="256"/>
      <c r="CP956" s="256"/>
      <c r="CQ956" s="256"/>
      <c r="CR956" s="247"/>
      <c r="CS956" s="64"/>
      <c r="CT956" s="226"/>
      <c r="CU956" s="226"/>
      <c r="CV956" s="226"/>
      <c r="CW956" s="226"/>
      <c r="CX956" s="226"/>
      <c r="CY956" s="247"/>
      <c r="CZ956" s="64"/>
      <c r="DA956" s="256"/>
      <c r="DB956" s="256"/>
      <c r="DC956" s="256"/>
      <c r="DD956" s="256"/>
      <c r="DE956" s="256"/>
    </row>
    <row r="957" spans="1:109" ht="16.5" x14ac:dyDescent="0.3">
      <c r="A957" s="410">
        <v>2013</v>
      </c>
      <c r="B957" s="64" t="s">
        <v>50</v>
      </c>
      <c r="C957" s="358" t="s">
        <v>114</v>
      </c>
      <c r="D957" s="359">
        <v>3713.8199999999997</v>
      </c>
      <c r="E957" s="359">
        <v>13667.380000000001</v>
      </c>
      <c r="F957" s="360">
        <v>6703.0974999999999</v>
      </c>
      <c r="G957" s="360">
        <v>442.9</v>
      </c>
      <c r="H957" s="118">
        <v>24527.197500000002</v>
      </c>
      <c r="I957" s="54"/>
      <c r="J957" s="54"/>
      <c r="BY957" s="247"/>
      <c r="BZ957" s="64"/>
      <c r="CA957" s="254"/>
      <c r="CB957" s="254"/>
      <c r="CC957" s="254"/>
      <c r="CD957" s="254"/>
      <c r="CE957" s="254"/>
      <c r="CF957" s="247"/>
      <c r="CG957" s="64"/>
      <c r="CH957" s="255"/>
      <c r="CI957" s="255"/>
      <c r="CJ957" s="255"/>
      <c r="CK957" s="255"/>
      <c r="CL957" s="255"/>
      <c r="CM957" s="256"/>
      <c r="CN957" s="256"/>
      <c r="CO957" s="256"/>
      <c r="CP957" s="256"/>
      <c r="CQ957" s="256"/>
      <c r="CR957" s="247"/>
      <c r="CS957" s="64"/>
      <c r="CT957" s="226"/>
      <c r="CU957" s="226"/>
      <c r="CV957" s="226"/>
      <c r="CW957" s="226"/>
      <c r="CX957" s="226"/>
      <c r="CY957" s="247"/>
      <c r="CZ957" s="64"/>
      <c r="DA957" s="256"/>
      <c r="DB957" s="256"/>
      <c r="DC957" s="256"/>
      <c r="DD957" s="256"/>
      <c r="DE957" s="256"/>
    </row>
    <row r="958" spans="1:109" ht="16.5" x14ac:dyDescent="0.3">
      <c r="A958" s="391">
        <v>2013</v>
      </c>
      <c r="B958" s="353" t="s">
        <v>51</v>
      </c>
      <c r="C958" s="354" t="s">
        <v>114</v>
      </c>
      <c r="D958" s="355">
        <v>4036.1099999999997</v>
      </c>
      <c r="E958" s="355">
        <v>14155.695</v>
      </c>
      <c r="F958" s="356">
        <v>5935.9149999999991</v>
      </c>
      <c r="G958" s="356">
        <v>488.14</v>
      </c>
      <c r="H958" s="357">
        <v>24615.859999999997</v>
      </c>
      <c r="I958" s="54"/>
      <c r="J958" s="54"/>
      <c r="BY958" s="247"/>
      <c r="BZ958" s="64"/>
      <c r="CA958" s="254"/>
      <c r="CB958" s="254"/>
      <c r="CC958" s="254"/>
      <c r="CD958" s="254"/>
      <c r="CE958" s="254"/>
      <c r="CF958" s="247"/>
      <c r="CG958" s="64"/>
      <c r="CH958" s="255"/>
      <c r="CI958" s="255"/>
      <c r="CJ958" s="255"/>
      <c r="CK958" s="255"/>
      <c r="CL958" s="255"/>
      <c r="CM958" s="256"/>
      <c r="CN958" s="256"/>
      <c r="CO958" s="256"/>
      <c r="CP958" s="256"/>
      <c r="CQ958" s="256"/>
      <c r="CR958" s="247"/>
      <c r="CS958" s="64"/>
      <c r="CT958" s="226"/>
      <c r="CU958" s="226"/>
      <c r="CV958" s="226"/>
      <c r="CW958" s="226"/>
      <c r="CX958" s="226"/>
      <c r="CY958" s="247"/>
      <c r="CZ958" s="64"/>
      <c r="DA958" s="256"/>
      <c r="DB958" s="256"/>
      <c r="DC958" s="256"/>
      <c r="DD958" s="256"/>
      <c r="DE958" s="256"/>
    </row>
    <row r="959" spans="1:109" ht="16.5" x14ac:dyDescent="0.3">
      <c r="A959" s="410">
        <v>2013</v>
      </c>
      <c r="B959" s="64" t="s">
        <v>52</v>
      </c>
      <c r="C959" s="358" t="s">
        <v>114</v>
      </c>
      <c r="D959" s="359">
        <v>3202.9724999999999</v>
      </c>
      <c r="E959" s="359">
        <v>14492.4</v>
      </c>
      <c r="F959" s="360">
        <v>4728.1475</v>
      </c>
      <c r="G959" s="360">
        <v>117.5</v>
      </c>
      <c r="H959" s="118">
        <v>22541.019999999997</v>
      </c>
      <c r="I959" s="54"/>
      <c r="J959" s="54"/>
      <c r="BY959" s="247"/>
      <c r="BZ959" s="64"/>
      <c r="CA959" s="254"/>
      <c r="CB959" s="254"/>
      <c r="CC959" s="254"/>
      <c r="CD959" s="254"/>
      <c r="CE959" s="254"/>
      <c r="CF959" s="247"/>
      <c r="CG959" s="64"/>
      <c r="CH959" s="255"/>
      <c r="CI959" s="255"/>
      <c r="CJ959" s="255"/>
      <c r="CK959" s="255"/>
      <c r="CL959" s="255"/>
      <c r="CM959" s="256"/>
      <c r="CN959" s="256"/>
      <c r="CO959" s="256"/>
      <c r="CP959" s="256"/>
      <c r="CQ959" s="256"/>
      <c r="CR959" s="247"/>
      <c r="CS959" s="64"/>
      <c r="CT959" s="226"/>
      <c r="CU959" s="226"/>
      <c r="CV959" s="226"/>
      <c r="CW959" s="226"/>
      <c r="CX959" s="226"/>
      <c r="CY959" s="247"/>
      <c r="CZ959" s="64"/>
      <c r="DA959" s="256"/>
      <c r="DB959" s="256"/>
      <c r="DC959" s="256"/>
      <c r="DD959" s="256"/>
      <c r="DE959" s="256"/>
    </row>
    <row r="960" spans="1:109" ht="16.5" x14ac:dyDescent="0.3">
      <c r="A960" s="391">
        <v>2013</v>
      </c>
      <c r="B960" s="353" t="s">
        <v>40</v>
      </c>
      <c r="C960" s="354" t="s">
        <v>114</v>
      </c>
      <c r="D960" s="355">
        <v>2634.14</v>
      </c>
      <c r="E960" s="355">
        <v>16978.514999999999</v>
      </c>
      <c r="F960" s="356">
        <v>5500.7049999999999</v>
      </c>
      <c r="G960" s="356">
        <v>451.87</v>
      </c>
      <c r="H960" s="357">
        <v>25565.229999999996</v>
      </c>
      <c r="I960" s="54"/>
      <c r="J960" s="54"/>
      <c r="BY960" s="247"/>
      <c r="BZ960" s="64"/>
      <c r="CA960" s="254"/>
      <c r="CB960" s="254"/>
      <c r="CC960" s="254"/>
      <c r="CD960" s="254"/>
      <c r="CE960" s="254"/>
      <c r="CF960" s="247"/>
      <c r="CG960" s="64"/>
      <c r="CH960" s="255"/>
      <c r="CI960" s="255"/>
      <c r="CJ960" s="255"/>
      <c r="CK960" s="255"/>
      <c r="CL960" s="255"/>
      <c r="CM960" s="256"/>
      <c r="CN960" s="256"/>
      <c r="CO960" s="256"/>
      <c r="CP960" s="256"/>
      <c r="CQ960" s="256"/>
      <c r="CR960" s="247"/>
      <c r="CS960" s="64"/>
      <c r="CT960" s="226"/>
      <c r="CU960" s="226"/>
      <c r="CV960" s="226"/>
      <c r="CW960" s="226"/>
      <c r="CX960" s="226"/>
      <c r="CY960" s="247"/>
      <c r="CZ960" s="64"/>
      <c r="DA960" s="256"/>
      <c r="DB960" s="256"/>
      <c r="DC960" s="256"/>
      <c r="DD960" s="256"/>
      <c r="DE960" s="256"/>
    </row>
    <row r="961" spans="1:109" ht="16.5" x14ac:dyDescent="0.3">
      <c r="A961" s="410">
        <v>2013</v>
      </c>
      <c r="B961" s="64" t="s">
        <v>42</v>
      </c>
      <c r="C961" s="358" t="s">
        <v>114</v>
      </c>
      <c r="D961" s="359">
        <v>2894.5199999999995</v>
      </c>
      <c r="E961" s="359">
        <v>15425.725000000006</v>
      </c>
      <c r="F961" s="360">
        <v>5660.8724999999995</v>
      </c>
      <c r="G961" s="360">
        <v>357.39000000000004</v>
      </c>
      <c r="H961" s="118">
        <v>24338.507500000003</v>
      </c>
      <c r="I961" s="54"/>
      <c r="J961" s="54"/>
      <c r="BY961" s="247"/>
      <c r="BZ961" s="64"/>
      <c r="CA961" s="254"/>
      <c r="CB961" s="254"/>
      <c r="CC961" s="254"/>
      <c r="CD961" s="254"/>
      <c r="CE961" s="254"/>
      <c r="CF961" s="247"/>
      <c r="CG961" s="64"/>
      <c r="CH961" s="255"/>
      <c r="CI961" s="255"/>
      <c r="CJ961" s="255"/>
      <c r="CK961" s="255"/>
      <c r="CL961" s="255"/>
      <c r="CM961" s="256"/>
      <c r="CN961" s="256"/>
      <c r="CO961" s="256"/>
      <c r="CP961" s="256"/>
      <c r="CQ961" s="256"/>
      <c r="CR961" s="247"/>
      <c r="CS961" s="64"/>
      <c r="CT961" s="226"/>
      <c r="CU961" s="226"/>
      <c r="CV961" s="226"/>
      <c r="CW961" s="226"/>
      <c r="CX961" s="226"/>
      <c r="CY961" s="247"/>
      <c r="CZ961" s="64"/>
      <c r="DA961" s="256"/>
      <c r="DB961" s="256"/>
      <c r="DC961" s="256"/>
      <c r="DD961" s="256"/>
      <c r="DE961" s="256"/>
    </row>
    <row r="962" spans="1:109" ht="16.5" x14ac:dyDescent="0.3">
      <c r="A962" s="391">
        <v>2013</v>
      </c>
      <c r="B962" s="353" t="s">
        <v>43</v>
      </c>
      <c r="C962" s="354" t="s">
        <v>114</v>
      </c>
      <c r="D962" s="355">
        <v>3170.5149999999999</v>
      </c>
      <c r="E962" s="355">
        <v>16053.694999999998</v>
      </c>
      <c r="F962" s="356">
        <v>4975.3774999999996</v>
      </c>
      <c r="G962" s="356">
        <v>628.32000000000005</v>
      </c>
      <c r="H962" s="357">
        <v>24827.907499999998</v>
      </c>
      <c r="I962" s="54"/>
      <c r="J962" s="54"/>
      <c r="BY962" s="247"/>
      <c r="BZ962" s="64"/>
      <c r="CA962" s="254"/>
      <c r="CB962" s="254"/>
      <c r="CC962" s="254"/>
      <c r="CD962" s="254"/>
      <c r="CE962" s="254"/>
      <c r="CF962" s="247"/>
      <c r="CG962" s="64"/>
      <c r="CH962" s="255"/>
      <c r="CI962" s="255"/>
      <c r="CJ962" s="255"/>
      <c r="CK962" s="255"/>
      <c r="CL962" s="255"/>
      <c r="CM962" s="256"/>
      <c r="CN962" s="256"/>
      <c r="CO962" s="256"/>
      <c r="CP962" s="256"/>
      <c r="CQ962" s="256"/>
      <c r="CR962" s="247"/>
      <c r="CS962" s="64"/>
      <c r="CT962" s="226"/>
      <c r="CU962" s="226"/>
      <c r="CV962" s="226"/>
      <c r="CW962" s="226"/>
      <c r="CX962" s="226"/>
      <c r="CY962" s="247"/>
      <c r="CZ962" s="64"/>
      <c r="DA962" s="256"/>
      <c r="DB962" s="256"/>
      <c r="DC962" s="256"/>
      <c r="DD962" s="256"/>
      <c r="DE962" s="256"/>
    </row>
    <row r="963" spans="1:109" ht="16.5" x14ac:dyDescent="0.3">
      <c r="A963" s="410">
        <v>2013</v>
      </c>
      <c r="B963" s="64" t="s">
        <v>44</v>
      </c>
      <c r="C963" s="358" t="s">
        <v>114</v>
      </c>
      <c r="D963" s="359">
        <v>3534.9375</v>
      </c>
      <c r="E963" s="359">
        <v>17552.830000000002</v>
      </c>
      <c r="F963" s="360">
        <v>6301.8225000000002</v>
      </c>
      <c r="G963" s="360">
        <v>466.91</v>
      </c>
      <c r="H963" s="118">
        <v>27856.5</v>
      </c>
      <c r="I963" s="54"/>
      <c r="J963" s="54"/>
      <c r="BY963" s="247"/>
      <c r="BZ963" s="64"/>
      <c r="CA963" s="254"/>
      <c r="CB963" s="254"/>
      <c r="CC963" s="254"/>
      <c r="CD963" s="254"/>
      <c r="CE963" s="254"/>
      <c r="CF963" s="247"/>
      <c r="CG963" s="64"/>
      <c r="CH963" s="255"/>
      <c r="CI963" s="255"/>
      <c r="CJ963" s="255"/>
      <c r="CK963" s="255"/>
      <c r="CL963" s="255"/>
      <c r="CM963" s="256"/>
      <c r="CN963" s="256"/>
      <c r="CO963" s="256"/>
      <c r="CP963" s="256"/>
      <c r="CQ963" s="256"/>
      <c r="CR963" s="247"/>
      <c r="CS963" s="64"/>
      <c r="CT963" s="226"/>
      <c r="CU963" s="226"/>
      <c r="CV963" s="226"/>
      <c r="CW963" s="226"/>
      <c r="CX963" s="226"/>
      <c r="CY963" s="247"/>
      <c r="CZ963" s="64"/>
      <c r="DA963" s="256"/>
      <c r="DB963" s="256"/>
      <c r="DC963" s="256"/>
      <c r="DD963" s="256"/>
      <c r="DE963" s="256"/>
    </row>
    <row r="964" spans="1:109" ht="16.5" x14ac:dyDescent="0.3">
      <c r="A964" s="391">
        <v>2013</v>
      </c>
      <c r="B964" s="353" t="s">
        <v>45</v>
      </c>
      <c r="C964" s="354" t="s">
        <v>114</v>
      </c>
      <c r="D964" s="355">
        <v>3639.46</v>
      </c>
      <c r="E964" s="355">
        <v>18742.605</v>
      </c>
      <c r="F964" s="356">
        <v>5725.9825000000001</v>
      </c>
      <c r="G964" s="356">
        <v>353.92999999999995</v>
      </c>
      <c r="H964" s="357">
        <v>28461.977500000001</v>
      </c>
      <c r="I964" s="54"/>
      <c r="J964" s="54"/>
      <c r="BY964" s="247"/>
      <c r="BZ964" s="64"/>
      <c r="CA964" s="254"/>
      <c r="CB964" s="254"/>
      <c r="CC964" s="254"/>
      <c r="CD964" s="254"/>
      <c r="CE964" s="254"/>
      <c r="CF964" s="247"/>
      <c r="CG964" s="64"/>
      <c r="CH964" s="255"/>
      <c r="CI964" s="255"/>
      <c r="CJ964" s="255"/>
      <c r="CK964" s="255"/>
      <c r="CL964" s="255"/>
      <c r="CM964" s="256"/>
      <c r="CN964" s="256"/>
      <c r="CO964" s="256"/>
      <c r="CP964" s="256"/>
      <c r="CQ964" s="256"/>
      <c r="CR964" s="247"/>
      <c r="CS964" s="64"/>
      <c r="CT964" s="226"/>
      <c r="CU964" s="226"/>
      <c r="CV964" s="226"/>
      <c r="CW964" s="226"/>
      <c r="CX964" s="226"/>
      <c r="CY964" s="247"/>
      <c r="CZ964" s="64"/>
      <c r="DA964" s="256"/>
      <c r="DB964" s="256"/>
      <c r="DC964" s="256"/>
      <c r="DD964" s="256"/>
      <c r="DE964" s="256"/>
    </row>
    <row r="965" spans="1:109" ht="16.5" x14ac:dyDescent="0.3">
      <c r="A965" s="410">
        <v>2013</v>
      </c>
      <c r="B965" s="64" t="s">
        <v>46</v>
      </c>
      <c r="C965" s="358" t="s">
        <v>114</v>
      </c>
      <c r="D965" s="359">
        <v>3862.9400000000005</v>
      </c>
      <c r="E965" s="359">
        <v>18464.533000000003</v>
      </c>
      <c r="F965" s="360">
        <v>8087.5625000000009</v>
      </c>
      <c r="G965" s="360">
        <v>217.29000000000002</v>
      </c>
      <c r="H965" s="118">
        <v>30632.325499999999</v>
      </c>
      <c r="I965" s="54"/>
      <c r="J965" s="54"/>
      <c r="BY965" s="247"/>
      <c r="BZ965" s="64"/>
      <c r="CA965" s="254"/>
      <c r="CB965" s="254"/>
      <c r="CC965" s="254"/>
      <c r="CD965" s="254"/>
      <c r="CE965" s="254"/>
      <c r="CF965" s="247"/>
      <c r="CG965" s="64"/>
      <c r="CH965" s="255"/>
      <c r="CI965" s="255"/>
      <c r="CJ965" s="255"/>
      <c r="CK965" s="255"/>
      <c r="CL965" s="255"/>
      <c r="CM965" s="256"/>
      <c r="CN965" s="256"/>
      <c r="CO965" s="256"/>
      <c r="CP965" s="256"/>
      <c r="CQ965" s="256"/>
      <c r="CR965" s="247"/>
      <c r="CS965" s="64"/>
      <c r="CT965" s="226"/>
      <c r="CU965" s="226"/>
      <c r="CV965" s="226"/>
      <c r="CW965" s="226"/>
      <c r="CX965" s="226"/>
      <c r="CY965" s="247"/>
      <c r="CZ965" s="64"/>
      <c r="DA965" s="256"/>
      <c r="DB965" s="256"/>
      <c r="DC965" s="256"/>
      <c r="DD965" s="256"/>
      <c r="DE965" s="256"/>
    </row>
    <row r="966" spans="1:109" ht="16.5" x14ac:dyDescent="0.3">
      <c r="A966" s="391">
        <v>2013</v>
      </c>
      <c r="B966" s="353" t="s">
        <v>47</v>
      </c>
      <c r="C966" s="354" t="s">
        <v>114</v>
      </c>
      <c r="D966" s="355">
        <v>6173.3474999999999</v>
      </c>
      <c r="E966" s="355">
        <v>19896.009999999998</v>
      </c>
      <c r="F966" s="356">
        <v>6711.3575000000001</v>
      </c>
      <c r="G966" s="356">
        <v>232.12</v>
      </c>
      <c r="H966" s="357">
        <v>33012.834999999992</v>
      </c>
      <c r="I966" s="54"/>
      <c r="J966" s="54"/>
      <c r="BY966" s="247"/>
      <c r="BZ966" s="64"/>
      <c r="CA966" s="254"/>
      <c r="CB966" s="254"/>
      <c r="CC966" s="254"/>
      <c r="CD966" s="254"/>
      <c r="CE966" s="254"/>
      <c r="CF966" s="247"/>
      <c r="CG966" s="64"/>
      <c r="CH966" s="255"/>
      <c r="CI966" s="255"/>
      <c r="CJ966" s="255"/>
      <c r="CK966" s="255"/>
      <c r="CL966" s="255"/>
      <c r="CM966" s="256"/>
      <c r="CN966" s="256"/>
      <c r="CO966" s="256"/>
      <c r="CP966" s="256"/>
      <c r="CQ966" s="256"/>
      <c r="CR966" s="247"/>
      <c r="CS966" s="64"/>
      <c r="CT966" s="226"/>
      <c r="CU966" s="226"/>
      <c r="CV966" s="226"/>
      <c r="CW966" s="226"/>
      <c r="CX966" s="226"/>
      <c r="CY966" s="247"/>
      <c r="CZ966" s="64"/>
      <c r="DA966" s="256"/>
      <c r="DB966" s="256"/>
      <c r="DC966" s="256"/>
      <c r="DD966" s="256"/>
      <c r="DE966" s="256"/>
    </row>
    <row r="967" spans="1:109" ht="16.5" x14ac:dyDescent="0.3">
      <c r="A967" s="410">
        <v>2013</v>
      </c>
      <c r="B967" s="64" t="s">
        <v>48</v>
      </c>
      <c r="C967" s="358" t="s">
        <v>114</v>
      </c>
      <c r="D967" s="359">
        <v>4830.2224999999999</v>
      </c>
      <c r="E967" s="359">
        <v>19525.794999999998</v>
      </c>
      <c r="F967" s="360">
        <v>6100.8099999999995</v>
      </c>
      <c r="G967" s="360">
        <v>173</v>
      </c>
      <c r="H967" s="118">
        <v>30629.827499999999</v>
      </c>
      <c r="I967" s="54"/>
      <c r="J967" s="54"/>
      <c r="BY967" s="247"/>
      <c r="BZ967" s="64"/>
      <c r="CA967" s="254"/>
      <c r="CB967" s="254"/>
      <c r="CC967" s="254"/>
      <c r="CD967" s="254"/>
      <c r="CE967" s="254"/>
      <c r="CF967" s="247"/>
      <c r="CG967" s="64"/>
      <c r="CH967" s="255"/>
      <c r="CI967" s="255"/>
      <c r="CJ967" s="255"/>
      <c r="CK967" s="255"/>
      <c r="CL967" s="255"/>
      <c r="CM967" s="256"/>
      <c r="CN967" s="256"/>
      <c r="CO967" s="256"/>
      <c r="CP967" s="256"/>
      <c r="CQ967" s="256"/>
      <c r="CR967" s="247"/>
      <c r="CS967" s="64"/>
      <c r="CT967" s="226"/>
      <c r="CU967" s="226"/>
      <c r="CV967" s="226"/>
      <c r="CW967" s="226"/>
      <c r="CX967" s="226"/>
      <c r="CY967" s="247"/>
      <c r="CZ967" s="64"/>
      <c r="DA967" s="256"/>
      <c r="DB967" s="256"/>
      <c r="DC967" s="256"/>
      <c r="DD967" s="256"/>
      <c r="DE967" s="256"/>
    </row>
    <row r="968" spans="1:109" ht="16.5" x14ac:dyDescent="0.3">
      <c r="A968" s="391">
        <v>2013</v>
      </c>
      <c r="B968" s="353" t="s">
        <v>49</v>
      </c>
      <c r="C968" s="354" t="s">
        <v>114</v>
      </c>
      <c r="D968" s="355">
        <v>4787.6549999999997</v>
      </c>
      <c r="E968" s="355">
        <v>17955.63</v>
      </c>
      <c r="F968" s="356">
        <v>7432.1750000000002</v>
      </c>
      <c r="G968" s="356">
        <v>187.88</v>
      </c>
      <c r="H968" s="357">
        <v>30363.340000000004</v>
      </c>
      <c r="I968" s="54"/>
      <c r="J968" s="54"/>
      <c r="BY968" s="247"/>
      <c r="BZ968" s="64"/>
      <c r="CA968" s="254"/>
      <c r="CB968" s="254"/>
      <c r="CC968" s="254"/>
      <c r="CD968" s="254"/>
      <c r="CE968" s="254"/>
      <c r="CF968" s="247"/>
      <c r="CG968" s="64"/>
      <c r="CH968" s="255"/>
      <c r="CI968" s="255"/>
      <c r="CJ968" s="255"/>
      <c r="CK968" s="255"/>
      <c r="CL968" s="255"/>
      <c r="CM968" s="256"/>
      <c r="CN968" s="256"/>
      <c r="CO968" s="256"/>
      <c r="CP968" s="256"/>
      <c r="CQ968" s="256"/>
      <c r="CR968" s="247"/>
      <c r="CS968" s="64"/>
      <c r="CT968" s="226"/>
      <c r="CU968" s="226"/>
      <c r="CV968" s="226"/>
      <c r="CW968" s="226"/>
      <c r="CX968" s="226"/>
      <c r="CY968" s="247"/>
      <c r="CZ968" s="64"/>
      <c r="DA968" s="256"/>
      <c r="DB968" s="256"/>
      <c r="DC968" s="256"/>
      <c r="DD968" s="256"/>
      <c r="DE968" s="256"/>
    </row>
    <row r="969" spans="1:109" ht="16.5" x14ac:dyDescent="0.3">
      <c r="A969" s="410">
        <v>2014</v>
      </c>
      <c r="B969" s="64" t="s">
        <v>50</v>
      </c>
      <c r="C969" s="358" t="s">
        <v>114</v>
      </c>
      <c r="D969" s="359">
        <v>5478.8700000000008</v>
      </c>
      <c r="E969" s="359">
        <v>15495.129999999997</v>
      </c>
      <c r="F969" s="360">
        <v>7417.9525000000003</v>
      </c>
      <c r="G969" s="360">
        <v>132.19</v>
      </c>
      <c r="H969" s="118">
        <v>28524.142500000002</v>
      </c>
      <c r="I969" s="54"/>
      <c r="J969" s="54"/>
      <c r="BY969" s="247"/>
      <c r="BZ969" s="64"/>
      <c r="CA969" s="254"/>
      <c r="CB969" s="254"/>
      <c r="CC969" s="254"/>
      <c r="CD969" s="254"/>
      <c r="CE969" s="254"/>
      <c r="CF969" s="247"/>
      <c r="CG969" s="64"/>
      <c r="CH969" s="255"/>
      <c r="CI969" s="255"/>
      <c r="CJ969" s="255"/>
      <c r="CK969" s="255"/>
      <c r="CL969" s="255"/>
      <c r="CM969" s="256"/>
      <c r="CN969" s="256"/>
      <c r="CO969" s="256"/>
      <c r="CP969" s="256"/>
      <c r="CQ969" s="256"/>
      <c r="CR969" s="247"/>
      <c r="CS969" s="64"/>
      <c r="CT969" s="226"/>
      <c r="CU969" s="226"/>
      <c r="CV969" s="226"/>
      <c r="CW969" s="226"/>
      <c r="CX969" s="226"/>
      <c r="CY969" s="247"/>
      <c r="CZ969" s="64"/>
      <c r="DA969" s="256"/>
      <c r="DB969" s="256"/>
      <c r="DC969" s="256"/>
      <c r="DD969" s="256"/>
      <c r="DE969" s="256"/>
    </row>
    <row r="970" spans="1:109" ht="16.5" x14ac:dyDescent="0.3">
      <c r="A970" s="391">
        <v>2014</v>
      </c>
      <c r="B970" s="353" t="s">
        <v>51</v>
      </c>
      <c r="C970" s="354" t="s">
        <v>114</v>
      </c>
      <c r="D970" s="355">
        <v>5818.38</v>
      </c>
      <c r="E970" s="355">
        <v>16749.595000000005</v>
      </c>
      <c r="F970" s="356">
        <v>7048.4349999999995</v>
      </c>
      <c r="G970" s="356">
        <v>205.95</v>
      </c>
      <c r="H970" s="357">
        <v>29822.360000000008</v>
      </c>
      <c r="I970" s="54"/>
      <c r="J970" s="54"/>
      <c r="BY970" s="247"/>
      <c r="BZ970" s="64"/>
      <c r="CA970" s="254"/>
      <c r="CB970" s="254"/>
      <c r="CC970" s="254"/>
      <c r="CD970" s="254"/>
      <c r="CE970" s="254"/>
      <c r="CF970" s="247"/>
      <c r="CG970" s="64"/>
      <c r="CH970" s="255"/>
      <c r="CI970" s="255"/>
      <c r="CJ970" s="255"/>
      <c r="CK970" s="255"/>
      <c r="CL970" s="255"/>
      <c r="CM970" s="256"/>
      <c r="CN970" s="256"/>
      <c r="CO970" s="256"/>
      <c r="CP970" s="256"/>
      <c r="CQ970" s="256"/>
      <c r="CR970" s="247"/>
      <c r="CS970" s="64"/>
      <c r="CT970" s="226"/>
      <c r="CU970" s="226"/>
      <c r="CV970" s="226"/>
      <c r="CW970" s="226"/>
      <c r="CX970" s="226"/>
      <c r="CY970" s="247"/>
      <c r="CZ970" s="64"/>
      <c r="DA970" s="256"/>
      <c r="DB970" s="256"/>
      <c r="DC970" s="256"/>
      <c r="DD970" s="256"/>
      <c r="DE970" s="256"/>
    </row>
    <row r="971" spans="1:109" ht="16.5" x14ac:dyDescent="0.3">
      <c r="A971" s="410">
        <v>2014</v>
      </c>
      <c r="B971" s="64" t="s">
        <v>52</v>
      </c>
      <c r="C971" s="358" t="s">
        <v>114</v>
      </c>
      <c r="D971" s="359">
        <v>6032.52</v>
      </c>
      <c r="E971" s="359">
        <v>18382.576999999997</v>
      </c>
      <c r="F971" s="360">
        <v>7148.01</v>
      </c>
      <c r="G971" s="360">
        <v>141.06</v>
      </c>
      <c r="H971" s="118">
        <v>31704.167000000001</v>
      </c>
      <c r="I971" s="54"/>
      <c r="J971" s="54"/>
      <c r="BY971" s="247"/>
      <c r="BZ971" s="64"/>
      <c r="CA971" s="254"/>
      <c r="CB971" s="254"/>
      <c r="CC971" s="254"/>
      <c r="CD971" s="254"/>
      <c r="CE971" s="254"/>
      <c r="CF971" s="247"/>
      <c r="CG971" s="64"/>
      <c r="CH971" s="255"/>
      <c r="CI971" s="255"/>
      <c r="CJ971" s="255"/>
      <c r="CK971" s="255"/>
      <c r="CL971" s="255"/>
      <c r="CM971" s="256"/>
      <c r="CN971" s="256"/>
      <c r="CO971" s="256"/>
      <c r="CP971" s="256"/>
      <c r="CQ971" s="256"/>
      <c r="CR971" s="247"/>
      <c r="CS971" s="64"/>
      <c r="CT971" s="226"/>
      <c r="CU971" s="226"/>
      <c r="CV971" s="226"/>
      <c r="CW971" s="226"/>
      <c r="CX971" s="226"/>
      <c r="CY971" s="247"/>
      <c r="CZ971" s="64"/>
      <c r="DA971" s="256"/>
      <c r="DB971" s="256"/>
      <c r="DC971" s="256"/>
      <c r="DD971" s="256"/>
      <c r="DE971" s="256"/>
    </row>
    <row r="972" spans="1:109" ht="16.5" x14ac:dyDescent="0.3">
      <c r="A972" s="391">
        <v>2014</v>
      </c>
      <c r="B972" s="353" t="s">
        <v>40</v>
      </c>
      <c r="C972" s="354" t="s">
        <v>114</v>
      </c>
      <c r="D972" s="355">
        <v>4030.02</v>
      </c>
      <c r="E972" s="355">
        <v>16928.434000000001</v>
      </c>
      <c r="F972" s="356">
        <v>6606.51</v>
      </c>
      <c r="G972" s="356">
        <v>161.30000000000001</v>
      </c>
      <c r="H972" s="357">
        <v>27726.263999999996</v>
      </c>
      <c r="I972" s="54"/>
      <c r="J972" s="54"/>
      <c r="BY972" s="247"/>
      <c r="BZ972" s="64"/>
      <c r="CA972" s="254"/>
      <c r="CB972" s="254"/>
      <c r="CC972" s="254"/>
      <c r="CD972" s="254"/>
      <c r="CE972" s="254"/>
      <c r="CF972" s="247"/>
      <c r="CG972" s="64"/>
      <c r="CH972" s="255"/>
      <c r="CI972" s="255"/>
      <c r="CJ972" s="255"/>
      <c r="CK972" s="255"/>
      <c r="CL972" s="255"/>
      <c r="CM972" s="256"/>
      <c r="CN972" s="256"/>
      <c r="CO972" s="256"/>
      <c r="CP972" s="256"/>
      <c r="CQ972" s="256"/>
      <c r="CR972" s="247"/>
      <c r="CS972" s="64"/>
      <c r="CT972" s="226"/>
      <c r="CU972" s="226"/>
      <c r="CV972" s="226"/>
      <c r="CW972" s="226"/>
      <c r="CX972" s="226"/>
      <c r="CY972" s="247"/>
      <c r="CZ972" s="64"/>
      <c r="DA972" s="256"/>
      <c r="DB972" s="256"/>
      <c r="DC972" s="256"/>
      <c r="DD972" s="256"/>
      <c r="DE972" s="256"/>
    </row>
    <row r="973" spans="1:109" ht="16.5" x14ac:dyDescent="0.3">
      <c r="A973" s="410">
        <v>2014</v>
      </c>
      <c r="B973" s="64" t="s">
        <v>42</v>
      </c>
      <c r="C973" s="358" t="s">
        <v>114</v>
      </c>
      <c r="D973" s="359">
        <v>4053.14</v>
      </c>
      <c r="E973" s="359">
        <v>17033.096000000005</v>
      </c>
      <c r="F973" s="360">
        <v>7286.3024999999998</v>
      </c>
      <c r="G973" s="360">
        <v>120.15</v>
      </c>
      <c r="H973" s="118">
        <v>28492.688500000004</v>
      </c>
      <c r="I973" s="54"/>
      <c r="J973" s="54"/>
      <c r="BY973" s="247"/>
      <c r="BZ973" s="64"/>
      <c r="CA973" s="254"/>
      <c r="CB973" s="254"/>
      <c r="CC973" s="254"/>
      <c r="CD973" s="254"/>
      <c r="CE973" s="254"/>
      <c r="CF973" s="247"/>
      <c r="CG973" s="64"/>
      <c r="CH973" s="255"/>
      <c r="CI973" s="255"/>
      <c r="CJ973" s="255"/>
      <c r="CK973" s="255"/>
      <c r="CL973" s="255"/>
      <c r="CM973" s="256"/>
      <c r="CN973" s="256"/>
      <c r="CO973" s="256"/>
      <c r="CP973" s="256"/>
      <c r="CQ973" s="256"/>
      <c r="CR973" s="247"/>
      <c r="CS973" s="64"/>
      <c r="CT973" s="226"/>
      <c r="CU973" s="226"/>
      <c r="CV973" s="226"/>
      <c r="CW973" s="226"/>
      <c r="CX973" s="226"/>
      <c r="CY973" s="247"/>
      <c r="CZ973" s="64"/>
      <c r="DA973" s="256"/>
      <c r="DB973" s="256"/>
      <c r="DC973" s="256"/>
      <c r="DD973" s="256"/>
      <c r="DE973" s="256"/>
    </row>
    <row r="974" spans="1:109" ht="16.5" x14ac:dyDescent="0.3">
      <c r="A974" s="391">
        <v>2014</v>
      </c>
      <c r="B974" s="353" t="s">
        <v>43</v>
      </c>
      <c r="C974" s="354" t="s">
        <v>114</v>
      </c>
      <c r="D974" s="355">
        <v>4418.5225</v>
      </c>
      <c r="E974" s="355">
        <v>14477.719000000001</v>
      </c>
      <c r="F974" s="356">
        <v>6570.2224999999999</v>
      </c>
      <c r="G974" s="356">
        <v>246.01</v>
      </c>
      <c r="H974" s="357">
        <v>25712.474000000002</v>
      </c>
      <c r="I974" s="54"/>
      <c r="J974" s="54"/>
      <c r="BY974" s="247"/>
      <c r="BZ974" s="64"/>
      <c r="CA974" s="254"/>
      <c r="CB974" s="254"/>
      <c r="CC974" s="254"/>
      <c r="CD974" s="254"/>
      <c r="CE974" s="254"/>
      <c r="CF974" s="247"/>
      <c r="CG974" s="64"/>
      <c r="CH974" s="255"/>
      <c r="CI974" s="255"/>
      <c r="CJ974" s="255"/>
      <c r="CK974" s="255"/>
      <c r="CL974" s="255"/>
      <c r="CM974" s="256"/>
      <c r="CN974" s="256"/>
      <c r="CO974" s="256"/>
      <c r="CP974" s="256"/>
      <c r="CQ974" s="256"/>
      <c r="CR974" s="247"/>
      <c r="CS974" s="64"/>
      <c r="CT974" s="226"/>
      <c r="CU974" s="226"/>
      <c r="CV974" s="226"/>
      <c r="CW974" s="226"/>
      <c r="CX974" s="226"/>
      <c r="CY974" s="247"/>
      <c r="CZ974" s="64"/>
      <c r="DA974" s="256"/>
      <c r="DB974" s="256"/>
      <c r="DC974" s="256"/>
      <c r="DD974" s="256"/>
      <c r="DE974" s="256"/>
    </row>
    <row r="975" spans="1:109" ht="16.5" x14ac:dyDescent="0.3">
      <c r="A975" s="410">
        <v>2014</v>
      </c>
      <c r="B975" s="64" t="s">
        <v>44</v>
      </c>
      <c r="C975" s="358" t="s">
        <v>114</v>
      </c>
      <c r="D975" s="359">
        <v>4319.3675000000003</v>
      </c>
      <c r="E975" s="359">
        <v>18653.425000000003</v>
      </c>
      <c r="F975" s="360">
        <v>7263.5050000000001</v>
      </c>
      <c r="G975" s="360">
        <v>204.2</v>
      </c>
      <c r="H975" s="118">
        <v>30440.497500000005</v>
      </c>
      <c r="I975" s="54"/>
      <c r="J975" s="54"/>
      <c r="BY975" s="247"/>
      <c r="BZ975" s="64"/>
      <c r="CA975" s="254"/>
      <c r="CB975" s="254"/>
      <c r="CC975" s="254"/>
      <c r="CD975" s="254"/>
      <c r="CE975" s="254"/>
      <c r="CF975" s="247"/>
      <c r="CG975" s="64"/>
      <c r="CH975" s="255"/>
      <c r="CI975" s="255"/>
      <c r="CJ975" s="255"/>
      <c r="CK975" s="255"/>
      <c r="CL975" s="255"/>
      <c r="CM975" s="256"/>
      <c r="CN975" s="256"/>
      <c r="CO975" s="256"/>
      <c r="CP975" s="256"/>
      <c r="CQ975" s="256"/>
      <c r="CR975" s="247"/>
      <c r="CS975" s="64"/>
      <c r="CT975" s="226"/>
      <c r="CU975" s="226"/>
      <c r="CV975" s="226"/>
      <c r="CW975" s="226"/>
      <c r="CX975" s="226"/>
      <c r="CY975" s="247"/>
      <c r="CZ975" s="64"/>
      <c r="DA975" s="256"/>
      <c r="DB975" s="256"/>
      <c r="DC975" s="256"/>
      <c r="DD975" s="256"/>
      <c r="DE975" s="256"/>
    </row>
    <row r="976" spans="1:109" ht="16.5" x14ac:dyDescent="0.3">
      <c r="A976" s="391">
        <v>2014</v>
      </c>
      <c r="B976" s="353" t="s">
        <v>45</v>
      </c>
      <c r="C976" s="354" t="s">
        <v>114</v>
      </c>
      <c r="D976" s="355">
        <v>4399.7000000000007</v>
      </c>
      <c r="E976" s="355">
        <v>16374.122000000001</v>
      </c>
      <c r="F976" s="356">
        <v>7088.9974999999995</v>
      </c>
      <c r="G976" s="356">
        <v>231.96</v>
      </c>
      <c r="H976" s="357">
        <v>28094.779500000001</v>
      </c>
      <c r="I976" s="54"/>
      <c r="J976" s="54"/>
      <c r="BY976" s="247"/>
      <c r="BZ976" s="64"/>
      <c r="CA976" s="254"/>
      <c r="CB976" s="254"/>
      <c r="CC976" s="254"/>
      <c r="CD976" s="254"/>
      <c r="CE976" s="254"/>
      <c r="CF976" s="247"/>
      <c r="CG976" s="64"/>
      <c r="CH976" s="255"/>
      <c r="CI976" s="255"/>
      <c r="CJ976" s="255"/>
      <c r="CK976" s="255"/>
      <c r="CL976" s="255"/>
      <c r="CM976" s="256"/>
      <c r="CN976" s="256"/>
      <c r="CO976" s="256"/>
      <c r="CP976" s="256"/>
      <c r="CQ976" s="256"/>
      <c r="CR976" s="247"/>
      <c r="CS976" s="64"/>
      <c r="CT976" s="226"/>
      <c r="CU976" s="226"/>
      <c r="CV976" s="226"/>
      <c r="CW976" s="226"/>
      <c r="CX976" s="226"/>
      <c r="CY976" s="247"/>
      <c r="CZ976" s="64"/>
      <c r="DA976" s="256"/>
      <c r="DB976" s="256"/>
      <c r="DC976" s="256"/>
      <c r="DD976" s="256"/>
      <c r="DE976" s="256"/>
    </row>
    <row r="977" spans="1:109" ht="16.5" x14ac:dyDescent="0.3">
      <c r="A977" s="410">
        <v>2014</v>
      </c>
      <c r="B977" s="64" t="s">
        <v>46</v>
      </c>
      <c r="C977" s="358" t="s">
        <v>114</v>
      </c>
      <c r="D977" s="359">
        <v>4499.32</v>
      </c>
      <c r="E977" s="359">
        <v>16847.936000000002</v>
      </c>
      <c r="F977" s="360">
        <v>6675.494999999999</v>
      </c>
      <c r="G977" s="360">
        <v>426.46999999999997</v>
      </c>
      <c r="H977" s="118">
        <v>28449.221000000005</v>
      </c>
      <c r="I977" s="54"/>
      <c r="J977" s="54"/>
      <c r="BY977" s="247"/>
      <c r="BZ977" s="64"/>
      <c r="CA977" s="254"/>
      <c r="CB977" s="254"/>
      <c r="CC977" s="254"/>
      <c r="CD977" s="254"/>
      <c r="CE977" s="254"/>
      <c r="CF977" s="247"/>
      <c r="CG977" s="64"/>
      <c r="CH977" s="255"/>
      <c r="CI977" s="255"/>
      <c r="CJ977" s="255"/>
      <c r="CK977" s="255"/>
      <c r="CL977" s="255"/>
      <c r="CM977" s="256"/>
      <c r="CN977" s="256"/>
      <c r="CO977" s="256"/>
      <c r="CP977" s="256"/>
      <c r="CQ977" s="256"/>
      <c r="CR977" s="247"/>
      <c r="CS977" s="64"/>
      <c r="CT977" s="226"/>
      <c r="CU977" s="226"/>
      <c r="CV977" s="226"/>
      <c r="CW977" s="226"/>
      <c r="CX977" s="226"/>
      <c r="CY977" s="247"/>
      <c r="CZ977" s="64"/>
      <c r="DA977" s="256"/>
      <c r="DB977" s="256"/>
      <c r="DC977" s="256"/>
      <c r="DD977" s="256"/>
      <c r="DE977" s="256"/>
    </row>
    <row r="978" spans="1:109" ht="16.5" x14ac:dyDescent="0.3">
      <c r="A978" s="391">
        <v>2014</v>
      </c>
      <c r="B978" s="353" t="s">
        <v>47</v>
      </c>
      <c r="C978" s="354" t="s">
        <v>114</v>
      </c>
      <c r="D978" s="355">
        <v>4819.13</v>
      </c>
      <c r="E978" s="355">
        <v>16454.472999999998</v>
      </c>
      <c r="F978" s="356">
        <v>7879.1999999999989</v>
      </c>
      <c r="G978" s="356">
        <v>270.60999999999996</v>
      </c>
      <c r="H978" s="357">
        <v>29423.413</v>
      </c>
      <c r="I978" s="54"/>
      <c r="J978" s="54"/>
      <c r="BY978" s="247"/>
      <c r="BZ978" s="64"/>
      <c r="CA978" s="254"/>
      <c r="CB978" s="254"/>
      <c r="CC978" s="254"/>
      <c r="CD978" s="254"/>
      <c r="CE978" s="254"/>
      <c r="CF978" s="247"/>
      <c r="CG978" s="64"/>
      <c r="CH978" s="255"/>
      <c r="CI978" s="255"/>
      <c r="CJ978" s="255"/>
      <c r="CK978" s="255"/>
      <c r="CL978" s="255"/>
      <c r="CM978" s="256"/>
      <c r="CN978" s="256"/>
      <c r="CO978" s="256"/>
      <c r="CP978" s="256"/>
      <c r="CQ978" s="256"/>
      <c r="CR978" s="247"/>
      <c r="CS978" s="64"/>
      <c r="CT978" s="226"/>
      <c r="CU978" s="226"/>
      <c r="CV978" s="226"/>
      <c r="CW978" s="226"/>
      <c r="CX978" s="226"/>
      <c r="CY978" s="247"/>
      <c r="CZ978" s="64"/>
      <c r="DA978" s="256"/>
      <c r="DB978" s="256"/>
      <c r="DC978" s="256"/>
      <c r="DD978" s="256"/>
      <c r="DE978" s="256"/>
    </row>
    <row r="979" spans="1:109" ht="16.5" x14ac:dyDescent="0.3">
      <c r="A979" s="410">
        <v>2014</v>
      </c>
      <c r="B979" s="64" t="s">
        <v>48</v>
      </c>
      <c r="C979" s="358" t="s">
        <v>114</v>
      </c>
      <c r="D979" s="359">
        <v>5063.1900000000005</v>
      </c>
      <c r="E979" s="359">
        <v>17681.293999999998</v>
      </c>
      <c r="F979" s="360">
        <v>5974.8675000000003</v>
      </c>
      <c r="G979" s="360">
        <v>152.86000000000001</v>
      </c>
      <c r="H979" s="118">
        <v>28872.211499999998</v>
      </c>
      <c r="I979" s="54"/>
      <c r="J979" s="54"/>
      <c r="BY979" s="247"/>
      <c r="BZ979" s="64"/>
      <c r="CA979" s="254"/>
      <c r="CB979" s="254"/>
      <c r="CC979" s="254"/>
      <c r="CD979" s="254"/>
      <c r="CE979" s="254"/>
      <c r="CF979" s="247"/>
      <c r="CG979" s="64"/>
      <c r="CH979" s="255"/>
      <c r="CI979" s="255"/>
      <c r="CJ979" s="255"/>
      <c r="CK979" s="255"/>
      <c r="CL979" s="255"/>
      <c r="CM979" s="256"/>
      <c r="CN979" s="256"/>
      <c r="CO979" s="256"/>
      <c r="CP979" s="256"/>
      <c r="CQ979" s="256"/>
      <c r="CR979" s="247"/>
      <c r="CS979" s="64"/>
      <c r="CT979" s="226"/>
      <c r="CU979" s="226"/>
      <c r="CV979" s="226"/>
      <c r="CW979" s="226"/>
      <c r="CX979" s="226"/>
      <c r="CY979" s="247"/>
      <c r="CZ979" s="64"/>
      <c r="DA979" s="256"/>
      <c r="DB979" s="256"/>
      <c r="DC979" s="256"/>
      <c r="DD979" s="256"/>
      <c r="DE979" s="256"/>
    </row>
    <row r="980" spans="1:109" ht="16.5" x14ac:dyDescent="0.3">
      <c r="A980" s="391">
        <v>2014</v>
      </c>
      <c r="B980" s="353" t="s">
        <v>49</v>
      </c>
      <c r="C980" s="354" t="s">
        <v>114</v>
      </c>
      <c r="D980" s="355">
        <v>3717.8</v>
      </c>
      <c r="E980" s="355">
        <v>15484.720999999998</v>
      </c>
      <c r="F980" s="356">
        <v>5872.42</v>
      </c>
      <c r="G980" s="356">
        <v>380.94</v>
      </c>
      <c r="H980" s="357">
        <v>25455.880999999994</v>
      </c>
      <c r="I980" s="54"/>
      <c r="J980" s="54"/>
      <c r="BY980" s="247"/>
      <c r="BZ980" s="64"/>
      <c r="CA980" s="254"/>
      <c r="CB980" s="254"/>
      <c r="CC980" s="254"/>
      <c r="CD980" s="254"/>
      <c r="CE980" s="254"/>
      <c r="CF980" s="247"/>
      <c r="CG980" s="64"/>
      <c r="CH980" s="255"/>
      <c r="CI980" s="255"/>
      <c r="CJ980" s="255"/>
      <c r="CK980" s="255"/>
      <c r="CL980" s="255"/>
      <c r="CM980" s="256"/>
      <c r="CN980" s="256"/>
      <c r="CO980" s="256"/>
      <c r="CP980" s="256"/>
      <c r="CQ980" s="256"/>
      <c r="CR980" s="247"/>
      <c r="CS980" s="64"/>
      <c r="CT980" s="226"/>
      <c r="CU980" s="226"/>
      <c r="CV980" s="226"/>
      <c r="CW980" s="226"/>
      <c r="CX980" s="226"/>
      <c r="CY980" s="247"/>
      <c r="CZ980" s="64"/>
      <c r="DA980" s="256"/>
      <c r="DB980" s="256"/>
      <c r="DC980" s="256"/>
      <c r="DD980" s="256"/>
      <c r="DE980" s="256"/>
    </row>
    <row r="981" spans="1:109" ht="16.5" x14ac:dyDescent="0.3">
      <c r="A981" s="410">
        <v>2015</v>
      </c>
      <c r="B981" s="64" t="s">
        <v>50</v>
      </c>
      <c r="C981" s="358" t="s">
        <v>114</v>
      </c>
      <c r="D981" s="359">
        <v>3862.8575000000001</v>
      </c>
      <c r="E981" s="359">
        <v>12413.572</v>
      </c>
      <c r="F981" s="360">
        <v>6305.5625</v>
      </c>
      <c r="G981" s="360">
        <v>378.97</v>
      </c>
      <c r="H981" s="118">
        <v>22960.962</v>
      </c>
      <c r="I981" s="54"/>
      <c r="J981" s="54"/>
      <c r="BY981" s="247"/>
      <c r="BZ981" s="64"/>
      <c r="CA981" s="254"/>
      <c r="CB981" s="254"/>
      <c r="CC981" s="254"/>
      <c r="CD981" s="254"/>
      <c r="CE981" s="254"/>
      <c r="CF981" s="247"/>
      <c r="CG981" s="64"/>
      <c r="CH981" s="255"/>
      <c r="CI981" s="255"/>
      <c r="CJ981" s="255"/>
      <c r="CK981" s="255"/>
      <c r="CL981" s="255"/>
      <c r="CM981" s="256"/>
      <c r="CN981" s="256"/>
      <c r="CO981" s="256"/>
      <c r="CP981" s="256"/>
      <c r="CQ981" s="256"/>
      <c r="CR981" s="247"/>
      <c r="CS981" s="64"/>
      <c r="CT981" s="226"/>
      <c r="CU981" s="226"/>
      <c r="CV981" s="226"/>
      <c r="CW981" s="226"/>
      <c r="CX981" s="226"/>
      <c r="CY981" s="247"/>
      <c r="CZ981" s="64"/>
      <c r="DA981" s="256"/>
      <c r="DB981" s="256"/>
      <c r="DC981" s="256"/>
      <c r="DD981" s="256"/>
      <c r="DE981" s="256"/>
    </row>
    <row r="982" spans="1:109" ht="16.5" x14ac:dyDescent="0.3">
      <c r="A982" s="391">
        <v>2015</v>
      </c>
      <c r="B982" s="353" t="s">
        <v>51</v>
      </c>
      <c r="C982" s="354" t="s">
        <v>114</v>
      </c>
      <c r="D982" s="355">
        <v>4707.5774999999994</v>
      </c>
      <c r="E982" s="355">
        <v>12017.768999999998</v>
      </c>
      <c r="F982" s="356">
        <v>6910.1124999999993</v>
      </c>
      <c r="G982" s="356">
        <v>571.75</v>
      </c>
      <c r="H982" s="357">
        <v>24207.208999999999</v>
      </c>
      <c r="I982" s="54"/>
      <c r="J982" s="54"/>
      <c r="BY982" s="247"/>
      <c r="BZ982" s="64"/>
      <c r="CA982" s="254"/>
      <c r="CB982" s="254"/>
      <c r="CC982" s="254"/>
      <c r="CD982" s="254"/>
      <c r="CE982" s="254"/>
      <c r="CF982" s="247"/>
      <c r="CG982" s="64"/>
      <c r="CH982" s="255"/>
      <c r="CI982" s="255"/>
      <c r="CJ982" s="255"/>
      <c r="CK982" s="255"/>
      <c r="CL982" s="255"/>
      <c r="CM982" s="256"/>
      <c r="CN982" s="256"/>
      <c r="CO982" s="256"/>
      <c r="CP982" s="256"/>
      <c r="CQ982" s="256"/>
      <c r="CR982" s="247"/>
      <c r="CS982" s="64"/>
      <c r="CT982" s="226"/>
      <c r="CU982" s="226"/>
      <c r="CV982" s="226"/>
      <c r="CW982" s="226"/>
      <c r="CX982" s="226"/>
      <c r="CY982" s="247"/>
      <c r="CZ982" s="64"/>
      <c r="DA982" s="256"/>
      <c r="DB982" s="256"/>
      <c r="DC982" s="256"/>
      <c r="DD982" s="256"/>
      <c r="DE982" s="256"/>
    </row>
    <row r="983" spans="1:109" ht="16.5" x14ac:dyDescent="0.3">
      <c r="A983" s="410">
        <v>2015</v>
      </c>
      <c r="B983" s="64" t="s">
        <v>52</v>
      </c>
      <c r="C983" s="358" t="s">
        <v>114</v>
      </c>
      <c r="D983" s="359">
        <v>5452.91</v>
      </c>
      <c r="E983" s="359">
        <v>14408.944</v>
      </c>
      <c r="F983" s="360">
        <v>6369.3849999999993</v>
      </c>
      <c r="G983" s="360">
        <v>130</v>
      </c>
      <c r="H983" s="118">
        <v>26361.239000000001</v>
      </c>
      <c r="I983" s="54"/>
      <c r="J983" s="54"/>
      <c r="BY983" s="247"/>
      <c r="BZ983" s="64"/>
      <c r="CA983" s="254"/>
      <c r="CB983" s="254"/>
      <c r="CC983" s="254"/>
      <c r="CD983" s="254"/>
      <c r="CE983" s="254"/>
      <c r="CF983" s="247"/>
      <c r="CG983" s="64"/>
      <c r="CH983" s="255"/>
      <c r="CI983" s="255"/>
      <c r="CJ983" s="255"/>
      <c r="CK983" s="255"/>
      <c r="CL983" s="255"/>
      <c r="CM983" s="256"/>
      <c r="CN983" s="256"/>
      <c r="CO983" s="256"/>
      <c r="CP983" s="256"/>
      <c r="CQ983" s="256"/>
      <c r="CR983" s="247"/>
      <c r="CS983" s="64"/>
      <c r="CT983" s="226"/>
      <c r="CU983" s="226"/>
      <c r="CV983" s="226"/>
      <c r="CW983" s="226"/>
      <c r="CX983" s="226"/>
      <c r="CY983" s="247"/>
      <c r="CZ983" s="64"/>
      <c r="DA983" s="256"/>
      <c r="DB983" s="256"/>
      <c r="DC983" s="256"/>
      <c r="DD983" s="256"/>
      <c r="DE983" s="256"/>
    </row>
    <row r="984" spans="1:109" ht="16.5" x14ac:dyDescent="0.3">
      <c r="A984" s="391">
        <v>2015</v>
      </c>
      <c r="B984" s="353" t="s">
        <v>40</v>
      </c>
      <c r="C984" s="354" t="s">
        <v>114</v>
      </c>
      <c r="D984" s="355">
        <v>5726.2</v>
      </c>
      <c r="E984" s="355">
        <v>14473.764999999998</v>
      </c>
      <c r="F984" s="356">
        <v>5212.4724999999999</v>
      </c>
      <c r="G984" s="356">
        <v>101.25</v>
      </c>
      <c r="H984" s="357">
        <v>25513.6875</v>
      </c>
      <c r="I984" s="54"/>
      <c r="J984" s="54"/>
      <c r="BY984" s="247"/>
      <c r="BZ984" s="64"/>
      <c r="CA984" s="254"/>
      <c r="CB984" s="254"/>
      <c r="CC984" s="254"/>
      <c r="CD984" s="254"/>
      <c r="CE984" s="254"/>
      <c r="CF984" s="247"/>
      <c r="CG984" s="64"/>
      <c r="CH984" s="255"/>
      <c r="CI984" s="255"/>
      <c r="CJ984" s="255"/>
      <c r="CK984" s="255"/>
      <c r="CL984" s="255"/>
      <c r="CM984" s="256"/>
      <c r="CN984" s="256"/>
      <c r="CO984" s="256"/>
      <c r="CP984" s="256"/>
      <c r="CQ984" s="256"/>
      <c r="CR984" s="247"/>
      <c r="CS984" s="64"/>
      <c r="CT984" s="226"/>
      <c r="CU984" s="226"/>
      <c r="CV984" s="226"/>
      <c r="CW984" s="226"/>
      <c r="CX984" s="226"/>
      <c r="CY984" s="247"/>
      <c r="CZ984" s="64"/>
      <c r="DA984" s="256"/>
      <c r="DB984" s="256"/>
      <c r="DC984" s="256"/>
      <c r="DD984" s="256"/>
      <c r="DE984" s="256"/>
    </row>
    <row r="985" spans="1:109" ht="16.5" x14ac:dyDescent="0.3">
      <c r="A985" s="410">
        <v>2015</v>
      </c>
      <c r="B985" s="64" t="s">
        <v>42</v>
      </c>
      <c r="C985" s="358" t="s">
        <v>114</v>
      </c>
      <c r="D985" s="359">
        <v>7268.87</v>
      </c>
      <c r="E985" s="359">
        <v>14778.163999999999</v>
      </c>
      <c r="F985" s="360">
        <v>6723.0299999999988</v>
      </c>
      <c r="G985" s="360">
        <v>184.55</v>
      </c>
      <c r="H985" s="118">
        <v>28954.613999999994</v>
      </c>
      <c r="I985" s="54"/>
      <c r="J985" s="54"/>
      <c r="BY985" s="247"/>
      <c r="BZ985" s="64"/>
      <c r="CA985" s="254"/>
      <c r="CB985" s="254"/>
      <c r="CC985" s="254"/>
      <c r="CD985" s="254"/>
      <c r="CE985" s="254"/>
      <c r="CF985" s="247"/>
      <c r="CG985" s="64"/>
      <c r="CH985" s="255"/>
      <c r="CI985" s="255"/>
      <c r="CJ985" s="255"/>
      <c r="CK985" s="255"/>
      <c r="CL985" s="255"/>
      <c r="CM985" s="256"/>
      <c r="CN985" s="256"/>
      <c r="CO985" s="256"/>
      <c r="CP985" s="256"/>
      <c r="CQ985" s="256"/>
      <c r="CR985" s="247"/>
      <c r="CS985" s="64"/>
      <c r="CT985" s="226"/>
      <c r="CU985" s="226"/>
      <c r="CV985" s="226"/>
      <c r="CW985" s="226"/>
      <c r="CX985" s="226"/>
      <c r="CY985" s="247"/>
      <c r="CZ985" s="64"/>
      <c r="DA985" s="256"/>
      <c r="DB985" s="256"/>
      <c r="DC985" s="256"/>
      <c r="DD985" s="256"/>
      <c r="DE985" s="256"/>
    </row>
    <row r="986" spans="1:109" ht="16.5" x14ac:dyDescent="0.3">
      <c r="A986" s="391">
        <v>2015</v>
      </c>
      <c r="B986" s="353" t="s">
        <v>43</v>
      </c>
      <c r="C986" s="354" t="s">
        <v>114</v>
      </c>
      <c r="D986" s="355">
        <v>7991.88</v>
      </c>
      <c r="E986" s="355">
        <v>14052.179999999998</v>
      </c>
      <c r="F986" s="356">
        <v>5624.8249999999989</v>
      </c>
      <c r="G986" s="356">
        <v>298.56</v>
      </c>
      <c r="H986" s="357">
        <v>27967.444999999996</v>
      </c>
      <c r="I986" s="54"/>
      <c r="J986" s="54"/>
      <c r="BY986" s="247"/>
      <c r="BZ986" s="64"/>
      <c r="CA986" s="254"/>
      <c r="CB986" s="254"/>
      <c r="CC986" s="254"/>
      <c r="CD986" s="254"/>
      <c r="CE986" s="254"/>
      <c r="CF986" s="247"/>
      <c r="CG986" s="64"/>
      <c r="CH986" s="255"/>
      <c r="CI986" s="255"/>
      <c r="CJ986" s="255"/>
      <c r="CK986" s="255"/>
      <c r="CL986" s="255"/>
      <c r="CM986" s="256"/>
      <c r="CN986" s="256"/>
      <c r="CO986" s="256"/>
      <c r="CP986" s="256"/>
      <c r="CQ986" s="256"/>
      <c r="CR986" s="247"/>
      <c r="CS986" s="64"/>
      <c r="CT986" s="226"/>
      <c r="CU986" s="226"/>
      <c r="CV986" s="226"/>
      <c r="CW986" s="226"/>
      <c r="CX986" s="226"/>
      <c r="CY986" s="247"/>
      <c r="CZ986" s="64"/>
      <c r="DA986" s="256"/>
      <c r="DB986" s="256"/>
      <c r="DC986" s="256"/>
      <c r="DD986" s="256"/>
      <c r="DE986" s="256"/>
    </row>
    <row r="987" spans="1:109" ht="16.5" x14ac:dyDescent="0.3">
      <c r="A987" s="410">
        <v>2015</v>
      </c>
      <c r="B987" s="64" t="s">
        <v>44</v>
      </c>
      <c r="C987" s="358" t="s">
        <v>114</v>
      </c>
      <c r="D987" s="359">
        <v>7623.2375000000002</v>
      </c>
      <c r="E987" s="359">
        <v>15524.796000000002</v>
      </c>
      <c r="F987" s="360">
        <v>6924.4925000000003</v>
      </c>
      <c r="G987" s="360">
        <v>285.06</v>
      </c>
      <c r="H987" s="118">
        <v>30357.585999999999</v>
      </c>
      <c r="I987" s="54"/>
      <c r="J987" s="54"/>
      <c r="BY987" s="247"/>
      <c r="BZ987" s="64"/>
      <c r="CA987" s="254"/>
      <c r="CB987" s="254"/>
      <c r="CC987" s="254"/>
      <c r="CD987" s="254"/>
      <c r="CE987" s="254"/>
      <c r="CF987" s="247"/>
      <c r="CG987" s="64"/>
      <c r="CH987" s="255"/>
      <c r="CI987" s="255"/>
      <c r="CJ987" s="255"/>
      <c r="CK987" s="255"/>
      <c r="CL987" s="255"/>
      <c r="CM987" s="256"/>
      <c r="CN987" s="256"/>
      <c r="CO987" s="256"/>
      <c r="CP987" s="256"/>
      <c r="CQ987" s="256"/>
      <c r="CR987" s="247"/>
      <c r="CS987" s="64"/>
      <c r="CT987" s="226"/>
      <c r="CU987" s="226"/>
      <c r="CV987" s="226"/>
      <c r="CW987" s="226"/>
      <c r="CX987" s="226"/>
      <c r="CY987" s="247"/>
      <c r="CZ987" s="64"/>
      <c r="DA987" s="256"/>
      <c r="DB987" s="256"/>
      <c r="DC987" s="256"/>
      <c r="DD987" s="256"/>
      <c r="DE987" s="256"/>
    </row>
    <row r="988" spans="1:109" ht="16.5" x14ac:dyDescent="0.3">
      <c r="A988" s="391">
        <v>2015</v>
      </c>
      <c r="B988" s="353" t="s">
        <v>45</v>
      </c>
      <c r="C988" s="354" t="s">
        <v>114</v>
      </c>
      <c r="D988" s="355">
        <v>6892.1674999999996</v>
      </c>
      <c r="E988" s="355">
        <v>18106.0965</v>
      </c>
      <c r="F988" s="356">
        <v>7450.3524999999991</v>
      </c>
      <c r="G988" s="356">
        <v>124.5</v>
      </c>
      <c r="H988" s="357">
        <v>32573.116500000004</v>
      </c>
      <c r="I988" s="54"/>
      <c r="J988" s="54"/>
      <c r="BY988" s="247"/>
      <c r="BZ988" s="64"/>
      <c r="CA988" s="254"/>
      <c r="CB988" s="254"/>
      <c r="CC988" s="254"/>
      <c r="CD988" s="254"/>
      <c r="CE988" s="254"/>
      <c r="CF988" s="247"/>
      <c r="CG988" s="64"/>
      <c r="CH988" s="255"/>
      <c r="CI988" s="255"/>
      <c r="CJ988" s="255"/>
      <c r="CK988" s="255"/>
      <c r="CL988" s="255"/>
      <c r="CM988" s="256"/>
      <c r="CN988" s="256"/>
      <c r="CO988" s="256"/>
      <c r="CP988" s="256"/>
      <c r="CQ988" s="256"/>
      <c r="CR988" s="247"/>
      <c r="CS988" s="64"/>
      <c r="CT988" s="226"/>
      <c r="CU988" s="226"/>
      <c r="CV988" s="226"/>
      <c r="CW988" s="226"/>
      <c r="CX988" s="226"/>
      <c r="CY988" s="247"/>
      <c r="CZ988" s="64"/>
      <c r="DA988" s="256"/>
      <c r="DB988" s="256"/>
      <c r="DC988" s="256"/>
      <c r="DD988" s="256"/>
      <c r="DE988" s="256"/>
    </row>
    <row r="989" spans="1:109" ht="16.5" x14ac:dyDescent="0.3">
      <c r="A989" s="410">
        <v>2015</v>
      </c>
      <c r="B989" s="64" t="s">
        <v>46</v>
      </c>
      <c r="C989" s="358" t="s">
        <v>114</v>
      </c>
      <c r="D989" s="359">
        <v>7242.5874999999996</v>
      </c>
      <c r="E989" s="359">
        <v>16836.088</v>
      </c>
      <c r="F989" s="360">
        <v>8102.7100000000009</v>
      </c>
      <c r="G989" s="360">
        <v>262.72749999999996</v>
      </c>
      <c r="H989" s="118">
        <v>32444.113000000005</v>
      </c>
      <c r="I989" s="54"/>
      <c r="J989" s="54"/>
      <c r="BY989" s="247"/>
      <c r="BZ989" s="64"/>
      <c r="CA989" s="254"/>
      <c r="CB989" s="254"/>
      <c r="CC989" s="254"/>
      <c r="CD989" s="254"/>
      <c r="CE989" s="254"/>
      <c r="CF989" s="247"/>
      <c r="CG989" s="64"/>
      <c r="CH989" s="255"/>
      <c r="CI989" s="255"/>
      <c r="CJ989" s="255"/>
      <c r="CK989" s="255"/>
      <c r="CL989" s="255"/>
      <c r="CM989" s="256"/>
      <c r="CN989" s="256"/>
      <c r="CO989" s="256"/>
      <c r="CP989" s="256"/>
      <c r="CQ989" s="256"/>
      <c r="CR989" s="247"/>
      <c r="CS989" s="64"/>
      <c r="CT989" s="226"/>
      <c r="CU989" s="226"/>
      <c r="CV989" s="226"/>
      <c r="CW989" s="226"/>
      <c r="CX989" s="226"/>
      <c r="CY989" s="247"/>
      <c r="CZ989" s="64"/>
      <c r="DA989" s="256"/>
      <c r="DB989" s="256"/>
      <c r="DC989" s="256"/>
      <c r="DD989" s="256"/>
      <c r="DE989" s="256"/>
    </row>
    <row r="990" spans="1:109" ht="16.5" x14ac:dyDescent="0.3">
      <c r="A990" s="391">
        <v>2015</v>
      </c>
      <c r="B990" s="353" t="s">
        <v>47</v>
      </c>
      <c r="C990" s="354" t="s">
        <v>114</v>
      </c>
      <c r="D990" s="355">
        <v>7527.17</v>
      </c>
      <c r="E990" s="355">
        <v>16470.936000000002</v>
      </c>
      <c r="F990" s="356">
        <v>8188.8050000000003</v>
      </c>
      <c r="G990" s="356">
        <v>369.98750000000001</v>
      </c>
      <c r="H990" s="357">
        <v>32556.898500000003</v>
      </c>
      <c r="I990" s="54"/>
      <c r="J990" s="54"/>
      <c r="BY990" s="247"/>
      <c r="BZ990" s="64"/>
      <c r="CA990" s="254"/>
      <c r="CB990" s="254"/>
      <c r="CC990" s="254"/>
      <c r="CD990" s="254"/>
      <c r="CE990" s="254"/>
      <c r="CF990" s="247"/>
      <c r="CG990" s="64"/>
      <c r="CH990" s="255"/>
      <c r="CI990" s="255"/>
      <c r="CJ990" s="255"/>
      <c r="CK990" s="255"/>
      <c r="CL990" s="255"/>
      <c r="CM990" s="256"/>
      <c r="CN990" s="256"/>
      <c r="CO990" s="256"/>
      <c r="CP990" s="256"/>
      <c r="CQ990" s="256"/>
      <c r="CR990" s="247"/>
      <c r="CS990" s="64"/>
      <c r="CT990" s="226"/>
      <c r="CU990" s="226"/>
      <c r="CV990" s="226"/>
      <c r="CW990" s="226"/>
      <c r="CX990" s="226"/>
      <c r="CY990" s="247"/>
      <c r="CZ990" s="64"/>
      <c r="DA990" s="256"/>
      <c r="DB990" s="256"/>
      <c r="DC990" s="256"/>
      <c r="DD990" s="256"/>
      <c r="DE990" s="256"/>
    </row>
    <row r="991" spans="1:109" ht="16.5" x14ac:dyDescent="0.3">
      <c r="A991" s="410">
        <v>2015</v>
      </c>
      <c r="B991" s="64" t="s">
        <v>48</v>
      </c>
      <c r="C991" s="358" t="s">
        <v>114</v>
      </c>
      <c r="D991" s="359">
        <v>6258.5939999999991</v>
      </c>
      <c r="E991" s="359">
        <v>15209.186999999996</v>
      </c>
      <c r="F991" s="360">
        <v>7649.88</v>
      </c>
      <c r="G991" s="360">
        <v>165.85</v>
      </c>
      <c r="H991" s="118">
        <v>29283.510999999999</v>
      </c>
      <c r="I991" s="54"/>
      <c r="J991" s="54"/>
      <c r="BY991" s="247"/>
      <c r="BZ991" s="64"/>
      <c r="CA991" s="254"/>
      <c r="CB991" s="254"/>
      <c r="CC991" s="254"/>
      <c r="CD991" s="254"/>
      <c r="CE991" s="254"/>
      <c r="CF991" s="247"/>
      <c r="CG991" s="64"/>
      <c r="CH991" s="255"/>
      <c r="CI991" s="255"/>
      <c r="CJ991" s="255"/>
      <c r="CK991" s="255"/>
      <c r="CL991" s="255"/>
      <c r="CM991" s="256"/>
      <c r="CN991" s="256"/>
      <c r="CO991" s="256"/>
      <c r="CP991" s="256"/>
      <c r="CQ991" s="256"/>
      <c r="CR991" s="247"/>
      <c r="CS991" s="64"/>
      <c r="CT991" s="226"/>
      <c r="CU991" s="226"/>
      <c r="CV991" s="226"/>
      <c r="CW991" s="226"/>
      <c r="CX991" s="226"/>
      <c r="CY991" s="247"/>
      <c r="CZ991" s="64"/>
      <c r="DA991" s="256"/>
      <c r="DB991" s="256"/>
      <c r="DC991" s="256"/>
      <c r="DD991" s="256"/>
      <c r="DE991" s="256"/>
    </row>
    <row r="992" spans="1:109" ht="16.5" x14ac:dyDescent="0.3">
      <c r="A992" s="391">
        <v>2015</v>
      </c>
      <c r="B992" s="353" t="s">
        <v>49</v>
      </c>
      <c r="C992" s="354" t="s">
        <v>114</v>
      </c>
      <c r="D992" s="355">
        <v>6056.6</v>
      </c>
      <c r="E992" s="355">
        <v>17424.863999999998</v>
      </c>
      <c r="F992" s="356">
        <v>8046.3574999999992</v>
      </c>
      <c r="G992" s="356">
        <v>150.20999999999998</v>
      </c>
      <c r="H992" s="357">
        <v>31678.031499999997</v>
      </c>
      <c r="I992" s="54"/>
      <c r="J992" s="54"/>
      <c r="BY992" s="247"/>
      <c r="BZ992" s="64"/>
      <c r="CA992" s="254"/>
      <c r="CB992" s="254"/>
      <c r="CC992" s="254"/>
      <c r="CD992" s="254"/>
      <c r="CE992" s="254"/>
      <c r="CF992" s="247"/>
      <c r="CG992" s="64"/>
      <c r="CH992" s="255"/>
      <c r="CI992" s="255"/>
      <c r="CJ992" s="255"/>
      <c r="CK992" s="255"/>
      <c r="CL992" s="255"/>
      <c r="CM992" s="256"/>
      <c r="CN992" s="256"/>
      <c r="CO992" s="256"/>
      <c r="CP992" s="256"/>
      <c r="CQ992" s="256"/>
      <c r="CR992" s="247"/>
      <c r="CS992" s="64"/>
      <c r="CT992" s="226"/>
      <c r="CU992" s="226"/>
      <c r="CV992" s="226"/>
      <c r="CW992" s="226"/>
      <c r="CX992" s="226"/>
      <c r="CY992" s="247"/>
      <c r="CZ992" s="64"/>
      <c r="DA992" s="256"/>
      <c r="DB992" s="256"/>
      <c r="DC992" s="256"/>
      <c r="DD992" s="256"/>
      <c r="DE992" s="256"/>
    </row>
    <row r="993" spans="1:109" ht="16.5" x14ac:dyDescent="0.3">
      <c r="A993" s="410">
        <v>2016</v>
      </c>
      <c r="B993" s="64" t="s">
        <v>50</v>
      </c>
      <c r="C993" s="358" t="s">
        <v>114</v>
      </c>
      <c r="D993" s="359">
        <v>2939.36</v>
      </c>
      <c r="E993" s="359">
        <v>13572.075999999999</v>
      </c>
      <c r="F993" s="360">
        <v>6963.5175000000008</v>
      </c>
      <c r="G993" s="360">
        <v>107.25</v>
      </c>
      <c r="H993" s="118">
        <v>23582.203500000003</v>
      </c>
      <c r="I993" s="54"/>
      <c r="J993" s="54"/>
      <c r="BY993" s="247"/>
      <c r="BZ993" s="64"/>
      <c r="CA993" s="254"/>
      <c r="CB993" s="254"/>
      <c r="CC993" s="254"/>
      <c r="CD993" s="254"/>
      <c r="CE993" s="254"/>
      <c r="CF993" s="247"/>
      <c r="CG993" s="64"/>
      <c r="CH993" s="255"/>
      <c r="CI993" s="255"/>
      <c r="CJ993" s="255"/>
      <c r="CK993" s="255"/>
      <c r="CL993" s="255"/>
      <c r="CM993" s="256"/>
      <c r="CN993" s="256"/>
      <c r="CO993" s="256"/>
      <c r="CP993" s="256"/>
      <c r="CQ993" s="256"/>
      <c r="CR993" s="247"/>
      <c r="CS993" s="64"/>
      <c r="CT993" s="226"/>
      <c r="CU993" s="226"/>
      <c r="CV993" s="226"/>
      <c r="CW993" s="226"/>
      <c r="CX993" s="226"/>
      <c r="CY993" s="247"/>
      <c r="CZ993" s="64"/>
      <c r="DA993" s="256"/>
      <c r="DB993" s="256"/>
      <c r="DC993" s="256"/>
      <c r="DD993" s="256"/>
      <c r="DE993" s="256"/>
    </row>
    <row r="994" spans="1:109" ht="16.5" x14ac:dyDescent="0.3">
      <c r="A994" s="391">
        <v>2016</v>
      </c>
      <c r="B994" s="353" t="s">
        <v>51</v>
      </c>
      <c r="C994" s="354" t="s">
        <v>114</v>
      </c>
      <c r="D994" s="355">
        <v>3869.04</v>
      </c>
      <c r="E994" s="355">
        <v>14764.618999999999</v>
      </c>
      <c r="F994" s="356">
        <v>8969.505000000001</v>
      </c>
      <c r="G994" s="356">
        <v>248.70999999999998</v>
      </c>
      <c r="H994" s="357">
        <v>27851.874</v>
      </c>
      <c r="I994" s="54"/>
      <c r="J994" s="54"/>
      <c r="BY994" s="247"/>
      <c r="BZ994" s="64"/>
      <c r="CA994" s="254"/>
      <c r="CB994" s="254"/>
      <c r="CC994" s="254"/>
      <c r="CD994" s="254"/>
      <c r="CE994" s="254"/>
      <c r="CF994" s="247"/>
      <c r="CG994" s="64"/>
      <c r="CH994" s="255"/>
      <c r="CI994" s="255"/>
      <c r="CJ994" s="255"/>
      <c r="CK994" s="255"/>
      <c r="CL994" s="255"/>
      <c r="CM994" s="256"/>
      <c r="CN994" s="256"/>
      <c r="CO994" s="256"/>
      <c r="CP994" s="256"/>
      <c r="CQ994" s="256"/>
      <c r="CR994" s="247"/>
      <c r="CS994" s="64"/>
      <c r="CT994" s="226"/>
      <c r="CU994" s="226"/>
      <c r="CV994" s="226"/>
      <c r="CW994" s="226"/>
      <c r="CX994" s="226"/>
      <c r="CY994" s="247"/>
      <c r="CZ994" s="64"/>
      <c r="DA994" s="256"/>
      <c r="DB994" s="256"/>
      <c r="DC994" s="256"/>
      <c r="DD994" s="256"/>
      <c r="DE994" s="256"/>
    </row>
    <row r="995" spans="1:109" ht="16.5" x14ac:dyDescent="0.3">
      <c r="A995" s="410">
        <v>2016</v>
      </c>
      <c r="B995" s="64" t="s">
        <v>52</v>
      </c>
      <c r="C995" s="358" t="s">
        <v>114</v>
      </c>
      <c r="D995" s="359">
        <v>4347.5599999999995</v>
      </c>
      <c r="E995" s="359">
        <v>14374.825000000001</v>
      </c>
      <c r="F995" s="360">
        <v>8564.6274999999987</v>
      </c>
      <c r="G995" s="360">
        <v>140.85</v>
      </c>
      <c r="H995" s="118">
        <v>27427.862499999999</v>
      </c>
      <c r="I995" s="54"/>
      <c r="J995" s="54"/>
      <c r="BY995" s="247"/>
      <c r="BZ995" s="64"/>
      <c r="CA995" s="254"/>
      <c r="CB995" s="254"/>
      <c r="CC995" s="254"/>
      <c r="CD995" s="254"/>
      <c r="CE995" s="254"/>
      <c r="CF995" s="247"/>
      <c r="CG995" s="64"/>
      <c r="CH995" s="255"/>
      <c r="CI995" s="255"/>
      <c r="CJ995" s="255"/>
      <c r="CK995" s="255"/>
      <c r="CL995" s="255"/>
      <c r="CM995" s="256"/>
      <c r="CN995" s="256"/>
      <c r="CO995" s="256"/>
      <c r="CP995" s="256"/>
      <c r="CQ995" s="256"/>
      <c r="CR995" s="247"/>
      <c r="CS995" s="64"/>
      <c r="CT995" s="226"/>
      <c r="CU995" s="226"/>
      <c r="CV995" s="226"/>
      <c r="CW995" s="226"/>
      <c r="CX995" s="226"/>
      <c r="CY995" s="247"/>
      <c r="CZ995" s="64"/>
      <c r="DA995" s="256"/>
      <c r="DB995" s="256"/>
      <c r="DC995" s="256"/>
      <c r="DD995" s="256"/>
      <c r="DE995" s="256"/>
    </row>
    <row r="996" spans="1:109" ht="16.5" x14ac:dyDescent="0.3">
      <c r="A996" s="391">
        <v>2016</v>
      </c>
      <c r="B996" s="353" t="s">
        <v>40</v>
      </c>
      <c r="C996" s="354" t="s">
        <v>114</v>
      </c>
      <c r="D996" s="355">
        <v>5280.81</v>
      </c>
      <c r="E996" s="355">
        <v>14760.619000000001</v>
      </c>
      <c r="F996" s="356">
        <v>7896.0749999999989</v>
      </c>
      <c r="G996" s="356">
        <v>108.1</v>
      </c>
      <c r="H996" s="357">
        <v>28045.603999999999</v>
      </c>
      <c r="I996" s="54"/>
      <c r="J996" s="54"/>
      <c r="BY996" s="247"/>
      <c r="BZ996" s="64"/>
      <c r="CA996" s="254"/>
      <c r="CB996" s="254"/>
      <c r="CC996" s="254"/>
      <c r="CD996" s="254"/>
      <c r="CE996" s="254"/>
      <c r="CF996" s="247"/>
      <c r="CG996" s="64"/>
      <c r="CH996" s="255"/>
      <c r="CI996" s="255"/>
      <c r="CJ996" s="255"/>
      <c r="CK996" s="255"/>
      <c r="CL996" s="255"/>
      <c r="CM996" s="256"/>
      <c r="CN996" s="256"/>
      <c r="CO996" s="256"/>
      <c r="CP996" s="256"/>
      <c r="CQ996" s="256"/>
      <c r="CR996" s="247"/>
      <c r="CS996" s="64"/>
      <c r="CT996" s="226"/>
      <c r="CU996" s="226"/>
      <c r="CV996" s="226"/>
      <c r="CW996" s="226"/>
      <c r="CX996" s="226"/>
      <c r="CY996" s="247"/>
      <c r="CZ996" s="64"/>
      <c r="DA996" s="256"/>
      <c r="DB996" s="256"/>
      <c r="DC996" s="256"/>
      <c r="DD996" s="256"/>
      <c r="DE996" s="256"/>
    </row>
    <row r="997" spans="1:109" ht="16.5" x14ac:dyDescent="0.3">
      <c r="A997" s="410">
        <v>2016</v>
      </c>
      <c r="B997" s="64" t="s">
        <v>42</v>
      </c>
      <c r="C997" s="358" t="s">
        <v>114</v>
      </c>
      <c r="D997" s="359">
        <v>6928.5599999999995</v>
      </c>
      <c r="E997" s="359">
        <v>13144.710999999998</v>
      </c>
      <c r="F997" s="360">
        <v>8518.5400000000009</v>
      </c>
      <c r="G997" s="360">
        <v>175.22</v>
      </c>
      <c r="H997" s="118">
        <v>28767.030999999999</v>
      </c>
      <c r="I997" s="54"/>
      <c r="J997" s="54"/>
      <c r="BY997" s="247"/>
      <c r="BZ997" s="64"/>
      <c r="CA997" s="254"/>
      <c r="CB997" s="254"/>
      <c r="CC997" s="254"/>
      <c r="CD997" s="254"/>
      <c r="CE997" s="254"/>
      <c r="CF997" s="247"/>
      <c r="CG997" s="64"/>
      <c r="CH997" s="255"/>
      <c r="CI997" s="255"/>
      <c r="CJ997" s="255"/>
      <c r="CK997" s="255"/>
      <c r="CL997" s="255"/>
      <c r="CM997" s="256"/>
      <c r="CN997" s="256"/>
      <c r="CO997" s="256"/>
      <c r="CP997" s="256"/>
      <c r="CQ997" s="256"/>
      <c r="CR997" s="247"/>
      <c r="CS997" s="64"/>
      <c r="CT997" s="226"/>
      <c r="CU997" s="226"/>
      <c r="CV997" s="226"/>
      <c r="CW997" s="226"/>
      <c r="CX997" s="226"/>
      <c r="CY997" s="247"/>
      <c r="CZ997" s="64"/>
      <c r="DA997" s="256"/>
      <c r="DB997" s="256"/>
      <c r="DC997" s="256"/>
      <c r="DD997" s="256"/>
      <c r="DE997" s="256"/>
    </row>
    <row r="998" spans="1:109" ht="16.5" x14ac:dyDescent="0.3">
      <c r="A998" s="391">
        <v>2016</v>
      </c>
      <c r="B998" s="353" t="s">
        <v>43</v>
      </c>
      <c r="C998" s="354" t="s">
        <v>114</v>
      </c>
      <c r="D998" s="355">
        <v>6741.03</v>
      </c>
      <c r="E998" s="355">
        <v>15408.845500000001</v>
      </c>
      <c r="F998" s="356">
        <v>9168.2425000000003</v>
      </c>
      <c r="G998" s="356">
        <v>107.24999999999977</v>
      </c>
      <c r="H998" s="357">
        <v>31425.368000000002</v>
      </c>
      <c r="I998" s="54"/>
      <c r="J998" s="54"/>
      <c r="BY998" s="247"/>
      <c r="BZ998" s="64"/>
      <c r="CA998" s="254"/>
      <c r="CB998" s="254"/>
      <c r="CC998" s="254"/>
      <c r="CD998" s="254"/>
      <c r="CE998" s="254"/>
      <c r="CF998" s="247"/>
      <c r="CG998" s="64"/>
      <c r="CH998" s="255"/>
      <c r="CI998" s="255"/>
      <c r="CJ998" s="255"/>
      <c r="CK998" s="255"/>
      <c r="CL998" s="255"/>
      <c r="CM998" s="256"/>
      <c r="CN998" s="256"/>
      <c r="CO998" s="256"/>
      <c r="CP998" s="256"/>
      <c r="CQ998" s="256"/>
      <c r="CR998" s="247"/>
      <c r="CS998" s="64"/>
      <c r="CT998" s="226"/>
      <c r="CU998" s="226"/>
      <c r="CV998" s="226"/>
      <c r="CW998" s="226"/>
      <c r="CX998" s="226"/>
      <c r="CY998" s="247"/>
      <c r="CZ998" s="64"/>
      <c r="DA998" s="256"/>
      <c r="DB998" s="256"/>
      <c r="DC998" s="256"/>
      <c r="DD998" s="256"/>
      <c r="DE998" s="256"/>
    </row>
    <row r="999" spans="1:109" ht="16.5" x14ac:dyDescent="0.3">
      <c r="A999" s="410">
        <v>2016</v>
      </c>
      <c r="B999" s="64" t="s">
        <v>44</v>
      </c>
      <c r="C999" s="358" t="s">
        <v>114</v>
      </c>
      <c r="D999" s="359">
        <v>4751.25</v>
      </c>
      <c r="E999" s="359">
        <v>16494.708500000001</v>
      </c>
      <c r="F999" s="360">
        <v>6864.1849999999995</v>
      </c>
      <c r="G999" s="360">
        <v>121.97</v>
      </c>
      <c r="H999" s="118">
        <v>28232.113499999999</v>
      </c>
      <c r="I999" s="54"/>
      <c r="J999" s="54"/>
      <c r="BY999" s="247"/>
      <c r="BZ999" s="64"/>
      <c r="CA999" s="254"/>
      <c r="CB999" s="254"/>
      <c r="CC999" s="254"/>
      <c r="CD999" s="254"/>
      <c r="CE999" s="254"/>
      <c r="CF999" s="247"/>
      <c r="CG999" s="64"/>
      <c r="CH999" s="255"/>
      <c r="CI999" s="255"/>
      <c r="CJ999" s="255"/>
      <c r="CK999" s="255"/>
      <c r="CL999" s="255"/>
      <c r="CM999" s="256"/>
      <c r="CN999" s="256"/>
      <c r="CO999" s="256"/>
      <c r="CP999" s="256"/>
      <c r="CQ999" s="256"/>
      <c r="CR999" s="247"/>
      <c r="CS999" s="64"/>
      <c r="CT999" s="226"/>
      <c r="CU999" s="226"/>
      <c r="CV999" s="226"/>
      <c r="CW999" s="226"/>
      <c r="CX999" s="226"/>
      <c r="CY999" s="247"/>
      <c r="CZ999" s="64"/>
      <c r="DA999" s="256"/>
      <c r="DB999" s="256"/>
      <c r="DC999" s="256"/>
      <c r="DD999" s="256"/>
      <c r="DE999" s="256"/>
    </row>
    <row r="1000" spans="1:109" ht="16.5" x14ac:dyDescent="0.3">
      <c r="A1000" s="391">
        <v>2016</v>
      </c>
      <c r="B1000" s="353" t="s">
        <v>45</v>
      </c>
      <c r="C1000" s="354" t="s">
        <v>114</v>
      </c>
      <c r="D1000" s="355">
        <v>4878.43</v>
      </c>
      <c r="E1000" s="355">
        <v>18731.280999999999</v>
      </c>
      <c r="F1000" s="356">
        <v>11755.29</v>
      </c>
      <c r="G1000" s="356">
        <v>219.14749999999995</v>
      </c>
      <c r="H1000" s="357">
        <v>35584.148500000003</v>
      </c>
      <c r="I1000" s="54"/>
      <c r="J1000" s="54"/>
      <c r="BY1000" s="247"/>
      <c r="BZ1000" s="64"/>
      <c r="CA1000" s="254"/>
      <c r="CB1000" s="254"/>
      <c r="CC1000" s="254"/>
      <c r="CD1000" s="254"/>
      <c r="CE1000" s="254"/>
      <c r="CF1000" s="247"/>
      <c r="CG1000" s="64"/>
      <c r="CH1000" s="255"/>
      <c r="CI1000" s="255"/>
      <c r="CJ1000" s="255"/>
      <c r="CK1000" s="255"/>
      <c r="CL1000" s="255"/>
      <c r="CM1000" s="256"/>
      <c r="CN1000" s="256"/>
      <c r="CO1000" s="256"/>
      <c r="CP1000" s="256"/>
      <c r="CQ1000" s="256"/>
      <c r="CR1000" s="247"/>
      <c r="CS1000" s="64"/>
      <c r="CT1000" s="226"/>
      <c r="CU1000" s="226"/>
      <c r="CV1000" s="226"/>
      <c r="CW1000" s="226"/>
      <c r="CX1000" s="226"/>
      <c r="CY1000" s="247"/>
      <c r="CZ1000" s="64"/>
      <c r="DA1000" s="256"/>
      <c r="DB1000" s="256"/>
      <c r="DC1000" s="256"/>
      <c r="DD1000" s="256"/>
      <c r="DE1000" s="256"/>
    </row>
    <row r="1001" spans="1:109" ht="16.5" x14ac:dyDescent="0.3">
      <c r="A1001" s="410">
        <v>2016</v>
      </c>
      <c r="B1001" s="64" t="s">
        <v>46</v>
      </c>
      <c r="C1001" s="358" t="s">
        <v>114</v>
      </c>
      <c r="D1001" s="359">
        <v>5110.34</v>
      </c>
      <c r="E1001" s="359">
        <v>16048.783499999998</v>
      </c>
      <c r="F1001" s="360">
        <v>11403.455</v>
      </c>
      <c r="G1001" s="360">
        <v>238.27999999999997</v>
      </c>
      <c r="H1001" s="118">
        <v>32800.858500000002</v>
      </c>
      <c r="I1001" s="54"/>
      <c r="J1001" s="54"/>
      <c r="BY1001" s="247"/>
      <c r="BZ1001" s="64"/>
      <c r="CA1001" s="254"/>
      <c r="CB1001" s="254"/>
      <c r="CC1001" s="254"/>
      <c r="CD1001" s="254"/>
      <c r="CE1001" s="254"/>
      <c r="CF1001" s="247"/>
      <c r="CG1001" s="64"/>
      <c r="CH1001" s="255"/>
      <c r="CI1001" s="255"/>
      <c r="CJ1001" s="255"/>
      <c r="CK1001" s="255"/>
      <c r="CL1001" s="255"/>
      <c r="CM1001" s="256"/>
      <c r="CN1001" s="256"/>
      <c r="CO1001" s="256"/>
      <c r="CP1001" s="256"/>
      <c r="CQ1001" s="256"/>
      <c r="CR1001" s="247"/>
      <c r="CS1001" s="64"/>
      <c r="CT1001" s="226"/>
      <c r="CU1001" s="226"/>
      <c r="CV1001" s="226"/>
      <c r="CW1001" s="226"/>
      <c r="CX1001" s="226"/>
      <c r="CY1001" s="247"/>
      <c r="CZ1001" s="64"/>
      <c r="DA1001" s="256"/>
      <c r="DB1001" s="256"/>
      <c r="DC1001" s="256"/>
      <c r="DD1001" s="256"/>
      <c r="DE1001" s="256"/>
    </row>
    <row r="1002" spans="1:109" ht="16.5" x14ac:dyDescent="0.3">
      <c r="A1002" s="391">
        <v>2016</v>
      </c>
      <c r="B1002" s="353" t="s">
        <v>47</v>
      </c>
      <c r="C1002" s="354" t="s">
        <v>114</v>
      </c>
      <c r="D1002" s="355">
        <v>6272.1150000000007</v>
      </c>
      <c r="E1002" s="355">
        <v>16474.413</v>
      </c>
      <c r="F1002" s="356">
        <v>10579.21</v>
      </c>
      <c r="G1002" s="356">
        <v>625.04499999999996</v>
      </c>
      <c r="H1002" s="357">
        <v>33950.783000000003</v>
      </c>
      <c r="I1002" s="54"/>
      <c r="J1002" s="54"/>
      <c r="BY1002" s="247"/>
      <c r="BZ1002" s="64"/>
      <c r="CA1002" s="254"/>
      <c r="CB1002" s="254"/>
      <c r="CC1002" s="254"/>
      <c r="CD1002" s="254"/>
      <c r="CE1002" s="254"/>
      <c r="CF1002" s="247"/>
      <c r="CG1002" s="64"/>
      <c r="CH1002" s="255"/>
      <c r="CI1002" s="255"/>
      <c r="CJ1002" s="255"/>
      <c r="CK1002" s="255"/>
      <c r="CL1002" s="255"/>
      <c r="CM1002" s="256"/>
      <c r="CN1002" s="256"/>
      <c r="CO1002" s="256"/>
      <c r="CP1002" s="256"/>
      <c r="CQ1002" s="256"/>
      <c r="CR1002" s="247"/>
      <c r="CS1002" s="64"/>
      <c r="CT1002" s="226"/>
      <c r="CU1002" s="226"/>
      <c r="CV1002" s="226"/>
      <c r="CW1002" s="226"/>
      <c r="CX1002" s="226"/>
      <c r="CY1002" s="247"/>
      <c r="CZ1002" s="64"/>
      <c r="DA1002" s="256"/>
      <c r="DB1002" s="256"/>
      <c r="DC1002" s="256"/>
      <c r="DD1002" s="256"/>
      <c r="DE1002" s="256"/>
    </row>
    <row r="1003" spans="1:109" ht="16.5" x14ac:dyDescent="0.3">
      <c r="A1003" s="410">
        <v>2016</v>
      </c>
      <c r="B1003" s="64" t="s">
        <v>48</v>
      </c>
      <c r="C1003" s="358" t="s">
        <v>114</v>
      </c>
      <c r="D1003" s="359">
        <v>4760.3599999999997</v>
      </c>
      <c r="E1003" s="359">
        <v>16873.978000000003</v>
      </c>
      <c r="F1003" s="360">
        <v>10949.8575</v>
      </c>
      <c r="G1003" s="360">
        <v>358.17750000000001</v>
      </c>
      <c r="H1003" s="118">
        <v>32942.373</v>
      </c>
      <c r="I1003" s="54"/>
      <c r="J1003" s="54"/>
      <c r="BY1003" s="247"/>
      <c r="BZ1003" s="64"/>
      <c r="CA1003" s="254"/>
      <c r="CB1003" s="254"/>
      <c r="CC1003" s="254"/>
      <c r="CD1003" s="254"/>
      <c r="CE1003" s="254"/>
      <c r="CF1003" s="247"/>
      <c r="CG1003" s="64"/>
      <c r="CH1003" s="255"/>
      <c r="CI1003" s="255"/>
      <c r="CJ1003" s="255"/>
      <c r="CK1003" s="255"/>
      <c r="CL1003" s="255"/>
      <c r="CM1003" s="256"/>
      <c r="CN1003" s="256"/>
      <c r="CO1003" s="256"/>
      <c r="CP1003" s="256"/>
      <c r="CQ1003" s="256"/>
      <c r="CR1003" s="247"/>
      <c r="CS1003" s="64"/>
      <c r="CT1003" s="226"/>
      <c r="CU1003" s="226"/>
      <c r="CV1003" s="226"/>
      <c r="CW1003" s="226"/>
      <c r="CX1003" s="226"/>
      <c r="CY1003" s="247"/>
      <c r="CZ1003" s="64"/>
      <c r="DA1003" s="256"/>
      <c r="DB1003" s="256"/>
      <c r="DC1003" s="256"/>
      <c r="DD1003" s="256"/>
      <c r="DE1003" s="256"/>
    </row>
    <row r="1004" spans="1:109" ht="16.5" x14ac:dyDescent="0.3">
      <c r="A1004" s="391">
        <v>2016</v>
      </c>
      <c r="B1004" s="353" t="s">
        <v>49</v>
      </c>
      <c r="C1004" s="354" t="s">
        <v>114</v>
      </c>
      <c r="D1004" s="355">
        <v>3957.88</v>
      </c>
      <c r="E1004" s="355">
        <v>14129.0275</v>
      </c>
      <c r="F1004" s="356">
        <v>6996.3895000000002</v>
      </c>
      <c r="G1004" s="356">
        <v>419.16999999999996</v>
      </c>
      <c r="H1004" s="357">
        <v>25502.467000000001</v>
      </c>
      <c r="I1004" s="54"/>
      <c r="J1004" s="54"/>
      <c r="BY1004" s="247"/>
      <c r="BZ1004" s="64"/>
      <c r="CA1004" s="254"/>
      <c r="CB1004" s="254"/>
      <c r="CC1004" s="254"/>
      <c r="CD1004" s="254"/>
      <c r="CE1004" s="254"/>
      <c r="CF1004" s="247"/>
      <c r="CG1004" s="64"/>
      <c r="CH1004" s="255"/>
      <c r="CI1004" s="255"/>
      <c r="CJ1004" s="255"/>
      <c r="CK1004" s="255"/>
      <c r="CL1004" s="255"/>
      <c r="CM1004" s="256"/>
      <c r="CN1004" s="256"/>
      <c r="CO1004" s="256"/>
      <c r="CP1004" s="256"/>
      <c r="CQ1004" s="256"/>
      <c r="CR1004" s="247"/>
      <c r="CS1004" s="64"/>
      <c r="CT1004" s="226"/>
      <c r="CU1004" s="226"/>
      <c r="CV1004" s="226"/>
      <c r="CW1004" s="226"/>
      <c r="CX1004" s="226"/>
      <c r="CY1004" s="247"/>
      <c r="CZ1004" s="64"/>
      <c r="DA1004" s="256"/>
      <c r="DB1004" s="256"/>
      <c r="DC1004" s="256"/>
      <c r="DD1004" s="256"/>
      <c r="DE1004" s="256"/>
    </row>
    <row r="1005" spans="1:109" ht="16.5" x14ac:dyDescent="0.3">
      <c r="A1005" s="410">
        <v>2017</v>
      </c>
      <c r="B1005" s="64" t="s">
        <v>50</v>
      </c>
      <c r="C1005" s="358" t="s">
        <v>114</v>
      </c>
      <c r="D1005" s="359">
        <v>3499.1099999999997</v>
      </c>
      <c r="E1005" s="359">
        <v>13677.6985</v>
      </c>
      <c r="F1005" s="360">
        <v>7365.2649999999994</v>
      </c>
      <c r="G1005" s="360">
        <v>244.33499999999998</v>
      </c>
      <c r="H1005" s="118">
        <v>24786.408499999998</v>
      </c>
      <c r="I1005" s="54"/>
      <c r="J1005" s="54"/>
      <c r="BY1005" s="247"/>
      <c r="BZ1005" s="64"/>
      <c r="CA1005" s="254"/>
      <c r="CB1005" s="254"/>
      <c r="CC1005" s="254"/>
      <c r="CD1005" s="254"/>
      <c r="CE1005" s="254"/>
      <c r="CF1005" s="247"/>
      <c r="CG1005" s="64"/>
      <c r="CH1005" s="255"/>
      <c r="CI1005" s="255"/>
      <c r="CJ1005" s="255"/>
      <c r="CK1005" s="255"/>
      <c r="CL1005" s="255"/>
      <c r="CM1005" s="256"/>
      <c r="CN1005" s="256"/>
      <c r="CO1005" s="256"/>
      <c r="CP1005" s="256"/>
      <c r="CQ1005" s="256"/>
      <c r="CR1005" s="247"/>
      <c r="CS1005" s="64"/>
      <c r="CT1005" s="226"/>
      <c r="CU1005" s="226"/>
      <c r="CV1005" s="226"/>
      <c r="CW1005" s="226"/>
      <c r="CX1005" s="226"/>
      <c r="CY1005" s="247"/>
      <c r="CZ1005" s="64"/>
      <c r="DA1005" s="256"/>
      <c r="DB1005" s="256"/>
      <c r="DC1005" s="256"/>
      <c r="DD1005" s="256"/>
      <c r="DE1005" s="256"/>
    </row>
    <row r="1006" spans="1:109" ht="16.5" x14ac:dyDescent="0.3">
      <c r="A1006" s="391">
        <v>2017</v>
      </c>
      <c r="B1006" s="353" t="s">
        <v>51</v>
      </c>
      <c r="C1006" s="354" t="s">
        <v>114</v>
      </c>
      <c r="D1006" s="355">
        <v>4244.7</v>
      </c>
      <c r="E1006" s="355">
        <v>13810.788499999999</v>
      </c>
      <c r="F1006" s="356">
        <v>9663.072500000002</v>
      </c>
      <c r="G1006" s="356">
        <v>310.61</v>
      </c>
      <c r="H1006" s="357">
        <v>28029.170999999998</v>
      </c>
      <c r="I1006" s="54"/>
      <c r="J1006" s="54"/>
      <c r="BY1006" s="247"/>
      <c r="BZ1006" s="64"/>
      <c r="CA1006" s="254"/>
      <c r="CB1006" s="254"/>
      <c r="CC1006" s="254"/>
      <c r="CD1006" s="254"/>
      <c r="CE1006" s="254"/>
      <c r="CF1006" s="247"/>
      <c r="CG1006" s="64"/>
      <c r="CH1006" s="255"/>
      <c r="CI1006" s="255"/>
      <c r="CJ1006" s="255"/>
      <c r="CK1006" s="255"/>
      <c r="CL1006" s="255"/>
      <c r="CM1006" s="256"/>
      <c r="CN1006" s="256"/>
      <c r="CO1006" s="256"/>
      <c r="CP1006" s="256"/>
      <c r="CQ1006" s="256"/>
      <c r="CR1006" s="247"/>
      <c r="CS1006" s="64"/>
      <c r="CT1006" s="226"/>
      <c r="CU1006" s="226"/>
      <c r="CV1006" s="226"/>
      <c r="CW1006" s="226"/>
      <c r="CX1006" s="226"/>
      <c r="CY1006" s="247"/>
      <c r="CZ1006" s="64"/>
      <c r="DA1006" s="256"/>
      <c r="DB1006" s="256"/>
      <c r="DC1006" s="256"/>
      <c r="DD1006" s="256"/>
      <c r="DE1006" s="256"/>
    </row>
    <row r="1007" spans="1:109" ht="16.5" x14ac:dyDescent="0.3">
      <c r="A1007" s="410">
        <v>2017</v>
      </c>
      <c r="B1007" s="64" t="s">
        <v>52</v>
      </c>
      <c r="C1007" s="358" t="s">
        <v>114</v>
      </c>
      <c r="D1007" s="359">
        <v>5552.28</v>
      </c>
      <c r="E1007" s="359">
        <v>14475.211000000001</v>
      </c>
      <c r="F1007" s="360">
        <v>8532.2825000000012</v>
      </c>
      <c r="G1007" s="360">
        <v>173.72</v>
      </c>
      <c r="H1007" s="118">
        <v>28733.4935</v>
      </c>
      <c r="I1007" s="54"/>
      <c r="J1007" s="54"/>
      <c r="BY1007" s="247"/>
      <c r="BZ1007" s="64"/>
      <c r="CA1007" s="254"/>
      <c r="CB1007" s="254"/>
      <c r="CC1007" s="254"/>
      <c r="CD1007" s="254"/>
      <c r="CE1007" s="254"/>
      <c r="CF1007" s="247"/>
      <c r="CG1007" s="64"/>
      <c r="CH1007" s="255"/>
      <c r="CI1007" s="255"/>
      <c r="CJ1007" s="255"/>
      <c r="CK1007" s="255"/>
      <c r="CL1007" s="255"/>
      <c r="CM1007" s="256"/>
      <c r="CN1007" s="256"/>
      <c r="CO1007" s="256"/>
      <c r="CP1007" s="256"/>
      <c r="CQ1007" s="256"/>
      <c r="CR1007" s="247"/>
      <c r="CS1007" s="64"/>
      <c r="CT1007" s="226"/>
      <c r="CU1007" s="226"/>
      <c r="CV1007" s="226"/>
      <c r="CW1007" s="226"/>
      <c r="CX1007" s="226"/>
      <c r="CY1007" s="247"/>
      <c r="CZ1007" s="64"/>
      <c r="DA1007" s="256"/>
      <c r="DB1007" s="256"/>
      <c r="DC1007" s="256"/>
      <c r="DD1007" s="256"/>
      <c r="DE1007" s="256"/>
    </row>
    <row r="1008" spans="1:109" ht="16.5" x14ac:dyDescent="0.3">
      <c r="A1008" s="391">
        <v>2017</v>
      </c>
      <c r="B1008" s="353" t="s">
        <v>40</v>
      </c>
      <c r="C1008" s="354" t="s">
        <v>114</v>
      </c>
      <c r="D1008" s="355">
        <v>4954.76</v>
      </c>
      <c r="E1008" s="355">
        <v>12649.626499999998</v>
      </c>
      <c r="F1008" s="356">
        <v>6557.9949999999999</v>
      </c>
      <c r="G1008" s="356">
        <v>129.53</v>
      </c>
      <c r="H1008" s="357">
        <v>24291.911500000002</v>
      </c>
      <c r="I1008" s="54"/>
      <c r="J1008" s="54"/>
      <c r="BY1008" s="247"/>
      <c r="BZ1008" s="64"/>
      <c r="CA1008" s="254"/>
      <c r="CB1008" s="254"/>
      <c r="CC1008" s="254"/>
      <c r="CD1008" s="254"/>
      <c r="CE1008" s="254"/>
      <c r="CF1008" s="247"/>
      <c r="CG1008" s="64"/>
      <c r="CH1008" s="255"/>
      <c r="CI1008" s="255"/>
      <c r="CJ1008" s="255"/>
      <c r="CK1008" s="255"/>
      <c r="CL1008" s="255"/>
      <c r="CM1008" s="256"/>
      <c r="CN1008" s="256"/>
      <c r="CO1008" s="256"/>
      <c r="CP1008" s="256"/>
      <c r="CQ1008" s="256"/>
      <c r="CR1008" s="247"/>
      <c r="CS1008" s="64"/>
      <c r="CT1008" s="226"/>
      <c r="CU1008" s="226"/>
      <c r="CV1008" s="226"/>
      <c r="CW1008" s="226"/>
      <c r="CX1008" s="226"/>
      <c r="CY1008" s="247"/>
      <c r="CZ1008" s="64"/>
      <c r="DA1008" s="256"/>
      <c r="DB1008" s="256"/>
      <c r="DC1008" s="256"/>
      <c r="DD1008" s="256"/>
      <c r="DE1008" s="256"/>
    </row>
    <row r="1009" spans="1:109" ht="16.5" x14ac:dyDescent="0.3">
      <c r="A1009" s="410">
        <v>2017</v>
      </c>
      <c r="B1009" s="64" t="s">
        <v>42</v>
      </c>
      <c r="C1009" s="358" t="s">
        <v>114</v>
      </c>
      <c r="D1009" s="359">
        <v>5525.2000000000007</v>
      </c>
      <c r="E1009" s="359">
        <v>14168.719499999999</v>
      </c>
      <c r="F1009" s="360">
        <v>6948.4825000000001</v>
      </c>
      <c r="G1009" s="360">
        <v>119.49</v>
      </c>
      <c r="H1009" s="118">
        <v>26761.892</v>
      </c>
      <c r="I1009" s="54"/>
      <c r="J1009" s="54"/>
      <c r="BY1009" s="247"/>
      <c r="BZ1009" s="64"/>
      <c r="CA1009" s="254"/>
      <c r="CB1009" s="254"/>
      <c r="CC1009" s="254"/>
      <c r="CD1009" s="254"/>
      <c r="CE1009" s="254"/>
      <c r="CF1009" s="247"/>
      <c r="CG1009" s="64"/>
      <c r="CH1009" s="255"/>
      <c r="CI1009" s="255"/>
      <c r="CJ1009" s="255"/>
      <c r="CK1009" s="255"/>
      <c r="CL1009" s="255"/>
      <c r="CM1009" s="256"/>
      <c r="CN1009" s="256"/>
      <c r="CO1009" s="256"/>
      <c r="CP1009" s="256"/>
      <c r="CQ1009" s="256"/>
      <c r="CR1009" s="247"/>
      <c r="CS1009" s="64"/>
      <c r="CT1009" s="226"/>
      <c r="CU1009" s="226"/>
      <c r="CV1009" s="226"/>
      <c r="CW1009" s="226"/>
      <c r="CX1009" s="226"/>
      <c r="CY1009" s="247"/>
      <c r="CZ1009" s="64"/>
      <c r="DA1009" s="256"/>
      <c r="DB1009" s="256"/>
      <c r="DC1009" s="256"/>
      <c r="DD1009" s="256"/>
      <c r="DE1009" s="256"/>
    </row>
    <row r="1010" spans="1:109" ht="16.5" x14ac:dyDescent="0.3">
      <c r="A1010" s="391">
        <v>2017</v>
      </c>
      <c r="B1010" s="353" t="s">
        <v>43</v>
      </c>
      <c r="C1010" s="354" t="s">
        <v>114</v>
      </c>
      <c r="D1010" s="355">
        <v>5371.9850000000006</v>
      </c>
      <c r="E1010" s="355">
        <v>14755.688</v>
      </c>
      <c r="F1010" s="356">
        <v>6886.2850000000008</v>
      </c>
      <c r="G1010" s="356">
        <v>83.74499999999999</v>
      </c>
      <c r="H1010" s="357">
        <v>27097.703000000001</v>
      </c>
      <c r="I1010" s="54"/>
      <c r="J1010" s="54"/>
      <c r="BY1010" s="247"/>
      <c r="BZ1010" s="64"/>
      <c r="CA1010" s="254"/>
      <c r="CB1010" s="254"/>
      <c r="CC1010" s="254"/>
      <c r="CD1010" s="254"/>
      <c r="CE1010" s="254"/>
      <c r="CF1010" s="247"/>
      <c r="CG1010" s="64"/>
      <c r="CH1010" s="255"/>
      <c r="CI1010" s="255"/>
      <c r="CJ1010" s="255"/>
      <c r="CK1010" s="255"/>
      <c r="CL1010" s="255"/>
      <c r="CM1010" s="256"/>
      <c r="CN1010" s="256"/>
      <c r="CO1010" s="256"/>
      <c r="CP1010" s="256"/>
      <c r="CQ1010" s="256"/>
      <c r="CR1010" s="247"/>
      <c r="CS1010" s="64"/>
      <c r="CT1010" s="226"/>
      <c r="CU1010" s="226"/>
      <c r="CV1010" s="226"/>
      <c r="CW1010" s="226"/>
      <c r="CX1010" s="226"/>
      <c r="CY1010" s="247"/>
      <c r="CZ1010" s="64"/>
      <c r="DA1010" s="256"/>
      <c r="DB1010" s="256"/>
      <c r="DC1010" s="256"/>
      <c r="DD1010" s="256"/>
      <c r="DE1010" s="256"/>
    </row>
    <row r="1011" spans="1:109" ht="16.5" x14ac:dyDescent="0.3">
      <c r="A1011" s="410">
        <v>2017</v>
      </c>
      <c r="B1011" s="64" t="s">
        <v>44</v>
      </c>
      <c r="C1011" s="358" t="s">
        <v>114</v>
      </c>
      <c r="D1011" s="359">
        <v>5628.59</v>
      </c>
      <c r="E1011" s="359">
        <v>18531.7435</v>
      </c>
      <c r="F1011" s="360">
        <v>7614.2375000000002</v>
      </c>
      <c r="G1011" s="360">
        <v>146.23000000000002</v>
      </c>
      <c r="H1011" s="118">
        <v>31920.801000000003</v>
      </c>
      <c r="I1011" s="54"/>
      <c r="J1011" s="54"/>
      <c r="BY1011" s="247"/>
      <c r="BZ1011" s="64"/>
      <c r="CA1011" s="254"/>
      <c r="CB1011" s="254"/>
      <c r="CC1011" s="254"/>
      <c r="CD1011" s="254"/>
      <c r="CE1011" s="254"/>
      <c r="CF1011" s="247"/>
      <c r="CG1011" s="64"/>
      <c r="CH1011" s="255"/>
      <c r="CI1011" s="255"/>
      <c r="CJ1011" s="255"/>
      <c r="CK1011" s="255"/>
      <c r="CL1011" s="255"/>
      <c r="CM1011" s="256"/>
      <c r="CN1011" s="256"/>
      <c r="CO1011" s="256"/>
      <c r="CP1011" s="256"/>
      <c r="CQ1011" s="256"/>
      <c r="CR1011" s="247"/>
      <c r="CS1011" s="64"/>
      <c r="CT1011" s="226"/>
      <c r="CU1011" s="226"/>
      <c r="CV1011" s="226"/>
      <c r="CW1011" s="226"/>
      <c r="CX1011" s="226"/>
      <c r="CY1011" s="247"/>
      <c r="CZ1011" s="64"/>
      <c r="DA1011" s="256"/>
      <c r="DB1011" s="256"/>
      <c r="DC1011" s="256"/>
      <c r="DD1011" s="256"/>
      <c r="DE1011" s="256"/>
    </row>
    <row r="1012" spans="1:109" ht="16.5" x14ac:dyDescent="0.3">
      <c r="A1012" s="391">
        <v>2017</v>
      </c>
      <c r="B1012" s="353" t="s">
        <v>45</v>
      </c>
      <c r="C1012" s="354" t="s">
        <v>114</v>
      </c>
      <c r="D1012" s="355">
        <v>5900.5300000000007</v>
      </c>
      <c r="E1012" s="355">
        <v>16807.4575</v>
      </c>
      <c r="F1012" s="356">
        <v>7019.79</v>
      </c>
      <c r="G1012" s="356">
        <v>69.085000000000008</v>
      </c>
      <c r="H1012" s="357">
        <v>29796.862500000003</v>
      </c>
      <c r="I1012" s="54"/>
      <c r="J1012" s="54"/>
      <c r="BY1012" s="247"/>
      <c r="BZ1012" s="64"/>
      <c r="CA1012" s="254"/>
      <c r="CB1012" s="254"/>
      <c r="CC1012" s="254"/>
      <c r="CD1012" s="254"/>
      <c r="CE1012" s="254"/>
      <c r="CF1012" s="247"/>
      <c r="CG1012" s="64"/>
      <c r="CH1012" s="255"/>
      <c r="CI1012" s="255"/>
      <c r="CJ1012" s="255"/>
      <c r="CK1012" s="255"/>
      <c r="CL1012" s="255"/>
      <c r="CM1012" s="256"/>
      <c r="CN1012" s="256"/>
      <c r="CO1012" s="256"/>
      <c r="CP1012" s="256"/>
      <c r="CQ1012" s="256"/>
      <c r="CR1012" s="247"/>
      <c r="CS1012" s="64"/>
      <c r="CT1012" s="226"/>
      <c r="CU1012" s="226"/>
      <c r="CV1012" s="226"/>
      <c r="CW1012" s="226"/>
      <c r="CX1012" s="226"/>
      <c r="CY1012" s="247"/>
      <c r="CZ1012" s="64"/>
      <c r="DA1012" s="256"/>
      <c r="DB1012" s="256"/>
      <c r="DC1012" s="256"/>
      <c r="DD1012" s="256"/>
      <c r="DE1012" s="256"/>
    </row>
    <row r="1013" spans="1:109" ht="16.5" x14ac:dyDescent="0.3">
      <c r="A1013" s="410">
        <v>2017</v>
      </c>
      <c r="B1013" s="64" t="s">
        <v>46</v>
      </c>
      <c r="C1013" s="358" t="s">
        <v>114</v>
      </c>
      <c r="D1013" s="359">
        <v>4202.2999999999993</v>
      </c>
      <c r="E1013" s="359">
        <v>16683.4925</v>
      </c>
      <c r="F1013" s="360">
        <v>9011.1474999999991</v>
      </c>
      <c r="G1013" s="360">
        <v>149.42499999999998</v>
      </c>
      <c r="H1013" s="118">
        <v>30046.365000000005</v>
      </c>
      <c r="I1013" s="54"/>
      <c r="J1013" s="54"/>
      <c r="BY1013" s="247"/>
      <c r="BZ1013" s="64"/>
      <c r="CA1013" s="254"/>
      <c r="CB1013" s="254"/>
      <c r="CC1013" s="254"/>
      <c r="CD1013" s="254"/>
      <c r="CE1013" s="254"/>
      <c r="CF1013" s="247"/>
      <c r="CG1013" s="64"/>
      <c r="CH1013" s="255"/>
      <c r="CI1013" s="255"/>
      <c r="CJ1013" s="255"/>
      <c r="CK1013" s="255"/>
      <c r="CL1013" s="255"/>
      <c r="CM1013" s="256"/>
      <c r="CN1013" s="256"/>
      <c r="CO1013" s="256"/>
      <c r="CP1013" s="256"/>
      <c r="CQ1013" s="256"/>
      <c r="CR1013" s="247"/>
      <c r="CS1013" s="64"/>
      <c r="CT1013" s="226"/>
      <c r="CU1013" s="226"/>
      <c r="CV1013" s="226"/>
      <c r="CW1013" s="226"/>
      <c r="CX1013" s="226"/>
      <c r="CY1013" s="247"/>
      <c r="CZ1013" s="64"/>
      <c r="DA1013" s="256"/>
      <c r="DB1013" s="256"/>
      <c r="DC1013" s="256"/>
      <c r="DD1013" s="256"/>
      <c r="DE1013" s="256"/>
    </row>
    <row r="1014" spans="1:109" ht="16.5" x14ac:dyDescent="0.3">
      <c r="A1014" s="391">
        <v>2017</v>
      </c>
      <c r="B1014" s="353" t="s">
        <v>47</v>
      </c>
      <c r="C1014" s="354" t="s">
        <v>114</v>
      </c>
      <c r="D1014" s="355">
        <v>4008.37</v>
      </c>
      <c r="E1014" s="355">
        <v>16825.001999999997</v>
      </c>
      <c r="F1014" s="356">
        <v>8666.7574999999997</v>
      </c>
      <c r="G1014" s="356">
        <v>197.20000000000002</v>
      </c>
      <c r="H1014" s="357">
        <v>29697.329499999996</v>
      </c>
      <c r="I1014" s="54"/>
      <c r="J1014" s="54"/>
      <c r="BY1014" s="247"/>
      <c r="BZ1014" s="64"/>
      <c r="CA1014" s="254"/>
      <c r="CB1014" s="254"/>
      <c r="CC1014" s="254"/>
      <c r="CD1014" s="254"/>
      <c r="CE1014" s="254"/>
      <c r="CF1014" s="247"/>
      <c r="CG1014" s="64"/>
      <c r="CH1014" s="255"/>
      <c r="CI1014" s="255"/>
      <c r="CJ1014" s="255"/>
      <c r="CK1014" s="255"/>
      <c r="CL1014" s="255"/>
      <c r="CM1014" s="256"/>
      <c r="CN1014" s="256"/>
      <c r="CO1014" s="256"/>
      <c r="CP1014" s="256"/>
      <c r="CQ1014" s="256"/>
      <c r="CR1014" s="247"/>
      <c r="CS1014" s="64"/>
      <c r="CT1014" s="226"/>
      <c r="CU1014" s="226"/>
      <c r="CV1014" s="226"/>
      <c r="CW1014" s="226"/>
      <c r="CX1014" s="226"/>
      <c r="CY1014" s="247"/>
      <c r="CZ1014" s="64"/>
      <c r="DA1014" s="256"/>
      <c r="DB1014" s="256"/>
      <c r="DC1014" s="256"/>
      <c r="DD1014" s="256"/>
      <c r="DE1014" s="256"/>
    </row>
    <row r="1015" spans="1:109" ht="16.5" x14ac:dyDescent="0.3">
      <c r="A1015" s="410">
        <v>2017</v>
      </c>
      <c r="B1015" s="64" t="s">
        <v>48</v>
      </c>
      <c r="C1015" s="358" t="s">
        <v>114</v>
      </c>
      <c r="D1015" s="359">
        <v>5990.3549999999987</v>
      </c>
      <c r="E1015" s="359">
        <v>17313.833999999999</v>
      </c>
      <c r="F1015" s="360">
        <v>6098.6450000000004</v>
      </c>
      <c r="G1015" s="360">
        <v>180.24250000000001</v>
      </c>
      <c r="H1015" s="118">
        <v>29583.076499999996</v>
      </c>
      <c r="I1015" s="54"/>
      <c r="J1015" s="54"/>
      <c r="BY1015" s="247"/>
      <c r="BZ1015" s="64"/>
      <c r="CA1015" s="254"/>
      <c r="CB1015" s="254"/>
      <c r="CC1015" s="254"/>
      <c r="CD1015" s="254"/>
      <c r="CE1015" s="254"/>
      <c r="CF1015" s="247"/>
      <c r="CG1015" s="64"/>
      <c r="CH1015" s="255"/>
      <c r="CI1015" s="255"/>
      <c r="CJ1015" s="255"/>
      <c r="CK1015" s="255"/>
      <c r="CL1015" s="255"/>
      <c r="CM1015" s="256"/>
      <c r="CN1015" s="256"/>
      <c r="CO1015" s="256"/>
      <c r="CP1015" s="256"/>
      <c r="CQ1015" s="256"/>
      <c r="CR1015" s="247"/>
      <c r="CS1015" s="64"/>
      <c r="CT1015" s="226"/>
      <c r="CU1015" s="226"/>
      <c r="CV1015" s="226"/>
      <c r="CW1015" s="226"/>
      <c r="CX1015" s="226"/>
      <c r="CY1015" s="247"/>
      <c r="CZ1015" s="64"/>
      <c r="DA1015" s="256"/>
      <c r="DB1015" s="256"/>
      <c r="DC1015" s="256"/>
      <c r="DD1015" s="256"/>
      <c r="DE1015" s="256"/>
    </row>
    <row r="1016" spans="1:109" ht="16.5" x14ac:dyDescent="0.3">
      <c r="A1016" s="391">
        <v>2017</v>
      </c>
      <c r="B1016" s="353" t="s">
        <v>49</v>
      </c>
      <c r="C1016" s="354" t="s">
        <v>114</v>
      </c>
      <c r="D1016" s="355">
        <v>7683.7325000000001</v>
      </c>
      <c r="E1016" s="355">
        <v>16804.02</v>
      </c>
      <c r="F1016" s="356">
        <v>4669.38</v>
      </c>
      <c r="G1016" s="356">
        <v>236.505</v>
      </c>
      <c r="H1016" s="357">
        <v>29393.637499999997</v>
      </c>
      <c r="I1016" s="54"/>
      <c r="J1016" s="54"/>
      <c r="BY1016" s="247"/>
      <c r="BZ1016" s="64"/>
      <c r="CA1016" s="254"/>
      <c r="CB1016" s="254"/>
      <c r="CC1016" s="254"/>
      <c r="CD1016" s="254"/>
      <c r="CE1016" s="254"/>
      <c r="CF1016" s="247"/>
      <c r="CG1016" s="64"/>
      <c r="CH1016" s="255"/>
      <c r="CI1016" s="255"/>
      <c r="CJ1016" s="255"/>
      <c r="CK1016" s="255"/>
      <c r="CL1016" s="255"/>
      <c r="CM1016" s="256"/>
      <c r="CN1016" s="256"/>
      <c r="CO1016" s="256"/>
      <c r="CP1016" s="256"/>
      <c r="CQ1016" s="256"/>
      <c r="CR1016" s="247"/>
      <c r="CS1016" s="64"/>
      <c r="CT1016" s="226"/>
      <c r="CU1016" s="226"/>
      <c r="CV1016" s="226"/>
      <c r="CW1016" s="226"/>
      <c r="CX1016" s="226"/>
      <c r="CY1016" s="247"/>
      <c r="CZ1016" s="64"/>
      <c r="DA1016" s="256"/>
      <c r="DB1016" s="256"/>
      <c r="DC1016" s="256"/>
      <c r="DD1016" s="256"/>
      <c r="DE1016" s="256"/>
    </row>
    <row r="1017" spans="1:109" ht="16.5" x14ac:dyDescent="0.3">
      <c r="A1017" s="410">
        <v>2018</v>
      </c>
      <c r="B1017" s="64" t="s">
        <v>50</v>
      </c>
      <c r="C1017" s="358" t="s">
        <v>114</v>
      </c>
      <c r="D1017" s="359">
        <v>6280.6674999999996</v>
      </c>
      <c r="E1017" s="359">
        <v>15719.6805</v>
      </c>
      <c r="F1017" s="360">
        <v>3894.9375</v>
      </c>
      <c r="G1017" s="360">
        <v>282.01249999999999</v>
      </c>
      <c r="H1017" s="118">
        <v>26177.298000000003</v>
      </c>
      <c r="I1017" s="54"/>
      <c r="J1017" s="54"/>
      <c r="BY1017" s="247"/>
      <c r="BZ1017" s="64"/>
      <c r="CA1017" s="254"/>
      <c r="CB1017" s="254"/>
      <c r="CC1017" s="254"/>
      <c r="CD1017" s="254"/>
      <c r="CE1017" s="254"/>
      <c r="CF1017" s="247"/>
      <c r="CG1017" s="64"/>
      <c r="CH1017" s="255"/>
      <c r="CI1017" s="255"/>
      <c r="CJ1017" s="255"/>
      <c r="CK1017" s="255"/>
      <c r="CL1017" s="255"/>
      <c r="CM1017" s="256"/>
      <c r="CN1017" s="256"/>
      <c r="CO1017" s="256"/>
      <c r="CP1017" s="256"/>
      <c r="CQ1017" s="256"/>
      <c r="CR1017" s="247"/>
      <c r="CS1017" s="64"/>
      <c r="CT1017" s="226"/>
      <c r="CU1017" s="226"/>
      <c r="CV1017" s="226"/>
      <c r="CW1017" s="226"/>
      <c r="CX1017" s="226"/>
      <c r="CY1017" s="247"/>
      <c r="CZ1017" s="64"/>
      <c r="DA1017" s="256"/>
      <c r="DB1017" s="256"/>
      <c r="DC1017" s="256"/>
      <c r="DD1017" s="256"/>
      <c r="DE1017" s="256"/>
    </row>
    <row r="1018" spans="1:109" ht="16.5" x14ac:dyDescent="0.3">
      <c r="A1018" s="391">
        <v>2018</v>
      </c>
      <c r="B1018" s="353" t="s">
        <v>51</v>
      </c>
      <c r="C1018" s="354" t="s">
        <v>114</v>
      </c>
      <c r="D1018" s="355">
        <v>6227.0625</v>
      </c>
      <c r="E1018" s="355">
        <v>14583.387999999999</v>
      </c>
      <c r="F1018" s="356">
        <v>5610.6299999999992</v>
      </c>
      <c r="G1018" s="356">
        <v>215.905</v>
      </c>
      <c r="H1018" s="357">
        <v>26636.985500000003</v>
      </c>
      <c r="I1018" s="54"/>
      <c r="J1018" s="54"/>
      <c r="BY1018" s="247"/>
      <c r="BZ1018" s="64"/>
      <c r="CA1018" s="254"/>
      <c r="CB1018" s="254"/>
      <c r="CC1018" s="254"/>
      <c r="CD1018" s="254"/>
      <c r="CE1018" s="254"/>
      <c r="CF1018" s="247"/>
      <c r="CG1018" s="64"/>
      <c r="CH1018" s="255"/>
      <c r="CI1018" s="255"/>
      <c r="CJ1018" s="255"/>
      <c r="CK1018" s="255"/>
      <c r="CL1018" s="255"/>
      <c r="CM1018" s="256"/>
      <c r="CN1018" s="256"/>
      <c r="CO1018" s="256"/>
      <c r="CP1018" s="256"/>
      <c r="CQ1018" s="256"/>
      <c r="CR1018" s="247"/>
      <c r="CS1018" s="64"/>
      <c r="CT1018" s="226"/>
      <c r="CU1018" s="226"/>
      <c r="CV1018" s="226"/>
      <c r="CW1018" s="226"/>
      <c r="CX1018" s="226"/>
      <c r="CY1018" s="247"/>
      <c r="CZ1018" s="64"/>
      <c r="DA1018" s="256"/>
      <c r="DB1018" s="256"/>
      <c r="DC1018" s="256"/>
      <c r="DD1018" s="256"/>
      <c r="DE1018" s="256"/>
    </row>
    <row r="1019" spans="1:109" ht="16.5" x14ac:dyDescent="0.3">
      <c r="A1019" s="410">
        <v>2018</v>
      </c>
      <c r="B1019" s="64" t="s">
        <v>52</v>
      </c>
      <c r="C1019" s="358" t="s">
        <v>114</v>
      </c>
      <c r="D1019" s="359">
        <v>6332.75</v>
      </c>
      <c r="E1019" s="359">
        <v>15040.760999999999</v>
      </c>
      <c r="F1019" s="360">
        <v>4627.5974999999999</v>
      </c>
      <c r="G1019" s="360">
        <v>357.66250000000002</v>
      </c>
      <c r="H1019" s="118">
        <v>26358.770999999997</v>
      </c>
      <c r="I1019" s="54"/>
      <c r="J1019" s="54"/>
      <c r="BY1019" s="247"/>
      <c r="BZ1019" s="64"/>
      <c r="CA1019" s="254"/>
      <c r="CB1019" s="254"/>
      <c r="CC1019" s="254"/>
      <c r="CD1019" s="254"/>
      <c r="CE1019" s="254"/>
      <c r="CF1019" s="247"/>
      <c r="CG1019" s="64"/>
      <c r="CH1019" s="255"/>
      <c r="CI1019" s="255"/>
      <c r="CJ1019" s="255"/>
      <c r="CK1019" s="255"/>
      <c r="CL1019" s="255"/>
      <c r="CM1019" s="256"/>
      <c r="CN1019" s="256"/>
      <c r="CO1019" s="256"/>
      <c r="CP1019" s="256"/>
      <c r="CQ1019" s="256"/>
      <c r="CR1019" s="247"/>
      <c r="CS1019" s="64"/>
      <c r="CT1019" s="226"/>
      <c r="CU1019" s="226"/>
      <c r="CV1019" s="226"/>
      <c r="CW1019" s="226"/>
      <c r="CX1019" s="226"/>
      <c r="CY1019" s="247"/>
      <c r="CZ1019" s="64"/>
      <c r="DA1019" s="256"/>
      <c r="DB1019" s="256"/>
      <c r="DC1019" s="256"/>
      <c r="DD1019" s="256"/>
      <c r="DE1019" s="256"/>
    </row>
    <row r="1020" spans="1:109" ht="16.5" x14ac:dyDescent="0.3">
      <c r="A1020" s="391">
        <v>2018</v>
      </c>
      <c r="B1020" s="353" t="s">
        <v>40</v>
      </c>
      <c r="C1020" s="354" t="s">
        <v>114</v>
      </c>
      <c r="D1020" s="355">
        <v>6730.0499999999993</v>
      </c>
      <c r="E1020" s="355">
        <v>15824.033000000001</v>
      </c>
      <c r="F1020" s="356">
        <v>4802.7175000000007</v>
      </c>
      <c r="G1020" s="356">
        <v>223.23899999999998</v>
      </c>
      <c r="H1020" s="357">
        <v>27580.039499999999</v>
      </c>
      <c r="I1020" s="54"/>
      <c r="J1020" s="54"/>
      <c r="BY1020" s="247"/>
      <c r="BZ1020" s="64"/>
      <c r="CA1020" s="254"/>
      <c r="CB1020" s="254"/>
      <c r="CC1020" s="254"/>
      <c r="CD1020" s="254"/>
      <c r="CE1020" s="254"/>
      <c r="CF1020" s="247"/>
      <c r="CG1020" s="64"/>
      <c r="CH1020" s="255"/>
      <c r="CI1020" s="255"/>
      <c r="CJ1020" s="255"/>
      <c r="CK1020" s="255"/>
      <c r="CL1020" s="255"/>
      <c r="CM1020" s="256"/>
      <c r="CN1020" s="256"/>
      <c r="CO1020" s="256"/>
      <c r="CP1020" s="256"/>
      <c r="CQ1020" s="256"/>
      <c r="CR1020" s="247"/>
      <c r="CS1020" s="64"/>
      <c r="CT1020" s="226"/>
      <c r="CU1020" s="226"/>
      <c r="CV1020" s="226"/>
      <c r="CW1020" s="226"/>
      <c r="CX1020" s="226"/>
      <c r="CY1020" s="247"/>
      <c r="CZ1020" s="64"/>
      <c r="DA1020" s="256"/>
      <c r="DB1020" s="256"/>
      <c r="DC1020" s="256"/>
      <c r="DD1020" s="256"/>
      <c r="DE1020" s="256"/>
    </row>
    <row r="1021" spans="1:109" ht="16.5" x14ac:dyDescent="0.3">
      <c r="A1021" s="410">
        <v>2018</v>
      </c>
      <c r="B1021" s="64" t="s">
        <v>42</v>
      </c>
      <c r="C1021" s="358" t="s">
        <v>114</v>
      </c>
      <c r="D1021" s="359">
        <v>7198.73</v>
      </c>
      <c r="E1021" s="359">
        <v>14113.252</v>
      </c>
      <c r="F1021" s="360">
        <v>5224.4014999999999</v>
      </c>
      <c r="G1021" s="360">
        <v>320.99849999999998</v>
      </c>
      <c r="H1021" s="118">
        <v>26857.381999999998</v>
      </c>
      <c r="I1021" s="54"/>
      <c r="J1021" s="54"/>
      <c r="BY1021" s="247"/>
      <c r="BZ1021" s="64"/>
      <c r="CA1021" s="254"/>
      <c r="CB1021" s="254"/>
      <c r="CC1021" s="254"/>
      <c r="CD1021" s="254"/>
      <c r="CE1021" s="254"/>
      <c r="CF1021" s="247"/>
      <c r="CG1021" s="64"/>
      <c r="CH1021" s="255"/>
      <c r="CI1021" s="255"/>
      <c r="CJ1021" s="255"/>
      <c r="CK1021" s="255"/>
      <c r="CL1021" s="255"/>
      <c r="CM1021" s="256"/>
      <c r="CN1021" s="256"/>
      <c r="CO1021" s="256"/>
      <c r="CP1021" s="256"/>
      <c r="CQ1021" s="256"/>
      <c r="CR1021" s="247"/>
      <c r="CS1021" s="64"/>
      <c r="CT1021" s="226"/>
      <c r="CU1021" s="226"/>
      <c r="CV1021" s="226"/>
      <c r="CW1021" s="226"/>
      <c r="CX1021" s="226"/>
      <c r="CY1021" s="247"/>
      <c r="CZ1021" s="64"/>
      <c r="DA1021" s="256"/>
      <c r="DB1021" s="256"/>
      <c r="DC1021" s="256"/>
      <c r="DD1021" s="256"/>
      <c r="DE1021" s="256"/>
    </row>
    <row r="1022" spans="1:109" ht="16.5" x14ac:dyDescent="0.3">
      <c r="A1022" s="391">
        <v>2018</v>
      </c>
      <c r="B1022" s="353" t="s">
        <v>43</v>
      </c>
      <c r="C1022" s="354" t="s">
        <v>114</v>
      </c>
      <c r="D1022" s="355">
        <v>7464.77</v>
      </c>
      <c r="E1022" s="355">
        <v>13331.782999999999</v>
      </c>
      <c r="F1022" s="356">
        <v>4138.2649999999994</v>
      </c>
      <c r="G1022" s="356">
        <v>202.25749999999999</v>
      </c>
      <c r="H1022" s="357">
        <v>25137.075499999999</v>
      </c>
      <c r="I1022" s="54"/>
      <c r="J1022" s="54"/>
      <c r="BY1022" s="247"/>
      <c r="BZ1022" s="64"/>
      <c r="CA1022" s="254"/>
      <c r="CB1022" s="254"/>
      <c r="CC1022" s="254"/>
      <c r="CD1022" s="254"/>
      <c r="CE1022" s="254"/>
      <c r="CF1022" s="247"/>
      <c r="CG1022" s="64"/>
      <c r="CH1022" s="255"/>
      <c r="CI1022" s="255"/>
      <c r="CJ1022" s="255"/>
      <c r="CK1022" s="255"/>
      <c r="CL1022" s="255"/>
      <c r="CM1022" s="256"/>
      <c r="CN1022" s="256"/>
      <c r="CO1022" s="256"/>
      <c r="CP1022" s="256"/>
      <c r="CQ1022" s="256"/>
      <c r="CR1022" s="247"/>
      <c r="CS1022" s="64"/>
      <c r="CT1022" s="226"/>
      <c r="CU1022" s="226"/>
      <c r="CV1022" s="226"/>
      <c r="CW1022" s="226"/>
      <c r="CX1022" s="226"/>
      <c r="CY1022" s="247"/>
      <c r="CZ1022" s="64"/>
      <c r="DA1022" s="256"/>
      <c r="DB1022" s="256"/>
      <c r="DC1022" s="256"/>
      <c r="DD1022" s="256"/>
      <c r="DE1022" s="256"/>
    </row>
    <row r="1023" spans="1:109" ht="16.5" x14ac:dyDescent="0.3">
      <c r="A1023" s="410">
        <v>2018</v>
      </c>
      <c r="B1023" s="64" t="s">
        <v>44</v>
      </c>
      <c r="C1023" s="358" t="s">
        <v>114</v>
      </c>
      <c r="D1023" s="359">
        <v>6948.4699999999993</v>
      </c>
      <c r="E1023" s="359">
        <v>16698.800500000001</v>
      </c>
      <c r="F1023" s="360">
        <v>5435.0174999999999</v>
      </c>
      <c r="G1023" s="360">
        <v>179.27</v>
      </c>
      <c r="H1023" s="118">
        <v>29261.558000000005</v>
      </c>
      <c r="I1023" s="54"/>
      <c r="J1023" s="54"/>
      <c r="BY1023" s="247"/>
      <c r="BZ1023" s="64"/>
      <c r="CA1023" s="254"/>
      <c r="CB1023" s="254"/>
      <c r="CC1023" s="254"/>
      <c r="CD1023" s="254"/>
      <c r="CE1023" s="254"/>
      <c r="CF1023" s="247"/>
      <c r="CG1023" s="64"/>
      <c r="CH1023" s="255"/>
      <c r="CI1023" s="255"/>
      <c r="CJ1023" s="255"/>
      <c r="CK1023" s="255"/>
      <c r="CL1023" s="255"/>
      <c r="CM1023" s="256"/>
      <c r="CN1023" s="256"/>
      <c r="CO1023" s="256"/>
      <c r="CP1023" s="256"/>
      <c r="CQ1023" s="256"/>
      <c r="CR1023" s="247"/>
      <c r="CS1023" s="64"/>
      <c r="CT1023" s="226"/>
      <c r="CU1023" s="226"/>
      <c r="CV1023" s="226"/>
      <c r="CW1023" s="226"/>
      <c r="CX1023" s="226"/>
      <c r="CY1023" s="247"/>
      <c r="CZ1023" s="64"/>
      <c r="DA1023" s="256"/>
      <c r="DB1023" s="256"/>
      <c r="DC1023" s="256"/>
      <c r="DD1023" s="256"/>
      <c r="DE1023" s="256"/>
    </row>
    <row r="1024" spans="1:109" ht="16.5" x14ac:dyDescent="0.3">
      <c r="A1024" s="391">
        <v>2018</v>
      </c>
      <c r="B1024" s="353" t="s">
        <v>45</v>
      </c>
      <c r="C1024" s="354" t="s">
        <v>114</v>
      </c>
      <c r="D1024" s="355">
        <v>7697.28</v>
      </c>
      <c r="E1024" s="355">
        <v>17112.333000000002</v>
      </c>
      <c r="F1024" s="356">
        <v>5773.9225000000015</v>
      </c>
      <c r="G1024" s="356">
        <v>309.26750000000004</v>
      </c>
      <c r="H1024" s="357">
        <v>30892.803000000004</v>
      </c>
      <c r="I1024" s="54"/>
      <c r="J1024" s="54"/>
      <c r="BY1024" s="247"/>
      <c r="BZ1024" s="64"/>
      <c r="CA1024" s="254"/>
      <c r="CB1024" s="254"/>
      <c r="CC1024" s="254"/>
      <c r="CD1024" s="254"/>
      <c r="CE1024" s="254"/>
      <c r="CF1024" s="247"/>
      <c r="CG1024" s="64"/>
      <c r="CH1024" s="255"/>
      <c r="CI1024" s="255"/>
      <c r="CJ1024" s="255"/>
      <c r="CK1024" s="255"/>
      <c r="CL1024" s="255"/>
      <c r="CM1024" s="256"/>
      <c r="CN1024" s="256"/>
      <c r="CO1024" s="256"/>
      <c r="CP1024" s="256"/>
      <c r="CQ1024" s="256"/>
      <c r="CR1024" s="247"/>
      <c r="CS1024" s="64"/>
      <c r="CT1024" s="226"/>
      <c r="CU1024" s="226"/>
      <c r="CV1024" s="226"/>
      <c r="CW1024" s="226"/>
      <c r="CX1024" s="226"/>
      <c r="CY1024" s="247"/>
      <c r="CZ1024" s="64"/>
      <c r="DA1024" s="256"/>
      <c r="DB1024" s="256"/>
      <c r="DC1024" s="256"/>
      <c r="DD1024" s="256"/>
      <c r="DE1024" s="256"/>
    </row>
    <row r="1025" spans="1:109" ht="16.5" x14ac:dyDescent="0.3">
      <c r="A1025" s="410">
        <v>2018</v>
      </c>
      <c r="B1025" s="64" t="s">
        <v>46</v>
      </c>
      <c r="C1025" s="358" t="s">
        <v>114</v>
      </c>
      <c r="D1025" s="359">
        <v>7433.8300000000008</v>
      </c>
      <c r="E1025" s="359">
        <v>16497.525999999998</v>
      </c>
      <c r="F1025" s="360">
        <v>4908.9124999999995</v>
      </c>
      <c r="G1025" s="360">
        <v>291.02749999999997</v>
      </c>
      <c r="H1025" s="118">
        <v>29131.295999999998</v>
      </c>
      <c r="I1025" s="54"/>
      <c r="J1025" s="54"/>
      <c r="BY1025" s="247"/>
      <c r="BZ1025" s="64"/>
      <c r="CA1025" s="254"/>
      <c r="CB1025" s="254"/>
      <c r="CC1025" s="254"/>
      <c r="CD1025" s="254"/>
      <c r="CE1025" s="254"/>
      <c r="CF1025" s="247"/>
      <c r="CG1025" s="64"/>
      <c r="CH1025" s="255"/>
      <c r="CI1025" s="255"/>
      <c r="CJ1025" s="255"/>
      <c r="CK1025" s="255"/>
      <c r="CL1025" s="255"/>
      <c r="CM1025" s="256"/>
      <c r="CN1025" s="256"/>
      <c r="CO1025" s="256"/>
      <c r="CP1025" s="256"/>
      <c r="CQ1025" s="256"/>
      <c r="CR1025" s="247"/>
      <c r="CS1025" s="64"/>
      <c r="CT1025" s="226"/>
      <c r="CU1025" s="226"/>
      <c r="CV1025" s="226"/>
      <c r="CW1025" s="226"/>
      <c r="CX1025" s="226"/>
      <c r="CY1025" s="247"/>
      <c r="CZ1025" s="64"/>
      <c r="DA1025" s="256"/>
      <c r="DB1025" s="256"/>
      <c r="DC1025" s="256"/>
      <c r="DD1025" s="256"/>
      <c r="DE1025" s="256"/>
    </row>
    <row r="1026" spans="1:109" ht="16.5" x14ac:dyDescent="0.3">
      <c r="A1026" s="391">
        <v>2018</v>
      </c>
      <c r="B1026" s="353" t="s">
        <v>47</v>
      </c>
      <c r="C1026" s="354" t="s">
        <v>114</v>
      </c>
      <c r="D1026" s="355">
        <v>7199.09</v>
      </c>
      <c r="E1026" s="355">
        <v>16567.252</v>
      </c>
      <c r="F1026" s="356">
        <v>5914.7499999999991</v>
      </c>
      <c r="G1026" s="356">
        <v>177.60499999999999</v>
      </c>
      <c r="H1026" s="357">
        <v>29858.696999999996</v>
      </c>
      <c r="I1026" s="54"/>
      <c r="J1026" s="54"/>
      <c r="BY1026" s="247"/>
      <c r="BZ1026" s="64"/>
      <c r="CA1026" s="254"/>
      <c r="CB1026" s="254"/>
      <c r="CC1026" s="254"/>
      <c r="CD1026" s="254"/>
      <c r="CE1026" s="254"/>
      <c r="CF1026" s="247"/>
      <c r="CG1026" s="64"/>
      <c r="CH1026" s="255"/>
      <c r="CI1026" s="255"/>
      <c r="CJ1026" s="255"/>
      <c r="CK1026" s="255"/>
      <c r="CL1026" s="255"/>
      <c r="CM1026" s="256"/>
      <c r="CN1026" s="256"/>
      <c r="CO1026" s="256"/>
      <c r="CP1026" s="256"/>
      <c r="CQ1026" s="256"/>
      <c r="CR1026" s="247"/>
      <c r="CS1026" s="64"/>
      <c r="CT1026" s="226"/>
      <c r="CU1026" s="226"/>
      <c r="CV1026" s="226"/>
      <c r="CW1026" s="226"/>
      <c r="CX1026" s="226"/>
      <c r="CY1026" s="247"/>
      <c r="CZ1026" s="64"/>
      <c r="DA1026" s="256"/>
      <c r="DB1026" s="256"/>
      <c r="DC1026" s="256"/>
      <c r="DD1026" s="256"/>
      <c r="DE1026" s="256"/>
    </row>
    <row r="1027" spans="1:109" ht="16.5" x14ac:dyDescent="0.3">
      <c r="A1027" s="410">
        <v>2018</v>
      </c>
      <c r="B1027" s="64" t="s">
        <v>48</v>
      </c>
      <c r="C1027" s="358" t="s">
        <v>114</v>
      </c>
      <c r="D1027" s="359">
        <v>7391.7500000000009</v>
      </c>
      <c r="E1027" s="359">
        <v>17118.91</v>
      </c>
      <c r="F1027" s="360">
        <v>6321.1975000000002</v>
      </c>
      <c r="G1027" s="360">
        <v>282.04000000000002</v>
      </c>
      <c r="H1027" s="118">
        <v>31113.897499999999</v>
      </c>
      <c r="I1027" s="54"/>
      <c r="J1027" s="54"/>
      <c r="BY1027" s="247"/>
      <c r="BZ1027" s="64"/>
      <c r="CA1027" s="254"/>
      <c r="CB1027" s="254"/>
      <c r="CC1027" s="254"/>
      <c r="CD1027" s="254"/>
      <c r="CE1027" s="254"/>
      <c r="CF1027" s="247"/>
      <c r="CG1027" s="64"/>
      <c r="CH1027" s="255"/>
      <c r="CI1027" s="255"/>
      <c r="CJ1027" s="255"/>
      <c r="CK1027" s="255"/>
      <c r="CL1027" s="255"/>
      <c r="CM1027" s="256"/>
      <c r="CN1027" s="256"/>
      <c r="CO1027" s="256"/>
      <c r="CP1027" s="256"/>
      <c r="CQ1027" s="256"/>
      <c r="CR1027" s="247"/>
      <c r="CS1027" s="64"/>
      <c r="CT1027" s="226"/>
      <c r="CU1027" s="226"/>
      <c r="CV1027" s="226"/>
      <c r="CW1027" s="226"/>
      <c r="CX1027" s="226"/>
      <c r="CY1027" s="247"/>
      <c r="CZ1027" s="64"/>
      <c r="DA1027" s="256"/>
      <c r="DB1027" s="256"/>
      <c r="DC1027" s="256"/>
      <c r="DD1027" s="256"/>
      <c r="DE1027" s="256"/>
    </row>
    <row r="1028" spans="1:109" ht="16.5" x14ac:dyDescent="0.3">
      <c r="A1028" s="391">
        <v>2018</v>
      </c>
      <c r="B1028" s="353" t="s">
        <v>49</v>
      </c>
      <c r="C1028" s="354" t="s">
        <v>114</v>
      </c>
      <c r="D1028" s="355">
        <v>4334.07</v>
      </c>
      <c r="E1028" s="355">
        <v>13681.9725</v>
      </c>
      <c r="F1028" s="356">
        <v>4201.9025000000001</v>
      </c>
      <c r="G1028" s="356">
        <v>135.69499999999999</v>
      </c>
      <c r="H1028" s="357">
        <v>22353.64</v>
      </c>
      <c r="I1028" s="54"/>
      <c r="J1028" s="54"/>
      <c r="BY1028" s="247"/>
      <c r="BZ1028" s="64"/>
      <c r="CA1028" s="254"/>
      <c r="CB1028" s="254"/>
      <c r="CC1028" s="254"/>
      <c r="CD1028" s="254"/>
      <c r="CE1028" s="254"/>
      <c r="CF1028" s="247"/>
      <c r="CG1028" s="64"/>
      <c r="CH1028" s="255"/>
      <c r="CI1028" s="255"/>
      <c r="CJ1028" s="255"/>
      <c r="CK1028" s="255"/>
      <c r="CL1028" s="255"/>
      <c r="CM1028" s="256"/>
      <c r="CN1028" s="256"/>
      <c r="CO1028" s="256"/>
      <c r="CP1028" s="256"/>
      <c r="CQ1028" s="256"/>
      <c r="CR1028" s="247"/>
      <c r="CS1028" s="64"/>
      <c r="CT1028" s="226"/>
      <c r="CU1028" s="226"/>
      <c r="CV1028" s="226"/>
      <c r="CW1028" s="226"/>
      <c r="CX1028" s="226"/>
      <c r="CY1028" s="247"/>
      <c r="CZ1028" s="64"/>
      <c r="DA1028" s="256"/>
      <c r="DB1028" s="256"/>
      <c r="DC1028" s="256"/>
      <c r="DD1028" s="256"/>
      <c r="DE1028" s="256"/>
    </row>
    <row r="1029" spans="1:109" ht="16.5" x14ac:dyDescent="0.3">
      <c r="A1029" s="410">
        <v>2019</v>
      </c>
      <c r="B1029" s="64" t="s">
        <v>50</v>
      </c>
      <c r="C1029" s="358" t="s">
        <v>114</v>
      </c>
      <c r="D1029" s="359">
        <v>3418.9</v>
      </c>
      <c r="E1029" s="359">
        <v>14205.162999999997</v>
      </c>
      <c r="F1029" s="360">
        <v>4439.37</v>
      </c>
      <c r="G1029" s="360">
        <v>386.90999999999997</v>
      </c>
      <c r="H1029" s="118">
        <v>22450.343000000001</v>
      </c>
      <c r="I1029" s="54"/>
      <c r="J1029" s="54"/>
      <c r="BY1029" s="247"/>
      <c r="BZ1029" s="64"/>
      <c r="CA1029" s="254"/>
      <c r="CB1029" s="254"/>
      <c r="CC1029" s="254"/>
      <c r="CD1029" s="254"/>
      <c r="CE1029" s="254"/>
      <c r="CF1029" s="247"/>
      <c r="CG1029" s="64"/>
      <c r="CH1029" s="255"/>
      <c r="CI1029" s="255"/>
      <c r="CJ1029" s="255"/>
      <c r="CK1029" s="255"/>
      <c r="CL1029" s="255"/>
      <c r="CM1029" s="256"/>
      <c r="CN1029" s="256"/>
      <c r="CO1029" s="256"/>
      <c r="CP1029" s="256"/>
      <c r="CQ1029" s="256"/>
      <c r="CR1029" s="247"/>
      <c r="CS1029" s="64"/>
      <c r="CT1029" s="226"/>
      <c r="CU1029" s="226"/>
      <c r="CV1029" s="226"/>
      <c r="CW1029" s="226"/>
      <c r="CX1029" s="226"/>
      <c r="CY1029" s="247"/>
      <c r="CZ1029" s="64"/>
      <c r="DA1029" s="256"/>
      <c r="DB1029" s="256"/>
      <c r="DC1029" s="256"/>
      <c r="DD1029" s="256"/>
      <c r="DE1029" s="256"/>
    </row>
    <row r="1030" spans="1:109" ht="16.5" x14ac:dyDescent="0.3">
      <c r="A1030" s="391">
        <v>2019</v>
      </c>
      <c r="B1030" s="353" t="s">
        <v>51</v>
      </c>
      <c r="C1030" s="354" t="s">
        <v>114</v>
      </c>
      <c r="D1030" s="355">
        <v>5877.9449999999997</v>
      </c>
      <c r="E1030" s="355">
        <v>12849.388999999999</v>
      </c>
      <c r="F1030" s="356">
        <v>4497.5549999999994</v>
      </c>
      <c r="G1030" s="356">
        <v>297.23</v>
      </c>
      <c r="H1030" s="357">
        <v>23522.118999999999</v>
      </c>
      <c r="I1030" s="54"/>
      <c r="J1030" s="54"/>
      <c r="BY1030" s="247"/>
      <c r="BZ1030" s="64"/>
      <c r="CA1030" s="254"/>
      <c r="CB1030" s="254"/>
      <c r="CC1030" s="254"/>
      <c r="CD1030" s="254"/>
      <c r="CE1030" s="254"/>
      <c r="CF1030" s="247"/>
      <c r="CG1030" s="64"/>
      <c r="CH1030" s="255"/>
      <c r="CI1030" s="255"/>
      <c r="CJ1030" s="255"/>
      <c r="CK1030" s="255"/>
      <c r="CL1030" s="255"/>
      <c r="CM1030" s="256"/>
      <c r="CN1030" s="256"/>
      <c r="CO1030" s="256"/>
      <c r="CP1030" s="256"/>
      <c r="CQ1030" s="256"/>
      <c r="CR1030" s="247"/>
      <c r="CS1030" s="64"/>
      <c r="CT1030" s="226"/>
      <c r="CU1030" s="226"/>
      <c r="CV1030" s="226"/>
      <c r="CW1030" s="226"/>
      <c r="CX1030" s="226"/>
      <c r="CY1030" s="247"/>
      <c r="CZ1030" s="64"/>
      <c r="DA1030" s="256"/>
      <c r="DB1030" s="256"/>
      <c r="DC1030" s="256"/>
      <c r="DD1030" s="256"/>
      <c r="DE1030" s="256"/>
    </row>
    <row r="1031" spans="1:109" ht="16.5" x14ac:dyDescent="0.3">
      <c r="A1031" s="410">
        <v>2019</v>
      </c>
      <c r="B1031" s="64" t="s">
        <v>52</v>
      </c>
      <c r="C1031" s="358" t="s">
        <v>114</v>
      </c>
      <c r="D1031" s="359">
        <v>7436.1650000000018</v>
      </c>
      <c r="E1031" s="359">
        <v>13248.12</v>
      </c>
      <c r="F1031" s="360">
        <v>5080.0950000000021</v>
      </c>
      <c r="G1031" s="360">
        <v>542.93499999999995</v>
      </c>
      <c r="H1031" s="118">
        <v>26307.315000000002</v>
      </c>
      <c r="I1031" s="54"/>
      <c r="J1031" s="54"/>
      <c r="BY1031" s="247"/>
      <c r="BZ1031" s="64"/>
      <c r="CA1031" s="254"/>
      <c r="CB1031" s="254"/>
      <c r="CC1031" s="254"/>
      <c r="CD1031" s="254"/>
      <c r="CE1031" s="254"/>
      <c r="CF1031" s="247"/>
      <c r="CG1031" s="64"/>
      <c r="CH1031" s="255"/>
      <c r="CI1031" s="255"/>
      <c r="CJ1031" s="255"/>
      <c r="CK1031" s="255"/>
      <c r="CL1031" s="255"/>
      <c r="CM1031" s="256"/>
      <c r="CN1031" s="256"/>
      <c r="CO1031" s="256"/>
      <c r="CP1031" s="256"/>
      <c r="CQ1031" s="256"/>
      <c r="CR1031" s="247"/>
      <c r="CS1031" s="64"/>
      <c r="CT1031" s="226"/>
      <c r="CU1031" s="226"/>
      <c r="CV1031" s="226"/>
      <c r="CW1031" s="226"/>
      <c r="CX1031" s="226"/>
      <c r="CY1031" s="247"/>
      <c r="CZ1031" s="64"/>
      <c r="DA1031" s="256"/>
      <c r="DB1031" s="256"/>
      <c r="DC1031" s="256"/>
      <c r="DD1031" s="256"/>
      <c r="DE1031" s="256"/>
    </row>
    <row r="1032" spans="1:109" ht="16.5" x14ac:dyDescent="0.3">
      <c r="A1032" s="391">
        <v>2019</v>
      </c>
      <c r="B1032" s="353" t="s">
        <v>40</v>
      </c>
      <c r="C1032" s="354" t="s">
        <v>114</v>
      </c>
      <c r="D1032" s="355">
        <v>7430.6150000000007</v>
      </c>
      <c r="E1032" s="355">
        <v>14132.3835</v>
      </c>
      <c r="F1032" s="356">
        <v>4321.7174999999997</v>
      </c>
      <c r="G1032" s="356">
        <v>423.39</v>
      </c>
      <c r="H1032" s="357">
        <v>26308.106</v>
      </c>
      <c r="I1032" s="54"/>
      <c r="J1032" s="54"/>
      <c r="BY1032" s="247"/>
      <c r="BZ1032" s="64"/>
      <c r="CA1032" s="254"/>
      <c r="CB1032" s="254"/>
      <c r="CC1032" s="254"/>
      <c r="CD1032" s="254"/>
      <c r="CE1032" s="254"/>
      <c r="CF1032" s="247"/>
      <c r="CG1032" s="64"/>
      <c r="CH1032" s="255"/>
      <c r="CI1032" s="255"/>
      <c r="CJ1032" s="255"/>
      <c r="CK1032" s="255"/>
      <c r="CL1032" s="255"/>
      <c r="CM1032" s="256"/>
      <c r="CN1032" s="256"/>
      <c r="CO1032" s="256"/>
      <c r="CP1032" s="256"/>
      <c r="CQ1032" s="256"/>
      <c r="CR1032" s="247"/>
      <c r="CS1032" s="64"/>
      <c r="CT1032" s="226"/>
      <c r="CU1032" s="226"/>
      <c r="CV1032" s="226"/>
      <c r="CW1032" s="226"/>
      <c r="CX1032" s="226"/>
      <c r="CY1032" s="247"/>
      <c r="CZ1032" s="64"/>
      <c r="DA1032" s="256"/>
      <c r="DB1032" s="256"/>
      <c r="DC1032" s="256"/>
      <c r="DD1032" s="256"/>
      <c r="DE1032" s="256"/>
    </row>
    <row r="1033" spans="1:109" ht="16.5" x14ac:dyDescent="0.3">
      <c r="A1033" s="410">
        <v>2019</v>
      </c>
      <c r="B1033" s="64" t="s">
        <v>42</v>
      </c>
      <c r="C1033" s="358" t="s">
        <v>114</v>
      </c>
      <c r="D1033" s="359">
        <v>6305.5849999999991</v>
      </c>
      <c r="E1033" s="359">
        <v>15786.187999999996</v>
      </c>
      <c r="F1033" s="360">
        <v>5307.4349999999995</v>
      </c>
      <c r="G1033" s="360">
        <v>507.84500000000003</v>
      </c>
      <c r="H1033" s="118">
        <v>27907.052999999996</v>
      </c>
      <c r="I1033" s="54"/>
      <c r="J1033" s="54"/>
      <c r="BY1033" s="247"/>
      <c r="BZ1033" s="64"/>
      <c r="CA1033" s="254"/>
      <c r="CB1033" s="254"/>
      <c r="CC1033" s="254"/>
      <c r="CD1033" s="254"/>
      <c r="CE1033" s="254"/>
      <c r="CF1033" s="247"/>
      <c r="CG1033" s="64"/>
      <c r="CH1033" s="255"/>
      <c r="CI1033" s="255"/>
      <c r="CJ1033" s="255"/>
      <c r="CK1033" s="255"/>
      <c r="CL1033" s="255"/>
      <c r="CM1033" s="256"/>
      <c r="CN1033" s="256"/>
      <c r="CO1033" s="256"/>
      <c r="CP1033" s="256"/>
      <c r="CQ1033" s="256"/>
      <c r="CR1033" s="247"/>
      <c r="CS1033" s="64"/>
      <c r="CT1033" s="226"/>
      <c r="CU1033" s="226"/>
      <c r="CV1033" s="226"/>
      <c r="CW1033" s="226"/>
      <c r="CX1033" s="226"/>
      <c r="CY1033" s="247"/>
      <c r="CZ1033" s="64"/>
      <c r="DA1033" s="256"/>
      <c r="DB1033" s="256"/>
      <c r="DC1033" s="256"/>
      <c r="DD1033" s="256"/>
      <c r="DE1033" s="256"/>
    </row>
    <row r="1034" spans="1:109" ht="16.5" x14ac:dyDescent="0.3">
      <c r="A1034" s="391">
        <v>2019</v>
      </c>
      <c r="B1034" s="353" t="s">
        <v>43</v>
      </c>
      <c r="C1034" s="354" t="s">
        <v>114</v>
      </c>
      <c r="D1034" s="355">
        <v>5502.5499999999993</v>
      </c>
      <c r="E1034" s="355">
        <v>14233.766000000001</v>
      </c>
      <c r="F1034" s="356">
        <v>4647.3399999999992</v>
      </c>
      <c r="G1034" s="356">
        <v>135.08000000000001</v>
      </c>
      <c r="H1034" s="357">
        <v>24518.736000000004</v>
      </c>
      <c r="I1034" s="54"/>
      <c r="J1034" s="54"/>
      <c r="BY1034" s="247"/>
      <c r="BZ1034" s="64"/>
      <c r="CA1034" s="254"/>
      <c r="CB1034" s="254"/>
      <c r="CC1034" s="254"/>
      <c r="CD1034" s="254"/>
      <c r="CE1034" s="254"/>
      <c r="CF1034" s="247"/>
      <c r="CG1034" s="64"/>
      <c r="CH1034" s="255"/>
      <c r="CI1034" s="255"/>
      <c r="CJ1034" s="255"/>
      <c r="CK1034" s="255"/>
      <c r="CL1034" s="255"/>
      <c r="CM1034" s="256"/>
      <c r="CN1034" s="256"/>
      <c r="CO1034" s="256"/>
      <c r="CP1034" s="256"/>
      <c r="CQ1034" s="256"/>
      <c r="CR1034" s="247"/>
      <c r="CS1034" s="64"/>
      <c r="CT1034" s="226"/>
      <c r="CU1034" s="226"/>
      <c r="CV1034" s="226"/>
      <c r="CW1034" s="226"/>
      <c r="CX1034" s="226"/>
      <c r="CY1034" s="247"/>
      <c r="CZ1034" s="64"/>
      <c r="DA1034" s="256"/>
      <c r="DB1034" s="256"/>
      <c r="DC1034" s="256"/>
      <c r="DD1034" s="256"/>
      <c r="DE1034" s="256"/>
    </row>
    <row r="1035" spans="1:109" ht="16.5" x14ac:dyDescent="0.3">
      <c r="A1035" s="410">
        <v>2019</v>
      </c>
      <c r="B1035" s="64" t="s">
        <v>44</v>
      </c>
      <c r="C1035" s="358" t="s">
        <v>114</v>
      </c>
      <c r="D1035" s="359">
        <v>6822.630000000001</v>
      </c>
      <c r="E1035" s="359">
        <v>17697.088</v>
      </c>
      <c r="F1035" s="360">
        <v>7144.9465</v>
      </c>
      <c r="G1035" s="360">
        <v>428.505</v>
      </c>
      <c r="H1035" s="118">
        <v>32093.169500000004</v>
      </c>
      <c r="I1035" s="54"/>
      <c r="J1035" s="54"/>
      <c r="BY1035" s="247"/>
      <c r="BZ1035" s="64"/>
      <c r="CA1035" s="254"/>
      <c r="CB1035" s="254"/>
      <c r="CC1035" s="254"/>
      <c r="CD1035" s="254"/>
      <c r="CE1035" s="254"/>
      <c r="CF1035" s="247"/>
      <c r="CG1035" s="64"/>
      <c r="CH1035" s="255"/>
      <c r="CI1035" s="255"/>
      <c r="CJ1035" s="255"/>
      <c r="CK1035" s="255"/>
      <c r="CL1035" s="255"/>
      <c r="CM1035" s="256"/>
      <c r="CN1035" s="256"/>
      <c r="CO1035" s="256"/>
      <c r="CP1035" s="256"/>
      <c r="CQ1035" s="256"/>
      <c r="CR1035" s="247"/>
      <c r="CS1035" s="64"/>
      <c r="CT1035" s="226"/>
      <c r="CU1035" s="226"/>
      <c r="CV1035" s="226"/>
      <c r="CW1035" s="226"/>
      <c r="CX1035" s="226"/>
      <c r="CY1035" s="247"/>
      <c r="CZ1035" s="64"/>
      <c r="DA1035" s="256"/>
      <c r="DB1035" s="256"/>
      <c r="DC1035" s="256"/>
      <c r="DD1035" s="256"/>
      <c r="DE1035" s="256"/>
    </row>
    <row r="1036" spans="1:109" ht="16.5" x14ac:dyDescent="0.3">
      <c r="A1036" s="391">
        <v>2019</v>
      </c>
      <c r="B1036" s="353" t="s">
        <v>45</v>
      </c>
      <c r="C1036" s="354" t="s">
        <v>114</v>
      </c>
      <c r="D1036" s="355">
        <v>7208.3724999999995</v>
      </c>
      <c r="E1036" s="355">
        <v>16991.293999999998</v>
      </c>
      <c r="F1036" s="356">
        <v>6659.1699999999983</v>
      </c>
      <c r="G1036" s="356">
        <v>251.75</v>
      </c>
      <c r="H1036" s="357">
        <v>31110.586499999998</v>
      </c>
      <c r="I1036" s="54"/>
      <c r="J1036" s="54"/>
      <c r="BY1036" s="247"/>
      <c r="BZ1036" s="64"/>
      <c r="CA1036" s="254"/>
      <c r="CB1036" s="254"/>
      <c r="CC1036" s="254"/>
      <c r="CD1036" s="254"/>
      <c r="CE1036" s="254"/>
      <c r="CF1036" s="247"/>
      <c r="CG1036" s="64"/>
      <c r="CH1036" s="255"/>
      <c r="CI1036" s="255"/>
      <c r="CJ1036" s="255"/>
      <c r="CK1036" s="255"/>
      <c r="CL1036" s="255"/>
      <c r="CM1036" s="256"/>
      <c r="CN1036" s="256"/>
      <c r="CO1036" s="256"/>
      <c r="CP1036" s="256"/>
      <c r="CQ1036" s="256"/>
      <c r="CR1036" s="247"/>
      <c r="CS1036" s="64"/>
      <c r="CT1036" s="226"/>
      <c r="CU1036" s="226"/>
      <c r="CV1036" s="226"/>
      <c r="CW1036" s="226"/>
      <c r="CX1036" s="226"/>
      <c r="CY1036" s="247"/>
      <c r="CZ1036" s="64"/>
      <c r="DA1036" s="256"/>
      <c r="DB1036" s="256"/>
      <c r="DC1036" s="256"/>
      <c r="DD1036" s="256"/>
      <c r="DE1036" s="256"/>
    </row>
    <row r="1037" spans="1:109" ht="16.5" x14ac:dyDescent="0.3">
      <c r="A1037" s="410">
        <v>2019</v>
      </c>
      <c r="B1037" s="64" t="s">
        <v>46</v>
      </c>
      <c r="C1037" s="358" t="s">
        <v>114</v>
      </c>
      <c r="D1037" s="359">
        <v>7133.9500000000007</v>
      </c>
      <c r="E1037" s="359">
        <v>16469.0265</v>
      </c>
      <c r="F1037" s="360">
        <v>6261.5649999999987</v>
      </c>
      <c r="G1037" s="360">
        <v>465.83500000000004</v>
      </c>
      <c r="H1037" s="118">
        <v>30330.376499999998</v>
      </c>
      <c r="I1037" s="54"/>
      <c r="J1037" s="54"/>
      <c r="BY1037" s="247"/>
      <c r="BZ1037" s="64"/>
      <c r="CA1037" s="254"/>
      <c r="CB1037" s="254"/>
      <c r="CC1037" s="254"/>
      <c r="CD1037" s="254"/>
      <c r="CE1037" s="254"/>
      <c r="CF1037" s="247"/>
      <c r="CG1037" s="64"/>
      <c r="CH1037" s="255"/>
      <c r="CI1037" s="255"/>
      <c r="CJ1037" s="255"/>
      <c r="CK1037" s="255"/>
      <c r="CL1037" s="255"/>
      <c r="CM1037" s="256"/>
      <c r="CN1037" s="256"/>
      <c r="CO1037" s="256"/>
      <c r="CP1037" s="256"/>
      <c r="CQ1037" s="256"/>
      <c r="CR1037" s="247"/>
      <c r="CS1037" s="64"/>
      <c r="CT1037" s="226"/>
      <c r="CU1037" s="226"/>
      <c r="CV1037" s="226"/>
      <c r="CW1037" s="226"/>
      <c r="CX1037" s="226"/>
      <c r="CY1037" s="247"/>
      <c r="CZ1037" s="64"/>
      <c r="DA1037" s="256"/>
      <c r="DB1037" s="256"/>
      <c r="DC1037" s="256"/>
      <c r="DD1037" s="256"/>
      <c r="DE1037" s="256"/>
    </row>
    <row r="1038" spans="1:109" ht="16.5" x14ac:dyDescent="0.3">
      <c r="A1038" s="391">
        <v>2019</v>
      </c>
      <c r="B1038" s="353" t="s">
        <v>47</v>
      </c>
      <c r="C1038" s="354" t="s">
        <v>114</v>
      </c>
      <c r="D1038" s="355">
        <v>7814.5800000000008</v>
      </c>
      <c r="E1038" s="355">
        <v>18992.070500000002</v>
      </c>
      <c r="F1038" s="356">
        <v>7590.4424999999992</v>
      </c>
      <c r="G1038" s="356">
        <v>417.71249999999998</v>
      </c>
      <c r="H1038" s="357">
        <v>34814.805500000002</v>
      </c>
      <c r="I1038" s="54"/>
      <c r="J1038" s="54"/>
      <c r="BY1038" s="247"/>
      <c r="BZ1038" s="64"/>
      <c r="CA1038" s="254"/>
      <c r="CB1038" s="254"/>
      <c r="CC1038" s="254"/>
      <c r="CD1038" s="254"/>
      <c r="CE1038" s="254"/>
      <c r="CF1038" s="247"/>
      <c r="CG1038" s="64"/>
      <c r="CH1038" s="255"/>
      <c r="CI1038" s="255"/>
      <c r="CJ1038" s="255"/>
      <c r="CK1038" s="255"/>
      <c r="CL1038" s="255"/>
      <c r="CM1038" s="256"/>
      <c r="CN1038" s="256"/>
      <c r="CO1038" s="256"/>
      <c r="CP1038" s="256"/>
      <c r="CQ1038" s="256"/>
      <c r="CR1038" s="247"/>
      <c r="CS1038" s="64"/>
      <c r="CT1038" s="226"/>
      <c r="CU1038" s="226"/>
      <c r="CV1038" s="226"/>
      <c r="CW1038" s="226"/>
      <c r="CX1038" s="226"/>
      <c r="CY1038" s="247"/>
      <c r="CZ1038" s="64"/>
      <c r="DA1038" s="256"/>
      <c r="DB1038" s="256"/>
      <c r="DC1038" s="256"/>
      <c r="DD1038" s="256"/>
      <c r="DE1038" s="256"/>
    </row>
    <row r="1039" spans="1:109" ht="16.5" x14ac:dyDescent="0.3">
      <c r="A1039" s="410">
        <v>2019</v>
      </c>
      <c r="B1039" s="64" t="s">
        <v>48</v>
      </c>
      <c r="C1039" s="358" t="s">
        <v>114</v>
      </c>
      <c r="D1039" s="359">
        <v>9394.5849999999991</v>
      </c>
      <c r="E1039" s="359">
        <v>18268.415000000001</v>
      </c>
      <c r="F1039" s="360">
        <v>6788.3674999999985</v>
      </c>
      <c r="G1039" s="360">
        <v>302.53750000000002</v>
      </c>
      <c r="H1039" s="118">
        <v>34753.904999999999</v>
      </c>
      <c r="I1039" s="54"/>
      <c r="J1039" s="54"/>
      <c r="BY1039" s="247"/>
      <c r="BZ1039" s="64"/>
      <c r="CA1039" s="254"/>
      <c r="CB1039" s="254"/>
      <c r="CC1039" s="254"/>
      <c r="CD1039" s="254"/>
      <c r="CE1039" s="254"/>
      <c r="CF1039" s="247"/>
      <c r="CG1039" s="64"/>
      <c r="CH1039" s="255"/>
      <c r="CI1039" s="255"/>
      <c r="CJ1039" s="255"/>
      <c r="CK1039" s="255"/>
      <c r="CL1039" s="255"/>
      <c r="CM1039" s="256"/>
      <c r="CN1039" s="256"/>
      <c r="CO1039" s="256"/>
      <c r="CP1039" s="256"/>
      <c r="CQ1039" s="256"/>
      <c r="CR1039" s="247"/>
      <c r="CS1039" s="64"/>
      <c r="CT1039" s="226"/>
      <c r="CU1039" s="226"/>
      <c r="CV1039" s="226"/>
      <c r="CW1039" s="226"/>
      <c r="CX1039" s="226"/>
      <c r="CY1039" s="247"/>
      <c r="CZ1039" s="64"/>
      <c r="DA1039" s="256"/>
      <c r="DB1039" s="256"/>
      <c r="DC1039" s="256"/>
      <c r="DD1039" s="256"/>
      <c r="DE1039" s="256"/>
    </row>
    <row r="1040" spans="1:109" ht="16.5" x14ac:dyDescent="0.3">
      <c r="A1040" s="391">
        <v>2019</v>
      </c>
      <c r="B1040" s="353" t="s">
        <v>49</v>
      </c>
      <c r="C1040" s="354" t="s">
        <v>114</v>
      </c>
      <c r="D1040" s="355">
        <v>7409.8799999999992</v>
      </c>
      <c r="E1040" s="355">
        <v>17029.334999999999</v>
      </c>
      <c r="F1040" s="356">
        <v>7391.5799999999981</v>
      </c>
      <c r="G1040" s="356">
        <v>154.68</v>
      </c>
      <c r="H1040" s="357">
        <v>31985.474999999999</v>
      </c>
      <c r="I1040" s="54"/>
      <c r="J1040" s="54"/>
      <c r="BY1040" s="247"/>
      <c r="BZ1040" s="64"/>
      <c r="CA1040" s="254"/>
      <c r="CB1040" s="254"/>
      <c r="CC1040" s="254"/>
      <c r="CD1040" s="254"/>
      <c r="CE1040" s="254"/>
      <c r="CF1040" s="247"/>
      <c r="CG1040" s="64"/>
      <c r="CH1040" s="255"/>
      <c r="CI1040" s="255"/>
      <c r="CJ1040" s="255"/>
      <c r="CK1040" s="255"/>
      <c r="CL1040" s="255"/>
      <c r="CM1040" s="256"/>
      <c r="CN1040" s="256"/>
      <c r="CO1040" s="256"/>
      <c r="CP1040" s="256"/>
      <c r="CQ1040" s="256"/>
      <c r="CR1040" s="247"/>
      <c r="CS1040" s="64"/>
      <c r="CT1040" s="226"/>
      <c r="CU1040" s="226"/>
      <c r="CV1040" s="226"/>
      <c r="CW1040" s="226"/>
      <c r="CX1040" s="226"/>
      <c r="CY1040" s="247"/>
      <c r="CZ1040" s="64"/>
      <c r="DA1040" s="256"/>
      <c r="DB1040" s="256"/>
      <c r="DC1040" s="256"/>
      <c r="DD1040" s="256"/>
      <c r="DE1040" s="256"/>
    </row>
    <row r="1041" spans="1:109" ht="16.5" x14ac:dyDescent="0.3">
      <c r="A1041" s="410">
        <v>2009</v>
      </c>
      <c r="B1041" s="64" t="s">
        <v>40</v>
      </c>
      <c r="C1041" s="358" t="s">
        <v>115</v>
      </c>
      <c r="D1041" s="359">
        <v>10113.719999999999</v>
      </c>
      <c r="E1041" s="359">
        <v>45574.15</v>
      </c>
      <c r="F1041" s="360">
        <v>11220.8225</v>
      </c>
      <c r="G1041" s="360">
        <v>3602.3775000000001</v>
      </c>
      <c r="H1041" s="118">
        <v>70511.069999999992</v>
      </c>
      <c r="I1041" s="54"/>
      <c r="J1041" s="54"/>
      <c r="BY1041" s="247"/>
      <c r="BZ1041" s="64"/>
      <c r="CA1041" s="254"/>
      <c r="CB1041" s="254"/>
      <c r="CC1041" s="254"/>
      <c r="CD1041" s="254"/>
      <c r="CE1041" s="254"/>
      <c r="CF1041" s="247"/>
      <c r="CG1041" s="64"/>
      <c r="CH1041" s="255"/>
      <c r="CI1041" s="255"/>
      <c r="CJ1041" s="255"/>
      <c r="CK1041" s="255"/>
      <c r="CL1041" s="255"/>
      <c r="CM1041" s="256"/>
      <c r="CN1041" s="256"/>
      <c r="CO1041" s="256"/>
      <c r="CP1041" s="256"/>
      <c r="CQ1041" s="256"/>
      <c r="CR1041" s="247"/>
      <c r="CS1041" s="64"/>
      <c r="CT1041" s="226"/>
      <c r="CU1041" s="226"/>
      <c r="CV1041" s="226"/>
      <c r="CW1041" s="226"/>
      <c r="CX1041" s="226"/>
      <c r="CY1041" s="247"/>
      <c r="CZ1041" s="64"/>
      <c r="DA1041" s="256"/>
      <c r="DB1041" s="256"/>
      <c r="DC1041" s="256"/>
      <c r="DD1041" s="256"/>
      <c r="DE1041" s="256"/>
    </row>
    <row r="1042" spans="1:109" ht="16.5" x14ac:dyDescent="0.3">
      <c r="A1042" s="391">
        <v>2009</v>
      </c>
      <c r="B1042" s="353" t="s">
        <v>42</v>
      </c>
      <c r="C1042" s="354" t="s">
        <v>115</v>
      </c>
      <c r="D1042" s="355">
        <v>8046.09</v>
      </c>
      <c r="E1042" s="355">
        <v>42102.824999999997</v>
      </c>
      <c r="F1042" s="356">
        <v>12142.004999999999</v>
      </c>
      <c r="G1042" s="356">
        <v>3493.9049999999997</v>
      </c>
      <c r="H1042" s="357">
        <v>65784.825000000012</v>
      </c>
      <c r="I1042" s="54"/>
      <c r="J1042" s="54"/>
      <c r="BY1042" s="247"/>
      <c r="BZ1042" s="64"/>
      <c r="CA1042" s="254"/>
      <c r="CB1042" s="254"/>
      <c r="CC1042" s="254"/>
      <c r="CD1042" s="254"/>
      <c r="CE1042" s="254"/>
      <c r="CF1042" s="247"/>
      <c r="CG1042" s="64"/>
      <c r="CH1042" s="255"/>
      <c r="CI1042" s="255"/>
      <c r="CJ1042" s="255"/>
      <c r="CK1042" s="255"/>
      <c r="CL1042" s="255"/>
      <c r="CM1042" s="256"/>
      <c r="CN1042" s="256"/>
      <c r="CO1042" s="256"/>
      <c r="CP1042" s="256"/>
      <c r="CQ1042" s="256"/>
      <c r="CR1042" s="247"/>
      <c r="CS1042" s="64"/>
      <c r="CT1042" s="226"/>
      <c r="CU1042" s="226"/>
      <c r="CV1042" s="226"/>
      <c r="CW1042" s="226"/>
      <c r="CX1042" s="226"/>
      <c r="CY1042" s="247"/>
      <c r="CZ1042" s="64"/>
      <c r="DA1042" s="256"/>
      <c r="DB1042" s="256"/>
      <c r="DC1042" s="256"/>
      <c r="DD1042" s="256"/>
      <c r="DE1042" s="256"/>
    </row>
    <row r="1043" spans="1:109" ht="16.5" x14ac:dyDescent="0.3">
      <c r="A1043" s="410">
        <v>2009</v>
      </c>
      <c r="B1043" s="64" t="s">
        <v>43</v>
      </c>
      <c r="C1043" s="358" t="s">
        <v>115</v>
      </c>
      <c r="D1043" s="359">
        <v>4829.67</v>
      </c>
      <c r="E1043" s="359">
        <v>37039.15</v>
      </c>
      <c r="F1043" s="360">
        <v>12425.945</v>
      </c>
      <c r="G1043" s="360">
        <v>3233.8975</v>
      </c>
      <c r="H1043" s="118">
        <v>57528.662499999999</v>
      </c>
      <c r="I1043" s="54"/>
      <c r="J1043" s="54"/>
      <c r="BY1043" s="247"/>
      <c r="BZ1043" s="64"/>
      <c r="CA1043" s="254"/>
      <c r="CB1043" s="254"/>
      <c r="CC1043" s="254"/>
      <c r="CD1043" s="254"/>
      <c r="CE1043" s="254"/>
      <c r="CF1043" s="247"/>
      <c r="CG1043" s="64"/>
      <c r="CH1043" s="255"/>
      <c r="CI1043" s="255"/>
      <c r="CJ1043" s="255"/>
      <c r="CK1043" s="255"/>
      <c r="CL1043" s="255"/>
      <c r="CM1043" s="256"/>
      <c r="CN1043" s="256"/>
      <c r="CO1043" s="256"/>
      <c r="CP1043" s="256"/>
      <c r="CQ1043" s="256"/>
      <c r="CR1043" s="247"/>
      <c r="CS1043" s="64"/>
      <c r="CT1043" s="226"/>
      <c r="CU1043" s="226"/>
      <c r="CV1043" s="226"/>
      <c r="CW1043" s="226"/>
      <c r="CX1043" s="226"/>
      <c r="CY1043" s="247"/>
      <c r="CZ1043" s="64"/>
      <c r="DA1043" s="256"/>
      <c r="DB1043" s="256"/>
      <c r="DC1043" s="256"/>
      <c r="DD1043" s="256"/>
      <c r="DE1043" s="256"/>
    </row>
    <row r="1044" spans="1:109" ht="16.5" x14ac:dyDescent="0.3">
      <c r="A1044" s="391">
        <v>2009</v>
      </c>
      <c r="B1044" s="353" t="s">
        <v>44</v>
      </c>
      <c r="C1044" s="354" t="s">
        <v>115</v>
      </c>
      <c r="D1044" s="355">
        <v>6979.6075000000001</v>
      </c>
      <c r="E1044" s="355">
        <v>41867.599999999999</v>
      </c>
      <c r="F1044" s="356">
        <v>14557.665000000001</v>
      </c>
      <c r="G1044" s="356">
        <v>4008.94</v>
      </c>
      <c r="H1044" s="357">
        <v>67413.8125</v>
      </c>
      <c r="I1044" s="54"/>
      <c r="J1044" s="54"/>
      <c r="BY1044" s="247"/>
      <c r="BZ1044" s="64"/>
      <c r="CA1044" s="254"/>
      <c r="CB1044" s="254"/>
      <c r="CC1044" s="254"/>
      <c r="CD1044" s="254"/>
      <c r="CE1044" s="254"/>
      <c r="CF1044" s="247"/>
      <c r="CG1044" s="64"/>
      <c r="CH1044" s="255"/>
      <c r="CI1044" s="255"/>
      <c r="CJ1044" s="255"/>
      <c r="CK1044" s="255"/>
      <c r="CL1044" s="255"/>
      <c r="CM1044" s="256"/>
      <c r="CN1044" s="256"/>
      <c r="CO1044" s="256"/>
      <c r="CP1044" s="256"/>
      <c r="CQ1044" s="256"/>
      <c r="CR1044" s="247"/>
      <c r="CS1044" s="64"/>
      <c r="CT1044" s="226"/>
      <c r="CU1044" s="226"/>
      <c r="CV1044" s="226"/>
      <c r="CW1044" s="226"/>
      <c r="CX1044" s="226"/>
      <c r="CY1044" s="247"/>
      <c r="CZ1044" s="64"/>
      <c r="DA1044" s="256"/>
      <c r="DB1044" s="256"/>
      <c r="DC1044" s="256"/>
      <c r="DD1044" s="256"/>
      <c r="DE1044" s="256"/>
    </row>
    <row r="1045" spans="1:109" ht="16.5" x14ac:dyDescent="0.3">
      <c r="A1045" s="410">
        <v>2009</v>
      </c>
      <c r="B1045" s="64" t="s">
        <v>45</v>
      </c>
      <c r="C1045" s="358" t="s">
        <v>115</v>
      </c>
      <c r="D1045" s="359">
        <v>7475.8050000000003</v>
      </c>
      <c r="E1045" s="359">
        <v>42816.850000000006</v>
      </c>
      <c r="F1045" s="360">
        <v>11791.502500000001</v>
      </c>
      <c r="G1045" s="360">
        <v>3623.6174999999998</v>
      </c>
      <c r="H1045" s="118">
        <v>65707.775000000009</v>
      </c>
      <c r="I1045" s="54"/>
      <c r="J1045" s="54"/>
      <c r="BY1045" s="247"/>
      <c r="BZ1045" s="64"/>
      <c r="CA1045" s="254"/>
      <c r="CB1045" s="254"/>
      <c r="CC1045" s="254"/>
      <c r="CD1045" s="254"/>
      <c r="CE1045" s="254"/>
      <c r="CF1045" s="247"/>
      <c r="CG1045" s="64"/>
      <c r="CH1045" s="255"/>
      <c r="CI1045" s="255"/>
      <c r="CJ1045" s="255"/>
      <c r="CK1045" s="255"/>
      <c r="CL1045" s="255"/>
      <c r="CM1045" s="256"/>
      <c r="CN1045" s="256"/>
      <c r="CO1045" s="256"/>
      <c r="CP1045" s="256"/>
      <c r="CQ1045" s="256"/>
      <c r="CR1045" s="247"/>
      <c r="CS1045" s="64"/>
      <c r="CT1045" s="226"/>
      <c r="CU1045" s="226"/>
      <c r="CV1045" s="226"/>
      <c r="CW1045" s="226"/>
      <c r="CX1045" s="226"/>
      <c r="CY1045" s="247"/>
      <c r="CZ1045" s="64"/>
      <c r="DA1045" s="256"/>
      <c r="DB1045" s="256"/>
      <c r="DC1045" s="256"/>
      <c r="DD1045" s="256"/>
      <c r="DE1045" s="256"/>
    </row>
    <row r="1046" spans="1:109" ht="16.5" x14ac:dyDescent="0.3">
      <c r="A1046" s="391">
        <v>2009</v>
      </c>
      <c r="B1046" s="353" t="s">
        <v>46</v>
      </c>
      <c r="C1046" s="354" t="s">
        <v>115</v>
      </c>
      <c r="D1046" s="355">
        <v>7837.85</v>
      </c>
      <c r="E1046" s="355">
        <v>43459.675000000003</v>
      </c>
      <c r="F1046" s="356">
        <v>13658.74</v>
      </c>
      <c r="G1046" s="356">
        <v>2805.8625000000002</v>
      </c>
      <c r="H1046" s="357">
        <v>67762.127500000002</v>
      </c>
      <c r="I1046" s="54"/>
      <c r="J1046" s="54"/>
      <c r="BY1046" s="247"/>
      <c r="BZ1046" s="64"/>
      <c r="CA1046" s="254"/>
      <c r="CB1046" s="254"/>
      <c r="CC1046" s="254"/>
      <c r="CD1046" s="254"/>
      <c r="CE1046" s="254"/>
      <c r="CF1046" s="247"/>
      <c r="CG1046" s="64"/>
      <c r="CH1046" s="255"/>
      <c r="CI1046" s="255"/>
      <c r="CJ1046" s="255"/>
      <c r="CK1046" s="255"/>
      <c r="CL1046" s="255"/>
      <c r="CM1046" s="256"/>
      <c r="CN1046" s="256"/>
      <c r="CO1046" s="256"/>
      <c r="CP1046" s="256"/>
      <c r="CQ1046" s="256"/>
      <c r="CR1046" s="247"/>
      <c r="CS1046" s="64"/>
      <c r="CT1046" s="226"/>
      <c r="CU1046" s="226"/>
      <c r="CV1046" s="226"/>
      <c r="CW1046" s="226"/>
      <c r="CX1046" s="226"/>
      <c r="CY1046" s="247"/>
      <c r="CZ1046" s="64"/>
      <c r="DA1046" s="256"/>
      <c r="DB1046" s="256"/>
      <c r="DC1046" s="256"/>
      <c r="DD1046" s="256"/>
      <c r="DE1046" s="256"/>
    </row>
    <row r="1047" spans="1:109" ht="16.5" x14ac:dyDescent="0.3">
      <c r="A1047" s="410">
        <v>2009</v>
      </c>
      <c r="B1047" s="64" t="s">
        <v>47</v>
      </c>
      <c r="C1047" s="358" t="s">
        <v>115</v>
      </c>
      <c r="D1047" s="359">
        <v>7098.619999999999</v>
      </c>
      <c r="E1047" s="359">
        <v>38986.75</v>
      </c>
      <c r="F1047" s="360">
        <v>14024.612499999999</v>
      </c>
      <c r="G1047" s="360">
        <v>2994.6000000000004</v>
      </c>
      <c r="H1047" s="118">
        <v>63104.582500000004</v>
      </c>
      <c r="I1047" s="54"/>
      <c r="J1047" s="54"/>
      <c r="BY1047" s="247"/>
      <c r="BZ1047" s="64"/>
      <c r="CA1047" s="254"/>
      <c r="CB1047" s="254"/>
      <c r="CC1047" s="254"/>
      <c r="CD1047" s="254"/>
      <c r="CE1047" s="254"/>
      <c r="CF1047" s="247"/>
      <c r="CG1047" s="64"/>
      <c r="CH1047" s="255"/>
      <c r="CI1047" s="255"/>
      <c r="CJ1047" s="255"/>
      <c r="CK1047" s="255"/>
      <c r="CL1047" s="255"/>
      <c r="CM1047" s="256"/>
      <c r="CN1047" s="256"/>
      <c r="CO1047" s="256"/>
      <c r="CP1047" s="256"/>
      <c r="CQ1047" s="256"/>
      <c r="CR1047" s="247"/>
      <c r="CS1047" s="64"/>
      <c r="CT1047" s="226"/>
      <c r="CU1047" s="226"/>
      <c r="CV1047" s="226"/>
      <c r="CW1047" s="226"/>
      <c r="CX1047" s="226"/>
      <c r="CY1047" s="247"/>
      <c r="CZ1047" s="64"/>
      <c r="DA1047" s="256"/>
      <c r="DB1047" s="256"/>
      <c r="DC1047" s="256"/>
      <c r="DD1047" s="256"/>
      <c r="DE1047" s="256"/>
    </row>
    <row r="1048" spans="1:109" ht="16.5" x14ac:dyDescent="0.3">
      <c r="A1048" s="391">
        <v>2009</v>
      </c>
      <c r="B1048" s="353" t="s">
        <v>48</v>
      </c>
      <c r="C1048" s="354" t="s">
        <v>115</v>
      </c>
      <c r="D1048" s="355">
        <v>7743.25</v>
      </c>
      <c r="E1048" s="355">
        <v>43226.85</v>
      </c>
      <c r="F1048" s="356">
        <v>12716.1675</v>
      </c>
      <c r="G1048" s="356">
        <v>3014.2475000000004</v>
      </c>
      <c r="H1048" s="357">
        <v>66700.514999999999</v>
      </c>
      <c r="I1048" s="54"/>
      <c r="J1048" s="54"/>
      <c r="BY1048" s="247"/>
      <c r="BZ1048" s="64"/>
      <c r="CA1048" s="254"/>
      <c r="CB1048" s="254"/>
      <c r="CC1048" s="254"/>
      <c r="CD1048" s="254"/>
      <c r="CE1048" s="254"/>
      <c r="CF1048" s="247"/>
      <c r="CG1048" s="64"/>
      <c r="CH1048" s="255"/>
      <c r="CI1048" s="255"/>
      <c r="CJ1048" s="255"/>
      <c r="CK1048" s="255"/>
      <c r="CL1048" s="255"/>
      <c r="CM1048" s="256"/>
      <c r="CN1048" s="256"/>
      <c r="CO1048" s="256"/>
      <c r="CP1048" s="256"/>
      <c r="CQ1048" s="256"/>
      <c r="CR1048" s="247"/>
      <c r="CS1048" s="64"/>
      <c r="CT1048" s="226"/>
      <c r="CU1048" s="226"/>
      <c r="CV1048" s="226"/>
      <c r="CW1048" s="226"/>
      <c r="CX1048" s="226"/>
      <c r="CY1048" s="247"/>
      <c r="CZ1048" s="64"/>
      <c r="DA1048" s="256"/>
      <c r="DB1048" s="256"/>
      <c r="DC1048" s="256"/>
      <c r="DD1048" s="256"/>
      <c r="DE1048" s="256"/>
    </row>
    <row r="1049" spans="1:109" ht="16.5" x14ac:dyDescent="0.3">
      <c r="A1049" s="410">
        <v>2009</v>
      </c>
      <c r="B1049" s="64" t="s">
        <v>49</v>
      </c>
      <c r="C1049" s="358" t="s">
        <v>115</v>
      </c>
      <c r="D1049" s="359">
        <v>7012.5225</v>
      </c>
      <c r="E1049" s="359">
        <v>37283.799999999996</v>
      </c>
      <c r="F1049" s="360">
        <v>10608.654999999999</v>
      </c>
      <c r="G1049" s="360">
        <v>2624.1149999999998</v>
      </c>
      <c r="H1049" s="118">
        <v>57529.092499999999</v>
      </c>
      <c r="I1049" s="54"/>
      <c r="J1049" s="54"/>
      <c r="BY1049" s="247"/>
      <c r="BZ1049" s="64"/>
      <c r="CA1049" s="254"/>
      <c r="CB1049" s="254"/>
      <c r="CC1049" s="254"/>
      <c r="CD1049" s="254"/>
      <c r="CE1049" s="254"/>
      <c r="CF1049" s="247"/>
      <c r="CG1049" s="64"/>
      <c r="CH1049" s="255"/>
      <c r="CI1049" s="255"/>
      <c r="CJ1049" s="255"/>
      <c r="CK1049" s="255"/>
      <c r="CL1049" s="255"/>
      <c r="CM1049" s="256"/>
      <c r="CN1049" s="256"/>
      <c r="CO1049" s="256"/>
      <c r="CP1049" s="256"/>
      <c r="CQ1049" s="256"/>
      <c r="CR1049" s="247"/>
      <c r="CS1049" s="64"/>
      <c r="CT1049" s="226"/>
      <c r="CU1049" s="226"/>
      <c r="CV1049" s="226"/>
      <c r="CW1049" s="226"/>
      <c r="CX1049" s="226"/>
      <c r="CY1049" s="247"/>
      <c r="CZ1049" s="64"/>
      <c r="DA1049" s="256"/>
      <c r="DB1049" s="256"/>
      <c r="DC1049" s="256"/>
      <c r="DD1049" s="256"/>
      <c r="DE1049" s="256"/>
    </row>
    <row r="1050" spans="1:109" ht="16.5" x14ac:dyDescent="0.3">
      <c r="A1050" s="391">
        <v>2010</v>
      </c>
      <c r="B1050" s="353" t="s">
        <v>50</v>
      </c>
      <c r="C1050" s="354" t="s">
        <v>115</v>
      </c>
      <c r="D1050" s="355">
        <v>6138.51</v>
      </c>
      <c r="E1050" s="355">
        <v>39365.324999999997</v>
      </c>
      <c r="F1050" s="356">
        <v>12828.757</v>
      </c>
      <c r="G1050" s="356">
        <v>3758.7725</v>
      </c>
      <c r="H1050" s="357">
        <v>62091.364499999996</v>
      </c>
      <c r="I1050" s="54"/>
      <c r="J1050" s="54"/>
      <c r="BY1050" s="247"/>
      <c r="BZ1050" s="64"/>
      <c r="CA1050" s="254"/>
      <c r="CB1050" s="254"/>
      <c r="CC1050" s="254"/>
      <c r="CD1050" s="254"/>
      <c r="CE1050" s="254"/>
      <c r="CF1050" s="247"/>
      <c r="CG1050" s="64"/>
      <c r="CH1050" s="255"/>
      <c r="CI1050" s="255"/>
      <c r="CJ1050" s="255"/>
      <c r="CK1050" s="255"/>
      <c r="CL1050" s="255"/>
      <c r="CM1050" s="256"/>
      <c r="CN1050" s="256"/>
      <c r="CO1050" s="256"/>
      <c r="CP1050" s="256"/>
      <c r="CQ1050" s="256"/>
      <c r="CR1050" s="247"/>
      <c r="CS1050" s="64"/>
      <c r="CT1050" s="226"/>
      <c r="CU1050" s="226"/>
      <c r="CV1050" s="226"/>
      <c r="CW1050" s="226"/>
      <c r="CX1050" s="226"/>
      <c r="CY1050" s="247"/>
      <c r="CZ1050" s="64"/>
      <c r="DA1050" s="256"/>
      <c r="DB1050" s="256"/>
      <c r="DC1050" s="256"/>
      <c r="DD1050" s="256"/>
      <c r="DE1050" s="256"/>
    </row>
    <row r="1051" spans="1:109" ht="16.5" x14ac:dyDescent="0.3">
      <c r="A1051" s="410">
        <v>2010</v>
      </c>
      <c r="B1051" s="64" t="s">
        <v>51</v>
      </c>
      <c r="C1051" s="358" t="s">
        <v>115</v>
      </c>
      <c r="D1051" s="359">
        <v>5883.7</v>
      </c>
      <c r="E1051" s="359">
        <v>40036.644999999997</v>
      </c>
      <c r="F1051" s="360">
        <v>12068.4025</v>
      </c>
      <c r="G1051" s="360">
        <v>4347.0450000000001</v>
      </c>
      <c r="H1051" s="118">
        <v>62335.792500000003</v>
      </c>
      <c r="I1051" s="54"/>
      <c r="J1051" s="54"/>
      <c r="BY1051" s="247"/>
      <c r="BZ1051" s="64"/>
      <c r="CA1051" s="254"/>
      <c r="CB1051" s="254"/>
      <c r="CC1051" s="254"/>
      <c r="CD1051" s="254"/>
      <c r="CE1051" s="254"/>
      <c r="CF1051" s="247"/>
      <c r="CG1051" s="64"/>
      <c r="CH1051" s="255"/>
      <c r="CI1051" s="255"/>
      <c r="CJ1051" s="255"/>
      <c r="CK1051" s="255"/>
      <c r="CL1051" s="255"/>
      <c r="CM1051" s="256"/>
      <c r="CN1051" s="256"/>
      <c r="CO1051" s="256"/>
      <c r="CP1051" s="256"/>
      <c r="CQ1051" s="256"/>
      <c r="CR1051" s="247"/>
      <c r="CS1051" s="64"/>
      <c r="CT1051" s="226"/>
      <c r="CU1051" s="226"/>
      <c r="CV1051" s="226"/>
      <c r="CW1051" s="226"/>
      <c r="CX1051" s="226"/>
      <c r="CY1051" s="247"/>
      <c r="CZ1051" s="64"/>
      <c r="DA1051" s="256"/>
      <c r="DB1051" s="256"/>
      <c r="DC1051" s="256"/>
      <c r="DD1051" s="256"/>
      <c r="DE1051" s="256"/>
    </row>
    <row r="1052" spans="1:109" ht="16.5" x14ac:dyDescent="0.3">
      <c r="A1052" s="391">
        <v>2010</v>
      </c>
      <c r="B1052" s="353" t="s">
        <v>52</v>
      </c>
      <c r="C1052" s="354" t="s">
        <v>115</v>
      </c>
      <c r="D1052" s="355">
        <v>7056.01</v>
      </c>
      <c r="E1052" s="355">
        <v>41823.074999999997</v>
      </c>
      <c r="F1052" s="356">
        <v>12614.8325</v>
      </c>
      <c r="G1052" s="356">
        <v>4816.5050000000001</v>
      </c>
      <c r="H1052" s="357">
        <v>66310.422500000001</v>
      </c>
      <c r="I1052" s="54"/>
      <c r="J1052" s="54"/>
      <c r="BY1052" s="247"/>
      <c r="BZ1052" s="64"/>
      <c r="CA1052" s="254"/>
      <c r="CB1052" s="254"/>
      <c r="CC1052" s="254"/>
      <c r="CD1052" s="254"/>
      <c r="CE1052" s="254"/>
      <c r="CF1052" s="247"/>
      <c r="CG1052" s="64"/>
      <c r="CH1052" s="255"/>
      <c r="CI1052" s="255"/>
      <c r="CJ1052" s="255"/>
      <c r="CK1052" s="255"/>
      <c r="CL1052" s="255"/>
      <c r="CM1052" s="256"/>
      <c r="CN1052" s="256"/>
      <c r="CO1052" s="256"/>
      <c r="CP1052" s="256"/>
      <c r="CQ1052" s="256"/>
      <c r="CR1052" s="247"/>
      <c r="CS1052" s="64"/>
      <c r="CT1052" s="226"/>
      <c r="CU1052" s="226"/>
      <c r="CV1052" s="226"/>
      <c r="CW1052" s="226"/>
      <c r="CX1052" s="226"/>
      <c r="CY1052" s="247"/>
      <c r="CZ1052" s="64"/>
      <c r="DA1052" s="256"/>
      <c r="DB1052" s="256"/>
      <c r="DC1052" s="256"/>
      <c r="DD1052" s="256"/>
      <c r="DE1052" s="256"/>
    </row>
    <row r="1053" spans="1:109" ht="16.5" x14ac:dyDescent="0.3">
      <c r="A1053" s="410">
        <v>2010</v>
      </c>
      <c r="B1053" s="64" t="s">
        <v>40</v>
      </c>
      <c r="C1053" s="358" t="s">
        <v>115</v>
      </c>
      <c r="D1053" s="359">
        <v>6795.13</v>
      </c>
      <c r="E1053" s="359">
        <v>39461.550000000003</v>
      </c>
      <c r="F1053" s="360">
        <v>10970.260000000002</v>
      </c>
      <c r="G1053" s="360">
        <v>2982.3050000000003</v>
      </c>
      <c r="H1053" s="118">
        <v>60209.245000000003</v>
      </c>
      <c r="I1053" s="54"/>
      <c r="J1053" s="54"/>
      <c r="BY1053" s="247"/>
      <c r="BZ1053" s="64"/>
      <c r="CA1053" s="254"/>
      <c r="CB1053" s="254"/>
      <c r="CC1053" s="254"/>
      <c r="CD1053" s="254"/>
      <c r="CE1053" s="254"/>
      <c r="CF1053" s="247"/>
      <c r="CG1053" s="64"/>
      <c r="CH1053" s="255"/>
      <c r="CI1053" s="255"/>
      <c r="CJ1053" s="255"/>
      <c r="CK1053" s="255"/>
      <c r="CL1053" s="255"/>
      <c r="CM1053" s="256"/>
      <c r="CN1053" s="256"/>
      <c r="CO1053" s="256"/>
      <c r="CP1053" s="256"/>
      <c r="CQ1053" s="256"/>
      <c r="CR1053" s="247"/>
      <c r="CS1053" s="64"/>
      <c r="CT1053" s="226"/>
      <c r="CU1053" s="226"/>
      <c r="CV1053" s="226"/>
      <c r="CW1053" s="226"/>
      <c r="CX1053" s="226"/>
      <c r="CY1053" s="247"/>
      <c r="CZ1053" s="64"/>
      <c r="DA1053" s="256"/>
      <c r="DB1053" s="256"/>
      <c r="DC1053" s="256"/>
      <c r="DD1053" s="256"/>
      <c r="DE1053" s="256"/>
    </row>
    <row r="1054" spans="1:109" ht="16.5" x14ac:dyDescent="0.3">
      <c r="A1054" s="391">
        <v>2010</v>
      </c>
      <c r="B1054" s="353" t="s">
        <v>42</v>
      </c>
      <c r="C1054" s="354" t="s">
        <v>115</v>
      </c>
      <c r="D1054" s="355">
        <v>8990.2099999999991</v>
      </c>
      <c r="E1054" s="355">
        <v>46677.324999999997</v>
      </c>
      <c r="F1054" s="356">
        <v>11482.377500000001</v>
      </c>
      <c r="G1054" s="356">
        <v>3324.665</v>
      </c>
      <c r="H1054" s="357">
        <v>70474.577499999985</v>
      </c>
      <c r="I1054" s="54"/>
      <c r="J1054" s="54"/>
      <c r="BY1054" s="247"/>
      <c r="BZ1054" s="64"/>
      <c r="CA1054" s="254"/>
      <c r="CB1054" s="254"/>
      <c r="CC1054" s="254"/>
      <c r="CD1054" s="254"/>
      <c r="CE1054" s="254"/>
      <c r="CF1054" s="247"/>
      <c r="CG1054" s="64"/>
      <c r="CH1054" s="255"/>
      <c r="CI1054" s="255"/>
      <c r="CJ1054" s="255"/>
      <c r="CK1054" s="255"/>
      <c r="CL1054" s="255"/>
      <c r="CM1054" s="256"/>
      <c r="CN1054" s="256"/>
      <c r="CO1054" s="256"/>
      <c r="CP1054" s="256"/>
      <c r="CQ1054" s="256"/>
      <c r="CR1054" s="247"/>
      <c r="CS1054" s="64"/>
      <c r="CT1054" s="226"/>
      <c r="CU1054" s="226"/>
      <c r="CV1054" s="226"/>
      <c r="CW1054" s="226"/>
      <c r="CX1054" s="226"/>
      <c r="CY1054" s="247"/>
      <c r="CZ1054" s="64"/>
      <c r="DA1054" s="256"/>
      <c r="DB1054" s="256"/>
      <c r="DC1054" s="256"/>
      <c r="DD1054" s="256"/>
      <c r="DE1054" s="256"/>
    </row>
    <row r="1055" spans="1:109" ht="16.5" x14ac:dyDescent="0.3">
      <c r="A1055" s="410">
        <v>2010</v>
      </c>
      <c r="B1055" s="64" t="s">
        <v>43</v>
      </c>
      <c r="C1055" s="358" t="s">
        <v>115</v>
      </c>
      <c r="D1055" s="359">
        <v>7927.46</v>
      </c>
      <c r="E1055" s="359">
        <v>40954.574999999997</v>
      </c>
      <c r="F1055" s="360">
        <v>12289.16</v>
      </c>
      <c r="G1055" s="360">
        <v>2411.7249999999999</v>
      </c>
      <c r="H1055" s="118">
        <v>63582.919999999991</v>
      </c>
      <c r="I1055" s="54"/>
      <c r="J1055" s="54"/>
      <c r="BY1055" s="247"/>
      <c r="BZ1055" s="64"/>
      <c r="CA1055" s="254"/>
      <c r="CB1055" s="254"/>
      <c r="CC1055" s="254"/>
      <c r="CD1055" s="254"/>
      <c r="CE1055" s="254"/>
      <c r="CF1055" s="247"/>
      <c r="CG1055" s="64"/>
      <c r="CH1055" s="255"/>
      <c r="CI1055" s="255"/>
      <c r="CJ1055" s="255"/>
      <c r="CK1055" s="255"/>
      <c r="CL1055" s="255"/>
      <c r="CM1055" s="256"/>
      <c r="CN1055" s="256"/>
      <c r="CO1055" s="256"/>
      <c r="CP1055" s="256"/>
      <c r="CQ1055" s="256"/>
      <c r="CR1055" s="247"/>
      <c r="CS1055" s="64"/>
      <c r="CT1055" s="226"/>
      <c r="CU1055" s="226"/>
      <c r="CV1055" s="226"/>
      <c r="CW1055" s="226"/>
      <c r="CX1055" s="226"/>
      <c r="CY1055" s="247"/>
      <c r="CZ1055" s="64"/>
      <c r="DA1055" s="256"/>
      <c r="DB1055" s="256"/>
      <c r="DC1055" s="256"/>
      <c r="DD1055" s="256"/>
      <c r="DE1055" s="256"/>
    </row>
    <row r="1056" spans="1:109" ht="16.5" x14ac:dyDescent="0.3">
      <c r="A1056" s="391">
        <v>2010</v>
      </c>
      <c r="B1056" s="353" t="s">
        <v>44</v>
      </c>
      <c r="C1056" s="354" t="s">
        <v>115</v>
      </c>
      <c r="D1056" s="355">
        <v>8188</v>
      </c>
      <c r="E1056" s="355">
        <v>45065.024999999994</v>
      </c>
      <c r="F1056" s="356">
        <v>13570.0175</v>
      </c>
      <c r="G1056" s="356">
        <v>2701.3875000000003</v>
      </c>
      <c r="H1056" s="357">
        <v>69524.429999999993</v>
      </c>
      <c r="I1056" s="54"/>
      <c r="J1056" s="54"/>
      <c r="BY1056" s="247"/>
      <c r="BZ1056" s="64"/>
      <c r="CA1056" s="254"/>
      <c r="CB1056" s="254"/>
      <c r="CC1056" s="254"/>
      <c r="CD1056" s="254"/>
      <c r="CE1056" s="254"/>
      <c r="CF1056" s="247"/>
      <c r="CG1056" s="64"/>
      <c r="CH1056" s="255"/>
      <c r="CI1056" s="255"/>
      <c r="CJ1056" s="255"/>
      <c r="CK1056" s="255"/>
      <c r="CL1056" s="255"/>
      <c r="CM1056" s="256"/>
      <c r="CN1056" s="256"/>
      <c r="CO1056" s="256"/>
      <c r="CP1056" s="256"/>
      <c r="CQ1056" s="256"/>
      <c r="CR1056" s="247"/>
      <c r="CS1056" s="64"/>
      <c r="CT1056" s="226"/>
      <c r="CU1056" s="226"/>
      <c r="CV1056" s="226"/>
      <c r="CW1056" s="226"/>
      <c r="CX1056" s="226"/>
      <c r="CY1056" s="247"/>
      <c r="CZ1056" s="64"/>
      <c r="DA1056" s="256"/>
      <c r="DB1056" s="256"/>
      <c r="DC1056" s="256"/>
      <c r="DD1056" s="256"/>
      <c r="DE1056" s="256"/>
    </row>
    <row r="1057" spans="1:109" ht="16.5" x14ac:dyDescent="0.3">
      <c r="A1057" s="410">
        <v>2010</v>
      </c>
      <c r="B1057" s="64" t="s">
        <v>45</v>
      </c>
      <c r="C1057" s="358" t="s">
        <v>115</v>
      </c>
      <c r="D1057" s="359">
        <v>8112.880000000001</v>
      </c>
      <c r="E1057" s="359">
        <v>43171.925000000003</v>
      </c>
      <c r="F1057" s="360">
        <v>13163.797500000001</v>
      </c>
      <c r="G1057" s="360">
        <v>3268.3574999999996</v>
      </c>
      <c r="H1057" s="118">
        <v>67716.960000000006</v>
      </c>
      <c r="I1057" s="54"/>
      <c r="J1057" s="54"/>
      <c r="BY1057" s="247"/>
      <c r="BZ1057" s="64"/>
      <c r="CA1057" s="254"/>
      <c r="CB1057" s="254"/>
      <c r="CC1057" s="254"/>
      <c r="CD1057" s="254"/>
      <c r="CE1057" s="254"/>
      <c r="CF1057" s="247"/>
      <c r="CG1057" s="64"/>
      <c r="CH1057" s="255"/>
      <c r="CI1057" s="255"/>
      <c r="CJ1057" s="255"/>
      <c r="CK1057" s="255"/>
      <c r="CL1057" s="255"/>
      <c r="CM1057" s="256"/>
      <c r="CN1057" s="256"/>
      <c r="CO1057" s="256"/>
      <c r="CP1057" s="256"/>
      <c r="CQ1057" s="256"/>
      <c r="CR1057" s="247"/>
      <c r="CS1057" s="64"/>
      <c r="CT1057" s="226"/>
      <c r="CU1057" s="226"/>
      <c r="CV1057" s="226"/>
      <c r="CW1057" s="226"/>
      <c r="CX1057" s="226"/>
      <c r="CY1057" s="247"/>
      <c r="CZ1057" s="64"/>
      <c r="DA1057" s="256"/>
      <c r="DB1057" s="256"/>
      <c r="DC1057" s="256"/>
      <c r="DD1057" s="256"/>
      <c r="DE1057" s="256"/>
    </row>
    <row r="1058" spans="1:109" ht="16.5" x14ac:dyDescent="0.3">
      <c r="A1058" s="391">
        <v>2010</v>
      </c>
      <c r="B1058" s="353" t="s">
        <v>46</v>
      </c>
      <c r="C1058" s="354" t="s">
        <v>115</v>
      </c>
      <c r="D1058" s="355">
        <v>9494.82</v>
      </c>
      <c r="E1058" s="355">
        <v>44210.95</v>
      </c>
      <c r="F1058" s="356">
        <v>13818.545</v>
      </c>
      <c r="G1058" s="356">
        <v>3092.0475000000001</v>
      </c>
      <c r="H1058" s="357">
        <v>70616.362499999988</v>
      </c>
      <c r="I1058" s="54"/>
      <c r="J1058" s="54"/>
      <c r="BY1058" s="247"/>
      <c r="BZ1058" s="64"/>
      <c r="CA1058" s="254"/>
      <c r="CB1058" s="254"/>
      <c r="CC1058" s="254"/>
      <c r="CD1058" s="254"/>
      <c r="CE1058" s="254"/>
      <c r="CF1058" s="247"/>
      <c r="CG1058" s="64"/>
      <c r="CH1058" s="255"/>
      <c r="CI1058" s="255"/>
      <c r="CJ1058" s="255"/>
      <c r="CK1058" s="255"/>
      <c r="CL1058" s="255"/>
      <c r="CM1058" s="256"/>
      <c r="CN1058" s="256"/>
      <c r="CO1058" s="256"/>
      <c r="CP1058" s="256"/>
      <c r="CQ1058" s="256"/>
      <c r="CR1058" s="247"/>
      <c r="CS1058" s="64"/>
      <c r="CT1058" s="226"/>
      <c r="CU1058" s="226"/>
      <c r="CV1058" s="226"/>
      <c r="CW1058" s="226"/>
      <c r="CX1058" s="226"/>
      <c r="CY1058" s="247"/>
      <c r="CZ1058" s="64"/>
      <c r="DA1058" s="256"/>
      <c r="DB1058" s="256"/>
      <c r="DC1058" s="256"/>
      <c r="DD1058" s="256"/>
      <c r="DE1058" s="256"/>
    </row>
    <row r="1059" spans="1:109" ht="16.5" x14ac:dyDescent="0.3">
      <c r="A1059" s="410">
        <v>2010</v>
      </c>
      <c r="B1059" s="64" t="s">
        <v>47</v>
      </c>
      <c r="C1059" s="358" t="s">
        <v>115</v>
      </c>
      <c r="D1059" s="359">
        <v>10910.42</v>
      </c>
      <c r="E1059" s="359">
        <v>42832</v>
      </c>
      <c r="F1059" s="360">
        <v>12795.714999999998</v>
      </c>
      <c r="G1059" s="360">
        <v>3142.1975000000002</v>
      </c>
      <c r="H1059" s="118">
        <v>69680.33249999999</v>
      </c>
      <c r="I1059" s="54"/>
      <c r="J1059" s="54"/>
      <c r="BY1059" s="247"/>
      <c r="BZ1059" s="64"/>
      <c r="CA1059" s="254"/>
      <c r="CB1059" s="254"/>
      <c r="CC1059" s="254"/>
      <c r="CD1059" s="254"/>
      <c r="CE1059" s="254"/>
      <c r="CF1059" s="247"/>
      <c r="CG1059" s="64"/>
      <c r="CH1059" s="255"/>
      <c r="CI1059" s="255"/>
      <c r="CJ1059" s="255"/>
      <c r="CK1059" s="255"/>
      <c r="CL1059" s="255"/>
      <c r="CM1059" s="256"/>
      <c r="CN1059" s="256"/>
      <c r="CO1059" s="256"/>
      <c r="CP1059" s="256"/>
      <c r="CQ1059" s="256"/>
      <c r="CR1059" s="247"/>
      <c r="CS1059" s="64"/>
      <c r="CT1059" s="226"/>
      <c r="CU1059" s="226"/>
      <c r="CV1059" s="226"/>
      <c r="CW1059" s="226"/>
      <c r="CX1059" s="226"/>
      <c r="CY1059" s="247"/>
      <c r="CZ1059" s="64"/>
      <c r="DA1059" s="256"/>
      <c r="DB1059" s="256"/>
      <c r="DC1059" s="256"/>
      <c r="DD1059" s="256"/>
      <c r="DE1059" s="256"/>
    </row>
    <row r="1060" spans="1:109" ht="16.5" x14ac:dyDescent="0.3">
      <c r="A1060" s="391">
        <v>2010</v>
      </c>
      <c r="B1060" s="353" t="s">
        <v>48</v>
      </c>
      <c r="C1060" s="354" t="s">
        <v>115</v>
      </c>
      <c r="D1060" s="355">
        <v>9785.66</v>
      </c>
      <c r="E1060" s="355">
        <v>46117.350000000006</v>
      </c>
      <c r="F1060" s="356">
        <v>12317.254999999999</v>
      </c>
      <c r="G1060" s="356">
        <v>3121.6400000000003</v>
      </c>
      <c r="H1060" s="357">
        <v>71341.905000000013</v>
      </c>
      <c r="I1060" s="54"/>
      <c r="J1060" s="54"/>
      <c r="BY1060" s="247"/>
      <c r="BZ1060" s="64"/>
      <c r="CA1060" s="254"/>
      <c r="CB1060" s="254"/>
      <c r="CC1060" s="254"/>
      <c r="CD1060" s="254"/>
      <c r="CE1060" s="254"/>
      <c r="CF1060" s="247"/>
      <c r="CG1060" s="64"/>
      <c r="CH1060" s="255"/>
      <c r="CI1060" s="255"/>
      <c r="CJ1060" s="255"/>
      <c r="CK1060" s="255"/>
      <c r="CL1060" s="255"/>
      <c r="CM1060" s="256"/>
      <c r="CN1060" s="256"/>
      <c r="CO1060" s="256"/>
      <c r="CP1060" s="256"/>
      <c r="CQ1060" s="256"/>
      <c r="CR1060" s="247"/>
      <c r="CS1060" s="64"/>
      <c r="CT1060" s="226"/>
      <c r="CU1060" s="226"/>
      <c r="CV1060" s="226"/>
      <c r="CW1060" s="226"/>
      <c r="CX1060" s="226"/>
      <c r="CY1060" s="247"/>
      <c r="CZ1060" s="64"/>
      <c r="DA1060" s="256"/>
      <c r="DB1060" s="256"/>
      <c r="DC1060" s="256"/>
      <c r="DD1060" s="256"/>
      <c r="DE1060" s="256"/>
    </row>
    <row r="1061" spans="1:109" ht="16.5" x14ac:dyDescent="0.3">
      <c r="A1061" s="410">
        <v>2010</v>
      </c>
      <c r="B1061" s="64" t="s">
        <v>49</v>
      </c>
      <c r="C1061" s="358" t="s">
        <v>115</v>
      </c>
      <c r="D1061" s="359">
        <v>9956.41</v>
      </c>
      <c r="E1061" s="359">
        <v>46474</v>
      </c>
      <c r="F1061" s="360">
        <v>10354.317499999999</v>
      </c>
      <c r="G1061" s="360">
        <v>1959.7</v>
      </c>
      <c r="H1061" s="118">
        <v>68744.427500000005</v>
      </c>
      <c r="I1061" s="54"/>
      <c r="J1061" s="54"/>
      <c r="BY1061" s="247"/>
      <c r="BZ1061" s="64"/>
      <c r="CA1061" s="254"/>
      <c r="CB1061" s="254"/>
      <c r="CC1061" s="254"/>
      <c r="CD1061" s="254"/>
      <c r="CE1061" s="254"/>
      <c r="CF1061" s="247"/>
      <c r="CG1061" s="64"/>
      <c r="CH1061" s="255"/>
      <c r="CI1061" s="255"/>
      <c r="CJ1061" s="255"/>
      <c r="CK1061" s="255"/>
      <c r="CL1061" s="255"/>
      <c r="CM1061" s="256"/>
      <c r="CN1061" s="256"/>
      <c r="CO1061" s="256"/>
      <c r="CP1061" s="256"/>
      <c r="CQ1061" s="256"/>
      <c r="CR1061" s="247"/>
      <c r="CS1061" s="64"/>
      <c r="CT1061" s="226"/>
      <c r="CU1061" s="226"/>
      <c r="CV1061" s="226"/>
      <c r="CW1061" s="226"/>
      <c r="CX1061" s="226"/>
      <c r="CY1061" s="247"/>
      <c r="CZ1061" s="64"/>
      <c r="DA1061" s="256"/>
      <c r="DB1061" s="256"/>
      <c r="DC1061" s="256"/>
      <c r="DD1061" s="256"/>
      <c r="DE1061" s="256"/>
    </row>
    <row r="1062" spans="1:109" ht="16.5" x14ac:dyDescent="0.3">
      <c r="A1062" s="391">
        <v>2011</v>
      </c>
      <c r="B1062" s="353" t="s">
        <v>50</v>
      </c>
      <c r="C1062" s="354" t="s">
        <v>115</v>
      </c>
      <c r="D1062" s="355">
        <v>10091.91</v>
      </c>
      <c r="E1062" s="355">
        <v>38915.75</v>
      </c>
      <c r="F1062" s="356">
        <v>12634.097499999998</v>
      </c>
      <c r="G1062" s="356">
        <v>2951.4100000000003</v>
      </c>
      <c r="H1062" s="357">
        <v>64593.167500000003</v>
      </c>
      <c r="I1062" s="54"/>
      <c r="J1062" s="54"/>
      <c r="BY1062" s="247"/>
      <c r="BZ1062" s="64"/>
      <c r="CA1062" s="254"/>
      <c r="CB1062" s="254"/>
      <c r="CC1062" s="254"/>
      <c r="CD1062" s="254"/>
      <c r="CE1062" s="254"/>
      <c r="CF1062" s="247"/>
      <c r="CG1062" s="64"/>
      <c r="CH1062" s="255"/>
      <c r="CI1062" s="255"/>
      <c r="CJ1062" s="255"/>
      <c r="CK1062" s="255"/>
      <c r="CL1062" s="255"/>
      <c r="CM1062" s="256"/>
      <c r="CN1062" s="256"/>
      <c r="CO1062" s="256"/>
      <c r="CP1062" s="256"/>
      <c r="CQ1062" s="256"/>
      <c r="CR1062" s="247"/>
      <c r="CS1062" s="64"/>
      <c r="CT1062" s="226"/>
      <c r="CU1062" s="226"/>
      <c r="CV1062" s="226"/>
      <c r="CW1062" s="226"/>
      <c r="CX1062" s="226"/>
      <c r="CY1062" s="247"/>
      <c r="CZ1062" s="64"/>
      <c r="DA1062" s="256"/>
      <c r="DB1062" s="256"/>
      <c r="DC1062" s="256"/>
      <c r="DD1062" s="256"/>
      <c r="DE1062" s="256"/>
    </row>
    <row r="1063" spans="1:109" ht="16.5" x14ac:dyDescent="0.3">
      <c r="A1063" s="410">
        <v>2011</v>
      </c>
      <c r="B1063" s="64" t="s">
        <v>51</v>
      </c>
      <c r="C1063" s="358" t="s">
        <v>115</v>
      </c>
      <c r="D1063" s="359">
        <v>10983.98</v>
      </c>
      <c r="E1063" s="359">
        <v>35378.6</v>
      </c>
      <c r="F1063" s="360">
        <v>12046.8475</v>
      </c>
      <c r="G1063" s="360">
        <v>3714.6824999999999</v>
      </c>
      <c r="H1063" s="118">
        <v>62124.11</v>
      </c>
      <c r="I1063" s="54"/>
      <c r="J1063" s="54"/>
      <c r="BY1063" s="247"/>
      <c r="BZ1063" s="64"/>
      <c r="CA1063" s="254"/>
      <c r="CB1063" s="254"/>
      <c r="CC1063" s="254"/>
      <c r="CD1063" s="254"/>
      <c r="CE1063" s="254"/>
      <c r="CF1063" s="247"/>
      <c r="CG1063" s="64"/>
      <c r="CH1063" s="255"/>
      <c r="CI1063" s="255"/>
      <c r="CJ1063" s="255"/>
      <c r="CK1063" s="255"/>
      <c r="CL1063" s="255"/>
      <c r="CM1063" s="256"/>
      <c r="CN1063" s="256"/>
      <c r="CO1063" s="256"/>
      <c r="CP1063" s="256"/>
      <c r="CQ1063" s="256"/>
      <c r="CR1063" s="247"/>
      <c r="CS1063" s="64"/>
      <c r="CT1063" s="226"/>
      <c r="CU1063" s="226"/>
      <c r="CV1063" s="226"/>
      <c r="CW1063" s="226"/>
      <c r="CX1063" s="226"/>
      <c r="CY1063" s="247"/>
      <c r="CZ1063" s="64"/>
      <c r="DA1063" s="256"/>
      <c r="DB1063" s="256"/>
      <c r="DC1063" s="256"/>
      <c r="DD1063" s="256"/>
      <c r="DE1063" s="256"/>
    </row>
    <row r="1064" spans="1:109" ht="16.5" x14ac:dyDescent="0.3">
      <c r="A1064" s="391">
        <v>2011</v>
      </c>
      <c r="B1064" s="353" t="s">
        <v>52</v>
      </c>
      <c r="C1064" s="354" t="s">
        <v>115</v>
      </c>
      <c r="D1064" s="355">
        <v>12844.699999999999</v>
      </c>
      <c r="E1064" s="355">
        <v>48450.749999999993</v>
      </c>
      <c r="F1064" s="356">
        <v>13214.39</v>
      </c>
      <c r="G1064" s="356">
        <v>3650.085</v>
      </c>
      <c r="H1064" s="357">
        <v>78159.925000000017</v>
      </c>
      <c r="I1064" s="54"/>
      <c r="J1064" s="54"/>
      <c r="BY1064" s="247"/>
      <c r="BZ1064" s="64"/>
      <c r="CA1064" s="254"/>
      <c r="CB1064" s="254"/>
      <c r="CC1064" s="254"/>
      <c r="CD1064" s="254"/>
      <c r="CE1064" s="254"/>
      <c r="CF1064" s="247"/>
      <c r="CG1064" s="64"/>
      <c r="CH1064" s="255"/>
      <c r="CI1064" s="255"/>
      <c r="CJ1064" s="255"/>
      <c r="CK1064" s="255"/>
      <c r="CL1064" s="255"/>
      <c r="CM1064" s="256"/>
      <c r="CN1064" s="256"/>
      <c r="CO1064" s="256"/>
      <c r="CP1064" s="256"/>
      <c r="CQ1064" s="256"/>
      <c r="CR1064" s="247"/>
      <c r="CS1064" s="64"/>
      <c r="CT1064" s="226"/>
      <c r="CU1064" s="226"/>
      <c r="CV1064" s="226"/>
      <c r="CW1064" s="226"/>
      <c r="CX1064" s="226"/>
      <c r="CY1064" s="247"/>
      <c r="CZ1064" s="64"/>
      <c r="DA1064" s="256"/>
      <c r="DB1064" s="256"/>
      <c r="DC1064" s="256"/>
      <c r="DD1064" s="256"/>
      <c r="DE1064" s="256"/>
    </row>
    <row r="1065" spans="1:109" ht="16.5" x14ac:dyDescent="0.3">
      <c r="A1065" s="410">
        <v>2011</v>
      </c>
      <c r="B1065" s="64" t="s">
        <v>40</v>
      </c>
      <c r="C1065" s="358" t="s">
        <v>115</v>
      </c>
      <c r="D1065" s="359">
        <v>12085.4</v>
      </c>
      <c r="E1065" s="359">
        <v>42350.974999999999</v>
      </c>
      <c r="F1065" s="360">
        <v>10541.802500000002</v>
      </c>
      <c r="G1065" s="360">
        <v>2670.1775000000002</v>
      </c>
      <c r="H1065" s="118">
        <v>67648.354999999996</v>
      </c>
      <c r="I1065" s="54"/>
      <c r="J1065" s="54"/>
      <c r="BY1065" s="247"/>
      <c r="BZ1065" s="64"/>
      <c r="CA1065" s="254"/>
      <c r="CB1065" s="254"/>
      <c r="CC1065" s="254"/>
      <c r="CD1065" s="254"/>
      <c r="CE1065" s="254"/>
      <c r="CF1065" s="247"/>
      <c r="CG1065" s="64"/>
      <c r="CH1065" s="255"/>
      <c r="CI1065" s="255"/>
      <c r="CJ1065" s="255"/>
      <c r="CK1065" s="255"/>
      <c r="CL1065" s="255"/>
      <c r="CM1065" s="256"/>
      <c r="CN1065" s="256"/>
      <c r="CO1065" s="256"/>
      <c r="CP1065" s="256"/>
      <c r="CQ1065" s="256"/>
      <c r="CR1065" s="247"/>
      <c r="CS1065" s="64"/>
      <c r="CT1065" s="226"/>
      <c r="CU1065" s="226"/>
      <c r="CV1065" s="226"/>
      <c r="CW1065" s="226"/>
      <c r="CX1065" s="226"/>
      <c r="CY1065" s="247"/>
      <c r="CZ1065" s="64"/>
      <c r="DA1065" s="256"/>
      <c r="DB1065" s="256"/>
      <c r="DC1065" s="256"/>
      <c r="DD1065" s="256"/>
      <c r="DE1065" s="256"/>
    </row>
    <row r="1066" spans="1:109" ht="16.5" x14ac:dyDescent="0.3">
      <c r="A1066" s="391">
        <v>2011</v>
      </c>
      <c r="B1066" s="353" t="s">
        <v>42</v>
      </c>
      <c r="C1066" s="354" t="s">
        <v>115</v>
      </c>
      <c r="D1066" s="355">
        <v>13981.990000000002</v>
      </c>
      <c r="E1066" s="355">
        <v>49228.375</v>
      </c>
      <c r="F1066" s="356">
        <v>12275.06</v>
      </c>
      <c r="G1066" s="356">
        <v>3803.8175000000001</v>
      </c>
      <c r="H1066" s="357">
        <v>79289.242499999993</v>
      </c>
      <c r="I1066" s="54"/>
      <c r="J1066" s="54"/>
      <c r="BY1066" s="247"/>
      <c r="BZ1066" s="64"/>
      <c r="CA1066" s="254"/>
      <c r="CB1066" s="254"/>
      <c r="CC1066" s="254"/>
      <c r="CD1066" s="254"/>
      <c r="CE1066" s="254"/>
      <c r="CF1066" s="247"/>
      <c r="CG1066" s="64"/>
      <c r="CH1066" s="255"/>
      <c r="CI1066" s="255"/>
      <c r="CJ1066" s="255"/>
      <c r="CK1066" s="255"/>
      <c r="CL1066" s="255"/>
      <c r="CM1066" s="256"/>
      <c r="CN1066" s="256"/>
      <c r="CO1066" s="256"/>
      <c r="CP1066" s="256"/>
      <c r="CQ1066" s="256"/>
      <c r="CR1066" s="247"/>
      <c r="CS1066" s="64"/>
      <c r="CT1066" s="226"/>
      <c r="CU1066" s="226"/>
      <c r="CV1066" s="226"/>
      <c r="CW1066" s="226"/>
      <c r="CX1066" s="226"/>
      <c r="CY1066" s="247"/>
      <c r="CZ1066" s="64"/>
      <c r="DA1066" s="256"/>
      <c r="DB1066" s="256"/>
      <c r="DC1066" s="256"/>
      <c r="DD1066" s="256"/>
      <c r="DE1066" s="256"/>
    </row>
    <row r="1067" spans="1:109" ht="16.5" x14ac:dyDescent="0.3">
      <c r="A1067" s="410">
        <v>2011</v>
      </c>
      <c r="B1067" s="64" t="s">
        <v>43</v>
      </c>
      <c r="C1067" s="358" t="s">
        <v>115</v>
      </c>
      <c r="D1067" s="359">
        <v>12257.369999999999</v>
      </c>
      <c r="E1067" s="359">
        <v>40223.75</v>
      </c>
      <c r="F1067" s="360">
        <v>10901.025</v>
      </c>
      <c r="G1067" s="360">
        <v>3245.895</v>
      </c>
      <c r="H1067" s="118">
        <v>66628.039999999994</v>
      </c>
      <c r="I1067" s="54"/>
      <c r="J1067" s="54"/>
      <c r="BY1067" s="247"/>
      <c r="BZ1067" s="64"/>
      <c r="CA1067" s="254"/>
      <c r="CB1067" s="254"/>
      <c r="CC1067" s="254"/>
      <c r="CD1067" s="254"/>
      <c r="CE1067" s="254"/>
      <c r="CF1067" s="247"/>
      <c r="CG1067" s="64"/>
      <c r="CH1067" s="255"/>
      <c r="CI1067" s="255"/>
      <c r="CJ1067" s="255"/>
      <c r="CK1067" s="255"/>
      <c r="CL1067" s="255"/>
      <c r="CM1067" s="256"/>
      <c r="CN1067" s="256"/>
      <c r="CO1067" s="256"/>
      <c r="CP1067" s="256"/>
      <c r="CQ1067" s="256"/>
      <c r="CR1067" s="247"/>
      <c r="CS1067" s="64"/>
      <c r="CT1067" s="226"/>
      <c r="CU1067" s="226"/>
      <c r="CV1067" s="226"/>
      <c r="CW1067" s="226"/>
      <c r="CX1067" s="226"/>
      <c r="CY1067" s="247"/>
      <c r="CZ1067" s="64"/>
      <c r="DA1067" s="256"/>
      <c r="DB1067" s="256"/>
      <c r="DC1067" s="256"/>
      <c r="DD1067" s="256"/>
      <c r="DE1067" s="256"/>
    </row>
    <row r="1068" spans="1:109" ht="16.5" x14ac:dyDescent="0.3">
      <c r="A1068" s="391">
        <v>2011</v>
      </c>
      <c r="B1068" s="353" t="s">
        <v>44</v>
      </c>
      <c r="C1068" s="354" t="s">
        <v>115</v>
      </c>
      <c r="D1068" s="355">
        <v>13273.014000000001</v>
      </c>
      <c r="E1068" s="355">
        <v>46131.375</v>
      </c>
      <c r="F1068" s="356">
        <v>12813.754999999999</v>
      </c>
      <c r="G1068" s="356">
        <v>3225.4825000000001</v>
      </c>
      <c r="H1068" s="357">
        <v>75443.626500000013</v>
      </c>
      <c r="I1068" s="54"/>
      <c r="J1068" s="54"/>
      <c r="BY1068" s="247"/>
      <c r="BZ1068" s="64"/>
      <c r="CA1068" s="254"/>
      <c r="CB1068" s="254"/>
      <c r="CC1068" s="254"/>
      <c r="CD1068" s="254"/>
      <c r="CE1068" s="254"/>
      <c r="CF1068" s="247"/>
      <c r="CG1068" s="64"/>
      <c r="CH1068" s="255"/>
      <c r="CI1068" s="255"/>
      <c r="CJ1068" s="255"/>
      <c r="CK1068" s="255"/>
      <c r="CL1068" s="255"/>
      <c r="CM1068" s="256"/>
      <c r="CN1068" s="256"/>
      <c r="CO1068" s="256"/>
      <c r="CP1068" s="256"/>
      <c r="CQ1068" s="256"/>
      <c r="CR1068" s="247"/>
      <c r="CS1068" s="64"/>
      <c r="CT1068" s="226"/>
      <c r="CU1068" s="226"/>
      <c r="CV1068" s="226"/>
      <c r="CW1068" s="226"/>
      <c r="CX1068" s="226"/>
      <c r="CY1068" s="247"/>
      <c r="CZ1068" s="64"/>
      <c r="DA1068" s="256"/>
      <c r="DB1068" s="256"/>
      <c r="DC1068" s="256"/>
      <c r="DD1068" s="256"/>
      <c r="DE1068" s="256"/>
    </row>
    <row r="1069" spans="1:109" ht="16.5" x14ac:dyDescent="0.3">
      <c r="A1069" s="410">
        <v>2011</v>
      </c>
      <c r="B1069" s="64" t="s">
        <v>45</v>
      </c>
      <c r="C1069" s="358" t="s">
        <v>115</v>
      </c>
      <c r="D1069" s="359">
        <v>14728.43</v>
      </c>
      <c r="E1069" s="359">
        <v>46477.45</v>
      </c>
      <c r="F1069" s="360">
        <v>12971.987499999997</v>
      </c>
      <c r="G1069" s="360">
        <v>2704.7275</v>
      </c>
      <c r="H1069" s="118">
        <v>76882.595000000001</v>
      </c>
      <c r="I1069" s="54"/>
      <c r="J1069" s="54"/>
      <c r="BY1069" s="247"/>
      <c r="BZ1069" s="64"/>
      <c r="CA1069" s="254"/>
      <c r="CB1069" s="254"/>
      <c r="CC1069" s="254"/>
      <c r="CD1069" s="254"/>
      <c r="CE1069" s="254"/>
      <c r="CF1069" s="247"/>
      <c r="CG1069" s="64"/>
      <c r="CH1069" s="255"/>
      <c r="CI1069" s="255"/>
      <c r="CJ1069" s="255"/>
      <c r="CK1069" s="255"/>
      <c r="CL1069" s="255"/>
      <c r="CM1069" s="256"/>
      <c r="CN1069" s="256"/>
      <c r="CO1069" s="256"/>
      <c r="CP1069" s="256"/>
      <c r="CQ1069" s="256"/>
      <c r="CR1069" s="247"/>
      <c r="CS1069" s="64"/>
      <c r="CT1069" s="226"/>
      <c r="CU1069" s="226"/>
      <c r="CV1069" s="226"/>
      <c r="CW1069" s="226"/>
      <c r="CX1069" s="226"/>
      <c r="CY1069" s="247"/>
      <c r="CZ1069" s="64"/>
      <c r="DA1069" s="256"/>
      <c r="DB1069" s="256"/>
      <c r="DC1069" s="256"/>
      <c r="DD1069" s="256"/>
      <c r="DE1069" s="256"/>
    </row>
    <row r="1070" spans="1:109" ht="16.5" x14ac:dyDescent="0.3">
      <c r="A1070" s="391">
        <v>2011</v>
      </c>
      <c r="B1070" s="353" t="s">
        <v>46</v>
      </c>
      <c r="C1070" s="354" t="s">
        <v>115</v>
      </c>
      <c r="D1070" s="355">
        <v>14644.93</v>
      </c>
      <c r="E1070" s="355">
        <v>48426.55</v>
      </c>
      <c r="F1070" s="356">
        <v>11716.002500000001</v>
      </c>
      <c r="G1070" s="356">
        <v>3625.1150000000002</v>
      </c>
      <c r="H1070" s="357">
        <v>78412.597500000003</v>
      </c>
      <c r="I1070" s="54"/>
      <c r="J1070" s="54"/>
      <c r="BY1070" s="247"/>
      <c r="BZ1070" s="64"/>
      <c r="CA1070" s="254"/>
      <c r="CB1070" s="254"/>
      <c r="CC1070" s="254"/>
      <c r="CD1070" s="254"/>
      <c r="CE1070" s="254"/>
      <c r="CF1070" s="247"/>
      <c r="CG1070" s="64"/>
      <c r="CH1070" s="255"/>
      <c r="CI1070" s="255"/>
      <c r="CJ1070" s="255"/>
      <c r="CK1070" s="255"/>
      <c r="CL1070" s="255"/>
      <c r="CM1070" s="256"/>
      <c r="CN1070" s="256"/>
      <c r="CO1070" s="256"/>
      <c r="CP1070" s="256"/>
      <c r="CQ1070" s="256"/>
      <c r="CR1070" s="247"/>
      <c r="CS1070" s="64"/>
      <c r="CT1070" s="226"/>
      <c r="CU1070" s="226"/>
      <c r="CV1070" s="226"/>
      <c r="CW1070" s="226"/>
      <c r="CX1070" s="226"/>
      <c r="CY1070" s="247"/>
      <c r="CZ1070" s="64"/>
      <c r="DA1070" s="256"/>
      <c r="DB1070" s="256"/>
      <c r="DC1070" s="256"/>
      <c r="DD1070" s="256"/>
      <c r="DE1070" s="256"/>
    </row>
    <row r="1071" spans="1:109" ht="16.5" x14ac:dyDescent="0.3">
      <c r="A1071" s="410">
        <v>2011</v>
      </c>
      <c r="B1071" s="64" t="s">
        <v>47</v>
      </c>
      <c r="C1071" s="358" t="s">
        <v>115</v>
      </c>
      <c r="D1071" s="359">
        <v>13580.810000000003</v>
      </c>
      <c r="E1071" s="359">
        <v>48629.324999999997</v>
      </c>
      <c r="F1071" s="360">
        <v>12285.867499999998</v>
      </c>
      <c r="G1071" s="360">
        <v>3610.47</v>
      </c>
      <c r="H1071" s="118">
        <v>78106.472499999989</v>
      </c>
      <c r="I1071" s="54"/>
      <c r="J1071" s="54"/>
      <c r="BY1071" s="247"/>
      <c r="BZ1071" s="64"/>
      <c r="CA1071" s="254"/>
      <c r="CB1071" s="254"/>
      <c r="CC1071" s="254"/>
      <c r="CD1071" s="254"/>
      <c r="CE1071" s="254"/>
      <c r="CF1071" s="247"/>
      <c r="CG1071" s="64"/>
      <c r="CH1071" s="255"/>
      <c r="CI1071" s="255"/>
      <c r="CJ1071" s="255"/>
      <c r="CK1071" s="255"/>
      <c r="CL1071" s="255"/>
      <c r="CM1071" s="256"/>
      <c r="CN1071" s="256"/>
      <c r="CO1071" s="256"/>
      <c r="CP1071" s="256"/>
      <c r="CQ1071" s="256"/>
      <c r="CR1071" s="247"/>
      <c r="CS1071" s="64"/>
      <c r="CT1071" s="226"/>
      <c r="CU1071" s="226"/>
      <c r="CV1071" s="226"/>
      <c r="CW1071" s="226"/>
      <c r="CX1071" s="226"/>
      <c r="CY1071" s="247"/>
      <c r="CZ1071" s="64"/>
      <c r="DA1071" s="256"/>
      <c r="DB1071" s="256"/>
      <c r="DC1071" s="256"/>
      <c r="DD1071" s="256"/>
      <c r="DE1071" s="256"/>
    </row>
    <row r="1072" spans="1:109" ht="16.5" x14ac:dyDescent="0.3">
      <c r="A1072" s="391">
        <v>2011</v>
      </c>
      <c r="B1072" s="353" t="s">
        <v>48</v>
      </c>
      <c r="C1072" s="354" t="s">
        <v>115</v>
      </c>
      <c r="D1072" s="355">
        <v>14093.188000000002</v>
      </c>
      <c r="E1072" s="355">
        <v>45973.21</v>
      </c>
      <c r="F1072" s="356">
        <v>10913.740000000002</v>
      </c>
      <c r="G1072" s="356">
        <v>3244.027</v>
      </c>
      <c r="H1072" s="357">
        <v>74224.164999999994</v>
      </c>
      <c r="I1072" s="54"/>
      <c r="J1072" s="54"/>
      <c r="BY1072" s="247"/>
      <c r="BZ1072" s="64"/>
      <c r="CA1072" s="254"/>
      <c r="CB1072" s="254"/>
      <c r="CC1072" s="254"/>
      <c r="CD1072" s="254"/>
      <c r="CE1072" s="254"/>
      <c r="CF1072" s="247"/>
      <c r="CG1072" s="64"/>
      <c r="CH1072" s="255"/>
      <c r="CI1072" s="255"/>
      <c r="CJ1072" s="255"/>
      <c r="CK1072" s="255"/>
      <c r="CL1072" s="255"/>
      <c r="CM1072" s="256"/>
      <c r="CN1072" s="256"/>
      <c r="CO1072" s="256"/>
      <c r="CP1072" s="256"/>
      <c r="CQ1072" s="256"/>
      <c r="CR1072" s="247"/>
      <c r="CS1072" s="64"/>
      <c r="CT1072" s="226"/>
      <c r="CU1072" s="226"/>
      <c r="CV1072" s="226"/>
      <c r="CW1072" s="226"/>
      <c r="CX1072" s="226"/>
      <c r="CY1072" s="247"/>
      <c r="CZ1072" s="64"/>
      <c r="DA1072" s="256"/>
      <c r="DB1072" s="256"/>
      <c r="DC1072" s="256"/>
      <c r="DD1072" s="256"/>
      <c r="DE1072" s="256"/>
    </row>
    <row r="1073" spans="1:109" ht="16.5" x14ac:dyDescent="0.3">
      <c r="A1073" s="410">
        <v>2011</v>
      </c>
      <c r="B1073" s="64" t="s">
        <v>49</v>
      </c>
      <c r="C1073" s="358" t="s">
        <v>115</v>
      </c>
      <c r="D1073" s="359">
        <v>11722.589999999997</v>
      </c>
      <c r="E1073" s="359">
        <v>50845.675000000003</v>
      </c>
      <c r="F1073" s="360">
        <v>9356.75</v>
      </c>
      <c r="G1073" s="360">
        <v>2306.3575000000001</v>
      </c>
      <c r="H1073" s="118">
        <v>74231.372499999998</v>
      </c>
      <c r="I1073" s="54"/>
      <c r="J1073" s="54"/>
      <c r="BY1073" s="247"/>
      <c r="BZ1073" s="64"/>
      <c r="CA1073" s="254"/>
      <c r="CB1073" s="254"/>
      <c r="CC1073" s="254"/>
      <c r="CD1073" s="254"/>
      <c r="CE1073" s="254"/>
      <c r="CF1073" s="247"/>
      <c r="CG1073" s="64"/>
      <c r="CH1073" s="255"/>
      <c r="CI1073" s="255"/>
      <c r="CJ1073" s="255"/>
      <c r="CK1073" s="255"/>
      <c r="CL1073" s="255"/>
      <c r="CM1073" s="256"/>
      <c r="CN1073" s="256"/>
      <c r="CO1073" s="256"/>
      <c r="CP1073" s="256"/>
      <c r="CQ1073" s="256"/>
      <c r="CR1073" s="247"/>
      <c r="CS1073" s="64"/>
      <c r="CT1073" s="226"/>
      <c r="CU1073" s="226"/>
      <c r="CV1073" s="226"/>
      <c r="CW1073" s="226"/>
      <c r="CX1073" s="226"/>
      <c r="CY1073" s="247"/>
      <c r="CZ1073" s="64"/>
      <c r="DA1073" s="256"/>
      <c r="DB1073" s="256"/>
      <c r="DC1073" s="256"/>
      <c r="DD1073" s="256"/>
      <c r="DE1073" s="256"/>
    </row>
    <row r="1074" spans="1:109" ht="16.5" x14ac:dyDescent="0.3">
      <c r="A1074" s="391">
        <v>2012</v>
      </c>
      <c r="B1074" s="353" t="s">
        <v>50</v>
      </c>
      <c r="C1074" s="354" t="s">
        <v>115</v>
      </c>
      <c r="D1074" s="355">
        <v>11340.829999999998</v>
      </c>
      <c r="E1074" s="355">
        <v>36219.4</v>
      </c>
      <c r="F1074" s="356">
        <v>10231.699999999999</v>
      </c>
      <c r="G1074" s="356">
        <v>3357.4450000000002</v>
      </c>
      <c r="H1074" s="357">
        <v>61149.375</v>
      </c>
      <c r="I1074" s="54"/>
      <c r="J1074" s="54"/>
      <c r="BY1074" s="247"/>
      <c r="BZ1074" s="64"/>
      <c r="CA1074" s="254"/>
      <c r="CB1074" s="254"/>
      <c r="CC1074" s="254"/>
      <c r="CD1074" s="254"/>
      <c r="CE1074" s="254"/>
      <c r="CF1074" s="247"/>
      <c r="CG1074" s="64"/>
      <c r="CH1074" s="255"/>
      <c r="CI1074" s="255"/>
      <c r="CJ1074" s="255"/>
      <c r="CK1074" s="255"/>
      <c r="CL1074" s="255"/>
      <c r="CM1074" s="256"/>
      <c r="CN1074" s="256"/>
      <c r="CO1074" s="256"/>
      <c r="CP1074" s="256"/>
      <c r="CQ1074" s="256"/>
      <c r="CR1074" s="247"/>
      <c r="CS1074" s="64"/>
      <c r="CT1074" s="226"/>
      <c r="CU1074" s="226"/>
      <c r="CV1074" s="226"/>
      <c r="CW1074" s="226"/>
      <c r="CX1074" s="226"/>
      <c r="CY1074" s="247"/>
      <c r="CZ1074" s="64"/>
      <c r="DA1074" s="256"/>
      <c r="DB1074" s="256"/>
      <c r="DC1074" s="256"/>
      <c r="DD1074" s="256"/>
      <c r="DE1074" s="256"/>
    </row>
    <row r="1075" spans="1:109" ht="16.5" x14ac:dyDescent="0.3">
      <c r="A1075" s="410">
        <v>2012</v>
      </c>
      <c r="B1075" s="64" t="s">
        <v>51</v>
      </c>
      <c r="C1075" s="358" t="s">
        <v>115</v>
      </c>
      <c r="D1075" s="359">
        <v>12087.650000000005</v>
      </c>
      <c r="E1075" s="359">
        <v>39812.250000000007</v>
      </c>
      <c r="F1075" s="360">
        <v>11026.54</v>
      </c>
      <c r="G1075" s="360">
        <v>4042.1275000000001</v>
      </c>
      <c r="H1075" s="118">
        <v>66968.567500000005</v>
      </c>
      <c r="I1075" s="54"/>
      <c r="J1075" s="54"/>
      <c r="BY1075" s="247"/>
      <c r="BZ1075" s="64"/>
      <c r="CA1075" s="254"/>
      <c r="CB1075" s="254"/>
      <c r="CC1075" s="254"/>
      <c r="CD1075" s="254"/>
      <c r="CE1075" s="254"/>
      <c r="CF1075" s="247"/>
      <c r="CG1075" s="64"/>
      <c r="CH1075" s="255"/>
      <c r="CI1075" s="255"/>
      <c r="CJ1075" s="255"/>
      <c r="CK1075" s="255"/>
      <c r="CL1075" s="255"/>
      <c r="CM1075" s="256"/>
      <c r="CN1075" s="256"/>
      <c r="CO1075" s="256"/>
      <c r="CP1075" s="256"/>
      <c r="CQ1075" s="256"/>
      <c r="CR1075" s="247"/>
      <c r="CS1075" s="64"/>
      <c r="CT1075" s="226"/>
      <c r="CU1075" s="226"/>
      <c r="CV1075" s="226"/>
      <c r="CW1075" s="226"/>
      <c r="CX1075" s="226"/>
      <c r="CY1075" s="247"/>
      <c r="CZ1075" s="64"/>
      <c r="DA1075" s="256"/>
      <c r="DB1075" s="256"/>
      <c r="DC1075" s="256"/>
      <c r="DD1075" s="256"/>
      <c r="DE1075" s="256"/>
    </row>
    <row r="1076" spans="1:109" ht="16.5" x14ac:dyDescent="0.3">
      <c r="A1076" s="391">
        <v>2012</v>
      </c>
      <c r="B1076" s="353" t="s">
        <v>52</v>
      </c>
      <c r="C1076" s="354" t="s">
        <v>115</v>
      </c>
      <c r="D1076" s="355">
        <v>12941.09</v>
      </c>
      <c r="E1076" s="355">
        <v>45103.275000000009</v>
      </c>
      <c r="F1076" s="356">
        <v>10745.727499999999</v>
      </c>
      <c r="G1076" s="356">
        <v>3261.6499999999996</v>
      </c>
      <c r="H1076" s="357">
        <v>72051.742500000022</v>
      </c>
      <c r="I1076" s="54"/>
      <c r="J1076" s="54"/>
      <c r="BY1076" s="247"/>
      <c r="BZ1076" s="64"/>
      <c r="CA1076" s="254"/>
      <c r="CB1076" s="254"/>
      <c r="CC1076" s="254"/>
      <c r="CD1076" s="254"/>
      <c r="CE1076" s="254"/>
      <c r="CF1076" s="247"/>
      <c r="CG1076" s="64"/>
      <c r="CH1076" s="255"/>
      <c r="CI1076" s="255"/>
      <c r="CJ1076" s="255"/>
      <c r="CK1076" s="255"/>
      <c r="CL1076" s="255"/>
      <c r="CM1076" s="256"/>
      <c r="CN1076" s="256"/>
      <c r="CO1076" s="256"/>
      <c r="CP1076" s="256"/>
      <c r="CQ1076" s="256"/>
      <c r="CR1076" s="247"/>
      <c r="CS1076" s="64"/>
      <c r="CT1076" s="226"/>
      <c r="CU1076" s="226"/>
      <c r="CV1076" s="226"/>
      <c r="CW1076" s="226"/>
      <c r="CX1076" s="226"/>
      <c r="CY1076" s="247"/>
      <c r="CZ1076" s="64"/>
      <c r="DA1076" s="256"/>
      <c r="DB1076" s="256"/>
      <c r="DC1076" s="256"/>
      <c r="DD1076" s="256"/>
      <c r="DE1076" s="256"/>
    </row>
    <row r="1077" spans="1:109" ht="16.5" x14ac:dyDescent="0.3">
      <c r="A1077" s="410">
        <v>2012</v>
      </c>
      <c r="B1077" s="64" t="s">
        <v>40</v>
      </c>
      <c r="C1077" s="358" t="s">
        <v>115</v>
      </c>
      <c r="D1077" s="359">
        <v>10401.590000000004</v>
      </c>
      <c r="E1077" s="359">
        <v>40947.299999999996</v>
      </c>
      <c r="F1077" s="360">
        <v>9146.5</v>
      </c>
      <c r="G1077" s="360">
        <v>3156.9</v>
      </c>
      <c r="H1077" s="118">
        <v>63652.29</v>
      </c>
      <c r="I1077" s="54"/>
      <c r="J1077" s="54"/>
      <c r="BY1077" s="247"/>
      <c r="BZ1077" s="64"/>
      <c r="CA1077" s="254"/>
      <c r="CB1077" s="254"/>
      <c r="CC1077" s="254"/>
      <c r="CD1077" s="254"/>
      <c r="CE1077" s="254"/>
      <c r="CF1077" s="247"/>
      <c r="CG1077" s="64"/>
      <c r="CH1077" s="255"/>
      <c r="CI1077" s="255"/>
      <c r="CJ1077" s="255"/>
      <c r="CK1077" s="255"/>
      <c r="CL1077" s="255"/>
      <c r="CM1077" s="256"/>
      <c r="CN1077" s="256"/>
      <c r="CO1077" s="256"/>
      <c r="CP1077" s="256"/>
      <c r="CQ1077" s="256"/>
      <c r="CR1077" s="247"/>
      <c r="CS1077" s="64"/>
      <c r="CT1077" s="226"/>
      <c r="CU1077" s="226"/>
      <c r="CV1077" s="226"/>
      <c r="CW1077" s="226"/>
      <c r="CX1077" s="226"/>
      <c r="CY1077" s="247"/>
      <c r="CZ1077" s="64"/>
      <c r="DA1077" s="256"/>
      <c r="DB1077" s="256"/>
      <c r="DC1077" s="256"/>
      <c r="DD1077" s="256"/>
      <c r="DE1077" s="256"/>
    </row>
    <row r="1078" spans="1:109" ht="16.5" x14ac:dyDescent="0.3">
      <c r="A1078" s="391">
        <v>2012</v>
      </c>
      <c r="B1078" s="353" t="s">
        <v>42</v>
      </c>
      <c r="C1078" s="354" t="s">
        <v>115</v>
      </c>
      <c r="D1078" s="355">
        <v>13767.47</v>
      </c>
      <c r="E1078" s="355">
        <v>42925.100000000013</v>
      </c>
      <c r="F1078" s="356">
        <v>10902.852499999999</v>
      </c>
      <c r="G1078" s="356">
        <v>3919.9775000000004</v>
      </c>
      <c r="H1078" s="357">
        <v>71515.400000000009</v>
      </c>
      <c r="I1078" s="54"/>
      <c r="J1078" s="54"/>
      <c r="BY1078" s="247"/>
      <c r="BZ1078" s="64"/>
      <c r="CA1078" s="254"/>
      <c r="CB1078" s="254"/>
      <c r="CC1078" s="254"/>
      <c r="CD1078" s="254"/>
      <c r="CE1078" s="254"/>
      <c r="CF1078" s="247"/>
      <c r="CG1078" s="64"/>
      <c r="CH1078" s="255"/>
      <c r="CI1078" s="255"/>
      <c r="CJ1078" s="255"/>
      <c r="CK1078" s="255"/>
      <c r="CL1078" s="255"/>
      <c r="CM1078" s="256"/>
      <c r="CN1078" s="256"/>
      <c r="CO1078" s="256"/>
      <c r="CP1078" s="256"/>
      <c r="CQ1078" s="256"/>
      <c r="CR1078" s="247"/>
      <c r="CS1078" s="64"/>
      <c r="CT1078" s="226"/>
      <c r="CU1078" s="226"/>
      <c r="CV1078" s="226"/>
      <c r="CW1078" s="226"/>
      <c r="CX1078" s="226"/>
      <c r="CY1078" s="247"/>
      <c r="CZ1078" s="64"/>
      <c r="DA1078" s="256"/>
      <c r="DB1078" s="256"/>
      <c r="DC1078" s="256"/>
      <c r="DD1078" s="256"/>
      <c r="DE1078" s="256"/>
    </row>
    <row r="1079" spans="1:109" ht="16.5" x14ac:dyDescent="0.3">
      <c r="A1079" s="410">
        <v>2012</v>
      </c>
      <c r="B1079" s="64" t="s">
        <v>43</v>
      </c>
      <c r="C1079" s="358" t="s">
        <v>115</v>
      </c>
      <c r="D1079" s="359">
        <v>13627.650000000001</v>
      </c>
      <c r="E1079" s="359">
        <v>44374.074999999997</v>
      </c>
      <c r="F1079" s="360">
        <v>10093.474999999999</v>
      </c>
      <c r="G1079" s="360">
        <v>3383.8449999999993</v>
      </c>
      <c r="H1079" s="118">
        <v>71479.045000000013</v>
      </c>
      <c r="I1079" s="54"/>
      <c r="J1079" s="54"/>
      <c r="BY1079" s="247"/>
      <c r="BZ1079" s="64"/>
      <c r="CA1079" s="254"/>
      <c r="CB1079" s="254"/>
      <c r="CC1079" s="254"/>
      <c r="CD1079" s="254"/>
      <c r="CE1079" s="254"/>
      <c r="CF1079" s="247"/>
      <c r="CG1079" s="64"/>
      <c r="CH1079" s="255"/>
      <c r="CI1079" s="255"/>
      <c r="CJ1079" s="255"/>
      <c r="CK1079" s="255"/>
      <c r="CL1079" s="255"/>
      <c r="CM1079" s="256"/>
      <c r="CN1079" s="256"/>
      <c r="CO1079" s="256"/>
      <c r="CP1079" s="256"/>
      <c r="CQ1079" s="256"/>
      <c r="CR1079" s="247"/>
      <c r="CS1079" s="64"/>
      <c r="CT1079" s="226"/>
      <c r="CU1079" s="226"/>
      <c r="CV1079" s="226"/>
      <c r="CW1079" s="226"/>
      <c r="CX1079" s="226"/>
      <c r="CY1079" s="247"/>
      <c r="CZ1079" s="64"/>
      <c r="DA1079" s="256"/>
      <c r="DB1079" s="256"/>
      <c r="DC1079" s="256"/>
      <c r="DD1079" s="256"/>
      <c r="DE1079" s="256"/>
    </row>
    <row r="1080" spans="1:109" ht="16.5" x14ac:dyDescent="0.3">
      <c r="A1080" s="391">
        <v>2012</v>
      </c>
      <c r="B1080" s="353" t="s">
        <v>44</v>
      </c>
      <c r="C1080" s="354" t="s">
        <v>115</v>
      </c>
      <c r="D1080" s="355">
        <v>11419.070000000003</v>
      </c>
      <c r="E1080" s="355">
        <v>44436.25</v>
      </c>
      <c r="F1080" s="356">
        <v>12216.539999999999</v>
      </c>
      <c r="G1080" s="356">
        <v>3859.7674999999999</v>
      </c>
      <c r="H1080" s="357">
        <v>71931.627500000017</v>
      </c>
      <c r="I1080" s="54"/>
      <c r="J1080" s="54"/>
      <c r="BY1080" s="247"/>
      <c r="BZ1080" s="64"/>
      <c r="CA1080" s="254"/>
      <c r="CB1080" s="254"/>
      <c r="CC1080" s="254"/>
      <c r="CD1080" s="254"/>
      <c r="CE1080" s="254"/>
      <c r="CF1080" s="247"/>
      <c r="CG1080" s="64"/>
      <c r="CH1080" s="255"/>
      <c r="CI1080" s="255"/>
      <c r="CJ1080" s="255"/>
      <c r="CK1080" s="255"/>
      <c r="CL1080" s="255"/>
      <c r="CM1080" s="256"/>
      <c r="CN1080" s="256"/>
      <c r="CO1080" s="256"/>
      <c r="CP1080" s="256"/>
      <c r="CQ1080" s="256"/>
      <c r="CR1080" s="247"/>
      <c r="CS1080" s="64"/>
      <c r="CT1080" s="226"/>
      <c r="CU1080" s="226"/>
      <c r="CV1080" s="226"/>
      <c r="CW1080" s="226"/>
      <c r="CX1080" s="226"/>
      <c r="CY1080" s="247"/>
      <c r="CZ1080" s="64"/>
      <c r="DA1080" s="256"/>
      <c r="DB1080" s="256"/>
      <c r="DC1080" s="256"/>
      <c r="DD1080" s="256"/>
      <c r="DE1080" s="256"/>
    </row>
    <row r="1081" spans="1:109" ht="16.5" x14ac:dyDescent="0.3">
      <c r="A1081" s="410">
        <v>2012</v>
      </c>
      <c r="B1081" s="64" t="s">
        <v>45</v>
      </c>
      <c r="C1081" s="358" t="s">
        <v>115</v>
      </c>
      <c r="D1081" s="359">
        <v>12138.480000000001</v>
      </c>
      <c r="E1081" s="359">
        <v>45354.375</v>
      </c>
      <c r="F1081" s="360">
        <v>11901.817499999999</v>
      </c>
      <c r="G1081" s="360">
        <v>3806.7240000000002</v>
      </c>
      <c r="H1081" s="118">
        <v>73201.396500000003</v>
      </c>
      <c r="I1081" s="54"/>
      <c r="J1081" s="54"/>
      <c r="BY1081" s="247"/>
      <c r="BZ1081" s="64"/>
      <c r="CA1081" s="254"/>
      <c r="CB1081" s="254"/>
      <c r="CC1081" s="254"/>
      <c r="CD1081" s="254"/>
      <c r="CE1081" s="254"/>
      <c r="CF1081" s="247"/>
      <c r="CG1081" s="64"/>
      <c r="CH1081" s="255"/>
      <c r="CI1081" s="255"/>
      <c r="CJ1081" s="255"/>
      <c r="CK1081" s="255"/>
      <c r="CL1081" s="255"/>
      <c r="CM1081" s="256"/>
      <c r="CN1081" s="256"/>
      <c r="CO1081" s="256"/>
      <c r="CP1081" s="256"/>
      <c r="CQ1081" s="256"/>
      <c r="CR1081" s="247"/>
      <c r="CS1081" s="64"/>
      <c r="CT1081" s="226"/>
      <c r="CU1081" s="226"/>
      <c r="CV1081" s="226"/>
      <c r="CW1081" s="226"/>
      <c r="CX1081" s="226"/>
      <c r="CY1081" s="247"/>
      <c r="CZ1081" s="64"/>
      <c r="DA1081" s="256"/>
      <c r="DB1081" s="256"/>
      <c r="DC1081" s="256"/>
      <c r="DD1081" s="256"/>
      <c r="DE1081" s="256"/>
    </row>
    <row r="1082" spans="1:109" ht="16.5" x14ac:dyDescent="0.3">
      <c r="A1082" s="391">
        <v>2012</v>
      </c>
      <c r="B1082" s="353" t="s">
        <v>46</v>
      </c>
      <c r="C1082" s="354" t="s">
        <v>115</v>
      </c>
      <c r="D1082" s="355">
        <v>11959.944000000003</v>
      </c>
      <c r="E1082" s="355">
        <v>41974.900000000009</v>
      </c>
      <c r="F1082" s="356">
        <v>12323.237499999999</v>
      </c>
      <c r="G1082" s="356">
        <v>4590.9025000000001</v>
      </c>
      <c r="H1082" s="357">
        <v>70848.984000000011</v>
      </c>
      <c r="I1082" s="54"/>
      <c r="J1082" s="54"/>
      <c r="BY1082" s="247"/>
      <c r="BZ1082" s="64"/>
      <c r="CA1082" s="254"/>
      <c r="CB1082" s="254"/>
      <c r="CC1082" s="254"/>
      <c r="CD1082" s="254"/>
      <c r="CE1082" s="254"/>
      <c r="CF1082" s="247"/>
      <c r="CG1082" s="64"/>
      <c r="CH1082" s="255"/>
      <c r="CI1082" s="255"/>
      <c r="CJ1082" s="255"/>
      <c r="CK1082" s="255"/>
      <c r="CL1082" s="255"/>
      <c r="CM1082" s="256"/>
      <c r="CN1082" s="256"/>
      <c r="CO1082" s="256"/>
      <c r="CP1082" s="256"/>
      <c r="CQ1082" s="256"/>
      <c r="CR1082" s="247"/>
      <c r="CS1082" s="64"/>
      <c r="CT1082" s="226"/>
      <c r="CU1082" s="226"/>
      <c r="CV1082" s="226"/>
      <c r="CW1082" s="226"/>
      <c r="CX1082" s="226"/>
      <c r="CY1082" s="247"/>
      <c r="CZ1082" s="64"/>
      <c r="DA1082" s="256"/>
      <c r="DB1082" s="256"/>
      <c r="DC1082" s="256"/>
      <c r="DD1082" s="256"/>
      <c r="DE1082" s="256"/>
    </row>
    <row r="1083" spans="1:109" ht="16.5" x14ac:dyDescent="0.3">
      <c r="A1083" s="410">
        <v>2012</v>
      </c>
      <c r="B1083" s="64" t="s">
        <v>47</v>
      </c>
      <c r="C1083" s="358" t="s">
        <v>115</v>
      </c>
      <c r="D1083" s="359">
        <v>14993.900000000001</v>
      </c>
      <c r="E1083" s="359">
        <v>44693.275000000001</v>
      </c>
      <c r="F1083" s="360">
        <v>13752.927499999998</v>
      </c>
      <c r="G1083" s="360">
        <v>3913.1875</v>
      </c>
      <c r="H1083" s="118">
        <v>77353.290000000008</v>
      </c>
      <c r="I1083" s="54"/>
      <c r="J1083" s="54"/>
      <c r="BY1083" s="247"/>
      <c r="BZ1083" s="64"/>
      <c r="CA1083" s="254"/>
      <c r="CB1083" s="254"/>
      <c r="CC1083" s="254"/>
      <c r="CD1083" s="254"/>
      <c r="CE1083" s="254"/>
      <c r="CF1083" s="247"/>
      <c r="CG1083" s="64"/>
      <c r="CH1083" s="255"/>
      <c r="CI1083" s="255"/>
      <c r="CJ1083" s="255"/>
      <c r="CK1083" s="255"/>
      <c r="CL1083" s="255"/>
      <c r="CM1083" s="256"/>
      <c r="CN1083" s="256"/>
      <c r="CO1083" s="256"/>
      <c r="CP1083" s="256"/>
      <c r="CQ1083" s="256"/>
      <c r="CR1083" s="247"/>
      <c r="CS1083" s="64"/>
      <c r="CT1083" s="226"/>
      <c r="CU1083" s="226"/>
      <c r="CV1083" s="226"/>
      <c r="CW1083" s="226"/>
      <c r="CX1083" s="226"/>
      <c r="CY1083" s="247"/>
      <c r="CZ1083" s="64"/>
      <c r="DA1083" s="256"/>
      <c r="DB1083" s="256"/>
      <c r="DC1083" s="256"/>
      <c r="DD1083" s="256"/>
      <c r="DE1083" s="256"/>
    </row>
    <row r="1084" spans="1:109" ht="16.5" x14ac:dyDescent="0.3">
      <c r="A1084" s="391">
        <v>2012</v>
      </c>
      <c r="B1084" s="353" t="s">
        <v>48</v>
      </c>
      <c r="C1084" s="354" t="s">
        <v>115</v>
      </c>
      <c r="D1084" s="355">
        <v>11386.830000000004</v>
      </c>
      <c r="E1084" s="355">
        <v>46267.604999999996</v>
      </c>
      <c r="F1084" s="356">
        <v>13044.977000000001</v>
      </c>
      <c r="G1084" s="356">
        <v>3451.0174999999999</v>
      </c>
      <c r="H1084" s="357">
        <v>74150.429499999998</v>
      </c>
      <c r="I1084" s="54"/>
      <c r="J1084" s="54"/>
      <c r="BY1084" s="247"/>
      <c r="BZ1084" s="64"/>
      <c r="CA1084" s="254"/>
      <c r="CB1084" s="254"/>
      <c r="CC1084" s="254"/>
      <c r="CD1084" s="254"/>
      <c r="CE1084" s="254"/>
      <c r="CF1084" s="247"/>
      <c r="CG1084" s="64"/>
      <c r="CH1084" s="255"/>
      <c r="CI1084" s="255"/>
      <c r="CJ1084" s="255"/>
      <c r="CK1084" s="255"/>
      <c r="CL1084" s="255"/>
      <c r="CM1084" s="256"/>
      <c r="CN1084" s="256"/>
      <c r="CO1084" s="256"/>
      <c r="CP1084" s="256"/>
      <c r="CQ1084" s="256"/>
      <c r="CR1084" s="247"/>
      <c r="CS1084" s="64"/>
      <c r="CT1084" s="226"/>
      <c r="CU1084" s="226"/>
      <c r="CV1084" s="226"/>
      <c r="CW1084" s="226"/>
      <c r="CX1084" s="226"/>
      <c r="CY1084" s="247"/>
      <c r="CZ1084" s="64"/>
      <c r="DA1084" s="256"/>
      <c r="DB1084" s="256"/>
      <c r="DC1084" s="256"/>
      <c r="DD1084" s="256"/>
      <c r="DE1084" s="256"/>
    </row>
    <row r="1085" spans="1:109" ht="16.5" x14ac:dyDescent="0.3">
      <c r="A1085" s="410">
        <v>2012</v>
      </c>
      <c r="B1085" s="64" t="s">
        <v>49</v>
      </c>
      <c r="C1085" s="358" t="s">
        <v>115</v>
      </c>
      <c r="D1085" s="359">
        <v>10291.220000000001</v>
      </c>
      <c r="E1085" s="359">
        <v>44950.93</v>
      </c>
      <c r="F1085" s="360">
        <v>10558.495000000001</v>
      </c>
      <c r="G1085" s="360">
        <v>1939.5074999999999</v>
      </c>
      <c r="H1085" s="118">
        <v>67740.152500000011</v>
      </c>
      <c r="I1085" s="54"/>
      <c r="J1085" s="54"/>
      <c r="BY1085" s="247"/>
      <c r="BZ1085" s="64"/>
      <c r="CA1085" s="254"/>
      <c r="CB1085" s="254"/>
      <c r="CC1085" s="254"/>
      <c r="CD1085" s="254"/>
      <c r="CE1085" s="254"/>
      <c r="CF1085" s="247"/>
      <c r="CG1085" s="64"/>
      <c r="CH1085" s="255"/>
      <c r="CI1085" s="255"/>
      <c r="CJ1085" s="255"/>
      <c r="CK1085" s="255"/>
      <c r="CL1085" s="255"/>
      <c r="CM1085" s="256"/>
      <c r="CN1085" s="256"/>
      <c r="CO1085" s="256"/>
      <c r="CP1085" s="256"/>
      <c r="CQ1085" s="256"/>
      <c r="CR1085" s="247"/>
      <c r="CS1085" s="64"/>
      <c r="CT1085" s="226"/>
      <c r="CU1085" s="226"/>
      <c r="CV1085" s="226"/>
      <c r="CW1085" s="226"/>
      <c r="CX1085" s="226"/>
      <c r="CY1085" s="247"/>
      <c r="CZ1085" s="64"/>
      <c r="DA1085" s="256"/>
      <c r="DB1085" s="256"/>
      <c r="DC1085" s="256"/>
      <c r="DD1085" s="256"/>
      <c r="DE1085" s="256"/>
    </row>
    <row r="1086" spans="1:109" ht="16.5" x14ac:dyDescent="0.3">
      <c r="A1086" s="391">
        <v>2013</v>
      </c>
      <c r="B1086" s="353" t="s">
        <v>50</v>
      </c>
      <c r="C1086" s="354" t="s">
        <v>115</v>
      </c>
      <c r="D1086" s="355">
        <v>10644.205</v>
      </c>
      <c r="E1086" s="355">
        <v>34861.335000000006</v>
      </c>
      <c r="F1086" s="356">
        <v>12484.0075</v>
      </c>
      <c r="G1086" s="356">
        <v>3185.3</v>
      </c>
      <c r="H1086" s="357">
        <v>61174.847500000003</v>
      </c>
      <c r="I1086" s="54"/>
      <c r="J1086" s="54"/>
      <c r="BY1086" s="247"/>
      <c r="BZ1086" s="64"/>
      <c r="CA1086" s="254"/>
      <c r="CB1086" s="254"/>
      <c r="CC1086" s="254"/>
      <c r="CD1086" s="254"/>
      <c r="CE1086" s="254"/>
      <c r="CF1086" s="247"/>
      <c r="CG1086" s="64"/>
      <c r="CH1086" s="255"/>
      <c r="CI1086" s="255"/>
      <c r="CJ1086" s="255"/>
      <c r="CK1086" s="255"/>
      <c r="CL1086" s="255"/>
      <c r="CM1086" s="256"/>
      <c r="CN1086" s="256"/>
      <c r="CO1086" s="256"/>
      <c r="CP1086" s="256"/>
      <c r="CQ1086" s="256"/>
      <c r="CR1086" s="247"/>
      <c r="CS1086" s="64"/>
      <c r="CT1086" s="226"/>
      <c r="CU1086" s="226"/>
      <c r="CV1086" s="226"/>
      <c r="CW1086" s="226"/>
      <c r="CX1086" s="226"/>
      <c r="CY1086" s="247"/>
      <c r="CZ1086" s="64"/>
      <c r="DA1086" s="256"/>
      <c r="DB1086" s="256"/>
      <c r="DC1086" s="256"/>
      <c r="DD1086" s="256"/>
      <c r="DE1086" s="256"/>
    </row>
    <row r="1087" spans="1:109" ht="16.5" x14ac:dyDescent="0.3">
      <c r="A1087" s="410">
        <v>2013</v>
      </c>
      <c r="B1087" s="64" t="s">
        <v>51</v>
      </c>
      <c r="C1087" s="358" t="s">
        <v>115</v>
      </c>
      <c r="D1087" s="359">
        <v>11404.339999999998</v>
      </c>
      <c r="E1087" s="359">
        <v>43986.209000000003</v>
      </c>
      <c r="F1087" s="360">
        <v>11423.9625</v>
      </c>
      <c r="G1087" s="360">
        <v>3559.3225000000002</v>
      </c>
      <c r="H1087" s="118">
        <v>70373.834000000003</v>
      </c>
      <c r="I1087" s="54"/>
      <c r="J1087" s="54"/>
      <c r="BY1087" s="247"/>
      <c r="BZ1087" s="64"/>
      <c r="CA1087" s="254"/>
      <c r="CB1087" s="254"/>
      <c r="CC1087" s="254"/>
      <c r="CD1087" s="254"/>
      <c r="CE1087" s="254"/>
      <c r="CF1087" s="247"/>
      <c r="CG1087" s="64"/>
      <c r="CH1087" s="255"/>
      <c r="CI1087" s="255"/>
      <c r="CJ1087" s="255"/>
      <c r="CK1087" s="255"/>
      <c r="CL1087" s="255"/>
      <c r="CM1087" s="256"/>
      <c r="CN1087" s="256"/>
      <c r="CO1087" s="256"/>
      <c r="CP1087" s="256"/>
      <c r="CQ1087" s="256"/>
      <c r="CR1087" s="247"/>
      <c r="CS1087" s="64"/>
      <c r="CT1087" s="226"/>
      <c r="CU1087" s="226"/>
      <c r="CV1087" s="226"/>
      <c r="CW1087" s="226"/>
      <c r="CX1087" s="226"/>
      <c r="CY1087" s="247"/>
      <c r="CZ1087" s="64"/>
      <c r="DA1087" s="256"/>
      <c r="DB1087" s="256"/>
      <c r="DC1087" s="256"/>
      <c r="DD1087" s="256"/>
      <c r="DE1087" s="256"/>
    </row>
    <row r="1088" spans="1:109" ht="16.5" x14ac:dyDescent="0.3">
      <c r="A1088" s="391">
        <v>2013</v>
      </c>
      <c r="B1088" s="353" t="s">
        <v>52</v>
      </c>
      <c r="C1088" s="354" t="s">
        <v>115</v>
      </c>
      <c r="D1088" s="355">
        <v>11859.994999999999</v>
      </c>
      <c r="E1088" s="355">
        <v>37498.662000000004</v>
      </c>
      <c r="F1088" s="356">
        <v>11259.817499999999</v>
      </c>
      <c r="G1088" s="356">
        <v>1650.9649999999999</v>
      </c>
      <c r="H1088" s="357">
        <v>62269.439500000008</v>
      </c>
      <c r="I1088" s="54"/>
      <c r="J1088" s="54"/>
      <c r="BY1088" s="247"/>
      <c r="BZ1088" s="64"/>
      <c r="CA1088" s="254"/>
      <c r="CB1088" s="254"/>
      <c r="CC1088" s="254"/>
      <c r="CD1088" s="254"/>
      <c r="CE1088" s="254"/>
      <c r="CF1088" s="247"/>
      <c r="CG1088" s="64"/>
      <c r="CH1088" s="255"/>
      <c r="CI1088" s="255"/>
      <c r="CJ1088" s="255"/>
      <c r="CK1088" s="255"/>
      <c r="CL1088" s="255"/>
      <c r="CM1088" s="256"/>
      <c r="CN1088" s="256"/>
      <c r="CO1088" s="256"/>
      <c r="CP1088" s="256"/>
      <c r="CQ1088" s="256"/>
      <c r="CR1088" s="247"/>
      <c r="CS1088" s="64"/>
      <c r="CT1088" s="226"/>
      <c r="CU1088" s="226"/>
      <c r="CV1088" s="226"/>
      <c r="CW1088" s="226"/>
      <c r="CX1088" s="226"/>
      <c r="CY1088" s="247"/>
      <c r="CZ1088" s="64"/>
      <c r="DA1088" s="256"/>
      <c r="DB1088" s="256"/>
      <c r="DC1088" s="256"/>
      <c r="DD1088" s="256"/>
      <c r="DE1088" s="256"/>
    </row>
    <row r="1089" spans="1:109" ht="16.5" x14ac:dyDescent="0.3">
      <c r="A1089" s="410">
        <v>2013</v>
      </c>
      <c r="B1089" s="64" t="s">
        <v>40</v>
      </c>
      <c r="C1089" s="358" t="s">
        <v>115</v>
      </c>
      <c r="D1089" s="359">
        <v>13321.15</v>
      </c>
      <c r="E1089" s="359">
        <v>41820.03</v>
      </c>
      <c r="F1089" s="360">
        <v>14247.805</v>
      </c>
      <c r="G1089" s="360">
        <v>3225.6424999999999</v>
      </c>
      <c r="H1089" s="118">
        <v>72614.627500000002</v>
      </c>
      <c r="I1089" s="54"/>
      <c r="J1089" s="54"/>
      <c r="BY1089" s="247"/>
      <c r="BZ1089" s="64"/>
      <c r="CA1089" s="254"/>
      <c r="CB1089" s="254"/>
      <c r="CC1089" s="254"/>
      <c r="CD1089" s="254"/>
      <c r="CE1089" s="254"/>
      <c r="CF1089" s="247"/>
      <c r="CG1089" s="64"/>
      <c r="CH1089" s="255"/>
      <c r="CI1089" s="255"/>
      <c r="CJ1089" s="255"/>
      <c r="CK1089" s="255"/>
      <c r="CL1089" s="255"/>
      <c r="CM1089" s="256"/>
      <c r="CN1089" s="256"/>
      <c r="CO1089" s="256"/>
      <c r="CP1089" s="256"/>
      <c r="CQ1089" s="256"/>
      <c r="CR1089" s="247"/>
      <c r="CS1089" s="64"/>
      <c r="CT1089" s="226"/>
      <c r="CU1089" s="226"/>
      <c r="CV1089" s="226"/>
      <c r="CW1089" s="226"/>
      <c r="CX1089" s="226"/>
      <c r="CY1089" s="247"/>
      <c r="CZ1089" s="64"/>
      <c r="DA1089" s="256"/>
      <c r="DB1089" s="256"/>
      <c r="DC1089" s="256"/>
      <c r="DD1089" s="256"/>
      <c r="DE1089" s="256"/>
    </row>
    <row r="1090" spans="1:109" ht="16.5" x14ac:dyDescent="0.3">
      <c r="A1090" s="391">
        <v>2013</v>
      </c>
      <c r="B1090" s="353" t="s">
        <v>42</v>
      </c>
      <c r="C1090" s="354" t="s">
        <v>115</v>
      </c>
      <c r="D1090" s="355">
        <v>14395.85</v>
      </c>
      <c r="E1090" s="355">
        <v>43341.592000000004</v>
      </c>
      <c r="F1090" s="356">
        <v>12792.07</v>
      </c>
      <c r="G1090" s="356">
        <v>3114.5375000000004</v>
      </c>
      <c r="H1090" s="357">
        <v>73644.049500000008</v>
      </c>
      <c r="I1090" s="54"/>
      <c r="J1090" s="54"/>
      <c r="BY1090" s="247"/>
      <c r="BZ1090" s="64"/>
      <c r="CA1090" s="254"/>
      <c r="CB1090" s="254"/>
      <c r="CC1090" s="254"/>
      <c r="CD1090" s="254"/>
      <c r="CE1090" s="254"/>
      <c r="CF1090" s="247"/>
      <c r="CG1090" s="64"/>
      <c r="CH1090" s="255"/>
      <c r="CI1090" s="255"/>
      <c r="CJ1090" s="255"/>
      <c r="CK1090" s="255"/>
      <c r="CL1090" s="255"/>
      <c r="CM1090" s="256"/>
      <c r="CN1090" s="256"/>
      <c r="CO1090" s="256"/>
      <c r="CP1090" s="256"/>
      <c r="CQ1090" s="256"/>
      <c r="CR1090" s="247"/>
      <c r="CS1090" s="64"/>
      <c r="CT1090" s="226"/>
      <c r="CU1090" s="226"/>
      <c r="CV1090" s="226"/>
      <c r="CW1090" s="226"/>
      <c r="CX1090" s="226"/>
      <c r="CY1090" s="247"/>
      <c r="CZ1090" s="64"/>
      <c r="DA1090" s="256"/>
      <c r="DB1090" s="256"/>
      <c r="DC1090" s="256"/>
      <c r="DD1090" s="256"/>
      <c r="DE1090" s="256"/>
    </row>
    <row r="1091" spans="1:109" ht="16.5" x14ac:dyDescent="0.3">
      <c r="A1091" s="410">
        <v>2013</v>
      </c>
      <c r="B1091" s="64" t="s">
        <v>43</v>
      </c>
      <c r="C1091" s="358" t="s">
        <v>115</v>
      </c>
      <c r="D1091" s="359">
        <v>12981.539000000001</v>
      </c>
      <c r="E1091" s="359">
        <v>44680.754000000008</v>
      </c>
      <c r="F1091" s="360">
        <v>12410.1875</v>
      </c>
      <c r="G1091" s="360">
        <v>2915.6675</v>
      </c>
      <c r="H1091" s="118">
        <v>72988.148000000001</v>
      </c>
      <c r="I1091" s="54"/>
      <c r="J1091" s="54"/>
      <c r="BY1091" s="247"/>
      <c r="BZ1091" s="64"/>
      <c r="CA1091" s="254"/>
      <c r="CB1091" s="254"/>
      <c r="CC1091" s="254"/>
      <c r="CD1091" s="254"/>
      <c r="CE1091" s="254"/>
      <c r="CF1091" s="247"/>
      <c r="CG1091" s="64"/>
      <c r="CH1091" s="255"/>
      <c r="CI1091" s="255"/>
      <c r="CJ1091" s="255"/>
      <c r="CK1091" s="255"/>
      <c r="CL1091" s="255"/>
      <c r="CM1091" s="256"/>
      <c r="CN1091" s="256"/>
      <c r="CO1091" s="256"/>
      <c r="CP1091" s="256"/>
      <c r="CQ1091" s="256"/>
      <c r="CR1091" s="247"/>
      <c r="CS1091" s="64"/>
      <c r="CT1091" s="226"/>
      <c r="CU1091" s="226"/>
      <c r="CV1091" s="226"/>
      <c r="CW1091" s="226"/>
      <c r="CX1091" s="226"/>
      <c r="CY1091" s="247"/>
      <c r="CZ1091" s="64"/>
      <c r="DA1091" s="256"/>
      <c r="DB1091" s="256"/>
      <c r="DC1091" s="256"/>
      <c r="DD1091" s="256"/>
      <c r="DE1091" s="256"/>
    </row>
    <row r="1092" spans="1:109" ht="16.5" x14ac:dyDescent="0.3">
      <c r="A1092" s="391">
        <v>2013</v>
      </c>
      <c r="B1092" s="353" t="s">
        <v>44</v>
      </c>
      <c r="C1092" s="354" t="s">
        <v>115</v>
      </c>
      <c r="D1092" s="355">
        <v>14310.109999999999</v>
      </c>
      <c r="E1092" s="355">
        <v>48610.497000000003</v>
      </c>
      <c r="F1092" s="356">
        <v>14679.584999999999</v>
      </c>
      <c r="G1092" s="356">
        <v>3397.125</v>
      </c>
      <c r="H1092" s="357">
        <v>80997.316999999995</v>
      </c>
      <c r="I1092" s="54"/>
      <c r="J1092" s="54"/>
      <c r="BY1092" s="247"/>
      <c r="BZ1092" s="64"/>
      <c r="CA1092" s="254"/>
      <c r="CB1092" s="254"/>
      <c r="CC1092" s="254"/>
      <c r="CD1092" s="254"/>
      <c r="CE1092" s="254"/>
      <c r="CF1092" s="247"/>
      <c r="CG1092" s="64"/>
      <c r="CH1092" s="255"/>
      <c r="CI1092" s="255"/>
      <c r="CJ1092" s="255"/>
      <c r="CK1092" s="255"/>
      <c r="CL1092" s="255"/>
      <c r="CM1092" s="256"/>
      <c r="CN1092" s="256"/>
      <c r="CO1092" s="256"/>
      <c r="CP1092" s="256"/>
      <c r="CQ1092" s="256"/>
      <c r="CR1092" s="247"/>
      <c r="CS1092" s="64"/>
      <c r="CT1092" s="226"/>
      <c r="CU1092" s="226"/>
      <c r="CV1092" s="226"/>
      <c r="CW1092" s="226"/>
      <c r="CX1092" s="226"/>
      <c r="CY1092" s="247"/>
      <c r="CZ1092" s="64"/>
      <c r="DA1092" s="256"/>
      <c r="DB1092" s="256"/>
      <c r="DC1092" s="256"/>
      <c r="DD1092" s="256"/>
      <c r="DE1092" s="256"/>
    </row>
    <row r="1093" spans="1:109" ht="16.5" x14ac:dyDescent="0.3">
      <c r="A1093" s="410">
        <v>2013</v>
      </c>
      <c r="B1093" s="64" t="s">
        <v>45</v>
      </c>
      <c r="C1093" s="358" t="s">
        <v>115</v>
      </c>
      <c r="D1093" s="359">
        <v>13874.656999999999</v>
      </c>
      <c r="E1093" s="359">
        <v>45958.037000000004</v>
      </c>
      <c r="F1093" s="360">
        <v>15197.782999999999</v>
      </c>
      <c r="G1093" s="360">
        <v>3697.8125</v>
      </c>
      <c r="H1093" s="118">
        <v>78728.289500000014</v>
      </c>
      <c r="I1093" s="54"/>
      <c r="J1093" s="54"/>
      <c r="BY1093" s="247"/>
      <c r="BZ1093" s="64"/>
      <c r="CA1093" s="254"/>
      <c r="CB1093" s="254"/>
      <c r="CC1093" s="254"/>
      <c r="CD1093" s="254"/>
      <c r="CE1093" s="254"/>
      <c r="CF1093" s="247"/>
      <c r="CG1093" s="64"/>
      <c r="CH1093" s="255"/>
      <c r="CI1093" s="255"/>
      <c r="CJ1093" s="255"/>
      <c r="CK1093" s="255"/>
      <c r="CL1093" s="255"/>
      <c r="CM1093" s="256"/>
      <c r="CN1093" s="256"/>
      <c r="CO1093" s="256"/>
      <c r="CP1093" s="256"/>
      <c r="CQ1093" s="256"/>
      <c r="CR1093" s="247"/>
      <c r="CS1093" s="64"/>
      <c r="CT1093" s="226"/>
      <c r="CU1093" s="226"/>
      <c r="CV1093" s="226"/>
      <c r="CW1093" s="226"/>
      <c r="CX1093" s="226"/>
      <c r="CY1093" s="247"/>
      <c r="CZ1093" s="64"/>
      <c r="DA1093" s="256"/>
      <c r="DB1093" s="256"/>
      <c r="DC1093" s="256"/>
      <c r="DD1093" s="256"/>
      <c r="DE1093" s="256"/>
    </row>
    <row r="1094" spans="1:109" ht="16.5" x14ac:dyDescent="0.3">
      <c r="A1094" s="391">
        <v>2013</v>
      </c>
      <c r="B1094" s="353" t="s">
        <v>46</v>
      </c>
      <c r="C1094" s="354" t="s">
        <v>115</v>
      </c>
      <c r="D1094" s="355">
        <v>14825.5</v>
      </c>
      <c r="E1094" s="355">
        <v>43709.237999999998</v>
      </c>
      <c r="F1094" s="356">
        <v>14008.695</v>
      </c>
      <c r="G1094" s="356">
        <v>3040.71</v>
      </c>
      <c r="H1094" s="357">
        <v>75584.142999999996</v>
      </c>
      <c r="I1094" s="54"/>
      <c r="J1094" s="54"/>
      <c r="BY1094" s="247"/>
      <c r="BZ1094" s="64"/>
      <c r="CA1094" s="254"/>
      <c r="CB1094" s="254"/>
      <c r="CC1094" s="254"/>
      <c r="CD1094" s="254"/>
      <c r="CE1094" s="254"/>
      <c r="CF1094" s="247"/>
      <c r="CG1094" s="64"/>
      <c r="CH1094" s="255"/>
      <c r="CI1094" s="255"/>
      <c r="CJ1094" s="255"/>
      <c r="CK1094" s="255"/>
      <c r="CL1094" s="255"/>
      <c r="CM1094" s="256"/>
      <c r="CN1094" s="256"/>
      <c r="CO1094" s="256"/>
      <c r="CP1094" s="256"/>
      <c r="CQ1094" s="256"/>
      <c r="CR1094" s="247"/>
      <c r="CS1094" s="64"/>
      <c r="CT1094" s="226"/>
      <c r="CU1094" s="226"/>
      <c r="CV1094" s="226"/>
      <c r="CW1094" s="226"/>
      <c r="CX1094" s="226"/>
      <c r="CY1094" s="247"/>
      <c r="CZ1094" s="64"/>
      <c r="DA1094" s="256"/>
      <c r="DB1094" s="256"/>
      <c r="DC1094" s="256"/>
      <c r="DD1094" s="256"/>
      <c r="DE1094" s="256"/>
    </row>
    <row r="1095" spans="1:109" ht="16.5" x14ac:dyDescent="0.3">
      <c r="A1095" s="410">
        <v>2013</v>
      </c>
      <c r="B1095" s="64" t="s">
        <v>47</v>
      </c>
      <c r="C1095" s="358" t="s">
        <v>115</v>
      </c>
      <c r="D1095" s="359">
        <v>12291.439999999999</v>
      </c>
      <c r="E1095" s="359">
        <v>50923.082000000009</v>
      </c>
      <c r="F1095" s="360">
        <v>14786.919</v>
      </c>
      <c r="G1095" s="360">
        <v>4529.7725</v>
      </c>
      <c r="H1095" s="118">
        <v>82531.213499999998</v>
      </c>
      <c r="I1095" s="54"/>
      <c r="J1095" s="54"/>
      <c r="BY1095" s="247"/>
      <c r="BZ1095" s="64"/>
      <c r="CA1095" s="254"/>
      <c r="CB1095" s="254"/>
      <c r="CC1095" s="254"/>
      <c r="CD1095" s="254"/>
      <c r="CE1095" s="254"/>
      <c r="CF1095" s="247"/>
      <c r="CG1095" s="64"/>
      <c r="CH1095" s="255"/>
      <c r="CI1095" s="255"/>
      <c r="CJ1095" s="255"/>
      <c r="CK1095" s="255"/>
      <c r="CL1095" s="255"/>
      <c r="CM1095" s="256"/>
      <c r="CN1095" s="256"/>
      <c r="CO1095" s="256"/>
      <c r="CP1095" s="256"/>
      <c r="CQ1095" s="256"/>
      <c r="CR1095" s="247"/>
      <c r="CS1095" s="64"/>
      <c r="CT1095" s="226"/>
      <c r="CU1095" s="226"/>
      <c r="CV1095" s="226"/>
      <c r="CW1095" s="226"/>
      <c r="CX1095" s="226"/>
      <c r="CY1095" s="247"/>
      <c r="CZ1095" s="64"/>
      <c r="DA1095" s="256"/>
      <c r="DB1095" s="256"/>
      <c r="DC1095" s="256"/>
      <c r="DD1095" s="256"/>
      <c r="DE1095" s="256"/>
    </row>
    <row r="1096" spans="1:109" ht="16.5" x14ac:dyDescent="0.3">
      <c r="A1096" s="391">
        <v>2013</v>
      </c>
      <c r="B1096" s="353" t="s">
        <v>48</v>
      </c>
      <c r="C1096" s="354" t="s">
        <v>115</v>
      </c>
      <c r="D1096" s="355">
        <v>12118.68</v>
      </c>
      <c r="E1096" s="355">
        <v>49525.772000000004</v>
      </c>
      <c r="F1096" s="356">
        <v>13745.1675</v>
      </c>
      <c r="G1096" s="356">
        <v>4609.8775000000005</v>
      </c>
      <c r="H1096" s="357">
        <v>79999.497000000003</v>
      </c>
      <c r="I1096" s="54"/>
      <c r="J1096" s="54"/>
      <c r="BY1096" s="247"/>
      <c r="BZ1096" s="64"/>
      <c r="CA1096" s="254"/>
      <c r="CB1096" s="254"/>
      <c r="CC1096" s="254"/>
      <c r="CD1096" s="254"/>
      <c r="CE1096" s="254"/>
      <c r="CF1096" s="247"/>
      <c r="CG1096" s="64"/>
      <c r="CH1096" s="255"/>
      <c r="CI1096" s="255"/>
      <c r="CJ1096" s="255"/>
      <c r="CK1096" s="255"/>
      <c r="CL1096" s="255"/>
      <c r="CM1096" s="256"/>
      <c r="CN1096" s="256"/>
      <c r="CO1096" s="256"/>
      <c r="CP1096" s="256"/>
      <c r="CQ1096" s="256"/>
      <c r="CR1096" s="247"/>
      <c r="CS1096" s="64"/>
      <c r="CT1096" s="226"/>
      <c r="CU1096" s="226"/>
      <c r="CV1096" s="226"/>
      <c r="CW1096" s="226"/>
      <c r="CX1096" s="226"/>
      <c r="CY1096" s="247"/>
      <c r="CZ1096" s="64"/>
      <c r="DA1096" s="256"/>
      <c r="DB1096" s="256"/>
      <c r="DC1096" s="256"/>
      <c r="DD1096" s="256"/>
      <c r="DE1096" s="256"/>
    </row>
    <row r="1097" spans="1:109" ht="16.5" x14ac:dyDescent="0.3">
      <c r="A1097" s="410">
        <v>2013</v>
      </c>
      <c r="B1097" s="64" t="s">
        <v>49</v>
      </c>
      <c r="C1097" s="358" t="s">
        <v>115</v>
      </c>
      <c r="D1097" s="359">
        <v>10726.59</v>
      </c>
      <c r="E1097" s="359">
        <v>44908.540000000008</v>
      </c>
      <c r="F1097" s="360">
        <v>11693.875</v>
      </c>
      <c r="G1097" s="360">
        <v>3730.1125000000002</v>
      </c>
      <c r="H1097" s="118">
        <v>71059.117500000008</v>
      </c>
      <c r="I1097" s="54"/>
      <c r="J1097" s="54"/>
      <c r="BY1097" s="247"/>
      <c r="BZ1097" s="64"/>
      <c r="CA1097" s="254"/>
      <c r="CB1097" s="254"/>
      <c r="CC1097" s="254"/>
      <c r="CD1097" s="254"/>
      <c r="CE1097" s="254"/>
      <c r="CF1097" s="247"/>
      <c r="CG1097" s="64"/>
      <c r="CH1097" s="255"/>
      <c r="CI1097" s="255"/>
      <c r="CJ1097" s="255"/>
      <c r="CK1097" s="255"/>
      <c r="CL1097" s="255"/>
      <c r="CM1097" s="256"/>
      <c r="CN1097" s="256"/>
      <c r="CO1097" s="256"/>
      <c r="CP1097" s="256"/>
      <c r="CQ1097" s="256"/>
      <c r="CR1097" s="247"/>
      <c r="CS1097" s="64"/>
      <c r="CT1097" s="226"/>
      <c r="CU1097" s="226"/>
      <c r="CV1097" s="226"/>
      <c r="CW1097" s="226"/>
      <c r="CX1097" s="226"/>
      <c r="CY1097" s="247"/>
      <c r="CZ1097" s="64"/>
      <c r="DA1097" s="256"/>
      <c r="DB1097" s="256"/>
      <c r="DC1097" s="256"/>
      <c r="DD1097" s="256"/>
      <c r="DE1097" s="256"/>
    </row>
    <row r="1098" spans="1:109" ht="16.5" x14ac:dyDescent="0.3">
      <c r="A1098" s="391">
        <v>2014</v>
      </c>
      <c r="B1098" s="353" t="s">
        <v>50</v>
      </c>
      <c r="C1098" s="354" t="s">
        <v>115</v>
      </c>
      <c r="D1098" s="355">
        <v>11569.220000000001</v>
      </c>
      <c r="E1098" s="355">
        <v>39395.858000000007</v>
      </c>
      <c r="F1098" s="356">
        <v>10788.183500000001</v>
      </c>
      <c r="G1098" s="356">
        <v>3356.3374999999996</v>
      </c>
      <c r="H1098" s="357">
        <v>65109.599000000002</v>
      </c>
      <c r="I1098" s="54"/>
      <c r="J1098" s="54"/>
      <c r="BY1098" s="247"/>
      <c r="BZ1098" s="64"/>
      <c r="CA1098" s="254"/>
      <c r="CB1098" s="254"/>
      <c r="CC1098" s="254"/>
      <c r="CD1098" s="254"/>
      <c r="CE1098" s="254"/>
      <c r="CF1098" s="247"/>
      <c r="CG1098" s="64"/>
      <c r="CH1098" s="255"/>
      <c r="CI1098" s="255"/>
      <c r="CJ1098" s="255"/>
      <c r="CK1098" s="255"/>
      <c r="CL1098" s="255"/>
      <c r="CM1098" s="256"/>
      <c r="CN1098" s="256"/>
      <c r="CO1098" s="256"/>
      <c r="CP1098" s="256"/>
      <c r="CQ1098" s="256"/>
      <c r="CR1098" s="247"/>
      <c r="CS1098" s="64"/>
      <c r="CT1098" s="226"/>
      <c r="CU1098" s="226"/>
      <c r="CV1098" s="226"/>
      <c r="CW1098" s="226"/>
      <c r="CX1098" s="226"/>
      <c r="CY1098" s="247"/>
      <c r="CZ1098" s="64"/>
      <c r="DA1098" s="256"/>
      <c r="DB1098" s="256"/>
      <c r="DC1098" s="256"/>
      <c r="DD1098" s="256"/>
      <c r="DE1098" s="256"/>
    </row>
    <row r="1099" spans="1:109" ht="16.5" x14ac:dyDescent="0.3">
      <c r="A1099" s="410">
        <v>2014</v>
      </c>
      <c r="B1099" s="64" t="s">
        <v>51</v>
      </c>
      <c r="C1099" s="358" t="s">
        <v>115</v>
      </c>
      <c r="D1099" s="359">
        <v>12690.7</v>
      </c>
      <c r="E1099" s="359">
        <v>47869.974999999999</v>
      </c>
      <c r="F1099" s="360">
        <v>12257.602499999999</v>
      </c>
      <c r="G1099" s="360">
        <v>5109.16</v>
      </c>
      <c r="H1099" s="118">
        <v>77927.4375</v>
      </c>
      <c r="I1099" s="54"/>
      <c r="J1099" s="54"/>
      <c r="BY1099" s="247"/>
      <c r="BZ1099" s="64"/>
      <c r="CA1099" s="254"/>
      <c r="CB1099" s="254"/>
      <c r="CC1099" s="254"/>
      <c r="CD1099" s="254"/>
      <c r="CE1099" s="254"/>
      <c r="CF1099" s="247"/>
      <c r="CG1099" s="64"/>
      <c r="CH1099" s="255"/>
      <c r="CI1099" s="255"/>
      <c r="CJ1099" s="255"/>
      <c r="CK1099" s="255"/>
      <c r="CL1099" s="255"/>
      <c r="CM1099" s="256"/>
      <c r="CN1099" s="256"/>
      <c r="CO1099" s="256"/>
      <c r="CP1099" s="256"/>
      <c r="CQ1099" s="256"/>
      <c r="CR1099" s="247"/>
      <c r="CS1099" s="64"/>
      <c r="CT1099" s="226"/>
      <c r="CU1099" s="226"/>
      <c r="CV1099" s="226"/>
      <c r="CW1099" s="226"/>
      <c r="CX1099" s="226"/>
      <c r="CY1099" s="247"/>
      <c r="CZ1099" s="64"/>
      <c r="DA1099" s="256"/>
      <c r="DB1099" s="256"/>
      <c r="DC1099" s="256"/>
      <c r="DD1099" s="256"/>
      <c r="DE1099" s="256"/>
    </row>
    <row r="1100" spans="1:109" ht="16.5" x14ac:dyDescent="0.3">
      <c r="A1100" s="391">
        <v>2014</v>
      </c>
      <c r="B1100" s="353" t="s">
        <v>52</v>
      </c>
      <c r="C1100" s="354" t="s">
        <v>115</v>
      </c>
      <c r="D1100" s="355">
        <v>10933.05</v>
      </c>
      <c r="E1100" s="355">
        <v>51579.139999999992</v>
      </c>
      <c r="F1100" s="356">
        <v>12067.452499999999</v>
      </c>
      <c r="G1100" s="356">
        <v>3803.7925</v>
      </c>
      <c r="H1100" s="357">
        <v>78383.434999999998</v>
      </c>
      <c r="I1100" s="54"/>
      <c r="J1100" s="54"/>
      <c r="BY1100" s="247"/>
      <c r="BZ1100" s="64"/>
      <c r="CA1100" s="254"/>
      <c r="CB1100" s="254"/>
      <c r="CC1100" s="254"/>
      <c r="CD1100" s="254"/>
      <c r="CE1100" s="254"/>
      <c r="CF1100" s="247"/>
      <c r="CG1100" s="64"/>
      <c r="CH1100" s="255"/>
      <c r="CI1100" s="255"/>
      <c r="CJ1100" s="255"/>
      <c r="CK1100" s="255"/>
      <c r="CL1100" s="255"/>
      <c r="CM1100" s="256"/>
      <c r="CN1100" s="256"/>
      <c r="CO1100" s="256"/>
      <c r="CP1100" s="256"/>
      <c r="CQ1100" s="256"/>
      <c r="CR1100" s="247"/>
      <c r="CS1100" s="64"/>
      <c r="CT1100" s="226"/>
      <c r="CU1100" s="226"/>
      <c r="CV1100" s="226"/>
      <c r="CW1100" s="226"/>
      <c r="CX1100" s="226"/>
      <c r="CY1100" s="247"/>
      <c r="CZ1100" s="64"/>
      <c r="DA1100" s="256"/>
      <c r="DB1100" s="256"/>
      <c r="DC1100" s="256"/>
      <c r="DD1100" s="256"/>
      <c r="DE1100" s="256"/>
    </row>
    <row r="1101" spans="1:109" ht="16.5" x14ac:dyDescent="0.3">
      <c r="A1101" s="410">
        <v>2014</v>
      </c>
      <c r="B1101" s="64" t="s">
        <v>40</v>
      </c>
      <c r="C1101" s="358" t="s">
        <v>115</v>
      </c>
      <c r="D1101" s="359">
        <v>10918.481000000002</v>
      </c>
      <c r="E1101" s="359">
        <v>43110.19000000001</v>
      </c>
      <c r="F1101" s="360">
        <v>11876.720000000001</v>
      </c>
      <c r="G1101" s="360">
        <v>3355.84</v>
      </c>
      <c r="H1101" s="118">
        <v>69261.231000000014</v>
      </c>
      <c r="I1101" s="54"/>
      <c r="J1101" s="54"/>
      <c r="BY1101" s="247"/>
      <c r="BZ1101" s="64"/>
      <c r="CA1101" s="254"/>
      <c r="CB1101" s="254"/>
      <c r="CC1101" s="254"/>
      <c r="CD1101" s="254"/>
      <c r="CE1101" s="254"/>
      <c r="CF1101" s="247"/>
      <c r="CG1101" s="64"/>
      <c r="CH1101" s="255"/>
      <c r="CI1101" s="255"/>
      <c r="CJ1101" s="255"/>
      <c r="CK1101" s="255"/>
      <c r="CL1101" s="255"/>
      <c r="CM1101" s="256"/>
      <c r="CN1101" s="256"/>
      <c r="CO1101" s="256"/>
      <c r="CP1101" s="256"/>
      <c r="CQ1101" s="256"/>
      <c r="CR1101" s="247"/>
      <c r="CS1101" s="64"/>
      <c r="CT1101" s="226"/>
      <c r="CU1101" s="226"/>
      <c r="CV1101" s="226"/>
      <c r="CW1101" s="226"/>
      <c r="CX1101" s="226"/>
      <c r="CY1101" s="247"/>
      <c r="CZ1101" s="64"/>
      <c r="DA1101" s="256"/>
      <c r="DB1101" s="256"/>
      <c r="DC1101" s="256"/>
      <c r="DD1101" s="256"/>
      <c r="DE1101" s="256"/>
    </row>
    <row r="1102" spans="1:109" ht="16.5" x14ac:dyDescent="0.3">
      <c r="A1102" s="391">
        <v>2014</v>
      </c>
      <c r="B1102" s="353" t="s">
        <v>42</v>
      </c>
      <c r="C1102" s="354" t="s">
        <v>115</v>
      </c>
      <c r="D1102" s="355">
        <v>12137.02</v>
      </c>
      <c r="E1102" s="355">
        <v>49371.245000000003</v>
      </c>
      <c r="F1102" s="356">
        <v>13245.65</v>
      </c>
      <c r="G1102" s="356">
        <v>2972.6200000000003</v>
      </c>
      <c r="H1102" s="357">
        <v>77726.535000000003</v>
      </c>
      <c r="I1102" s="54"/>
      <c r="J1102" s="54"/>
      <c r="BY1102" s="247"/>
      <c r="BZ1102" s="64"/>
      <c r="CA1102" s="254"/>
      <c r="CB1102" s="254"/>
      <c r="CC1102" s="254"/>
      <c r="CD1102" s="254"/>
      <c r="CE1102" s="254"/>
      <c r="CF1102" s="247"/>
      <c r="CG1102" s="64"/>
      <c r="CH1102" s="255"/>
      <c r="CI1102" s="255"/>
      <c r="CJ1102" s="255"/>
      <c r="CK1102" s="255"/>
      <c r="CL1102" s="255"/>
      <c r="CM1102" s="256"/>
      <c r="CN1102" s="256"/>
      <c r="CO1102" s="256"/>
      <c r="CP1102" s="256"/>
      <c r="CQ1102" s="256"/>
      <c r="CR1102" s="247"/>
      <c r="CS1102" s="64"/>
      <c r="CT1102" s="226"/>
      <c r="CU1102" s="226"/>
      <c r="CV1102" s="226"/>
      <c r="CW1102" s="226"/>
      <c r="CX1102" s="226"/>
      <c r="CY1102" s="247"/>
      <c r="CZ1102" s="64"/>
      <c r="DA1102" s="256"/>
      <c r="DB1102" s="256"/>
      <c r="DC1102" s="256"/>
      <c r="DD1102" s="256"/>
      <c r="DE1102" s="256"/>
    </row>
    <row r="1103" spans="1:109" ht="16.5" x14ac:dyDescent="0.3">
      <c r="A1103" s="410">
        <v>2014</v>
      </c>
      <c r="B1103" s="64" t="s">
        <v>43</v>
      </c>
      <c r="C1103" s="358" t="s">
        <v>115</v>
      </c>
      <c r="D1103" s="359">
        <v>11950.27</v>
      </c>
      <c r="E1103" s="359">
        <v>43531.987999999998</v>
      </c>
      <c r="F1103" s="360">
        <v>12091.084999999999</v>
      </c>
      <c r="G1103" s="360">
        <v>3236.58</v>
      </c>
      <c r="H1103" s="118">
        <v>70809.922999999995</v>
      </c>
      <c r="I1103" s="54"/>
      <c r="J1103" s="54"/>
      <c r="BY1103" s="247"/>
      <c r="BZ1103" s="64"/>
      <c r="CA1103" s="254"/>
      <c r="CB1103" s="254"/>
      <c r="CC1103" s="254"/>
      <c r="CD1103" s="254"/>
      <c r="CE1103" s="254"/>
      <c r="CF1103" s="247"/>
      <c r="CG1103" s="64"/>
      <c r="CH1103" s="255"/>
      <c r="CI1103" s="255"/>
      <c r="CJ1103" s="255"/>
      <c r="CK1103" s="255"/>
      <c r="CL1103" s="255"/>
      <c r="CM1103" s="256"/>
      <c r="CN1103" s="256"/>
      <c r="CO1103" s="256"/>
      <c r="CP1103" s="256"/>
      <c r="CQ1103" s="256"/>
      <c r="CR1103" s="247"/>
      <c r="CS1103" s="64"/>
      <c r="CT1103" s="226"/>
      <c r="CU1103" s="226"/>
      <c r="CV1103" s="226"/>
      <c r="CW1103" s="226"/>
      <c r="CX1103" s="226"/>
      <c r="CY1103" s="247"/>
      <c r="CZ1103" s="64"/>
      <c r="DA1103" s="256"/>
      <c r="DB1103" s="256"/>
      <c r="DC1103" s="256"/>
      <c r="DD1103" s="256"/>
      <c r="DE1103" s="256"/>
    </row>
    <row r="1104" spans="1:109" ht="16.5" x14ac:dyDescent="0.3">
      <c r="A1104" s="391">
        <v>2014</v>
      </c>
      <c r="B1104" s="353" t="s">
        <v>44</v>
      </c>
      <c r="C1104" s="354" t="s">
        <v>115</v>
      </c>
      <c r="D1104" s="355">
        <v>10779.060000000001</v>
      </c>
      <c r="E1104" s="355">
        <v>54904.039999999986</v>
      </c>
      <c r="F1104" s="356">
        <v>13689.3915</v>
      </c>
      <c r="G1104" s="356">
        <v>3359.5549999999994</v>
      </c>
      <c r="H1104" s="357">
        <v>82732.046499999997</v>
      </c>
      <c r="I1104" s="54"/>
      <c r="J1104" s="54"/>
      <c r="BY1104" s="247"/>
      <c r="BZ1104" s="64"/>
      <c r="CA1104" s="254"/>
      <c r="CB1104" s="254"/>
      <c r="CC1104" s="254"/>
      <c r="CD1104" s="254"/>
      <c r="CE1104" s="254"/>
      <c r="CF1104" s="247"/>
      <c r="CG1104" s="64"/>
      <c r="CH1104" s="255"/>
      <c r="CI1104" s="255"/>
      <c r="CJ1104" s="255"/>
      <c r="CK1104" s="255"/>
      <c r="CL1104" s="255"/>
      <c r="CM1104" s="256"/>
      <c r="CN1104" s="256"/>
      <c r="CO1104" s="256"/>
      <c r="CP1104" s="256"/>
      <c r="CQ1104" s="256"/>
      <c r="CR1104" s="247"/>
      <c r="CS1104" s="64"/>
      <c r="CT1104" s="226"/>
      <c r="CU1104" s="226"/>
      <c r="CV1104" s="226"/>
      <c r="CW1104" s="226"/>
      <c r="CX1104" s="226"/>
      <c r="CY1104" s="247"/>
      <c r="CZ1104" s="64"/>
      <c r="DA1104" s="256"/>
      <c r="DB1104" s="256"/>
      <c r="DC1104" s="256"/>
      <c r="DD1104" s="256"/>
      <c r="DE1104" s="256"/>
    </row>
    <row r="1105" spans="1:109" ht="16.5" x14ac:dyDescent="0.3">
      <c r="A1105" s="410">
        <v>2014</v>
      </c>
      <c r="B1105" s="64" t="s">
        <v>45</v>
      </c>
      <c r="C1105" s="358" t="s">
        <v>115</v>
      </c>
      <c r="D1105" s="359">
        <v>9741.36</v>
      </c>
      <c r="E1105" s="359">
        <v>53182.190999999999</v>
      </c>
      <c r="F1105" s="360">
        <v>11162.7945</v>
      </c>
      <c r="G1105" s="360">
        <v>3102.3825000000006</v>
      </c>
      <c r="H1105" s="118">
        <v>77188.728000000003</v>
      </c>
      <c r="I1105" s="54"/>
      <c r="J1105" s="54"/>
      <c r="BY1105" s="247"/>
      <c r="BZ1105" s="64"/>
      <c r="CA1105" s="254"/>
      <c r="CB1105" s="254"/>
      <c r="CC1105" s="254"/>
      <c r="CD1105" s="254"/>
      <c r="CE1105" s="254"/>
      <c r="CF1105" s="247"/>
      <c r="CG1105" s="64"/>
      <c r="CH1105" s="255"/>
      <c r="CI1105" s="255"/>
      <c r="CJ1105" s="255"/>
      <c r="CK1105" s="255"/>
      <c r="CL1105" s="255"/>
      <c r="CM1105" s="256"/>
      <c r="CN1105" s="256"/>
      <c r="CO1105" s="256"/>
      <c r="CP1105" s="256"/>
      <c r="CQ1105" s="256"/>
      <c r="CR1105" s="247"/>
      <c r="CS1105" s="64"/>
      <c r="CT1105" s="226"/>
      <c r="CU1105" s="226"/>
      <c r="CV1105" s="226"/>
      <c r="CW1105" s="226"/>
      <c r="CX1105" s="226"/>
      <c r="CY1105" s="247"/>
      <c r="CZ1105" s="64"/>
      <c r="DA1105" s="256"/>
      <c r="DB1105" s="256"/>
      <c r="DC1105" s="256"/>
      <c r="DD1105" s="256"/>
      <c r="DE1105" s="256"/>
    </row>
    <row r="1106" spans="1:109" ht="16.5" x14ac:dyDescent="0.3">
      <c r="A1106" s="391">
        <v>2014</v>
      </c>
      <c r="B1106" s="353" t="s">
        <v>46</v>
      </c>
      <c r="C1106" s="354" t="s">
        <v>115</v>
      </c>
      <c r="D1106" s="355">
        <v>10145.5</v>
      </c>
      <c r="E1106" s="355">
        <v>57811.585000000006</v>
      </c>
      <c r="F1106" s="356">
        <v>12416.255000000001</v>
      </c>
      <c r="G1106" s="356">
        <v>3402.4300000000003</v>
      </c>
      <c r="H1106" s="357">
        <v>83775.77</v>
      </c>
      <c r="I1106" s="54"/>
      <c r="J1106" s="54"/>
      <c r="BY1106" s="247"/>
      <c r="BZ1106" s="64"/>
      <c r="CA1106" s="254"/>
      <c r="CB1106" s="254"/>
      <c r="CC1106" s="254"/>
      <c r="CD1106" s="254"/>
      <c r="CE1106" s="254"/>
      <c r="CF1106" s="247"/>
      <c r="CG1106" s="64"/>
      <c r="CH1106" s="255"/>
      <c r="CI1106" s="255"/>
      <c r="CJ1106" s="255"/>
      <c r="CK1106" s="255"/>
      <c r="CL1106" s="255"/>
      <c r="CM1106" s="256"/>
      <c r="CN1106" s="256"/>
      <c r="CO1106" s="256"/>
      <c r="CP1106" s="256"/>
      <c r="CQ1106" s="256"/>
      <c r="CR1106" s="247"/>
      <c r="CS1106" s="64"/>
      <c r="CT1106" s="226"/>
      <c r="CU1106" s="226"/>
      <c r="CV1106" s="226"/>
      <c r="CW1106" s="226"/>
      <c r="CX1106" s="226"/>
      <c r="CY1106" s="247"/>
      <c r="CZ1106" s="64"/>
      <c r="DA1106" s="256"/>
      <c r="DB1106" s="256"/>
      <c r="DC1106" s="256"/>
      <c r="DD1106" s="256"/>
      <c r="DE1106" s="256"/>
    </row>
    <row r="1107" spans="1:109" ht="16.5" x14ac:dyDescent="0.3">
      <c r="A1107" s="410">
        <v>2014</v>
      </c>
      <c r="B1107" s="64" t="s">
        <v>47</v>
      </c>
      <c r="C1107" s="358" t="s">
        <v>115</v>
      </c>
      <c r="D1107" s="359">
        <v>10452.300000000001</v>
      </c>
      <c r="E1107" s="359">
        <v>55265.811000000002</v>
      </c>
      <c r="F1107" s="360">
        <v>14161.853500000001</v>
      </c>
      <c r="G1107" s="360">
        <v>3889.6</v>
      </c>
      <c r="H1107" s="118">
        <v>83769.564500000008</v>
      </c>
      <c r="I1107" s="54"/>
      <c r="J1107" s="54"/>
      <c r="BY1107" s="247"/>
      <c r="BZ1107" s="64"/>
      <c r="CA1107" s="254"/>
      <c r="CB1107" s="254"/>
      <c r="CC1107" s="254"/>
      <c r="CD1107" s="254"/>
      <c r="CE1107" s="254"/>
      <c r="CF1107" s="247"/>
      <c r="CG1107" s="64"/>
      <c r="CH1107" s="255"/>
      <c r="CI1107" s="255"/>
      <c r="CJ1107" s="255"/>
      <c r="CK1107" s="255"/>
      <c r="CL1107" s="255"/>
      <c r="CM1107" s="256"/>
      <c r="CN1107" s="256"/>
      <c r="CO1107" s="256"/>
      <c r="CP1107" s="256"/>
      <c r="CQ1107" s="256"/>
      <c r="CR1107" s="247"/>
      <c r="CS1107" s="64"/>
      <c r="CT1107" s="226"/>
      <c r="CU1107" s="226"/>
      <c r="CV1107" s="226"/>
      <c r="CW1107" s="226"/>
      <c r="CX1107" s="226"/>
      <c r="CY1107" s="247"/>
      <c r="CZ1107" s="64"/>
      <c r="DA1107" s="256"/>
      <c r="DB1107" s="256"/>
      <c r="DC1107" s="256"/>
      <c r="DD1107" s="256"/>
      <c r="DE1107" s="256"/>
    </row>
    <row r="1108" spans="1:109" ht="16.5" x14ac:dyDescent="0.3">
      <c r="A1108" s="391">
        <v>2014</v>
      </c>
      <c r="B1108" s="353" t="s">
        <v>48</v>
      </c>
      <c r="C1108" s="354" t="s">
        <v>115</v>
      </c>
      <c r="D1108" s="355">
        <v>10639.2</v>
      </c>
      <c r="E1108" s="355">
        <v>51167.383000000002</v>
      </c>
      <c r="F1108" s="356">
        <v>13137.197499999998</v>
      </c>
      <c r="G1108" s="356">
        <v>3198.54</v>
      </c>
      <c r="H1108" s="357">
        <v>78142.320500000002</v>
      </c>
      <c r="I1108" s="54"/>
      <c r="J1108" s="54"/>
      <c r="BY1108" s="247"/>
      <c r="BZ1108" s="64"/>
      <c r="CA1108" s="254"/>
      <c r="CB1108" s="254"/>
      <c r="CC1108" s="254"/>
      <c r="CD1108" s="254"/>
      <c r="CE1108" s="254"/>
      <c r="CF1108" s="247"/>
      <c r="CG1108" s="64"/>
      <c r="CH1108" s="255"/>
      <c r="CI1108" s="255"/>
      <c r="CJ1108" s="255"/>
      <c r="CK1108" s="255"/>
      <c r="CL1108" s="255"/>
      <c r="CM1108" s="256"/>
      <c r="CN1108" s="256"/>
      <c r="CO1108" s="256"/>
      <c r="CP1108" s="256"/>
      <c r="CQ1108" s="256"/>
      <c r="CR1108" s="247"/>
      <c r="CS1108" s="64"/>
      <c r="CT1108" s="226"/>
      <c r="CU1108" s="226"/>
      <c r="CV1108" s="226"/>
      <c r="CW1108" s="226"/>
      <c r="CX1108" s="226"/>
      <c r="CY1108" s="247"/>
      <c r="CZ1108" s="64"/>
      <c r="DA1108" s="256"/>
      <c r="DB1108" s="256"/>
      <c r="DC1108" s="256"/>
      <c r="DD1108" s="256"/>
      <c r="DE1108" s="256"/>
    </row>
    <row r="1109" spans="1:109" ht="16.5" x14ac:dyDescent="0.3">
      <c r="A1109" s="410">
        <v>2014</v>
      </c>
      <c r="B1109" s="64" t="s">
        <v>49</v>
      </c>
      <c r="C1109" s="358" t="s">
        <v>115</v>
      </c>
      <c r="D1109" s="359">
        <v>7860.1</v>
      </c>
      <c r="E1109" s="359">
        <v>53541.443999999996</v>
      </c>
      <c r="F1109" s="360">
        <v>11525.782500000001</v>
      </c>
      <c r="G1109" s="360">
        <v>2715.4349999999999</v>
      </c>
      <c r="H1109" s="118">
        <v>75642.761500000008</v>
      </c>
      <c r="I1109" s="54"/>
      <c r="J1109" s="54"/>
      <c r="BY1109" s="247"/>
      <c r="BZ1109" s="64"/>
      <c r="CA1109" s="254"/>
      <c r="CB1109" s="254"/>
      <c r="CC1109" s="254"/>
      <c r="CD1109" s="254"/>
      <c r="CE1109" s="254"/>
      <c r="CF1109" s="247"/>
      <c r="CG1109" s="64"/>
      <c r="CH1109" s="255"/>
      <c r="CI1109" s="255"/>
      <c r="CJ1109" s="255"/>
      <c r="CK1109" s="255"/>
      <c r="CL1109" s="255"/>
      <c r="CM1109" s="256"/>
      <c r="CN1109" s="256"/>
      <c r="CO1109" s="256"/>
      <c r="CP1109" s="256"/>
      <c r="CQ1109" s="256"/>
      <c r="CR1109" s="247"/>
      <c r="CS1109" s="64"/>
      <c r="CT1109" s="226"/>
      <c r="CU1109" s="226"/>
      <c r="CV1109" s="226"/>
      <c r="CW1109" s="226"/>
      <c r="CX1109" s="226"/>
      <c r="CY1109" s="247"/>
      <c r="CZ1109" s="64"/>
      <c r="DA1109" s="256"/>
      <c r="DB1109" s="256"/>
      <c r="DC1109" s="256"/>
      <c r="DD1109" s="256"/>
      <c r="DE1109" s="256"/>
    </row>
    <row r="1110" spans="1:109" ht="16.5" x14ac:dyDescent="0.3">
      <c r="A1110" s="391">
        <v>2015</v>
      </c>
      <c r="B1110" s="353" t="s">
        <v>50</v>
      </c>
      <c r="C1110" s="354" t="s">
        <v>115</v>
      </c>
      <c r="D1110" s="355">
        <v>7902.82</v>
      </c>
      <c r="E1110" s="355">
        <v>51237.186000000002</v>
      </c>
      <c r="F1110" s="356">
        <v>12365.054</v>
      </c>
      <c r="G1110" s="356">
        <v>3316.84</v>
      </c>
      <c r="H1110" s="357">
        <v>74821.899999999994</v>
      </c>
      <c r="I1110" s="54"/>
      <c r="J1110" s="54"/>
      <c r="BY1110" s="247"/>
      <c r="BZ1110" s="64"/>
      <c r="CA1110" s="254"/>
      <c r="CB1110" s="254"/>
      <c r="CC1110" s="254"/>
      <c r="CD1110" s="254"/>
      <c r="CE1110" s="254"/>
      <c r="CF1110" s="247"/>
      <c r="CG1110" s="64"/>
      <c r="CH1110" s="255"/>
      <c r="CI1110" s="255"/>
      <c r="CJ1110" s="255"/>
      <c r="CK1110" s="255"/>
      <c r="CL1110" s="255"/>
      <c r="CM1110" s="256"/>
      <c r="CN1110" s="256"/>
      <c r="CO1110" s="256"/>
      <c r="CP1110" s="256"/>
      <c r="CQ1110" s="256"/>
      <c r="CR1110" s="247"/>
      <c r="CS1110" s="64"/>
      <c r="CT1110" s="226"/>
      <c r="CU1110" s="226"/>
      <c r="CV1110" s="226"/>
      <c r="CW1110" s="226"/>
      <c r="CX1110" s="226"/>
      <c r="CY1110" s="247"/>
      <c r="CZ1110" s="64"/>
      <c r="DA1110" s="256"/>
      <c r="DB1110" s="256"/>
      <c r="DC1110" s="256"/>
      <c r="DD1110" s="256"/>
      <c r="DE1110" s="256"/>
    </row>
    <row r="1111" spans="1:109" ht="16.5" x14ac:dyDescent="0.3">
      <c r="A1111" s="410">
        <v>2015</v>
      </c>
      <c r="B1111" s="64" t="s">
        <v>51</v>
      </c>
      <c r="C1111" s="358" t="s">
        <v>115</v>
      </c>
      <c r="D1111" s="359">
        <v>10170.209999999997</v>
      </c>
      <c r="E1111" s="359">
        <v>46129.869000000006</v>
      </c>
      <c r="F1111" s="360">
        <v>15341.2325</v>
      </c>
      <c r="G1111" s="360">
        <v>3796.4949999999999</v>
      </c>
      <c r="H1111" s="118">
        <v>75437.806500000006</v>
      </c>
      <c r="I1111" s="54"/>
      <c r="J1111" s="54"/>
      <c r="BY1111" s="247"/>
      <c r="BZ1111" s="64"/>
      <c r="CA1111" s="254"/>
      <c r="CB1111" s="254"/>
      <c r="CC1111" s="254"/>
      <c r="CD1111" s="254"/>
      <c r="CE1111" s="254"/>
      <c r="CF1111" s="247"/>
      <c r="CG1111" s="64"/>
      <c r="CH1111" s="255"/>
      <c r="CI1111" s="255"/>
      <c r="CJ1111" s="255"/>
      <c r="CK1111" s="255"/>
      <c r="CL1111" s="255"/>
      <c r="CM1111" s="256"/>
      <c r="CN1111" s="256"/>
      <c r="CO1111" s="256"/>
      <c r="CP1111" s="256"/>
      <c r="CQ1111" s="256"/>
      <c r="CR1111" s="247"/>
      <c r="CS1111" s="64"/>
      <c r="CT1111" s="226"/>
      <c r="CU1111" s="226"/>
      <c r="CV1111" s="226"/>
      <c r="CW1111" s="226"/>
      <c r="CX1111" s="226"/>
      <c r="CY1111" s="247"/>
      <c r="CZ1111" s="64"/>
      <c r="DA1111" s="256"/>
      <c r="DB1111" s="256"/>
      <c r="DC1111" s="256"/>
      <c r="DD1111" s="256"/>
      <c r="DE1111" s="256"/>
    </row>
    <row r="1112" spans="1:109" ht="16.5" x14ac:dyDescent="0.3">
      <c r="A1112" s="391">
        <v>2015</v>
      </c>
      <c r="B1112" s="353" t="s">
        <v>52</v>
      </c>
      <c r="C1112" s="354" t="s">
        <v>115</v>
      </c>
      <c r="D1112" s="355">
        <v>10951.191000000001</v>
      </c>
      <c r="E1112" s="355">
        <v>52572.872000000003</v>
      </c>
      <c r="F1112" s="356">
        <v>15400.758500000002</v>
      </c>
      <c r="G1112" s="356">
        <v>3518.8</v>
      </c>
      <c r="H1112" s="357">
        <v>82443.621500000008</v>
      </c>
      <c r="I1112" s="54"/>
      <c r="J1112" s="54"/>
      <c r="BY1112" s="247"/>
      <c r="BZ1112" s="64"/>
      <c r="CA1112" s="254"/>
      <c r="CB1112" s="254"/>
      <c r="CC1112" s="254"/>
      <c r="CD1112" s="254"/>
      <c r="CE1112" s="254"/>
      <c r="CF1112" s="247"/>
      <c r="CG1112" s="64"/>
      <c r="CH1112" s="255"/>
      <c r="CI1112" s="255"/>
      <c r="CJ1112" s="255"/>
      <c r="CK1112" s="255"/>
      <c r="CL1112" s="255"/>
      <c r="CM1112" s="256"/>
      <c r="CN1112" s="256"/>
      <c r="CO1112" s="256"/>
      <c r="CP1112" s="256"/>
      <c r="CQ1112" s="256"/>
      <c r="CR1112" s="247"/>
      <c r="CS1112" s="64"/>
      <c r="CT1112" s="226"/>
      <c r="CU1112" s="226"/>
      <c r="CV1112" s="226"/>
      <c r="CW1112" s="226"/>
      <c r="CX1112" s="226"/>
      <c r="CY1112" s="247"/>
      <c r="CZ1112" s="64"/>
      <c r="DA1112" s="256"/>
      <c r="DB1112" s="256"/>
      <c r="DC1112" s="256"/>
      <c r="DD1112" s="256"/>
      <c r="DE1112" s="256"/>
    </row>
    <row r="1113" spans="1:109" ht="16.5" x14ac:dyDescent="0.3">
      <c r="A1113" s="410">
        <v>2015</v>
      </c>
      <c r="B1113" s="64" t="s">
        <v>40</v>
      </c>
      <c r="C1113" s="358" t="s">
        <v>115</v>
      </c>
      <c r="D1113" s="359">
        <v>9068.4</v>
      </c>
      <c r="E1113" s="359">
        <v>49096.94</v>
      </c>
      <c r="F1113" s="360">
        <v>12929.300500000001</v>
      </c>
      <c r="G1113" s="360">
        <v>4063.7175000000002</v>
      </c>
      <c r="H1113" s="118">
        <v>75158.358000000007</v>
      </c>
      <c r="I1113" s="54"/>
      <c r="J1113" s="54"/>
      <c r="BY1113" s="247"/>
      <c r="BZ1113" s="64"/>
      <c r="CA1113" s="254"/>
      <c r="CB1113" s="254"/>
      <c r="CC1113" s="254"/>
      <c r="CD1113" s="254"/>
      <c r="CE1113" s="254"/>
      <c r="CF1113" s="247"/>
      <c r="CG1113" s="64"/>
      <c r="CH1113" s="255"/>
      <c r="CI1113" s="255"/>
      <c r="CJ1113" s="255"/>
      <c r="CK1113" s="255"/>
      <c r="CL1113" s="255"/>
      <c r="CM1113" s="256"/>
      <c r="CN1113" s="256"/>
      <c r="CO1113" s="256"/>
      <c r="CP1113" s="256"/>
      <c r="CQ1113" s="256"/>
      <c r="CR1113" s="247"/>
      <c r="CS1113" s="64"/>
      <c r="CT1113" s="226"/>
      <c r="CU1113" s="226"/>
      <c r="CV1113" s="226"/>
      <c r="CW1113" s="226"/>
      <c r="CX1113" s="226"/>
      <c r="CY1113" s="247"/>
      <c r="CZ1113" s="64"/>
      <c r="DA1113" s="256"/>
      <c r="DB1113" s="256"/>
      <c r="DC1113" s="256"/>
      <c r="DD1113" s="256"/>
      <c r="DE1113" s="256"/>
    </row>
    <row r="1114" spans="1:109" ht="16.5" x14ac:dyDescent="0.3">
      <c r="A1114" s="391">
        <v>2015</v>
      </c>
      <c r="B1114" s="353" t="s">
        <v>42</v>
      </c>
      <c r="C1114" s="354" t="s">
        <v>115</v>
      </c>
      <c r="D1114" s="355">
        <v>12287.73</v>
      </c>
      <c r="E1114" s="355">
        <v>50376.22800000001</v>
      </c>
      <c r="F1114" s="356">
        <v>14412.22</v>
      </c>
      <c r="G1114" s="356">
        <v>3503.8299999999995</v>
      </c>
      <c r="H1114" s="357">
        <v>80580.008000000002</v>
      </c>
      <c r="I1114" s="54"/>
      <c r="J1114" s="54"/>
      <c r="BY1114" s="247"/>
      <c r="BZ1114" s="64"/>
      <c r="CA1114" s="254"/>
      <c r="CB1114" s="254"/>
      <c r="CC1114" s="254"/>
      <c r="CD1114" s="254"/>
      <c r="CE1114" s="254"/>
      <c r="CF1114" s="247"/>
      <c r="CG1114" s="64"/>
      <c r="CH1114" s="255"/>
      <c r="CI1114" s="255"/>
      <c r="CJ1114" s="255"/>
      <c r="CK1114" s="255"/>
      <c r="CL1114" s="255"/>
      <c r="CM1114" s="256"/>
      <c r="CN1114" s="256"/>
      <c r="CO1114" s="256"/>
      <c r="CP1114" s="256"/>
      <c r="CQ1114" s="256"/>
      <c r="CR1114" s="247"/>
      <c r="CS1114" s="64"/>
      <c r="CT1114" s="226"/>
      <c r="CU1114" s="226"/>
      <c r="CV1114" s="226"/>
      <c r="CW1114" s="226"/>
      <c r="CX1114" s="226"/>
      <c r="CY1114" s="247"/>
      <c r="CZ1114" s="64"/>
      <c r="DA1114" s="256"/>
      <c r="DB1114" s="256"/>
      <c r="DC1114" s="256"/>
      <c r="DD1114" s="256"/>
      <c r="DE1114" s="256"/>
    </row>
    <row r="1115" spans="1:109" ht="16.5" x14ac:dyDescent="0.3">
      <c r="A1115" s="410">
        <v>2015</v>
      </c>
      <c r="B1115" s="64" t="s">
        <v>43</v>
      </c>
      <c r="C1115" s="358" t="s">
        <v>115</v>
      </c>
      <c r="D1115" s="359">
        <v>11870.77</v>
      </c>
      <c r="E1115" s="359">
        <v>48116.65</v>
      </c>
      <c r="F1115" s="360">
        <v>13478.473999999998</v>
      </c>
      <c r="G1115" s="360">
        <v>3859.5449999999996</v>
      </c>
      <c r="H1115" s="118">
        <v>77325.438999999998</v>
      </c>
      <c r="I1115" s="54"/>
      <c r="J1115" s="54"/>
      <c r="BY1115" s="247"/>
      <c r="BZ1115" s="64"/>
      <c r="CA1115" s="254"/>
      <c r="CB1115" s="254"/>
      <c r="CC1115" s="254"/>
      <c r="CD1115" s="254"/>
      <c r="CE1115" s="254"/>
      <c r="CF1115" s="247"/>
      <c r="CG1115" s="64"/>
      <c r="CH1115" s="255"/>
      <c r="CI1115" s="255"/>
      <c r="CJ1115" s="255"/>
      <c r="CK1115" s="255"/>
      <c r="CL1115" s="255"/>
      <c r="CM1115" s="256"/>
      <c r="CN1115" s="256"/>
      <c r="CO1115" s="256"/>
      <c r="CP1115" s="256"/>
      <c r="CQ1115" s="256"/>
      <c r="CR1115" s="247"/>
      <c r="CS1115" s="64"/>
      <c r="CT1115" s="226"/>
      <c r="CU1115" s="226"/>
      <c r="CV1115" s="226"/>
      <c r="CW1115" s="226"/>
      <c r="CX1115" s="226"/>
      <c r="CY1115" s="247"/>
      <c r="CZ1115" s="64"/>
      <c r="DA1115" s="256"/>
      <c r="DB1115" s="256"/>
      <c r="DC1115" s="256"/>
      <c r="DD1115" s="256"/>
      <c r="DE1115" s="256"/>
    </row>
    <row r="1116" spans="1:109" ht="16.5" x14ac:dyDescent="0.3">
      <c r="A1116" s="391">
        <v>2015</v>
      </c>
      <c r="B1116" s="353" t="s">
        <v>44</v>
      </c>
      <c r="C1116" s="354" t="s">
        <v>115</v>
      </c>
      <c r="D1116" s="355">
        <v>13785.149999999998</v>
      </c>
      <c r="E1116" s="355">
        <v>53203.981999999996</v>
      </c>
      <c r="F1116" s="356">
        <v>13751.996000000001</v>
      </c>
      <c r="G1116" s="356">
        <v>4172.6549999999997</v>
      </c>
      <c r="H1116" s="357">
        <v>84913.782999999996</v>
      </c>
      <c r="I1116" s="54"/>
      <c r="J1116" s="54"/>
      <c r="BY1116" s="247"/>
      <c r="BZ1116" s="64"/>
      <c r="CA1116" s="254"/>
      <c r="CB1116" s="254"/>
      <c r="CC1116" s="254"/>
      <c r="CD1116" s="254"/>
      <c r="CE1116" s="254"/>
      <c r="CF1116" s="247"/>
      <c r="CG1116" s="64"/>
      <c r="CH1116" s="255"/>
      <c r="CI1116" s="255"/>
      <c r="CJ1116" s="255"/>
      <c r="CK1116" s="255"/>
      <c r="CL1116" s="255"/>
      <c r="CM1116" s="256"/>
      <c r="CN1116" s="256"/>
      <c r="CO1116" s="256"/>
      <c r="CP1116" s="256"/>
      <c r="CQ1116" s="256"/>
      <c r="CR1116" s="247"/>
      <c r="CS1116" s="64"/>
      <c r="CT1116" s="226"/>
      <c r="CU1116" s="226"/>
      <c r="CV1116" s="226"/>
      <c r="CW1116" s="226"/>
      <c r="CX1116" s="226"/>
      <c r="CY1116" s="247"/>
      <c r="CZ1116" s="64"/>
      <c r="DA1116" s="256"/>
      <c r="DB1116" s="256"/>
      <c r="DC1116" s="256"/>
      <c r="DD1116" s="256"/>
      <c r="DE1116" s="256"/>
    </row>
    <row r="1117" spans="1:109" ht="16.5" x14ac:dyDescent="0.3">
      <c r="A1117" s="410">
        <v>2015</v>
      </c>
      <c r="B1117" s="64" t="s">
        <v>45</v>
      </c>
      <c r="C1117" s="358" t="s">
        <v>115</v>
      </c>
      <c r="D1117" s="359">
        <v>13924.845000000001</v>
      </c>
      <c r="E1117" s="359">
        <v>54661.779999999992</v>
      </c>
      <c r="F1117" s="360">
        <v>14085.7965</v>
      </c>
      <c r="G1117" s="360">
        <v>4718.3850000000002</v>
      </c>
      <c r="H1117" s="118">
        <v>87390.806499999992</v>
      </c>
      <c r="I1117" s="54"/>
      <c r="J1117" s="54"/>
      <c r="BY1117" s="247"/>
      <c r="BZ1117" s="64"/>
      <c r="CA1117" s="254"/>
      <c r="CB1117" s="254"/>
      <c r="CC1117" s="254"/>
      <c r="CD1117" s="254"/>
      <c r="CE1117" s="254"/>
      <c r="CF1117" s="247"/>
      <c r="CG1117" s="64"/>
      <c r="CH1117" s="255"/>
      <c r="CI1117" s="255"/>
      <c r="CJ1117" s="255"/>
      <c r="CK1117" s="255"/>
      <c r="CL1117" s="255"/>
      <c r="CM1117" s="256"/>
      <c r="CN1117" s="256"/>
      <c r="CO1117" s="256"/>
      <c r="CP1117" s="256"/>
      <c r="CQ1117" s="256"/>
      <c r="CR1117" s="247"/>
      <c r="CS1117" s="64"/>
      <c r="CT1117" s="226"/>
      <c r="CU1117" s="226"/>
      <c r="CV1117" s="226"/>
      <c r="CW1117" s="226"/>
      <c r="CX1117" s="226"/>
      <c r="CY1117" s="247"/>
      <c r="CZ1117" s="64"/>
      <c r="DA1117" s="256"/>
      <c r="DB1117" s="256"/>
      <c r="DC1117" s="256"/>
      <c r="DD1117" s="256"/>
      <c r="DE1117" s="256"/>
    </row>
    <row r="1118" spans="1:109" ht="16.5" x14ac:dyDescent="0.3">
      <c r="A1118" s="391">
        <v>2015</v>
      </c>
      <c r="B1118" s="353" t="s">
        <v>46</v>
      </c>
      <c r="C1118" s="354" t="s">
        <v>115</v>
      </c>
      <c r="D1118" s="355">
        <v>13204.44</v>
      </c>
      <c r="E1118" s="355">
        <v>54433.256999999983</v>
      </c>
      <c r="F1118" s="356">
        <v>14622.19</v>
      </c>
      <c r="G1118" s="356">
        <v>4292.1000000000004</v>
      </c>
      <c r="H1118" s="357">
        <v>86551.986999999994</v>
      </c>
      <c r="I1118" s="54"/>
      <c r="J1118" s="54"/>
      <c r="BY1118" s="247"/>
      <c r="BZ1118" s="64"/>
      <c r="CA1118" s="254"/>
      <c r="CB1118" s="254"/>
      <c r="CC1118" s="254"/>
      <c r="CD1118" s="254"/>
      <c r="CE1118" s="254"/>
      <c r="CF1118" s="247"/>
      <c r="CG1118" s="64"/>
      <c r="CH1118" s="255"/>
      <c r="CI1118" s="255"/>
      <c r="CJ1118" s="255"/>
      <c r="CK1118" s="255"/>
      <c r="CL1118" s="255"/>
      <c r="CM1118" s="256"/>
      <c r="CN1118" s="256"/>
      <c r="CO1118" s="256"/>
      <c r="CP1118" s="256"/>
      <c r="CQ1118" s="256"/>
      <c r="CR1118" s="247"/>
      <c r="CS1118" s="64"/>
      <c r="CT1118" s="226"/>
      <c r="CU1118" s="226"/>
      <c r="CV1118" s="226"/>
      <c r="CW1118" s="226"/>
      <c r="CX1118" s="226"/>
      <c r="CY1118" s="247"/>
      <c r="CZ1118" s="64"/>
      <c r="DA1118" s="256"/>
      <c r="DB1118" s="256"/>
      <c r="DC1118" s="256"/>
      <c r="DD1118" s="256"/>
      <c r="DE1118" s="256"/>
    </row>
    <row r="1119" spans="1:109" ht="16.5" x14ac:dyDescent="0.3">
      <c r="A1119" s="410">
        <v>2015</v>
      </c>
      <c r="B1119" s="64" t="s">
        <v>47</v>
      </c>
      <c r="C1119" s="358" t="s">
        <v>115</v>
      </c>
      <c r="D1119" s="359">
        <v>14033.360000000002</v>
      </c>
      <c r="E1119" s="359">
        <v>56949.631000000008</v>
      </c>
      <c r="F1119" s="360">
        <v>15694.9385</v>
      </c>
      <c r="G1119" s="360">
        <v>4549.6399999999994</v>
      </c>
      <c r="H1119" s="118">
        <v>91227.569500000012</v>
      </c>
      <c r="I1119" s="54"/>
      <c r="J1119" s="54"/>
      <c r="BY1119" s="247"/>
      <c r="BZ1119" s="64"/>
      <c r="CA1119" s="254"/>
      <c r="CB1119" s="254"/>
      <c r="CC1119" s="254"/>
      <c r="CD1119" s="254"/>
      <c r="CE1119" s="254"/>
      <c r="CF1119" s="247"/>
      <c r="CG1119" s="64"/>
      <c r="CH1119" s="255"/>
      <c r="CI1119" s="255"/>
      <c r="CJ1119" s="255"/>
      <c r="CK1119" s="255"/>
      <c r="CL1119" s="255"/>
      <c r="CM1119" s="256"/>
      <c r="CN1119" s="256"/>
      <c r="CO1119" s="256"/>
      <c r="CP1119" s="256"/>
      <c r="CQ1119" s="256"/>
      <c r="CR1119" s="247"/>
      <c r="CS1119" s="64"/>
      <c r="CT1119" s="226"/>
      <c r="CU1119" s="226"/>
      <c r="CV1119" s="226"/>
      <c r="CW1119" s="226"/>
      <c r="CX1119" s="226"/>
      <c r="CY1119" s="247"/>
      <c r="CZ1119" s="64"/>
      <c r="DA1119" s="256"/>
      <c r="DB1119" s="256"/>
      <c r="DC1119" s="256"/>
      <c r="DD1119" s="256"/>
      <c r="DE1119" s="256"/>
    </row>
    <row r="1120" spans="1:109" ht="16.5" x14ac:dyDescent="0.3">
      <c r="A1120" s="391">
        <v>2015</v>
      </c>
      <c r="B1120" s="353" t="s">
        <v>48</v>
      </c>
      <c r="C1120" s="354" t="s">
        <v>115</v>
      </c>
      <c r="D1120" s="355">
        <v>12618.09</v>
      </c>
      <c r="E1120" s="355">
        <v>51632.691999999995</v>
      </c>
      <c r="F1120" s="356">
        <v>14642.525999999998</v>
      </c>
      <c r="G1120" s="356">
        <v>3541.7799999999997</v>
      </c>
      <c r="H1120" s="357">
        <v>82435.087999999989</v>
      </c>
      <c r="I1120" s="54"/>
      <c r="J1120" s="54"/>
      <c r="BY1120" s="247"/>
      <c r="BZ1120" s="64"/>
      <c r="CA1120" s="254"/>
      <c r="CB1120" s="254"/>
      <c r="CC1120" s="254"/>
      <c r="CD1120" s="254"/>
      <c r="CE1120" s="254"/>
      <c r="CF1120" s="247"/>
      <c r="CG1120" s="64"/>
      <c r="CH1120" s="255"/>
      <c r="CI1120" s="255"/>
      <c r="CJ1120" s="255"/>
      <c r="CK1120" s="255"/>
      <c r="CL1120" s="255"/>
      <c r="CM1120" s="256"/>
      <c r="CN1120" s="256"/>
      <c r="CO1120" s="256"/>
      <c r="CP1120" s="256"/>
      <c r="CQ1120" s="256"/>
      <c r="CR1120" s="247"/>
      <c r="CS1120" s="64"/>
      <c r="CT1120" s="226"/>
      <c r="CU1120" s="226"/>
      <c r="CV1120" s="226"/>
      <c r="CW1120" s="226"/>
      <c r="CX1120" s="226"/>
      <c r="CY1120" s="247"/>
      <c r="CZ1120" s="64"/>
      <c r="DA1120" s="256"/>
      <c r="DB1120" s="256"/>
      <c r="DC1120" s="256"/>
      <c r="DD1120" s="256"/>
      <c r="DE1120" s="256"/>
    </row>
    <row r="1121" spans="1:109" ht="16.5" x14ac:dyDescent="0.3">
      <c r="A1121" s="410">
        <v>2015</v>
      </c>
      <c r="B1121" s="64" t="s">
        <v>49</v>
      </c>
      <c r="C1121" s="358" t="s">
        <v>115</v>
      </c>
      <c r="D1121" s="359">
        <v>12522.870000000003</v>
      </c>
      <c r="E1121" s="359">
        <v>55010.623999999996</v>
      </c>
      <c r="F1121" s="360">
        <v>14242.684499999999</v>
      </c>
      <c r="G1121" s="360">
        <v>3496.1800000000003</v>
      </c>
      <c r="H1121" s="118">
        <v>85272.358500000002</v>
      </c>
      <c r="I1121" s="54"/>
      <c r="J1121" s="54"/>
      <c r="BY1121" s="247"/>
      <c r="BZ1121" s="64"/>
      <c r="CA1121" s="254"/>
      <c r="CB1121" s="254"/>
      <c r="CC1121" s="254"/>
      <c r="CD1121" s="254"/>
      <c r="CE1121" s="254"/>
      <c r="CF1121" s="247"/>
      <c r="CG1121" s="64"/>
      <c r="CH1121" s="255"/>
      <c r="CI1121" s="255"/>
      <c r="CJ1121" s="255"/>
      <c r="CK1121" s="255"/>
      <c r="CL1121" s="255"/>
      <c r="CM1121" s="256"/>
      <c r="CN1121" s="256"/>
      <c r="CO1121" s="256"/>
      <c r="CP1121" s="256"/>
      <c r="CQ1121" s="256"/>
      <c r="CR1121" s="247"/>
      <c r="CS1121" s="64"/>
      <c r="CT1121" s="226"/>
      <c r="CU1121" s="226"/>
      <c r="CV1121" s="226"/>
      <c r="CW1121" s="226"/>
      <c r="CX1121" s="226"/>
      <c r="CY1121" s="247"/>
      <c r="CZ1121" s="64"/>
      <c r="DA1121" s="256"/>
      <c r="DB1121" s="256"/>
      <c r="DC1121" s="256"/>
      <c r="DD1121" s="256"/>
      <c r="DE1121" s="256"/>
    </row>
    <row r="1122" spans="1:109" ht="16.5" x14ac:dyDescent="0.3">
      <c r="A1122" s="391">
        <v>2016</v>
      </c>
      <c r="B1122" s="353" t="s">
        <v>50</v>
      </c>
      <c r="C1122" s="354" t="s">
        <v>115</v>
      </c>
      <c r="D1122" s="355">
        <v>11849.109999999999</v>
      </c>
      <c r="E1122" s="355">
        <v>49821.676999999996</v>
      </c>
      <c r="F1122" s="356">
        <v>13160.472500000002</v>
      </c>
      <c r="G1122" s="356">
        <v>4508.5750000000007</v>
      </c>
      <c r="H1122" s="357">
        <v>79339.834499999997</v>
      </c>
      <c r="I1122" s="54"/>
      <c r="J1122" s="54"/>
      <c r="BY1122" s="247"/>
      <c r="BZ1122" s="64"/>
      <c r="CA1122" s="254"/>
      <c r="CB1122" s="254"/>
      <c r="CC1122" s="254"/>
      <c r="CD1122" s="254"/>
      <c r="CE1122" s="254"/>
      <c r="CF1122" s="247"/>
      <c r="CG1122" s="64"/>
      <c r="CH1122" s="255"/>
      <c r="CI1122" s="255"/>
      <c r="CJ1122" s="255"/>
      <c r="CK1122" s="255"/>
      <c r="CL1122" s="255"/>
      <c r="CM1122" s="256"/>
      <c r="CN1122" s="256"/>
      <c r="CO1122" s="256"/>
      <c r="CP1122" s="256"/>
      <c r="CQ1122" s="256"/>
      <c r="CR1122" s="247"/>
      <c r="CS1122" s="64"/>
      <c r="CT1122" s="226"/>
      <c r="CU1122" s="226"/>
      <c r="CV1122" s="226"/>
      <c r="CW1122" s="226"/>
      <c r="CX1122" s="226"/>
      <c r="CY1122" s="247"/>
      <c r="CZ1122" s="64"/>
      <c r="DA1122" s="256"/>
      <c r="DB1122" s="256"/>
      <c r="DC1122" s="256"/>
      <c r="DD1122" s="256"/>
      <c r="DE1122" s="256"/>
    </row>
    <row r="1123" spans="1:109" ht="16.5" x14ac:dyDescent="0.3">
      <c r="A1123" s="410">
        <v>2016</v>
      </c>
      <c r="B1123" s="64" t="s">
        <v>51</v>
      </c>
      <c r="C1123" s="358" t="s">
        <v>115</v>
      </c>
      <c r="D1123" s="359">
        <v>14535.86</v>
      </c>
      <c r="E1123" s="359">
        <v>46928.226000000002</v>
      </c>
      <c r="F1123" s="360">
        <v>14215.572500000002</v>
      </c>
      <c r="G1123" s="360">
        <v>3822.0824999999995</v>
      </c>
      <c r="H1123" s="118">
        <v>79501.740999999995</v>
      </c>
      <c r="I1123" s="54"/>
      <c r="J1123" s="54"/>
      <c r="BY1123" s="247"/>
      <c r="BZ1123" s="64"/>
      <c r="CA1123" s="254"/>
      <c r="CB1123" s="254"/>
      <c r="CC1123" s="254"/>
      <c r="CD1123" s="254"/>
      <c r="CE1123" s="254"/>
      <c r="CF1123" s="247"/>
      <c r="CG1123" s="64"/>
      <c r="CH1123" s="255"/>
      <c r="CI1123" s="255"/>
      <c r="CJ1123" s="255"/>
      <c r="CK1123" s="255"/>
      <c r="CL1123" s="255"/>
      <c r="CM1123" s="256"/>
      <c r="CN1123" s="256"/>
      <c r="CO1123" s="256"/>
      <c r="CP1123" s="256"/>
      <c r="CQ1123" s="256"/>
      <c r="CR1123" s="247"/>
      <c r="CS1123" s="64"/>
      <c r="CT1123" s="226"/>
      <c r="CU1123" s="226"/>
      <c r="CV1123" s="226"/>
      <c r="CW1123" s="226"/>
      <c r="CX1123" s="226"/>
      <c r="CY1123" s="247"/>
      <c r="CZ1123" s="64"/>
      <c r="DA1123" s="256"/>
      <c r="DB1123" s="256"/>
      <c r="DC1123" s="256"/>
      <c r="DD1123" s="256"/>
      <c r="DE1123" s="256"/>
    </row>
    <row r="1124" spans="1:109" ht="16.5" x14ac:dyDescent="0.3">
      <c r="A1124" s="391">
        <v>2016</v>
      </c>
      <c r="B1124" s="353" t="s">
        <v>52</v>
      </c>
      <c r="C1124" s="354" t="s">
        <v>115</v>
      </c>
      <c r="D1124" s="355">
        <v>13106.61</v>
      </c>
      <c r="E1124" s="355">
        <v>49058.683999999994</v>
      </c>
      <c r="F1124" s="356">
        <v>14337.301500000001</v>
      </c>
      <c r="G1124" s="356">
        <v>3727.9165000000003</v>
      </c>
      <c r="H1124" s="357">
        <v>80230.511999999988</v>
      </c>
      <c r="I1124" s="54"/>
      <c r="J1124" s="54"/>
      <c r="BY1124" s="247"/>
      <c r="BZ1124" s="64"/>
      <c r="CA1124" s="254"/>
      <c r="CB1124" s="254"/>
      <c r="CC1124" s="254"/>
      <c r="CD1124" s="254"/>
      <c r="CE1124" s="254"/>
      <c r="CF1124" s="247"/>
      <c r="CG1124" s="64"/>
      <c r="CH1124" s="255"/>
      <c r="CI1124" s="255"/>
      <c r="CJ1124" s="255"/>
      <c r="CK1124" s="255"/>
      <c r="CL1124" s="255"/>
      <c r="CM1124" s="256"/>
      <c r="CN1124" s="256"/>
      <c r="CO1124" s="256"/>
      <c r="CP1124" s="256"/>
      <c r="CQ1124" s="256"/>
      <c r="CR1124" s="247"/>
      <c r="CS1124" s="64"/>
      <c r="CT1124" s="226"/>
      <c r="CU1124" s="226"/>
      <c r="CV1124" s="226"/>
      <c r="CW1124" s="226"/>
      <c r="CX1124" s="226"/>
      <c r="CY1124" s="247"/>
      <c r="CZ1124" s="64"/>
      <c r="DA1124" s="256"/>
      <c r="DB1124" s="256"/>
      <c r="DC1124" s="256"/>
      <c r="DD1124" s="256"/>
      <c r="DE1124" s="256"/>
    </row>
    <row r="1125" spans="1:109" ht="16.5" x14ac:dyDescent="0.3">
      <c r="A1125" s="410">
        <v>2016</v>
      </c>
      <c r="B1125" s="64" t="s">
        <v>40</v>
      </c>
      <c r="C1125" s="358" t="s">
        <v>115</v>
      </c>
      <c r="D1125" s="359">
        <v>12420.64</v>
      </c>
      <c r="E1125" s="359">
        <v>52519.805</v>
      </c>
      <c r="F1125" s="360">
        <v>14928.826500000001</v>
      </c>
      <c r="G1125" s="360">
        <v>3301.2280000000001</v>
      </c>
      <c r="H1125" s="118">
        <v>83170.499500000005</v>
      </c>
      <c r="I1125" s="54"/>
      <c r="J1125" s="54"/>
      <c r="BY1125" s="247"/>
      <c r="BZ1125" s="64"/>
      <c r="CA1125" s="254"/>
      <c r="CB1125" s="254"/>
      <c r="CC1125" s="254"/>
      <c r="CD1125" s="254"/>
      <c r="CE1125" s="254"/>
      <c r="CF1125" s="247"/>
      <c r="CG1125" s="64"/>
      <c r="CH1125" s="255"/>
      <c r="CI1125" s="255"/>
      <c r="CJ1125" s="255"/>
      <c r="CK1125" s="255"/>
      <c r="CL1125" s="255"/>
      <c r="CM1125" s="256"/>
      <c r="CN1125" s="256"/>
      <c r="CO1125" s="256"/>
      <c r="CP1125" s="256"/>
      <c r="CQ1125" s="256"/>
      <c r="CR1125" s="247"/>
      <c r="CS1125" s="64"/>
      <c r="CT1125" s="226"/>
      <c r="CU1125" s="226"/>
      <c r="CV1125" s="226"/>
      <c r="CW1125" s="226"/>
      <c r="CX1125" s="226"/>
      <c r="CY1125" s="247"/>
      <c r="CZ1125" s="64"/>
      <c r="DA1125" s="256"/>
      <c r="DB1125" s="256"/>
      <c r="DC1125" s="256"/>
      <c r="DD1125" s="256"/>
      <c r="DE1125" s="256"/>
    </row>
    <row r="1126" spans="1:109" ht="16.5" x14ac:dyDescent="0.3">
      <c r="A1126" s="391">
        <v>2016</v>
      </c>
      <c r="B1126" s="353" t="s">
        <v>42</v>
      </c>
      <c r="C1126" s="354" t="s">
        <v>115</v>
      </c>
      <c r="D1126" s="355">
        <v>11452.939999999999</v>
      </c>
      <c r="E1126" s="355">
        <v>51808.053</v>
      </c>
      <c r="F1126" s="356">
        <v>15264.442999999999</v>
      </c>
      <c r="G1126" s="356">
        <v>3252.9849999999997</v>
      </c>
      <c r="H1126" s="357">
        <v>81778.421000000002</v>
      </c>
      <c r="I1126" s="54"/>
      <c r="J1126" s="54"/>
      <c r="BY1126" s="247"/>
      <c r="BZ1126" s="64"/>
      <c r="CA1126" s="254"/>
      <c r="CB1126" s="254"/>
      <c r="CC1126" s="254"/>
      <c r="CD1126" s="254"/>
      <c r="CE1126" s="254"/>
      <c r="CF1126" s="247"/>
      <c r="CG1126" s="64"/>
      <c r="CH1126" s="255"/>
      <c r="CI1126" s="255"/>
      <c r="CJ1126" s="255"/>
      <c r="CK1126" s="255"/>
      <c r="CL1126" s="255"/>
      <c r="CM1126" s="256"/>
      <c r="CN1126" s="256"/>
      <c r="CO1126" s="256"/>
      <c r="CP1126" s="256"/>
      <c r="CQ1126" s="256"/>
      <c r="CR1126" s="247"/>
      <c r="CS1126" s="64"/>
      <c r="CT1126" s="226"/>
      <c r="CU1126" s="226"/>
      <c r="CV1126" s="226"/>
      <c r="CW1126" s="226"/>
      <c r="CX1126" s="226"/>
      <c r="CY1126" s="247"/>
      <c r="CZ1126" s="64"/>
      <c r="DA1126" s="256"/>
      <c r="DB1126" s="256"/>
      <c r="DC1126" s="256"/>
      <c r="DD1126" s="256"/>
      <c r="DE1126" s="256"/>
    </row>
    <row r="1127" spans="1:109" ht="16.5" x14ac:dyDescent="0.3">
      <c r="A1127" s="410">
        <v>2016</v>
      </c>
      <c r="B1127" s="64" t="s">
        <v>43</v>
      </c>
      <c r="C1127" s="358" t="s">
        <v>115</v>
      </c>
      <c r="D1127" s="359">
        <v>12374.22</v>
      </c>
      <c r="E1127" s="359">
        <v>53281.704000000005</v>
      </c>
      <c r="F1127" s="360">
        <v>14989.512500000001</v>
      </c>
      <c r="G1127" s="360">
        <v>2831.5559999999973</v>
      </c>
      <c r="H1127" s="118">
        <v>83476.992499999993</v>
      </c>
      <c r="I1127" s="54"/>
      <c r="J1127" s="54"/>
      <c r="BY1127" s="247"/>
      <c r="BZ1127" s="64"/>
      <c r="CA1127" s="254"/>
      <c r="CB1127" s="254"/>
      <c r="CC1127" s="254"/>
      <c r="CD1127" s="254"/>
      <c r="CE1127" s="254"/>
      <c r="CF1127" s="247"/>
      <c r="CG1127" s="64"/>
      <c r="CH1127" s="255"/>
      <c r="CI1127" s="255"/>
      <c r="CJ1127" s="255"/>
      <c r="CK1127" s="255"/>
      <c r="CL1127" s="255"/>
      <c r="CM1127" s="256"/>
      <c r="CN1127" s="256"/>
      <c r="CO1127" s="256"/>
      <c r="CP1127" s="256"/>
      <c r="CQ1127" s="256"/>
      <c r="CR1127" s="247"/>
      <c r="CS1127" s="64"/>
      <c r="CT1127" s="226"/>
      <c r="CU1127" s="226"/>
      <c r="CV1127" s="226"/>
      <c r="CW1127" s="226"/>
      <c r="CX1127" s="226"/>
      <c r="CY1127" s="247"/>
      <c r="CZ1127" s="64"/>
      <c r="DA1127" s="256"/>
      <c r="DB1127" s="256"/>
      <c r="DC1127" s="256"/>
      <c r="DD1127" s="256"/>
      <c r="DE1127" s="256"/>
    </row>
    <row r="1128" spans="1:109" ht="16.5" x14ac:dyDescent="0.3">
      <c r="A1128" s="391">
        <v>2016</v>
      </c>
      <c r="B1128" s="353" t="s">
        <v>44</v>
      </c>
      <c r="C1128" s="354" t="s">
        <v>115</v>
      </c>
      <c r="D1128" s="355">
        <v>9959.4000000000015</v>
      </c>
      <c r="E1128" s="355">
        <v>56820.445999999996</v>
      </c>
      <c r="F1128" s="356">
        <v>14107.491499999998</v>
      </c>
      <c r="G1128" s="356">
        <v>2887.4274999999998</v>
      </c>
      <c r="H1128" s="357">
        <v>83774.764999999999</v>
      </c>
      <c r="I1128" s="54"/>
      <c r="J1128" s="54"/>
      <c r="BY1128" s="247"/>
      <c r="BZ1128" s="64"/>
      <c r="CA1128" s="254"/>
      <c r="CB1128" s="254"/>
      <c r="CC1128" s="254"/>
      <c r="CD1128" s="254"/>
      <c r="CE1128" s="254"/>
      <c r="CF1128" s="247"/>
      <c r="CG1128" s="64"/>
      <c r="CH1128" s="255"/>
      <c r="CI1128" s="255"/>
      <c r="CJ1128" s="255"/>
      <c r="CK1128" s="255"/>
      <c r="CL1128" s="255"/>
      <c r="CM1128" s="256"/>
      <c r="CN1128" s="256"/>
      <c r="CO1128" s="256"/>
      <c r="CP1128" s="256"/>
      <c r="CQ1128" s="256"/>
      <c r="CR1128" s="247"/>
      <c r="CS1128" s="64"/>
      <c r="CT1128" s="226"/>
      <c r="CU1128" s="226"/>
      <c r="CV1128" s="226"/>
      <c r="CW1128" s="226"/>
      <c r="CX1128" s="226"/>
      <c r="CY1128" s="247"/>
      <c r="CZ1128" s="64"/>
      <c r="DA1128" s="256"/>
      <c r="DB1128" s="256"/>
      <c r="DC1128" s="256"/>
      <c r="DD1128" s="256"/>
      <c r="DE1128" s="256"/>
    </row>
    <row r="1129" spans="1:109" ht="16.5" x14ac:dyDescent="0.3">
      <c r="A1129" s="410">
        <v>2016</v>
      </c>
      <c r="B1129" s="64" t="s">
        <v>45</v>
      </c>
      <c r="C1129" s="358" t="s">
        <v>115</v>
      </c>
      <c r="D1129" s="359">
        <v>12452.529999999999</v>
      </c>
      <c r="E1129" s="359">
        <v>63753.89899999999</v>
      </c>
      <c r="F1129" s="360">
        <v>14367.636499999999</v>
      </c>
      <c r="G1129" s="360">
        <v>3179.694</v>
      </c>
      <c r="H1129" s="118">
        <v>93753.759499999986</v>
      </c>
      <c r="I1129" s="54"/>
      <c r="J1129" s="54"/>
      <c r="BY1129" s="247"/>
      <c r="BZ1129" s="64"/>
      <c r="CA1129" s="254"/>
      <c r="CB1129" s="254"/>
      <c r="CC1129" s="254"/>
      <c r="CD1129" s="254"/>
      <c r="CE1129" s="254"/>
      <c r="CF1129" s="247"/>
      <c r="CG1129" s="64"/>
      <c r="CH1129" s="255"/>
      <c r="CI1129" s="255"/>
      <c r="CJ1129" s="255"/>
      <c r="CK1129" s="255"/>
      <c r="CL1129" s="255"/>
      <c r="CM1129" s="256"/>
      <c r="CN1129" s="256"/>
      <c r="CO1129" s="256"/>
      <c r="CP1129" s="256"/>
      <c r="CQ1129" s="256"/>
      <c r="CR1129" s="247"/>
      <c r="CS1129" s="64"/>
      <c r="CT1129" s="226"/>
      <c r="CU1129" s="226"/>
      <c r="CV1129" s="226"/>
      <c r="CW1129" s="226"/>
      <c r="CX1129" s="226"/>
      <c r="CY1129" s="247"/>
      <c r="CZ1129" s="64"/>
      <c r="DA1129" s="256"/>
      <c r="DB1129" s="256"/>
      <c r="DC1129" s="256"/>
      <c r="DD1129" s="256"/>
      <c r="DE1129" s="256"/>
    </row>
    <row r="1130" spans="1:109" ht="16.5" x14ac:dyDescent="0.3">
      <c r="A1130" s="391">
        <v>2016</v>
      </c>
      <c r="B1130" s="353" t="s">
        <v>46</v>
      </c>
      <c r="C1130" s="354" t="s">
        <v>115</v>
      </c>
      <c r="D1130" s="355">
        <v>13039.39</v>
      </c>
      <c r="E1130" s="355">
        <v>56235.980999999992</v>
      </c>
      <c r="F1130" s="356">
        <v>12910.987999999999</v>
      </c>
      <c r="G1130" s="356">
        <v>4102.1600000000008</v>
      </c>
      <c r="H1130" s="357">
        <v>86288.519</v>
      </c>
      <c r="I1130" s="54"/>
      <c r="J1130" s="54"/>
      <c r="BY1130" s="247"/>
      <c r="BZ1130" s="64"/>
      <c r="CA1130" s="254"/>
      <c r="CB1130" s="254"/>
      <c r="CC1130" s="254"/>
      <c r="CD1130" s="254"/>
      <c r="CE1130" s="254"/>
      <c r="CF1130" s="247"/>
      <c r="CG1130" s="64"/>
      <c r="CH1130" s="255"/>
      <c r="CI1130" s="255"/>
      <c r="CJ1130" s="255"/>
      <c r="CK1130" s="255"/>
      <c r="CL1130" s="255"/>
      <c r="CM1130" s="256"/>
      <c r="CN1130" s="256"/>
      <c r="CO1130" s="256"/>
      <c r="CP1130" s="256"/>
      <c r="CQ1130" s="256"/>
      <c r="CR1130" s="247"/>
      <c r="CS1130" s="64"/>
      <c r="CT1130" s="226"/>
      <c r="CU1130" s="226"/>
      <c r="CV1130" s="226"/>
      <c r="CW1130" s="226"/>
      <c r="CX1130" s="226"/>
      <c r="CY1130" s="247"/>
      <c r="CZ1130" s="64"/>
      <c r="DA1130" s="256"/>
      <c r="DB1130" s="256"/>
      <c r="DC1130" s="256"/>
      <c r="DD1130" s="256"/>
      <c r="DE1130" s="256"/>
    </row>
    <row r="1131" spans="1:109" ht="16.5" x14ac:dyDescent="0.3">
      <c r="A1131" s="410">
        <v>2016</v>
      </c>
      <c r="B1131" s="64" t="s">
        <v>47</v>
      </c>
      <c r="C1131" s="358" t="s">
        <v>115</v>
      </c>
      <c r="D1131" s="359">
        <v>11414.91</v>
      </c>
      <c r="E1131" s="359">
        <v>54309.272000000004</v>
      </c>
      <c r="F1131" s="360">
        <v>12035.648500000001</v>
      </c>
      <c r="G1131" s="360">
        <v>3674.2489999999998</v>
      </c>
      <c r="H1131" s="118">
        <v>81434.079499999993</v>
      </c>
      <c r="I1131" s="54"/>
      <c r="J1131" s="54"/>
      <c r="BY1131" s="247"/>
      <c r="BZ1131" s="64"/>
      <c r="CA1131" s="254"/>
      <c r="CB1131" s="254"/>
      <c r="CC1131" s="254"/>
      <c r="CD1131" s="254"/>
      <c r="CE1131" s="254"/>
      <c r="CF1131" s="247"/>
      <c r="CG1131" s="64"/>
      <c r="CH1131" s="255"/>
      <c r="CI1131" s="255"/>
      <c r="CJ1131" s="255"/>
      <c r="CK1131" s="255"/>
      <c r="CL1131" s="255"/>
      <c r="CM1131" s="256"/>
      <c r="CN1131" s="256"/>
      <c r="CO1131" s="256"/>
      <c r="CP1131" s="256"/>
      <c r="CQ1131" s="256"/>
      <c r="CR1131" s="247"/>
      <c r="CS1131" s="64"/>
      <c r="CT1131" s="226"/>
      <c r="CU1131" s="226"/>
      <c r="CV1131" s="226"/>
      <c r="CW1131" s="226"/>
      <c r="CX1131" s="226"/>
      <c r="CY1131" s="247"/>
      <c r="CZ1131" s="64"/>
      <c r="DA1131" s="256"/>
      <c r="DB1131" s="256"/>
      <c r="DC1131" s="256"/>
      <c r="DD1131" s="256"/>
      <c r="DE1131" s="256"/>
    </row>
    <row r="1132" spans="1:109" ht="16.5" x14ac:dyDescent="0.3">
      <c r="A1132" s="391">
        <v>2016</v>
      </c>
      <c r="B1132" s="353" t="s">
        <v>48</v>
      </c>
      <c r="C1132" s="354" t="s">
        <v>115</v>
      </c>
      <c r="D1132" s="355">
        <v>10517.740000000002</v>
      </c>
      <c r="E1132" s="355">
        <v>60134.401999999995</v>
      </c>
      <c r="F1132" s="356">
        <v>12122.780999999999</v>
      </c>
      <c r="G1132" s="356">
        <v>3360.6229999999996</v>
      </c>
      <c r="H1132" s="357">
        <v>86135.546000000002</v>
      </c>
      <c r="I1132" s="54"/>
      <c r="J1132" s="54"/>
      <c r="BY1132" s="247"/>
      <c r="BZ1132" s="64"/>
      <c r="CA1132" s="254"/>
      <c r="CB1132" s="254"/>
      <c r="CC1132" s="254"/>
      <c r="CD1132" s="254"/>
      <c r="CE1132" s="254"/>
      <c r="CF1132" s="247"/>
      <c r="CG1132" s="64"/>
      <c r="CH1132" s="255"/>
      <c r="CI1132" s="255"/>
      <c r="CJ1132" s="255"/>
      <c r="CK1132" s="255"/>
      <c r="CL1132" s="255"/>
      <c r="CM1132" s="256"/>
      <c r="CN1132" s="256"/>
      <c r="CO1132" s="256"/>
      <c r="CP1132" s="256"/>
      <c r="CQ1132" s="256"/>
      <c r="CR1132" s="247"/>
      <c r="CS1132" s="64"/>
      <c r="CT1132" s="226"/>
      <c r="CU1132" s="226"/>
      <c r="CV1132" s="226"/>
      <c r="CW1132" s="226"/>
      <c r="CX1132" s="226"/>
      <c r="CY1132" s="247"/>
      <c r="CZ1132" s="64"/>
      <c r="DA1132" s="256"/>
      <c r="DB1132" s="256"/>
      <c r="DC1132" s="256"/>
      <c r="DD1132" s="256"/>
      <c r="DE1132" s="256"/>
    </row>
    <row r="1133" spans="1:109" ht="16.5" x14ac:dyDescent="0.3">
      <c r="A1133" s="410">
        <v>2016</v>
      </c>
      <c r="B1133" s="64" t="s">
        <v>49</v>
      </c>
      <c r="C1133" s="358" t="s">
        <v>115</v>
      </c>
      <c r="D1133" s="359">
        <v>9570.2000000000007</v>
      </c>
      <c r="E1133" s="359">
        <v>59086.964999999997</v>
      </c>
      <c r="F1133" s="360">
        <v>10360.318499999999</v>
      </c>
      <c r="G1133" s="360">
        <v>3329.5299999999997</v>
      </c>
      <c r="H1133" s="118">
        <v>82347.013500000001</v>
      </c>
      <c r="I1133" s="54"/>
      <c r="J1133" s="54"/>
      <c r="BY1133" s="247"/>
      <c r="BZ1133" s="64"/>
      <c r="CA1133" s="254"/>
      <c r="CB1133" s="254"/>
      <c r="CC1133" s="254"/>
      <c r="CD1133" s="254"/>
      <c r="CE1133" s="254"/>
      <c r="CF1133" s="247"/>
      <c r="CG1133" s="64"/>
      <c r="CH1133" s="255"/>
      <c r="CI1133" s="255"/>
      <c r="CJ1133" s="255"/>
      <c r="CK1133" s="255"/>
      <c r="CL1133" s="255"/>
      <c r="CM1133" s="256"/>
      <c r="CN1133" s="256"/>
      <c r="CO1133" s="256"/>
      <c r="CP1133" s="256"/>
      <c r="CQ1133" s="256"/>
      <c r="CR1133" s="247"/>
      <c r="CS1133" s="64"/>
      <c r="CT1133" s="226"/>
      <c r="CU1133" s="226"/>
      <c r="CV1133" s="226"/>
      <c r="CW1133" s="226"/>
      <c r="CX1133" s="226"/>
      <c r="CY1133" s="247"/>
      <c r="CZ1133" s="64"/>
      <c r="DA1133" s="256"/>
      <c r="DB1133" s="256"/>
      <c r="DC1133" s="256"/>
      <c r="DD1133" s="256"/>
      <c r="DE1133" s="256"/>
    </row>
    <row r="1134" spans="1:109" ht="16.5" x14ac:dyDescent="0.3">
      <c r="A1134" s="391">
        <v>2017</v>
      </c>
      <c r="B1134" s="353" t="s">
        <v>50</v>
      </c>
      <c r="C1134" s="354" t="s">
        <v>115</v>
      </c>
      <c r="D1134" s="355">
        <v>6114.1200000000008</v>
      </c>
      <c r="E1134" s="355">
        <v>54490.961500000005</v>
      </c>
      <c r="F1134" s="356">
        <v>9423.2899999999991</v>
      </c>
      <c r="G1134" s="356">
        <v>3095.9270000000001</v>
      </c>
      <c r="H1134" s="357">
        <v>73124.298500000004</v>
      </c>
      <c r="I1134" s="54"/>
      <c r="J1134" s="54"/>
      <c r="BY1134" s="247"/>
      <c r="BZ1134" s="64"/>
      <c r="CA1134" s="254"/>
      <c r="CB1134" s="254"/>
      <c r="CC1134" s="254"/>
      <c r="CD1134" s="254"/>
      <c r="CE1134" s="254"/>
      <c r="CF1134" s="247"/>
      <c r="CG1134" s="64"/>
      <c r="CH1134" s="255"/>
      <c r="CI1134" s="255"/>
      <c r="CJ1134" s="255"/>
      <c r="CK1134" s="255"/>
      <c r="CL1134" s="255"/>
      <c r="CM1134" s="256"/>
      <c r="CN1134" s="256"/>
      <c r="CO1134" s="256"/>
      <c r="CP1134" s="256"/>
      <c r="CQ1134" s="256"/>
      <c r="CR1134" s="247"/>
      <c r="CS1134" s="64"/>
      <c r="CT1134" s="226"/>
      <c r="CU1134" s="226"/>
      <c r="CV1134" s="226"/>
      <c r="CW1134" s="226"/>
      <c r="CX1134" s="226"/>
      <c r="CY1134" s="247"/>
      <c r="CZ1134" s="64"/>
      <c r="DA1134" s="256"/>
      <c r="DB1134" s="256"/>
      <c r="DC1134" s="256"/>
      <c r="DD1134" s="256"/>
      <c r="DE1134" s="256"/>
    </row>
    <row r="1135" spans="1:109" ht="16.5" x14ac:dyDescent="0.3">
      <c r="A1135" s="410">
        <v>2017</v>
      </c>
      <c r="B1135" s="64" t="s">
        <v>51</v>
      </c>
      <c r="C1135" s="358" t="s">
        <v>115</v>
      </c>
      <c r="D1135" s="359">
        <v>7079.6399999999994</v>
      </c>
      <c r="E1135" s="359">
        <v>55551.126000000004</v>
      </c>
      <c r="F1135" s="360">
        <v>10857.622499999999</v>
      </c>
      <c r="G1135" s="360">
        <v>3925.2325000000005</v>
      </c>
      <c r="H1135" s="118">
        <v>77413.620999999999</v>
      </c>
      <c r="I1135" s="54"/>
      <c r="J1135" s="54"/>
      <c r="BY1135" s="247"/>
      <c r="BZ1135" s="64"/>
      <c r="CA1135" s="254"/>
      <c r="CB1135" s="254"/>
      <c r="CC1135" s="254"/>
      <c r="CD1135" s="254"/>
      <c r="CE1135" s="254"/>
      <c r="CF1135" s="247"/>
      <c r="CG1135" s="64"/>
      <c r="CH1135" s="255"/>
      <c r="CI1135" s="255"/>
      <c r="CJ1135" s="255"/>
      <c r="CK1135" s="255"/>
      <c r="CL1135" s="255"/>
      <c r="CM1135" s="256"/>
      <c r="CN1135" s="256"/>
      <c r="CO1135" s="256"/>
      <c r="CP1135" s="256"/>
      <c r="CQ1135" s="256"/>
      <c r="CR1135" s="247"/>
      <c r="CS1135" s="64"/>
      <c r="CT1135" s="226"/>
      <c r="CU1135" s="226"/>
      <c r="CV1135" s="226"/>
      <c r="CW1135" s="226"/>
      <c r="CX1135" s="226"/>
      <c r="CY1135" s="247"/>
      <c r="CZ1135" s="64"/>
      <c r="DA1135" s="256"/>
      <c r="DB1135" s="256"/>
      <c r="DC1135" s="256"/>
      <c r="DD1135" s="256"/>
      <c r="DE1135" s="256"/>
    </row>
    <row r="1136" spans="1:109" ht="16.5" x14ac:dyDescent="0.3">
      <c r="A1136" s="391">
        <v>2017</v>
      </c>
      <c r="B1136" s="353" t="s">
        <v>52</v>
      </c>
      <c r="C1136" s="354" t="s">
        <v>115</v>
      </c>
      <c r="D1136" s="355">
        <v>9177.7799999999988</v>
      </c>
      <c r="E1136" s="355">
        <v>58444.097499999996</v>
      </c>
      <c r="F1136" s="356">
        <v>13276.361499999999</v>
      </c>
      <c r="G1136" s="356">
        <v>4095.2784999999999</v>
      </c>
      <c r="H1136" s="357">
        <v>84993.517499999987</v>
      </c>
      <c r="I1136" s="54"/>
      <c r="J1136" s="54"/>
      <c r="BY1136" s="247"/>
      <c r="BZ1136" s="64"/>
      <c r="CA1136" s="254"/>
      <c r="CB1136" s="254"/>
      <c r="CC1136" s="254"/>
      <c r="CD1136" s="254"/>
      <c r="CE1136" s="254"/>
      <c r="CF1136" s="247"/>
      <c r="CG1136" s="64"/>
      <c r="CH1136" s="255"/>
      <c r="CI1136" s="255"/>
      <c r="CJ1136" s="255"/>
      <c r="CK1136" s="255"/>
      <c r="CL1136" s="255"/>
      <c r="CM1136" s="256"/>
      <c r="CN1136" s="256"/>
      <c r="CO1136" s="256"/>
      <c r="CP1136" s="256"/>
      <c r="CQ1136" s="256"/>
      <c r="CR1136" s="247"/>
      <c r="CS1136" s="64"/>
      <c r="CT1136" s="226"/>
      <c r="CU1136" s="226"/>
      <c r="CV1136" s="226"/>
      <c r="CW1136" s="226"/>
      <c r="CX1136" s="226"/>
      <c r="CY1136" s="247"/>
      <c r="CZ1136" s="64"/>
      <c r="DA1136" s="256"/>
      <c r="DB1136" s="256"/>
      <c r="DC1136" s="256"/>
      <c r="DD1136" s="256"/>
      <c r="DE1136" s="256"/>
    </row>
    <row r="1137" spans="1:109" ht="16.5" x14ac:dyDescent="0.3">
      <c r="A1137" s="410">
        <v>2017</v>
      </c>
      <c r="B1137" s="64" t="s">
        <v>40</v>
      </c>
      <c r="C1137" s="358" t="s">
        <v>115</v>
      </c>
      <c r="D1137" s="359">
        <v>8659.2099999999991</v>
      </c>
      <c r="E1137" s="359">
        <v>49589.386500000001</v>
      </c>
      <c r="F1137" s="360">
        <v>11768.525</v>
      </c>
      <c r="G1137" s="360">
        <v>2737.1750000000002</v>
      </c>
      <c r="H1137" s="118">
        <v>72754.296499999997</v>
      </c>
      <c r="I1137" s="54"/>
      <c r="J1137" s="54"/>
      <c r="BY1137" s="247"/>
      <c r="BZ1137" s="64"/>
      <c r="CA1137" s="254"/>
      <c r="CB1137" s="254"/>
      <c r="CC1137" s="254"/>
      <c r="CD1137" s="254"/>
      <c r="CE1137" s="254"/>
      <c r="CF1137" s="247"/>
      <c r="CG1137" s="64"/>
      <c r="CH1137" s="255"/>
      <c r="CI1137" s="255"/>
      <c r="CJ1137" s="255"/>
      <c r="CK1137" s="255"/>
      <c r="CL1137" s="255"/>
      <c r="CM1137" s="256"/>
      <c r="CN1137" s="256"/>
      <c r="CO1137" s="256"/>
      <c r="CP1137" s="256"/>
      <c r="CQ1137" s="256"/>
      <c r="CR1137" s="247"/>
      <c r="CS1137" s="64"/>
      <c r="CT1137" s="226"/>
      <c r="CU1137" s="226"/>
      <c r="CV1137" s="226"/>
      <c r="CW1137" s="226"/>
      <c r="CX1137" s="226"/>
      <c r="CY1137" s="247"/>
      <c r="CZ1137" s="64"/>
      <c r="DA1137" s="256"/>
      <c r="DB1137" s="256"/>
      <c r="DC1137" s="256"/>
      <c r="DD1137" s="256"/>
      <c r="DE1137" s="256"/>
    </row>
    <row r="1138" spans="1:109" ht="16.5" x14ac:dyDescent="0.3">
      <c r="A1138" s="391">
        <v>2017</v>
      </c>
      <c r="B1138" s="353" t="s">
        <v>42</v>
      </c>
      <c r="C1138" s="354" t="s">
        <v>115</v>
      </c>
      <c r="D1138" s="355">
        <v>9120.8100000000013</v>
      </c>
      <c r="E1138" s="355">
        <v>54309.813500000004</v>
      </c>
      <c r="F1138" s="356">
        <v>12647.724999999999</v>
      </c>
      <c r="G1138" s="356">
        <v>2481.8440000000001</v>
      </c>
      <c r="H1138" s="357">
        <v>78560.19249999999</v>
      </c>
      <c r="I1138" s="54"/>
      <c r="J1138" s="54"/>
      <c r="BY1138" s="247"/>
      <c r="BZ1138" s="64"/>
      <c r="CA1138" s="254"/>
      <c r="CB1138" s="254"/>
      <c r="CC1138" s="254"/>
      <c r="CD1138" s="254"/>
      <c r="CE1138" s="254"/>
      <c r="CF1138" s="247"/>
      <c r="CG1138" s="64"/>
      <c r="CH1138" s="255"/>
      <c r="CI1138" s="255"/>
      <c r="CJ1138" s="255"/>
      <c r="CK1138" s="255"/>
      <c r="CL1138" s="255"/>
      <c r="CM1138" s="256"/>
      <c r="CN1138" s="256"/>
      <c r="CO1138" s="256"/>
      <c r="CP1138" s="256"/>
      <c r="CQ1138" s="256"/>
      <c r="CR1138" s="247"/>
      <c r="CS1138" s="64"/>
      <c r="CT1138" s="226"/>
      <c r="CU1138" s="226"/>
      <c r="CV1138" s="226"/>
      <c r="CW1138" s="226"/>
      <c r="CX1138" s="226"/>
      <c r="CY1138" s="247"/>
      <c r="CZ1138" s="64"/>
      <c r="DA1138" s="256"/>
      <c r="DB1138" s="256"/>
      <c r="DC1138" s="256"/>
      <c r="DD1138" s="256"/>
      <c r="DE1138" s="256"/>
    </row>
    <row r="1139" spans="1:109" ht="16.5" x14ac:dyDescent="0.3">
      <c r="A1139" s="410">
        <v>2017</v>
      </c>
      <c r="B1139" s="64" t="s">
        <v>43</v>
      </c>
      <c r="C1139" s="358" t="s">
        <v>115</v>
      </c>
      <c r="D1139" s="359">
        <v>8388.7900000000009</v>
      </c>
      <c r="E1139" s="359">
        <v>56020.872500000005</v>
      </c>
      <c r="F1139" s="360">
        <v>12615.874</v>
      </c>
      <c r="G1139" s="360">
        <v>3343.2629999999999</v>
      </c>
      <c r="H1139" s="118">
        <v>80368.799499999994</v>
      </c>
      <c r="I1139" s="54"/>
      <c r="J1139" s="54"/>
      <c r="BY1139" s="247"/>
      <c r="BZ1139" s="64"/>
      <c r="CA1139" s="254"/>
      <c r="CB1139" s="254"/>
      <c r="CC1139" s="254"/>
      <c r="CD1139" s="254"/>
      <c r="CE1139" s="254"/>
      <c r="CF1139" s="247"/>
      <c r="CG1139" s="64"/>
      <c r="CH1139" s="255"/>
      <c r="CI1139" s="255"/>
      <c r="CJ1139" s="255"/>
      <c r="CK1139" s="255"/>
      <c r="CL1139" s="255"/>
      <c r="CM1139" s="256"/>
      <c r="CN1139" s="256"/>
      <c r="CO1139" s="256"/>
      <c r="CP1139" s="256"/>
      <c r="CQ1139" s="256"/>
      <c r="CR1139" s="247"/>
      <c r="CS1139" s="64"/>
      <c r="CT1139" s="226"/>
      <c r="CU1139" s="226"/>
      <c r="CV1139" s="226"/>
      <c r="CW1139" s="226"/>
      <c r="CX1139" s="226"/>
      <c r="CY1139" s="247"/>
      <c r="CZ1139" s="64"/>
      <c r="DA1139" s="256"/>
      <c r="DB1139" s="256"/>
      <c r="DC1139" s="256"/>
      <c r="DD1139" s="256"/>
      <c r="DE1139" s="256"/>
    </row>
    <row r="1140" spans="1:109" ht="16.5" x14ac:dyDescent="0.3">
      <c r="A1140" s="391">
        <v>2017</v>
      </c>
      <c r="B1140" s="353" t="s">
        <v>44</v>
      </c>
      <c r="C1140" s="354" t="s">
        <v>115</v>
      </c>
      <c r="D1140" s="355">
        <v>9048.73</v>
      </c>
      <c r="E1140" s="355">
        <v>66475.822500000009</v>
      </c>
      <c r="F1140" s="356">
        <v>12778.395</v>
      </c>
      <c r="G1140" s="356">
        <v>4121.8855000000003</v>
      </c>
      <c r="H1140" s="357">
        <v>92424.832999999999</v>
      </c>
      <c r="I1140" s="54"/>
      <c r="J1140" s="54"/>
      <c r="BY1140" s="247"/>
      <c r="BZ1140" s="64"/>
      <c r="CA1140" s="254"/>
      <c r="CB1140" s="254"/>
      <c r="CC1140" s="254"/>
      <c r="CD1140" s="254"/>
      <c r="CE1140" s="254"/>
      <c r="CF1140" s="247"/>
      <c r="CG1140" s="64"/>
      <c r="CH1140" s="255"/>
      <c r="CI1140" s="255"/>
      <c r="CJ1140" s="255"/>
      <c r="CK1140" s="255"/>
      <c r="CL1140" s="255"/>
      <c r="CM1140" s="256"/>
      <c r="CN1140" s="256"/>
      <c r="CO1140" s="256"/>
      <c r="CP1140" s="256"/>
      <c r="CQ1140" s="256"/>
      <c r="CR1140" s="247"/>
      <c r="CS1140" s="64"/>
      <c r="CT1140" s="226"/>
      <c r="CU1140" s="226"/>
      <c r="CV1140" s="226"/>
      <c r="CW1140" s="226"/>
      <c r="CX1140" s="226"/>
      <c r="CY1140" s="247"/>
      <c r="CZ1140" s="64"/>
      <c r="DA1140" s="256"/>
      <c r="DB1140" s="256"/>
      <c r="DC1140" s="256"/>
      <c r="DD1140" s="256"/>
      <c r="DE1140" s="256"/>
    </row>
    <row r="1141" spans="1:109" ht="16.5" x14ac:dyDescent="0.3">
      <c r="A1141" s="410">
        <v>2017</v>
      </c>
      <c r="B1141" s="64" t="s">
        <v>45</v>
      </c>
      <c r="C1141" s="358" t="s">
        <v>115</v>
      </c>
      <c r="D1141" s="359">
        <v>9669.1200000000008</v>
      </c>
      <c r="E1141" s="359">
        <v>59949.952000000005</v>
      </c>
      <c r="F1141" s="360">
        <v>12869.349999999999</v>
      </c>
      <c r="G1141" s="360">
        <v>4061.9229999999998</v>
      </c>
      <c r="H1141" s="118">
        <v>86550.345000000001</v>
      </c>
      <c r="I1141" s="54"/>
      <c r="J1141" s="54"/>
      <c r="BY1141" s="247"/>
      <c r="BZ1141" s="64"/>
      <c r="CA1141" s="254"/>
      <c r="CB1141" s="254"/>
      <c r="CC1141" s="254"/>
      <c r="CD1141" s="254"/>
      <c r="CE1141" s="254"/>
      <c r="CF1141" s="247"/>
      <c r="CG1141" s="64"/>
      <c r="CH1141" s="255"/>
      <c r="CI1141" s="255"/>
      <c r="CJ1141" s="255"/>
      <c r="CK1141" s="255"/>
      <c r="CL1141" s="255"/>
      <c r="CM1141" s="256"/>
      <c r="CN1141" s="256"/>
      <c r="CO1141" s="256"/>
      <c r="CP1141" s="256"/>
      <c r="CQ1141" s="256"/>
      <c r="CR1141" s="247"/>
      <c r="CS1141" s="64"/>
      <c r="CT1141" s="226"/>
      <c r="CU1141" s="226"/>
      <c r="CV1141" s="226"/>
      <c r="CW1141" s="226"/>
      <c r="CX1141" s="226"/>
      <c r="CY1141" s="247"/>
      <c r="CZ1141" s="64"/>
      <c r="DA1141" s="256"/>
      <c r="DB1141" s="256"/>
      <c r="DC1141" s="256"/>
      <c r="DD1141" s="256"/>
      <c r="DE1141" s="256"/>
    </row>
    <row r="1142" spans="1:109" ht="16.5" x14ac:dyDescent="0.3">
      <c r="A1142" s="391">
        <v>2017</v>
      </c>
      <c r="B1142" s="353" t="s">
        <v>46</v>
      </c>
      <c r="C1142" s="354" t="s">
        <v>115</v>
      </c>
      <c r="D1142" s="355">
        <v>9450.14</v>
      </c>
      <c r="E1142" s="355">
        <v>58504.556000000011</v>
      </c>
      <c r="F1142" s="356">
        <v>12767.535</v>
      </c>
      <c r="G1142" s="356">
        <v>3865.7449999999999</v>
      </c>
      <c r="H1142" s="357">
        <v>84587.975999999995</v>
      </c>
      <c r="I1142" s="54"/>
      <c r="J1142" s="54"/>
      <c r="BY1142" s="247"/>
      <c r="BZ1142" s="64"/>
      <c r="CA1142" s="254"/>
      <c r="CB1142" s="254"/>
      <c r="CC1142" s="254"/>
      <c r="CD1142" s="254"/>
      <c r="CE1142" s="254"/>
      <c r="CF1142" s="247"/>
      <c r="CG1142" s="64"/>
      <c r="CH1142" s="255"/>
      <c r="CI1142" s="255"/>
      <c r="CJ1142" s="255"/>
      <c r="CK1142" s="255"/>
      <c r="CL1142" s="255"/>
      <c r="CM1142" s="256"/>
      <c r="CN1142" s="256"/>
      <c r="CO1142" s="256"/>
      <c r="CP1142" s="256"/>
      <c r="CQ1142" s="256"/>
      <c r="CR1142" s="247"/>
      <c r="CS1142" s="64"/>
      <c r="CT1142" s="226"/>
      <c r="CU1142" s="226"/>
      <c r="CV1142" s="226"/>
      <c r="CW1142" s="226"/>
      <c r="CX1142" s="226"/>
      <c r="CY1142" s="247"/>
      <c r="CZ1142" s="64"/>
      <c r="DA1142" s="256"/>
      <c r="DB1142" s="256"/>
      <c r="DC1142" s="256"/>
      <c r="DD1142" s="256"/>
      <c r="DE1142" s="256"/>
    </row>
    <row r="1143" spans="1:109" ht="16.5" x14ac:dyDescent="0.3">
      <c r="A1143" s="410">
        <v>2017</v>
      </c>
      <c r="B1143" s="64" t="s">
        <v>47</v>
      </c>
      <c r="C1143" s="358" t="s">
        <v>115</v>
      </c>
      <c r="D1143" s="359">
        <v>9886.6200000000008</v>
      </c>
      <c r="E1143" s="359">
        <v>61650.531999999992</v>
      </c>
      <c r="F1143" s="360">
        <v>13586.215</v>
      </c>
      <c r="G1143" s="360">
        <v>3650.1289999999995</v>
      </c>
      <c r="H1143" s="118">
        <v>88773.495999999999</v>
      </c>
      <c r="I1143" s="54"/>
      <c r="J1143" s="54"/>
      <c r="BY1143" s="247"/>
      <c r="BZ1143" s="64"/>
      <c r="CA1143" s="254"/>
      <c r="CB1143" s="254"/>
      <c r="CC1143" s="254"/>
      <c r="CD1143" s="254"/>
      <c r="CE1143" s="254"/>
      <c r="CF1143" s="247"/>
      <c r="CG1143" s="64"/>
      <c r="CH1143" s="255"/>
      <c r="CI1143" s="255"/>
      <c r="CJ1143" s="255"/>
      <c r="CK1143" s="255"/>
      <c r="CL1143" s="255"/>
      <c r="CM1143" s="256"/>
      <c r="CN1143" s="256"/>
      <c r="CO1143" s="256"/>
      <c r="CP1143" s="256"/>
      <c r="CQ1143" s="256"/>
      <c r="CR1143" s="247"/>
      <c r="CS1143" s="64"/>
      <c r="CT1143" s="226"/>
      <c r="CU1143" s="226"/>
      <c r="CV1143" s="226"/>
      <c r="CW1143" s="226"/>
      <c r="CX1143" s="226"/>
      <c r="CY1143" s="247"/>
      <c r="CZ1143" s="64"/>
      <c r="DA1143" s="256"/>
      <c r="DB1143" s="256"/>
      <c r="DC1143" s="256"/>
      <c r="DD1143" s="256"/>
      <c r="DE1143" s="256"/>
    </row>
    <row r="1144" spans="1:109" ht="16.5" x14ac:dyDescent="0.3">
      <c r="A1144" s="391">
        <v>2017</v>
      </c>
      <c r="B1144" s="353" t="s">
        <v>48</v>
      </c>
      <c r="C1144" s="354" t="s">
        <v>115</v>
      </c>
      <c r="D1144" s="355">
        <v>8769.5300000000007</v>
      </c>
      <c r="E1144" s="355">
        <v>60603.558000000005</v>
      </c>
      <c r="F1144" s="356">
        <v>14143.862499999999</v>
      </c>
      <c r="G1144" s="356">
        <v>2416.0095000000001</v>
      </c>
      <c r="H1144" s="357">
        <v>85932.96</v>
      </c>
      <c r="I1144" s="54"/>
      <c r="J1144" s="54"/>
      <c r="BY1144" s="247"/>
      <c r="BZ1144" s="64"/>
      <c r="CA1144" s="254"/>
      <c r="CB1144" s="254"/>
      <c r="CC1144" s="254"/>
      <c r="CD1144" s="254"/>
      <c r="CE1144" s="254"/>
      <c r="CF1144" s="247"/>
      <c r="CG1144" s="64"/>
      <c r="CH1144" s="255"/>
      <c r="CI1144" s="255"/>
      <c r="CJ1144" s="255"/>
      <c r="CK1144" s="255"/>
      <c r="CL1144" s="255"/>
      <c r="CM1144" s="256"/>
      <c r="CN1144" s="256"/>
      <c r="CO1144" s="256"/>
      <c r="CP1144" s="256"/>
      <c r="CQ1144" s="256"/>
      <c r="CR1144" s="247"/>
      <c r="CS1144" s="64"/>
      <c r="CT1144" s="226"/>
      <c r="CU1144" s="226"/>
      <c r="CV1144" s="226"/>
      <c r="CW1144" s="226"/>
      <c r="CX1144" s="226"/>
      <c r="CY1144" s="247"/>
      <c r="CZ1144" s="64"/>
      <c r="DA1144" s="256"/>
      <c r="DB1144" s="256"/>
      <c r="DC1144" s="256"/>
      <c r="DD1144" s="256"/>
      <c r="DE1144" s="256"/>
    </row>
    <row r="1145" spans="1:109" ht="16.5" x14ac:dyDescent="0.3">
      <c r="A1145" s="410">
        <v>2017</v>
      </c>
      <c r="B1145" s="64" t="s">
        <v>49</v>
      </c>
      <c r="C1145" s="358" t="s">
        <v>115</v>
      </c>
      <c r="D1145" s="359">
        <v>7942.0300000000007</v>
      </c>
      <c r="E1145" s="359">
        <v>55041.864999999998</v>
      </c>
      <c r="F1145" s="360">
        <v>11953.185000000001</v>
      </c>
      <c r="G1145" s="360">
        <v>2062.0949999999998</v>
      </c>
      <c r="H1145" s="118">
        <v>76999.175000000003</v>
      </c>
      <c r="I1145" s="54"/>
      <c r="J1145" s="54"/>
      <c r="BY1145" s="247"/>
      <c r="BZ1145" s="64"/>
      <c r="CA1145" s="254"/>
      <c r="CB1145" s="254"/>
      <c r="CC1145" s="254"/>
      <c r="CD1145" s="254"/>
      <c r="CE1145" s="254"/>
      <c r="CF1145" s="247"/>
      <c r="CG1145" s="64"/>
      <c r="CH1145" s="255"/>
      <c r="CI1145" s="255"/>
      <c r="CJ1145" s="255"/>
      <c r="CK1145" s="255"/>
      <c r="CL1145" s="255"/>
      <c r="CM1145" s="256"/>
      <c r="CN1145" s="256"/>
      <c r="CO1145" s="256"/>
      <c r="CP1145" s="256"/>
      <c r="CQ1145" s="256"/>
      <c r="CR1145" s="247"/>
      <c r="CS1145" s="64"/>
      <c r="CT1145" s="226"/>
      <c r="CU1145" s="226"/>
      <c r="CV1145" s="226"/>
      <c r="CW1145" s="226"/>
      <c r="CX1145" s="226"/>
      <c r="CY1145" s="247"/>
      <c r="CZ1145" s="64"/>
      <c r="DA1145" s="256"/>
      <c r="DB1145" s="256"/>
      <c r="DC1145" s="256"/>
      <c r="DD1145" s="256"/>
      <c r="DE1145" s="256"/>
    </row>
    <row r="1146" spans="1:109" ht="16.5" x14ac:dyDescent="0.3">
      <c r="A1146" s="391">
        <v>2018</v>
      </c>
      <c r="B1146" s="353" t="s">
        <v>50</v>
      </c>
      <c r="C1146" s="354" t="s">
        <v>115</v>
      </c>
      <c r="D1146" s="355">
        <v>7324.7169999999987</v>
      </c>
      <c r="E1146" s="355">
        <v>57665.572999999997</v>
      </c>
      <c r="F1146" s="356">
        <v>12023.027999999998</v>
      </c>
      <c r="G1146" s="356">
        <v>3705.0109999999995</v>
      </c>
      <c r="H1146" s="357">
        <v>80718.328999999998</v>
      </c>
      <c r="I1146" s="54"/>
      <c r="J1146" s="54"/>
      <c r="BY1146" s="247"/>
      <c r="BZ1146" s="64"/>
      <c r="CA1146" s="254"/>
      <c r="CB1146" s="254"/>
      <c r="CC1146" s="254"/>
      <c r="CD1146" s="254"/>
      <c r="CE1146" s="254"/>
      <c r="CF1146" s="247"/>
      <c r="CG1146" s="64"/>
      <c r="CH1146" s="255"/>
      <c r="CI1146" s="255"/>
      <c r="CJ1146" s="255"/>
      <c r="CK1146" s="255"/>
      <c r="CL1146" s="255"/>
      <c r="CM1146" s="256"/>
      <c r="CN1146" s="256"/>
      <c r="CO1146" s="256"/>
      <c r="CP1146" s="256"/>
      <c r="CQ1146" s="256"/>
      <c r="CR1146" s="247"/>
      <c r="CS1146" s="64"/>
      <c r="CT1146" s="226"/>
      <c r="CU1146" s="226"/>
      <c r="CV1146" s="226"/>
      <c r="CW1146" s="226"/>
      <c r="CX1146" s="226"/>
      <c r="CY1146" s="247"/>
      <c r="CZ1146" s="64"/>
      <c r="DA1146" s="256"/>
      <c r="DB1146" s="256"/>
      <c r="DC1146" s="256"/>
      <c r="DD1146" s="256"/>
      <c r="DE1146" s="256"/>
    </row>
    <row r="1147" spans="1:109" ht="16.5" x14ac:dyDescent="0.3">
      <c r="A1147" s="410">
        <v>2018</v>
      </c>
      <c r="B1147" s="64" t="s">
        <v>51</v>
      </c>
      <c r="C1147" s="358" t="s">
        <v>115</v>
      </c>
      <c r="D1147" s="359">
        <v>7882.0700000000015</v>
      </c>
      <c r="E1147" s="359">
        <v>57158.204499999993</v>
      </c>
      <c r="F1147" s="360">
        <v>13000.2225</v>
      </c>
      <c r="G1147" s="360">
        <v>4267.4495000000006</v>
      </c>
      <c r="H1147" s="118">
        <v>82307.946499999991</v>
      </c>
      <c r="I1147" s="54"/>
      <c r="J1147" s="54"/>
      <c r="BY1147" s="247"/>
      <c r="BZ1147" s="64"/>
      <c r="CA1147" s="254"/>
      <c r="CB1147" s="254"/>
      <c r="CC1147" s="254"/>
      <c r="CD1147" s="254"/>
      <c r="CE1147" s="254"/>
      <c r="CF1147" s="247"/>
      <c r="CG1147" s="64"/>
      <c r="CH1147" s="255"/>
      <c r="CI1147" s="255"/>
      <c r="CJ1147" s="255"/>
      <c r="CK1147" s="255"/>
      <c r="CL1147" s="255"/>
      <c r="CM1147" s="256"/>
      <c r="CN1147" s="256"/>
      <c r="CO1147" s="256"/>
      <c r="CP1147" s="256"/>
      <c r="CQ1147" s="256"/>
      <c r="CR1147" s="247"/>
      <c r="CS1147" s="64"/>
      <c r="CT1147" s="226"/>
      <c r="CU1147" s="226"/>
      <c r="CV1147" s="226"/>
      <c r="CW1147" s="226"/>
      <c r="CX1147" s="226"/>
      <c r="CY1147" s="247"/>
      <c r="CZ1147" s="64"/>
      <c r="DA1147" s="256"/>
      <c r="DB1147" s="256"/>
      <c r="DC1147" s="256"/>
      <c r="DD1147" s="256"/>
      <c r="DE1147" s="256"/>
    </row>
    <row r="1148" spans="1:109" ht="16.5" x14ac:dyDescent="0.3">
      <c r="A1148" s="391">
        <v>2018</v>
      </c>
      <c r="B1148" s="353" t="s">
        <v>52</v>
      </c>
      <c r="C1148" s="354" t="s">
        <v>115</v>
      </c>
      <c r="D1148" s="355">
        <v>8709.5349999999999</v>
      </c>
      <c r="E1148" s="355">
        <v>58035.810999999994</v>
      </c>
      <c r="F1148" s="356">
        <v>12582.634999999998</v>
      </c>
      <c r="G1148" s="356">
        <v>3077.2190000000001</v>
      </c>
      <c r="H1148" s="357">
        <v>82405.2</v>
      </c>
      <c r="I1148" s="54"/>
      <c r="J1148" s="54"/>
      <c r="BY1148" s="247"/>
      <c r="BZ1148" s="64"/>
      <c r="CA1148" s="254"/>
      <c r="CB1148" s="254"/>
      <c r="CC1148" s="254"/>
      <c r="CD1148" s="254"/>
      <c r="CE1148" s="254"/>
      <c r="CF1148" s="247"/>
      <c r="CG1148" s="64"/>
      <c r="CH1148" s="255"/>
      <c r="CI1148" s="255"/>
      <c r="CJ1148" s="255"/>
      <c r="CK1148" s="255"/>
      <c r="CL1148" s="255"/>
      <c r="CM1148" s="256"/>
      <c r="CN1148" s="256"/>
      <c r="CO1148" s="256"/>
      <c r="CP1148" s="256"/>
      <c r="CQ1148" s="256"/>
      <c r="CR1148" s="247"/>
      <c r="CS1148" s="64"/>
      <c r="CT1148" s="226"/>
      <c r="CU1148" s="226"/>
      <c r="CV1148" s="226"/>
      <c r="CW1148" s="226"/>
      <c r="CX1148" s="226"/>
      <c r="CY1148" s="247"/>
      <c r="CZ1148" s="64"/>
      <c r="DA1148" s="256"/>
      <c r="DB1148" s="256"/>
      <c r="DC1148" s="256"/>
      <c r="DD1148" s="256"/>
      <c r="DE1148" s="256"/>
    </row>
    <row r="1149" spans="1:109" ht="16.5" x14ac:dyDescent="0.3">
      <c r="A1149" s="410">
        <v>2018</v>
      </c>
      <c r="B1149" s="64" t="s">
        <v>40</v>
      </c>
      <c r="C1149" s="358" t="s">
        <v>115</v>
      </c>
      <c r="D1149" s="359">
        <v>8538.16</v>
      </c>
      <c r="E1149" s="359">
        <v>65841.408500000005</v>
      </c>
      <c r="F1149" s="360">
        <v>12707.276</v>
      </c>
      <c r="G1149" s="360">
        <v>4277.3230000000003</v>
      </c>
      <c r="H1149" s="118">
        <v>91364.16750000001</v>
      </c>
      <c r="I1149" s="54"/>
      <c r="J1149" s="54"/>
      <c r="BY1149" s="247"/>
      <c r="BZ1149" s="64"/>
      <c r="CA1149" s="254"/>
      <c r="CB1149" s="254"/>
      <c r="CC1149" s="254"/>
      <c r="CD1149" s="254"/>
      <c r="CE1149" s="254"/>
      <c r="CF1149" s="247"/>
      <c r="CG1149" s="64"/>
      <c r="CH1149" s="255"/>
      <c r="CI1149" s="255"/>
      <c r="CJ1149" s="255"/>
      <c r="CK1149" s="255"/>
      <c r="CL1149" s="255"/>
      <c r="CM1149" s="256"/>
      <c r="CN1149" s="256"/>
      <c r="CO1149" s="256"/>
      <c r="CP1149" s="256"/>
      <c r="CQ1149" s="256"/>
      <c r="CR1149" s="247"/>
      <c r="CS1149" s="64"/>
      <c r="CT1149" s="226"/>
      <c r="CU1149" s="226"/>
      <c r="CV1149" s="226"/>
      <c r="CW1149" s="226"/>
      <c r="CX1149" s="226"/>
      <c r="CY1149" s="247"/>
      <c r="CZ1149" s="64"/>
      <c r="DA1149" s="256"/>
      <c r="DB1149" s="256"/>
      <c r="DC1149" s="256"/>
      <c r="DD1149" s="256"/>
      <c r="DE1149" s="256"/>
    </row>
    <row r="1150" spans="1:109" ht="16.5" x14ac:dyDescent="0.3">
      <c r="A1150" s="391">
        <v>2018</v>
      </c>
      <c r="B1150" s="353" t="s">
        <v>42</v>
      </c>
      <c r="C1150" s="354" t="s">
        <v>115</v>
      </c>
      <c r="D1150" s="355">
        <v>10716.91</v>
      </c>
      <c r="E1150" s="355">
        <v>56629.595499999996</v>
      </c>
      <c r="F1150" s="356">
        <v>13877.429</v>
      </c>
      <c r="G1150" s="356">
        <v>3903.9250000000002</v>
      </c>
      <c r="H1150" s="357">
        <v>85127.859499999977</v>
      </c>
      <c r="I1150" s="54"/>
      <c r="J1150" s="54"/>
      <c r="BY1150" s="247"/>
      <c r="BZ1150" s="64"/>
      <c r="CA1150" s="254"/>
      <c r="CB1150" s="254"/>
      <c r="CC1150" s="254"/>
      <c r="CD1150" s="254"/>
      <c r="CE1150" s="254"/>
      <c r="CF1150" s="247"/>
      <c r="CG1150" s="64"/>
      <c r="CH1150" s="255"/>
      <c r="CI1150" s="255"/>
      <c r="CJ1150" s="255"/>
      <c r="CK1150" s="255"/>
      <c r="CL1150" s="255"/>
      <c r="CM1150" s="256"/>
      <c r="CN1150" s="256"/>
      <c r="CO1150" s="256"/>
      <c r="CP1150" s="256"/>
      <c r="CQ1150" s="256"/>
      <c r="CR1150" s="247"/>
      <c r="CS1150" s="64"/>
      <c r="CT1150" s="226"/>
      <c r="CU1150" s="226"/>
      <c r="CV1150" s="226"/>
      <c r="CW1150" s="226"/>
      <c r="CX1150" s="226"/>
      <c r="CY1150" s="247"/>
      <c r="CZ1150" s="64"/>
      <c r="DA1150" s="256"/>
      <c r="DB1150" s="256"/>
      <c r="DC1150" s="256"/>
      <c r="DD1150" s="256"/>
      <c r="DE1150" s="256"/>
    </row>
    <row r="1151" spans="1:109" ht="16.5" x14ac:dyDescent="0.3">
      <c r="A1151" s="410">
        <v>2018</v>
      </c>
      <c r="B1151" s="64" t="s">
        <v>43</v>
      </c>
      <c r="C1151" s="358" t="s">
        <v>115</v>
      </c>
      <c r="D1151" s="359">
        <v>8995.57</v>
      </c>
      <c r="E1151" s="359">
        <v>59036.157500000001</v>
      </c>
      <c r="F1151" s="360">
        <v>12112.1075</v>
      </c>
      <c r="G1151" s="360">
        <v>1869.5</v>
      </c>
      <c r="H1151" s="118">
        <v>82013.334999999992</v>
      </c>
      <c r="I1151" s="54"/>
      <c r="J1151" s="54"/>
      <c r="BY1151" s="247"/>
      <c r="BZ1151" s="64"/>
      <c r="CA1151" s="254"/>
      <c r="CB1151" s="254"/>
      <c r="CC1151" s="254"/>
      <c r="CD1151" s="254"/>
      <c r="CE1151" s="254"/>
      <c r="CF1151" s="247"/>
      <c r="CG1151" s="64"/>
      <c r="CH1151" s="255"/>
      <c r="CI1151" s="255"/>
      <c r="CJ1151" s="255"/>
      <c r="CK1151" s="255"/>
      <c r="CL1151" s="255"/>
      <c r="CM1151" s="256"/>
      <c r="CN1151" s="256"/>
      <c r="CO1151" s="256"/>
      <c r="CP1151" s="256"/>
      <c r="CQ1151" s="256"/>
      <c r="CR1151" s="247"/>
      <c r="CS1151" s="64"/>
      <c r="CT1151" s="226"/>
      <c r="CU1151" s="226"/>
      <c r="CV1151" s="226"/>
      <c r="CW1151" s="226"/>
      <c r="CX1151" s="226"/>
      <c r="CY1151" s="247"/>
      <c r="CZ1151" s="64"/>
      <c r="DA1151" s="256"/>
      <c r="DB1151" s="256"/>
      <c r="DC1151" s="256"/>
      <c r="DD1151" s="256"/>
      <c r="DE1151" s="256"/>
    </row>
    <row r="1152" spans="1:109" ht="16.5" x14ac:dyDescent="0.3">
      <c r="A1152" s="391">
        <v>2018</v>
      </c>
      <c r="B1152" s="353" t="s">
        <v>44</v>
      </c>
      <c r="C1152" s="354" t="s">
        <v>115</v>
      </c>
      <c r="D1152" s="355">
        <v>10181.329999999998</v>
      </c>
      <c r="E1152" s="355">
        <v>61050.153999999995</v>
      </c>
      <c r="F1152" s="356">
        <v>11730.967500000001</v>
      </c>
      <c r="G1152" s="356">
        <v>2089.1574999999998</v>
      </c>
      <c r="H1152" s="357">
        <v>85051.608999999997</v>
      </c>
      <c r="I1152" s="54"/>
      <c r="J1152" s="54"/>
      <c r="BY1152" s="247"/>
      <c r="BZ1152" s="64"/>
      <c r="CA1152" s="254"/>
      <c r="CB1152" s="254"/>
      <c r="CC1152" s="254"/>
      <c r="CD1152" s="254"/>
      <c r="CE1152" s="254"/>
      <c r="CF1152" s="247"/>
      <c r="CG1152" s="64"/>
      <c r="CH1152" s="255"/>
      <c r="CI1152" s="255"/>
      <c r="CJ1152" s="255"/>
      <c r="CK1152" s="255"/>
      <c r="CL1152" s="255"/>
      <c r="CM1152" s="256"/>
      <c r="CN1152" s="256"/>
      <c r="CO1152" s="256"/>
      <c r="CP1152" s="256"/>
      <c r="CQ1152" s="256"/>
      <c r="CR1152" s="247"/>
      <c r="CS1152" s="64"/>
      <c r="CT1152" s="226"/>
      <c r="CU1152" s="226"/>
      <c r="CV1152" s="226"/>
      <c r="CW1152" s="226"/>
      <c r="CX1152" s="226"/>
      <c r="CY1152" s="247"/>
      <c r="CZ1152" s="64"/>
      <c r="DA1152" s="256"/>
      <c r="DB1152" s="256"/>
      <c r="DC1152" s="256"/>
      <c r="DD1152" s="256"/>
      <c r="DE1152" s="256"/>
    </row>
    <row r="1153" spans="1:109" ht="16.5" x14ac:dyDescent="0.3">
      <c r="A1153" s="410">
        <v>2018</v>
      </c>
      <c r="B1153" s="64" t="s">
        <v>45</v>
      </c>
      <c r="C1153" s="358" t="s">
        <v>115</v>
      </c>
      <c r="D1153" s="359">
        <v>11088.57</v>
      </c>
      <c r="E1153" s="359">
        <v>66249.737499999988</v>
      </c>
      <c r="F1153" s="360">
        <v>13909.2925</v>
      </c>
      <c r="G1153" s="360">
        <v>2723.8525</v>
      </c>
      <c r="H1153" s="118">
        <v>93971.452499999985</v>
      </c>
      <c r="I1153" s="54"/>
      <c r="J1153" s="54"/>
      <c r="BY1153" s="247"/>
      <c r="BZ1153" s="64"/>
      <c r="CA1153" s="254"/>
      <c r="CB1153" s="254"/>
      <c r="CC1153" s="254"/>
      <c r="CD1153" s="254"/>
      <c r="CE1153" s="254"/>
      <c r="CF1153" s="247"/>
      <c r="CG1153" s="64"/>
      <c r="CH1153" s="255"/>
      <c r="CI1153" s="255"/>
      <c r="CJ1153" s="255"/>
      <c r="CK1153" s="255"/>
      <c r="CL1153" s="255"/>
      <c r="CM1153" s="256"/>
      <c r="CN1153" s="256"/>
      <c r="CO1153" s="256"/>
      <c r="CP1153" s="256"/>
      <c r="CQ1153" s="256"/>
      <c r="CR1153" s="247"/>
      <c r="CS1153" s="64"/>
      <c r="CT1153" s="226"/>
      <c r="CU1153" s="226"/>
      <c r="CV1153" s="226"/>
      <c r="CW1153" s="226"/>
      <c r="CX1153" s="226"/>
      <c r="CY1153" s="247"/>
      <c r="CZ1153" s="64"/>
      <c r="DA1153" s="256"/>
      <c r="DB1153" s="256"/>
      <c r="DC1153" s="256"/>
      <c r="DD1153" s="256"/>
      <c r="DE1153" s="256"/>
    </row>
    <row r="1154" spans="1:109" ht="16.5" x14ac:dyDescent="0.3">
      <c r="A1154" s="391">
        <v>2018</v>
      </c>
      <c r="B1154" s="353" t="s">
        <v>46</v>
      </c>
      <c r="C1154" s="354" t="s">
        <v>115</v>
      </c>
      <c r="D1154" s="355">
        <v>11540.895</v>
      </c>
      <c r="E1154" s="355">
        <v>60522.881000000001</v>
      </c>
      <c r="F1154" s="356">
        <v>11815.279999999999</v>
      </c>
      <c r="G1154" s="356">
        <v>2509.1450000000004</v>
      </c>
      <c r="H1154" s="357">
        <v>86388.201000000001</v>
      </c>
      <c r="I1154" s="54"/>
      <c r="J1154" s="54"/>
      <c r="BY1154" s="247"/>
      <c r="BZ1154" s="64"/>
      <c r="CA1154" s="254"/>
      <c r="CB1154" s="254"/>
      <c r="CC1154" s="254"/>
      <c r="CD1154" s="254"/>
      <c r="CE1154" s="254"/>
      <c r="CF1154" s="247"/>
      <c r="CG1154" s="64"/>
      <c r="CH1154" s="255"/>
      <c r="CI1154" s="255"/>
      <c r="CJ1154" s="255"/>
      <c r="CK1154" s="255"/>
      <c r="CL1154" s="255"/>
      <c r="CM1154" s="256"/>
      <c r="CN1154" s="256"/>
      <c r="CO1154" s="256"/>
      <c r="CP1154" s="256"/>
      <c r="CQ1154" s="256"/>
      <c r="CR1154" s="247"/>
      <c r="CS1154" s="64"/>
      <c r="CT1154" s="226"/>
      <c r="CU1154" s="226"/>
      <c r="CV1154" s="226"/>
      <c r="CW1154" s="226"/>
      <c r="CX1154" s="226"/>
      <c r="CY1154" s="247"/>
      <c r="CZ1154" s="64"/>
      <c r="DA1154" s="256"/>
      <c r="DB1154" s="256"/>
      <c r="DC1154" s="256"/>
      <c r="DD1154" s="256"/>
      <c r="DE1154" s="256"/>
    </row>
    <row r="1155" spans="1:109" ht="16.5" x14ac:dyDescent="0.3">
      <c r="A1155" s="410">
        <v>2018</v>
      </c>
      <c r="B1155" s="64" t="s">
        <v>47</v>
      </c>
      <c r="C1155" s="358" t="s">
        <v>115</v>
      </c>
      <c r="D1155" s="359">
        <v>12432.014999999999</v>
      </c>
      <c r="E1155" s="359">
        <v>65602.180500000017</v>
      </c>
      <c r="F1155" s="360">
        <v>13120.707499999999</v>
      </c>
      <c r="G1155" s="360">
        <v>2349.1549999999997</v>
      </c>
      <c r="H1155" s="118">
        <v>93504.058000000005</v>
      </c>
      <c r="I1155" s="54"/>
      <c r="J1155" s="54"/>
      <c r="BY1155" s="247"/>
      <c r="BZ1155" s="64"/>
      <c r="CA1155" s="254"/>
      <c r="CB1155" s="254"/>
      <c r="CC1155" s="254"/>
      <c r="CD1155" s="254"/>
      <c r="CE1155" s="254"/>
      <c r="CF1155" s="247"/>
      <c r="CG1155" s="64"/>
      <c r="CH1155" s="255"/>
      <c r="CI1155" s="255"/>
      <c r="CJ1155" s="255"/>
      <c r="CK1155" s="255"/>
      <c r="CL1155" s="255"/>
      <c r="CM1155" s="256"/>
      <c r="CN1155" s="256"/>
      <c r="CO1155" s="256"/>
      <c r="CP1155" s="256"/>
      <c r="CQ1155" s="256"/>
      <c r="CR1155" s="247"/>
      <c r="CS1155" s="64"/>
      <c r="CT1155" s="226"/>
      <c r="CU1155" s="226"/>
      <c r="CV1155" s="226"/>
      <c r="CW1155" s="226"/>
      <c r="CX1155" s="226"/>
      <c r="CY1155" s="247"/>
      <c r="CZ1155" s="64"/>
      <c r="DA1155" s="256"/>
      <c r="DB1155" s="256"/>
      <c r="DC1155" s="256"/>
      <c r="DD1155" s="256"/>
      <c r="DE1155" s="256"/>
    </row>
    <row r="1156" spans="1:109" ht="16.5" x14ac:dyDescent="0.3">
      <c r="A1156" s="391">
        <v>2018</v>
      </c>
      <c r="B1156" s="353" t="s">
        <v>48</v>
      </c>
      <c r="C1156" s="354" t="s">
        <v>115</v>
      </c>
      <c r="D1156" s="355">
        <v>11746.189999999999</v>
      </c>
      <c r="E1156" s="355">
        <v>64004.559499999988</v>
      </c>
      <c r="F1156" s="356">
        <v>12244.869999999999</v>
      </c>
      <c r="G1156" s="356">
        <v>2302.3539999999998</v>
      </c>
      <c r="H1156" s="357">
        <v>90297.973499999993</v>
      </c>
      <c r="I1156" s="54"/>
      <c r="J1156" s="54"/>
      <c r="BY1156" s="247"/>
      <c r="BZ1156" s="64"/>
      <c r="CA1156" s="254"/>
      <c r="CB1156" s="254"/>
      <c r="CC1156" s="254"/>
      <c r="CD1156" s="254"/>
      <c r="CE1156" s="254"/>
      <c r="CF1156" s="247"/>
      <c r="CG1156" s="64"/>
      <c r="CH1156" s="255"/>
      <c r="CI1156" s="255"/>
      <c r="CJ1156" s="255"/>
      <c r="CK1156" s="255"/>
      <c r="CL1156" s="255"/>
      <c r="CM1156" s="256"/>
      <c r="CN1156" s="256"/>
      <c r="CO1156" s="256"/>
      <c r="CP1156" s="256"/>
      <c r="CQ1156" s="256"/>
      <c r="CR1156" s="247"/>
      <c r="CS1156" s="64"/>
      <c r="CT1156" s="226"/>
      <c r="CU1156" s="226"/>
      <c r="CV1156" s="226"/>
      <c r="CW1156" s="226"/>
      <c r="CX1156" s="226"/>
      <c r="CY1156" s="247"/>
      <c r="CZ1156" s="64"/>
      <c r="DA1156" s="256"/>
      <c r="DB1156" s="256"/>
      <c r="DC1156" s="256"/>
      <c r="DD1156" s="256"/>
      <c r="DE1156" s="256"/>
    </row>
    <row r="1157" spans="1:109" ht="16.5" x14ac:dyDescent="0.3">
      <c r="A1157" s="410">
        <v>2018</v>
      </c>
      <c r="B1157" s="64" t="s">
        <v>49</v>
      </c>
      <c r="C1157" s="358" t="s">
        <v>115</v>
      </c>
      <c r="D1157" s="359">
        <v>10021.932500000001</v>
      </c>
      <c r="E1157" s="359">
        <v>59314.472000000002</v>
      </c>
      <c r="F1157" s="360">
        <v>9404.494999999999</v>
      </c>
      <c r="G1157" s="360">
        <v>2072.1475</v>
      </c>
      <c r="H1157" s="118">
        <v>80813.046999999991</v>
      </c>
      <c r="I1157" s="54"/>
      <c r="J1157" s="54"/>
      <c r="BY1157" s="247"/>
      <c r="BZ1157" s="64"/>
      <c r="CA1157" s="254"/>
      <c r="CB1157" s="254"/>
      <c r="CC1157" s="254"/>
      <c r="CD1157" s="254"/>
      <c r="CE1157" s="254"/>
      <c r="CF1157" s="247"/>
      <c r="CG1157" s="64"/>
      <c r="CH1157" s="255"/>
      <c r="CI1157" s="255"/>
      <c r="CJ1157" s="255"/>
      <c r="CK1157" s="255"/>
      <c r="CL1157" s="255"/>
      <c r="CM1157" s="256"/>
      <c r="CN1157" s="256"/>
      <c r="CO1157" s="256"/>
      <c r="CP1157" s="256"/>
      <c r="CQ1157" s="256"/>
      <c r="CR1157" s="247"/>
      <c r="CS1157" s="64"/>
      <c r="CT1157" s="226"/>
      <c r="CU1157" s="226"/>
      <c r="CV1157" s="226"/>
      <c r="CW1157" s="226"/>
      <c r="CX1157" s="226"/>
      <c r="CY1157" s="247"/>
      <c r="CZ1157" s="64"/>
      <c r="DA1157" s="256"/>
      <c r="DB1157" s="256"/>
      <c r="DC1157" s="256"/>
      <c r="DD1157" s="256"/>
      <c r="DE1157" s="256"/>
    </row>
    <row r="1158" spans="1:109" ht="16.5" x14ac:dyDescent="0.3">
      <c r="A1158" s="391">
        <v>2019</v>
      </c>
      <c r="B1158" s="353" t="s">
        <v>50</v>
      </c>
      <c r="C1158" s="354" t="s">
        <v>115</v>
      </c>
      <c r="D1158" s="355">
        <v>9913.6099999999969</v>
      </c>
      <c r="E1158" s="355">
        <v>54469.525000000009</v>
      </c>
      <c r="F1158" s="356">
        <v>10715.869999999999</v>
      </c>
      <c r="G1158" s="356">
        <v>1890.48</v>
      </c>
      <c r="H1158" s="357">
        <v>76989.485000000015</v>
      </c>
      <c r="I1158" s="54"/>
      <c r="J1158" s="54"/>
      <c r="BY1158" s="247"/>
      <c r="BZ1158" s="64"/>
      <c r="CA1158" s="254"/>
      <c r="CB1158" s="254"/>
      <c r="CC1158" s="254"/>
      <c r="CD1158" s="254"/>
      <c r="CE1158" s="254"/>
      <c r="CF1158" s="247"/>
      <c r="CG1158" s="64"/>
      <c r="CH1158" s="255"/>
      <c r="CI1158" s="255"/>
      <c r="CJ1158" s="255"/>
      <c r="CK1158" s="255"/>
      <c r="CL1158" s="255"/>
      <c r="CM1158" s="256"/>
      <c r="CN1158" s="256"/>
      <c r="CO1158" s="256"/>
      <c r="CP1158" s="256"/>
      <c r="CQ1158" s="256"/>
      <c r="CR1158" s="247"/>
      <c r="CS1158" s="64"/>
      <c r="CT1158" s="226"/>
      <c r="CU1158" s="226"/>
      <c r="CV1158" s="226"/>
      <c r="CW1158" s="226"/>
      <c r="CX1158" s="226"/>
      <c r="CY1158" s="247"/>
      <c r="CZ1158" s="64"/>
      <c r="DA1158" s="256"/>
      <c r="DB1158" s="256"/>
      <c r="DC1158" s="256"/>
      <c r="DD1158" s="256"/>
      <c r="DE1158" s="256"/>
    </row>
    <row r="1159" spans="1:109" ht="16.5" x14ac:dyDescent="0.3">
      <c r="A1159" s="410">
        <v>2019</v>
      </c>
      <c r="B1159" s="64" t="s">
        <v>51</v>
      </c>
      <c r="C1159" s="358" t="s">
        <v>115</v>
      </c>
      <c r="D1159" s="359">
        <v>11714.460000000001</v>
      </c>
      <c r="E1159" s="359">
        <v>53853.706999999995</v>
      </c>
      <c r="F1159" s="360">
        <v>12979.734999999999</v>
      </c>
      <c r="G1159" s="360">
        <v>1835.8129999999999</v>
      </c>
      <c r="H1159" s="118">
        <v>80383.714999999997</v>
      </c>
      <c r="I1159" s="54"/>
      <c r="J1159" s="54"/>
      <c r="BY1159" s="247"/>
      <c r="BZ1159" s="64"/>
      <c r="CA1159" s="254"/>
      <c r="CB1159" s="254"/>
      <c r="CC1159" s="254"/>
      <c r="CD1159" s="254"/>
      <c r="CE1159" s="254"/>
      <c r="CF1159" s="247"/>
      <c r="CG1159" s="64"/>
      <c r="CH1159" s="255"/>
      <c r="CI1159" s="255"/>
      <c r="CJ1159" s="255"/>
      <c r="CK1159" s="255"/>
      <c r="CL1159" s="255"/>
      <c r="CM1159" s="256"/>
      <c r="CN1159" s="256"/>
      <c r="CO1159" s="256"/>
      <c r="CP1159" s="256"/>
      <c r="CQ1159" s="256"/>
      <c r="CR1159" s="247"/>
      <c r="CS1159" s="64"/>
      <c r="CT1159" s="226"/>
      <c r="CU1159" s="226"/>
      <c r="CV1159" s="226"/>
      <c r="CW1159" s="226"/>
      <c r="CX1159" s="226"/>
      <c r="CY1159" s="247"/>
      <c r="CZ1159" s="64"/>
      <c r="DA1159" s="256"/>
      <c r="DB1159" s="256"/>
      <c r="DC1159" s="256"/>
      <c r="DD1159" s="256"/>
      <c r="DE1159" s="256"/>
    </row>
    <row r="1160" spans="1:109" ht="16.5" x14ac:dyDescent="0.3">
      <c r="A1160" s="391">
        <v>2019</v>
      </c>
      <c r="B1160" s="353" t="s">
        <v>52</v>
      </c>
      <c r="C1160" s="354" t="s">
        <v>115</v>
      </c>
      <c r="D1160" s="355">
        <v>13468.839999999997</v>
      </c>
      <c r="E1160" s="355">
        <v>60138.102500000001</v>
      </c>
      <c r="F1160" s="356">
        <v>13954.99</v>
      </c>
      <c r="G1160" s="356">
        <v>1895.2749999999999</v>
      </c>
      <c r="H1160" s="357">
        <v>89457.20749999999</v>
      </c>
      <c r="I1160" s="54"/>
      <c r="J1160" s="54"/>
      <c r="BY1160" s="247"/>
      <c r="BZ1160" s="64"/>
      <c r="CA1160" s="254"/>
      <c r="CB1160" s="254"/>
      <c r="CC1160" s="254"/>
      <c r="CD1160" s="254"/>
      <c r="CE1160" s="254"/>
      <c r="CF1160" s="247"/>
      <c r="CG1160" s="64"/>
      <c r="CH1160" s="255"/>
      <c r="CI1160" s="255"/>
      <c r="CJ1160" s="255"/>
      <c r="CK1160" s="255"/>
      <c r="CL1160" s="255"/>
      <c r="CM1160" s="256"/>
      <c r="CN1160" s="256"/>
      <c r="CO1160" s="256"/>
      <c r="CP1160" s="256"/>
      <c r="CQ1160" s="256"/>
      <c r="CR1160" s="247"/>
      <c r="CS1160" s="64"/>
      <c r="CT1160" s="226"/>
      <c r="CU1160" s="226"/>
      <c r="CV1160" s="226"/>
      <c r="CW1160" s="226"/>
      <c r="CX1160" s="226"/>
      <c r="CY1160" s="247"/>
      <c r="CZ1160" s="64"/>
      <c r="DA1160" s="256"/>
      <c r="DB1160" s="256"/>
      <c r="DC1160" s="256"/>
      <c r="DD1160" s="256"/>
      <c r="DE1160" s="256"/>
    </row>
    <row r="1161" spans="1:109" ht="16.5" x14ac:dyDescent="0.3">
      <c r="A1161" s="410">
        <v>2019</v>
      </c>
      <c r="B1161" s="64" t="s">
        <v>40</v>
      </c>
      <c r="C1161" s="358" t="s">
        <v>115</v>
      </c>
      <c r="D1161" s="359">
        <v>11180.09</v>
      </c>
      <c r="E1161" s="359">
        <v>61077.796499999997</v>
      </c>
      <c r="F1161" s="360">
        <v>11938.676500000001</v>
      </c>
      <c r="G1161" s="360">
        <v>1952.886</v>
      </c>
      <c r="H1161" s="118">
        <v>86149.448999999993</v>
      </c>
      <c r="I1161" s="54"/>
      <c r="J1161" s="54"/>
      <c r="BY1161" s="247"/>
      <c r="BZ1161" s="64"/>
      <c r="CA1161" s="254"/>
      <c r="CB1161" s="254"/>
      <c r="CC1161" s="254"/>
      <c r="CD1161" s="254"/>
      <c r="CE1161" s="254"/>
      <c r="CF1161" s="247"/>
      <c r="CG1161" s="64"/>
      <c r="CH1161" s="255"/>
      <c r="CI1161" s="255"/>
      <c r="CJ1161" s="255"/>
      <c r="CK1161" s="255"/>
      <c r="CL1161" s="255"/>
      <c r="CM1161" s="256"/>
      <c r="CN1161" s="256"/>
      <c r="CO1161" s="256"/>
      <c r="CP1161" s="256"/>
      <c r="CQ1161" s="256"/>
      <c r="CR1161" s="247"/>
      <c r="CS1161" s="64"/>
      <c r="CT1161" s="226"/>
      <c r="CU1161" s="226"/>
      <c r="CV1161" s="226"/>
      <c r="CW1161" s="226"/>
      <c r="CX1161" s="226"/>
      <c r="CY1161" s="247"/>
      <c r="CZ1161" s="64"/>
      <c r="DA1161" s="256"/>
      <c r="DB1161" s="256"/>
      <c r="DC1161" s="256"/>
      <c r="DD1161" s="256"/>
      <c r="DE1161" s="256"/>
    </row>
    <row r="1162" spans="1:109" ht="16.5" x14ac:dyDescent="0.3">
      <c r="A1162" s="391">
        <v>2019</v>
      </c>
      <c r="B1162" s="353" t="s">
        <v>42</v>
      </c>
      <c r="C1162" s="354" t="s">
        <v>115</v>
      </c>
      <c r="D1162" s="355">
        <v>14436.140000000001</v>
      </c>
      <c r="E1162" s="355">
        <v>63899.696500000005</v>
      </c>
      <c r="F1162" s="356">
        <v>14036.549000000003</v>
      </c>
      <c r="G1162" s="356">
        <v>2828.2550000000001</v>
      </c>
      <c r="H1162" s="357">
        <v>95200.640500000009</v>
      </c>
      <c r="I1162" s="54"/>
      <c r="J1162" s="54"/>
      <c r="BY1162" s="247"/>
      <c r="BZ1162" s="64"/>
      <c r="CA1162" s="254"/>
      <c r="CB1162" s="254"/>
      <c r="CC1162" s="254"/>
      <c r="CD1162" s="254"/>
      <c r="CE1162" s="254"/>
      <c r="CF1162" s="247"/>
      <c r="CG1162" s="64"/>
      <c r="CH1162" s="255"/>
      <c r="CI1162" s="255"/>
      <c r="CJ1162" s="255"/>
      <c r="CK1162" s="255"/>
      <c r="CL1162" s="255"/>
      <c r="CM1162" s="256"/>
      <c r="CN1162" s="256"/>
      <c r="CO1162" s="256"/>
      <c r="CP1162" s="256"/>
      <c r="CQ1162" s="256"/>
      <c r="CR1162" s="247"/>
      <c r="CS1162" s="64"/>
      <c r="CT1162" s="226"/>
      <c r="CU1162" s="226"/>
      <c r="CV1162" s="226"/>
      <c r="CW1162" s="226"/>
      <c r="CX1162" s="226"/>
      <c r="CY1162" s="247"/>
      <c r="CZ1162" s="64"/>
      <c r="DA1162" s="256"/>
      <c r="DB1162" s="256"/>
      <c r="DC1162" s="256"/>
      <c r="DD1162" s="256"/>
      <c r="DE1162" s="256"/>
    </row>
    <row r="1163" spans="1:109" ht="16.5" x14ac:dyDescent="0.3">
      <c r="A1163" s="410">
        <v>2019</v>
      </c>
      <c r="B1163" s="64" t="s">
        <v>43</v>
      </c>
      <c r="C1163" s="358" t="s">
        <v>115</v>
      </c>
      <c r="D1163" s="359">
        <v>12491.165000000003</v>
      </c>
      <c r="E1163" s="359">
        <v>76042.519499999995</v>
      </c>
      <c r="F1163" s="360">
        <v>11850.4935</v>
      </c>
      <c r="G1163" s="360">
        <v>2174.9075000000003</v>
      </c>
      <c r="H1163" s="118">
        <v>102559.08550000002</v>
      </c>
      <c r="I1163" s="54"/>
      <c r="J1163" s="54"/>
      <c r="BY1163" s="247"/>
      <c r="BZ1163" s="64"/>
      <c r="CA1163" s="254"/>
      <c r="CB1163" s="254"/>
      <c r="CC1163" s="254"/>
      <c r="CD1163" s="254"/>
      <c r="CE1163" s="254"/>
      <c r="CF1163" s="247"/>
      <c r="CG1163" s="64"/>
      <c r="CH1163" s="255"/>
      <c r="CI1163" s="255"/>
      <c r="CJ1163" s="255"/>
      <c r="CK1163" s="255"/>
      <c r="CL1163" s="255"/>
      <c r="CM1163" s="256"/>
      <c r="CN1163" s="256"/>
      <c r="CO1163" s="256"/>
      <c r="CP1163" s="256"/>
      <c r="CQ1163" s="256"/>
      <c r="CR1163" s="247"/>
      <c r="CS1163" s="64"/>
      <c r="CT1163" s="226"/>
      <c r="CU1163" s="226"/>
      <c r="CV1163" s="226"/>
      <c r="CW1163" s="226"/>
      <c r="CX1163" s="226"/>
      <c r="CY1163" s="247"/>
      <c r="CZ1163" s="64"/>
      <c r="DA1163" s="256"/>
      <c r="DB1163" s="256"/>
      <c r="DC1163" s="256"/>
      <c r="DD1163" s="256"/>
      <c r="DE1163" s="256"/>
    </row>
    <row r="1164" spans="1:109" ht="16.5" x14ac:dyDescent="0.3">
      <c r="A1164" s="391">
        <v>2019</v>
      </c>
      <c r="B1164" s="353" t="s">
        <v>44</v>
      </c>
      <c r="C1164" s="354" t="s">
        <v>115</v>
      </c>
      <c r="D1164" s="355">
        <v>11730.669999999998</v>
      </c>
      <c r="E1164" s="355">
        <v>74917.638499999986</v>
      </c>
      <c r="F1164" s="356">
        <v>14819.99</v>
      </c>
      <c r="G1164" s="356">
        <v>3379.2764999999995</v>
      </c>
      <c r="H1164" s="357">
        <v>104847.575</v>
      </c>
      <c r="I1164" s="54"/>
      <c r="J1164" s="54"/>
      <c r="BY1164" s="247"/>
      <c r="BZ1164" s="64"/>
      <c r="CA1164" s="254"/>
      <c r="CB1164" s="254"/>
      <c r="CC1164" s="254"/>
      <c r="CD1164" s="254"/>
      <c r="CE1164" s="254"/>
      <c r="CF1164" s="247"/>
      <c r="CG1164" s="64"/>
      <c r="CH1164" s="255"/>
      <c r="CI1164" s="255"/>
      <c r="CJ1164" s="255"/>
      <c r="CK1164" s="255"/>
      <c r="CL1164" s="255"/>
      <c r="CM1164" s="256"/>
      <c r="CN1164" s="256"/>
      <c r="CO1164" s="256"/>
      <c r="CP1164" s="256"/>
      <c r="CQ1164" s="256"/>
      <c r="CR1164" s="247"/>
      <c r="CS1164" s="64"/>
      <c r="CT1164" s="226"/>
      <c r="CU1164" s="226"/>
      <c r="CV1164" s="226"/>
      <c r="CW1164" s="226"/>
      <c r="CX1164" s="226"/>
      <c r="CY1164" s="247"/>
      <c r="CZ1164" s="64"/>
      <c r="DA1164" s="256"/>
      <c r="DB1164" s="256"/>
      <c r="DC1164" s="256"/>
      <c r="DD1164" s="256"/>
      <c r="DE1164" s="256"/>
    </row>
    <row r="1165" spans="1:109" ht="16.5" x14ac:dyDescent="0.3">
      <c r="A1165" s="410">
        <v>2019</v>
      </c>
      <c r="B1165" s="64" t="s">
        <v>45</v>
      </c>
      <c r="C1165" s="358" t="s">
        <v>115</v>
      </c>
      <c r="D1165" s="359">
        <v>12252.55</v>
      </c>
      <c r="E1165" s="359">
        <v>66678.897499999977</v>
      </c>
      <c r="F1165" s="360">
        <v>12109.932499999999</v>
      </c>
      <c r="G1165" s="360">
        <v>3074.9375</v>
      </c>
      <c r="H1165" s="118">
        <v>94116.317499999976</v>
      </c>
      <c r="I1165" s="54"/>
      <c r="J1165" s="54"/>
      <c r="BY1165" s="247"/>
      <c r="BZ1165" s="64"/>
      <c r="CA1165" s="254"/>
      <c r="CB1165" s="254"/>
      <c r="CC1165" s="254"/>
      <c r="CD1165" s="254"/>
      <c r="CE1165" s="254"/>
      <c r="CF1165" s="247"/>
      <c r="CG1165" s="64"/>
      <c r="CH1165" s="255"/>
      <c r="CI1165" s="255"/>
      <c r="CJ1165" s="255"/>
      <c r="CK1165" s="255"/>
      <c r="CL1165" s="255"/>
      <c r="CM1165" s="256"/>
      <c r="CN1165" s="256"/>
      <c r="CO1165" s="256"/>
      <c r="CP1165" s="256"/>
      <c r="CQ1165" s="256"/>
      <c r="CR1165" s="247"/>
      <c r="CS1165" s="64"/>
      <c r="CT1165" s="226"/>
      <c r="CU1165" s="226"/>
      <c r="CV1165" s="226"/>
      <c r="CW1165" s="226"/>
      <c r="CX1165" s="226"/>
      <c r="CY1165" s="247"/>
      <c r="CZ1165" s="64"/>
      <c r="DA1165" s="256"/>
      <c r="DB1165" s="256"/>
      <c r="DC1165" s="256"/>
      <c r="DD1165" s="256"/>
      <c r="DE1165" s="256"/>
    </row>
    <row r="1166" spans="1:109" ht="16.5" x14ac:dyDescent="0.3">
      <c r="A1166" s="391">
        <v>2019</v>
      </c>
      <c r="B1166" s="353" t="s">
        <v>46</v>
      </c>
      <c r="C1166" s="354" t="s">
        <v>115</v>
      </c>
      <c r="D1166" s="355">
        <v>12848.48</v>
      </c>
      <c r="E1166" s="355">
        <v>66775.003499999963</v>
      </c>
      <c r="F1166" s="356">
        <v>11580.7225</v>
      </c>
      <c r="G1166" s="356">
        <v>2900.6855000000005</v>
      </c>
      <c r="H1166" s="357">
        <v>94104.891499999969</v>
      </c>
      <c r="I1166" s="54"/>
      <c r="J1166" s="54"/>
      <c r="BY1166" s="247"/>
      <c r="BZ1166" s="64"/>
      <c r="CA1166" s="254"/>
      <c r="CB1166" s="254"/>
      <c r="CC1166" s="254"/>
      <c r="CD1166" s="254"/>
      <c r="CE1166" s="254"/>
      <c r="CF1166" s="247"/>
      <c r="CG1166" s="64"/>
      <c r="CH1166" s="255"/>
      <c r="CI1166" s="255"/>
      <c r="CJ1166" s="255"/>
      <c r="CK1166" s="255"/>
      <c r="CL1166" s="255"/>
      <c r="CM1166" s="256"/>
      <c r="CN1166" s="256"/>
      <c r="CO1166" s="256"/>
      <c r="CP1166" s="256"/>
      <c r="CQ1166" s="256"/>
      <c r="CR1166" s="247"/>
      <c r="CS1166" s="64"/>
      <c r="CT1166" s="226"/>
      <c r="CU1166" s="226"/>
      <c r="CV1166" s="226"/>
      <c r="CW1166" s="226"/>
      <c r="CX1166" s="226"/>
      <c r="CY1166" s="247"/>
      <c r="CZ1166" s="64"/>
      <c r="DA1166" s="256"/>
      <c r="DB1166" s="256"/>
      <c r="DC1166" s="256"/>
      <c r="DD1166" s="256"/>
      <c r="DE1166" s="256"/>
    </row>
    <row r="1167" spans="1:109" ht="16.5" x14ac:dyDescent="0.3">
      <c r="A1167" s="410">
        <v>2019</v>
      </c>
      <c r="B1167" s="64" t="s">
        <v>47</v>
      </c>
      <c r="C1167" s="358" t="s">
        <v>115</v>
      </c>
      <c r="D1167" s="359">
        <v>12990.96</v>
      </c>
      <c r="E1167" s="359">
        <v>64246.421999999999</v>
      </c>
      <c r="F1167" s="360">
        <v>13472.034000000001</v>
      </c>
      <c r="G1167" s="360">
        <v>3194.2950000000001</v>
      </c>
      <c r="H1167" s="118">
        <v>93903.710999999996</v>
      </c>
      <c r="I1167" s="54"/>
      <c r="J1167" s="54"/>
      <c r="BY1167" s="247"/>
      <c r="BZ1167" s="64"/>
      <c r="CA1167" s="254"/>
      <c r="CB1167" s="254"/>
      <c r="CC1167" s="254"/>
      <c r="CD1167" s="254"/>
      <c r="CE1167" s="254"/>
      <c r="CF1167" s="247"/>
      <c r="CG1167" s="64"/>
      <c r="CH1167" s="255"/>
      <c r="CI1167" s="255"/>
      <c r="CJ1167" s="255"/>
      <c r="CK1167" s="255"/>
      <c r="CL1167" s="255"/>
      <c r="CM1167" s="256"/>
      <c r="CN1167" s="256"/>
      <c r="CO1167" s="256"/>
      <c r="CP1167" s="256"/>
      <c r="CQ1167" s="256"/>
      <c r="CR1167" s="247"/>
      <c r="CS1167" s="64"/>
      <c r="CT1167" s="226"/>
      <c r="CU1167" s="226"/>
      <c r="CV1167" s="226"/>
      <c r="CW1167" s="226"/>
      <c r="CX1167" s="226"/>
      <c r="CY1167" s="247"/>
      <c r="CZ1167" s="64"/>
      <c r="DA1167" s="256"/>
      <c r="DB1167" s="256"/>
      <c r="DC1167" s="256"/>
      <c r="DD1167" s="256"/>
      <c r="DE1167" s="256"/>
    </row>
    <row r="1168" spans="1:109" ht="16.5" x14ac:dyDescent="0.3">
      <c r="A1168" s="391">
        <v>2019</v>
      </c>
      <c r="B1168" s="353" t="s">
        <v>48</v>
      </c>
      <c r="C1168" s="354" t="s">
        <v>115</v>
      </c>
      <c r="D1168" s="355">
        <v>12054.75</v>
      </c>
      <c r="E1168" s="355">
        <v>64044.719499999992</v>
      </c>
      <c r="F1168" s="356">
        <v>12109.247499999998</v>
      </c>
      <c r="G1168" s="356">
        <v>2893.8824999999997</v>
      </c>
      <c r="H1168" s="357">
        <v>91102.599499999997</v>
      </c>
      <c r="I1168" s="54"/>
      <c r="J1168" s="54"/>
      <c r="BY1168" s="247"/>
      <c r="BZ1168" s="64"/>
      <c r="CA1168" s="254"/>
      <c r="CB1168" s="254"/>
      <c r="CC1168" s="254"/>
      <c r="CD1168" s="254"/>
      <c r="CE1168" s="254"/>
      <c r="CF1168" s="247"/>
      <c r="CG1168" s="64"/>
      <c r="CH1168" s="255"/>
      <c r="CI1168" s="255"/>
      <c r="CJ1168" s="255"/>
      <c r="CK1168" s="255"/>
      <c r="CL1168" s="255"/>
      <c r="CM1168" s="256"/>
      <c r="CN1168" s="256"/>
      <c r="CO1168" s="256"/>
      <c r="CP1168" s="256"/>
      <c r="CQ1168" s="256"/>
      <c r="CR1168" s="247"/>
      <c r="CS1168" s="64"/>
      <c r="CT1168" s="226"/>
      <c r="CU1168" s="226"/>
      <c r="CV1168" s="226"/>
      <c r="CW1168" s="226"/>
      <c r="CX1168" s="226"/>
      <c r="CY1168" s="247"/>
      <c r="CZ1168" s="64"/>
      <c r="DA1168" s="256"/>
      <c r="DB1168" s="256"/>
      <c r="DC1168" s="256"/>
      <c r="DD1168" s="256"/>
      <c r="DE1168" s="256"/>
    </row>
    <row r="1169" spans="1:109" ht="16.5" x14ac:dyDescent="0.3">
      <c r="A1169" s="410">
        <v>2019</v>
      </c>
      <c r="B1169" s="64" t="s">
        <v>49</v>
      </c>
      <c r="C1169" s="358" t="s">
        <v>115</v>
      </c>
      <c r="D1169" s="359">
        <v>10381.11</v>
      </c>
      <c r="E1169" s="359">
        <v>58608.495999999999</v>
      </c>
      <c r="F1169" s="360">
        <v>10696.475000000002</v>
      </c>
      <c r="G1169" s="360">
        <v>2552.5405000000001</v>
      </c>
      <c r="H1169" s="118">
        <v>82238.621500000008</v>
      </c>
      <c r="I1169" s="54"/>
      <c r="J1169" s="54"/>
      <c r="BY1169" s="247"/>
      <c r="BZ1169" s="64"/>
      <c r="CA1169" s="254"/>
      <c r="CB1169" s="254"/>
      <c r="CC1169" s="254"/>
      <c r="CD1169" s="254"/>
      <c r="CE1169" s="254"/>
      <c r="CF1169" s="247"/>
      <c r="CG1169" s="64"/>
      <c r="CH1169" s="255"/>
      <c r="CI1169" s="255"/>
      <c r="CJ1169" s="255"/>
      <c r="CK1169" s="255"/>
      <c r="CL1169" s="255"/>
      <c r="CM1169" s="256"/>
      <c r="CN1169" s="256"/>
      <c r="CO1169" s="256"/>
      <c r="CP1169" s="256"/>
      <c r="CQ1169" s="256"/>
      <c r="CR1169" s="247"/>
      <c r="CS1169" s="64"/>
      <c r="CT1169" s="226"/>
      <c r="CU1169" s="226"/>
      <c r="CV1169" s="226"/>
      <c r="CW1169" s="226"/>
      <c r="CX1169" s="226"/>
      <c r="CY1169" s="247"/>
      <c r="CZ1169" s="64"/>
      <c r="DA1169" s="256"/>
      <c r="DB1169" s="256"/>
      <c r="DC1169" s="256"/>
      <c r="DD1169" s="256"/>
      <c r="DE1169" s="256"/>
    </row>
    <row r="1170" spans="1:109" ht="16.5" x14ac:dyDescent="0.3">
      <c r="A1170" s="391">
        <v>2009</v>
      </c>
      <c r="B1170" s="353" t="s">
        <v>40</v>
      </c>
      <c r="C1170" s="354" t="s">
        <v>123</v>
      </c>
      <c r="D1170" s="355">
        <v>28017.182499999999</v>
      </c>
      <c r="E1170" s="355">
        <v>158122.06200000001</v>
      </c>
      <c r="F1170" s="356">
        <v>28995.179999999997</v>
      </c>
      <c r="G1170" s="356">
        <v>12293.295</v>
      </c>
      <c r="H1170" s="357">
        <v>227427.71950000004</v>
      </c>
      <c r="I1170" s="54"/>
      <c r="J1170" s="54"/>
      <c r="BY1170" s="247"/>
      <c r="BZ1170" s="64"/>
      <c r="CA1170" s="254"/>
      <c r="CB1170" s="254"/>
      <c r="CC1170" s="254"/>
      <c r="CD1170" s="254"/>
      <c r="CE1170" s="254"/>
      <c r="CF1170" s="247"/>
      <c r="CG1170" s="64"/>
      <c r="CH1170" s="255"/>
      <c r="CI1170" s="255"/>
      <c r="CJ1170" s="255"/>
      <c r="CK1170" s="255"/>
      <c r="CL1170" s="255"/>
      <c r="CM1170" s="256"/>
      <c r="CN1170" s="256"/>
      <c r="CO1170" s="256"/>
      <c r="CP1170" s="256"/>
      <c r="CQ1170" s="256"/>
      <c r="CR1170" s="247"/>
      <c r="CS1170" s="64"/>
      <c r="CT1170" s="226"/>
      <c r="CU1170" s="226"/>
      <c r="CV1170" s="226"/>
      <c r="CW1170" s="226"/>
      <c r="CX1170" s="226"/>
      <c r="CY1170" s="247"/>
      <c r="CZ1170" s="64"/>
      <c r="DA1170" s="256"/>
      <c r="DB1170" s="256"/>
      <c r="DC1170" s="256"/>
      <c r="DD1170" s="256"/>
      <c r="DE1170" s="256"/>
    </row>
    <row r="1171" spans="1:109" ht="16.5" x14ac:dyDescent="0.3">
      <c r="A1171" s="410">
        <v>2009</v>
      </c>
      <c r="B1171" s="64" t="s">
        <v>42</v>
      </c>
      <c r="C1171" s="358" t="s">
        <v>123</v>
      </c>
      <c r="D1171" s="359">
        <v>29881.78</v>
      </c>
      <c r="E1171" s="359">
        <v>159966.15950000001</v>
      </c>
      <c r="F1171" s="360">
        <v>30123.339999999997</v>
      </c>
      <c r="G1171" s="360">
        <v>12456.9575</v>
      </c>
      <c r="H1171" s="118">
        <v>232428.23699999996</v>
      </c>
      <c r="I1171" s="54"/>
      <c r="J1171" s="54"/>
      <c r="BY1171" s="247"/>
      <c r="BZ1171" s="64"/>
      <c r="CA1171" s="254"/>
      <c r="CB1171" s="254"/>
      <c r="CC1171" s="254"/>
      <c r="CD1171" s="254"/>
      <c r="CE1171" s="254"/>
      <c r="CF1171" s="247"/>
      <c r="CG1171" s="64"/>
      <c r="CH1171" s="255"/>
      <c r="CI1171" s="255"/>
      <c r="CJ1171" s="255"/>
      <c r="CK1171" s="255"/>
      <c r="CL1171" s="255"/>
      <c r="CM1171" s="256"/>
      <c r="CN1171" s="256"/>
      <c r="CO1171" s="256"/>
      <c r="CP1171" s="256"/>
      <c r="CQ1171" s="256"/>
      <c r="CR1171" s="247"/>
      <c r="CS1171" s="64"/>
      <c r="CT1171" s="226"/>
      <c r="CU1171" s="226"/>
      <c r="CV1171" s="226"/>
      <c r="CW1171" s="226"/>
      <c r="CX1171" s="226"/>
      <c r="CY1171" s="247"/>
      <c r="CZ1171" s="64"/>
      <c r="DA1171" s="256"/>
      <c r="DB1171" s="256"/>
      <c r="DC1171" s="256"/>
      <c r="DD1171" s="256"/>
      <c r="DE1171" s="256"/>
    </row>
    <row r="1172" spans="1:109" ht="16.5" x14ac:dyDescent="0.3">
      <c r="A1172" s="391">
        <v>2009</v>
      </c>
      <c r="B1172" s="353" t="s">
        <v>43</v>
      </c>
      <c r="C1172" s="354" t="s">
        <v>123</v>
      </c>
      <c r="D1172" s="355">
        <v>32122.261999999995</v>
      </c>
      <c r="E1172" s="355">
        <v>140075.65350000004</v>
      </c>
      <c r="F1172" s="356">
        <v>28270.285</v>
      </c>
      <c r="G1172" s="356">
        <v>12403.596</v>
      </c>
      <c r="H1172" s="357">
        <v>212871.79650000005</v>
      </c>
      <c r="I1172" s="54"/>
      <c r="J1172" s="54"/>
      <c r="BY1172" s="247"/>
      <c r="BZ1172" s="64"/>
      <c r="CA1172" s="254"/>
      <c r="CB1172" s="254"/>
      <c r="CC1172" s="254"/>
      <c r="CD1172" s="254"/>
      <c r="CE1172" s="254"/>
      <c r="CF1172" s="247"/>
      <c r="CG1172" s="64"/>
      <c r="CH1172" s="255"/>
      <c r="CI1172" s="255"/>
      <c r="CJ1172" s="255"/>
      <c r="CK1172" s="255"/>
      <c r="CL1172" s="255"/>
      <c r="CM1172" s="256"/>
      <c r="CN1172" s="256"/>
      <c r="CO1172" s="256"/>
      <c r="CP1172" s="256"/>
      <c r="CQ1172" s="256"/>
      <c r="CR1172" s="247"/>
      <c r="CS1172" s="64"/>
      <c r="CT1172" s="226"/>
      <c r="CU1172" s="226"/>
      <c r="CV1172" s="226"/>
      <c r="CW1172" s="226"/>
      <c r="CX1172" s="226"/>
      <c r="CY1172" s="247"/>
      <c r="CZ1172" s="64"/>
      <c r="DA1172" s="256"/>
      <c r="DB1172" s="256"/>
      <c r="DC1172" s="256"/>
      <c r="DD1172" s="256"/>
      <c r="DE1172" s="256"/>
    </row>
    <row r="1173" spans="1:109" ht="16.5" x14ac:dyDescent="0.3">
      <c r="A1173" s="410">
        <v>2009</v>
      </c>
      <c r="B1173" s="64" t="s">
        <v>44</v>
      </c>
      <c r="C1173" s="358" t="s">
        <v>123</v>
      </c>
      <c r="D1173" s="359">
        <v>34865.939999999995</v>
      </c>
      <c r="E1173" s="359">
        <v>169648.60399999993</v>
      </c>
      <c r="F1173" s="360">
        <v>32595.292499999996</v>
      </c>
      <c r="G1173" s="360">
        <v>14319.809999999996</v>
      </c>
      <c r="H1173" s="118">
        <v>251429.64649999994</v>
      </c>
      <c r="I1173" s="54"/>
      <c r="J1173" s="54"/>
      <c r="BY1173" s="247"/>
      <c r="BZ1173" s="64"/>
      <c r="CA1173" s="254"/>
      <c r="CB1173" s="254"/>
      <c r="CC1173" s="254"/>
      <c r="CD1173" s="254"/>
      <c r="CE1173" s="254"/>
      <c r="CF1173" s="247"/>
      <c r="CG1173" s="64"/>
      <c r="CH1173" s="255"/>
      <c r="CI1173" s="255"/>
      <c r="CJ1173" s="255"/>
      <c r="CK1173" s="255"/>
      <c r="CL1173" s="255"/>
      <c r="CM1173" s="256"/>
      <c r="CN1173" s="256"/>
      <c r="CO1173" s="256"/>
      <c r="CP1173" s="256"/>
      <c r="CQ1173" s="256"/>
      <c r="CR1173" s="247"/>
      <c r="CS1173" s="64"/>
      <c r="CT1173" s="226"/>
      <c r="CU1173" s="226"/>
      <c r="CV1173" s="226"/>
      <c r="CW1173" s="226"/>
      <c r="CX1173" s="226"/>
      <c r="CY1173" s="247"/>
      <c r="CZ1173" s="64"/>
      <c r="DA1173" s="256"/>
      <c r="DB1173" s="256"/>
      <c r="DC1173" s="256"/>
      <c r="DD1173" s="256"/>
      <c r="DE1173" s="256"/>
    </row>
    <row r="1174" spans="1:109" ht="16.5" x14ac:dyDescent="0.3">
      <c r="A1174" s="391">
        <v>2009</v>
      </c>
      <c r="B1174" s="353" t="s">
        <v>45</v>
      </c>
      <c r="C1174" s="354" t="s">
        <v>123</v>
      </c>
      <c r="D1174" s="355">
        <v>33238.012499999997</v>
      </c>
      <c r="E1174" s="355">
        <v>151574.96150000003</v>
      </c>
      <c r="F1174" s="356">
        <v>28033.917500000003</v>
      </c>
      <c r="G1174" s="356">
        <v>12751.63</v>
      </c>
      <c r="H1174" s="357">
        <v>225598.52150000006</v>
      </c>
      <c r="I1174" s="54"/>
      <c r="J1174" s="54"/>
      <c r="BY1174" s="247"/>
      <c r="BZ1174" s="64"/>
      <c r="CA1174" s="254"/>
      <c r="CB1174" s="254"/>
      <c r="CC1174" s="254"/>
      <c r="CD1174" s="254"/>
      <c r="CE1174" s="254"/>
      <c r="CF1174" s="247"/>
      <c r="CG1174" s="64"/>
      <c r="CH1174" s="255"/>
      <c r="CI1174" s="255"/>
      <c r="CJ1174" s="255"/>
      <c r="CK1174" s="255"/>
      <c r="CL1174" s="255"/>
      <c r="CM1174" s="256"/>
      <c r="CN1174" s="256"/>
      <c r="CO1174" s="256"/>
      <c r="CP1174" s="256"/>
      <c r="CQ1174" s="256"/>
      <c r="CR1174" s="247"/>
      <c r="CS1174" s="64"/>
      <c r="CT1174" s="226"/>
      <c r="CU1174" s="226"/>
      <c r="CV1174" s="226"/>
      <c r="CW1174" s="226"/>
      <c r="CX1174" s="226"/>
      <c r="CY1174" s="247"/>
      <c r="CZ1174" s="64"/>
      <c r="DA1174" s="256"/>
      <c r="DB1174" s="256"/>
      <c r="DC1174" s="256"/>
      <c r="DD1174" s="256"/>
      <c r="DE1174" s="256"/>
    </row>
    <row r="1175" spans="1:109" ht="16.5" x14ac:dyDescent="0.3">
      <c r="A1175" s="410">
        <v>2009</v>
      </c>
      <c r="B1175" s="64" t="s">
        <v>46</v>
      </c>
      <c r="C1175" s="358" t="s">
        <v>123</v>
      </c>
      <c r="D1175" s="359">
        <v>34112.637500000004</v>
      </c>
      <c r="E1175" s="359">
        <v>152267.91349999994</v>
      </c>
      <c r="F1175" s="360">
        <v>32692.740000000005</v>
      </c>
      <c r="G1175" s="360">
        <v>13425.260000000002</v>
      </c>
      <c r="H1175" s="118">
        <v>232498.55099999995</v>
      </c>
      <c r="I1175" s="54"/>
      <c r="J1175" s="54"/>
      <c r="BY1175" s="247"/>
      <c r="BZ1175" s="64"/>
      <c r="CA1175" s="254"/>
      <c r="CB1175" s="254"/>
      <c r="CC1175" s="254"/>
      <c r="CD1175" s="254"/>
      <c r="CE1175" s="254"/>
      <c r="CF1175" s="247"/>
      <c r="CG1175" s="64"/>
      <c r="CH1175" s="255"/>
      <c r="CI1175" s="255"/>
      <c r="CJ1175" s="255"/>
      <c r="CK1175" s="255"/>
      <c r="CL1175" s="255"/>
      <c r="CM1175" s="256"/>
      <c r="CN1175" s="256"/>
      <c r="CO1175" s="256"/>
      <c r="CP1175" s="256"/>
      <c r="CQ1175" s="256"/>
      <c r="CR1175" s="247"/>
      <c r="CS1175" s="64"/>
      <c r="CT1175" s="226"/>
      <c r="CU1175" s="226"/>
      <c r="CV1175" s="226"/>
      <c r="CW1175" s="226"/>
      <c r="CX1175" s="226"/>
      <c r="CY1175" s="247"/>
      <c r="CZ1175" s="64"/>
      <c r="DA1175" s="256"/>
      <c r="DB1175" s="256"/>
      <c r="DC1175" s="256"/>
      <c r="DD1175" s="256"/>
      <c r="DE1175" s="256"/>
    </row>
    <row r="1176" spans="1:109" ht="16.5" x14ac:dyDescent="0.3">
      <c r="A1176" s="391">
        <v>2009</v>
      </c>
      <c r="B1176" s="353" t="s">
        <v>47</v>
      </c>
      <c r="C1176" s="354" t="s">
        <v>123</v>
      </c>
      <c r="D1176" s="355">
        <v>36248.715000000004</v>
      </c>
      <c r="E1176" s="355">
        <v>166532.15649999998</v>
      </c>
      <c r="F1176" s="356">
        <v>32573.152999999998</v>
      </c>
      <c r="G1176" s="356">
        <v>13048.474999999995</v>
      </c>
      <c r="H1176" s="357">
        <v>248402.49949999995</v>
      </c>
      <c r="I1176" s="54"/>
      <c r="J1176" s="54"/>
      <c r="BY1176" s="247"/>
      <c r="BZ1176" s="64"/>
      <c r="CA1176" s="254"/>
      <c r="CB1176" s="254"/>
      <c r="CC1176" s="254"/>
      <c r="CD1176" s="254"/>
      <c r="CE1176" s="254"/>
      <c r="CF1176" s="247"/>
      <c r="CG1176" s="64"/>
      <c r="CH1176" s="255"/>
      <c r="CI1176" s="255"/>
      <c r="CJ1176" s="255"/>
      <c r="CK1176" s="255"/>
      <c r="CL1176" s="255"/>
      <c r="CM1176" s="256"/>
      <c r="CN1176" s="256"/>
      <c r="CO1176" s="256"/>
      <c r="CP1176" s="256"/>
      <c r="CQ1176" s="256"/>
      <c r="CR1176" s="247"/>
      <c r="CS1176" s="64"/>
      <c r="CT1176" s="226"/>
      <c r="CU1176" s="226"/>
      <c r="CV1176" s="226"/>
      <c r="CW1176" s="226"/>
      <c r="CX1176" s="226"/>
      <c r="CY1176" s="247"/>
      <c r="CZ1176" s="64"/>
      <c r="DA1176" s="256"/>
      <c r="DB1176" s="256"/>
      <c r="DC1176" s="256"/>
      <c r="DD1176" s="256"/>
      <c r="DE1176" s="256"/>
    </row>
    <row r="1177" spans="1:109" ht="16.5" x14ac:dyDescent="0.3">
      <c r="A1177" s="410">
        <v>2009</v>
      </c>
      <c r="B1177" s="64" t="s">
        <v>48</v>
      </c>
      <c r="C1177" s="358" t="s">
        <v>123</v>
      </c>
      <c r="D1177" s="359">
        <v>30176.7</v>
      </c>
      <c r="E1177" s="359">
        <v>168379.14049999998</v>
      </c>
      <c r="F1177" s="360">
        <v>32772.497499999998</v>
      </c>
      <c r="G1177" s="360">
        <v>14109.7225</v>
      </c>
      <c r="H1177" s="118">
        <v>245438.06049999999</v>
      </c>
      <c r="I1177" s="54"/>
      <c r="J1177" s="54"/>
      <c r="BY1177" s="247"/>
      <c r="BZ1177" s="64"/>
      <c r="CA1177" s="254"/>
      <c r="CB1177" s="254"/>
      <c r="CC1177" s="254"/>
      <c r="CD1177" s="254"/>
      <c r="CE1177" s="254"/>
      <c r="CF1177" s="247"/>
      <c r="CG1177" s="64"/>
      <c r="CH1177" s="255"/>
      <c r="CI1177" s="255"/>
      <c r="CJ1177" s="255"/>
      <c r="CK1177" s="255"/>
      <c r="CL1177" s="255"/>
      <c r="CM1177" s="256"/>
      <c r="CN1177" s="256"/>
      <c r="CO1177" s="256"/>
      <c r="CP1177" s="256"/>
      <c r="CQ1177" s="256"/>
      <c r="CR1177" s="247"/>
      <c r="CS1177" s="64"/>
      <c r="CT1177" s="226"/>
      <c r="CU1177" s="226"/>
      <c r="CV1177" s="226"/>
      <c r="CW1177" s="226"/>
      <c r="CX1177" s="226"/>
      <c r="CY1177" s="247"/>
      <c r="CZ1177" s="64"/>
      <c r="DA1177" s="256"/>
      <c r="DB1177" s="256"/>
      <c r="DC1177" s="256"/>
      <c r="DD1177" s="256"/>
      <c r="DE1177" s="256"/>
    </row>
    <row r="1178" spans="1:109" ht="16.5" x14ac:dyDescent="0.3">
      <c r="A1178" s="391">
        <v>2009</v>
      </c>
      <c r="B1178" s="353" t="s">
        <v>49</v>
      </c>
      <c r="C1178" s="354" t="s">
        <v>123</v>
      </c>
      <c r="D1178" s="355">
        <v>31703.767499999998</v>
      </c>
      <c r="E1178" s="355">
        <v>181816.179</v>
      </c>
      <c r="F1178" s="356">
        <v>27186.322500000006</v>
      </c>
      <c r="G1178" s="356">
        <v>14500.670000000004</v>
      </c>
      <c r="H1178" s="357">
        <v>255206.93899999993</v>
      </c>
      <c r="I1178" s="54"/>
      <c r="J1178" s="54"/>
      <c r="BY1178" s="247"/>
      <c r="BZ1178" s="64"/>
      <c r="CA1178" s="254"/>
      <c r="CB1178" s="254"/>
      <c r="CC1178" s="254"/>
      <c r="CD1178" s="254"/>
      <c r="CE1178" s="254"/>
      <c r="CF1178" s="247"/>
      <c r="CG1178" s="64"/>
      <c r="CH1178" s="255"/>
      <c r="CI1178" s="255"/>
      <c r="CJ1178" s="255"/>
      <c r="CK1178" s="255"/>
      <c r="CL1178" s="255"/>
      <c r="CM1178" s="256"/>
      <c r="CN1178" s="256"/>
      <c r="CO1178" s="256"/>
      <c r="CP1178" s="256"/>
      <c r="CQ1178" s="256"/>
      <c r="CR1178" s="247"/>
      <c r="CS1178" s="64"/>
      <c r="CT1178" s="226"/>
      <c r="CU1178" s="226"/>
      <c r="CV1178" s="226"/>
      <c r="CW1178" s="226"/>
      <c r="CX1178" s="226"/>
      <c r="CY1178" s="247"/>
      <c r="CZ1178" s="64"/>
      <c r="DA1178" s="256"/>
      <c r="DB1178" s="256"/>
      <c r="DC1178" s="256"/>
      <c r="DD1178" s="256"/>
      <c r="DE1178" s="256"/>
    </row>
    <row r="1179" spans="1:109" ht="16.5" x14ac:dyDescent="0.3">
      <c r="A1179" s="410">
        <v>2010</v>
      </c>
      <c r="B1179" s="64" t="s">
        <v>50</v>
      </c>
      <c r="C1179" s="358" t="s">
        <v>123</v>
      </c>
      <c r="D1179" s="359">
        <v>27940.170000000009</v>
      </c>
      <c r="E1179" s="359">
        <v>168541.3345</v>
      </c>
      <c r="F1179" s="360">
        <v>30845.627499999995</v>
      </c>
      <c r="G1179" s="360">
        <v>11647.429999999998</v>
      </c>
      <c r="H1179" s="118">
        <v>238974.56200000001</v>
      </c>
      <c r="I1179" s="54"/>
      <c r="J1179" s="54"/>
      <c r="BY1179" s="247"/>
      <c r="BZ1179" s="64"/>
      <c r="CA1179" s="254"/>
      <c r="CB1179" s="254"/>
      <c r="CC1179" s="254"/>
      <c r="CD1179" s="254"/>
      <c r="CE1179" s="254"/>
      <c r="CF1179" s="247"/>
      <c r="CG1179" s="64"/>
      <c r="CH1179" s="255"/>
      <c r="CI1179" s="255"/>
      <c r="CJ1179" s="255"/>
      <c r="CK1179" s="255"/>
      <c r="CL1179" s="255"/>
      <c r="CM1179" s="256"/>
      <c r="CN1179" s="256"/>
      <c r="CO1179" s="256"/>
      <c r="CP1179" s="256"/>
      <c r="CQ1179" s="256"/>
      <c r="CR1179" s="247"/>
      <c r="CS1179" s="64"/>
      <c r="CT1179" s="226"/>
      <c r="CU1179" s="226"/>
      <c r="CV1179" s="226"/>
      <c r="CW1179" s="226"/>
      <c r="CX1179" s="226"/>
      <c r="CY1179" s="247"/>
      <c r="CZ1179" s="64"/>
      <c r="DA1179" s="256"/>
      <c r="DB1179" s="256"/>
      <c r="DC1179" s="256"/>
      <c r="DD1179" s="256"/>
      <c r="DE1179" s="256"/>
    </row>
    <row r="1180" spans="1:109" ht="16.5" x14ac:dyDescent="0.3">
      <c r="A1180" s="391">
        <v>2010</v>
      </c>
      <c r="B1180" s="353" t="s">
        <v>51</v>
      </c>
      <c r="C1180" s="354" t="s">
        <v>123</v>
      </c>
      <c r="D1180" s="355">
        <v>29176.175999999999</v>
      </c>
      <c r="E1180" s="355">
        <v>158494.16</v>
      </c>
      <c r="F1180" s="356">
        <v>33825.387499999997</v>
      </c>
      <c r="G1180" s="356">
        <v>15117.585000000001</v>
      </c>
      <c r="H1180" s="357">
        <v>236613.30849999996</v>
      </c>
      <c r="I1180" s="54"/>
      <c r="J1180" s="54"/>
      <c r="BY1180" s="247"/>
      <c r="BZ1180" s="64"/>
      <c r="CA1180" s="254"/>
      <c r="CB1180" s="254"/>
      <c r="CC1180" s="254"/>
      <c r="CD1180" s="254"/>
      <c r="CE1180" s="254"/>
      <c r="CF1180" s="247"/>
      <c r="CG1180" s="64"/>
      <c r="CH1180" s="255"/>
      <c r="CI1180" s="255"/>
      <c r="CJ1180" s="255"/>
      <c r="CK1180" s="255"/>
      <c r="CL1180" s="255"/>
      <c r="CM1180" s="256"/>
      <c r="CN1180" s="256"/>
      <c r="CO1180" s="256"/>
      <c r="CP1180" s="256"/>
      <c r="CQ1180" s="256"/>
      <c r="CR1180" s="247"/>
      <c r="CS1180" s="64"/>
      <c r="CT1180" s="226"/>
      <c r="CU1180" s="226"/>
      <c r="CV1180" s="226"/>
      <c r="CW1180" s="226"/>
      <c r="CX1180" s="226"/>
      <c r="CY1180" s="247"/>
      <c r="CZ1180" s="64"/>
      <c r="DA1180" s="256"/>
      <c r="DB1180" s="256"/>
      <c r="DC1180" s="256"/>
      <c r="DD1180" s="256"/>
      <c r="DE1180" s="256"/>
    </row>
    <row r="1181" spans="1:109" ht="16.5" x14ac:dyDescent="0.3">
      <c r="A1181" s="410">
        <v>2010</v>
      </c>
      <c r="B1181" s="64" t="s">
        <v>52</v>
      </c>
      <c r="C1181" s="358" t="s">
        <v>123</v>
      </c>
      <c r="D1181" s="359">
        <v>30890.397499999995</v>
      </c>
      <c r="E1181" s="359">
        <v>180391.55100000006</v>
      </c>
      <c r="F1181" s="360">
        <v>38193.715499999998</v>
      </c>
      <c r="G1181" s="360">
        <v>14815.780000000002</v>
      </c>
      <c r="H1181" s="118">
        <v>264291.44400000002</v>
      </c>
      <c r="I1181" s="54"/>
      <c r="J1181" s="54"/>
      <c r="BY1181" s="247"/>
      <c r="BZ1181" s="64"/>
      <c r="CA1181" s="254"/>
      <c r="CB1181" s="254"/>
      <c r="CC1181" s="254"/>
      <c r="CD1181" s="254"/>
      <c r="CE1181" s="254"/>
      <c r="CF1181" s="247"/>
      <c r="CG1181" s="64"/>
      <c r="CH1181" s="255"/>
      <c r="CI1181" s="255"/>
      <c r="CJ1181" s="255"/>
      <c r="CK1181" s="255"/>
      <c r="CL1181" s="255"/>
      <c r="CM1181" s="256"/>
      <c r="CN1181" s="256"/>
      <c r="CO1181" s="256"/>
      <c r="CP1181" s="256"/>
      <c r="CQ1181" s="256"/>
      <c r="CR1181" s="247"/>
      <c r="CS1181" s="64"/>
      <c r="CT1181" s="226"/>
      <c r="CU1181" s="226"/>
      <c r="CV1181" s="226"/>
      <c r="CW1181" s="226"/>
      <c r="CX1181" s="226"/>
      <c r="CY1181" s="247"/>
      <c r="CZ1181" s="64"/>
      <c r="DA1181" s="256"/>
      <c r="DB1181" s="256"/>
      <c r="DC1181" s="256"/>
      <c r="DD1181" s="256"/>
      <c r="DE1181" s="256"/>
    </row>
    <row r="1182" spans="1:109" ht="16.5" x14ac:dyDescent="0.3">
      <c r="A1182" s="391">
        <v>2010</v>
      </c>
      <c r="B1182" s="353" t="s">
        <v>40</v>
      </c>
      <c r="C1182" s="354" t="s">
        <v>123</v>
      </c>
      <c r="D1182" s="355">
        <v>27269.147500000003</v>
      </c>
      <c r="E1182" s="355">
        <v>161672.22850000003</v>
      </c>
      <c r="F1182" s="356">
        <v>33762.354999999996</v>
      </c>
      <c r="G1182" s="356">
        <v>13900.859999999995</v>
      </c>
      <c r="H1182" s="357">
        <v>236604.59100000001</v>
      </c>
      <c r="I1182" s="54"/>
      <c r="J1182" s="54"/>
      <c r="BY1182" s="247"/>
      <c r="BZ1182" s="64"/>
      <c r="CA1182" s="254"/>
      <c r="CB1182" s="254"/>
      <c r="CC1182" s="254"/>
      <c r="CD1182" s="254"/>
      <c r="CE1182" s="254"/>
      <c r="CF1182" s="247"/>
      <c r="CG1182" s="64"/>
      <c r="CH1182" s="255"/>
      <c r="CI1182" s="255"/>
      <c r="CJ1182" s="255"/>
      <c r="CK1182" s="255"/>
      <c r="CL1182" s="255"/>
      <c r="CM1182" s="256"/>
      <c r="CN1182" s="256"/>
      <c r="CO1182" s="256"/>
      <c r="CP1182" s="256"/>
      <c r="CQ1182" s="256"/>
      <c r="CR1182" s="247"/>
      <c r="CS1182" s="64"/>
      <c r="CT1182" s="226"/>
      <c r="CU1182" s="226"/>
      <c r="CV1182" s="226"/>
      <c r="CW1182" s="226"/>
      <c r="CX1182" s="226"/>
      <c r="CY1182" s="247"/>
      <c r="CZ1182" s="64"/>
      <c r="DA1182" s="256"/>
      <c r="DB1182" s="256"/>
      <c r="DC1182" s="256"/>
      <c r="DD1182" s="256"/>
      <c r="DE1182" s="256"/>
    </row>
    <row r="1183" spans="1:109" ht="16.5" x14ac:dyDescent="0.3">
      <c r="A1183" s="410">
        <v>2010</v>
      </c>
      <c r="B1183" s="64" t="s">
        <v>42</v>
      </c>
      <c r="C1183" s="358" t="s">
        <v>123</v>
      </c>
      <c r="D1183" s="359">
        <v>30237.347500000007</v>
      </c>
      <c r="E1183" s="359">
        <v>179746.00099999993</v>
      </c>
      <c r="F1183" s="360">
        <v>35069.339999999997</v>
      </c>
      <c r="G1183" s="360">
        <v>14788.585000000001</v>
      </c>
      <c r="H1183" s="118">
        <v>259841.27350000001</v>
      </c>
      <c r="I1183" s="54"/>
      <c r="J1183" s="54"/>
      <c r="BY1183" s="247"/>
      <c r="BZ1183" s="64"/>
      <c r="CA1183" s="254"/>
      <c r="CB1183" s="254"/>
      <c r="CC1183" s="254"/>
      <c r="CD1183" s="254"/>
      <c r="CE1183" s="254"/>
      <c r="CF1183" s="247"/>
      <c r="CG1183" s="64"/>
      <c r="CH1183" s="255"/>
      <c r="CI1183" s="255"/>
      <c r="CJ1183" s="255"/>
      <c r="CK1183" s="255"/>
      <c r="CL1183" s="255"/>
      <c r="CM1183" s="256"/>
      <c r="CN1183" s="256"/>
      <c r="CO1183" s="256"/>
      <c r="CP1183" s="256"/>
      <c r="CQ1183" s="256"/>
      <c r="CR1183" s="247"/>
      <c r="CS1183" s="64"/>
      <c r="CT1183" s="226"/>
      <c r="CU1183" s="226"/>
      <c r="CV1183" s="226"/>
      <c r="CW1183" s="226"/>
      <c r="CX1183" s="226"/>
      <c r="CY1183" s="247"/>
      <c r="CZ1183" s="64"/>
      <c r="DA1183" s="256"/>
      <c r="DB1183" s="256"/>
      <c r="DC1183" s="256"/>
      <c r="DD1183" s="256"/>
      <c r="DE1183" s="256"/>
    </row>
    <row r="1184" spans="1:109" ht="16.5" x14ac:dyDescent="0.3">
      <c r="A1184" s="391">
        <v>2010</v>
      </c>
      <c r="B1184" s="353" t="s">
        <v>43</v>
      </c>
      <c r="C1184" s="354" t="s">
        <v>123</v>
      </c>
      <c r="D1184" s="355">
        <v>31465.994999999992</v>
      </c>
      <c r="E1184" s="355">
        <v>158603.5925</v>
      </c>
      <c r="F1184" s="356">
        <v>32426.487499999996</v>
      </c>
      <c r="G1184" s="356">
        <v>13204.447500000002</v>
      </c>
      <c r="H1184" s="357">
        <v>235700.52250000005</v>
      </c>
      <c r="I1184" s="54"/>
      <c r="J1184" s="54"/>
      <c r="BY1184" s="247"/>
      <c r="BZ1184" s="64"/>
      <c r="CA1184" s="254"/>
      <c r="CB1184" s="254"/>
      <c r="CC1184" s="254"/>
      <c r="CD1184" s="254"/>
      <c r="CE1184" s="254"/>
      <c r="CF1184" s="247"/>
      <c r="CG1184" s="64"/>
      <c r="CH1184" s="255"/>
      <c r="CI1184" s="255"/>
      <c r="CJ1184" s="255"/>
      <c r="CK1184" s="255"/>
      <c r="CL1184" s="255"/>
      <c r="CM1184" s="256"/>
      <c r="CN1184" s="256"/>
      <c r="CO1184" s="256"/>
      <c r="CP1184" s="256"/>
      <c r="CQ1184" s="256"/>
      <c r="CR1184" s="247"/>
      <c r="CS1184" s="64"/>
      <c r="CT1184" s="226"/>
      <c r="CU1184" s="226"/>
      <c r="CV1184" s="226"/>
      <c r="CW1184" s="226"/>
      <c r="CX1184" s="226"/>
      <c r="CY1184" s="247"/>
      <c r="CZ1184" s="64"/>
      <c r="DA1184" s="256"/>
      <c r="DB1184" s="256"/>
      <c r="DC1184" s="256"/>
      <c r="DD1184" s="256"/>
      <c r="DE1184" s="256"/>
    </row>
    <row r="1185" spans="1:109" ht="16.5" x14ac:dyDescent="0.3">
      <c r="A1185" s="410">
        <v>2010</v>
      </c>
      <c r="B1185" s="64" t="s">
        <v>44</v>
      </c>
      <c r="C1185" s="358" t="s">
        <v>123</v>
      </c>
      <c r="D1185" s="359">
        <v>32198.970000000005</v>
      </c>
      <c r="E1185" s="359">
        <v>171444.32000000004</v>
      </c>
      <c r="F1185" s="360">
        <v>32069.205000000002</v>
      </c>
      <c r="G1185" s="360">
        <v>13590.150000000001</v>
      </c>
      <c r="H1185" s="118">
        <v>249302.64500000005</v>
      </c>
      <c r="I1185" s="54"/>
      <c r="J1185" s="54"/>
      <c r="BY1185" s="247"/>
      <c r="BZ1185" s="64"/>
      <c r="CA1185" s="254"/>
      <c r="CB1185" s="254"/>
      <c r="CC1185" s="254"/>
      <c r="CD1185" s="254"/>
      <c r="CE1185" s="254"/>
      <c r="CF1185" s="247"/>
      <c r="CG1185" s="64"/>
      <c r="CH1185" s="255"/>
      <c r="CI1185" s="255"/>
      <c r="CJ1185" s="255"/>
      <c r="CK1185" s="255"/>
      <c r="CL1185" s="255"/>
      <c r="CM1185" s="256"/>
      <c r="CN1185" s="256"/>
      <c r="CO1185" s="256"/>
      <c r="CP1185" s="256"/>
      <c r="CQ1185" s="256"/>
      <c r="CR1185" s="247"/>
      <c r="CS1185" s="64"/>
      <c r="CT1185" s="226"/>
      <c r="CU1185" s="226"/>
      <c r="CV1185" s="226"/>
      <c r="CW1185" s="226"/>
      <c r="CX1185" s="226"/>
      <c r="CY1185" s="247"/>
      <c r="CZ1185" s="64"/>
      <c r="DA1185" s="256"/>
      <c r="DB1185" s="256"/>
      <c r="DC1185" s="256"/>
      <c r="DD1185" s="256"/>
      <c r="DE1185" s="256"/>
    </row>
    <row r="1186" spans="1:109" ht="16.5" x14ac:dyDescent="0.3">
      <c r="A1186" s="391">
        <v>2010</v>
      </c>
      <c r="B1186" s="353" t="s">
        <v>45</v>
      </c>
      <c r="C1186" s="354" t="s">
        <v>123</v>
      </c>
      <c r="D1186" s="355">
        <v>32118.222500000011</v>
      </c>
      <c r="E1186" s="355">
        <v>165727.37549999999</v>
      </c>
      <c r="F1186" s="356">
        <v>31447.557499999999</v>
      </c>
      <c r="G1186" s="356">
        <v>13390.425000000003</v>
      </c>
      <c r="H1186" s="357">
        <v>242683.58049999992</v>
      </c>
      <c r="I1186" s="54"/>
      <c r="J1186" s="54"/>
      <c r="BY1186" s="247"/>
      <c r="BZ1186" s="64"/>
      <c r="CA1186" s="254"/>
      <c r="CB1186" s="254"/>
      <c r="CC1186" s="254"/>
      <c r="CD1186" s="254"/>
      <c r="CE1186" s="254"/>
      <c r="CF1186" s="247"/>
      <c r="CG1186" s="64"/>
      <c r="CH1186" s="255"/>
      <c r="CI1186" s="255"/>
      <c r="CJ1186" s="255"/>
      <c r="CK1186" s="255"/>
      <c r="CL1186" s="255"/>
      <c r="CM1186" s="256"/>
      <c r="CN1186" s="256"/>
      <c r="CO1186" s="256"/>
      <c r="CP1186" s="256"/>
      <c r="CQ1186" s="256"/>
      <c r="CR1186" s="247"/>
      <c r="CS1186" s="64"/>
      <c r="CT1186" s="226"/>
      <c r="CU1186" s="226"/>
      <c r="CV1186" s="226"/>
      <c r="CW1186" s="226"/>
      <c r="CX1186" s="226"/>
      <c r="CY1186" s="247"/>
      <c r="CZ1186" s="64"/>
      <c r="DA1186" s="256"/>
      <c r="DB1186" s="256"/>
      <c r="DC1186" s="256"/>
      <c r="DD1186" s="256"/>
      <c r="DE1186" s="256"/>
    </row>
    <row r="1187" spans="1:109" ht="16.5" x14ac:dyDescent="0.3">
      <c r="A1187" s="410">
        <v>2010</v>
      </c>
      <c r="B1187" s="64" t="s">
        <v>46</v>
      </c>
      <c r="C1187" s="358" t="s">
        <v>123</v>
      </c>
      <c r="D1187" s="359">
        <v>33436.647499999999</v>
      </c>
      <c r="E1187" s="359">
        <v>176201.41599999997</v>
      </c>
      <c r="F1187" s="360">
        <v>30005.25</v>
      </c>
      <c r="G1187" s="360">
        <v>14630.31</v>
      </c>
      <c r="H1187" s="118">
        <v>254273.62349999996</v>
      </c>
      <c r="I1187" s="54"/>
      <c r="J1187" s="54"/>
      <c r="BY1187" s="247"/>
      <c r="BZ1187" s="64"/>
      <c r="CA1187" s="254"/>
      <c r="CB1187" s="254"/>
      <c r="CC1187" s="254"/>
      <c r="CD1187" s="254"/>
      <c r="CE1187" s="254"/>
      <c r="CF1187" s="247"/>
      <c r="CG1187" s="64"/>
      <c r="CH1187" s="255"/>
      <c r="CI1187" s="255"/>
      <c r="CJ1187" s="255"/>
      <c r="CK1187" s="255"/>
      <c r="CL1187" s="255"/>
      <c r="CM1187" s="256"/>
      <c r="CN1187" s="256"/>
      <c r="CO1187" s="256"/>
      <c r="CP1187" s="256"/>
      <c r="CQ1187" s="256"/>
      <c r="CR1187" s="247"/>
      <c r="CS1187" s="64"/>
      <c r="CT1187" s="226"/>
      <c r="CU1187" s="226"/>
      <c r="CV1187" s="226"/>
      <c r="CW1187" s="226"/>
      <c r="CX1187" s="226"/>
      <c r="CY1187" s="247"/>
      <c r="CZ1187" s="64"/>
      <c r="DA1187" s="256"/>
      <c r="DB1187" s="256"/>
      <c r="DC1187" s="256"/>
      <c r="DD1187" s="256"/>
      <c r="DE1187" s="256"/>
    </row>
    <row r="1188" spans="1:109" ht="16.5" x14ac:dyDescent="0.3">
      <c r="A1188" s="391">
        <v>2010</v>
      </c>
      <c r="B1188" s="353" t="s">
        <v>47</v>
      </c>
      <c r="C1188" s="354" t="s">
        <v>123</v>
      </c>
      <c r="D1188" s="355">
        <v>36148.982499999998</v>
      </c>
      <c r="E1188" s="355">
        <v>187962.27099999995</v>
      </c>
      <c r="F1188" s="356">
        <v>27020.207599999998</v>
      </c>
      <c r="G1188" s="356">
        <v>14595.4125</v>
      </c>
      <c r="H1188" s="357">
        <v>265726.87359999993</v>
      </c>
      <c r="I1188" s="54"/>
      <c r="J1188" s="54"/>
      <c r="BY1188" s="247"/>
      <c r="BZ1188" s="64"/>
      <c r="CA1188" s="254"/>
      <c r="CB1188" s="254"/>
      <c r="CC1188" s="254"/>
      <c r="CD1188" s="254"/>
      <c r="CE1188" s="254"/>
      <c r="CF1188" s="247"/>
      <c r="CG1188" s="64"/>
      <c r="CH1188" s="255"/>
      <c r="CI1188" s="255"/>
      <c r="CJ1188" s="255"/>
      <c r="CK1188" s="255"/>
      <c r="CL1188" s="255"/>
      <c r="CM1188" s="256"/>
      <c r="CN1188" s="256"/>
      <c r="CO1188" s="256"/>
      <c r="CP1188" s="256"/>
      <c r="CQ1188" s="256"/>
      <c r="CR1188" s="247"/>
      <c r="CS1188" s="64"/>
      <c r="CT1188" s="226"/>
      <c r="CU1188" s="226"/>
      <c r="CV1188" s="226"/>
      <c r="CW1188" s="226"/>
      <c r="CX1188" s="226"/>
      <c r="CY1188" s="247"/>
      <c r="CZ1188" s="64"/>
      <c r="DA1188" s="256"/>
      <c r="DB1188" s="256"/>
      <c r="DC1188" s="256"/>
      <c r="DD1188" s="256"/>
      <c r="DE1188" s="256"/>
    </row>
    <row r="1189" spans="1:109" ht="16.5" x14ac:dyDescent="0.3">
      <c r="A1189" s="410">
        <v>2010</v>
      </c>
      <c r="B1189" s="64" t="s">
        <v>48</v>
      </c>
      <c r="C1189" s="358" t="s">
        <v>123</v>
      </c>
      <c r="D1189" s="359">
        <v>34233.425000000003</v>
      </c>
      <c r="E1189" s="359">
        <v>195727.80599999992</v>
      </c>
      <c r="F1189" s="360">
        <v>26360.985000000001</v>
      </c>
      <c r="G1189" s="360">
        <v>13916.6325</v>
      </c>
      <c r="H1189" s="118">
        <v>270238.84850000014</v>
      </c>
      <c r="I1189" s="54"/>
      <c r="J1189" s="54"/>
      <c r="BY1189" s="247"/>
      <c r="BZ1189" s="64"/>
      <c r="CA1189" s="254"/>
      <c r="CB1189" s="254"/>
      <c r="CC1189" s="254"/>
      <c r="CD1189" s="254"/>
      <c r="CE1189" s="254"/>
      <c r="CF1189" s="247"/>
      <c r="CG1189" s="64"/>
      <c r="CH1189" s="255"/>
      <c r="CI1189" s="255"/>
      <c r="CJ1189" s="255"/>
      <c r="CK1189" s="255"/>
      <c r="CL1189" s="255"/>
      <c r="CM1189" s="256"/>
      <c r="CN1189" s="256"/>
      <c r="CO1189" s="256"/>
      <c r="CP1189" s="256"/>
      <c r="CQ1189" s="256"/>
      <c r="CR1189" s="247"/>
      <c r="CS1189" s="64"/>
      <c r="CT1189" s="226"/>
      <c r="CU1189" s="226"/>
      <c r="CV1189" s="226"/>
      <c r="CW1189" s="226"/>
      <c r="CX1189" s="226"/>
      <c r="CY1189" s="247"/>
      <c r="CZ1189" s="64"/>
      <c r="DA1189" s="256"/>
      <c r="DB1189" s="256"/>
      <c r="DC1189" s="256"/>
      <c r="DD1189" s="256"/>
      <c r="DE1189" s="256"/>
    </row>
    <row r="1190" spans="1:109" ht="16.5" x14ac:dyDescent="0.3">
      <c r="A1190" s="391">
        <v>2010</v>
      </c>
      <c r="B1190" s="353" t="s">
        <v>49</v>
      </c>
      <c r="C1190" s="354" t="s">
        <v>123</v>
      </c>
      <c r="D1190" s="355">
        <v>33873.765000000007</v>
      </c>
      <c r="E1190" s="355">
        <v>199404.1385</v>
      </c>
      <c r="F1190" s="356">
        <v>21877.562500000004</v>
      </c>
      <c r="G1190" s="356">
        <v>12452.1625</v>
      </c>
      <c r="H1190" s="357">
        <v>267607.62849999999</v>
      </c>
      <c r="I1190" s="54"/>
      <c r="J1190" s="54"/>
      <c r="BY1190" s="247"/>
      <c r="BZ1190" s="64"/>
      <c r="CA1190" s="254"/>
      <c r="CB1190" s="254"/>
      <c r="CC1190" s="254"/>
      <c r="CD1190" s="254"/>
      <c r="CE1190" s="254"/>
      <c r="CF1190" s="247"/>
      <c r="CG1190" s="64"/>
      <c r="CH1190" s="255"/>
      <c r="CI1190" s="255"/>
      <c r="CJ1190" s="255"/>
      <c r="CK1190" s="255"/>
      <c r="CL1190" s="255"/>
      <c r="CM1190" s="256"/>
      <c r="CN1190" s="256"/>
      <c r="CO1190" s="256"/>
      <c r="CP1190" s="256"/>
      <c r="CQ1190" s="256"/>
      <c r="CR1190" s="247"/>
      <c r="CS1190" s="64"/>
      <c r="CT1190" s="226"/>
      <c r="CU1190" s="226"/>
      <c r="CV1190" s="226"/>
      <c r="CW1190" s="226"/>
      <c r="CX1190" s="226"/>
      <c r="CY1190" s="247"/>
      <c r="CZ1190" s="64"/>
      <c r="DA1190" s="256"/>
      <c r="DB1190" s="256"/>
      <c r="DC1190" s="256"/>
      <c r="DD1190" s="256"/>
      <c r="DE1190" s="256"/>
    </row>
    <row r="1191" spans="1:109" ht="16.5" x14ac:dyDescent="0.3">
      <c r="A1191" s="410">
        <v>2011</v>
      </c>
      <c r="B1191" s="64" t="s">
        <v>50</v>
      </c>
      <c r="C1191" s="358" t="s">
        <v>123</v>
      </c>
      <c r="D1191" s="359">
        <v>34167.490000000005</v>
      </c>
      <c r="E1191" s="359">
        <v>182904.26299999998</v>
      </c>
      <c r="F1191" s="360">
        <v>27626.669999999995</v>
      </c>
      <c r="G1191" s="360">
        <v>20737.340000000004</v>
      </c>
      <c r="H1191" s="118">
        <v>265435.76300000004</v>
      </c>
      <c r="I1191" s="54"/>
      <c r="J1191" s="54"/>
      <c r="BY1191" s="247"/>
      <c r="BZ1191" s="64"/>
      <c r="CA1191" s="254"/>
      <c r="CB1191" s="254"/>
      <c r="CC1191" s="254"/>
      <c r="CD1191" s="254"/>
      <c r="CE1191" s="254"/>
      <c r="CF1191" s="247"/>
      <c r="CG1191" s="64"/>
      <c r="CH1191" s="255"/>
      <c r="CI1191" s="255"/>
      <c r="CJ1191" s="255"/>
      <c r="CK1191" s="255"/>
      <c r="CL1191" s="255"/>
      <c r="CM1191" s="256"/>
      <c r="CN1191" s="256"/>
      <c r="CO1191" s="256"/>
      <c r="CP1191" s="256"/>
      <c r="CQ1191" s="256"/>
      <c r="CR1191" s="247"/>
      <c r="CS1191" s="64"/>
      <c r="CT1191" s="226"/>
      <c r="CU1191" s="226"/>
      <c r="CV1191" s="226"/>
      <c r="CW1191" s="226"/>
      <c r="CX1191" s="226"/>
      <c r="CY1191" s="247"/>
      <c r="CZ1191" s="64"/>
      <c r="DA1191" s="256"/>
      <c r="DB1191" s="256"/>
      <c r="DC1191" s="256"/>
      <c r="DD1191" s="256"/>
      <c r="DE1191" s="256"/>
    </row>
    <row r="1192" spans="1:109" ht="16.5" x14ac:dyDescent="0.3">
      <c r="A1192" s="391">
        <v>2011</v>
      </c>
      <c r="B1192" s="353" t="s">
        <v>51</v>
      </c>
      <c r="C1192" s="354" t="s">
        <v>123</v>
      </c>
      <c r="D1192" s="355">
        <v>39839.3125</v>
      </c>
      <c r="E1192" s="355">
        <v>172742.75200000004</v>
      </c>
      <c r="F1192" s="356">
        <v>27948.2925</v>
      </c>
      <c r="G1192" s="356">
        <v>13707.890000000003</v>
      </c>
      <c r="H1192" s="357">
        <v>254238.24699999992</v>
      </c>
      <c r="I1192" s="54"/>
      <c r="J1192" s="54"/>
      <c r="BY1192" s="247"/>
      <c r="BZ1192" s="64"/>
      <c r="CA1192" s="254"/>
      <c r="CB1192" s="254"/>
      <c r="CC1192" s="254"/>
      <c r="CD1192" s="254"/>
      <c r="CE1192" s="254"/>
      <c r="CF1192" s="247"/>
      <c r="CG1192" s="64"/>
      <c r="CH1192" s="255"/>
      <c r="CI1192" s="255"/>
      <c r="CJ1192" s="255"/>
      <c r="CK1192" s="255"/>
      <c r="CL1192" s="255"/>
      <c r="CM1192" s="256"/>
      <c r="CN1192" s="256"/>
      <c r="CO1192" s="256"/>
      <c r="CP1192" s="256"/>
      <c r="CQ1192" s="256"/>
      <c r="CR1192" s="247"/>
      <c r="CS1192" s="64"/>
      <c r="CT1192" s="226"/>
      <c r="CU1192" s="226"/>
      <c r="CV1192" s="226"/>
      <c r="CW1192" s="226"/>
      <c r="CX1192" s="226"/>
      <c r="CY1192" s="247"/>
      <c r="CZ1192" s="64"/>
      <c r="DA1192" s="256"/>
      <c r="DB1192" s="256"/>
      <c r="DC1192" s="256"/>
      <c r="DD1192" s="256"/>
      <c r="DE1192" s="256"/>
    </row>
    <row r="1193" spans="1:109" ht="16.5" x14ac:dyDescent="0.3">
      <c r="A1193" s="410">
        <v>2011</v>
      </c>
      <c r="B1193" s="64" t="s">
        <v>52</v>
      </c>
      <c r="C1193" s="358" t="s">
        <v>123</v>
      </c>
      <c r="D1193" s="359">
        <v>50127.352999999988</v>
      </c>
      <c r="E1193" s="359">
        <v>227954.94700000004</v>
      </c>
      <c r="F1193" s="360">
        <v>35737.089500000002</v>
      </c>
      <c r="G1193" s="360">
        <v>17959.543000000001</v>
      </c>
      <c r="H1193" s="118">
        <v>331778.93250000005</v>
      </c>
      <c r="I1193" s="54"/>
      <c r="J1193" s="54"/>
      <c r="BY1193" s="247"/>
      <c r="BZ1193" s="64"/>
      <c r="CA1193" s="254"/>
      <c r="CB1193" s="254"/>
      <c r="CC1193" s="254"/>
      <c r="CD1193" s="254"/>
      <c r="CE1193" s="254"/>
      <c r="CF1193" s="247"/>
      <c r="CG1193" s="64"/>
      <c r="CH1193" s="255"/>
      <c r="CI1193" s="255"/>
      <c r="CJ1193" s="255"/>
      <c r="CK1193" s="255"/>
      <c r="CL1193" s="255"/>
      <c r="CM1193" s="256"/>
      <c r="CN1193" s="256"/>
      <c r="CO1193" s="256"/>
      <c r="CP1193" s="256"/>
      <c r="CQ1193" s="256"/>
      <c r="CR1193" s="247"/>
      <c r="CS1193" s="64"/>
      <c r="CT1193" s="226"/>
      <c r="CU1193" s="226"/>
      <c r="CV1193" s="226"/>
      <c r="CW1193" s="226"/>
      <c r="CX1193" s="226"/>
      <c r="CY1193" s="247"/>
      <c r="CZ1193" s="64"/>
      <c r="DA1193" s="256"/>
      <c r="DB1193" s="256"/>
      <c r="DC1193" s="256"/>
      <c r="DD1193" s="256"/>
      <c r="DE1193" s="256"/>
    </row>
    <row r="1194" spans="1:109" ht="16.5" x14ac:dyDescent="0.3">
      <c r="A1194" s="391">
        <v>2011</v>
      </c>
      <c r="B1194" s="353" t="s">
        <v>40</v>
      </c>
      <c r="C1194" s="354" t="s">
        <v>123</v>
      </c>
      <c r="D1194" s="355">
        <v>46045.934499999996</v>
      </c>
      <c r="E1194" s="355">
        <v>185631.56350000002</v>
      </c>
      <c r="F1194" s="356">
        <v>32054.094500000003</v>
      </c>
      <c r="G1194" s="356">
        <v>14133.679499999997</v>
      </c>
      <c r="H1194" s="357">
        <v>277865.27199999994</v>
      </c>
      <c r="I1194" s="54"/>
      <c r="J1194" s="54"/>
      <c r="BY1194" s="247"/>
      <c r="BZ1194" s="64"/>
      <c r="CA1194" s="254"/>
      <c r="CB1194" s="254"/>
      <c r="CC1194" s="254"/>
      <c r="CD1194" s="254"/>
      <c r="CE1194" s="254"/>
      <c r="CF1194" s="247"/>
      <c r="CG1194" s="64"/>
      <c r="CH1194" s="255"/>
      <c r="CI1194" s="255"/>
      <c r="CJ1194" s="255"/>
      <c r="CK1194" s="255"/>
      <c r="CL1194" s="255"/>
      <c r="CM1194" s="256"/>
      <c r="CN1194" s="256"/>
      <c r="CO1194" s="256"/>
      <c r="CP1194" s="256"/>
      <c r="CQ1194" s="256"/>
      <c r="CR1194" s="247"/>
      <c r="CS1194" s="64"/>
      <c r="CT1194" s="226"/>
      <c r="CU1194" s="226"/>
      <c r="CV1194" s="226"/>
      <c r="CW1194" s="226"/>
      <c r="CX1194" s="226"/>
      <c r="CY1194" s="247"/>
      <c r="CZ1194" s="64"/>
      <c r="DA1194" s="256"/>
      <c r="DB1194" s="256"/>
      <c r="DC1194" s="256"/>
      <c r="DD1194" s="256"/>
      <c r="DE1194" s="256"/>
    </row>
    <row r="1195" spans="1:109" ht="16.5" x14ac:dyDescent="0.3">
      <c r="A1195" s="410">
        <v>2011</v>
      </c>
      <c r="B1195" s="64" t="s">
        <v>42</v>
      </c>
      <c r="C1195" s="358" t="s">
        <v>123</v>
      </c>
      <c r="D1195" s="359">
        <v>48489.792499999989</v>
      </c>
      <c r="E1195" s="359">
        <v>211706.71200000006</v>
      </c>
      <c r="F1195" s="360">
        <v>37002.647499999992</v>
      </c>
      <c r="G1195" s="360">
        <v>14485.502499999997</v>
      </c>
      <c r="H1195" s="118">
        <v>311684.65450000012</v>
      </c>
      <c r="I1195" s="54"/>
      <c r="J1195" s="54"/>
      <c r="BY1195" s="247"/>
      <c r="BZ1195" s="64"/>
      <c r="CA1195" s="254"/>
      <c r="CB1195" s="254"/>
      <c r="CC1195" s="254"/>
      <c r="CD1195" s="254"/>
      <c r="CE1195" s="254"/>
      <c r="CF1195" s="247"/>
      <c r="CG1195" s="64"/>
      <c r="CH1195" s="255"/>
      <c r="CI1195" s="255"/>
      <c r="CJ1195" s="255"/>
      <c r="CK1195" s="255"/>
      <c r="CL1195" s="255"/>
      <c r="CM1195" s="256"/>
      <c r="CN1195" s="256"/>
      <c r="CO1195" s="256"/>
      <c r="CP1195" s="256"/>
      <c r="CQ1195" s="256"/>
      <c r="CR1195" s="247"/>
      <c r="CS1195" s="64"/>
      <c r="CT1195" s="226"/>
      <c r="CU1195" s="226"/>
      <c r="CV1195" s="226"/>
      <c r="CW1195" s="226"/>
      <c r="CX1195" s="226"/>
      <c r="CY1195" s="247"/>
      <c r="CZ1195" s="64"/>
      <c r="DA1195" s="256"/>
      <c r="DB1195" s="256"/>
      <c r="DC1195" s="256"/>
      <c r="DD1195" s="256"/>
      <c r="DE1195" s="256"/>
    </row>
    <row r="1196" spans="1:109" ht="16.5" x14ac:dyDescent="0.3">
      <c r="A1196" s="391">
        <v>2011</v>
      </c>
      <c r="B1196" s="353" t="s">
        <v>43</v>
      </c>
      <c r="C1196" s="354" t="s">
        <v>123</v>
      </c>
      <c r="D1196" s="355">
        <v>43215.41750000001</v>
      </c>
      <c r="E1196" s="355">
        <v>177066.69949999996</v>
      </c>
      <c r="F1196" s="356">
        <v>35548.144999999997</v>
      </c>
      <c r="G1196" s="356">
        <v>16450.1875</v>
      </c>
      <c r="H1196" s="357">
        <v>272280.44950000005</v>
      </c>
      <c r="I1196" s="54"/>
      <c r="J1196" s="54"/>
      <c r="BY1196" s="247"/>
      <c r="BZ1196" s="64"/>
      <c r="CA1196" s="254"/>
      <c r="CB1196" s="254"/>
      <c r="CC1196" s="254"/>
      <c r="CD1196" s="254"/>
      <c r="CE1196" s="254"/>
      <c r="CF1196" s="247"/>
      <c r="CG1196" s="64"/>
      <c r="CH1196" s="255"/>
      <c r="CI1196" s="255"/>
      <c r="CJ1196" s="255"/>
      <c r="CK1196" s="255"/>
      <c r="CL1196" s="255"/>
      <c r="CM1196" s="256"/>
      <c r="CN1196" s="256"/>
      <c r="CO1196" s="256"/>
      <c r="CP1196" s="256"/>
      <c r="CQ1196" s="256"/>
      <c r="CR1196" s="247"/>
      <c r="CS1196" s="64"/>
      <c r="CT1196" s="226"/>
      <c r="CU1196" s="226"/>
      <c r="CV1196" s="226"/>
      <c r="CW1196" s="226"/>
      <c r="CX1196" s="226"/>
      <c r="CY1196" s="247"/>
      <c r="CZ1196" s="64"/>
      <c r="DA1196" s="256"/>
      <c r="DB1196" s="256"/>
      <c r="DC1196" s="256"/>
      <c r="DD1196" s="256"/>
      <c r="DE1196" s="256"/>
    </row>
    <row r="1197" spans="1:109" ht="16.5" x14ac:dyDescent="0.3">
      <c r="A1197" s="410">
        <v>2011</v>
      </c>
      <c r="B1197" s="64" t="s">
        <v>44</v>
      </c>
      <c r="C1197" s="358" t="s">
        <v>123</v>
      </c>
      <c r="D1197" s="359">
        <v>45447.962499999994</v>
      </c>
      <c r="E1197" s="359">
        <v>191558.80699999997</v>
      </c>
      <c r="F1197" s="360">
        <v>37444.800999999999</v>
      </c>
      <c r="G1197" s="360">
        <v>17259.387500000001</v>
      </c>
      <c r="H1197" s="118">
        <v>291710.95799999993</v>
      </c>
      <c r="I1197" s="54"/>
      <c r="J1197" s="54"/>
      <c r="BY1197" s="247"/>
      <c r="BZ1197" s="64"/>
      <c r="CA1197" s="254"/>
      <c r="CB1197" s="254"/>
      <c r="CC1197" s="254"/>
      <c r="CD1197" s="254"/>
      <c r="CE1197" s="254"/>
      <c r="CF1197" s="247"/>
      <c r="CG1197" s="64"/>
      <c r="CH1197" s="255"/>
      <c r="CI1197" s="255"/>
      <c r="CJ1197" s="255"/>
      <c r="CK1197" s="255"/>
      <c r="CL1197" s="255"/>
      <c r="CM1197" s="256"/>
      <c r="CN1197" s="256"/>
      <c r="CO1197" s="256"/>
      <c r="CP1197" s="256"/>
      <c r="CQ1197" s="256"/>
      <c r="CR1197" s="247"/>
      <c r="CS1197" s="64"/>
      <c r="CT1197" s="226"/>
      <c r="CU1197" s="226"/>
      <c r="CV1197" s="226"/>
      <c r="CW1197" s="226"/>
      <c r="CX1197" s="226"/>
      <c r="CY1197" s="247"/>
      <c r="CZ1197" s="64"/>
      <c r="DA1197" s="256"/>
      <c r="DB1197" s="256"/>
      <c r="DC1197" s="256"/>
      <c r="DD1197" s="256"/>
      <c r="DE1197" s="256"/>
    </row>
    <row r="1198" spans="1:109" ht="16.5" x14ac:dyDescent="0.3">
      <c r="A1198" s="391">
        <v>2011</v>
      </c>
      <c r="B1198" s="353" t="s">
        <v>45</v>
      </c>
      <c r="C1198" s="354" t="s">
        <v>123</v>
      </c>
      <c r="D1198" s="355">
        <v>45296.965000000004</v>
      </c>
      <c r="E1198" s="355">
        <v>203967.44599999991</v>
      </c>
      <c r="F1198" s="356">
        <v>42673.968000000001</v>
      </c>
      <c r="G1198" s="356">
        <v>16427.247500000005</v>
      </c>
      <c r="H1198" s="357">
        <v>308365.62649999984</v>
      </c>
      <c r="I1198" s="54"/>
      <c r="J1198" s="54"/>
      <c r="BY1198" s="247"/>
      <c r="BZ1198" s="64"/>
      <c r="CA1198" s="254"/>
      <c r="CB1198" s="254"/>
      <c r="CC1198" s="254"/>
      <c r="CD1198" s="254"/>
      <c r="CE1198" s="254"/>
      <c r="CF1198" s="247"/>
      <c r="CG1198" s="64"/>
      <c r="CH1198" s="255"/>
      <c r="CI1198" s="255"/>
      <c r="CJ1198" s="255"/>
      <c r="CK1198" s="255"/>
      <c r="CL1198" s="255"/>
      <c r="CM1198" s="256"/>
      <c r="CN1198" s="256"/>
      <c r="CO1198" s="256"/>
      <c r="CP1198" s="256"/>
      <c r="CQ1198" s="256"/>
      <c r="CR1198" s="247"/>
      <c r="CS1198" s="64"/>
      <c r="CT1198" s="226"/>
      <c r="CU1198" s="226"/>
      <c r="CV1198" s="226"/>
      <c r="CW1198" s="226"/>
      <c r="CX1198" s="226"/>
      <c r="CY1198" s="247"/>
      <c r="CZ1198" s="64"/>
      <c r="DA1198" s="256"/>
      <c r="DB1198" s="256"/>
      <c r="DC1198" s="256"/>
      <c r="DD1198" s="256"/>
      <c r="DE1198" s="256"/>
    </row>
    <row r="1199" spans="1:109" ht="16.5" x14ac:dyDescent="0.3">
      <c r="A1199" s="410">
        <v>2011</v>
      </c>
      <c r="B1199" s="64" t="s">
        <v>46</v>
      </c>
      <c r="C1199" s="358" t="s">
        <v>123</v>
      </c>
      <c r="D1199" s="359">
        <v>43288.447999999997</v>
      </c>
      <c r="E1199" s="359">
        <v>201705.91450000004</v>
      </c>
      <c r="F1199" s="360">
        <v>41959.982000000004</v>
      </c>
      <c r="G1199" s="360">
        <v>15876.6785</v>
      </c>
      <c r="H1199" s="118">
        <v>302831.02299999993</v>
      </c>
      <c r="I1199" s="54"/>
      <c r="J1199" s="54"/>
      <c r="BY1199" s="247"/>
      <c r="BZ1199" s="64"/>
      <c r="CA1199" s="254"/>
      <c r="CB1199" s="254"/>
      <c r="CC1199" s="254"/>
      <c r="CD1199" s="254"/>
      <c r="CE1199" s="254"/>
      <c r="CF1199" s="247"/>
      <c r="CG1199" s="64"/>
      <c r="CH1199" s="255"/>
      <c r="CI1199" s="255"/>
      <c r="CJ1199" s="255"/>
      <c r="CK1199" s="255"/>
      <c r="CL1199" s="255"/>
      <c r="CM1199" s="256"/>
      <c r="CN1199" s="256"/>
      <c r="CO1199" s="256"/>
      <c r="CP1199" s="256"/>
      <c r="CQ1199" s="256"/>
      <c r="CR1199" s="247"/>
      <c r="CS1199" s="64"/>
      <c r="CT1199" s="226"/>
      <c r="CU1199" s="226"/>
      <c r="CV1199" s="226"/>
      <c r="CW1199" s="226"/>
      <c r="CX1199" s="226"/>
      <c r="CY1199" s="247"/>
      <c r="CZ1199" s="64"/>
      <c r="DA1199" s="256"/>
      <c r="DB1199" s="256"/>
      <c r="DC1199" s="256"/>
      <c r="DD1199" s="256"/>
      <c r="DE1199" s="256"/>
    </row>
    <row r="1200" spans="1:109" ht="16.5" x14ac:dyDescent="0.3">
      <c r="A1200" s="391">
        <v>2011</v>
      </c>
      <c r="B1200" s="353" t="s">
        <v>47</v>
      </c>
      <c r="C1200" s="354" t="s">
        <v>123</v>
      </c>
      <c r="D1200" s="355">
        <v>42306.779999999992</v>
      </c>
      <c r="E1200" s="355">
        <v>208475.16399999999</v>
      </c>
      <c r="F1200" s="356">
        <v>39744.805</v>
      </c>
      <c r="G1200" s="356">
        <v>16230.672499999997</v>
      </c>
      <c r="H1200" s="357">
        <v>306757.42149999994</v>
      </c>
      <c r="I1200" s="54"/>
      <c r="J1200" s="54"/>
      <c r="BY1200" s="247"/>
      <c r="BZ1200" s="64"/>
      <c r="CA1200" s="254"/>
      <c r="CB1200" s="254"/>
      <c r="CC1200" s="254"/>
      <c r="CD1200" s="254"/>
      <c r="CE1200" s="254"/>
      <c r="CF1200" s="247"/>
      <c r="CG1200" s="64"/>
      <c r="CH1200" s="255"/>
      <c r="CI1200" s="255"/>
      <c r="CJ1200" s="255"/>
      <c r="CK1200" s="255"/>
      <c r="CL1200" s="255"/>
      <c r="CM1200" s="256"/>
      <c r="CN1200" s="256"/>
      <c r="CO1200" s="256"/>
      <c r="CP1200" s="256"/>
      <c r="CQ1200" s="256"/>
      <c r="CR1200" s="247"/>
      <c r="CS1200" s="64"/>
      <c r="CT1200" s="226"/>
      <c r="CU1200" s="226"/>
      <c r="CV1200" s="226"/>
      <c r="CW1200" s="226"/>
      <c r="CX1200" s="226"/>
      <c r="CY1200" s="247"/>
      <c r="CZ1200" s="64"/>
      <c r="DA1200" s="256"/>
      <c r="DB1200" s="256"/>
      <c r="DC1200" s="256"/>
      <c r="DD1200" s="256"/>
      <c r="DE1200" s="256"/>
    </row>
    <row r="1201" spans="1:109" ht="16.5" x14ac:dyDescent="0.3">
      <c r="A1201" s="410">
        <v>2011</v>
      </c>
      <c r="B1201" s="64" t="s">
        <v>48</v>
      </c>
      <c r="C1201" s="358" t="s">
        <v>123</v>
      </c>
      <c r="D1201" s="359">
        <v>40951.114999999991</v>
      </c>
      <c r="E1201" s="359">
        <v>200672.73449999999</v>
      </c>
      <c r="F1201" s="360">
        <v>42086.502499999988</v>
      </c>
      <c r="G1201" s="360">
        <v>16451.738000000001</v>
      </c>
      <c r="H1201" s="118">
        <v>300162.09000000008</v>
      </c>
      <c r="I1201" s="54"/>
      <c r="J1201" s="54"/>
      <c r="BY1201" s="247"/>
      <c r="BZ1201" s="64"/>
      <c r="CA1201" s="254"/>
      <c r="CB1201" s="254"/>
      <c r="CC1201" s="254"/>
      <c r="CD1201" s="254"/>
      <c r="CE1201" s="254"/>
      <c r="CF1201" s="247"/>
      <c r="CG1201" s="64"/>
      <c r="CH1201" s="255"/>
      <c r="CI1201" s="255"/>
      <c r="CJ1201" s="255"/>
      <c r="CK1201" s="255"/>
      <c r="CL1201" s="255"/>
      <c r="CM1201" s="256"/>
      <c r="CN1201" s="256"/>
      <c r="CO1201" s="256"/>
      <c r="CP1201" s="256"/>
      <c r="CQ1201" s="256"/>
      <c r="CR1201" s="247"/>
      <c r="CS1201" s="64"/>
      <c r="CT1201" s="226"/>
      <c r="CU1201" s="226"/>
      <c r="CV1201" s="226"/>
      <c r="CW1201" s="226"/>
      <c r="CX1201" s="226"/>
      <c r="CY1201" s="247"/>
      <c r="CZ1201" s="64"/>
      <c r="DA1201" s="256"/>
      <c r="DB1201" s="256"/>
      <c r="DC1201" s="256"/>
      <c r="DD1201" s="256"/>
      <c r="DE1201" s="256"/>
    </row>
    <row r="1202" spans="1:109" ht="16.5" x14ac:dyDescent="0.3">
      <c r="A1202" s="391">
        <v>2011</v>
      </c>
      <c r="B1202" s="353" t="s">
        <v>49</v>
      </c>
      <c r="C1202" s="354" t="s">
        <v>123</v>
      </c>
      <c r="D1202" s="355">
        <v>40152.8825</v>
      </c>
      <c r="E1202" s="355">
        <v>227108.15100000007</v>
      </c>
      <c r="F1202" s="356">
        <v>40384.997500000005</v>
      </c>
      <c r="G1202" s="356">
        <v>18273.892499999994</v>
      </c>
      <c r="H1202" s="357">
        <v>325919.92350000003</v>
      </c>
      <c r="I1202" s="54"/>
      <c r="J1202" s="54"/>
      <c r="BY1202" s="247"/>
      <c r="BZ1202" s="64"/>
      <c r="CA1202" s="254"/>
      <c r="CB1202" s="254"/>
      <c r="CC1202" s="254"/>
      <c r="CD1202" s="254"/>
      <c r="CE1202" s="254"/>
      <c r="CF1202" s="247"/>
      <c r="CG1202" s="64"/>
      <c r="CH1202" s="255"/>
      <c r="CI1202" s="255"/>
      <c r="CJ1202" s="255"/>
      <c r="CK1202" s="255"/>
      <c r="CL1202" s="255"/>
      <c r="CM1202" s="256"/>
      <c r="CN1202" s="256"/>
      <c r="CO1202" s="256"/>
      <c r="CP1202" s="256"/>
      <c r="CQ1202" s="256"/>
      <c r="CR1202" s="247"/>
      <c r="CS1202" s="64"/>
      <c r="CT1202" s="226"/>
      <c r="CU1202" s="226"/>
      <c r="CV1202" s="226"/>
      <c r="CW1202" s="226"/>
      <c r="CX1202" s="226"/>
      <c r="CY1202" s="247"/>
      <c r="CZ1202" s="64"/>
      <c r="DA1202" s="256"/>
      <c r="DB1202" s="256"/>
      <c r="DC1202" s="256"/>
      <c r="DD1202" s="256"/>
      <c r="DE1202" s="256"/>
    </row>
    <row r="1203" spans="1:109" ht="16.5" x14ac:dyDescent="0.3">
      <c r="A1203" s="410">
        <v>2012</v>
      </c>
      <c r="B1203" s="64" t="s">
        <v>50</v>
      </c>
      <c r="C1203" s="358" t="s">
        <v>123</v>
      </c>
      <c r="D1203" s="359">
        <v>42158.380999999994</v>
      </c>
      <c r="E1203" s="359">
        <v>189808.04399999999</v>
      </c>
      <c r="F1203" s="360">
        <v>42527.767499999994</v>
      </c>
      <c r="G1203" s="360">
        <v>18605.762499999997</v>
      </c>
      <c r="H1203" s="118">
        <v>293099.95500000002</v>
      </c>
      <c r="I1203" s="54"/>
      <c r="J1203" s="54"/>
      <c r="BY1203" s="247"/>
      <c r="BZ1203" s="64"/>
      <c r="CA1203" s="254"/>
      <c r="CB1203" s="254"/>
      <c r="CC1203" s="254"/>
      <c r="CD1203" s="254"/>
      <c r="CE1203" s="254"/>
      <c r="CF1203" s="247"/>
      <c r="CG1203" s="64"/>
      <c r="CH1203" s="255"/>
      <c r="CI1203" s="255"/>
      <c r="CJ1203" s="255"/>
      <c r="CK1203" s="255"/>
      <c r="CL1203" s="255"/>
      <c r="CM1203" s="256"/>
      <c r="CN1203" s="256"/>
      <c r="CO1203" s="256"/>
      <c r="CP1203" s="256"/>
      <c r="CQ1203" s="256"/>
      <c r="CR1203" s="247"/>
      <c r="CS1203" s="64"/>
      <c r="CT1203" s="226"/>
      <c r="CU1203" s="226"/>
      <c r="CV1203" s="226"/>
      <c r="CW1203" s="226"/>
      <c r="CX1203" s="226"/>
      <c r="CY1203" s="247"/>
      <c r="CZ1203" s="64"/>
      <c r="DA1203" s="256"/>
      <c r="DB1203" s="256"/>
      <c r="DC1203" s="256"/>
      <c r="DD1203" s="256"/>
      <c r="DE1203" s="256"/>
    </row>
    <row r="1204" spans="1:109" ht="16.5" x14ac:dyDescent="0.3">
      <c r="A1204" s="391">
        <v>2012</v>
      </c>
      <c r="B1204" s="353" t="s">
        <v>51</v>
      </c>
      <c r="C1204" s="354" t="s">
        <v>123</v>
      </c>
      <c r="D1204" s="355">
        <v>44072.960000000006</v>
      </c>
      <c r="E1204" s="355">
        <v>181251.32700000002</v>
      </c>
      <c r="F1204" s="356">
        <v>48646.34399999999</v>
      </c>
      <c r="G1204" s="356">
        <v>19021.114500000007</v>
      </c>
      <c r="H1204" s="357">
        <v>292991.74549999996</v>
      </c>
      <c r="I1204" s="54"/>
      <c r="J1204" s="54"/>
      <c r="BY1204" s="247"/>
      <c r="BZ1204" s="64"/>
      <c r="CA1204" s="254"/>
      <c r="CB1204" s="254"/>
      <c r="CC1204" s="254"/>
      <c r="CD1204" s="254"/>
      <c r="CE1204" s="254"/>
      <c r="CF1204" s="247"/>
      <c r="CG1204" s="64"/>
      <c r="CH1204" s="255"/>
      <c r="CI1204" s="255"/>
      <c r="CJ1204" s="255"/>
      <c r="CK1204" s="255"/>
      <c r="CL1204" s="255"/>
      <c r="CM1204" s="256"/>
      <c r="CN1204" s="256"/>
      <c r="CO1204" s="256"/>
      <c r="CP1204" s="256"/>
      <c r="CQ1204" s="256"/>
      <c r="CR1204" s="247"/>
      <c r="CS1204" s="64"/>
      <c r="CT1204" s="226"/>
      <c r="CU1204" s="226"/>
      <c r="CV1204" s="226"/>
      <c r="CW1204" s="226"/>
      <c r="CX1204" s="226"/>
      <c r="CY1204" s="247"/>
      <c r="CZ1204" s="64"/>
      <c r="DA1204" s="256"/>
      <c r="DB1204" s="256"/>
      <c r="DC1204" s="256"/>
      <c r="DD1204" s="256"/>
      <c r="DE1204" s="256"/>
    </row>
    <row r="1205" spans="1:109" ht="16.5" x14ac:dyDescent="0.3">
      <c r="A1205" s="410">
        <v>2012</v>
      </c>
      <c r="B1205" s="64" t="s">
        <v>52</v>
      </c>
      <c r="C1205" s="358" t="s">
        <v>123</v>
      </c>
      <c r="D1205" s="359">
        <v>51317.722500000018</v>
      </c>
      <c r="E1205" s="359">
        <v>210782.83750000002</v>
      </c>
      <c r="F1205" s="360">
        <v>56324.474999999999</v>
      </c>
      <c r="G1205" s="360">
        <v>21355.322</v>
      </c>
      <c r="H1205" s="118">
        <v>339780.3569999999</v>
      </c>
      <c r="I1205" s="54"/>
      <c r="J1205" s="54"/>
      <c r="BY1205" s="247"/>
      <c r="BZ1205" s="64"/>
      <c r="CA1205" s="254"/>
      <c r="CB1205" s="254"/>
      <c r="CC1205" s="254"/>
      <c r="CD1205" s="254"/>
      <c r="CE1205" s="254"/>
      <c r="CF1205" s="247"/>
      <c r="CG1205" s="64"/>
      <c r="CH1205" s="255"/>
      <c r="CI1205" s="255"/>
      <c r="CJ1205" s="255"/>
      <c r="CK1205" s="255"/>
      <c r="CL1205" s="255"/>
      <c r="CM1205" s="256"/>
      <c r="CN1205" s="256"/>
      <c r="CO1205" s="256"/>
      <c r="CP1205" s="256"/>
      <c r="CQ1205" s="256"/>
      <c r="CR1205" s="247"/>
      <c r="CS1205" s="64"/>
      <c r="CT1205" s="226"/>
      <c r="CU1205" s="226"/>
      <c r="CV1205" s="226"/>
      <c r="CW1205" s="226"/>
      <c r="CX1205" s="226"/>
      <c r="CY1205" s="247"/>
      <c r="CZ1205" s="64"/>
      <c r="DA1205" s="256"/>
      <c r="DB1205" s="256"/>
      <c r="DC1205" s="256"/>
      <c r="DD1205" s="256"/>
      <c r="DE1205" s="256"/>
    </row>
    <row r="1206" spans="1:109" ht="16.5" x14ac:dyDescent="0.3">
      <c r="A1206" s="391">
        <v>2012</v>
      </c>
      <c r="B1206" s="353" t="s">
        <v>40</v>
      </c>
      <c r="C1206" s="354" t="s">
        <v>123</v>
      </c>
      <c r="D1206" s="355">
        <v>44853.338500000005</v>
      </c>
      <c r="E1206" s="355">
        <v>174917.16099999999</v>
      </c>
      <c r="F1206" s="356">
        <v>44291.895000000004</v>
      </c>
      <c r="G1206" s="356">
        <v>16095.786499999998</v>
      </c>
      <c r="H1206" s="357">
        <v>280158.1810000001</v>
      </c>
      <c r="I1206" s="54"/>
      <c r="J1206" s="54"/>
      <c r="BY1206" s="247"/>
      <c r="BZ1206" s="64"/>
      <c r="CA1206" s="254"/>
      <c r="CB1206" s="254"/>
      <c r="CC1206" s="254"/>
      <c r="CD1206" s="254"/>
      <c r="CE1206" s="254"/>
      <c r="CF1206" s="247"/>
      <c r="CG1206" s="64"/>
      <c r="CH1206" s="255"/>
      <c r="CI1206" s="255"/>
      <c r="CJ1206" s="255"/>
      <c r="CK1206" s="255"/>
      <c r="CL1206" s="255"/>
      <c r="CM1206" s="256"/>
      <c r="CN1206" s="256"/>
      <c r="CO1206" s="256"/>
      <c r="CP1206" s="256"/>
      <c r="CQ1206" s="256"/>
      <c r="CR1206" s="247"/>
      <c r="CS1206" s="64"/>
      <c r="CT1206" s="226"/>
      <c r="CU1206" s="226"/>
      <c r="CV1206" s="226"/>
      <c r="CW1206" s="226"/>
      <c r="CX1206" s="226"/>
      <c r="CY1206" s="247"/>
      <c r="CZ1206" s="64"/>
      <c r="DA1206" s="256"/>
      <c r="DB1206" s="256"/>
      <c r="DC1206" s="256"/>
      <c r="DD1206" s="256"/>
      <c r="DE1206" s="256"/>
    </row>
    <row r="1207" spans="1:109" ht="16.5" x14ac:dyDescent="0.3">
      <c r="A1207" s="410">
        <v>2012</v>
      </c>
      <c r="B1207" s="64" t="s">
        <v>42</v>
      </c>
      <c r="C1207" s="358" t="s">
        <v>123</v>
      </c>
      <c r="D1207" s="359">
        <v>49098.027500000011</v>
      </c>
      <c r="E1207" s="359">
        <v>188589.79700000005</v>
      </c>
      <c r="F1207" s="360">
        <v>49820.142500000031</v>
      </c>
      <c r="G1207" s="360">
        <v>18671.418999999998</v>
      </c>
      <c r="H1207" s="118">
        <v>306179.386</v>
      </c>
      <c r="I1207" s="54"/>
      <c r="J1207" s="54"/>
      <c r="BY1207" s="247"/>
      <c r="BZ1207" s="64"/>
      <c r="CA1207" s="254"/>
      <c r="CB1207" s="254"/>
      <c r="CC1207" s="254"/>
      <c r="CD1207" s="254"/>
      <c r="CE1207" s="254"/>
      <c r="CF1207" s="247"/>
      <c r="CG1207" s="64"/>
      <c r="CH1207" s="255"/>
      <c r="CI1207" s="255"/>
      <c r="CJ1207" s="255"/>
      <c r="CK1207" s="255"/>
      <c r="CL1207" s="255"/>
      <c r="CM1207" s="256"/>
      <c r="CN1207" s="256"/>
      <c r="CO1207" s="256"/>
      <c r="CP1207" s="256"/>
      <c r="CQ1207" s="256"/>
      <c r="CR1207" s="247"/>
      <c r="CS1207" s="64"/>
      <c r="CT1207" s="226"/>
      <c r="CU1207" s="226"/>
      <c r="CV1207" s="226"/>
      <c r="CW1207" s="226"/>
      <c r="CX1207" s="226"/>
      <c r="CY1207" s="247"/>
      <c r="CZ1207" s="64"/>
      <c r="DA1207" s="256"/>
      <c r="DB1207" s="256"/>
      <c r="DC1207" s="256"/>
      <c r="DD1207" s="256"/>
      <c r="DE1207" s="256"/>
    </row>
    <row r="1208" spans="1:109" ht="16.5" x14ac:dyDescent="0.3">
      <c r="A1208" s="391">
        <v>2012</v>
      </c>
      <c r="B1208" s="353" t="s">
        <v>43</v>
      </c>
      <c r="C1208" s="354" t="s">
        <v>123</v>
      </c>
      <c r="D1208" s="355">
        <v>52677.082499999997</v>
      </c>
      <c r="E1208" s="355">
        <v>184768.82500000004</v>
      </c>
      <c r="F1208" s="356">
        <v>52077.74749999999</v>
      </c>
      <c r="G1208" s="356">
        <v>16443.38</v>
      </c>
      <c r="H1208" s="357">
        <v>305967.03500000003</v>
      </c>
      <c r="I1208" s="54"/>
      <c r="J1208" s="54"/>
      <c r="BY1208" s="247"/>
      <c r="BZ1208" s="64"/>
      <c r="CA1208" s="254"/>
      <c r="CB1208" s="254"/>
      <c r="CC1208" s="254"/>
      <c r="CD1208" s="254"/>
      <c r="CE1208" s="254"/>
      <c r="CF1208" s="247"/>
      <c r="CG1208" s="64"/>
      <c r="CH1208" s="255"/>
      <c r="CI1208" s="255"/>
      <c r="CJ1208" s="255"/>
      <c r="CK1208" s="255"/>
      <c r="CL1208" s="255"/>
      <c r="CM1208" s="256"/>
      <c r="CN1208" s="256"/>
      <c r="CO1208" s="256"/>
      <c r="CP1208" s="256"/>
      <c r="CQ1208" s="256"/>
      <c r="CR1208" s="247"/>
      <c r="CS1208" s="64"/>
      <c r="CT1208" s="226"/>
      <c r="CU1208" s="226"/>
      <c r="CV1208" s="226"/>
      <c r="CW1208" s="226"/>
      <c r="CX1208" s="226"/>
      <c r="CY1208" s="247"/>
      <c r="CZ1208" s="64"/>
      <c r="DA1208" s="256"/>
      <c r="DB1208" s="256"/>
      <c r="DC1208" s="256"/>
      <c r="DD1208" s="256"/>
      <c r="DE1208" s="256"/>
    </row>
    <row r="1209" spans="1:109" ht="16.5" x14ac:dyDescent="0.3">
      <c r="A1209" s="410">
        <v>2012</v>
      </c>
      <c r="B1209" s="64" t="s">
        <v>44</v>
      </c>
      <c r="C1209" s="358" t="s">
        <v>123</v>
      </c>
      <c r="D1209" s="359">
        <v>50807.705000000009</v>
      </c>
      <c r="E1209" s="359">
        <v>180336.95749999999</v>
      </c>
      <c r="F1209" s="360">
        <v>51121.537499999991</v>
      </c>
      <c r="G1209" s="360">
        <v>17664.817500000001</v>
      </c>
      <c r="H1209" s="118">
        <v>299931.01750000002</v>
      </c>
      <c r="I1209" s="54"/>
      <c r="J1209" s="54"/>
      <c r="BY1209" s="247"/>
      <c r="BZ1209" s="64"/>
      <c r="CA1209" s="254"/>
      <c r="CB1209" s="254"/>
      <c r="CC1209" s="254"/>
      <c r="CD1209" s="254"/>
      <c r="CE1209" s="254"/>
      <c r="CF1209" s="247"/>
      <c r="CG1209" s="64"/>
      <c r="CH1209" s="255"/>
      <c r="CI1209" s="255"/>
      <c r="CJ1209" s="255"/>
      <c r="CK1209" s="255"/>
      <c r="CL1209" s="255"/>
      <c r="CM1209" s="256"/>
      <c r="CN1209" s="256"/>
      <c r="CO1209" s="256"/>
      <c r="CP1209" s="256"/>
      <c r="CQ1209" s="256"/>
      <c r="CR1209" s="247"/>
      <c r="CS1209" s="64"/>
      <c r="CT1209" s="226"/>
      <c r="CU1209" s="226"/>
      <c r="CV1209" s="226"/>
      <c r="CW1209" s="226"/>
      <c r="CX1209" s="226"/>
      <c r="CY1209" s="247"/>
      <c r="CZ1209" s="64"/>
      <c r="DA1209" s="256"/>
      <c r="DB1209" s="256"/>
      <c r="DC1209" s="256"/>
      <c r="DD1209" s="256"/>
      <c r="DE1209" s="256"/>
    </row>
    <row r="1210" spans="1:109" ht="16.5" x14ac:dyDescent="0.3">
      <c r="A1210" s="391">
        <v>2012</v>
      </c>
      <c r="B1210" s="353" t="s">
        <v>45</v>
      </c>
      <c r="C1210" s="354" t="s">
        <v>123</v>
      </c>
      <c r="D1210" s="355">
        <v>52656.847499999989</v>
      </c>
      <c r="E1210" s="355">
        <v>191351.42200000008</v>
      </c>
      <c r="F1210" s="356">
        <v>49476.309999999983</v>
      </c>
      <c r="G1210" s="356">
        <v>17306.717500000002</v>
      </c>
      <c r="H1210" s="357">
        <v>310791.29700000008</v>
      </c>
      <c r="I1210" s="54"/>
      <c r="J1210" s="54"/>
      <c r="BY1210" s="247"/>
      <c r="BZ1210" s="64"/>
      <c r="CA1210" s="254"/>
      <c r="CB1210" s="254"/>
      <c r="CC1210" s="254"/>
      <c r="CD1210" s="254"/>
      <c r="CE1210" s="254"/>
      <c r="CF1210" s="247"/>
      <c r="CG1210" s="64"/>
      <c r="CH1210" s="255"/>
      <c r="CI1210" s="255"/>
      <c r="CJ1210" s="255"/>
      <c r="CK1210" s="255"/>
      <c r="CL1210" s="255"/>
      <c r="CM1210" s="256"/>
      <c r="CN1210" s="256"/>
      <c r="CO1210" s="256"/>
      <c r="CP1210" s="256"/>
      <c r="CQ1210" s="256"/>
      <c r="CR1210" s="247"/>
      <c r="CS1210" s="64"/>
      <c r="CT1210" s="226"/>
      <c r="CU1210" s="226"/>
      <c r="CV1210" s="226"/>
      <c r="CW1210" s="226"/>
      <c r="CX1210" s="226"/>
      <c r="CY1210" s="247"/>
      <c r="CZ1210" s="64"/>
      <c r="DA1210" s="256"/>
      <c r="DB1210" s="256"/>
      <c r="DC1210" s="256"/>
      <c r="DD1210" s="256"/>
      <c r="DE1210" s="256"/>
    </row>
    <row r="1211" spans="1:109" ht="16.5" x14ac:dyDescent="0.3">
      <c r="A1211" s="410">
        <v>2012</v>
      </c>
      <c r="B1211" s="64" t="s">
        <v>46</v>
      </c>
      <c r="C1211" s="358" t="s">
        <v>123</v>
      </c>
      <c r="D1211" s="359">
        <v>53931.325000000004</v>
      </c>
      <c r="E1211" s="359">
        <v>176924.886</v>
      </c>
      <c r="F1211" s="360">
        <v>50439.764999999999</v>
      </c>
      <c r="G1211" s="360">
        <v>17901.894999999993</v>
      </c>
      <c r="H1211" s="118">
        <v>299197.87099999993</v>
      </c>
      <c r="I1211" s="54"/>
      <c r="J1211" s="54"/>
      <c r="BY1211" s="247"/>
      <c r="BZ1211" s="64"/>
      <c r="CA1211" s="254"/>
      <c r="CB1211" s="254"/>
      <c r="CC1211" s="254"/>
      <c r="CD1211" s="254"/>
      <c r="CE1211" s="254"/>
      <c r="CF1211" s="247"/>
      <c r="CG1211" s="64"/>
      <c r="CH1211" s="255"/>
      <c r="CI1211" s="255"/>
      <c r="CJ1211" s="255"/>
      <c r="CK1211" s="255"/>
      <c r="CL1211" s="255"/>
      <c r="CM1211" s="256"/>
      <c r="CN1211" s="256"/>
      <c r="CO1211" s="256"/>
      <c r="CP1211" s="256"/>
      <c r="CQ1211" s="256"/>
      <c r="CR1211" s="247"/>
      <c r="CS1211" s="64"/>
      <c r="CT1211" s="226"/>
      <c r="CU1211" s="226"/>
      <c r="CV1211" s="226"/>
      <c r="CW1211" s="226"/>
      <c r="CX1211" s="226"/>
      <c r="CY1211" s="247"/>
      <c r="CZ1211" s="64"/>
      <c r="DA1211" s="256"/>
      <c r="DB1211" s="256"/>
      <c r="DC1211" s="256"/>
      <c r="DD1211" s="256"/>
      <c r="DE1211" s="256"/>
    </row>
    <row r="1212" spans="1:109" ht="16.5" x14ac:dyDescent="0.3">
      <c r="A1212" s="391">
        <v>2012</v>
      </c>
      <c r="B1212" s="353" t="s">
        <v>47</v>
      </c>
      <c r="C1212" s="354" t="s">
        <v>123</v>
      </c>
      <c r="D1212" s="355">
        <v>54372.675000000003</v>
      </c>
      <c r="E1212" s="355">
        <v>188341.29499999995</v>
      </c>
      <c r="F1212" s="356">
        <v>53636.834999999992</v>
      </c>
      <c r="G1212" s="356">
        <v>20288.805000000004</v>
      </c>
      <c r="H1212" s="357">
        <v>316639.61</v>
      </c>
      <c r="I1212" s="54"/>
      <c r="J1212" s="54"/>
      <c r="BY1212" s="247"/>
      <c r="BZ1212" s="64"/>
      <c r="CA1212" s="254"/>
      <c r="CB1212" s="254"/>
      <c r="CC1212" s="254"/>
      <c r="CD1212" s="254"/>
      <c r="CE1212" s="254"/>
      <c r="CF1212" s="247"/>
      <c r="CG1212" s="64"/>
      <c r="CH1212" s="255"/>
      <c r="CI1212" s="255"/>
      <c r="CJ1212" s="255"/>
      <c r="CK1212" s="255"/>
      <c r="CL1212" s="255"/>
      <c r="CM1212" s="256"/>
      <c r="CN1212" s="256"/>
      <c r="CO1212" s="256"/>
      <c r="CP1212" s="256"/>
      <c r="CQ1212" s="256"/>
      <c r="CR1212" s="247"/>
      <c r="CS1212" s="64"/>
      <c r="CT1212" s="226"/>
      <c r="CU1212" s="226"/>
      <c r="CV1212" s="226"/>
      <c r="CW1212" s="226"/>
      <c r="CX1212" s="226"/>
      <c r="CY1212" s="247"/>
      <c r="CZ1212" s="64"/>
      <c r="DA1212" s="256"/>
      <c r="DB1212" s="256"/>
      <c r="DC1212" s="256"/>
      <c r="DD1212" s="256"/>
      <c r="DE1212" s="256"/>
    </row>
    <row r="1213" spans="1:109" ht="16.5" x14ac:dyDescent="0.3">
      <c r="A1213" s="410">
        <v>2012</v>
      </c>
      <c r="B1213" s="64" t="s">
        <v>48</v>
      </c>
      <c r="C1213" s="358" t="s">
        <v>123</v>
      </c>
      <c r="D1213" s="359">
        <v>54695.020000000011</v>
      </c>
      <c r="E1213" s="359">
        <v>197277.0765</v>
      </c>
      <c r="F1213" s="360">
        <v>52340.352500000001</v>
      </c>
      <c r="G1213" s="360">
        <v>19295.624499999998</v>
      </c>
      <c r="H1213" s="118">
        <v>323608.07350000012</v>
      </c>
      <c r="I1213" s="54"/>
      <c r="J1213" s="54"/>
      <c r="BY1213" s="247"/>
      <c r="BZ1213" s="64"/>
      <c r="CA1213" s="254"/>
      <c r="CB1213" s="254"/>
      <c r="CC1213" s="254"/>
      <c r="CD1213" s="254"/>
      <c r="CE1213" s="254"/>
      <c r="CF1213" s="247"/>
      <c r="CG1213" s="64"/>
      <c r="CH1213" s="255"/>
      <c r="CI1213" s="255"/>
      <c r="CJ1213" s="255"/>
      <c r="CK1213" s="255"/>
      <c r="CL1213" s="255"/>
      <c r="CM1213" s="256"/>
      <c r="CN1213" s="256"/>
      <c r="CO1213" s="256"/>
      <c r="CP1213" s="256"/>
      <c r="CQ1213" s="256"/>
      <c r="CR1213" s="247"/>
      <c r="CS1213" s="64"/>
      <c r="CT1213" s="226"/>
      <c r="CU1213" s="226"/>
      <c r="CV1213" s="226"/>
      <c r="CW1213" s="226"/>
      <c r="CX1213" s="226"/>
      <c r="CY1213" s="247"/>
      <c r="CZ1213" s="64"/>
      <c r="DA1213" s="256"/>
      <c r="DB1213" s="256"/>
      <c r="DC1213" s="256"/>
      <c r="DD1213" s="256"/>
      <c r="DE1213" s="256"/>
    </row>
    <row r="1214" spans="1:109" ht="16.5" x14ac:dyDescent="0.3">
      <c r="A1214" s="391">
        <v>2012</v>
      </c>
      <c r="B1214" s="353" t="s">
        <v>49</v>
      </c>
      <c r="C1214" s="354" t="s">
        <v>123</v>
      </c>
      <c r="D1214" s="355">
        <v>48856.558499999992</v>
      </c>
      <c r="E1214" s="355">
        <v>202922.78650000002</v>
      </c>
      <c r="F1214" s="356">
        <v>46790.00999999998</v>
      </c>
      <c r="G1214" s="356">
        <v>14954.212500000001</v>
      </c>
      <c r="H1214" s="357">
        <v>313523.5675</v>
      </c>
      <c r="I1214" s="54"/>
      <c r="J1214" s="54"/>
      <c r="BY1214" s="247"/>
      <c r="BZ1214" s="64"/>
      <c r="CA1214" s="254"/>
      <c r="CB1214" s="254"/>
      <c r="CC1214" s="254"/>
      <c r="CD1214" s="254"/>
      <c r="CE1214" s="254"/>
      <c r="CF1214" s="247"/>
      <c r="CG1214" s="64"/>
      <c r="CH1214" s="255"/>
      <c r="CI1214" s="255"/>
      <c r="CJ1214" s="255"/>
      <c r="CK1214" s="255"/>
      <c r="CL1214" s="255"/>
      <c r="CM1214" s="256"/>
      <c r="CN1214" s="256"/>
      <c r="CO1214" s="256"/>
      <c r="CP1214" s="256"/>
      <c r="CQ1214" s="256"/>
      <c r="CR1214" s="247"/>
      <c r="CS1214" s="64"/>
      <c r="CT1214" s="226"/>
      <c r="CU1214" s="226"/>
      <c r="CV1214" s="226"/>
      <c r="CW1214" s="226"/>
      <c r="CX1214" s="226"/>
      <c r="CY1214" s="247"/>
      <c r="CZ1214" s="64"/>
      <c r="DA1214" s="256"/>
      <c r="DB1214" s="256"/>
      <c r="DC1214" s="256"/>
      <c r="DD1214" s="256"/>
      <c r="DE1214" s="256"/>
    </row>
    <row r="1215" spans="1:109" ht="16.5" x14ac:dyDescent="0.3">
      <c r="A1215" s="410">
        <v>2013</v>
      </c>
      <c r="B1215" s="64" t="s">
        <v>50</v>
      </c>
      <c r="C1215" s="358" t="s">
        <v>123</v>
      </c>
      <c r="D1215" s="359">
        <v>54754.745000000017</v>
      </c>
      <c r="E1215" s="359">
        <v>166598.872</v>
      </c>
      <c r="F1215" s="360">
        <v>54161.197500000009</v>
      </c>
      <c r="G1215" s="360">
        <v>18495.375000000007</v>
      </c>
      <c r="H1215" s="118">
        <v>294010.18950000004</v>
      </c>
      <c r="I1215" s="54"/>
      <c r="J1215" s="54"/>
      <c r="BY1215" s="247"/>
      <c r="BZ1215" s="64"/>
      <c r="CA1215" s="254"/>
      <c r="CB1215" s="254"/>
      <c r="CC1215" s="254"/>
      <c r="CD1215" s="254"/>
      <c r="CE1215" s="254"/>
      <c r="CF1215" s="247"/>
      <c r="CG1215" s="64"/>
      <c r="CH1215" s="255"/>
      <c r="CI1215" s="255"/>
      <c r="CJ1215" s="255"/>
      <c r="CK1215" s="255"/>
      <c r="CL1215" s="255"/>
      <c r="CM1215" s="256"/>
      <c r="CN1215" s="256"/>
      <c r="CO1215" s="256"/>
      <c r="CP1215" s="256"/>
      <c r="CQ1215" s="256"/>
      <c r="CR1215" s="247"/>
      <c r="CS1215" s="64"/>
      <c r="CT1215" s="226"/>
      <c r="CU1215" s="226"/>
      <c r="CV1215" s="226"/>
      <c r="CW1215" s="226"/>
      <c r="CX1215" s="226"/>
      <c r="CY1215" s="247"/>
      <c r="CZ1215" s="64"/>
      <c r="DA1215" s="256"/>
      <c r="DB1215" s="256"/>
      <c r="DC1215" s="256"/>
      <c r="DD1215" s="256"/>
      <c r="DE1215" s="256"/>
    </row>
    <row r="1216" spans="1:109" ht="16.5" x14ac:dyDescent="0.3">
      <c r="A1216" s="391">
        <v>2013</v>
      </c>
      <c r="B1216" s="353" t="s">
        <v>51</v>
      </c>
      <c r="C1216" s="354" t="s">
        <v>123</v>
      </c>
      <c r="D1216" s="355">
        <v>55563.527499999997</v>
      </c>
      <c r="E1216" s="355">
        <v>162066.573</v>
      </c>
      <c r="F1216" s="356">
        <v>50705.307500000003</v>
      </c>
      <c r="G1216" s="356">
        <v>17182.565000000006</v>
      </c>
      <c r="H1216" s="357">
        <v>285517.97300000006</v>
      </c>
      <c r="I1216" s="54"/>
      <c r="J1216" s="54"/>
      <c r="BY1216" s="247"/>
      <c r="BZ1216" s="64"/>
      <c r="CA1216" s="254"/>
      <c r="CB1216" s="254"/>
      <c r="CC1216" s="254"/>
      <c r="CD1216" s="254"/>
      <c r="CE1216" s="254"/>
      <c r="CF1216" s="247"/>
      <c r="CG1216" s="64"/>
      <c r="CH1216" s="255"/>
      <c r="CI1216" s="255"/>
      <c r="CJ1216" s="255"/>
      <c r="CK1216" s="255"/>
      <c r="CL1216" s="255"/>
      <c r="CM1216" s="256"/>
      <c r="CN1216" s="256"/>
      <c r="CO1216" s="256"/>
      <c r="CP1216" s="256"/>
      <c r="CQ1216" s="256"/>
      <c r="CR1216" s="247"/>
      <c r="CS1216" s="64"/>
      <c r="CT1216" s="226"/>
      <c r="CU1216" s="226"/>
      <c r="CV1216" s="226"/>
      <c r="CW1216" s="226"/>
      <c r="CX1216" s="226"/>
      <c r="CY1216" s="247"/>
      <c r="CZ1216" s="64"/>
      <c r="DA1216" s="256"/>
      <c r="DB1216" s="256"/>
      <c r="DC1216" s="256"/>
      <c r="DD1216" s="256"/>
      <c r="DE1216" s="256"/>
    </row>
    <row r="1217" spans="1:109" ht="16.5" x14ac:dyDescent="0.3">
      <c r="A1217" s="410">
        <v>2013</v>
      </c>
      <c r="B1217" s="64" t="s">
        <v>52</v>
      </c>
      <c r="C1217" s="358" t="s">
        <v>123</v>
      </c>
      <c r="D1217" s="359">
        <v>60306.317500000019</v>
      </c>
      <c r="E1217" s="359">
        <v>166637.06849999996</v>
      </c>
      <c r="F1217" s="360">
        <v>51464.29800000001</v>
      </c>
      <c r="G1217" s="360">
        <v>16304.549999999997</v>
      </c>
      <c r="H1217" s="118">
        <v>294712.234</v>
      </c>
      <c r="I1217" s="54"/>
      <c r="J1217" s="54"/>
      <c r="BY1217" s="247"/>
      <c r="BZ1217" s="64"/>
      <c r="CA1217" s="254"/>
      <c r="CB1217" s="254"/>
      <c r="CC1217" s="254"/>
      <c r="CD1217" s="254"/>
      <c r="CE1217" s="254"/>
      <c r="CF1217" s="247"/>
      <c r="CG1217" s="64"/>
      <c r="CH1217" s="255"/>
      <c r="CI1217" s="255"/>
      <c r="CJ1217" s="255"/>
      <c r="CK1217" s="255"/>
      <c r="CL1217" s="255"/>
      <c r="CM1217" s="256"/>
      <c r="CN1217" s="256"/>
      <c r="CO1217" s="256"/>
      <c r="CP1217" s="256"/>
      <c r="CQ1217" s="256"/>
      <c r="CR1217" s="247"/>
      <c r="CS1217" s="64"/>
      <c r="CT1217" s="226"/>
      <c r="CU1217" s="226"/>
      <c r="CV1217" s="226"/>
      <c r="CW1217" s="226"/>
      <c r="CX1217" s="226"/>
      <c r="CY1217" s="247"/>
      <c r="CZ1217" s="64"/>
      <c r="DA1217" s="256"/>
      <c r="DB1217" s="256"/>
      <c r="DC1217" s="256"/>
      <c r="DD1217" s="256"/>
      <c r="DE1217" s="256"/>
    </row>
    <row r="1218" spans="1:109" ht="16.5" x14ac:dyDescent="0.3">
      <c r="A1218" s="391">
        <v>2013</v>
      </c>
      <c r="B1218" s="353" t="s">
        <v>40</v>
      </c>
      <c r="C1218" s="354" t="s">
        <v>123</v>
      </c>
      <c r="D1218" s="355">
        <v>65044.264999999999</v>
      </c>
      <c r="E1218" s="355">
        <v>182525.86350000004</v>
      </c>
      <c r="F1218" s="356">
        <v>65104.013499999994</v>
      </c>
      <c r="G1218" s="356">
        <v>17354.615499999996</v>
      </c>
      <c r="H1218" s="357">
        <v>330028.75750000001</v>
      </c>
      <c r="I1218" s="54"/>
      <c r="J1218" s="54"/>
      <c r="BY1218" s="247"/>
      <c r="BZ1218" s="64"/>
      <c r="CA1218" s="254"/>
      <c r="CB1218" s="254"/>
      <c r="CC1218" s="254"/>
      <c r="CD1218" s="254"/>
      <c r="CE1218" s="254"/>
      <c r="CF1218" s="247"/>
      <c r="CG1218" s="64"/>
      <c r="CH1218" s="255"/>
      <c r="CI1218" s="255"/>
      <c r="CJ1218" s="255"/>
      <c r="CK1218" s="255"/>
      <c r="CL1218" s="255"/>
      <c r="CM1218" s="256"/>
      <c r="CN1218" s="256"/>
      <c r="CO1218" s="256"/>
      <c r="CP1218" s="256"/>
      <c r="CQ1218" s="256"/>
      <c r="CR1218" s="247"/>
      <c r="CS1218" s="64"/>
      <c r="CT1218" s="226"/>
      <c r="CU1218" s="226"/>
      <c r="CV1218" s="226"/>
      <c r="CW1218" s="226"/>
      <c r="CX1218" s="226"/>
      <c r="CY1218" s="247"/>
      <c r="CZ1218" s="64"/>
      <c r="DA1218" s="256"/>
      <c r="DB1218" s="256"/>
      <c r="DC1218" s="256"/>
      <c r="DD1218" s="256"/>
      <c r="DE1218" s="256"/>
    </row>
    <row r="1219" spans="1:109" ht="16.5" x14ac:dyDescent="0.3">
      <c r="A1219" s="410">
        <v>2013</v>
      </c>
      <c r="B1219" s="64" t="s">
        <v>42</v>
      </c>
      <c r="C1219" s="358" t="s">
        <v>123</v>
      </c>
      <c r="D1219" s="359">
        <v>68748.710000000006</v>
      </c>
      <c r="E1219" s="359">
        <v>176072.11250000005</v>
      </c>
      <c r="F1219" s="360">
        <v>64710.664000000004</v>
      </c>
      <c r="G1219" s="360">
        <v>18547.406500000001</v>
      </c>
      <c r="H1219" s="118">
        <v>328078.89300000004</v>
      </c>
      <c r="I1219" s="54"/>
      <c r="J1219" s="54"/>
      <c r="BY1219" s="247"/>
      <c r="BZ1219" s="64"/>
      <c r="CA1219" s="254"/>
      <c r="CB1219" s="254"/>
      <c r="CC1219" s="254"/>
      <c r="CD1219" s="254"/>
      <c r="CE1219" s="254"/>
      <c r="CF1219" s="247"/>
      <c r="CG1219" s="64"/>
      <c r="CH1219" s="255"/>
      <c r="CI1219" s="255"/>
      <c r="CJ1219" s="255"/>
      <c r="CK1219" s="255"/>
      <c r="CL1219" s="255"/>
      <c r="CM1219" s="256"/>
      <c r="CN1219" s="256"/>
      <c r="CO1219" s="256"/>
      <c r="CP1219" s="256"/>
      <c r="CQ1219" s="256"/>
      <c r="CR1219" s="247"/>
      <c r="CS1219" s="64"/>
      <c r="CT1219" s="226"/>
      <c r="CU1219" s="226"/>
      <c r="CV1219" s="226"/>
      <c r="CW1219" s="226"/>
      <c r="CX1219" s="226"/>
      <c r="CY1219" s="247"/>
      <c r="CZ1219" s="64"/>
      <c r="DA1219" s="256"/>
      <c r="DB1219" s="256"/>
      <c r="DC1219" s="256"/>
      <c r="DD1219" s="256"/>
      <c r="DE1219" s="256"/>
    </row>
    <row r="1220" spans="1:109" ht="16.5" x14ac:dyDescent="0.3">
      <c r="A1220" s="391">
        <v>2013</v>
      </c>
      <c r="B1220" s="353" t="s">
        <v>43</v>
      </c>
      <c r="C1220" s="354" t="s">
        <v>123</v>
      </c>
      <c r="D1220" s="355">
        <v>63095.205000000016</v>
      </c>
      <c r="E1220" s="355">
        <v>172316.5845</v>
      </c>
      <c r="F1220" s="356">
        <v>58429.679999999993</v>
      </c>
      <c r="G1220" s="356">
        <v>17722.542000000005</v>
      </c>
      <c r="H1220" s="357">
        <v>311564.01150000008</v>
      </c>
      <c r="I1220" s="54"/>
      <c r="J1220" s="54"/>
      <c r="BY1220" s="247"/>
      <c r="BZ1220" s="64"/>
      <c r="CA1220" s="254"/>
      <c r="CB1220" s="254"/>
      <c r="CC1220" s="254"/>
      <c r="CD1220" s="254"/>
      <c r="CE1220" s="254"/>
      <c r="CF1220" s="247"/>
      <c r="CG1220" s="64"/>
      <c r="CH1220" s="255"/>
      <c r="CI1220" s="255"/>
      <c r="CJ1220" s="255"/>
      <c r="CK1220" s="255"/>
      <c r="CL1220" s="255"/>
      <c r="CM1220" s="256"/>
      <c r="CN1220" s="256"/>
      <c r="CO1220" s="256"/>
      <c r="CP1220" s="256"/>
      <c r="CQ1220" s="256"/>
      <c r="CR1220" s="247"/>
      <c r="CS1220" s="64"/>
      <c r="CT1220" s="226"/>
      <c r="CU1220" s="226"/>
      <c r="CV1220" s="226"/>
      <c r="CW1220" s="226"/>
      <c r="CX1220" s="226"/>
      <c r="CY1220" s="247"/>
      <c r="CZ1220" s="64"/>
      <c r="DA1220" s="256"/>
      <c r="DB1220" s="256"/>
      <c r="DC1220" s="256"/>
      <c r="DD1220" s="256"/>
      <c r="DE1220" s="256"/>
    </row>
    <row r="1221" spans="1:109" ht="16.5" x14ac:dyDescent="0.3">
      <c r="A1221" s="410">
        <v>2013</v>
      </c>
      <c r="B1221" s="64" t="s">
        <v>44</v>
      </c>
      <c r="C1221" s="358" t="s">
        <v>123</v>
      </c>
      <c r="D1221" s="359">
        <v>71973.727000000014</v>
      </c>
      <c r="E1221" s="359">
        <v>195272.25800000006</v>
      </c>
      <c r="F1221" s="360">
        <v>66139.59</v>
      </c>
      <c r="G1221" s="360">
        <v>20335.776500000004</v>
      </c>
      <c r="H1221" s="118">
        <v>353721.35149999993</v>
      </c>
      <c r="I1221" s="54"/>
      <c r="J1221" s="54"/>
      <c r="BY1221" s="247"/>
      <c r="BZ1221" s="64"/>
      <c r="CA1221" s="254"/>
      <c r="CB1221" s="254"/>
      <c r="CC1221" s="254"/>
      <c r="CD1221" s="254"/>
      <c r="CE1221" s="254"/>
      <c r="CF1221" s="247"/>
      <c r="CG1221" s="64"/>
      <c r="CH1221" s="255"/>
      <c r="CI1221" s="255"/>
      <c r="CJ1221" s="255"/>
      <c r="CK1221" s="255"/>
      <c r="CL1221" s="255"/>
      <c r="CM1221" s="256"/>
      <c r="CN1221" s="256"/>
      <c r="CO1221" s="256"/>
      <c r="CP1221" s="256"/>
      <c r="CQ1221" s="256"/>
      <c r="CR1221" s="247"/>
      <c r="CS1221" s="64"/>
      <c r="CT1221" s="226"/>
      <c r="CU1221" s="226"/>
      <c r="CV1221" s="226"/>
      <c r="CW1221" s="226"/>
      <c r="CX1221" s="226"/>
      <c r="CY1221" s="247"/>
      <c r="CZ1221" s="64"/>
      <c r="DA1221" s="256"/>
      <c r="DB1221" s="256"/>
      <c r="DC1221" s="256"/>
      <c r="DD1221" s="256"/>
      <c r="DE1221" s="256"/>
    </row>
    <row r="1222" spans="1:109" ht="16.5" x14ac:dyDescent="0.3">
      <c r="A1222" s="391">
        <v>2013</v>
      </c>
      <c r="B1222" s="353" t="s">
        <v>45</v>
      </c>
      <c r="C1222" s="354" t="s">
        <v>123</v>
      </c>
      <c r="D1222" s="355">
        <v>66968.389999999985</v>
      </c>
      <c r="E1222" s="355">
        <v>164802.31949999998</v>
      </c>
      <c r="F1222" s="356">
        <v>59473.547499999993</v>
      </c>
      <c r="G1222" s="356">
        <v>19209.967500000006</v>
      </c>
      <c r="H1222" s="357">
        <v>310454.22449999995</v>
      </c>
      <c r="I1222" s="54"/>
      <c r="J1222" s="54"/>
      <c r="BY1222" s="247"/>
      <c r="BZ1222" s="64"/>
      <c r="CA1222" s="254"/>
      <c r="CB1222" s="254"/>
      <c r="CC1222" s="254"/>
      <c r="CD1222" s="254"/>
      <c r="CE1222" s="254"/>
      <c r="CF1222" s="247"/>
      <c r="CG1222" s="64"/>
      <c r="CH1222" s="255"/>
      <c r="CI1222" s="255"/>
      <c r="CJ1222" s="255"/>
      <c r="CK1222" s="255"/>
      <c r="CL1222" s="255"/>
      <c r="CM1222" s="256"/>
      <c r="CN1222" s="256"/>
      <c r="CO1222" s="256"/>
      <c r="CP1222" s="256"/>
      <c r="CQ1222" s="256"/>
      <c r="CR1222" s="247"/>
      <c r="CS1222" s="64"/>
      <c r="CT1222" s="226"/>
      <c r="CU1222" s="226"/>
      <c r="CV1222" s="226"/>
      <c r="CW1222" s="226"/>
      <c r="CX1222" s="226"/>
      <c r="CY1222" s="247"/>
      <c r="CZ1222" s="64"/>
      <c r="DA1222" s="256"/>
      <c r="DB1222" s="256"/>
      <c r="DC1222" s="256"/>
      <c r="DD1222" s="256"/>
      <c r="DE1222" s="256"/>
    </row>
    <row r="1223" spans="1:109" ht="16.5" x14ac:dyDescent="0.3">
      <c r="A1223" s="410">
        <v>2013</v>
      </c>
      <c r="B1223" s="64" t="s">
        <v>46</v>
      </c>
      <c r="C1223" s="358" t="s">
        <v>123</v>
      </c>
      <c r="D1223" s="359">
        <v>71967.089499999987</v>
      </c>
      <c r="E1223" s="359">
        <v>187683.56099999996</v>
      </c>
      <c r="F1223" s="360">
        <v>63466.397999999994</v>
      </c>
      <c r="G1223" s="360">
        <v>21134.030999999999</v>
      </c>
      <c r="H1223" s="118">
        <v>344251.07949999999</v>
      </c>
      <c r="I1223" s="54"/>
      <c r="J1223" s="54"/>
      <c r="BY1223" s="247"/>
      <c r="BZ1223" s="64"/>
      <c r="CA1223" s="254"/>
      <c r="CB1223" s="254"/>
      <c r="CC1223" s="254"/>
      <c r="CD1223" s="254"/>
      <c r="CE1223" s="254"/>
      <c r="CF1223" s="247"/>
      <c r="CG1223" s="64"/>
      <c r="CH1223" s="255"/>
      <c r="CI1223" s="255"/>
      <c r="CJ1223" s="255"/>
      <c r="CK1223" s="255"/>
      <c r="CL1223" s="255"/>
      <c r="CM1223" s="256"/>
      <c r="CN1223" s="256"/>
      <c r="CO1223" s="256"/>
      <c r="CP1223" s="256"/>
      <c r="CQ1223" s="256"/>
      <c r="CR1223" s="247"/>
      <c r="CS1223" s="64"/>
      <c r="CT1223" s="226"/>
      <c r="CU1223" s="226"/>
      <c r="CV1223" s="226"/>
      <c r="CW1223" s="226"/>
      <c r="CX1223" s="226"/>
      <c r="CY1223" s="247"/>
      <c r="CZ1223" s="64"/>
      <c r="DA1223" s="256"/>
      <c r="DB1223" s="256"/>
      <c r="DC1223" s="256"/>
      <c r="DD1223" s="256"/>
      <c r="DE1223" s="256"/>
    </row>
    <row r="1224" spans="1:109" ht="16.5" x14ac:dyDescent="0.3">
      <c r="A1224" s="391">
        <v>2013</v>
      </c>
      <c r="B1224" s="353" t="s">
        <v>47</v>
      </c>
      <c r="C1224" s="354" t="s">
        <v>123</v>
      </c>
      <c r="D1224" s="355">
        <v>77558.224999999991</v>
      </c>
      <c r="E1224" s="355">
        <v>202723.10500000019</v>
      </c>
      <c r="F1224" s="356">
        <v>68408.892500000002</v>
      </c>
      <c r="G1224" s="356">
        <v>23760.718000000001</v>
      </c>
      <c r="H1224" s="357">
        <v>372450.94050000003</v>
      </c>
      <c r="I1224" s="54"/>
      <c r="J1224" s="54"/>
      <c r="BY1224" s="247"/>
      <c r="BZ1224" s="64"/>
      <c r="CA1224" s="254"/>
      <c r="CB1224" s="254"/>
      <c r="CC1224" s="254"/>
      <c r="CD1224" s="254"/>
      <c r="CE1224" s="254"/>
      <c r="CF1224" s="247"/>
      <c r="CG1224" s="64"/>
      <c r="CH1224" s="255"/>
      <c r="CI1224" s="255"/>
      <c r="CJ1224" s="255"/>
      <c r="CK1224" s="255"/>
      <c r="CL1224" s="255"/>
      <c r="CM1224" s="256"/>
      <c r="CN1224" s="256"/>
      <c r="CO1224" s="256"/>
      <c r="CP1224" s="256"/>
      <c r="CQ1224" s="256"/>
      <c r="CR1224" s="247"/>
      <c r="CS1224" s="64"/>
      <c r="CT1224" s="226"/>
      <c r="CU1224" s="226"/>
      <c r="CV1224" s="226"/>
      <c r="CW1224" s="226"/>
      <c r="CX1224" s="226"/>
      <c r="CY1224" s="247"/>
      <c r="CZ1224" s="64"/>
      <c r="DA1224" s="256"/>
      <c r="DB1224" s="256"/>
      <c r="DC1224" s="256"/>
      <c r="DD1224" s="256"/>
      <c r="DE1224" s="256"/>
    </row>
    <row r="1225" spans="1:109" ht="16.5" x14ac:dyDescent="0.3">
      <c r="A1225" s="410">
        <v>2013</v>
      </c>
      <c r="B1225" s="64" t="s">
        <v>48</v>
      </c>
      <c r="C1225" s="358" t="s">
        <v>123</v>
      </c>
      <c r="D1225" s="359">
        <v>78384.670999999988</v>
      </c>
      <c r="E1225" s="359">
        <v>197742.05250000005</v>
      </c>
      <c r="F1225" s="360">
        <v>62480.190499999982</v>
      </c>
      <c r="G1225" s="360">
        <v>21960.661499999998</v>
      </c>
      <c r="H1225" s="118">
        <v>360567.57550000015</v>
      </c>
      <c r="I1225" s="54"/>
      <c r="J1225" s="54"/>
      <c r="BY1225" s="247"/>
      <c r="BZ1225" s="64"/>
      <c r="CA1225" s="254"/>
      <c r="CB1225" s="254"/>
      <c r="CC1225" s="254"/>
      <c r="CD1225" s="254"/>
      <c r="CE1225" s="254"/>
      <c r="CF1225" s="247"/>
      <c r="CG1225" s="64"/>
      <c r="CH1225" s="255"/>
      <c r="CI1225" s="255"/>
      <c r="CJ1225" s="255"/>
      <c r="CK1225" s="255"/>
      <c r="CL1225" s="255"/>
      <c r="CM1225" s="256"/>
      <c r="CN1225" s="256"/>
      <c r="CO1225" s="256"/>
      <c r="CP1225" s="256"/>
      <c r="CQ1225" s="256"/>
      <c r="CR1225" s="247"/>
      <c r="CS1225" s="64"/>
      <c r="CT1225" s="226"/>
      <c r="CU1225" s="226"/>
      <c r="CV1225" s="226"/>
      <c r="CW1225" s="226"/>
      <c r="CX1225" s="226"/>
      <c r="CY1225" s="247"/>
      <c r="CZ1225" s="64"/>
      <c r="DA1225" s="256"/>
      <c r="DB1225" s="256"/>
      <c r="DC1225" s="256"/>
      <c r="DD1225" s="256"/>
      <c r="DE1225" s="256"/>
    </row>
    <row r="1226" spans="1:109" ht="16.5" x14ac:dyDescent="0.3">
      <c r="A1226" s="391">
        <v>2013</v>
      </c>
      <c r="B1226" s="353" t="s">
        <v>49</v>
      </c>
      <c r="C1226" s="354" t="s">
        <v>123</v>
      </c>
      <c r="D1226" s="355">
        <v>71736.642499999987</v>
      </c>
      <c r="E1226" s="355">
        <v>189352.86100000006</v>
      </c>
      <c r="F1226" s="356">
        <v>56763</v>
      </c>
      <c r="G1226" s="356">
        <v>18647.767499999998</v>
      </c>
      <c r="H1226" s="357">
        <v>336500.27100000001</v>
      </c>
      <c r="I1226" s="54"/>
      <c r="J1226" s="54"/>
      <c r="BY1226" s="247"/>
      <c r="BZ1226" s="64"/>
      <c r="CA1226" s="254"/>
      <c r="CB1226" s="254"/>
      <c r="CC1226" s="254"/>
      <c r="CD1226" s="254"/>
      <c r="CE1226" s="254"/>
      <c r="CF1226" s="247"/>
      <c r="CG1226" s="64"/>
      <c r="CH1226" s="255"/>
      <c r="CI1226" s="255"/>
      <c r="CJ1226" s="255"/>
      <c r="CK1226" s="255"/>
      <c r="CL1226" s="255"/>
      <c r="CM1226" s="256"/>
      <c r="CN1226" s="256"/>
      <c r="CO1226" s="256"/>
      <c r="CP1226" s="256"/>
      <c r="CQ1226" s="256"/>
      <c r="CR1226" s="247"/>
      <c r="CS1226" s="64"/>
      <c r="CT1226" s="226"/>
      <c r="CU1226" s="226"/>
      <c r="CV1226" s="226"/>
      <c r="CW1226" s="226"/>
      <c r="CX1226" s="226"/>
      <c r="CY1226" s="247"/>
      <c r="CZ1226" s="64"/>
      <c r="DA1226" s="256"/>
      <c r="DB1226" s="256"/>
      <c r="DC1226" s="256"/>
      <c r="DD1226" s="256"/>
      <c r="DE1226" s="256"/>
    </row>
    <row r="1227" spans="1:109" ht="16.5" x14ac:dyDescent="0.3">
      <c r="A1227" s="410">
        <v>2014</v>
      </c>
      <c r="B1227" s="64" t="s">
        <v>50</v>
      </c>
      <c r="C1227" s="358" t="s">
        <v>123</v>
      </c>
      <c r="D1227" s="359">
        <v>63790.852500000008</v>
      </c>
      <c r="E1227" s="359">
        <v>143213.84299999999</v>
      </c>
      <c r="F1227" s="360">
        <v>56079.17000000002</v>
      </c>
      <c r="G1227" s="360">
        <v>19458.845000000001</v>
      </c>
      <c r="H1227" s="118">
        <v>282542.71050000004</v>
      </c>
      <c r="I1227" s="54"/>
      <c r="J1227" s="54"/>
      <c r="BY1227" s="247"/>
      <c r="BZ1227" s="64"/>
      <c r="CA1227" s="254"/>
      <c r="CB1227" s="254"/>
      <c r="CC1227" s="254"/>
      <c r="CD1227" s="254"/>
      <c r="CE1227" s="254"/>
      <c r="CF1227" s="247"/>
      <c r="CG1227" s="64"/>
      <c r="CH1227" s="255"/>
      <c r="CI1227" s="255"/>
      <c r="CJ1227" s="255"/>
      <c r="CK1227" s="255"/>
      <c r="CL1227" s="255"/>
      <c r="CM1227" s="256"/>
      <c r="CN1227" s="256"/>
      <c r="CO1227" s="256"/>
      <c r="CP1227" s="256"/>
      <c r="CQ1227" s="256"/>
      <c r="CR1227" s="247"/>
      <c r="CS1227" s="64"/>
      <c r="CT1227" s="226"/>
      <c r="CU1227" s="226"/>
      <c r="CV1227" s="226"/>
      <c r="CW1227" s="226"/>
      <c r="CX1227" s="226"/>
      <c r="CY1227" s="247"/>
      <c r="CZ1227" s="64"/>
      <c r="DA1227" s="256"/>
      <c r="DB1227" s="256"/>
      <c r="DC1227" s="256"/>
      <c r="DD1227" s="256"/>
      <c r="DE1227" s="256"/>
    </row>
    <row r="1228" spans="1:109" ht="16.5" x14ac:dyDescent="0.3">
      <c r="A1228" s="391">
        <v>2014</v>
      </c>
      <c r="B1228" s="353" t="s">
        <v>51</v>
      </c>
      <c r="C1228" s="354" t="s">
        <v>123</v>
      </c>
      <c r="D1228" s="355">
        <v>74037.253999999986</v>
      </c>
      <c r="E1228" s="355">
        <v>182738.57200000013</v>
      </c>
      <c r="F1228" s="356">
        <v>61637.417500000003</v>
      </c>
      <c r="G1228" s="356">
        <v>18779.072500000002</v>
      </c>
      <c r="H1228" s="357">
        <v>337192.31600000011</v>
      </c>
      <c r="I1228" s="54"/>
      <c r="J1228" s="54"/>
      <c r="BY1228" s="247"/>
      <c r="BZ1228" s="64"/>
      <c r="CA1228" s="254"/>
      <c r="CB1228" s="254"/>
      <c r="CC1228" s="254"/>
      <c r="CD1228" s="254"/>
      <c r="CE1228" s="254"/>
      <c r="CF1228" s="247"/>
      <c r="CG1228" s="64"/>
      <c r="CH1228" s="255"/>
      <c r="CI1228" s="255"/>
      <c r="CJ1228" s="255"/>
      <c r="CK1228" s="255"/>
      <c r="CL1228" s="255"/>
      <c r="CM1228" s="256"/>
      <c r="CN1228" s="256"/>
      <c r="CO1228" s="256"/>
      <c r="CP1228" s="256"/>
      <c r="CQ1228" s="256"/>
      <c r="CR1228" s="247"/>
      <c r="CS1228" s="64"/>
      <c r="CT1228" s="226"/>
      <c r="CU1228" s="226"/>
      <c r="CV1228" s="226"/>
      <c r="CW1228" s="226"/>
      <c r="CX1228" s="226"/>
      <c r="CY1228" s="247"/>
      <c r="CZ1228" s="64"/>
      <c r="DA1228" s="256"/>
      <c r="DB1228" s="256"/>
      <c r="DC1228" s="256"/>
      <c r="DD1228" s="256"/>
      <c r="DE1228" s="256"/>
    </row>
    <row r="1229" spans="1:109" ht="16.5" x14ac:dyDescent="0.3">
      <c r="A1229" s="410">
        <v>2014</v>
      </c>
      <c r="B1229" s="64" t="s">
        <v>52</v>
      </c>
      <c r="C1229" s="358" t="s">
        <v>123</v>
      </c>
      <c r="D1229" s="359">
        <v>76484.25</v>
      </c>
      <c r="E1229" s="359">
        <v>235631.46700000006</v>
      </c>
      <c r="F1229" s="360">
        <v>59041.370999999985</v>
      </c>
      <c r="G1229" s="360">
        <v>18832.255500000007</v>
      </c>
      <c r="H1229" s="118">
        <v>389989.34350000019</v>
      </c>
      <c r="I1229" s="54"/>
      <c r="J1229" s="54"/>
      <c r="BY1229" s="247"/>
      <c r="BZ1229" s="64"/>
      <c r="CA1229" s="254"/>
      <c r="CB1229" s="254"/>
      <c r="CC1229" s="254"/>
      <c r="CD1229" s="254"/>
      <c r="CE1229" s="254"/>
      <c r="CF1229" s="247"/>
      <c r="CG1229" s="64"/>
      <c r="CH1229" s="255"/>
      <c r="CI1229" s="255"/>
      <c r="CJ1229" s="255"/>
      <c r="CK1229" s="255"/>
      <c r="CL1229" s="255"/>
      <c r="CM1229" s="256"/>
      <c r="CN1229" s="256"/>
      <c r="CO1229" s="256"/>
      <c r="CP1229" s="256"/>
      <c r="CQ1229" s="256"/>
      <c r="CR1229" s="247"/>
      <c r="CS1229" s="64"/>
      <c r="CT1229" s="226"/>
      <c r="CU1229" s="226"/>
      <c r="CV1229" s="226"/>
      <c r="CW1229" s="226"/>
      <c r="CX1229" s="226"/>
      <c r="CY1229" s="247"/>
      <c r="CZ1229" s="64"/>
      <c r="DA1229" s="256"/>
      <c r="DB1229" s="256"/>
      <c r="DC1229" s="256"/>
      <c r="DD1229" s="256"/>
      <c r="DE1229" s="256"/>
    </row>
    <row r="1230" spans="1:109" ht="16.5" x14ac:dyDescent="0.3">
      <c r="A1230" s="391">
        <v>2014</v>
      </c>
      <c r="B1230" s="353" t="s">
        <v>40</v>
      </c>
      <c r="C1230" s="354" t="s">
        <v>123</v>
      </c>
      <c r="D1230" s="355">
        <v>71920.535999999993</v>
      </c>
      <c r="E1230" s="355">
        <v>215117.19050000011</v>
      </c>
      <c r="F1230" s="356">
        <v>56639.121999999996</v>
      </c>
      <c r="G1230" s="356">
        <v>17060.186999999998</v>
      </c>
      <c r="H1230" s="357">
        <v>360737.03550000011</v>
      </c>
      <c r="I1230" s="54"/>
      <c r="J1230" s="54"/>
      <c r="BY1230" s="247"/>
      <c r="BZ1230" s="64"/>
      <c r="CA1230" s="254"/>
      <c r="CB1230" s="254"/>
      <c r="CC1230" s="254"/>
      <c r="CD1230" s="254"/>
      <c r="CE1230" s="254"/>
      <c r="CF1230" s="247"/>
      <c r="CG1230" s="64"/>
      <c r="CH1230" s="255"/>
      <c r="CI1230" s="255"/>
      <c r="CJ1230" s="255"/>
      <c r="CK1230" s="255"/>
      <c r="CL1230" s="255"/>
      <c r="CM1230" s="256"/>
      <c r="CN1230" s="256"/>
      <c r="CO1230" s="256"/>
      <c r="CP1230" s="256"/>
      <c r="CQ1230" s="256"/>
      <c r="CR1230" s="247"/>
      <c r="CS1230" s="64"/>
      <c r="CT1230" s="226"/>
      <c r="CU1230" s="226"/>
      <c r="CV1230" s="226"/>
      <c r="CW1230" s="226"/>
      <c r="CX1230" s="226"/>
      <c r="CY1230" s="247"/>
      <c r="CZ1230" s="64"/>
      <c r="DA1230" s="256"/>
      <c r="DB1230" s="256"/>
      <c r="DC1230" s="256"/>
      <c r="DD1230" s="256"/>
      <c r="DE1230" s="256"/>
    </row>
    <row r="1231" spans="1:109" ht="16.5" x14ac:dyDescent="0.3">
      <c r="A1231" s="410">
        <v>2014</v>
      </c>
      <c r="B1231" s="64" t="s">
        <v>42</v>
      </c>
      <c r="C1231" s="358" t="s">
        <v>123</v>
      </c>
      <c r="D1231" s="359">
        <v>73784.005000000005</v>
      </c>
      <c r="E1231" s="359">
        <v>216855.1525900001</v>
      </c>
      <c r="F1231" s="360">
        <v>56678.713500000005</v>
      </c>
      <c r="G1231" s="360">
        <v>21291.148000000001</v>
      </c>
      <c r="H1231" s="118">
        <v>368609.01909000013</v>
      </c>
      <c r="I1231" s="54"/>
      <c r="J1231" s="54"/>
      <c r="BY1231" s="247"/>
      <c r="BZ1231" s="64"/>
      <c r="CA1231" s="254"/>
      <c r="CB1231" s="254"/>
      <c r="CC1231" s="254"/>
      <c r="CD1231" s="254"/>
      <c r="CE1231" s="254"/>
      <c r="CF1231" s="247"/>
      <c r="CG1231" s="64"/>
      <c r="CH1231" s="255"/>
      <c r="CI1231" s="255"/>
      <c r="CJ1231" s="255"/>
      <c r="CK1231" s="255"/>
      <c r="CL1231" s="255"/>
      <c r="CM1231" s="256"/>
      <c r="CN1231" s="256"/>
      <c r="CO1231" s="256"/>
      <c r="CP1231" s="256"/>
      <c r="CQ1231" s="256"/>
      <c r="CR1231" s="247"/>
      <c r="CS1231" s="64"/>
      <c r="CT1231" s="226"/>
      <c r="CU1231" s="226"/>
      <c r="CV1231" s="226"/>
      <c r="CW1231" s="226"/>
      <c r="CX1231" s="226"/>
      <c r="CY1231" s="247"/>
      <c r="CZ1231" s="64"/>
      <c r="DA1231" s="256"/>
      <c r="DB1231" s="256"/>
      <c r="DC1231" s="256"/>
      <c r="DD1231" s="256"/>
      <c r="DE1231" s="256"/>
    </row>
    <row r="1232" spans="1:109" ht="16.5" x14ac:dyDescent="0.3">
      <c r="A1232" s="391">
        <v>2014</v>
      </c>
      <c r="B1232" s="353" t="s">
        <v>43</v>
      </c>
      <c r="C1232" s="354" t="s">
        <v>123</v>
      </c>
      <c r="D1232" s="355">
        <v>65389.497499999998</v>
      </c>
      <c r="E1232" s="355">
        <v>196064.89928337518</v>
      </c>
      <c r="F1232" s="356">
        <v>48368.214999999997</v>
      </c>
      <c r="G1232" s="356">
        <v>22713.977000000003</v>
      </c>
      <c r="H1232" s="357">
        <v>332536.5887833751</v>
      </c>
      <c r="I1232" s="54"/>
      <c r="J1232" s="54"/>
      <c r="BY1232" s="247"/>
      <c r="BZ1232" s="64"/>
      <c r="CA1232" s="254"/>
      <c r="CB1232" s="254"/>
      <c r="CC1232" s="254"/>
      <c r="CD1232" s="254"/>
      <c r="CE1232" s="254"/>
      <c r="CF1232" s="247"/>
      <c r="CG1232" s="64"/>
      <c r="CH1232" s="255"/>
      <c r="CI1232" s="255"/>
      <c r="CJ1232" s="255"/>
      <c r="CK1232" s="255"/>
      <c r="CL1232" s="255"/>
      <c r="CM1232" s="256"/>
      <c r="CN1232" s="256"/>
      <c r="CO1232" s="256"/>
      <c r="CP1232" s="256"/>
      <c r="CQ1232" s="256"/>
      <c r="CR1232" s="247"/>
      <c r="CS1232" s="64"/>
      <c r="CT1232" s="226"/>
      <c r="CU1232" s="226"/>
      <c r="CV1232" s="226"/>
      <c r="CW1232" s="226"/>
      <c r="CX1232" s="226"/>
      <c r="CY1232" s="247"/>
      <c r="CZ1232" s="64"/>
      <c r="DA1232" s="256"/>
      <c r="DB1232" s="256"/>
      <c r="DC1232" s="256"/>
      <c r="DD1232" s="256"/>
      <c r="DE1232" s="256"/>
    </row>
    <row r="1233" spans="1:109" ht="16.5" x14ac:dyDescent="0.3">
      <c r="A1233" s="410">
        <v>2014</v>
      </c>
      <c r="B1233" s="64" t="s">
        <v>44</v>
      </c>
      <c r="C1233" s="358" t="s">
        <v>123</v>
      </c>
      <c r="D1233" s="359">
        <v>74008.342999999993</v>
      </c>
      <c r="E1233" s="359">
        <v>238035.49000000008</v>
      </c>
      <c r="F1233" s="360">
        <v>54044.765999999989</v>
      </c>
      <c r="G1233" s="360">
        <v>20801.105000000003</v>
      </c>
      <c r="H1233" s="118">
        <v>386889.70400000014</v>
      </c>
      <c r="I1233" s="54"/>
      <c r="J1233" s="54"/>
      <c r="BY1233" s="247"/>
      <c r="BZ1233" s="64"/>
      <c r="CA1233" s="254"/>
      <c r="CB1233" s="254"/>
      <c r="CC1233" s="254"/>
      <c r="CD1233" s="254"/>
      <c r="CE1233" s="254"/>
      <c r="CF1233" s="247"/>
      <c r="CG1233" s="64"/>
      <c r="CH1233" s="255"/>
      <c r="CI1233" s="255"/>
      <c r="CJ1233" s="255"/>
      <c r="CK1233" s="255"/>
      <c r="CL1233" s="255"/>
      <c r="CM1233" s="256"/>
      <c r="CN1233" s="256"/>
      <c r="CO1233" s="256"/>
      <c r="CP1233" s="256"/>
      <c r="CQ1233" s="256"/>
      <c r="CR1233" s="247"/>
      <c r="CS1233" s="64"/>
      <c r="CT1233" s="226"/>
      <c r="CU1233" s="226"/>
      <c r="CV1233" s="226"/>
      <c r="CW1233" s="226"/>
      <c r="CX1233" s="226"/>
      <c r="CY1233" s="247"/>
      <c r="CZ1233" s="64"/>
      <c r="DA1233" s="256"/>
      <c r="DB1233" s="256"/>
      <c r="DC1233" s="256"/>
      <c r="DD1233" s="256"/>
      <c r="DE1233" s="256"/>
    </row>
    <row r="1234" spans="1:109" ht="16.5" x14ac:dyDescent="0.3">
      <c r="A1234" s="391">
        <v>2014</v>
      </c>
      <c r="B1234" s="353" t="s">
        <v>45</v>
      </c>
      <c r="C1234" s="354" t="s">
        <v>123</v>
      </c>
      <c r="D1234" s="355">
        <v>64755.314000000006</v>
      </c>
      <c r="E1234" s="355">
        <v>237914.61249999999</v>
      </c>
      <c r="F1234" s="356">
        <v>57215.490000000005</v>
      </c>
      <c r="G1234" s="356">
        <v>17741.796000000002</v>
      </c>
      <c r="H1234" s="357">
        <v>377627.2125000002</v>
      </c>
      <c r="I1234" s="54"/>
      <c r="J1234" s="54"/>
      <c r="BY1234" s="247"/>
      <c r="BZ1234" s="64"/>
      <c r="CA1234" s="254"/>
      <c r="CB1234" s="254"/>
      <c r="CC1234" s="254"/>
      <c r="CD1234" s="254"/>
      <c r="CE1234" s="254"/>
      <c r="CF1234" s="247"/>
      <c r="CG1234" s="64"/>
      <c r="CH1234" s="255"/>
      <c r="CI1234" s="255"/>
      <c r="CJ1234" s="255"/>
      <c r="CK1234" s="255"/>
      <c r="CL1234" s="255"/>
      <c r="CM1234" s="256"/>
      <c r="CN1234" s="256"/>
      <c r="CO1234" s="256"/>
      <c r="CP1234" s="256"/>
      <c r="CQ1234" s="256"/>
      <c r="CR1234" s="247"/>
      <c r="CS1234" s="64"/>
      <c r="CT1234" s="226"/>
      <c r="CU1234" s="226"/>
      <c r="CV1234" s="226"/>
      <c r="CW1234" s="226"/>
      <c r="CX1234" s="226"/>
      <c r="CY1234" s="247"/>
      <c r="CZ1234" s="64"/>
      <c r="DA1234" s="256"/>
      <c r="DB1234" s="256"/>
      <c r="DC1234" s="256"/>
      <c r="DD1234" s="256"/>
      <c r="DE1234" s="256"/>
    </row>
    <row r="1235" spans="1:109" ht="16.5" x14ac:dyDescent="0.3">
      <c r="A1235" s="410">
        <v>2014</v>
      </c>
      <c r="B1235" s="64" t="s">
        <v>46</v>
      </c>
      <c r="C1235" s="358" t="s">
        <v>123</v>
      </c>
      <c r="D1235" s="359">
        <v>61846.257500000014</v>
      </c>
      <c r="E1235" s="359">
        <v>257802.28950000016</v>
      </c>
      <c r="F1235" s="360">
        <v>62000.845500000003</v>
      </c>
      <c r="G1235" s="360">
        <v>19166.154999999999</v>
      </c>
      <c r="H1235" s="118">
        <v>400815.54749999993</v>
      </c>
      <c r="I1235" s="54"/>
      <c r="J1235" s="54"/>
      <c r="BY1235" s="247"/>
      <c r="BZ1235" s="64"/>
      <c r="CA1235" s="254"/>
      <c r="CB1235" s="254"/>
      <c r="CC1235" s="254"/>
      <c r="CD1235" s="254"/>
      <c r="CE1235" s="254"/>
      <c r="CF1235" s="247"/>
      <c r="CG1235" s="64"/>
      <c r="CH1235" s="255"/>
      <c r="CI1235" s="255"/>
      <c r="CJ1235" s="255"/>
      <c r="CK1235" s="255"/>
      <c r="CL1235" s="255"/>
      <c r="CM1235" s="256"/>
      <c r="CN1235" s="256"/>
      <c r="CO1235" s="256"/>
      <c r="CP1235" s="256"/>
      <c r="CQ1235" s="256"/>
      <c r="CR1235" s="247"/>
      <c r="CS1235" s="64"/>
      <c r="CT1235" s="226"/>
      <c r="CU1235" s="226"/>
      <c r="CV1235" s="226"/>
      <c r="CW1235" s="226"/>
      <c r="CX1235" s="226"/>
      <c r="CY1235" s="247"/>
      <c r="CZ1235" s="64"/>
      <c r="DA1235" s="256"/>
      <c r="DB1235" s="256"/>
      <c r="DC1235" s="256"/>
      <c r="DD1235" s="256"/>
      <c r="DE1235" s="256"/>
    </row>
    <row r="1236" spans="1:109" ht="16.5" x14ac:dyDescent="0.3">
      <c r="A1236" s="391">
        <v>2014</v>
      </c>
      <c r="B1236" s="353" t="s">
        <v>47</v>
      </c>
      <c r="C1236" s="354" t="s">
        <v>123</v>
      </c>
      <c r="D1236" s="355">
        <v>60092.546000000009</v>
      </c>
      <c r="E1236" s="355">
        <v>258143.34400000016</v>
      </c>
      <c r="F1236" s="356">
        <v>60337.490499999985</v>
      </c>
      <c r="G1236" s="356">
        <v>21612.787499999999</v>
      </c>
      <c r="H1236" s="357">
        <v>400186.16800000024</v>
      </c>
      <c r="I1236" s="54"/>
      <c r="J1236" s="54"/>
      <c r="BY1236" s="247"/>
      <c r="BZ1236" s="64"/>
      <c r="CA1236" s="254"/>
      <c r="CB1236" s="254"/>
      <c r="CC1236" s="254"/>
      <c r="CD1236" s="254"/>
      <c r="CE1236" s="254"/>
      <c r="CF1236" s="247"/>
      <c r="CG1236" s="64"/>
      <c r="CH1236" s="255"/>
      <c r="CI1236" s="255"/>
      <c r="CJ1236" s="255"/>
      <c r="CK1236" s="255"/>
      <c r="CL1236" s="255"/>
      <c r="CM1236" s="256"/>
      <c r="CN1236" s="256"/>
      <c r="CO1236" s="256"/>
      <c r="CP1236" s="256"/>
      <c r="CQ1236" s="256"/>
      <c r="CR1236" s="247"/>
      <c r="CS1236" s="64"/>
      <c r="CT1236" s="226"/>
      <c r="CU1236" s="226"/>
      <c r="CV1236" s="226"/>
      <c r="CW1236" s="226"/>
      <c r="CX1236" s="226"/>
      <c r="CY1236" s="247"/>
      <c r="CZ1236" s="64"/>
      <c r="DA1236" s="256"/>
      <c r="DB1236" s="256"/>
      <c r="DC1236" s="256"/>
      <c r="DD1236" s="256"/>
      <c r="DE1236" s="256"/>
    </row>
    <row r="1237" spans="1:109" ht="16.5" x14ac:dyDescent="0.3">
      <c r="A1237" s="410">
        <v>2014</v>
      </c>
      <c r="B1237" s="64" t="s">
        <v>48</v>
      </c>
      <c r="C1237" s="358" t="s">
        <v>123</v>
      </c>
      <c r="D1237" s="359">
        <v>57198.561000000023</v>
      </c>
      <c r="E1237" s="359">
        <v>246831.43750000006</v>
      </c>
      <c r="F1237" s="360">
        <v>58007.216000000008</v>
      </c>
      <c r="G1237" s="360">
        <v>21159.147500000003</v>
      </c>
      <c r="H1237" s="118">
        <v>383196.36199999996</v>
      </c>
      <c r="I1237" s="54"/>
      <c r="J1237" s="54"/>
      <c r="BY1237" s="247"/>
      <c r="BZ1237" s="64"/>
      <c r="CA1237" s="254"/>
      <c r="CB1237" s="254"/>
      <c r="CC1237" s="254"/>
      <c r="CD1237" s="254"/>
      <c r="CE1237" s="254"/>
      <c r="CF1237" s="247"/>
      <c r="CG1237" s="64"/>
      <c r="CH1237" s="255"/>
      <c r="CI1237" s="255"/>
      <c r="CJ1237" s="255"/>
      <c r="CK1237" s="255"/>
      <c r="CL1237" s="255"/>
      <c r="CM1237" s="256"/>
      <c r="CN1237" s="256"/>
      <c r="CO1237" s="256"/>
      <c r="CP1237" s="256"/>
      <c r="CQ1237" s="256"/>
      <c r="CR1237" s="247"/>
      <c r="CS1237" s="64"/>
      <c r="CT1237" s="226"/>
      <c r="CU1237" s="226"/>
      <c r="CV1237" s="226"/>
      <c r="CW1237" s="226"/>
      <c r="CX1237" s="226"/>
      <c r="CY1237" s="247"/>
      <c r="CZ1237" s="64"/>
      <c r="DA1237" s="256"/>
      <c r="DB1237" s="256"/>
      <c r="DC1237" s="256"/>
      <c r="DD1237" s="256"/>
      <c r="DE1237" s="256"/>
    </row>
    <row r="1238" spans="1:109" ht="16.5" x14ac:dyDescent="0.3">
      <c r="A1238" s="391">
        <v>2014</v>
      </c>
      <c r="B1238" s="353" t="s">
        <v>49</v>
      </c>
      <c r="C1238" s="354" t="s">
        <v>123</v>
      </c>
      <c r="D1238" s="355">
        <v>64379.707500000011</v>
      </c>
      <c r="E1238" s="355">
        <v>250734.22599999997</v>
      </c>
      <c r="F1238" s="356">
        <v>54518.399999999994</v>
      </c>
      <c r="G1238" s="356">
        <v>14895.9825</v>
      </c>
      <c r="H1238" s="357">
        <v>384528.31600000011</v>
      </c>
      <c r="I1238" s="54"/>
      <c r="J1238" s="54"/>
      <c r="BY1238" s="247"/>
      <c r="BZ1238" s="64"/>
      <c r="CA1238" s="254"/>
      <c r="CB1238" s="254"/>
      <c r="CC1238" s="254"/>
      <c r="CD1238" s="254"/>
      <c r="CE1238" s="254"/>
      <c r="CF1238" s="247"/>
      <c r="CG1238" s="64"/>
      <c r="CH1238" s="255"/>
      <c r="CI1238" s="255"/>
      <c r="CJ1238" s="255"/>
      <c r="CK1238" s="255"/>
      <c r="CL1238" s="255"/>
      <c r="CM1238" s="256"/>
      <c r="CN1238" s="256"/>
      <c r="CO1238" s="256"/>
      <c r="CP1238" s="256"/>
      <c r="CQ1238" s="256"/>
      <c r="CR1238" s="247"/>
      <c r="CS1238" s="64"/>
      <c r="CT1238" s="226"/>
      <c r="CU1238" s="226"/>
      <c r="CV1238" s="226"/>
      <c r="CW1238" s="226"/>
      <c r="CX1238" s="226"/>
      <c r="CY1238" s="247"/>
      <c r="CZ1238" s="64"/>
      <c r="DA1238" s="256"/>
      <c r="DB1238" s="256"/>
      <c r="DC1238" s="256"/>
      <c r="DD1238" s="256"/>
      <c r="DE1238" s="256"/>
    </row>
    <row r="1239" spans="1:109" ht="16.5" x14ac:dyDescent="0.3">
      <c r="A1239" s="410">
        <v>2015</v>
      </c>
      <c r="B1239" s="64" t="s">
        <v>50</v>
      </c>
      <c r="C1239" s="358" t="s">
        <v>123</v>
      </c>
      <c r="D1239" s="359">
        <v>58299.810000000005</v>
      </c>
      <c r="E1239" s="359">
        <v>226914.9200000001</v>
      </c>
      <c r="F1239" s="360">
        <v>53212.383000000009</v>
      </c>
      <c r="G1239" s="360">
        <v>17752.187999999995</v>
      </c>
      <c r="H1239" s="118">
        <v>356179.30099999992</v>
      </c>
      <c r="I1239" s="54"/>
      <c r="J1239" s="54"/>
      <c r="BY1239" s="247"/>
      <c r="BZ1239" s="64"/>
      <c r="CA1239" s="254"/>
      <c r="CB1239" s="254"/>
      <c r="CC1239" s="254"/>
      <c r="CD1239" s="254"/>
      <c r="CE1239" s="254"/>
      <c r="CF1239" s="247"/>
      <c r="CG1239" s="64"/>
      <c r="CH1239" s="255"/>
      <c r="CI1239" s="255"/>
      <c r="CJ1239" s="255"/>
      <c r="CK1239" s="255"/>
      <c r="CL1239" s="255"/>
      <c r="CM1239" s="256"/>
      <c r="CN1239" s="256"/>
      <c r="CO1239" s="256"/>
      <c r="CP1239" s="256"/>
      <c r="CQ1239" s="256"/>
      <c r="CR1239" s="247"/>
      <c r="CS1239" s="64"/>
      <c r="CT1239" s="226"/>
      <c r="CU1239" s="226"/>
      <c r="CV1239" s="226"/>
      <c r="CW1239" s="226"/>
      <c r="CX1239" s="226"/>
      <c r="CY1239" s="247"/>
      <c r="CZ1239" s="64"/>
      <c r="DA1239" s="256"/>
      <c r="DB1239" s="256"/>
      <c r="DC1239" s="256"/>
      <c r="DD1239" s="256"/>
      <c r="DE1239" s="256"/>
    </row>
    <row r="1240" spans="1:109" ht="16.5" x14ac:dyDescent="0.3">
      <c r="A1240" s="391">
        <v>2015</v>
      </c>
      <c r="B1240" s="353" t="s">
        <v>51</v>
      </c>
      <c r="C1240" s="354" t="s">
        <v>123</v>
      </c>
      <c r="D1240" s="355">
        <v>67284.22</v>
      </c>
      <c r="E1240" s="355">
        <v>221604.92799999996</v>
      </c>
      <c r="F1240" s="356">
        <v>59506.526000000005</v>
      </c>
      <c r="G1240" s="356">
        <v>19381.718000000001</v>
      </c>
      <c r="H1240" s="357">
        <v>367777.39200000017</v>
      </c>
      <c r="I1240" s="54"/>
      <c r="J1240" s="54"/>
      <c r="BY1240" s="247"/>
      <c r="BZ1240" s="64"/>
      <c r="CA1240" s="254"/>
      <c r="CB1240" s="254"/>
      <c r="CC1240" s="254"/>
      <c r="CD1240" s="254"/>
      <c r="CE1240" s="254"/>
      <c r="CF1240" s="247"/>
      <c r="CG1240" s="64"/>
      <c r="CH1240" s="255"/>
      <c r="CI1240" s="255"/>
      <c r="CJ1240" s="255"/>
      <c r="CK1240" s="255"/>
      <c r="CL1240" s="255"/>
      <c r="CM1240" s="256"/>
      <c r="CN1240" s="256"/>
      <c r="CO1240" s="256"/>
      <c r="CP1240" s="256"/>
      <c r="CQ1240" s="256"/>
      <c r="CR1240" s="247"/>
      <c r="CS1240" s="64"/>
      <c r="CT1240" s="226"/>
      <c r="CU1240" s="226"/>
      <c r="CV1240" s="226"/>
      <c r="CW1240" s="226"/>
      <c r="CX1240" s="226"/>
      <c r="CY1240" s="247"/>
      <c r="CZ1240" s="64"/>
      <c r="DA1240" s="256"/>
      <c r="DB1240" s="256"/>
      <c r="DC1240" s="256"/>
      <c r="DD1240" s="256"/>
      <c r="DE1240" s="256"/>
    </row>
    <row r="1241" spans="1:109" ht="16.5" x14ac:dyDescent="0.3">
      <c r="A1241" s="410">
        <v>2015</v>
      </c>
      <c r="B1241" s="64" t="s">
        <v>52</v>
      </c>
      <c r="C1241" s="358" t="s">
        <v>123</v>
      </c>
      <c r="D1241" s="359">
        <v>71105.47</v>
      </c>
      <c r="E1241" s="359">
        <v>249814.69899999994</v>
      </c>
      <c r="F1241" s="360">
        <v>61065.422500000001</v>
      </c>
      <c r="G1241" s="360">
        <v>19520.740000000002</v>
      </c>
      <c r="H1241" s="118">
        <v>401506.33149999997</v>
      </c>
      <c r="I1241" s="54"/>
      <c r="J1241" s="54"/>
      <c r="BY1241" s="247"/>
      <c r="BZ1241" s="64"/>
      <c r="CA1241" s="254"/>
      <c r="CB1241" s="254"/>
      <c r="CC1241" s="254"/>
      <c r="CD1241" s="254"/>
      <c r="CE1241" s="254"/>
      <c r="CF1241" s="247"/>
      <c r="CG1241" s="64"/>
      <c r="CH1241" s="255"/>
      <c r="CI1241" s="255"/>
      <c r="CJ1241" s="255"/>
      <c r="CK1241" s="255"/>
      <c r="CL1241" s="255"/>
      <c r="CM1241" s="256"/>
      <c r="CN1241" s="256"/>
      <c r="CO1241" s="256"/>
      <c r="CP1241" s="256"/>
      <c r="CQ1241" s="256"/>
      <c r="CR1241" s="247"/>
      <c r="CS1241" s="64"/>
      <c r="CT1241" s="226"/>
      <c r="CU1241" s="226"/>
      <c r="CV1241" s="226"/>
      <c r="CW1241" s="226"/>
      <c r="CX1241" s="226"/>
      <c r="CY1241" s="247"/>
      <c r="CZ1241" s="64"/>
      <c r="DA1241" s="256"/>
      <c r="DB1241" s="256"/>
      <c r="DC1241" s="256"/>
      <c r="DD1241" s="256"/>
      <c r="DE1241" s="256"/>
    </row>
    <row r="1242" spans="1:109" ht="16.5" x14ac:dyDescent="0.3">
      <c r="A1242" s="391">
        <v>2015</v>
      </c>
      <c r="B1242" s="353" t="s">
        <v>40</v>
      </c>
      <c r="C1242" s="354" t="s">
        <v>123</v>
      </c>
      <c r="D1242" s="355">
        <v>66294.674499999994</v>
      </c>
      <c r="E1242" s="355">
        <v>230617.77199999997</v>
      </c>
      <c r="F1242" s="356">
        <v>60336.647499999977</v>
      </c>
      <c r="G1242" s="356">
        <v>20502.562500000004</v>
      </c>
      <c r="H1242" s="357">
        <v>377751.6565000001</v>
      </c>
      <c r="I1242" s="54"/>
      <c r="J1242" s="54"/>
      <c r="BY1242" s="247"/>
      <c r="BZ1242" s="64"/>
      <c r="CA1242" s="254"/>
      <c r="CB1242" s="254"/>
      <c r="CC1242" s="254"/>
      <c r="CD1242" s="254"/>
      <c r="CE1242" s="254"/>
      <c r="CF1242" s="247"/>
      <c r="CG1242" s="64"/>
      <c r="CH1242" s="255"/>
      <c r="CI1242" s="255"/>
      <c r="CJ1242" s="255"/>
      <c r="CK1242" s="255"/>
      <c r="CL1242" s="255"/>
      <c r="CM1242" s="256"/>
      <c r="CN1242" s="256"/>
      <c r="CO1242" s="256"/>
      <c r="CP1242" s="256"/>
      <c r="CQ1242" s="256"/>
      <c r="CR1242" s="247"/>
      <c r="CS1242" s="64"/>
      <c r="CT1242" s="226"/>
      <c r="CU1242" s="226"/>
      <c r="CV1242" s="226"/>
      <c r="CW1242" s="226"/>
      <c r="CX1242" s="226"/>
      <c r="CY1242" s="247"/>
      <c r="CZ1242" s="64"/>
      <c r="DA1242" s="256"/>
      <c r="DB1242" s="256"/>
      <c r="DC1242" s="256"/>
      <c r="DD1242" s="256"/>
      <c r="DE1242" s="256"/>
    </row>
    <row r="1243" spans="1:109" ht="16.5" x14ac:dyDescent="0.3">
      <c r="A1243" s="410">
        <v>2015</v>
      </c>
      <c r="B1243" s="64" t="s">
        <v>42</v>
      </c>
      <c r="C1243" s="358" t="s">
        <v>123</v>
      </c>
      <c r="D1243" s="359">
        <v>74579.544000000024</v>
      </c>
      <c r="E1243" s="359">
        <v>236143.10400000008</v>
      </c>
      <c r="F1243" s="360">
        <v>65975.069499999998</v>
      </c>
      <c r="G1243" s="360">
        <v>22331.084999999999</v>
      </c>
      <c r="H1243" s="118">
        <v>399028.80249999999</v>
      </c>
      <c r="I1243" s="54"/>
      <c r="J1243" s="54"/>
      <c r="BY1243" s="247"/>
      <c r="BZ1243" s="64"/>
      <c r="CA1243" s="254"/>
      <c r="CB1243" s="254"/>
      <c r="CC1243" s="254"/>
      <c r="CD1243" s="254"/>
      <c r="CE1243" s="254"/>
      <c r="CF1243" s="247"/>
      <c r="CG1243" s="64"/>
      <c r="CH1243" s="255"/>
      <c r="CI1243" s="255"/>
      <c r="CJ1243" s="255"/>
      <c r="CK1243" s="255"/>
      <c r="CL1243" s="255"/>
      <c r="CM1243" s="256"/>
      <c r="CN1243" s="256"/>
      <c r="CO1243" s="256"/>
      <c r="CP1243" s="256"/>
      <c r="CQ1243" s="256"/>
      <c r="CR1243" s="247"/>
      <c r="CS1243" s="64"/>
      <c r="CT1243" s="226"/>
      <c r="CU1243" s="226"/>
      <c r="CV1243" s="226"/>
      <c r="CW1243" s="226"/>
      <c r="CX1243" s="226"/>
      <c r="CY1243" s="247"/>
      <c r="CZ1243" s="64"/>
      <c r="DA1243" s="256"/>
      <c r="DB1243" s="256"/>
      <c r="DC1243" s="256"/>
      <c r="DD1243" s="256"/>
      <c r="DE1243" s="256"/>
    </row>
    <row r="1244" spans="1:109" ht="16.5" x14ac:dyDescent="0.3">
      <c r="A1244" s="391">
        <v>2015</v>
      </c>
      <c r="B1244" s="353" t="s">
        <v>43</v>
      </c>
      <c r="C1244" s="354" t="s">
        <v>123</v>
      </c>
      <c r="D1244" s="355">
        <v>69223.132500000007</v>
      </c>
      <c r="E1244" s="355">
        <v>209513.24799999996</v>
      </c>
      <c r="F1244" s="356">
        <v>68390.83</v>
      </c>
      <c r="G1244" s="356">
        <v>20465.362999999998</v>
      </c>
      <c r="H1244" s="357">
        <v>367592.57350000006</v>
      </c>
      <c r="I1244" s="54"/>
      <c r="J1244" s="54"/>
      <c r="BY1244" s="247"/>
      <c r="BZ1244" s="64"/>
      <c r="CA1244" s="254"/>
      <c r="CB1244" s="254"/>
      <c r="CC1244" s="254"/>
      <c r="CD1244" s="254"/>
      <c r="CE1244" s="254"/>
      <c r="CF1244" s="247"/>
      <c r="CG1244" s="64"/>
      <c r="CH1244" s="255"/>
      <c r="CI1244" s="255"/>
      <c r="CJ1244" s="255"/>
      <c r="CK1244" s="255"/>
      <c r="CL1244" s="255"/>
      <c r="CM1244" s="256"/>
      <c r="CN1244" s="256"/>
      <c r="CO1244" s="256"/>
      <c r="CP1244" s="256"/>
      <c r="CQ1244" s="256"/>
      <c r="CR1244" s="247"/>
      <c r="CS1244" s="64"/>
      <c r="CT1244" s="226"/>
      <c r="CU1244" s="226"/>
      <c r="CV1244" s="226"/>
      <c r="CW1244" s="226"/>
      <c r="CX1244" s="226"/>
      <c r="CY1244" s="247"/>
      <c r="CZ1244" s="64"/>
      <c r="DA1244" s="256"/>
      <c r="DB1244" s="256"/>
      <c r="DC1244" s="256"/>
      <c r="DD1244" s="256"/>
      <c r="DE1244" s="256"/>
    </row>
    <row r="1245" spans="1:109" ht="16.5" x14ac:dyDescent="0.3">
      <c r="A1245" s="410">
        <v>2015</v>
      </c>
      <c r="B1245" s="64" t="s">
        <v>44</v>
      </c>
      <c r="C1245" s="358" t="s">
        <v>123</v>
      </c>
      <c r="D1245" s="359">
        <v>79349.580000000016</v>
      </c>
      <c r="E1245" s="359">
        <v>252720.86649999995</v>
      </c>
      <c r="F1245" s="360">
        <v>75854.44150000003</v>
      </c>
      <c r="G1245" s="360">
        <v>23011.762499999993</v>
      </c>
      <c r="H1245" s="118">
        <v>430936.65049999999</v>
      </c>
      <c r="I1245" s="54"/>
      <c r="J1245" s="54"/>
      <c r="BY1245" s="247"/>
      <c r="BZ1245" s="64"/>
      <c r="CA1245" s="254"/>
      <c r="CB1245" s="254"/>
      <c r="CC1245" s="254"/>
      <c r="CD1245" s="254"/>
      <c r="CE1245" s="254"/>
      <c r="CF1245" s="247"/>
      <c r="CG1245" s="64"/>
      <c r="CH1245" s="255"/>
      <c r="CI1245" s="255"/>
      <c r="CJ1245" s="255"/>
      <c r="CK1245" s="255"/>
      <c r="CL1245" s="255"/>
      <c r="CM1245" s="256"/>
      <c r="CN1245" s="256"/>
      <c r="CO1245" s="256"/>
      <c r="CP1245" s="256"/>
      <c r="CQ1245" s="256"/>
      <c r="CR1245" s="247"/>
      <c r="CS1245" s="64"/>
      <c r="CT1245" s="226"/>
      <c r="CU1245" s="226"/>
      <c r="CV1245" s="226"/>
      <c r="CW1245" s="226"/>
      <c r="CX1245" s="226"/>
      <c r="CY1245" s="247"/>
      <c r="CZ1245" s="64"/>
      <c r="DA1245" s="256"/>
      <c r="DB1245" s="256"/>
      <c r="DC1245" s="256"/>
      <c r="DD1245" s="256"/>
      <c r="DE1245" s="256"/>
    </row>
    <row r="1246" spans="1:109" ht="16.5" x14ac:dyDescent="0.3">
      <c r="A1246" s="391">
        <v>2015</v>
      </c>
      <c r="B1246" s="353" t="s">
        <v>45</v>
      </c>
      <c r="C1246" s="354" t="s">
        <v>123</v>
      </c>
      <c r="D1246" s="355">
        <v>78876.587500000009</v>
      </c>
      <c r="E1246" s="355">
        <v>243001.04950000005</v>
      </c>
      <c r="F1246" s="356">
        <v>74295.651000000027</v>
      </c>
      <c r="G1246" s="356">
        <v>24483.063499999997</v>
      </c>
      <c r="H1246" s="357">
        <v>420656.35149999999</v>
      </c>
      <c r="I1246" s="54"/>
      <c r="J1246" s="54"/>
      <c r="BY1246" s="247"/>
      <c r="BZ1246" s="64"/>
      <c r="CA1246" s="254"/>
      <c r="CB1246" s="254"/>
      <c r="CC1246" s="254"/>
      <c r="CD1246" s="254"/>
      <c r="CE1246" s="254"/>
      <c r="CF1246" s="247"/>
      <c r="CG1246" s="64"/>
      <c r="CH1246" s="255"/>
      <c r="CI1246" s="255"/>
      <c r="CJ1246" s="255"/>
      <c r="CK1246" s="255"/>
      <c r="CL1246" s="255"/>
      <c r="CM1246" s="256"/>
      <c r="CN1246" s="256"/>
      <c r="CO1246" s="256"/>
      <c r="CP1246" s="256"/>
      <c r="CQ1246" s="256"/>
      <c r="CR1246" s="247"/>
      <c r="CS1246" s="64"/>
      <c r="CT1246" s="226"/>
      <c r="CU1246" s="226"/>
      <c r="CV1246" s="226"/>
      <c r="CW1246" s="226"/>
      <c r="CX1246" s="226"/>
      <c r="CY1246" s="247"/>
      <c r="CZ1246" s="64"/>
      <c r="DA1246" s="256"/>
      <c r="DB1246" s="256"/>
      <c r="DC1246" s="256"/>
      <c r="DD1246" s="256"/>
      <c r="DE1246" s="256"/>
    </row>
    <row r="1247" spans="1:109" ht="16.5" x14ac:dyDescent="0.3">
      <c r="A1247" s="410">
        <v>2015</v>
      </c>
      <c r="B1247" s="64" t="s">
        <v>46</v>
      </c>
      <c r="C1247" s="358" t="s">
        <v>123</v>
      </c>
      <c r="D1247" s="359">
        <v>85537.530000000028</v>
      </c>
      <c r="E1247" s="359">
        <v>232130.88599999997</v>
      </c>
      <c r="F1247" s="360">
        <v>82242.05250000002</v>
      </c>
      <c r="G1247" s="360">
        <v>25489.402000000002</v>
      </c>
      <c r="H1247" s="118">
        <v>425399.87049999984</v>
      </c>
      <c r="I1247" s="54"/>
      <c r="J1247" s="54"/>
      <c r="BY1247" s="247"/>
      <c r="BZ1247" s="64"/>
      <c r="CA1247" s="254"/>
      <c r="CB1247" s="254"/>
      <c r="CC1247" s="254"/>
      <c r="CD1247" s="254"/>
      <c r="CE1247" s="254"/>
      <c r="CF1247" s="247"/>
      <c r="CG1247" s="64"/>
      <c r="CH1247" s="255"/>
      <c r="CI1247" s="255"/>
      <c r="CJ1247" s="255"/>
      <c r="CK1247" s="255"/>
      <c r="CL1247" s="255"/>
      <c r="CM1247" s="256"/>
      <c r="CN1247" s="256"/>
      <c r="CO1247" s="256"/>
      <c r="CP1247" s="256"/>
      <c r="CQ1247" s="256"/>
      <c r="CR1247" s="247"/>
      <c r="CS1247" s="64"/>
      <c r="CT1247" s="226"/>
      <c r="CU1247" s="226"/>
      <c r="CV1247" s="226"/>
      <c r="CW1247" s="226"/>
      <c r="CX1247" s="226"/>
      <c r="CY1247" s="247"/>
      <c r="CZ1247" s="64"/>
      <c r="DA1247" s="256"/>
      <c r="DB1247" s="256"/>
      <c r="DC1247" s="256"/>
      <c r="DD1247" s="256"/>
      <c r="DE1247" s="256"/>
    </row>
    <row r="1248" spans="1:109" ht="16.5" x14ac:dyDescent="0.3">
      <c r="A1248" s="391">
        <v>2015</v>
      </c>
      <c r="B1248" s="353" t="s">
        <v>47</v>
      </c>
      <c r="C1248" s="354" t="s">
        <v>123</v>
      </c>
      <c r="D1248" s="355">
        <v>85650.227500000037</v>
      </c>
      <c r="E1248" s="355">
        <v>237039.86700000023</v>
      </c>
      <c r="F1248" s="356">
        <v>85967.290999999983</v>
      </c>
      <c r="G1248" s="356">
        <v>26699.144</v>
      </c>
      <c r="H1248" s="357">
        <v>435356.52950000024</v>
      </c>
      <c r="I1248" s="54"/>
      <c r="J1248" s="54"/>
      <c r="BY1248" s="247"/>
      <c r="BZ1248" s="64"/>
      <c r="CA1248" s="254"/>
      <c r="CB1248" s="254"/>
      <c r="CC1248" s="254"/>
      <c r="CD1248" s="254"/>
      <c r="CE1248" s="254"/>
      <c r="CF1248" s="247"/>
      <c r="CG1248" s="64"/>
      <c r="CH1248" s="255"/>
      <c r="CI1248" s="255"/>
      <c r="CJ1248" s="255"/>
      <c r="CK1248" s="255"/>
      <c r="CL1248" s="255"/>
      <c r="CM1248" s="256"/>
      <c r="CN1248" s="256"/>
      <c r="CO1248" s="256"/>
      <c r="CP1248" s="256"/>
      <c r="CQ1248" s="256"/>
      <c r="CR1248" s="247"/>
      <c r="CS1248" s="64"/>
      <c r="CT1248" s="226"/>
      <c r="CU1248" s="226"/>
      <c r="CV1248" s="226"/>
      <c r="CW1248" s="226"/>
      <c r="CX1248" s="226"/>
      <c r="CY1248" s="247"/>
      <c r="CZ1248" s="64"/>
      <c r="DA1248" s="256"/>
      <c r="DB1248" s="256"/>
      <c r="DC1248" s="256"/>
      <c r="DD1248" s="256"/>
      <c r="DE1248" s="256"/>
    </row>
    <row r="1249" spans="1:109" ht="16.5" x14ac:dyDescent="0.3">
      <c r="A1249" s="410">
        <v>2015</v>
      </c>
      <c r="B1249" s="64" t="s">
        <v>48</v>
      </c>
      <c r="C1249" s="358" t="s">
        <v>123</v>
      </c>
      <c r="D1249" s="359">
        <v>78535.705000000002</v>
      </c>
      <c r="E1249" s="359">
        <v>228181.76800000007</v>
      </c>
      <c r="F1249" s="360">
        <v>79282.895499999984</v>
      </c>
      <c r="G1249" s="360">
        <v>23298.631000000008</v>
      </c>
      <c r="H1249" s="118">
        <v>409298.99950000009</v>
      </c>
      <c r="I1249" s="54"/>
      <c r="J1249" s="54"/>
      <c r="BY1249" s="247"/>
      <c r="BZ1249" s="64"/>
      <c r="CA1249" s="254"/>
      <c r="CB1249" s="254"/>
      <c r="CC1249" s="254"/>
      <c r="CD1249" s="254"/>
      <c r="CE1249" s="254"/>
      <c r="CF1249" s="247"/>
      <c r="CG1249" s="64"/>
      <c r="CH1249" s="255"/>
      <c r="CI1249" s="255"/>
      <c r="CJ1249" s="255"/>
      <c r="CK1249" s="255"/>
      <c r="CL1249" s="255"/>
      <c r="CM1249" s="256"/>
      <c r="CN1249" s="256"/>
      <c r="CO1249" s="256"/>
      <c r="CP1249" s="256"/>
      <c r="CQ1249" s="256"/>
      <c r="CR1249" s="247"/>
      <c r="CS1249" s="64"/>
      <c r="CT1249" s="226"/>
      <c r="CU1249" s="226"/>
      <c r="CV1249" s="226"/>
      <c r="CW1249" s="226"/>
      <c r="CX1249" s="226"/>
      <c r="CY1249" s="247"/>
      <c r="CZ1249" s="64"/>
      <c r="DA1249" s="256"/>
      <c r="DB1249" s="256"/>
      <c r="DC1249" s="256"/>
      <c r="DD1249" s="256"/>
      <c r="DE1249" s="256"/>
    </row>
    <row r="1250" spans="1:109" ht="16.5" x14ac:dyDescent="0.3">
      <c r="A1250" s="391">
        <v>2015</v>
      </c>
      <c r="B1250" s="353" t="s">
        <v>49</v>
      </c>
      <c r="C1250" s="354" t="s">
        <v>123</v>
      </c>
      <c r="D1250" s="355">
        <v>79701.392999999982</v>
      </c>
      <c r="E1250" s="355">
        <v>275670.36550000019</v>
      </c>
      <c r="F1250" s="356">
        <v>81582.545500000007</v>
      </c>
      <c r="G1250" s="356">
        <v>22723.47</v>
      </c>
      <c r="H1250" s="357">
        <v>459677.77400000038</v>
      </c>
      <c r="I1250" s="54"/>
      <c r="J1250" s="54"/>
      <c r="BY1250" s="247"/>
      <c r="BZ1250" s="64"/>
      <c r="CA1250" s="254"/>
      <c r="CB1250" s="254"/>
      <c r="CC1250" s="254"/>
      <c r="CD1250" s="254"/>
      <c r="CE1250" s="254"/>
      <c r="CF1250" s="247"/>
      <c r="CG1250" s="64"/>
      <c r="CH1250" s="255"/>
      <c r="CI1250" s="255"/>
      <c r="CJ1250" s="255"/>
      <c r="CK1250" s="255"/>
      <c r="CL1250" s="255"/>
      <c r="CM1250" s="256"/>
      <c r="CN1250" s="256"/>
      <c r="CO1250" s="256"/>
      <c r="CP1250" s="256"/>
      <c r="CQ1250" s="256"/>
      <c r="CR1250" s="247"/>
      <c r="CS1250" s="64"/>
      <c r="CT1250" s="226"/>
      <c r="CU1250" s="226"/>
      <c r="CV1250" s="226"/>
      <c r="CW1250" s="226"/>
      <c r="CX1250" s="226"/>
      <c r="CY1250" s="247"/>
      <c r="CZ1250" s="64"/>
      <c r="DA1250" s="256"/>
      <c r="DB1250" s="256"/>
      <c r="DC1250" s="256"/>
      <c r="DD1250" s="256"/>
      <c r="DE1250" s="256"/>
    </row>
    <row r="1251" spans="1:109" ht="16.5" x14ac:dyDescent="0.3">
      <c r="A1251" s="410">
        <v>2016</v>
      </c>
      <c r="B1251" s="64" t="s">
        <v>50</v>
      </c>
      <c r="C1251" s="358" t="s">
        <v>123</v>
      </c>
      <c r="D1251" s="359">
        <v>70873.427500000005</v>
      </c>
      <c r="E1251" s="359">
        <v>218287.451</v>
      </c>
      <c r="F1251" s="360">
        <v>63816.374999999978</v>
      </c>
      <c r="G1251" s="360">
        <v>20935.875500000002</v>
      </c>
      <c r="H1251" s="118">
        <v>373913.12900000013</v>
      </c>
      <c r="I1251" s="54"/>
      <c r="J1251" s="54"/>
      <c r="BY1251" s="247"/>
      <c r="BZ1251" s="64"/>
      <c r="CA1251" s="254"/>
      <c r="CB1251" s="254"/>
      <c r="CC1251" s="254"/>
      <c r="CD1251" s="254"/>
      <c r="CE1251" s="254"/>
      <c r="CF1251" s="247"/>
      <c r="CG1251" s="64"/>
      <c r="CH1251" s="255"/>
      <c r="CI1251" s="255"/>
      <c r="CJ1251" s="255"/>
      <c r="CK1251" s="255"/>
      <c r="CL1251" s="255"/>
      <c r="CM1251" s="256"/>
      <c r="CN1251" s="256"/>
      <c r="CO1251" s="256"/>
      <c r="CP1251" s="256"/>
      <c r="CQ1251" s="256"/>
      <c r="CR1251" s="247"/>
      <c r="CS1251" s="64"/>
      <c r="CT1251" s="226"/>
      <c r="CU1251" s="226"/>
      <c r="CV1251" s="226"/>
      <c r="CW1251" s="226"/>
      <c r="CX1251" s="226"/>
      <c r="CY1251" s="247"/>
      <c r="CZ1251" s="64"/>
      <c r="DA1251" s="256"/>
      <c r="DB1251" s="256"/>
      <c r="DC1251" s="256"/>
      <c r="DD1251" s="256"/>
      <c r="DE1251" s="256"/>
    </row>
    <row r="1252" spans="1:109" ht="16.5" x14ac:dyDescent="0.3">
      <c r="A1252" s="391">
        <v>2016</v>
      </c>
      <c r="B1252" s="353" t="s">
        <v>51</v>
      </c>
      <c r="C1252" s="354" t="s">
        <v>123</v>
      </c>
      <c r="D1252" s="355">
        <v>75016.087499999994</v>
      </c>
      <c r="E1252" s="355">
        <v>215432.11699999991</v>
      </c>
      <c r="F1252" s="356">
        <v>74940.424999999988</v>
      </c>
      <c r="G1252" s="356">
        <v>24228.085499999994</v>
      </c>
      <c r="H1252" s="357">
        <v>389616.71499999985</v>
      </c>
      <c r="I1252" s="54"/>
      <c r="J1252" s="54"/>
      <c r="BY1252" s="247"/>
      <c r="BZ1252" s="64"/>
      <c r="CA1252" s="254"/>
      <c r="CB1252" s="254"/>
      <c r="CC1252" s="254"/>
      <c r="CD1252" s="254"/>
      <c r="CE1252" s="254"/>
      <c r="CF1252" s="247"/>
      <c r="CG1252" s="64"/>
      <c r="CH1252" s="255"/>
      <c r="CI1252" s="255"/>
      <c r="CJ1252" s="255"/>
      <c r="CK1252" s="255"/>
      <c r="CL1252" s="255"/>
      <c r="CM1252" s="256"/>
      <c r="CN1252" s="256"/>
      <c r="CO1252" s="256"/>
      <c r="CP1252" s="256"/>
      <c r="CQ1252" s="256"/>
      <c r="CR1252" s="247"/>
      <c r="CS1252" s="64"/>
      <c r="CT1252" s="226"/>
      <c r="CU1252" s="226"/>
      <c r="CV1252" s="226"/>
      <c r="CW1252" s="226"/>
      <c r="CX1252" s="226"/>
      <c r="CY1252" s="247"/>
      <c r="CZ1252" s="64"/>
      <c r="DA1252" s="256"/>
      <c r="DB1252" s="256"/>
      <c r="DC1252" s="256"/>
      <c r="DD1252" s="256"/>
      <c r="DE1252" s="256"/>
    </row>
    <row r="1253" spans="1:109" ht="16.5" x14ac:dyDescent="0.3">
      <c r="A1253" s="410">
        <v>2016</v>
      </c>
      <c r="B1253" s="64" t="s">
        <v>52</v>
      </c>
      <c r="C1253" s="358" t="s">
        <v>123</v>
      </c>
      <c r="D1253" s="359">
        <v>70966.372499999998</v>
      </c>
      <c r="E1253" s="359">
        <v>221042.10150000005</v>
      </c>
      <c r="F1253" s="360">
        <v>71523.737500000003</v>
      </c>
      <c r="G1253" s="360">
        <v>21345.587</v>
      </c>
      <c r="H1253" s="118">
        <v>384877.79849999998</v>
      </c>
      <c r="I1253" s="54"/>
      <c r="J1253" s="54"/>
      <c r="BY1253" s="247"/>
      <c r="BZ1253" s="64"/>
      <c r="CA1253" s="254"/>
      <c r="CB1253" s="254"/>
      <c r="CC1253" s="254"/>
      <c r="CD1253" s="254"/>
      <c r="CE1253" s="254"/>
      <c r="CF1253" s="247"/>
      <c r="CG1253" s="64"/>
      <c r="CH1253" s="255"/>
      <c r="CI1253" s="255"/>
      <c r="CJ1253" s="255"/>
      <c r="CK1253" s="255"/>
      <c r="CL1253" s="255"/>
      <c r="CM1253" s="256"/>
      <c r="CN1253" s="256"/>
      <c r="CO1253" s="256"/>
      <c r="CP1253" s="256"/>
      <c r="CQ1253" s="256"/>
      <c r="CR1253" s="247"/>
      <c r="CS1253" s="64"/>
      <c r="CT1253" s="226"/>
      <c r="CU1253" s="226"/>
      <c r="CV1253" s="226"/>
      <c r="CW1253" s="226"/>
      <c r="CX1253" s="226"/>
      <c r="CY1253" s="247"/>
      <c r="CZ1253" s="64"/>
      <c r="DA1253" s="256"/>
      <c r="DB1253" s="256"/>
      <c r="DC1253" s="256"/>
      <c r="DD1253" s="256"/>
      <c r="DE1253" s="256"/>
    </row>
    <row r="1254" spans="1:109" ht="16.5" x14ac:dyDescent="0.3">
      <c r="A1254" s="391">
        <v>2016</v>
      </c>
      <c r="B1254" s="353" t="s">
        <v>40</v>
      </c>
      <c r="C1254" s="354" t="s">
        <v>123</v>
      </c>
      <c r="D1254" s="355">
        <v>77712.809999999983</v>
      </c>
      <c r="E1254" s="355">
        <v>234498.89250000013</v>
      </c>
      <c r="F1254" s="356">
        <v>71929.070000000007</v>
      </c>
      <c r="G1254" s="356">
        <v>20348.642000000003</v>
      </c>
      <c r="H1254" s="357">
        <v>404489.41449999984</v>
      </c>
      <c r="I1254" s="54"/>
      <c r="J1254" s="54"/>
      <c r="BY1254" s="247"/>
      <c r="BZ1254" s="64"/>
      <c r="CA1254" s="254"/>
      <c r="CB1254" s="254"/>
      <c r="CC1254" s="254"/>
      <c r="CD1254" s="254"/>
      <c r="CE1254" s="254"/>
      <c r="CF1254" s="247"/>
      <c r="CG1254" s="64"/>
      <c r="CH1254" s="255"/>
      <c r="CI1254" s="255"/>
      <c r="CJ1254" s="255"/>
      <c r="CK1254" s="255"/>
      <c r="CL1254" s="255"/>
      <c r="CM1254" s="256"/>
      <c r="CN1254" s="256"/>
      <c r="CO1254" s="256"/>
      <c r="CP1254" s="256"/>
      <c r="CQ1254" s="256"/>
      <c r="CR1254" s="247"/>
      <c r="CS1254" s="64"/>
      <c r="CT1254" s="226"/>
      <c r="CU1254" s="226"/>
      <c r="CV1254" s="226"/>
      <c r="CW1254" s="226"/>
      <c r="CX1254" s="226"/>
      <c r="CY1254" s="247"/>
      <c r="CZ1254" s="64"/>
      <c r="DA1254" s="256"/>
      <c r="DB1254" s="256"/>
      <c r="DC1254" s="256"/>
      <c r="DD1254" s="256"/>
      <c r="DE1254" s="256"/>
    </row>
    <row r="1255" spans="1:109" ht="16.5" x14ac:dyDescent="0.3">
      <c r="A1255" s="410">
        <v>2016</v>
      </c>
      <c r="B1255" s="64" t="s">
        <v>42</v>
      </c>
      <c r="C1255" s="358" t="s">
        <v>123</v>
      </c>
      <c r="D1255" s="359">
        <v>74890.978000000003</v>
      </c>
      <c r="E1255" s="359">
        <v>223990.72700000007</v>
      </c>
      <c r="F1255" s="360">
        <v>67337.295500000007</v>
      </c>
      <c r="G1255" s="360">
        <v>17938.138999999996</v>
      </c>
      <c r="H1255" s="118">
        <v>384157.13949999982</v>
      </c>
      <c r="I1255" s="54"/>
      <c r="J1255" s="54"/>
      <c r="BY1255" s="247"/>
      <c r="BZ1255" s="64"/>
      <c r="CA1255" s="254"/>
      <c r="CB1255" s="254"/>
      <c r="CC1255" s="254"/>
      <c r="CD1255" s="254"/>
      <c r="CE1255" s="254"/>
      <c r="CF1255" s="247"/>
      <c r="CG1255" s="64"/>
      <c r="CH1255" s="255"/>
      <c r="CI1255" s="255"/>
      <c r="CJ1255" s="255"/>
      <c r="CK1255" s="255"/>
      <c r="CL1255" s="255"/>
      <c r="CM1255" s="256"/>
      <c r="CN1255" s="256"/>
      <c r="CO1255" s="256"/>
      <c r="CP1255" s="256"/>
      <c r="CQ1255" s="256"/>
      <c r="CR1255" s="247"/>
      <c r="CS1255" s="64"/>
      <c r="CT1255" s="226"/>
      <c r="CU1255" s="226"/>
      <c r="CV1255" s="226"/>
      <c r="CW1255" s="226"/>
      <c r="CX1255" s="226"/>
      <c r="CY1255" s="247"/>
      <c r="CZ1255" s="64"/>
      <c r="DA1255" s="256"/>
      <c r="DB1255" s="256"/>
      <c r="DC1255" s="256"/>
      <c r="DD1255" s="256"/>
      <c r="DE1255" s="256"/>
    </row>
    <row r="1256" spans="1:109" ht="16.5" x14ac:dyDescent="0.3">
      <c r="A1256" s="391">
        <v>2016</v>
      </c>
      <c r="B1256" s="353" t="s">
        <v>43</v>
      </c>
      <c r="C1256" s="354" t="s">
        <v>123</v>
      </c>
      <c r="D1256" s="355">
        <v>73508.822</v>
      </c>
      <c r="E1256" s="355">
        <v>211487.15600000005</v>
      </c>
      <c r="F1256" s="356">
        <v>64197.392500000002</v>
      </c>
      <c r="G1256" s="356">
        <v>17281.112500000003</v>
      </c>
      <c r="H1256" s="357">
        <v>366474.48300000012</v>
      </c>
      <c r="I1256" s="54"/>
      <c r="J1256" s="54"/>
      <c r="BY1256" s="247"/>
      <c r="BZ1256" s="64"/>
      <c r="CA1256" s="254"/>
      <c r="CB1256" s="254"/>
      <c r="CC1256" s="254"/>
      <c r="CD1256" s="254"/>
      <c r="CE1256" s="254"/>
      <c r="CF1256" s="247"/>
      <c r="CG1256" s="64"/>
      <c r="CH1256" s="255"/>
      <c r="CI1256" s="255"/>
      <c r="CJ1256" s="255"/>
      <c r="CK1256" s="255"/>
      <c r="CL1256" s="255"/>
      <c r="CM1256" s="256"/>
      <c r="CN1256" s="256"/>
      <c r="CO1256" s="256"/>
      <c r="CP1256" s="256"/>
      <c r="CQ1256" s="256"/>
      <c r="CR1256" s="247"/>
      <c r="CS1256" s="64"/>
      <c r="CT1256" s="226"/>
      <c r="CU1256" s="226"/>
      <c r="CV1256" s="226"/>
      <c r="CW1256" s="226"/>
      <c r="CX1256" s="226"/>
      <c r="CY1256" s="247"/>
      <c r="CZ1256" s="64"/>
      <c r="DA1256" s="256"/>
      <c r="DB1256" s="256"/>
      <c r="DC1256" s="256"/>
      <c r="DD1256" s="256"/>
      <c r="DE1256" s="256"/>
    </row>
    <row r="1257" spans="1:109" ht="16.5" x14ac:dyDescent="0.3">
      <c r="A1257" s="410">
        <v>2016</v>
      </c>
      <c r="B1257" s="64" t="s">
        <v>44</v>
      </c>
      <c r="C1257" s="358" t="s">
        <v>123</v>
      </c>
      <c r="D1257" s="359">
        <v>70412.547500000001</v>
      </c>
      <c r="E1257" s="359">
        <v>204353.65000000014</v>
      </c>
      <c r="F1257" s="360">
        <v>59262.605000000018</v>
      </c>
      <c r="G1257" s="360">
        <v>13651.653999999999</v>
      </c>
      <c r="H1257" s="118">
        <v>347680.4565000002</v>
      </c>
      <c r="I1257" s="54"/>
      <c r="J1257" s="54"/>
      <c r="BY1257" s="247"/>
      <c r="BZ1257" s="64"/>
      <c r="CA1257" s="254"/>
      <c r="CB1257" s="254"/>
      <c r="CC1257" s="254"/>
      <c r="CD1257" s="254"/>
      <c r="CE1257" s="254"/>
      <c r="CF1257" s="247"/>
      <c r="CG1257" s="64"/>
      <c r="CH1257" s="255"/>
      <c r="CI1257" s="255"/>
      <c r="CJ1257" s="255"/>
      <c r="CK1257" s="255"/>
      <c r="CL1257" s="255"/>
      <c r="CM1257" s="256"/>
      <c r="CN1257" s="256"/>
      <c r="CO1257" s="256"/>
      <c r="CP1257" s="256"/>
      <c r="CQ1257" s="256"/>
      <c r="CR1257" s="247"/>
      <c r="CS1257" s="64"/>
      <c r="CT1257" s="226"/>
      <c r="CU1257" s="226"/>
      <c r="CV1257" s="226"/>
      <c r="CW1257" s="226"/>
      <c r="CX1257" s="226"/>
      <c r="CY1257" s="247"/>
      <c r="CZ1257" s="64"/>
      <c r="DA1257" s="256"/>
      <c r="DB1257" s="256"/>
      <c r="DC1257" s="256"/>
      <c r="DD1257" s="256"/>
      <c r="DE1257" s="256"/>
    </row>
    <row r="1258" spans="1:109" ht="16.5" x14ac:dyDescent="0.3">
      <c r="A1258" s="391">
        <v>2016</v>
      </c>
      <c r="B1258" s="353" t="s">
        <v>45</v>
      </c>
      <c r="C1258" s="354" t="s">
        <v>123</v>
      </c>
      <c r="D1258" s="355">
        <v>77013.64850000001</v>
      </c>
      <c r="E1258" s="355">
        <v>240424.7710000001</v>
      </c>
      <c r="F1258" s="356">
        <v>69038.355999999985</v>
      </c>
      <c r="G1258" s="356">
        <v>19181.436000000005</v>
      </c>
      <c r="H1258" s="357">
        <v>405658.21150000009</v>
      </c>
      <c r="I1258" s="54"/>
      <c r="J1258" s="54"/>
      <c r="BY1258" s="247"/>
      <c r="BZ1258" s="64"/>
      <c r="CA1258" s="254"/>
      <c r="CB1258" s="254"/>
      <c r="CC1258" s="254"/>
      <c r="CD1258" s="254"/>
      <c r="CE1258" s="254"/>
      <c r="CF1258" s="247"/>
      <c r="CG1258" s="64"/>
      <c r="CH1258" s="255"/>
      <c r="CI1258" s="255"/>
      <c r="CJ1258" s="255"/>
      <c r="CK1258" s="255"/>
      <c r="CL1258" s="255"/>
      <c r="CM1258" s="256"/>
      <c r="CN1258" s="256"/>
      <c r="CO1258" s="256"/>
      <c r="CP1258" s="256"/>
      <c r="CQ1258" s="256"/>
      <c r="CR1258" s="247"/>
      <c r="CS1258" s="64"/>
      <c r="CT1258" s="226"/>
      <c r="CU1258" s="226"/>
      <c r="CV1258" s="226"/>
      <c r="CW1258" s="226"/>
      <c r="CX1258" s="226"/>
      <c r="CY1258" s="247"/>
      <c r="CZ1258" s="64"/>
      <c r="DA1258" s="256"/>
      <c r="DB1258" s="256"/>
      <c r="DC1258" s="256"/>
      <c r="DD1258" s="256"/>
      <c r="DE1258" s="256"/>
    </row>
    <row r="1259" spans="1:109" ht="16.5" x14ac:dyDescent="0.3">
      <c r="A1259" s="410">
        <v>2016</v>
      </c>
      <c r="B1259" s="64" t="s">
        <v>46</v>
      </c>
      <c r="C1259" s="358" t="s">
        <v>123</v>
      </c>
      <c r="D1259" s="359">
        <v>74916.241500000004</v>
      </c>
      <c r="E1259" s="359">
        <v>222223.9789999999</v>
      </c>
      <c r="F1259" s="360">
        <v>63830.649000000005</v>
      </c>
      <c r="G1259" s="360">
        <v>21641.217000000001</v>
      </c>
      <c r="H1259" s="118">
        <v>382612.08650000009</v>
      </c>
      <c r="I1259" s="54"/>
      <c r="J1259" s="54"/>
      <c r="BY1259" s="247"/>
      <c r="BZ1259" s="64"/>
      <c r="CA1259" s="254"/>
      <c r="CB1259" s="254"/>
      <c r="CC1259" s="254"/>
      <c r="CD1259" s="254"/>
      <c r="CE1259" s="254"/>
      <c r="CF1259" s="247"/>
      <c r="CG1259" s="64"/>
      <c r="CH1259" s="255"/>
      <c r="CI1259" s="255"/>
      <c r="CJ1259" s="255"/>
      <c r="CK1259" s="255"/>
      <c r="CL1259" s="255"/>
      <c r="CM1259" s="256"/>
      <c r="CN1259" s="256"/>
      <c r="CO1259" s="256"/>
      <c r="CP1259" s="256"/>
      <c r="CQ1259" s="256"/>
      <c r="CR1259" s="247"/>
      <c r="CS1259" s="64"/>
      <c r="CT1259" s="226"/>
      <c r="CU1259" s="226"/>
      <c r="CV1259" s="226"/>
      <c r="CW1259" s="226"/>
      <c r="CX1259" s="226"/>
      <c r="CY1259" s="247"/>
      <c r="CZ1259" s="64"/>
      <c r="DA1259" s="256"/>
      <c r="DB1259" s="256"/>
      <c r="DC1259" s="256"/>
      <c r="DD1259" s="256"/>
      <c r="DE1259" s="256"/>
    </row>
    <row r="1260" spans="1:109" ht="16.5" x14ac:dyDescent="0.3">
      <c r="A1260" s="391">
        <v>2016</v>
      </c>
      <c r="B1260" s="353" t="s">
        <v>47</v>
      </c>
      <c r="C1260" s="354" t="s">
        <v>123</v>
      </c>
      <c r="D1260" s="355">
        <v>70592.465499999991</v>
      </c>
      <c r="E1260" s="355">
        <v>222192.46300000013</v>
      </c>
      <c r="F1260" s="356">
        <v>63506.964499999987</v>
      </c>
      <c r="G1260" s="356">
        <v>20355.556499999999</v>
      </c>
      <c r="H1260" s="357">
        <v>376647.44950000005</v>
      </c>
      <c r="I1260" s="54"/>
      <c r="J1260" s="54"/>
      <c r="BY1260" s="247"/>
      <c r="BZ1260" s="64"/>
      <c r="CA1260" s="254"/>
      <c r="CB1260" s="254"/>
      <c r="CC1260" s="254"/>
      <c r="CD1260" s="254"/>
      <c r="CE1260" s="254"/>
      <c r="CF1260" s="247"/>
      <c r="CG1260" s="64"/>
      <c r="CH1260" s="255"/>
      <c r="CI1260" s="255"/>
      <c r="CJ1260" s="255"/>
      <c r="CK1260" s="255"/>
      <c r="CL1260" s="255"/>
      <c r="CM1260" s="256"/>
      <c r="CN1260" s="256"/>
      <c r="CO1260" s="256"/>
      <c r="CP1260" s="256"/>
      <c r="CQ1260" s="256"/>
      <c r="CR1260" s="247"/>
      <c r="CS1260" s="64"/>
      <c r="CT1260" s="226"/>
      <c r="CU1260" s="226"/>
      <c r="CV1260" s="226"/>
      <c r="CW1260" s="226"/>
      <c r="CX1260" s="226"/>
      <c r="CY1260" s="247"/>
      <c r="CZ1260" s="64"/>
      <c r="DA1260" s="256"/>
      <c r="DB1260" s="256"/>
      <c r="DC1260" s="256"/>
      <c r="DD1260" s="256"/>
      <c r="DE1260" s="256"/>
    </row>
    <row r="1261" spans="1:109" ht="16.5" x14ac:dyDescent="0.3">
      <c r="A1261" s="410">
        <v>2016</v>
      </c>
      <c r="B1261" s="64" t="s">
        <v>48</v>
      </c>
      <c r="C1261" s="358" t="s">
        <v>123</v>
      </c>
      <c r="D1261" s="359">
        <v>69640.87450000002</v>
      </c>
      <c r="E1261" s="359">
        <v>234954.49700000003</v>
      </c>
      <c r="F1261" s="360">
        <v>65418.487499999981</v>
      </c>
      <c r="G1261" s="360">
        <v>21481.111500000003</v>
      </c>
      <c r="H1261" s="118">
        <v>391494.97049999994</v>
      </c>
      <c r="I1261" s="54"/>
      <c r="J1261" s="54"/>
      <c r="BY1261" s="247"/>
      <c r="BZ1261" s="64"/>
      <c r="CA1261" s="254"/>
      <c r="CB1261" s="254"/>
      <c r="CC1261" s="254"/>
      <c r="CD1261" s="254"/>
      <c r="CE1261" s="254"/>
      <c r="CF1261" s="247"/>
      <c r="CG1261" s="64"/>
      <c r="CH1261" s="255"/>
      <c r="CI1261" s="255"/>
      <c r="CJ1261" s="255"/>
      <c r="CK1261" s="255"/>
      <c r="CL1261" s="255"/>
      <c r="CM1261" s="256"/>
      <c r="CN1261" s="256"/>
      <c r="CO1261" s="256"/>
      <c r="CP1261" s="256"/>
      <c r="CQ1261" s="256"/>
      <c r="CR1261" s="247"/>
      <c r="CS1261" s="64"/>
      <c r="CT1261" s="226"/>
      <c r="CU1261" s="226"/>
      <c r="CV1261" s="226"/>
      <c r="CW1261" s="226"/>
      <c r="CX1261" s="226"/>
      <c r="CY1261" s="247"/>
      <c r="CZ1261" s="64"/>
      <c r="DA1261" s="256"/>
      <c r="DB1261" s="256"/>
      <c r="DC1261" s="256"/>
      <c r="DD1261" s="256"/>
      <c r="DE1261" s="256"/>
    </row>
    <row r="1262" spans="1:109" ht="16.5" x14ac:dyDescent="0.3">
      <c r="A1262" s="391">
        <v>2016</v>
      </c>
      <c r="B1262" s="353" t="s">
        <v>49</v>
      </c>
      <c r="C1262" s="354" t="s">
        <v>123</v>
      </c>
      <c r="D1262" s="355">
        <v>69301.292499999996</v>
      </c>
      <c r="E1262" s="355">
        <v>259134.9224999999</v>
      </c>
      <c r="F1262" s="356">
        <v>56736.601500000004</v>
      </c>
      <c r="G1262" s="356">
        <v>16327.0075</v>
      </c>
      <c r="H1262" s="357">
        <v>401499.82400000002</v>
      </c>
      <c r="I1262" s="54"/>
      <c r="J1262" s="54"/>
      <c r="BY1262" s="247"/>
      <c r="BZ1262" s="64"/>
      <c r="CA1262" s="254"/>
      <c r="CB1262" s="254"/>
      <c r="CC1262" s="254"/>
      <c r="CD1262" s="254"/>
      <c r="CE1262" s="254"/>
      <c r="CF1262" s="247"/>
      <c r="CG1262" s="64"/>
      <c r="CH1262" s="255"/>
      <c r="CI1262" s="255"/>
      <c r="CJ1262" s="255"/>
      <c r="CK1262" s="255"/>
      <c r="CL1262" s="255"/>
      <c r="CM1262" s="256"/>
      <c r="CN1262" s="256"/>
      <c r="CO1262" s="256"/>
      <c r="CP1262" s="256"/>
      <c r="CQ1262" s="256"/>
      <c r="CR1262" s="247"/>
      <c r="CS1262" s="64"/>
      <c r="CT1262" s="226"/>
      <c r="CU1262" s="226"/>
      <c r="CV1262" s="226"/>
      <c r="CW1262" s="226"/>
      <c r="CX1262" s="226"/>
      <c r="CY1262" s="247"/>
      <c r="CZ1262" s="64"/>
      <c r="DA1262" s="256"/>
      <c r="DB1262" s="256"/>
      <c r="DC1262" s="256"/>
      <c r="DD1262" s="256"/>
      <c r="DE1262" s="256"/>
    </row>
    <row r="1263" spans="1:109" ht="16.5" x14ac:dyDescent="0.3">
      <c r="A1263" s="410">
        <v>2017</v>
      </c>
      <c r="B1263" s="64" t="s">
        <v>50</v>
      </c>
      <c r="C1263" s="358" t="s">
        <v>123</v>
      </c>
      <c r="D1263" s="359">
        <v>61743.317499999983</v>
      </c>
      <c r="E1263" s="359">
        <v>210929.95100000003</v>
      </c>
      <c r="F1263" s="360">
        <v>59345.818499999987</v>
      </c>
      <c r="G1263" s="360">
        <v>18723.182500000003</v>
      </c>
      <c r="H1263" s="118">
        <v>350742.26949999999</v>
      </c>
      <c r="I1263" s="54"/>
      <c r="J1263" s="54"/>
      <c r="BY1263" s="247"/>
      <c r="BZ1263" s="64"/>
      <c r="CA1263" s="254"/>
      <c r="CB1263" s="254"/>
      <c r="CC1263" s="254"/>
      <c r="CD1263" s="254"/>
      <c r="CE1263" s="254"/>
      <c r="CF1263" s="247"/>
      <c r="CG1263" s="64"/>
      <c r="CH1263" s="255"/>
      <c r="CI1263" s="255"/>
      <c r="CJ1263" s="255"/>
      <c r="CK1263" s="255"/>
      <c r="CL1263" s="255"/>
      <c r="CM1263" s="256"/>
      <c r="CN1263" s="256"/>
      <c r="CO1263" s="256"/>
      <c r="CP1263" s="256"/>
      <c r="CQ1263" s="256"/>
      <c r="CR1263" s="247"/>
      <c r="CS1263" s="64"/>
      <c r="CT1263" s="226"/>
      <c r="CU1263" s="226"/>
      <c r="CV1263" s="226"/>
      <c r="CW1263" s="226"/>
      <c r="CX1263" s="226"/>
      <c r="CY1263" s="247"/>
      <c r="CZ1263" s="64"/>
      <c r="DA1263" s="256"/>
      <c r="DB1263" s="256"/>
      <c r="DC1263" s="256"/>
      <c r="DD1263" s="256"/>
      <c r="DE1263" s="256"/>
    </row>
    <row r="1264" spans="1:109" ht="16.5" x14ac:dyDescent="0.3">
      <c r="A1264" s="391">
        <v>2017</v>
      </c>
      <c r="B1264" s="353" t="s">
        <v>51</v>
      </c>
      <c r="C1264" s="354" t="s">
        <v>123</v>
      </c>
      <c r="D1264" s="355">
        <v>69319.283999999985</v>
      </c>
      <c r="E1264" s="355">
        <v>222125.54549999992</v>
      </c>
      <c r="F1264" s="356">
        <v>62142.095499999996</v>
      </c>
      <c r="G1264" s="356">
        <v>22318.463</v>
      </c>
      <c r="H1264" s="357">
        <v>375905.38799999992</v>
      </c>
      <c r="I1264" s="54"/>
      <c r="J1264" s="54"/>
      <c r="BY1264" s="247"/>
      <c r="BZ1264" s="64"/>
      <c r="CA1264" s="254"/>
      <c r="CB1264" s="254"/>
      <c r="CC1264" s="254"/>
      <c r="CD1264" s="254"/>
      <c r="CE1264" s="254"/>
      <c r="CF1264" s="247"/>
      <c r="CG1264" s="64"/>
      <c r="CH1264" s="255"/>
      <c r="CI1264" s="255"/>
      <c r="CJ1264" s="255"/>
      <c r="CK1264" s="255"/>
      <c r="CL1264" s="255"/>
      <c r="CM1264" s="256"/>
      <c r="CN1264" s="256"/>
      <c r="CO1264" s="256"/>
      <c r="CP1264" s="256"/>
      <c r="CQ1264" s="256"/>
      <c r="CR1264" s="247"/>
      <c r="CS1264" s="64"/>
      <c r="CT1264" s="226"/>
      <c r="CU1264" s="226"/>
      <c r="CV1264" s="226"/>
      <c r="CW1264" s="226"/>
      <c r="CX1264" s="226"/>
      <c r="CY1264" s="247"/>
      <c r="CZ1264" s="64"/>
      <c r="DA1264" s="256"/>
      <c r="DB1264" s="256"/>
      <c r="DC1264" s="256"/>
      <c r="DD1264" s="256"/>
      <c r="DE1264" s="256"/>
    </row>
    <row r="1265" spans="1:109" ht="16.5" x14ac:dyDescent="0.3">
      <c r="A1265" s="410">
        <v>2017</v>
      </c>
      <c r="B1265" s="64" t="s">
        <v>52</v>
      </c>
      <c r="C1265" s="358" t="s">
        <v>123</v>
      </c>
      <c r="D1265" s="359">
        <v>76293.127999999997</v>
      </c>
      <c r="E1265" s="359">
        <v>245230.19000000015</v>
      </c>
      <c r="F1265" s="360">
        <v>72266.868499999997</v>
      </c>
      <c r="G1265" s="360">
        <v>23093.102499999997</v>
      </c>
      <c r="H1265" s="118">
        <v>416883.28900000011</v>
      </c>
      <c r="I1265" s="54"/>
      <c r="J1265" s="54"/>
      <c r="BY1265" s="247"/>
      <c r="BZ1265" s="64"/>
      <c r="CA1265" s="254"/>
      <c r="CB1265" s="254"/>
      <c r="CC1265" s="254"/>
      <c r="CD1265" s="254"/>
      <c r="CE1265" s="254"/>
      <c r="CF1265" s="247"/>
      <c r="CG1265" s="64"/>
      <c r="CH1265" s="255"/>
      <c r="CI1265" s="255"/>
      <c r="CJ1265" s="255"/>
      <c r="CK1265" s="255"/>
      <c r="CL1265" s="255"/>
      <c r="CM1265" s="256"/>
      <c r="CN1265" s="256"/>
      <c r="CO1265" s="256"/>
      <c r="CP1265" s="256"/>
      <c r="CQ1265" s="256"/>
      <c r="CR1265" s="247"/>
      <c r="CS1265" s="64"/>
      <c r="CT1265" s="226"/>
      <c r="CU1265" s="226"/>
      <c r="CV1265" s="226"/>
      <c r="CW1265" s="226"/>
      <c r="CX1265" s="226"/>
      <c r="CY1265" s="247"/>
      <c r="CZ1265" s="64"/>
      <c r="DA1265" s="256"/>
      <c r="DB1265" s="256"/>
      <c r="DC1265" s="256"/>
      <c r="DD1265" s="256"/>
      <c r="DE1265" s="256"/>
    </row>
    <row r="1266" spans="1:109" ht="16.5" x14ac:dyDescent="0.3">
      <c r="A1266" s="391">
        <v>2017</v>
      </c>
      <c r="B1266" s="353" t="s">
        <v>40</v>
      </c>
      <c r="C1266" s="354" t="s">
        <v>123</v>
      </c>
      <c r="D1266" s="355">
        <v>64202.384999999987</v>
      </c>
      <c r="E1266" s="355">
        <v>210563.14449999991</v>
      </c>
      <c r="F1266" s="356">
        <v>59661.379000000001</v>
      </c>
      <c r="G1266" s="356">
        <v>14240.202499999999</v>
      </c>
      <c r="H1266" s="357">
        <v>348667.11099999992</v>
      </c>
      <c r="I1266" s="54"/>
      <c r="J1266" s="54"/>
      <c r="BY1266" s="247"/>
      <c r="BZ1266" s="64"/>
      <c r="CA1266" s="254"/>
      <c r="CB1266" s="254"/>
      <c r="CC1266" s="254"/>
      <c r="CD1266" s="254"/>
      <c r="CE1266" s="254"/>
      <c r="CF1266" s="247"/>
      <c r="CG1266" s="64"/>
      <c r="CH1266" s="255"/>
      <c r="CI1266" s="255"/>
      <c r="CJ1266" s="255"/>
      <c r="CK1266" s="255"/>
      <c r="CL1266" s="255"/>
      <c r="CM1266" s="256"/>
      <c r="CN1266" s="256"/>
      <c r="CO1266" s="256"/>
      <c r="CP1266" s="256"/>
      <c r="CQ1266" s="256"/>
      <c r="CR1266" s="247"/>
      <c r="CS1266" s="64"/>
      <c r="CT1266" s="226"/>
      <c r="CU1266" s="226"/>
      <c r="CV1266" s="226"/>
      <c r="CW1266" s="226"/>
      <c r="CX1266" s="226"/>
      <c r="CY1266" s="247"/>
      <c r="CZ1266" s="64"/>
      <c r="DA1266" s="256"/>
      <c r="DB1266" s="256"/>
      <c r="DC1266" s="256"/>
      <c r="DD1266" s="256"/>
      <c r="DE1266" s="256"/>
    </row>
    <row r="1267" spans="1:109" ht="16.5" x14ac:dyDescent="0.3">
      <c r="A1267" s="410">
        <v>2017</v>
      </c>
      <c r="B1267" s="64" t="s">
        <v>42</v>
      </c>
      <c r="C1267" s="358" t="s">
        <v>123</v>
      </c>
      <c r="D1267" s="359">
        <v>71653.650500000018</v>
      </c>
      <c r="E1267" s="359">
        <v>220850.68600000002</v>
      </c>
      <c r="F1267" s="360">
        <v>64184.9035</v>
      </c>
      <c r="G1267" s="360">
        <v>20519.875500000002</v>
      </c>
      <c r="H1267" s="118">
        <v>377209.11550000001</v>
      </c>
      <c r="I1267" s="54"/>
      <c r="J1267" s="54"/>
      <c r="BY1267" s="247"/>
      <c r="BZ1267" s="64"/>
      <c r="CA1267" s="254"/>
      <c r="CB1267" s="254"/>
      <c r="CC1267" s="254"/>
      <c r="CD1267" s="254"/>
      <c r="CE1267" s="254"/>
      <c r="CF1267" s="247"/>
      <c r="CG1267" s="64"/>
      <c r="CH1267" s="255"/>
      <c r="CI1267" s="255"/>
      <c r="CJ1267" s="255"/>
      <c r="CK1267" s="255"/>
      <c r="CL1267" s="255"/>
      <c r="CM1267" s="256"/>
      <c r="CN1267" s="256"/>
      <c r="CO1267" s="256"/>
      <c r="CP1267" s="256"/>
      <c r="CQ1267" s="256"/>
      <c r="CR1267" s="247"/>
      <c r="CS1267" s="64"/>
      <c r="CT1267" s="226"/>
      <c r="CU1267" s="226"/>
      <c r="CV1267" s="226"/>
      <c r="CW1267" s="226"/>
      <c r="CX1267" s="226"/>
      <c r="CY1267" s="247"/>
      <c r="CZ1267" s="64"/>
      <c r="DA1267" s="256"/>
      <c r="DB1267" s="256"/>
      <c r="DC1267" s="256"/>
      <c r="DD1267" s="256"/>
      <c r="DE1267" s="256"/>
    </row>
    <row r="1268" spans="1:109" ht="16.5" x14ac:dyDescent="0.3">
      <c r="A1268" s="391">
        <v>2017</v>
      </c>
      <c r="B1268" s="353" t="s">
        <v>43</v>
      </c>
      <c r="C1268" s="354" t="s">
        <v>123</v>
      </c>
      <c r="D1268" s="355">
        <v>66435.371000000014</v>
      </c>
      <c r="E1268" s="355">
        <v>213470.71049999993</v>
      </c>
      <c r="F1268" s="356">
        <v>67021.227499999994</v>
      </c>
      <c r="G1268" s="356">
        <v>19095.084499999997</v>
      </c>
      <c r="H1268" s="357">
        <v>366022.39350000001</v>
      </c>
      <c r="I1268" s="54"/>
      <c r="J1268" s="54"/>
      <c r="BY1268" s="247"/>
      <c r="BZ1268" s="64"/>
      <c r="CA1268" s="254"/>
      <c r="CB1268" s="254"/>
      <c r="CC1268" s="254"/>
      <c r="CD1268" s="254"/>
      <c r="CE1268" s="254"/>
      <c r="CF1268" s="247"/>
      <c r="CG1268" s="64"/>
      <c r="CH1268" s="255"/>
      <c r="CI1268" s="255"/>
      <c r="CJ1268" s="255"/>
      <c r="CK1268" s="255"/>
      <c r="CL1268" s="255"/>
      <c r="CM1268" s="256"/>
      <c r="CN1268" s="256"/>
      <c r="CO1268" s="256"/>
      <c r="CP1268" s="256"/>
      <c r="CQ1268" s="256"/>
      <c r="CR1268" s="247"/>
      <c r="CS1268" s="64"/>
      <c r="CT1268" s="226"/>
      <c r="CU1268" s="226"/>
      <c r="CV1268" s="226"/>
      <c r="CW1268" s="226"/>
      <c r="CX1268" s="226"/>
      <c r="CY1268" s="247"/>
      <c r="CZ1268" s="64"/>
      <c r="DA1268" s="256"/>
      <c r="DB1268" s="256"/>
      <c r="DC1268" s="256"/>
      <c r="DD1268" s="256"/>
      <c r="DE1268" s="256"/>
    </row>
    <row r="1269" spans="1:109" ht="16.5" x14ac:dyDescent="0.3">
      <c r="A1269" s="410">
        <v>2017</v>
      </c>
      <c r="B1269" s="64" t="s">
        <v>44</v>
      </c>
      <c r="C1269" s="358" t="s">
        <v>123</v>
      </c>
      <c r="D1269" s="359">
        <v>66461.8995</v>
      </c>
      <c r="E1269" s="359">
        <v>232896.24699999989</v>
      </c>
      <c r="F1269" s="360">
        <v>68577.166499999992</v>
      </c>
      <c r="G1269" s="360">
        <v>21703.917000000009</v>
      </c>
      <c r="H1269" s="118">
        <v>389639.22999999981</v>
      </c>
      <c r="I1269" s="54"/>
      <c r="J1269" s="54"/>
      <c r="BY1269" s="247"/>
      <c r="BZ1269" s="64"/>
      <c r="CA1269" s="254"/>
      <c r="CB1269" s="254"/>
      <c r="CC1269" s="254"/>
      <c r="CD1269" s="254"/>
      <c r="CE1269" s="254"/>
      <c r="CF1269" s="247"/>
      <c r="CG1269" s="64"/>
      <c r="CH1269" s="255"/>
      <c r="CI1269" s="255"/>
      <c r="CJ1269" s="255"/>
      <c r="CK1269" s="255"/>
      <c r="CL1269" s="255"/>
      <c r="CM1269" s="256"/>
      <c r="CN1269" s="256"/>
      <c r="CO1269" s="256"/>
      <c r="CP1269" s="256"/>
      <c r="CQ1269" s="256"/>
      <c r="CR1269" s="247"/>
      <c r="CS1269" s="64"/>
      <c r="CT1269" s="226"/>
      <c r="CU1269" s="226"/>
      <c r="CV1269" s="226"/>
      <c r="CW1269" s="226"/>
      <c r="CX1269" s="226"/>
      <c r="CY1269" s="247"/>
      <c r="CZ1269" s="64"/>
      <c r="DA1269" s="256"/>
      <c r="DB1269" s="256"/>
      <c r="DC1269" s="256"/>
      <c r="DD1269" s="256"/>
      <c r="DE1269" s="256"/>
    </row>
    <row r="1270" spans="1:109" ht="16.5" x14ac:dyDescent="0.3">
      <c r="A1270" s="391">
        <v>2017</v>
      </c>
      <c r="B1270" s="353" t="s">
        <v>45</v>
      </c>
      <c r="C1270" s="354" t="s">
        <v>123</v>
      </c>
      <c r="D1270" s="355">
        <v>66770.532000000021</v>
      </c>
      <c r="E1270" s="355">
        <v>226998.56149999995</v>
      </c>
      <c r="F1270" s="356">
        <v>74823.58550000003</v>
      </c>
      <c r="G1270" s="356">
        <v>21037.476500000001</v>
      </c>
      <c r="H1270" s="357">
        <v>389630.15549999999</v>
      </c>
      <c r="I1270" s="54"/>
      <c r="J1270" s="54"/>
      <c r="BY1270" s="247"/>
      <c r="BZ1270" s="64"/>
      <c r="CA1270" s="254"/>
      <c r="CB1270" s="254"/>
      <c r="CC1270" s="254"/>
      <c r="CD1270" s="254"/>
      <c r="CE1270" s="254"/>
      <c r="CF1270" s="247"/>
      <c r="CG1270" s="64"/>
      <c r="CH1270" s="255"/>
      <c r="CI1270" s="255"/>
      <c r="CJ1270" s="255"/>
      <c r="CK1270" s="255"/>
      <c r="CL1270" s="255"/>
      <c r="CM1270" s="256"/>
      <c r="CN1270" s="256"/>
      <c r="CO1270" s="256"/>
      <c r="CP1270" s="256"/>
      <c r="CQ1270" s="256"/>
      <c r="CR1270" s="247"/>
      <c r="CS1270" s="64"/>
      <c r="CT1270" s="226"/>
      <c r="CU1270" s="226"/>
      <c r="CV1270" s="226"/>
      <c r="CW1270" s="226"/>
      <c r="CX1270" s="226"/>
      <c r="CY1270" s="247"/>
      <c r="CZ1270" s="64"/>
      <c r="DA1270" s="256"/>
      <c r="DB1270" s="256"/>
      <c r="DC1270" s="256"/>
      <c r="DD1270" s="256"/>
      <c r="DE1270" s="256"/>
    </row>
    <row r="1271" spans="1:109" ht="16.5" x14ac:dyDescent="0.3">
      <c r="A1271" s="410">
        <v>2017</v>
      </c>
      <c r="B1271" s="64" t="s">
        <v>46</v>
      </c>
      <c r="C1271" s="358" t="s">
        <v>123</v>
      </c>
      <c r="D1271" s="359">
        <v>67005.282500000001</v>
      </c>
      <c r="E1271" s="359">
        <v>223095.82849999997</v>
      </c>
      <c r="F1271" s="360">
        <v>74546.053499999995</v>
      </c>
      <c r="G1271" s="360">
        <v>22416.089499999998</v>
      </c>
      <c r="H1271" s="118">
        <v>387063.25400000002</v>
      </c>
      <c r="I1271" s="54"/>
      <c r="J1271" s="54"/>
      <c r="BY1271" s="247"/>
      <c r="BZ1271" s="64"/>
      <c r="CA1271" s="254"/>
      <c r="CB1271" s="254"/>
      <c r="CC1271" s="254"/>
      <c r="CD1271" s="254"/>
      <c r="CE1271" s="254"/>
      <c r="CF1271" s="247"/>
      <c r="CG1271" s="64"/>
      <c r="CH1271" s="255"/>
      <c r="CI1271" s="255"/>
      <c r="CJ1271" s="255"/>
      <c r="CK1271" s="255"/>
      <c r="CL1271" s="255"/>
      <c r="CM1271" s="256"/>
      <c r="CN1271" s="256"/>
      <c r="CO1271" s="256"/>
      <c r="CP1271" s="256"/>
      <c r="CQ1271" s="256"/>
      <c r="CR1271" s="247"/>
      <c r="CS1271" s="64"/>
      <c r="CT1271" s="226"/>
      <c r="CU1271" s="226"/>
      <c r="CV1271" s="226"/>
      <c r="CW1271" s="226"/>
      <c r="CX1271" s="226"/>
      <c r="CY1271" s="247"/>
      <c r="CZ1271" s="64"/>
      <c r="DA1271" s="256"/>
      <c r="DB1271" s="256"/>
      <c r="DC1271" s="256"/>
      <c r="DD1271" s="256"/>
      <c r="DE1271" s="256"/>
    </row>
    <row r="1272" spans="1:109" ht="16.5" x14ac:dyDescent="0.3">
      <c r="A1272" s="391">
        <v>2017</v>
      </c>
      <c r="B1272" s="353" t="s">
        <v>47</v>
      </c>
      <c r="C1272" s="354" t="s">
        <v>123</v>
      </c>
      <c r="D1272" s="355">
        <v>64781.766499999991</v>
      </c>
      <c r="E1272" s="355">
        <v>227917.47649999996</v>
      </c>
      <c r="F1272" s="356">
        <v>73187.306500000006</v>
      </c>
      <c r="G1272" s="356">
        <v>23113.021000000008</v>
      </c>
      <c r="H1272" s="357">
        <v>388999.57049999991</v>
      </c>
      <c r="I1272" s="54"/>
      <c r="J1272" s="54"/>
      <c r="BY1272" s="247"/>
      <c r="BZ1272" s="64"/>
      <c r="CA1272" s="254"/>
      <c r="CB1272" s="254"/>
      <c r="CC1272" s="254"/>
      <c r="CD1272" s="254"/>
      <c r="CE1272" s="254"/>
      <c r="CF1272" s="247"/>
      <c r="CG1272" s="64"/>
      <c r="CH1272" s="255"/>
      <c r="CI1272" s="255"/>
      <c r="CJ1272" s="255"/>
      <c r="CK1272" s="255"/>
      <c r="CL1272" s="255"/>
      <c r="CM1272" s="256"/>
      <c r="CN1272" s="256"/>
      <c r="CO1272" s="256"/>
      <c r="CP1272" s="256"/>
      <c r="CQ1272" s="256"/>
      <c r="CR1272" s="247"/>
      <c r="CS1272" s="64"/>
      <c r="CT1272" s="226"/>
      <c r="CU1272" s="226"/>
      <c r="CV1272" s="226"/>
      <c r="CW1272" s="226"/>
      <c r="CX1272" s="226"/>
      <c r="CY1272" s="247"/>
      <c r="CZ1272" s="64"/>
      <c r="DA1272" s="256"/>
      <c r="DB1272" s="256"/>
      <c r="DC1272" s="256"/>
      <c r="DD1272" s="256"/>
      <c r="DE1272" s="256"/>
    </row>
    <row r="1273" spans="1:109" ht="16.5" x14ac:dyDescent="0.3">
      <c r="A1273" s="410">
        <v>2017</v>
      </c>
      <c r="B1273" s="64" t="s">
        <v>48</v>
      </c>
      <c r="C1273" s="358" t="s">
        <v>123</v>
      </c>
      <c r="D1273" s="359">
        <v>65957.936000000016</v>
      </c>
      <c r="E1273" s="359">
        <v>230899.12500000003</v>
      </c>
      <c r="F1273" s="360">
        <v>72459.003500000006</v>
      </c>
      <c r="G1273" s="360">
        <v>22956.334500000004</v>
      </c>
      <c r="H1273" s="118">
        <v>392272.39900000015</v>
      </c>
      <c r="I1273" s="54"/>
      <c r="J1273" s="54"/>
      <c r="BY1273" s="247"/>
      <c r="BZ1273" s="64"/>
      <c r="CA1273" s="254"/>
      <c r="CB1273" s="254"/>
      <c r="CC1273" s="254"/>
      <c r="CD1273" s="254"/>
      <c r="CE1273" s="254"/>
      <c r="CF1273" s="247"/>
      <c r="CG1273" s="64"/>
      <c r="CH1273" s="255"/>
      <c r="CI1273" s="255"/>
      <c r="CJ1273" s="255"/>
      <c r="CK1273" s="255"/>
      <c r="CL1273" s="255"/>
      <c r="CM1273" s="256"/>
      <c r="CN1273" s="256"/>
      <c r="CO1273" s="256"/>
      <c r="CP1273" s="256"/>
      <c r="CQ1273" s="256"/>
      <c r="CR1273" s="247"/>
      <c r="CS1273" s="64"/>
      <c r="CT1273" s="226"/>
      <c r="CU1273" s="226"/>
      <c r="CV1273" s="226"/>
      <c r="CW1273" s="226"/>
      <c r="CX1273" s="226"/>
      <c r="CY1273" s="247"/>
      <c r="CZ1273" s="64"/>
      <c r="DA1273" s="256"/>
      <c r="DB1273" s="256"/>
      <c r="DC1273" s="256"/>
      <c r="DD1273" s="256"/>
      <c r="DE1273" s="256"/>
    </row>
    <row r="1274" spans="1:109" ht="16.5" x14ac:dyDescent="0.3">
      <c r="A1274" s="391">
        <v>2017</v>
      </c>
      <c r="B1274" s="353" t="s">
        <v>49</v>
      </c>
      <c r="C1274" s="354" t="s">
        <v>123</v>
      </c>
      <c r="D1274" s="355">
        <v>65177.294499999996</v>
      </c>
      <c r="E1274" s="355">
        <v>228406.30500000005</v>
      </c>
      <c r="F1274" s="356">
        <v>65099.134999999995</v>
      </c>
      <c r="G1274" s="356">
        <v>20007.583999999999</v>
      </c>
      <c r="H1274" s="357">
        <v>378690.31850000011</v>
      </c>
      <c r="I1274" s="54"/>
      <c r="J1274" s="54"/>
      <c r="BY1274" s="247"/>
      <c r="BZ1274" s="64"/>
      <c r="CA1274" s="254"/>
      <c r="CB1274" s="254"/>
      <c r="CC1274" s="254"/>
      <c r="CD1274" s="254"/>
      <c r="CE1274" s="254"/>
      <c r="CF1274" s="247"/>
      <c r="CG1274" s="64"/>
      <c r="CH1274" s="255"/>
      <c r="CI1274" s="255"/>
      <c r="CJ1274" s="255"/>
      <c r="CK1274" s="255"/>
      <c r="CL1274" s="255"/>
      <c r="CM1274" s="256"/>
      <c r="CN1274" s="256"/>
      <c r="CO1274" s="256"/>
      <c r="CP1274" s="256"/>
      <c r="CQ1274" s="256"/>
      <c r="CR1274" s="247"/>
      <c r="CS1274" s="64"/>
      <c r="CT1274" s="226"/>
      <c r="CU1274" s="226"/>
      <c r="CV1274" s="226"/>
      <c r="CW1274" s="226"/>
      <c r="CX1274" s="226"/>
      <c r="CY1274" s="247"/>
      <c r="CZ1274" s="64"/>
      <c r="DA1274" s="256"/>
      <c r="DB1274" s="256"/>
      <c r="DC1274" s="256"/>
      <c r="DD1274" s="256"/>
      <c r="DE1274" s="256"/>
    </row>
    <row r="1275" spans="1:109" ht="16.5" x14ac:dyDescent="0.3">
      <c r="A1275" s="410">
        <v>2018</v>
      </c>
      <c r="B1275" s="64" t="s">
        <v>50</v>
      </c>
      <c r="C1275" s="358" t="s">
        <v>123</v>
      </c>
      <c r="D1275" s="359">
        <v>57294.197499999987</v>
      </c>
      <c r="E1275" s="359">
        <v>214476.77650000001</v>
      </c>
      <c r="F1275" s="360">
        <v>59248.521499999995</v>
      </c>
      <c r="G1275" s="360">
        <v>19777.175999999999</v>
      </c>
      <c r="H1275" s="118">
        <v>350796.67149999994</v>
      </c>
      <c r="I1275" s="54"/>
      <c r="J1275" s="54"/>
      <c r="BY1275" s="247"/>
      <c r="BZ1275" s="64"/>
      <c r="CA1275" s="254"/>
      <c r="CB1275" s="254"/>
      <c r="CC1275" s="254"/>
      <c r="CD1275" s="254"/>
      <c r="CE1275" s="254"/>
      <c r="CF1275" s="247"/>
      <c r="CG1275" s="64"/>
      <c r="CH1275" s="255"/>
      <c r="CI1275" s="255"/>
      <c r="CJ1275" s="255"/>
      <c r="CK1275" s="255"/>
      <c r="CL1275" s="255"/>
      <c r="CM1275" s="256"/>
      <c r="CN1275" s="256"/>
      <c r="CO1275" s="256"/>
      <c r="CP1275" s="256"/>
      <c r="CQ1275" s="256"/>
      <c r="CR1275" s="247"/>
      <c r="CS1275" s="64"/>
      <c r="CT1275" s="226"/>
      <c r="CU1275" s="226"/>
      <c r="CV1275" s="226"/>
      <c r="CW1275" s="226"/>
      <c r="CX1275" s="226"/>
      <c r="CY1275" s="247"/>
      <c r="CZ1275" s="64"/>
      <c r="DA1275" s="256"/>
      <c r="DB1275" s="256"/>
      <c r="DC1275" s="256"/>
      <c r="DD1275" s="256"/>
      <c r="DE1275" s="256"/>
    </row>
    <row r="1276" spans="1:109" ht="16.5" x14ac:dyDescent="0.3">
      <c r="A1276" s="391">
        <v>2018</v>
      </c>
      <c r="B1276" s="353" t="s">
        <v>51</v>
      </c>
      <c r="C1276" s="354" t="s">
        <v>123</v>
      </c>
      <c r="D1276" s="355">
        <v>60713.193499999994</v>
      </c>
      <c r="E1276" s="355">
        <v>212512.753</v>
      </c>
      <c r="F1276" s="356">
        <v>70150.771000000008</v>
      </c>
      <c r="G1276" s="356">
        <v>19968.832999999999</v>
      </c>
      <c r="H1276" s="357">
        <v>363345.55050000001</v>
      </c>
      <c r="I1276" s="54"/>
      <c r="J1276" s="54"/>
      <c r="BY1276" s="247"/>
      <c r="BZ1276" s="64"/>
      <c r="CA1276" s="254"/>
      <c r="CB1276" s="254"/>
      <c r="CC1276" s="254"/>
      <c r="CD1276" s="254"/>
      <c r="CE1276" s="254"/>
      <c r="CF1276" s="247"/>
      <c r="CG1276" s="64"/>
      <c r="CH1276" s="255"/>
      <c r="CI1276" s="255"/>
      <c r="CJ1276" s="255"/>
      <c r="CK1276" s="255"/>
      <c r="CL1276" s="255"/>
      <c r="CM1276" s="256"/>
      <c r="CN1276" s="256"/>
      <c r="CO1276" s="256"/>
      <c r="CP1276" s="256"/>
      <c r="CQ1276" s="256"/>
      <c r="CR1276" s="247"/>
      <c r="CS1276" s="64"/>
      <c r="CT1276" s="226"/>
      <c r="CU1276" s="226"/>
      <c r="CV1276" s="226"/>
      <c r="CW1276" s="226"/>
      <c r="CX1276" s="226"/>
      <c r="CY1276" s="247"/>
      <c r="CZ1276" s="64"/>
      <c r="DA1276" s="256"/>
      <c r="DB1276" s="256"/>
      <c r="DC1276" s="256"/>
      <c r="DD1276" s="256"/>
      <c r="DE1276" s="256"/>
    </row>
    <row r="1277" spans="1:109" ht="16.5" x14ac:dyDescent="0.3">
      <c r="A1277" s="410">
        <v>2018</v>
      </c>
      <c r="B1277" s="64" t="s">
        <v>52</v>
      </c>
      <c r="C1277" s="358" t="s">
        <v>123</v>
      </c>
      <c r="D1277" s="359">
        <v>67347.887000000002</v>
      </c>
      <c r="E1277" s="359">
        <v>227779.08399999994</v>
      </c>
      <c r="F1277" s="360">
        <v>67274.663</v>
      </c>
      <c r="G1277" s="360">
        <v>22452.715</v>
      </c>
      <c r="H1277" s="118">
        <v>384854.34899999975</v>
      </c>
      <c r="I1277" s="54"/>
      <c r="J1277" s="54"/>
      <c r="BY1277" s="247"/>
      <c r="BZ1277" s="64"/>
      <c r="CA1277" s="254"/>
      <c r="CB1277" s="254"/>
      <c r="CC1277" s="254"/>
      <c r="CD1277" s="254"/>
      <c r="CE1277" s="254"/>
      <c r="CF1277" s="247"/>
      <c r="CG1277" s="64"/>
      <c r="CH1277" s="255"/>
      <c r="CI1277" s="255"/>
      <c r="CJ1277" s="255"/>
      <c r="CK1277" s="255"/>
      <c r="CL1277" s="255"/>
      <c r="CM1277" s="256"/>
      <c r="CN1277" s="256"/>
      <c r="CO1277" s="256"/>
      <c r="CP1277" s="256"/>
      <c r="CQ1277" s="256"/>
      <c r="CR1277" s="247"/>
      <c r="CS1277" s="64"/>
      <c r="CT1277" s="226"/>
      <c r="CU1277" s="226"/>
      <c r="CV1277" s="226"/>
      <c r="CW1277" s="226"/>
      <c r="CX1277" s="226"/>
      <c r="CY1277" s="247"/>
      <c r="CZ1277" s="64"/>
      <c r="DA1277" s="256"/>
      <c r="DB1277" s="256"/>
      <c r="DC1277" s="256"/>
      <c r="DD1277" s="256"/>
      <c r="DE1277" s="256"/>
    </row>
    <row r="1278" spans="1:109" ht="16.5" x14ac:dyDescent="0.3">
      <c r="A1278" s="391">
        <v>2018</v>
      </c>
      <c r="B1278" s="353" t="s">
        <v>40</v>
      </c>
      <c r="C1278" s="354" t="s">
        <v>123</v>
      </c>
      <c r="D1278" s="355">
        <v>72111.927500000005</v>
      </c>
      <c r="E1278" s="355">
        <v>240984.48599999995</v>
      </c>
      <c r="F1278" s="356">
        <v>66806.145499999999</v>
      </c>
      <c r="G1278" s="356">
        <v>19072.872999999996</v>
      </c>
      <c r="H1278" s="357">
        <v>398975.4319999998</v>
      </c>
      <c r="I1278" s="54"/>
      <c r="J1278" s="54"/>
      <c r="BY1278" s="247"/>
      <c r="BZ1278" s="64"/>
      <c r="CA1278" s="254"/>
      <c r="CB1278" s="254"/>
      <c r="CC1278" s="254"/>
      <c r="CD1278" s="254"/>
      <c r="CE1278" s="254"/>
      <c r="CF1278" s="247"/>
      <c r="CG1278" s="64"/>
      <c r="CH1278" s="255"/>
      <c r="CI1278" s="255"/>
      <c r="CJ1278" s="255"/>
      <c r="CK1278" s="255"/>
      <c r="CL1278" s="255"/>
      <c r="CM1278" s="256"/>
      <c r="CN1278" s="256"/>
      <c r="CO1278" s="256"/>
      <c r="CP1278" s="256"/>
      <c r="CQ1278" s="256"/>
      <c r="CR1278" s="247"/>
      <c r="CS1278" s="64"/>
      <c r="CT1278" s="226"/>
      <c r="CU1278" s="226"/>
      <c r="CV1278" s="226"/>
      <c r="CW1278" s="226"/>
      <c r="CX1278" s="226"/>
      <c r="CY1278" s="247"/>
      <c r="CZ1278" s="64"/>
      <c r="DA1278" s="256"/>
      <c r="DB1278" s="256"/>
      <c r="DC1278" s="256"/>
      <c r="DD1278" s="256"/>
      <c r="DE1278" s="256"/>
    </row>
    <row r="1279" spans="1:109" ht="16.5" x14ac:dyDescent="0.3">
      <c r="A1279" s="410">
        <v>2018</v>
      </c>
      <c r="B1279" s="64" t="s">
        <v>42</v>
      </c>
      <c r="C1279" s="358" t="s">
        <v>123</v>
      </c>
      <c r="D1279" s="359">
        <v>70021.144000000029</v>
      </c>
      <c r="E1279" s="359">
        <v>212780.57599999994</v>
      </c>
      <c r="F1279" s="360">
        <v>68022.872000000018</v>
      </c>
      <c r="G1279" s="360">
        <v>21038.478500000001</v>
      </c>
      <c r="H1279" s="118">
        <v>371863.07049999991</v>
      </c>
      <c r="I1279" s="54"/>
      <c r="J1279" s="54"/>
      <c r="BY1279" s="247"/>
      <c r="BZ1279" s="64"/>
      <c r="CA1279" s="254"/>
      <c r="CB1279" s="254"/>
      <c r="CC1279" s="254"/>
      <c r="CD1279" s="254"/>
      <c r="CE1279" s="254"/>
      <c r="CF1279" s="247"/>
      <c r="CG1279" s="64"/>
      <c r="CH1279" s="255"/>
      <c r="CI1279" s="255"/>
      <c r="CJ1279" s="255"/>
      <c r="CK1279" s="255"/>
      <c r="CL1279" s="255"/>
      <c r="CM1279" s="256"/>
      <c r="CN1279" s="256"/>
      <c r="CO1279" s="256"/>
      <c r="CP1279" s="256"/>
      <c r="CQ1279" s="256"/>
      <c r="CR1279" s="247"/>
      <c r="CS1279" s="64"/>
      <c r="CT1279" s="226"/>
      <c r="CU1279" s="226"/>
      <c r="CV1279" s="226"/>
      <c r="CW1279" s="226"/>
      <c r="CX1279" s="226"/>
      <c r="CY1279" s="247"/>
      <c r="CZ1279" s="64"/>
      <c r="DA1279" s="256"/>
      <c r="DB1279" s="256"/>
      <c r="DC1279" s="256"/>
      <c r="DD1279" s="256"/>
      <c r="DE1279" s="256"/>
    </row>
    <row r="1280" spans="1:109" ht="16.5" x14ac:dyDescent="0.3">
      <c r="A1280" s="391">
        <v>2018</v>
      </c>
      <c r="B1280" s="353" t="s">
        <v>43</v>
      </c>
      <c r="C1280" s="354" t="s">
        <v>123</v>
      </c>
      <c r="D1280" s="355">
        <v>67428.866999999998</v>
      </c>
      <c r="E1280" s="355">
        <v>206381.12999999992</v>
      </c>
      <c r="F1280" s="356">
        <v>65427.977999999981</v>
      </c>
      <c r="G1280" s="356">
        <v>19588.200000000008</v>
      </c>
      <c r="H1280" s="357">
        <v>358826.17499999993</v>
      </c>
      <c r="I1280" s="54"/>
      <c r="J1280" s="54"/>
      <c r="BY1280" s="247"/>
      <c r="BZ1280" s="64"/>
      <c r="CA1280" s="254"/>
      <c r="CB1280" s="254"/>
      <c r="CC1280" s="254"/>
      <c r="CD1280" s="254"/>
      <c r="CE1280" s="254"/>
      <c r="CF1280" s="247"/>
      <c r="CG1280" s="64"/>
      <c r="CH1280" s="255"/>
      <c r="CI1280" s="255"/>
      <c r="CJ1280" s="255"/>
      <c r="CK1280" s="255"/>
      <c r="CL1280" s="255"/>
      <c r="CM1280" s="256"/>
      <c r="CN1280" s="256"/>
      <c r="CO1280" s="256"/>
      <c r="CP1280" s="256"/>
      <c r="CQ1280" s="256"/>
      <c r="CR1280" s="247"/>
      <c r="CS1280" s="64"/>
      <c r="CT1280" s="226"/>
      <c r="CU1280" s="226"/>
      <c r="CV1280" s="226"/>
      <c r="CW1280" s="226"/>
      <c r="CX1280" s="226"/>
      <c r="CY1280" s="247"/>
      <c r="CZ1280" s="64"/>
      <c r="DA1280" s="256"/>
      <c r="DB1280" s="256"/>
      <c r="DC1280" s="256"/>
      <c r="DD1280" s="256"/>
      <c r="DE1280" s="256"/>
    </row>
    <row r="1281" spans="1:109" ht="16.5" x14ac:dyDescent="0.3">
      <c r="A1281" s="410">
        <v>2018</v>
      </c>
      <c r="B1281" s="64" t="s">
        <v>44</v>
      </c>
      <c r="C1281" s="358" t="s">
        <v>123</v>
      </c>
      <c r="D1281" s="359">
        <v>66520.073000000004</v>
      </c>
      <c r="E1281" s="359">
        <v>221717.99899999995</v>
      </c>
      <c r="F1281" s="360">
        <v>63670.511999999995</v>
      </c>
      <c r="G1281" s="360">
        <v>20100.269999999997</v>
      </c>
      <c r="H1281" s="118">
        <v>372008.85400000005</v>
      </c>
      <c r="I1281" s="54"/>
      <c r="J1281" s="54"/>
      <c r="BY1281" s="247"/>
      <c r="BZ1281" s="64"/>
      <c r="CA1281" s="254"/>
      <c r="CB1281" s="254"/>
      <c r="CC1281" s="254"/>
      <c r="CD1281" s="254"/>
      <c r="CE1281" s="254"/>
      <c r="CF1281" s="247"/>
      <c r="CG1281" s="64"/>
      <c r="CH1281" s="255"/>
      <c r="CI1281" s="255"/>
      <c r="CJ1281" s="255"/>
      <c r="CK1281" s="255"/>
      <c r="CL1281" s="255"/>
      <c r="CM1281" s="256"/>
      <c r="CN1281" s="256"/>
      <c r="CO1281" s="256"/>
      <c r="CP1281" s="256"/>
      <c r="CQ1281" s="256"/>
      <c r="CR1281" s="247"/>
      <c r="CS1281" s="64"/>
      <c r="CT1281" s="226"/>
      <c r="CU1281" s="226"/>
      <c r="CV1281" s="226"/>
      <c r="CW1281" s="226"/>
      <c r="CX1281" s="226"/>
      <c r="CY1281" s="247"/>
      <c r="CZ1281" s="64"/>
      <c r="DA1281" s="256"/>
      <c r="DB1281" s="256"/>
      <c r="DC1281" s="256"/>
      <c r="DD1281" s="256"/>
      <c r="DE1281" s="256"/>
    </row>
    <row r="1282" spans="1:109" ht="16.5" x14ac:dyDescent="0.3">
      <c r="A1282" s="391">
        <v>2018</v>
      </c>
      <c r="B1282" s="353" t="s">
        <v>45</v>
      </c>
      <c r="C1282" s="354" t="s">
        <v>123</v>
      </c>
      <c r="D1282" s="355">
        <v>71037.267999999982</v>
      </c>
      <c r="E1282" s="355">
        <v>241495.5575</v>
      </c>
      <c r="F1282" s="356">
        <v>71598.376500000013</v>
      </c>
      <c r="G1282" s="356">
        <v>20378.8325</v>
      </c>
      <c r="H1282" s="357">
        <v>404510.03450000013</v>
      </c>
      <c r="I1282" s="54"/>
      <c r="J1282" s="54"/>
      <c r="BY1282" s="247"/>
      <c r="BZ1282" s="64"/>
      <c r="CA1282" s="254"/>
      <c r="CB1282" s="254"/>
      <c r="CC1282" s="254"/>
      <c r="CD1282" s="254"/>
      <c r="CE1282" s="254"/>
      <c r="CF1282" s="247"/>
      <c r="CG1282" s="64"/>
      <c r="CH1282" s="255"/>
      <c r="CI1282" s="255"/>
      <c r="CJ1282" s="255"/>
      <c r="CK1282" s="255"/>
      <c r="CL1282" s="255"/>
      <c r="CM1282" s="256"/>
      <c r="CN1282" s="256"/>
      <c r="CO1282" s="256"/>
      <c r="CP1282" s="256"/>
      <c r="CQ1282" s="256"/>
      <c r="CR1282" s="247"/>
      <c r="CS1282" s="64"/>
      <c r="CT1282" s="226"/>
      <c r="CU1282" s="226"/>
      <c r="CV1282" s="226"/>
      <c r="CW1282" s="226"/>
      <c r="CX1282" s="226"/>
      <c r="CY1282" s="247"/>
      <c r="CZ1282" s="64"/>
      <c r="DA1282" s="256"/>
      <c r="DB1282" s="256"/>
      <c r="DC1282" s="256"/>
      <c r="DD1282" s="256"/>
      <c r="DE1282" s="256"/>
    </row>
    <row r="1283" spans="1:109" ht="16.5" x14ac:dyDescent="0.3">
      <c r="A1283" s="410">
        <v>2018</v>
      </c>
      <c r="B1283" s="64" t="s">
        <v>46</v>
      </c>
      <c r="C1283" s="358" t="s">
        <v>123</v>
      </c>
      <c r="D1283" s="359">
        <v>70763.702499999999</v>
      </c>
      <c r="E1283" s="359">
        <v>231566.03500000009</v>
      </c>
      <c r="F1283" s="360">
        <v>71337.559999999969</v>
      </c>
      <c r="G1283" s="360">
        <v>18584.242999999999</v>
      </c>
      <c r="H1283" s="118">
        <v>392251.54050000006</v>
      </c>
      <c r="I1283" s="54"/>
      <c r="J1283" s="54"/>
      <c r="BY1283" s="247"/>
      <c r="BZ1283" s="64"/>
      <c r="CA1283" s="254"/>
      <c r="CB1283" s="254"/>
      <c r="CC1283" s="254"/>
      <c r="CD1283" s="254"/>
      <c r="CE1283" s="254"/>
      <c r="CF1283" s="247"/>
      <c r="CG1283" s="64"/>
      <c r="CH1283" s="255"/>
      <c r="CI1283" s="255"/>
      <c r="CJ1283" s="255"/>
      <c r="CK1283" s="255"/>
      <c r="CL1283" s="255"/>
      <c r="CM1283" s="256"/>
      <c r="CN1283" s="256"/>
      <c r="CO1283" s="256"/>
      <c r="CP1283" s="256"/>
      <c r="CQ1283" s="256"/>
      <c r="CR1283" s="247"/>
      <c r="CS1283" s="64"/>
      <c r="CT1283" s="226"/>
      <c r="CU1283" s="226"/>
      <c r="CV1283" s="226"/>
      <c r="CW1283" s="226"/>
      <c r="CX1283" s="226"/>
      <c r="CY1283" s="247"/>
      <c r="CZ1283" s="64"/>
      <c r="DA1283" s="256"/>
      <c r="DB1283" s="256"/>
      <c r="DC1283" s="256"/>
      <c r="DD1283" s="256"/>
      <c r="DE1283" s="256"/>
    </row>
    <row r="1284" spans="1:109" ht="16.5" x14ac:dyDescent="0.3">
      <c r="A1284" s="391">
        <v>2018</v>
      </c>
      <c r="B1284" s="353" t="s">
        <v>47</v>
      </c>
      <c r="C1284" s="354" t="s">
        <v>123</v>
      </c>
      <c r="D1284" s="355">
        <v>71095.40400000001</v>
      </c>
      <c r="E1284" s="355">
        <v>246906.24950000015</v>
      </c>
      <c r="F1284" s="356">
        <v>71861.537999999986</v>
      </c>
      <c r="G1284" s="356">
        <v>17474.910000000003</v>
      </c>
      <c r="H1284" s="357">
        <v>407338.10149999993</v>
      </c>
      <c r="I1284" s="54"/>
      <c r="J1284" s="54"/>
      <c r="BY1284" s="247"/>
      <c r="BZ1284" s="64"/>
      <c r="CA1284" s="254"/>
      <c r="CB1284" s="254"/>
      <c r="CC1284" s="254"/>
      <c r="CD1284" s="254"/>
      <c r="CE1284" s="254"/>
      <c r="CF1284" s="247"/>
      <c r="CG1284" s="64"/>
      <c r="CH1284" s="255"/>
      <c r="CI1284" s="255"/>
      <c r="CJ1284" s="255"/>
      <c r="CK1284" s="255"/>
      <c r="CL1284" s="255"/>
      <c r="CM1284" s="256"/>
      <c r="CN1284" s="256"/>
      <c r="CO1284" s="256"/>
      <c r="CP1284" s="256"/>
      <c r="CQ1284" s="256"/>
      <c r="CR1284" s="247"/>
      <c r="CS1284" s="64"/>
      <c r="CT1284" s="226"/>
      <c r="CU1284" s="226"/>
      <c r="CV1284" s="226"/>
      <c r="CW1284" s="226"/>
      <c r="CX1284" s="226"/>
      <c r="CY1284" s="247"/>
      <c r="CZ1284" s="64"/>
      <c r="DA1284" s="256"/>
      <c r="DB1284" s="256"/>
      <c r="DC1284" s="256"/>
      <c r="DD1284" s="256"/>
      <c r="DE1284" s="256"/>
    </row>
    <row r="1285" spans="1:109" ht="16.5" x14ac:dyDescent="0.3">
      <c r="A1285" s="410">
        <v>2018</v>
      </c>
      <c r="B1285" s="64" t="s">
        <v>48</v>
      </c>
      <c r="C1285" s="358" t="s">
        <v>123</v>
      </c>
      <c r="D1285" s="359">
        <v>68983.281499999983</v>
      </c>
      <c r="E1285" s="359">
        <v>250002.04149999999</v>
      </c>
      <c r="F1285" s="360">
        <v>70682.677499999991</v>
      </c>
      <c r="G1285" s="360">
        <v>17908.485000000008</v>
      </c>
      <c r="H1285" s="118">
        <v>407576.48549999995</v>
      </c>
      <c r="I1285" s="54"/>
      <c r="J1285" s="54"/>
      <c r="BY1285" s="247"/>
      <c r="BZ1285" s="64"/>
      <c r="CA1285" s="254"/>
      <c r="CB1285" s="254"/>
      <c r="CC1285" s="254"/>
      <c r="CD1285" s="254"/>
      <c r="CE1285" s="254"/>
      <c r="CF1285" s="247"/>
      <c r="CG1285" s="64"/>
      <c r="CH1285" s="255"/>
      <c r="CI1285" s="255"/>
      <c r="CJ1285" s="255"/>
      <c r="CK1285" s="255"/>
      <c r="CL1285" s="255"/>
      <c r="CM1285" s="256"/>
      <c r="CN1285" s="256"/>
      <c r="CO1285" s="256"/>
      <c r="CP1285" s="256"/>
      <c r="CQ1285" s="256"/>
      <c r="CR1285" s="247"/>
      <c r="CS1285" s="64"/>
      <c r="CT1285" s="226"/>
      <c r="CU1285" s="226"/>
      <c r="CV1285" s="226"/>
      <c r="CW1285" s="226"/>
      <c r="CX1285" s="226"/>
      <c r="CY1285" s="247"/>
      <c r="CZ1285" s="64"/>
      <c r="DA1285" s="256"/>
      <c r="DB1285" s="256"/>
      <c r="DC1285" s="256"/>
      <c r="DD1285" s="256"/>
      <c r="DE1285" s="256"/>
    </row>
    <row r="1286" spans="1:109" ht="16.5" x14ac:dyDescent="0.3">
      <c r="A1286" s="391">
        <v>2018</v>
      </c>
      <c r="B1286" s="353" t="s">
        <v>49</v>
      </c>
      <c r="C1286" s="354" t="s">
        <v>123</v>
      </c>
      <c r="D1286" s="355">
        <v>72296.547999999995</v>
      </c>
      <c r="E1286" s="355">
        <v>242223.0765</v>
      </c>
      <c r="F1286" s="356">
        <v>64446.871500000001</v>
      </c>
      <c r="G1286" s="356">
        <v>16112.272499999997</v>
      </c>
      <c r="H1286" s="357">
        <v>395078.76850000012</v>
      </c>
      <c r="I1286" s="54"/>
      <c r="J1286" s="54"/>
      <c r="BY1286" s="247"/>
      <c r="BZ1286" s="64"/>
      <c r="CA1286" s="254"/>
      <c r="CB1286" s="254"/>
      <c r="CC1286" s="254"/>
      <c r="CD1286" s="254"/>
      <c r="CE1286" s="254"/>
      <c r="CF1286" s="247"/>
      <c r="CG1286" s="64"/>
      <c r="CH1286" s="255"/>
      <c r="CI1286" s="255"/>
      <c r="CJ1286" s="255"/>
      <c r="CK1286" s="255"/>
      <c r="CL1286" s="255"/>
      <c r="CM1286" s="256"/>
      <c r="CN1286" s="256"/>
      <c r="CO1286" s="256"/>
      <c r="CP1286" s="256"/>
      <c r="CQ1286" s="256"/>
      <c r="CR1286" s="247"/>
      <c r="CS1286" s="64"/>
      <c r="CT1286" s="226"/>
      <c r="CU1286" s="226"/>
      <c r="CV1286" s="226"/>
      <c r="CW1286" s="226"/>
      <c r="CX1286" s="226"/>
      <c r="CY1286" s="247"/>
      <c r="CZ1286" s="64"/>
      <c r="DA1286" s="256"/>
      <c r="DB1286" s="256"/>
      <c r="DC1286" s="256"/>
      <c r="DD1286" s="256"/>
      <c r="DE1286" s="256"/>
    </row>
    <row r="1287" spans="1:109" ht="16.5" x14ac:dyDescent="0.3">
      <c r="A1287" s="410">
        <v>2019</v>
      </c>
      <c r="B1287" s="64" t="s">
        <v>50</v>
      </c>
      <c r="C1287" s="358" t="s">
        <v>123</v>
      </c>
      <c r="D1287" s="359">
        <v>63367.124000000003</v>
      </c>
      <c r="E1287" s="359">
        <v>229029.47900000002</v>
      </c>
      <c r="F1287" s="360">
        <v>56931.55</v>
      </c>
      <c r="G1287" s="360">
        <v>15188.748000000003</v>
      </c>
      <c r="H1287" s="118">
        <v>364516.90100000013</v>
      </c>
      <c r="I1287" s="54"/>
      <c r="J1287" s="54"/>
      <c r="BY1287" s="247"/>
      <c r="BZ1287" s="64"/>
      <c r="CA1287" s="254"/>
      <c r="CB1287" s="254"/>
      <c r="CC1287" s="254"/>
      <c r="CD1287" s="254"/>
      <c r="CE1287" s="254"/>
      <c r="CF1287" s="247"/>
      <c r="CG1287" s="64"/>
      <c r="CH1287" s="255"/>
      <c r="CI1287" s="255"/>
      <c r="CJ1287" s="255"/>
      <c r="CK1287" s="255"/>
      <c r="CL1287" s="255"/>
      <c r="CM1287" s="256"/>
      <c r="CN1287" s="256"/>
      <c r="CO1287" s="256"/>
      <c r="CP1287" s="256"/>
      <c r="CQ1287" s="256"/>
      <c r="CR1287" s="247"/>
      <c r="CS1287" s="64"/>
      <c r="CT1287" s="226"/>
      <c r="CU1287" s="226"/>
      <c r="CV1287" s="226"/>
      <c r="CW1287" s="226"/>
      <c r="CX1287" s="226"/>
      <c r="CY1287" s="247"/>
      <c r="CZ1287" s="64"/>
      <c r="DA1287" s="256"/>
      <c r="DB1287" s="256"/>
      <c r="DC1287" s="256"/>
      <c r="DD1287" s="256"/>
      <c r="DE1287" s="256"/>
    </row>
    <row r="1288" spans="1:109" ht="16.5" x14ac:dyDescent="0.3">
      <c r="A1288" s="391">
        <v>2019</v>
      </c>
      <c r="B1288" s="353" t="s">
        <v>51</v>
      </c>
      <c r="C1288" s="354" t="s">
        <v>123</v>
      </c>
      <c r="D1288" s="355">
        <v>68734.13850000003</v>
      </c>
      <c r="E1288" s="355">
        <v>219614.58599999989</v>
      </c>
      <c r="F1288" s="356">
        <v>63630.320499999987</v>
      </c>
      <c r="G1288" s="356">
        <v>17245.870999999996</v>
      </c>
      <c r="H1288" s="357">
        <v>369224.91600000003</v>
      </c>
      <c r="I1288" s="54"/>
      <c r="J1288" s="54"/>
      <c r="BY1288" s="247"/>
      <c r="BZ1288" s="64"/>
      <c r="CA1288" s="254"/>
      <c r="CB1288" s="254"/>
      <c r="CC1288" s="254"/>
      <c r="CD1288" s="254"/>
      <c r="CE1288" s="254"/>
      <c r="CF1288" s="247"/>
      <c r="CG1288" s="64"/>
      <c r="CH1288" s="255"/>
      <c r="CI1288" s="255"/>
      <c r="CJ1288" s="255"/>
      <c r="CK1288" s="255"/>
      <c r="CL1288" s="255"/>
      <c r="CM1288" s="256"/>
      <c r="CN1288" s="256"/>
      <c r="CO1288" s="256"/>
      <c r="CP1288" s="256"/>
      <c r="CQ1288" s="256"/>
      <c r="CR1288" s="247"/>
      <c r="CS1288" s="64"/>
      <c r="CT1288" s="226"/>
      <c r="CU1288" s="226"/>
      <c r="CV1288" s="226"/>
      <c r="CW1288" s="226"/>
      <c r="CX1288" s="226"/>
      <c r="CY1288" s="247"/>
      <c r="CZ1288" s="64"/>
      <c r="DA1288" s="256"/>
      <c r="DB1288" s="256"/>
      <c r="DC1288" s="256"/>
      <c r="DD1288" s="256"/>
      <c r="DE1288" s="256"/>
    </row>
    <row r="1289" spans="1:109" ht="16.5" x14ac:dyDescent="0.3">
      <c r="A1289" s="410">
        <v>2019</v>
      </c>
      <c r="B1289" s="64" t="s">
        <v>52</v>
      </c>
      <c r="C1289" s="358" t="s">
        <v>123</v>
      </c>
      <c r="D1289" s="359">
        <v>71074.144499999966</v>
      </c>
      <c r="E1289" s="359">
        <v>227950.73249999998</v>
      </c>
      <c r="F1289" s="360">
        <v>59579.731500000009</v>
      </c>
      <c r="G1289" s="360">
        <v>16811.395</v>
      </c>
      <c r="H1289" s="118">
        <v>375416.00349999993</v>
      </c>
      <c r="I1289" s="54"/>
      <c r="J1289" s="54"/>
      <c r="BY1289" s="247"/>
      <c r="BZ1289" s="64"/>
      <c r="CA1289" s="254"/>
      <c r="CB1289" s="254"/>
      <c r="CC1289" s="254"/>
      <c r="CD1289" s="254"/>
      <c r="CE1289" s="254"/>
      <c r="CF1289" s="247"/>
      <c r="CG1289" s="64"/>
      <c r="CH1289" s="255"/>
      <c r="CI1289" s="255"/>
      <c r="CJ1289" s="255"/>
      <c r="CK1289" s="255"/>
      <c r="CL1289" s="255"/>
      <c r="CM1289" s="256"/>
      <c r="CN1289" s="256"/>
      <c r="CO1289" s="256"/>
      <c r="CP1289" s="256"/>
      <c r="CQ1289" s="256"/>
      <c r="CR1289" s="247"/>
      <c r="CS1289" s="64"/>
      <c r="CT1289" s="226"/>
      <c r="CU1289" s="226"/>
      <c r="CV1289" s="226"/>
      <c r="CW1289" s="226"/>
      <c r="CX1289" s="226"/>
      <c r="CY1289" s="247"/>
      <c r="CZ1289" s="64"/>
      <c r="DA1289" s="256"/>
      <c r="DB1289" s="256"/>
      <c r="DC1289" s="256"/>
      <c r="DD1289" s="256"/>
      <c r="DE1289" s="256"/>
    </row>
    <row r="1290" spans="1:109" ht="16.5" x14ac:dyDescent="0.3">
      <c r="A1290" s="391">
        <v>2019</v>
      </c>
      <c r="B1290" s="353" t="s">
        <v>40</v>
      </c>
      <c r="C1290" s="354" t="s">
        <v>123</v>
      </c>
      <c r="D1290" s="355">
        <v>65153.579499999993</v>
      </c>
      <c r="E1290" s="355">
        <v>244470.37100000007</v>
      </c>
      <c r="F1290" s="356">
        <v>56505.387499999983</v>
      </c>
      <c r="G1290" s="356">
        <v>16373.195000000003</v>
      </c>
      <c r="H1290" s="357">
        <v>382502.533</v>
      </c>
      <c r="I1290" s="54"/>
      <c r="J1290" s="54"/>
      <c r="BY1290" s="247"/>
      <c r="BZ1290" s="64"/>
      <c r="CA1290" s="254"/>
      <c r="CB1290" s="254"/>
      <c r="CC1290" s="254"/>
      <c r="CD1290" s="254"/>
      <c r="CE1290" s="254"/>
      <c r="CF1290" s="247"/>
      <c r="CG1290" s="64"/>
      <c r="CH1290" s="255"/>
      <c r="CI1290" s="255"/>
      <c r="CJ1290" s="255"/>
      <c r="CK1290" s="255"/>
      <c r="CL1290" s="255"/>
      <c r="CM1290" s="256"/>
      <c r="CN1290" s="256"/>
      <c r="CO1290" s="256"/>
      <c r="CP1290" s="256"/>
      <c r="CQ1290" s="256"/>
      <c r="CR1290" s="247"/>
      <c r="CS1290" s="64"/>
      <c r="CT1290" s="226"/>
      <c r="CU1290" s="226"/>
      <c r="CV1290" s="226"/>
      <c r="CW1290" s="226"/>
      <c r="CX1290" s="226"/>
      <c r="CY1290" s="247"/>
      <c r="CZ1290" s="64"/>
      <c r="DA1290" s="256"/>
      <c r="DB1290" s="256"/>
      <c r="DC1290" s="256"/>
      <c r="DD1290" s="256"/>
      <c r="DE1290" s="256"/>
    </row>
    <row r="1291" spans="1:109" ht="16.5" x14ac:dyDescent="0.3">
      <c r="A1291" s="410">
        <v>2019</v>
      </c>
      <c r="B1291" s="64" t="s">
        <v>42</v>
      </c>
      <c r="C1291" s="358" t="s">
        <v>123</v>
      </c>
      <c r="D1291" s="359">
        <v>70854.042499999981</v>
      </c>
      <c r="E1291" s="359">
        <v>229873.05700000006</v>
      </c>
      <c r="F1291" s="360">
        <v>65547.997999999992</v>
      </c>
      <c r="G1291" s="360">
        <v>18305.965</v>
      </c>
      <c r="H1291" s="118">
        <v>384581.0625</v>
      </c>
      <c r="I1291" s="54"/>
      <c r="J1291" s="54"/>
      <c r="BY1291" s="247"/>
      <c r="BZ1291" s="64"/>
      <c r="CA1291" s="254"/>
      <c r="CB1291" s="254"/>
      <c r="CC1291" s="254"/>
      <c r="CD1291" s="254"/>
      <c r="CE1291" s="254"/>
      <c r="CF1291" s="247"/>
      <c r="CG1291" s="64"/>
      <c r="CH1291" s="255"/>
      <c r="CI1291" s="255"/>
      <c r="CJ1291" s="255"/>
      <c r="CK1291" s="255"/>
      <c r="CL1291" s="255"/>
      <c r="CM1291" s="256"/>
      <c r="CN1291" s="256"/>
      <c r="CO1291" s="256"/>
      <c r="CP1291" s="256"/>
      <c r="CQ1291" s="256"/>
      <c r="CR1291" s="247"/>
      <c r="CS1291" s="64"/>
      <c r="CT1291" s="226"/>
      <c r="CU1291" s="226"/>
      <c r="CV1291" s="226"/>
      <c r="CW1291" s="226"/>
      <c r="CX1291" s="226"/>
      <c r="CY1291" s="247"/>
      <c r="CZ1291" s="64"/>
      <c r="DA1291" s="256"/>
      <c r="DB1291" s="256"/>
      <c r="DC1291" s="256"/>
      <c r="DD1291" s="256"/>
      <c r="DE1291" s="256"/>
    </row>
    <row r="1292" spans="1:109" ht="16.5" x14ac:dyDescent="0.3">
      <c r="A1292" s="391">
        <v>2019</v>
      </c>
      <c r="B1292" s="353" t="s">
        <v>43</v>
      </c>
      <c r="C1292" s="354" t="s">
        <v>123</v>
      </c>
      <c r="D1292" s="355">
        <v>65158.727499999994</v>
      </c>
      <c r="E1292" s="355">
        <v>207039.70400000009</v>
      </c>
      <c r="F1292" s="356">
        <v>63715.422500000008</v>
      </c>
      <c r="G1292" s="356">
        <v>17254.184999999998</v>
      </c>
      <c r="H1292" s="357">
        <v>353168.03899999999</v>
      </c>
      <c r="I1292" s="54"/>
      <c r="J1292" s="54"/>
      <c r="BY1292" s="247"/>
      <c r="BZ1292" s="64"/>
      <c r="CA1292" s="254"/>
      <c r="CB1292" s="254"/>
      <c r="CC1292" s="254"/>
      <c r="CD1292" s="254"/>
      <c r="CE1292" s="254"/>
      <c r="CF1292" s="247"/>
      <c r="CG1292" s="64"/>
      <c r="CH1292" s="255"/>
      <c r="CI1292" s="255"/>
      <c r="CJ1292" s="255"/>
      <c r="CK1292" s="255"/>
      <c r="CL1292" s="255"/>
      <c r="CM1292" s="256"/>
      <c r="CN1292" s="256"/>
      <c r="CO1292" s="256"/>
      <c r="CP1292" s="256"/>
      <c r="CQ1292" s="256"/>
      <c r="CR1292" s="247"/>
      <c r="CS1292" s="64"/>
      <c r="CT1292" s="226"/>
      <c r="CU1292" s="226"/>
      <c r="CV1292" s="226"/>
      <c r="CW1292" s="226"/>
      <c r="CX1292" s="226"/>
      <c r="CY1292" s="247"/>
      <c r="CZ1292" s="64"/>
      <c r="DA1292" s="256"/>
      <c r="DB1292" s="256"/>
      <c r="DC1292" s="256"/>
      <c r="DD1292" s="256"/>
      <c r="DE1292" s="256"/>
    </row>
    <row r="1293" spans="1:109" ht="16.5" x14ac:dyDescent="0.3">
      <c r="A1293" s="410">
        <v>2019</v>
      </c>
      <c r="B1293" s="64" t="s">
        <v>44</v>
      </c>
      <c r="C1293" s="358" t="s">
        <v>123</v>
      </c>
      <c r="D1293" s="359">
        <v>67105.861499999999</v>
      </c>
      <c r="E1293" s="359">
        <v>255102.92750000008</v>
      </c>
      <c r="F1293" s="360">
        <v>68585.50499999999</v>
      </c>
      <c r="G1293" s="360">
        <v>16977.371000000003</v>
      </c>
      <c r="H1293" s="118">
        <v>407771.66500000015</v>
      </c>
      <c r="I1293" s="54"/>
      <c r="J1293" s="54"/>
      <c r="BY1293" s="247"/>
      <c r="BZ1293" s="64"/>
      <c r="CA1293" s="254"/>
      <c r="CB1293" s="254"/>
      <c r="CC1293" s="254"/>
      <c r="CD1293" s="254"/>
      <c r="CE1293" s="254"/>
      <c r="CF1293" s="247"/>
      <c r="CG1293" s="64"/>
      <c r="CH1293" s="255"/>
      <c r="CI1293" s="255"/>
      <c r="CJ1293" s="255"/>
      <c r="CK1293" s="255"/>
      <c r="CL1293" s="255"/>
      <c r="CM1293" s="256"/>
      <c r="CN1293" s="256"/>
      <c r="CO1293" s="256"/>
      <c r="CP1293" s="256"/>
      <c r="CQ1293" s="256"/>
      <c r="CR1293" s="247"/>
      <c r="CS1293" s="64"/>
      <c r="CT1293" s="226"/>
      <c r="CU1293" s="226"/>
      <c r="CV1293" s="226"/>
      <c r="CW1293" s="226"/>
      <c r="CX1293" s="226"/>
      <c r="CY1293" s="247"/>
      <c r="CZ1293" s="64"/>
      <c r="DA1293" s="256"/>
      <c r="DB1293" s="256"/>
      <c r="DC1293" s="256"/>
      <c r="DD1293" s="256"/>
      <c r="DE1293" s="256"/>
    </row>
    <row r="1294" spans="1:109" ht="16.5" x14ac:dyDescent="0.3">
      <c r="A1294" s="391">
        <v>2019</v>
      </c>
      <c r="B1294" s="353" t="s">
        <v>45</v>
      </c>
      <c r="C1294" s="354" t="s">
        <v>123</v>
      </c>
      <c r="D1294" s="355">
        <v>74826.47</v>
      </c>
      <c r="E1294" s="355">
        <v>259065.693</v>
      </c>
      <c r="F1294" s="356">
        <v>66971.314000000013</v>
      </c>
      <c r="G1294" s="356">
        <v>18971.686999999994</v>
      </c>
      <c r="H1294" s="357">
        <v>419835.16400000011</v>
      </c>
      <c r="I1294" s="54"/>
      <c r="J1294" s="54"/>
      <c r="BY1294" s="247"/>
      <c r="BZ1294" s="64"/>
      <c r="CA1294" s="254"/>
      <c r="CB1294" s="254"/>
      <c r="CC1294" s="254"/>
      <c r="CD1294" s="254"/>
      <c r="CE1294" s="254"/>
      <c r="CF1294" s="247"/>
      <c r="CG1294" s="64"/>
      <c r="CH1294" s="255"/>
      <c r="CI1294" s="255"/>
      <c r="CJ1294" s="255"/>
      <c r="CK1294" s="255"/>
      <c r="CL1294" s="255"/>
      <c r="CM1294" s="256"/>
      <c r="CN1294" s="256"/>
      <c r="CO1294" s="256"/>
      <c r="CP1294" s="256"/>
      <c r="CQ1294" s="256"/>
      <c r="CR1294" s="247"/>
      <c r="CS1294" s="64"/>
      <c r="CT1294" s="226"/>
      <c r="CU1294" s="226"/>
      <c r="CV1294" s="226"/>
      <c r="CW1294" s="226"/>
      <c r="CX1294" s="226"/>
      <c r="CY1294" s="247"/>
      <c r="CZ1294" s="64"/>
      <c r="DA1294" s="256"/>
      <c r="DB1294" s="256"/>
      <c r="DC1294" s="256"/>
      <c r="DD1294" s="256"/>
      <c r="DE1294" s="256"/>
    </row>
    <row r="1295" spans="1:109" ht="16.5" x14ac:dyDescent="0.3">
      <c r="A1295" s="410">
        <v>2019</v>
      </c>
      <c r="B1295" s="64" t="s">
        <v>46</v>
      </c>
      <c r="C1295" s="358" t="s">
        <v>123</v>
      </c>
      <c r="D1295" s="359">
        <v>63929.832999999999</v>
      </c>
      <c r="E1295" s="359">
        <v>252114.46849999999</v>
      </c>
      <c r="F1295" s="360">
        <v>64457.242500000008</v>
      </c>
      <c r="G1295" s="360">
        <v>18458.118499999997</v>
      </c>
      <c r="H1295" s="118">
        <v>398959.66249999998</v>
      </c>
      <c r="I1295" s="54"/>
      <c r="J1295" s="54"/>
      <c r="BY1295" s="247"/>
      <c r="BZ1295" s="64"/>
      <c r="CA1295" s="254"/>
      <c r="CB1295" s="254"/>
      <c r="CC1295" s="254"/>
      <c r="CD1295" s="254"/>
      <c r="CE1295" s="254"/>
      <c r="CF1295" s="247"/>
      <c r="CG1295" s="64"/>
      <c r="CH1295" s="255"/>
      <c r="CI1295" s="255"/>
      <c r="CJ1295" s="255"/>
      <c r="CK1295" s="255"/>
      <c r="CL1295" s="255"/>
      <c r="CM1295" s="256"/>
      <c r="CN1295" s="256"/>
      <c r="CO1295" s="256"/>
      <c r="CP1295" s="256"/>
      <c r="CQ1295" s="256"/>
      <c r="CR1295" s="247"/>
      <c r="CS1295" s="64"/>
      <c r="CT1295" s="226"/>
      <c r="CU1295" s="226"/>
      <c r="CV1295" s="226"/>
      <c r="CW1295" s="226"/>
      <c r="CX1295" s="226"/>
      <c r="CY1295" s="247"/>
      <c r="CZ1295" s="64"/>
      <c r="DA1295" s="256"/>
      <c r="DB1295" s="256"/>
      <c r="DC1295" s="256"/>
      <c r="DD1295" s="256"/>
      <c r="DE1295" s="256"/>
    </row>
    <row r="1296" spans="1:109" ht="16.5" x14ac:dyDescent="0.3">
      <c r="A1296" s="391">
        <v>2019</v>
      </c>
      <c r="B1296" s="353" t="s">
        <v>47</v>
      </c>
      <c r="C1296" s="354" t="s">
        <v>123</v>
      </c>
      <c r="D1296" s="355">
        <v>70210.377500000002</v>
      </c>
      <c r="E1296" s="355">
        <v>249313.42350000012</v>
      </c>
      <c r="F1296" s="356">
        <v>67111.686999999991</v>
      </c>
      <c r="G1296" s="356">
        <v>24583.879999999997</v>
      </c>
      <c r="H1296" s="357">
        <v>411219.36800000013</v>
      </c>
      <c r="I1296" s="54"/>
      <c r="J1296" s="54"/>
      <c r="BY1296" s="247"/>
      <c r="BZ1296" s="64"/>
      <c r="CA1296" s="254"/>
      <c r="CB1296" s="254"/>
      <c r="CC1296" s="254"/>
      <c r="CD1296" s="254"/>
      <c r="CE1296" s="254"/>
      <c r="CF1296" s="247"/>
      <c r="CG1296" s="64"/>
      <c r="CH1296" s="255"/>
      <c r="CI1296" s="255"/>
      <c r="CJ1296" s="255"/>
      <c r="CK1296" s="255"/>
      <c r="CL1296" s="255"/>
      <c r="CM1296" s="256"/>
      <c r="CN1296" s="256"/>
      <c r="CO1296" s="256"/>
      <c r="CP1296" s="256"/>
      <c r="CQ1296" s="256"/>
      <c r="CR1296" s="247"/>
      <c r="CS1296" s="64"/>
      <c r="CT1296" s="226"/>
      <c r="CU1296" s="226"/>
      <c r="CV1296" s="226"/>
      <c r="CW1296" s="226"/>
      <c r="CX1296" s="226"/>
      <c r="CY1296" s="247"/>
      <c r="CZ1296" s="64"/>
      <c r="DA1296" s="256"/>
      <c r="DB1296" s="256"/>
      <c r="DC1296" s="256"/>
      <c r="DD1296" s="256"/>
      <c r="DE1296" s="256"/>
    </row>
    <row r="1297" spans="1:109" ht="16.5" x14ac:dyDescent="0.3">
      <c r="A1297" s="410">
        <v>2019</v>
      </c>
      <c r="B1297" s="64" t="s">
        <v>48</v>
      </c>
      <c r="C1297" s="358" t="s">
        <v>123</v>
      </c>
      <c r="D1297" s="359">
        <v>71668.446000000011</v>
      </c>
      <c r="E1297" s="359">
        <v>259578.0585000001</v>
      </c>
      <c r="F1297" s="360">
        <v>65977.662499999991</v>
      </c>
      <c r="G1297" s="360">
        <v>23594.021000000001</v>
      </c>
      <c r="H1297" s="118">
        <v>420818.18799999991</v>
      </c>
      <c r="I1297" s="54"/>
      <c r="J1297" s="54"/>
      <c r="BY1297" s="247"/>
      <c r="BZ1297" s="64"/>
      <c r="CA1297" s="254"/>
      <c r="CB1297" s="254"/>
      <c r="CC1297" s="254"/>
      <c r="CD1297" s="254"/>
      <c r="CE1297" s="254"/>
      <c r="CF1297" s="247"/>
      <c r="CG1297" s="64"/>
      <c r="CH1297" s="255"/>
      <c r="CI1297" s="255"/>
      <c r="CJ1297" s="255"/>
      <c r="CK1297" s="255"/>
      <c r="CL1297" s="255"/>
      <c r="CM1297" s="256"/>
      <c r="CN1297" s="256"/>
      <c r="CO1297" s="256"/>
      <c r="CP1297" s="256"/>
      <c r="CQ1297" s="256"/>
      <c r="CR1297" s="247"/>
      <c r="CS1297" s="64"/>
      <c r="CT1297" s="226"/>
      <c r="CU1297" s="226"/>
      <c r="CV1297" s="226"/>
      <c r="CW1297" s="226"/>
      <c r="CX1297" s="226"/>
      <c r="CY1297" s="247"/>
      <c r="CZ1297" s="64"/>
      <c r="DA1297" s="256"/>
      <c r="DB1297" s="256"/>
      <c r="DC1297" s="256"/>
      <c r="DD1297" s="256"/>
      <c r="DE1297" s="256"/>
    </row>
    <row r="1298" spans="1:109" ht="16.5" x14ac:dyDescent="0.3">
      <c r="A1298" s="390">
        <v>2019</v>
      </c>
      <c r="B1298" s="361" t="s">
        <v>49</v>
      </c>
      <c r="C1298" s="362" t="s">
        <v>123</v>
      </c>
      <c r="D1298" s="363">
        <v>75504.715499999991</v>
      </c>
      <c r="E1298" s="363">
        <v>263938.39449999999</v>
      </c>
      <c r="F1298" s="364">
        <v>64167.697499999995</v>
      </c>
      <c r="G1298" s="364">
        <v>20960.297499999993</v>
      </c>
      <c r="H1298" s="365">
        <v>424571.10499999998</v>
      </c>
      <c r="I1298" s="54"/>
      <c r="J1298" s="54"/>
      <c r="BY1298" s="247"/>
      <c r="BZ1298" s="64"/>
      <c r="CA1298" s="254"/>
      <c r="CB1298" s="254"/>
      <c r="CC1298" s="254"/>
      <c r="CD1298" s="254"/>
      <c r="CE1298" s="254"/>
      <c r="CF1298" s="247"/>
      <c r="CG1298" s="64"/>
      <c r="CH1298" s="255"/>
      <c r="CI1298" s="255"/>
      <c r="CJ1298" s="255"/>
      <c r="CK1298" s="255"/>
      <c r="CL1298" s="255"/>
      <c r="CM1298" s="256"/>
      <c r="CN1298" s="256"/>
      <c r="CO1298" s="256"/>
      <c r="CP1298" s="256"/>
      <c r="CQ1298" s="256"/>
      <c r="CR1298" s="247"/>
      <c r="CS1298" s="64"/>
      <c r="CT1298" s="226"/>
      <c r="CU1298" s="226"/>
      <c r="CV1298" s="226"/>
      <c r="CW1298" s="226"/>
      <c r="CX1298" s="226"/>
      <c r="CY1298" s="247"/>
      <c r="CZ1298" s="64"/>
      <c r="DA1298" s="256"/>
      <c r="DB1298" s="256"/>
      <c r="DC1298" s="256"/>
      <c r="DD1298" s="256"/>
      <c r="DE1298" s="256"/>
    </row>
    <row r="1299" spans="1:109" ht="16.5" x14ac:dyDescent="0.3">
      <c r="A1299" s="64"/>
      <c r="B1299" s="64"/>
      <c r="C1299" s="358"/>
      <c r="D1299" s="359"/>
      <c r="E1299" s="359"/>
      <c r="F1299" s="360"/>
      <c r="G1299" s="360"/>
      <c r="H1299" s="65"/>
      <c r="I1299" s="54"/>
      <c r="J1299" s="54"/>
      <c r="BY1299" s="247"/>
      <c r="BZ1299" s="64"/>
      <c r="CA1299" s="254"/>
      <c r="CB1299" s="254"/>
      <c r="CC1299" s="254"/>
      <c r="CD1299" s="254"/>
      <c r="CE1299" s="254"/>
      <c r="CF1299" s="247"/>
      <c r="CG1299" s="64"/>
      <c r="CH1299" s="255"/>
      <c r="CI1299" s="255"/>
      <c r="CJ1299" s="255"/>
      <c r="CK1299" s="255"/>
      <c r="CL1299" s="255"/>
      <c r="CM1299" s="256"/>
      <c r="CN1299" s="256"/>
      <c r="CO1299" s="256"/>
      <c r="CP1299" s="256"/>
      <c r="CQ1299" s="256"/>
      <c r="CR1299" s="247"/>
      <c r="CS1299" s="64"/>
      <c r="CT1299" s="226"/>
      <c r="CU1299" s="226"/>
      <c r="CV1299" s="226"/>
      <c r="CW1299" s="226"/>
      <c r="CX1299" s="226"/>
      <c r="CY1299" s="247"/>
      <c r="CZ1299" s="64"/>
      <c r="DA1299" s="256"/>
      <c r="DB1299" s="256"/>
      <c r="DC1299" s="256"/>
      <c r="DD1299" s="256"/>
      <c r="DE1299" s="256"/>
    </row>
    <row r="1300" spans="1:109" ht="15" customHeight="1" x14ac:dyDescent="0.2">
      <c r="A1300" s="267"/>
      <c r="B1300" s="165"/>
      <c r="C1300" s="165"/>
      <c r="D1300" s="238"/>
      <c r="E1300" s="238"/>
      <c r="F1300" s="238"/>
      <c r="G1300" s="238"/>
      <c r="H1300" s="238"/>
      <c r="I1300" s="54"/>
      <c r="J1300" s="54"/>
    </row>
    <row r="1301" spans="1:109" x14ac:dyDescent="0.2">
      <c r="A1301" s="268"/>
      <c r="B1301" s="269"/>
      <c r="C1301" s="270"/>
      <c r="D1301" s="271"/>
      <c r="E1301" s="271"/>
      <c r="F1301" s="271"/>
      <c r="G1301" s="271"/>
      <c r="H1301" s="272"/>
    </row>
    <row r="1302" spans="1:109" x14ac:dyDescent="0.2">
      <c r="A1302" s="175" t="s">
        <v>124</v>
      </c>
      <c r="B1302" s="273"/>
      <c r="C1302" s="273"/>
      <c r="D1302" s="273"/>
      <c r="E1302" s="273"/>
      <c r="F1302" s="273"/>
      <c r="G1302" s="274"/>
      <c r="H1302" s="275"/>
    </row>
    <row r="1303" spans="1:109" ht="32.25" customHeight="1" x14ac:dyDescent="0.2">
      <c r="A1303" s="594" t="s">
        <v>125</v>
      </c>
      <c r="B1303" s="595"/>
      <c r="C1303" s="595"/>
      <c r="D1303" s="595"/>
      <c r="E1303" s="595"/>
      <c r="F1303" s="595"/>
      <c r="G1303" s="595"/>
      <c r="H1303" s="596"/>
    </row>
    <row r="1304" spans="1:109" ht="18" customHeight="1" x14ac:dyDescent="0.2">
      <c r="A1304" s="276" t="s">
        <v>126</v>
      </c>
      <c r="B1304" s="273"/>
      <c r="C1304" s="273"/>
      <c r="D1304" s="273"/>
      <c r="E1304" s="273"/>
      <c r="F1304" s="273"/>
      <c r="G1304" s="273"/>
      <c r="H1304" s="275"/>
    </row>
    <row r="1305" spans="1:109" ht="21" customHeight="1" x14ac:dyDescent="0.2">
      <c r="A1305" s="594" t="s">
        <v>127</v>
      </c>
      <c r="B1305" s="595"/>
      <c r="C1305" s="595"/>
      <c r="D1305" s="595"/>
      <c r="E1305" s="595"/>
      <c r="F1305" s="595"/>
      <c r="G1305" s="595"/>
      <c r="H1305" s="596"/>
    </row>
    <row r="1306" spans="1:109" x14ac:dyDescent="0.2">
      <c r="A1306" s="594"/>
      <c r="B1306" s="595"/>
      <c r="C1306" s="595"/>
      <c r="D1306" s="595"/>
      <c r="E1306" s="595"/>
      <c r="F1306" s="595"/>
      <c r="G1306" s="595"/>
      <c r="H1306" s="596"/>
    </row>
    <row r="1307" spans="1:109" x14ac:dyDescent="0.2">
      <c r="A1307" s="597" t="s">
        <v>82</v>
      </c>
      <c r="B1307" s="598"/>
      <c r="C1307" s="598"/>
      <c r="D1307" s="598"/>
      <c r="E1307" s="598"/>
      <c r="F1307" s="598"/>
      <c r="G1307" s="598"/>
      <c r="H1307" s="275"/>
    </row>
    <row r="1308" spans="1:109" ht="35.25" customHeight="1" x14ac:dyDescent="0.2">
      <c r="A1308" s="522" t="s">
        <v>128</v>
      </c>
      <c r="B1308" s="523"/>
      <c r="C1308" s="523"/>
      <c r="D1308" s="523"/>
      <c r="E1308" s="523"/>
      <c r="F1308" s="523"/>
      <c r="G1308" s="523"/>
      <c r="H1308" s="524"/>
    </row>
    <row r="1309" spans="1:109" ht="36" customHeight="1" x14ac:dyDescent="0.2">
      <c r="A1309" s="522" t="s">
        <v>129</v>
      </c>
      <c r="B1309" s="523"/>
      <c r="C1309" s="523"/>
      <c r="D1309" s="523"/>
      <c r="E1309" s="523"/>
      <c r="F1309" s="523"/>
      <c r="G1309" s="523"/>
      <c r="H1309" s="524"/>
    </row>
    <row r="1310" spans="1:109" ht="15.75" customHeight="1" x14ac:dyDescent="0.2">
      <c r="A1310" s="522" t="s">
        <v>130</v>
      </c>
      <c r="B1310" s="523"/>
      <c r="C1310" s="523"/>
      <c r="D1310" s="523"/>
      <c r="E1310" s="523"/>
      <c r="F1310" s="523"/>
      <c r="G1310" s="523"/>
      <c r="H1310" s="524"/>
    </row>
    <row r="1311" spans="1:109" ht="9.75" customHeight="1" x14ac:dyDescent="0.2">
      <c r="A1311" s="522"/>
      <c r="B1311" s="523"/>
      <c r="C1311" s="523"/>
      <c r="D1311" s="523"/>
      <c r="E1311" s="523"/>
      <c r="F1311" s="523"/>
      <c r="G1311" s="523"/>
      <c r="H1311" s="524"/>
    </row>
    <row r="1312" spans="1:109" ht="16.5" customHeight="1" x14ac:dyDescent="0.2">
      <c r="A1312" s="277" t="str">
        <f>+'Anexo 1 '!A226</f>
        <v>Actualizado el  31 de julio de 2026</v>
      </c>
      <c r="B1312" s="273"/>
      <c r="C1312" s="273"/>
      <c r="D1312" s="273"/>
      <c r="E1312" s="273"/>
      <c r="F1312" s="273"/>
      <c r="G1312" s="273"/>
      <c r="H1312" s="640" t="s">
        <v>69</v>
      </c>
    </row>
    <row r="1313" spans="1:8" ht="6" customHeight="1" x14ac:dyDescent="0.2">
      <c r="A1313" s="278"/>
      <c r="B1313" s="279"/>
      <c r="C1313" s="279"/>
      <c r="D1313" s="279"/>
      <c r="E1313" s="279"/>
      <c r="F1313" s="279"/>
      <c r="G1313" s="279"/>
      <c r="H1313" s="87"/>
    </row>
  </sheetData>
  <mergeCells count="13">
    <mergeCell ref="A1311:H1311"/>
    <mergeCell ref="A1309:H1309"/>
    <mergeCell ref="A1310:H1310"/>
    <mergeCell ref="A1303:H1303"/>
    <mergeCell ref="A1305:H1306"/>
    <mergeCell ref="A1307:G1307"/>
    <mergeCell ref="A1308:H1308"/>
    <mergeCell ref="A1:H1"/>
    <mergeCell ref="A3:H4"/>
    <mergeCell ref="A7:A8"/>
    <mergeCell ref="B7:B8"/>
    <mergeCell ref="C7:C8"/>
    <mergeCell ref="D7:H7"/>
  </mergeCells>
  <phoneticPr fontId="57" type="noConversion"/>
  <conditionalFormatting sqref="CM3:CQ1299 DA3:DE1299">
    <cfRule type="cellIs" dxfId="1" priority="2" stopIfTrue="1" operator="notEqual">
      <formula>0</formula>
    </cfRule>
  </conditionalFormatting>
  <hyperlinks>
    <hyperlink ref="H1312" location="Índice!A1" display="Volver " xr:uid="{00000000-0004-0000-0700-000000000000}"/>
  </hyperlink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8D92-D768-44BB-B1B9-591B9AE9CF8F}">
  <dimension ref="A1:DD959"/>
  <sheetViews>
    <sheetView showGridLines="0" zoomScaleNormal="100" workbookViewId="0">
      <pane ySplit="8" topLeftCell="A943" activePane="bottomLeft" state="frozen"/>
      <selection activeCell="AG3" sqref="AG3"/>
      <selection pane="bottomLeft" activeCell="G958" sqref="G958"/>
    </sheetView>
  </sheetViews>
  <sheetFormatPr baseColWidth="10" defaultColWidth="11.42578125" defaultRowHeight="12.75" x14ac:dyDescent="0.2"/>
  <cols>
    <col min="1" max="2" width="6.85546875" style="2" customWidth="1"/>
    <col min="3" max="3" width="19.140625" style="2" bestFit="1" customWidth="1"/>
    <col min="4" max="4" width="15.5703125" style="2" customWidth="1"/>
    <col min="5" max="5" width="16.5703125" style="2" customWidth="1"/>
    <col min="6" max="6" width="16.140625" style="2" customWidth="1"/>
    <col min="7" max="7" width="17.140625" style="2" customWidth="1"/>
    <col min="8" max="8" width="12.28515625" style="2" customWidth="1"/>
    <col min="9" max="9" width="12.7109375" style="2" bestFit="1" customWidth="1"/>
    <col min="10" max="75" width="11.42578125" style="2"/>
    <col min="76" max="89" width="0" style="2" hidden="1" customWidth="1"/>
    <col min="90" max="90" width="11.7109375" style="2" hidden="1" customWidth="1"/>
    <col min="91" max="96" width="0" style="2" hidden="1" customWidth="1"/>
    <col min="97" max="101" width="14" style="252" hidden="1" customWidth="1"/>
    <col min="102" max="106" width="0" style="2" hidden="1" customWidth="1"/>
    <col min="107" max="107" width="16.85546875" style="2" hidden="1" customWidth="1"/>
    <col min="108" max="108" width="0" style="2" hidden="1" customWidth="1"/>
    <col min="109" max="16384" width="11.42578125" style="2"/>
  </cols>
  <sheetData>
    <row r="1" spans="1:108" ht="60" customHeight="1" x14ac:dyDescent="0.2">
      <c r="A1" s="593"/>
      <c r="B1" s="593"/>
      <c r="C1" s="593"/>
      <c r="D1" s="593"/>
      <c r="E1" s="593"/>
      <c r="F1" s="593"/>
      <c r="G1" s="593"/>
    </row>
    <row r="2" spans="1:108" ht="9" customHeight="1" x14ac:dyDescent="0.2">
      <c r="A2" s="253"/>
      <c r="B2" s="253"/>
      <c r="C2" s="253"/>
      <c r="D2" s="253"/>
      <c r="E2" s="253"/>
      <c r="F2" s="253"/>
      <c r="G2" s="253"/>
    </row>
    <row r="3" spans="1:108" ht="16.5" x14ac:dyDescent="0.3">
      <c r="A3" s="547" t="s">
        <v>27</v>
      </c>
      <c r="B3" s="547"/>
      <c r="C3" s="547"/>
      <c r="D3" s="547"/>
      <c r="E3" s="547"/>
      <c r="F3" s="547"/>
      <c r="G3" s="547"/>
      <c r="BX3" s="247">
        <v>2009</v>
      </c>
      <c r="BY3" s="64" t="s">
        <v>40</v>
      </c>
      <c r="BZ3" s="254" t="e">
        <f>+#REF!+#REF!+#REF!+#REF!+#REF!+#REF!+#REF!+#REF!+#REF!+#REF!+#REF!+#REF!+#REF!+#REF!+#REF!+#REF!+#REF!+#REF!+#REF!+#REF!+#REF!</f>
        <v>#REF!</v>
      </c>
      <c r="CA3" s="254" t="e">
        <f>+#REF!+#REF!+#REF!+#REF!+#REF!+#REF!+#REF!+#REF!+#REF!+#REF!+#REF!+#REF!+#REF!+#REF!+#REF!+#REF!+#REF!+#REF!+#REF!+#REF!+#REF!</f>
        <v>#REF!</v>
      </c>
      <c r="CB3" s="254" t="e">
        <f>+#REF!+#REF!+#REF!+#REF!+#REF!+#REF!+#REF!+#REF!+#REF!+#REF!+#REF!+#REF!+#REF!+#REF!+#REF!+#REF!+#REF!+#REF!+#REF!+#REF!+#REF!</f>
        <v>#REF!</v>
      </c>
      <c r="CC3" s="254" t="e">
        <f>+#REF!+#REF!+#REF!+#REF!+#REF!+#REF!+#REF!+#REF!+#REF!+#REF!+#REF!+#REF!+#REF!+#REF!+#REF!+#REF!+#REF!+#REF!+#REF!+#REF!+#REF!</f>
        <v>#REF!</v>
      </c>
      <c r="CD3" s="254" t="e">
        <f>+#REF!+#REF!+#REF!+#REF!+#REF!+#REF!+#REF!+#REF!+#REF!+#REF!+#REF!+#REF!+#REF!+#REF!+#REF!+#REF!+#REF!+#REF!+#REF!+#REF!+#REF!</f>
        <v>#REF!</v>
      </c>
      <c r="CE3" s="247">
        <v>2009</v>
      </c>
      <c r="CF3" s="64" t="s">
        <v>40</v>
      </c>
      <c r="CG3" s="255">
        <f>+'Anexo 4'!D11+'Anexo 4'!E11</f>
        <v>116602.18399999998</v>
      </c>
      <c r="CH3" s="255">
        <f>+'Anexo 4'!F11+'Anexo 4'!G11</f>
        <v>406388.09700000001</v>
      </c>
      <c r="CI3" s="255">
        <f>+'Anexo 4'!H11+'Anexo 4'!I11</f>
        <v>119278.01000000001</v>
      </c>
      <c r="CJ3" s="255" t="e">
        <f>+'Anexo 4'!#REF!+'Anexo 4'!#REF!+'Anexo 4'!#REF!+'Anexo 4'!#REF!+'Anexo 4'!J11+'Anexo 4'!K11</f>
        <v>#REF!</v>
      </c>
      <c r="CK3" s="255">
        <f>+'Anexo 4'!L11+'Anexo 4'!M11</f>
        <v>678660.64850000001</v>
      </c>
      <c r="CL3" s="256" t="e">
        <f t="shared" ref="CL3:CP8" si="0">+BZ3-CG3</f>
        <v>#REF!</v>
      </c>
      <c r="CM3" s="256" t="e">
        <f t="shared" si="0"/>
        <v>#REF!</v>
      </c>
      <c r="CN3" s="256" t="e">
        <f t="shared" si="0"/>
        <v>#REF!</v>
      </c>
      <c r="CO3" s="256" t="e">
        <f t="shared" si="0"/>
        <v>#REF!</v>
      </c>
      <c r="CP3" s="256" t="e">
        <f t="shared" si="0"/>
        <v>#REF!</v>
      </c>
      <c r="CQ3" s="247">
        <v>2009</v>
      </c>
      <c r="CR3" s="64" t="s">
        <v>40</v>
      </c>
      <c r="CS3" s="226">
        <f>'Anexo 2 '!C10</f>
        <v>116602.18399999999</v>
      </c>
      <c r="CT3" s="226">
        <f>'Anexo 2 '!D10</f>
        <v>406388.09700000001</v>
      </c>
      <c r="CU3" s="226">
        <f>'Anexo 2 '!E10</f>
        <v>119278.01</v>
      </c>
      <c r="CV3" s="226" t="e">
        <f>+'Anexo 2 '!#REF!+'Anexo 2 '!#REF!+'Anexo 2 '!#REF!</f>
        <v>#REF!</v>
      </c>
      <c r="CW3" s="226">
        <f>+'Anexo 2 '!G10</f>
        <v>678660.64850000013</v>
      </c>
      <c r="CX3" s="247">
        <v>2009</v>
      </c>
      <c r="CY3" s="64" t="s">
        <v>40</v>
      </c>
      <c r="CZ3" s="256">
        <f t="shared" ref="CZ3:DD8" si="1">+CG3-CS3</f>
        <v>0</v>
      </c>
      <c r="DA3" s="256">
        <f t="shared" si="1"/>
        <v>0</v>
      </c>
      <c r="DB3" s="256">
        <f t="shared" si="1"/>
        <v>0</v>
      </c>
      <c r="DC3" s="256" t="e">
        <f t="shared" si="1"/>
        <v>#REF!</v>
      </c>
      <c r="DD3" s="256">
        <f t="shared" si="1"/>
        <v>0</v>
      </c>
    </row>
    <row r="4" spans="1:108" ht="16.5" x14ac:dyDescent="0.3">
      <c r="A4" s="547"/>
      <c r="B4" s="547"/>
      <c r="C4" s="547"/>
      <c r="D4" s="547"/>
      <c r="E4" s="547"/>
      <c r="F4" s="547"/>
      <c r="G4" s="547"/>
      <c r="BX4" s="247">
        <v>2009</v>
      </c>
      <c r="BY4" s="64" t="s">
        <v>42</v>
      </c>
      <c r="BZ4" s="254" t="e">
        <f>+#REF!+#REF!+#REF!+#REF!+D264+#REF!+#REF!+#REF!+#REF!+#REF!+#REF!+#REF!+#REF!+#REF!+#REF!+#REF!+#REF!+#REF!+#REF!+#REF!+#REF!</f>
        <v>#REF!</v>
      </c>
      <c r="CA4" s="254" t="e">
        <f>+#REF!+#REF!+#REF!+#REF!+E264+#REF!+#REF!+#REF!+#REF!+#REF!+#REF!+#REF!+#REF!+#REF!+#REF!+#REF!+#REF!+#REF!+#REF!+#REF!+#REF!</f>
        <v>#REF!</v>
      </c>
      <c r="CB4" s="254" t="e">
        <f>+#REF!+#REF!+#REF!+#REF!+F264+#REF!+#REF!+#REF!+#REF!+#REF!+#REF!+#REF!+#REF!+#REF!+#REF!+#REF!+#REF!+#REF!+#REF!+#REF!+#REF!</f>
        <v>#REF!</v>
      </c>
      <c r="CC4" s="254" t="e">
        <f>+#REF!+#REF!+#REF!+#REF!+#REF!+#REF!+#REF!+#REF!+#REF!+#REF!+#REF!+#REF!+#REF!+#REF!+#REF!+#REF!+#REF!+#REF!+#REF!+#REF!+#REF!</f>
        <v>#REF!</v>
      </c>
      <c r="CD4" s="254" t="e">
        <f>+#REF!+#REF!+#REF!+#REF!+G264+#REF!+#REF!+#REF!+#REF!+#REF!+#REF!+#REF!+#REF!+#REF!+#REF!+#REF!+#REF!+#REF!+#REF!+#REF!+#REF!</f>
        <v>#REF!</v>
      </c>
      <c r="CE4" s="247">
        <v>2009</v>
      </c>
      <c r="CF4" s="64" t="s">
        <v>42</v>
      </c>
      <c r="CG4" s="255">
        <f>+'Anexo 4'!D12+'Anexo 4'!E12</f>
        <v>121007.25000000003</v>
      </c>
      <c r="CH4" s="255">
        <f>+'Anexo 4'!F12+'Anexo 4'!G12</f>
        <v>413062.55700000009</v>
      </c>
      <c r="CI4" s="255">
        <f>+'Anexo 4'!H12+'Anexo 4'!I12</f>
        <v>125680.14</v>
      </c>
      <c r="CJ4" s="255" t="e">
        <f>+'Anexo 4'!#REF!+'Anexo 4'!#REF!+'Anexo 4'!#REF!+'Anexo 4'!#REF!+'Anexo 4'!J12+'Anexo 4'!K12</f>
        <v>#REF!</v>
      </c>
      <c r="CK4" s="255">
        <f>+'Anexo 4'!L12+'Anexo 4'!M12</f>
        <v>695754.57950000011</v>
      </c>
      <c r="CL4" s="256" t="e">
        <f t="shared" si="0"/>
        <v>#REF!</v>
      </c>
      <c r="CM4" s="256" t="e">
        <f t="shared" si="0"/>
        <v>#REF!</v>
      </c>
      <c r="CN4" s="256" t="e">
        <f t="shared" si="0"/>
        <v>#REF!</v>
      </c>
      <c r="CO4" s="256" t="e">
        <f t="shared" si="0"/>
        <v>#REF!</v>
      </c>
      <c r="CP4" s="256" t="e">
        <f t="shared" si="0"/>
        <v>#REF!</v>
      </c>
      <c r="CQ4" s="247">
        <v>2009</v>
      </c>
      <c r="CR4" s="64" t="s">
        <v>42</v>
      </c>
      <c r="CS4" s="226">
        <f>'Anexo 2 '!C11</f>
        <v>121007.25000000003</v>
      </c>
      <c r="CT4" s="226">
        <f>'Anexo 2 '!D11</f>
        <v>413062.55700000009</v>
      </c>
      <c r="CU4" s="226">
        <f>'Anexo 2 '!E11</f>
        <v>125680.14000000001</v>
      </c>
      <c r="CV4" s="226" t="e">
        <f>+'Anexo 2 '!#REF!+'Anexo 2 '!#REF!+'Anexo 2 '!#REF!</f>
        <v>#REF!</v>
      </c>
      <c r="CW4" s="226">
        <f>+'Anexo 2 '!G11</f>
        <v>695754.57950000034</v>
      </c>
      <c r="CX4" s="247">
        <v>2009</v>
      </c>
      <c r="CY4" s="64" t="s">
        <v>42</v>
      </c>
      <c r="CZ4" s="256">
        <f t="shared" si="1"/>
        <v>0</v>
      </c>
      <c r="DA4" s="256">
        <f t="shared" si="1"/>
        <v>0</v>
      </c>
      <c r="DB4" s="256">
        <f t="shared" si="1"/>
        <v>0</v>
      </c>
      <c r="DC4" s="256" t="e">
        <f t="shared" si="1"/>
        <v>#REF!</v>
      </c>
      <c r="DD4" s="256">
        <f t="shared" si="1"/>
        <v>0</v>
      </c>
    </row>
    <row r="5" spans="1:108" ht="16.5" x14ac:dyDescent="0.3">
      <c r="A5" s="257" t="s">
        <v>131</v>
      </c>
      <c r="B5" s="258"/>
      <c r="C5" s="259"/>
      <c r="D5" s="259"/>
      <c r="E5" s="259"/>
      <c r="F5" s="259"/>
      <c r="G5" s="260"/>
      <c r="BX5" s="247">
        <v>2009</v>
      </c>
      <c r="BY5" s="64" t="s">
        <v>43</v>
      </c>
      <c r="BZ5" s="254" t="e">
        <f>+#REF!+#REF!+#REF!+#REF!+D265+#REF!+#REF!+#REF!+#REF!+#REF!+#REF!+#REF!+#REF!+#REF!+#REF!+#REF!+#REF!+#REF!+#REF!+#REF!+#REF!</f>
        <v>#REF!</v>
      </c>
      <c r="CA5" s="254" t="e">
        <f>+#REF!+#REF!+#REF!+#REF!+E265+#REF!+#REF!+#REF!+#REF!+#REF!+#REF!+#REF!+#REF!+#REF!+#REF!+#REF!+#REF!+#REF!+#REF!+#REF!+#REF!</f>
        <v>#REF!</v>
      </c>
      <c r="CB5" s="254" t="e">
        <f>+#REF!+#REF!+#REF!+#REF!+F265+#REF!+#REF!+#REF!+#REF!+#REF!+#REF!+#REF!+#REF!+#REF!+#REF!+#REF!+#REF!+#REF!+#REF!+#REF!+#REF!</f>
        <v>#REF!</v>
      </c>
      <c r="CC5" s="254" t="e">
        <f>+#REF!+#REF!+#REF!+#REF!+#REF!+#REF!+#REF!+#REF!+#REF!+#REF!+#REF!+#REF!+#REF!+#REF!+#REF!+#REF!+#REF!+#REF!+#REF!+#REF!+#REF!</f>
        <v>#REF!</v>
      </c>
      <c r="CD5" s="254" t="e">
        <f>+#REF!+#REF!+#REF!+#REF!+G265+#REF!+#REF!+#REF!+#REF!+#REF!+#REF!+#REF!+#REF!+#REF!+#REF!+#REF!+#REF!+#REF!+#REF!+#REF!+#REF!</f>
        <v>#REF!</v>
      </c>
      <c r="CE5" s="247">
        <v>2009</v>
      </c>
      <c r="CF5" s="64" t="s">
        <v>43</v>
      </c>
      <c r="CG5" s="255">
        <f>+'Anexo 4'!D13+'Anexo 4'!E13</f>
        <v>119886.80450000001</v>
      </c>
      <c r="CH5" s="255">
        <f>+'Anexo 4'!F13+'Anexo 4'!G13</f>
        <v>370382.97350000002</v>
      </c>
      <c r="CI5" s="255">
        <f>+'Anexo 4'!H13+'Anexo 4'!I13</f>
        <v>110851.3425</v>
      </c>
      <c r="CJ5" s="255" t="e">
        <f>+'Anexo 4'!#REF!+'Anexo 4'!#REF!+'Anexo 4'!#REF!+'Anexo 4'!#REF!+'Anexo 4'!J13+'Anexo 4'!K13</f>
        <v>#REF!</v>
      </c>
      <c r="CK5" s="255">
        <f>+'Anexo 4'!L13+'Anexo 4'!M13</f>
        <v>635398.91899999999</v>
      </c>
      <c r="CL5" s="256" t="e">
        <f t="shared" si="0"/>
        <v>#REF!</v>
      </c>
      <c r="CM5" s="256" t="e">
        <f t="shared" si="0"/>
        <v>#REF!</v>
      </c>
      <c r="CN5" s="256" t="e">
        <f t="shared" si="0"/>
        <v>#REF!</v>
      </c>
      <c r="CO5" s="256" t="e">
        <f t="shared" si="0"/>
        <v>#REF!</v>
      </c>
      <c r="CP5" s="256" t="e">
        <f t="shared" si="0"/>
        <v>#REF!</v>
      </c>
      <c r="CQ5" s="247">
        <v>2009</v>
      </c>
      <c r="CR5" s="64" t="s">
        <v>43</v>
      </c>
      <c r="CS5" s="226">
        <f>'Anexo 2 '!C12</f>
        <v>119886.80450000001</v>
      </c>
      <c r="CT5" s="226">
        <f>'Anexo 2 '!D12</f>
        <v>370382.97350000002</v>
      </c>
      <c r="CU5" s="226">
        <f>'Anexo 2 '!E12</f>
        <v>110851.34250000003</v>
      </c>
      <c r="CV5" s="226" t="e">
        <f>+'Anexo 2 '!#REF!+'Anexo 2 '!#REF!+'Anexo 2 '!#REF!</f>
        <v>#REF!</v>
      </c>
      <c r="CW5" s="226">
        <f>+'Anexo 2 '!G12</f>
        <v>635398.91900000011</v>
      </c>
      <c r="CX5" s="247">
        <v>2009</v>
      </c>
      <c r="CY5" s="64" t="s">
        <v>43</v>
      </c>
      <c r="CZ5" s="256">
        <f t="shared" si="1"/>
        <v>0</v>
      </c>
      <c r="DA5" s="256">
        <f t="shared" si="1"/>
        <v>0</v>
      </c>
      <c r="DB5" s="256">
        <f t="shared" si="1"/>
        <v>0</v>
      </c>
      <c r="DC5" s="256" t="e">
        <f t="shared" si="1"/>
        <v>#REF!</v>
      </c>
      <c r="DD5" s="256">
        <f t="shared" si="1"/>
        <v>0</v>
      </c>
    </row>
    <row r="6" spans="1:108" ht="16.5" x14ac:dyDescent="0.3">
      <c r="A6" s="21" t="s">
        <v>179</v>
      </c>
      <c r="B6" s="261"/>
      <c r="C6" s="261"/>
      <c r="D6" s="262"/>
      <c r="E6" s="263"/>
      <c r="F6" s="263"/>
      <c r="G6" s="264"/>
      <c r="BX6" s="247">
        <v>2009</v>
      </c>
      <c r="BY6" s="64" t="s">
        <v>44</v>
      </c>
      <c r="BZ6" s="254" t="e">
        <f>+#REF!+#REF!+#REF!+#REF!+D266+#REF!+#REF!+#REF!+#REF!+#REF!+#REF!+#REF!+#REF!+#REF!+#REF!+#REF!+#REF!+#REF!+#REF!+#REF!+#REF!</f>
        <v>#REF!</v>
      </c>
      <c r="CA6" s="254" t="e">
        <f>+#REF!+#REF!+#REF!+#REF!+E266+#REF!+#REF!+#REF!+#REF!+#REF!+#REF!+#REF!+#REF!+#REF!+#REF!+#REF!+#REF!+#REF!+#REF!+#REF!+#REF!</f>
        <v>#REF!</v>
      </c>
      <c r="CB6" s="254" t="e">
        <f>+#REF!+#REF!+#REF!+#REF!+F266+#REF!+#REF!+#REF!+#REF!+#REF!+#REF!+#REF!+#REF!+#REF!+#REF!+#REF!+#REF!+#REF!+#REF!+#REF!+#REF!</f>
        <v>#REF!</v>
      </c>
      <c r="CC6" s="254" t="e">
        <f>+#REF!+#REF!+#REF!+#REF!+#REF!+#REF!+#REF!+#REF!+#REF!+#REF!+#REF!+#REF!+#REF!+#REF!+#REF!+#REF!+#REF!+#REF!+#REF!+#REF!+#REF!</f>
        <v>#REF!</v>
      </c>
      <c r="CD6" s="254" t="e">
        <f>+#REF!+#REF!+#REF!+#REF!+G266+#REF!+#REF!+#REF!+#REF!+#REF!+#REF!+#REF!+#REF!+#REF!+#REF!+#REF!+#REF!+#REF!+#REF!+#REF!+#REF!</f>
        <v>#REF!</v>
      </c>
      <c r="CE6" s="247">
        <v>2009</v>
      </c>
      <c r="CF6" s="64" t="s">
        <v>44</v>
      </c>
      <c r="CG6" s="255">
        <f>+'Anexo 4'!D14+'Anexo 4'!E14</f>
        <v>128726.32250000001</v>
      </c>
      <c r="CH6" s="255">
        <f>+'Anexo 4'!F14+'Anexo 4'!G14</f>
        <v>441849.71399999998</v>
      </c>
      <c r="CI6" s="255">
        <f>+'Anexo 4'!H14+'Anexo 4'!I14</f>
        <v>128708.77750000001</v>
      </c>
      <c r="CJ6" s="255" t="e">
        <f>+'Anexo 4'!#REF!+'Anexo 4'!#REF!+'Anexo 4'!#REF!+'Anexo 4'!#REF!+'Anexo 4'!J14+'Anexo 4'!K14</f>
        <v>#REF!</v>
      </c>
      <c r="CK6" s="255">
        <f>+'Anexo 4'!L14+'Anexo 4'!M14</f>
        <v>741963.02499999991</v>
      </c>
      <c r="CL6" s="256" t="e">
        <f t="shared" si="0"/>
        <v>#REF!</v>
      </c>
      <c r="CM6" s="256" t="e">
        <f t="shared" si="0"/>
        <v>#REF!</v>
      </c>
      <c r="CN6" s="256" t="e">
        <f t="shared" si="0"/>
        <v>#REF!</v>
      </c>
      <c r="CO6" s="256" t="e">
        <f t="shared" si="0"/>
        <v>#REF!</v>
      </c>
      <c r="CP6" s="256" t="e">
        <f t="shared" si="0"/>
        <v>#REF!</v>
      </c>
      <c r="CQ6" s="247">
        <v>2009</v>
      </c>
      <c r="CR6" s="64" t="s">
        <v>44</v>
      </c>
      <c r="CS6" s="226">
        <f>'Anexo 2 '!C13</f>
        <v>128726.32250000001</v>
      </c>
      <c r="CT6" s="226">
        <f>'Anexo 2 '!D13</f>
        <v>441849.71399999998</v>
      </c>
      <c r="CU6" s="226">
        <f>'Anexo 2 '!E13</f>
        <v>128708.77749999998</v>
      </c>
      <c r="CV6" s="226" t="e">
        <f>+'Anexo 2 '!#REF!+'Anexo 2 '!#REF!+'Anexo 2 '!#REF!</f>
        <v>#REF!</v>
      </c>
      <c r="CW6" s="226">
        <f>+'Anexo 2 '!G13</f>
        <v>741963.02499999979</v>
      </c>
      <c r="CX6" s="247">
        <v>2009</v>
      </c>
      <c r="CY6" s="64" t="s">
        <v>44</v>
      </c>
      <c r="CZ6" s="256">
        <f t="shared" si="1"/>
        <v>0</v>
      </c>
      <c r="DA6" s="256">
        <f t="shared" si="1"/>
        <v>0</v>
      </c>
      <c r="DB6" s="256">
        <f t="shared" si="1"/>
        <v>0</v>
      </c>
      <c r="DC6" s="256" t="e">
        <f t="shared" si="1"/>
        <v>#REF!</v>
      </c>
      <c r="DD6" s="256">
        <f t="shared" si="1"/>
        <v>0</v>
      </c>
    </row>
    <row r="7" spans="1:108" ht="21" customHeight="1" x14ac:dyDescent="0.3">
      <c r="A7" s="548" t="s">
        <v>30</v>
      </c>
      <c r="B7" s="550" t="s">
        <v>31</v>
      </c>
      <c r="C7" s="589" t="s">
        <v>96</v>
      </c>
      <c r="D7" s="552" t="s">
        <v>32</v>
      </c>
      <c r="E7" s="552"/>
      <c r="F7" s="552"/>
      <c r="G7" s="563"/>
      <c r="BX7" s="247">
        <v>2009</v>
      </c>
      <c r="BY7" s="64" t="s">
        <v>45</v>
      </c>
      <c r="BZ7" s="254" t="e">
        <f>+#REF!+#REF!+#REF!+#REF!+D267+#REF!+#REF!+#REF!+#REF!+#REF!+#REF!+#REF!+#REF!+#REF!+#REF!+#REF!+#REF!+#REF!+#REF!+#REF!+#REF!</f>
        <v>#REF!</v>
      </c>
      <c r="CA7" s="254" t="e">
        <f>+#REF!+#REF!+#REF!+#REF!+E267+#REF!+#REF!+#REF!+#REF!+#REF!+#REF!+#REF!+#REF!+#REF!+#REF!+#REF!+#REF!+#REF!+#REF!+#REF!+#REF!</f>
        <v>#REF!</v>
      </c>
      <c r="CB7" s="254" t="e">
        <f>+#REF!+#REF!+#REF!+#REF!+F267+#REF!+#REF!+#REF!+#REF!+#REF!+#REF!+#REF!+#REF!+#REF!+#REF!+#REF!+#REF!+#REF!+#REF!+#REF!+#REF!</f>
        <v>#REF!</v>
      </c>
      <c r="CC7" s="254" t="e">
        <f>+#REF!+#REF!+#REF!+#REF!+#REF!+#REF!+#REF!+#REF!+#REF!+#REF!+#REF!+#REF!+#REF!+#REF!+#REF!+#REF!+#REF!+#REF!+#REF!+#REF!+#REF!</f>
        <v>#REF!</v>
      </c>
      <c r="CD7" s="254" t="e">
        <f>+#REF!+#REF!+#REF!+#REF!+G267+#REF!+#REF!+#REF!+#REF!+#REF!+#REF!+#REF!+#REF!+#REF!+#REF!+#REF!+#REF!+#REF!+#REF!+#REF!+#REF!</f>
        <v>#REF!</v>
      </c>
      <c r="CE7" s="247">
        <v>2009</v>
      </c>
      <c r="CF7" s="64" t="s">
        <v>45</v>
      </c>
      <c r="CG7" s="255">
        <f>+'Anexo 4'!D15+'Anexo 4'!E15</f>
        <v>118968.89950000004</v>
      </c>
      <c r="CH7" s="255">
        <f>+'Anexo 4'!F15+'Anexo 4'!G15</f>
        <v>428979.89900000003</v>
      </c>
      <c r="CI7" s="255">
        <f>+'Anexo 4'!H15+'Anexo 4'!I15</f>
        <v>114507.27999999997</v>
      </c>
      <c r="CJ7" s="255" t="e">
        <f>+'Anexo 4'!#REF!+'Anexo 4'!#REF!+'Anexo 4'!#REF!+'Anexo 4'!#REF!+'Anexo 4'!J15+'Anexo 4'!K15</f>
        <v>#REF!</v>
      </c>
      <c r="CK7" s="255">
        <f>+'Anexo 4'!L15+'Anexo 4'!M15</f>
        <v>700399.27850000001</v>
      </c>
      <c r="CL7" s="256" t="e">
        <f t="shared" si="0"/>
        <v>#REF!</v>
      </c>
      <c r="CM7" s="256" t="e">
        <f t="shared" si="0"/>
        <v>#REF!</v>
      </c>
      <c r="CN7" s="256" t="e">
        <f t="shared" si="0"/>
        <v>#REF!</v>
      </c>
      <c r="CO7" s="256" t="e">
        <f t="shared" si="0"/>
        <v>#REF!</v>
      </c>
      <c r="CP7" s="256" t="e">
        <f t="shared" si="0"/>
        <v>#REF!</v>
      </c>
      <c r="CQ7" s="247">
        <v>2009</v>
      </c>
      <c r="CR7" s="64" t="s">
        <v>45</v>
      </c>
      <c r="CS7" s="226">
        <f>'Anexo 2 '!C14</f>
        <v>118968.89950000003</v>
      </c>
      <c r="CT7" s="226">
        <f>'Anexo 2 '!D14</f>
        <v>428979.89900000003</v>
      </c>
      <c r="CU7" s="226">
        <f>'Anexo 2 '!E14</f>
        <v>114507.27999999998</v>
      </c>
      <c r="CV7" s="226" t="e">
        <f>+'Anexo 2 '!#REF!+'Anexo 2 '!#REF!+'Anexo 2 '!#REF!</f>
        <v>#REF!</v>
      </c>
      <c r="CW7" s="226">
        <f>+'Anexo 2 '!G14</f>
        <v>700399.2784999999</v>
      </c>
      <c r="CX7" s="247">
        <v>2009</v>
      </c>
      <c r="CY7" s="64" t="s">
        <v>45</v>
      </c>
      <c r="CZ7" s="256">
        <f t="shared" si="1"/>
        <v>0</v>
      </c>
      <c r="DA7" s="256">
        <f t="shared" si="1"/>
        <v>0</v>
      </c>
      <c r="DB7" s="256">
        <f t="shared" si="1"/>
        <v>0</v>
      </c>
      <c r="DC7" s="256" t="e">
        <f t="shared" si="1"/>
        <v>#REF!</v>
      </c>
      <c r="DD7" s="256">
        <f t="shared" si="1"/>
        <v>0</v>
      </c>
    </row>
    <row r="8" spans="1:108" ht="28.5" customHeight="1" x14ac:dyDescent="0.3">
      <c r="A8" s="561"/>
      <c r="B8" s="562"/>
      <c r="C8" s="590"/>
      <c r="D8" s="162" t="s">
        <v>61</v>
      </c>
      <c r="E8" s="369" t="s">
        <v>132</v>
      </c>
      <c r="F8" s="265" t="s">
        <v>63</v>
      </c>
      <c r="G8" s="104" t="s">
        <v>65</v>
      </c>
      <c r="BX8" s="247">
        <v>2009</v>
      </c>
      <c r="BY8" s="64" t="s">
        <v>46</v>
      </c>
      <c r="BZ8" s="254" t="e">
        <f>+#REF!+#REF!+#REF!+#REF!+D321+#REF!+#REF!+#REF!+#REF!+#REF!+#REF!+#REF!+#REF!+#REF!+#REF!+#REF!+#REF!+#REF!+#REF!+#REF!+#REF!</f>
        <v>#REF!</v>
      </c>
      <c r="CA8" s="254" t="e">
        <f>+#REF!+#REF!+#REF!+#REF!+E321+#REF!+#REF!+#REF!+#REF!+#REF!+#REF!+#REF!+#REF!+#REF!+#REF!+#REF!+#REF!+#REF!+#REF!+#REF!+#REF!</f>
        <v>#REF!</v>
      </c>
      <c r="CB8" s="254" t="e">
        <f>+#REF!+#REF!+#REF!+#REF!+F321+#REF!+#REF!+#REF!+#REF!+#REF!+#REF!+#REF!+#REF!+#REF!+#REF!+#REF!+#REF!+#REF!+#REF!+#REF!+#REF!</f>
        <v>#REF!</v>
      </c>
      <c r="CC8" s="254" t="e">
        <f>+#REF!+#REF!+#REF!+#REF!+#REF!+#REF!+#REF!+#REF!+#REF!+#REF!+#REF!+#REF!+#REF!+#REF!+#REF!+#REF!+#REF!+#REF!+#REF!+#REF!+#REF!</f>
        <v>#REF!</v>
      </c>
      <c r="CD8" s="254" t="e">
        <f>+#REF!+#REF!+#REF!+#REF!+G321+#REF!+#REF!+#REF!+#REF!+#REF!+#REF!+#REF!+#REF!+#REF!+#REF!+#REF!+#REF!+#REF!+#REF!+#REF!+#REF!</f>
        <v>#REF!</v>
      </c>
      <c r="CE8" s="247">
        <v>2009</v>
      </c>
      <c r="CF8" s="64" t="s">
        <v>46</v>
      </c>
      <c r="CG8" s="255">
        <f>+'Anexo 4'!D16+'Anexo 4'!E16</f>
        <v>140033.94249999992</v>
      </c>
      <c r="CH8" s="255">
        <f>+'Anexo 4'!F16+'Anexo 4'!G16</f>
        <v>423709.16600000003</v>
      </c>
      <c r="CI8" s="255">
        <f>+'Anexo 4'!H16+'Anexo 4'!I16</f>
        <v>123321.75499999999</v>
      </c>
      <c r="CJ8" s="255" t="e">
        <f>+'Anexo 4'!#REF!+'Anexo 4'!#REF!+'Anexo 4'!#REF!+'Anexo 4'!#REF!+'Anexo 4'!J16+'Anexo 4'!K16</f>
        <v>#REF!</v>
      </c>
      <c r="CK8" s="255">
        <f>+'Anexo 4'!L16+'Anexo 4'!M16</f>
        <v>725187.071</v>
      </c>
      <c r="CL8" s="256" t="e">
        <f t="shared" si="0"/>
        <v>#REF!</v>
      </c>
      <c r="CM8" s="256" t="e">
        <f t="shared" si="0"/>
        <v>#REF!</v>
      </c>
      <c r="CN8" s="256" t="e">
        <f t="shared" si="0"/>
        <v>#REF!</v>
      </c>
      <c r="CO8" s="256" t="e">
        <f t="shared" si="0"/>
        <v>#REF!</v>
      </c>
      <c r="CP8" s="256" t="e">
        <f t="shared" si="0"/>
        <v>#REF!</v>
      </c>
      <c r="CQ8" s="247">
        <v>2009</v>
      </c>
      <c r="CR8" s="64" t="s">
        <v>46</v>
      </c>
      <c r="CS8" s="226">
        <f>'Anexo 2 '!C15</f>
        <v>140033.94249999995</v>
      </c>
      <c r="CT8" s="226">
        <f>'Anexo 2 '!D15</f>
        <v>423709.16600000003</v>
      </c>
      <c r="CU8" s="226">
        <f>'Anexo 2 '!E15</f>
        <v>123321.75499999999</v>
      </c>
      <c r="CV8" s="226" t="e">
        <f>+'Anexo 2 '!#REF!+'Anexo 2 '!#REF!+'Anexo 2 '!#REF!</f>
        <v>#REF!</v>
      </c>
      <c r="CW8" s="226">
        <f>+'Anexo 2 '!G15</f>
        <v>725187.071</v>
      </c>
      <c r="CX8" s="247">
        <v>2009</v>
      </c>
      <c r="CY8" s="64" t="s">
        <v>46</v>
      </c>
      <c r="CZ8" s="256">
        <f t="shared" si="1"/>
        <v>0</v>
      </c>
      <c r="DA8" s="256">
        <f t="shared" si="1"/>
        <v>0</v>
      </c>
      <c r="DB8" s="256">
        <f t="shared" si="1"/>
        <v>0</v>
      </c>
      <c r="DC8" s="256" t="e">
        <f t="shared" si="1"/>
        <v>#REF!</v>
      </c>
      <c r="DD8" s="256">
        <f t="shared" si="1"/>
        <v>0</v>
      </c>
    </row>
    <row r="9" spans="1:108" ht="16.5" x14ac:dyDescent="0.3">
      <c r="A9" s="391">
        <v>2020</v>
      </c>
      <c r="B9" s="353" t="s">
        <v>50</v>
      </c>
      <c r="C9" s="354" t="s">
        <v>97</v>
      </c>
      <c r="D9" s="355">
        <v>26797.270000000004</v>
      </c>
      <c r="E9" s="355">
        <v>99481.030999999988</v>
      </c>
      <c r="F9" s="356">
        <v>57985.590500000006</v>
      </c>
      <c r="G9" s="357">
        <v>184263.8915</v>
      </c>
      <c r="H9" s="54"/>
      <c r="I9" s="54"/>
      <c r="BX9" s="247">
        <v>2011</v>
      </c>
      <c r="BY9" s="64" t="s">
        <v>44</v>
      </c>
      <c r="BZ9" s="254" t="e">
        <f>+D18+#REF!+#REF!+#REF!+#REF!+#REF!+#REF!+#REF!+#REF!+#REF!+#REF!+#REF!+#REF!+#REF!+#REF!+#REF!+#REF!+#REF!+#REF!+#REF!+#REF!</f>
        <v>#REF!</v>
      </c>
      <c r="CA9" s="254" t="e">
        <f>+E18+#REF!+#REF!+#REF!+#REF!+#REF!+#REF!+#REF!+#REF!+#REF!+#REF!+#REF!+#REF!+#REF!+#REF!+#REF!+#REF!+#REF!+#REF!+#REF!+#REF!</f>
        <v>#REF!</v>
      </c>
      <c r="CB9" s="254" t="e">
        <f>+F18+#REF!+#REF!+#REF!+#REF!+#REF!+#REF!+#REF!+#REF!+#REF!+#REF!+#REF!+#REF!+#REF!+#REF!+#REF!+#REF!+#REF!+#REF!+#REF!+#REF!</f>
        <v>#REF!</v>
      </c>
      <c r="CC9" s="254" t="e">
        <f>+#REF!+#REF!+#REF!+#REF!+#REF!+#REF!+#REF!+#REF!+#REF!+#REF!+#REF!+#REF!+#REF!+#REF!+#REF!+#REF!+#REF!+#REF!+#REF!+#REF!+#REF!</f>
        <v>#REF!</v>
      </c>
      <c r="CD9" s="254" t="e">
        <f>+G18+#REF!+#REF!+#REF!+#REF!+#REF!+#REF!+#REF!+#REF!+#REF!+#REF!+#REF!+#REF!+#REF!+#REF!+#REF!+#REF!+#REF!+#REF!+#REF!+#REF!</f>
        <v>#REF!</v>
      </c>
      <c r="CE9" s="247">
        <v>2011</v>
      </c>
      <c r="CF9" s="64" t="s">
        <v>44</v>
      </c>
      <c r="CG9" s="255">
        <f>+'Anexo 4'!D38+'Anexo 4'!E38</f>
        <v>183911.6715</v>
      </c>
      <c r="CH9" s="255">
        <f>+'Anexo 4'!F38+'Anexo 4'!G38</f>
        <v>499636.81699999981</v>
      </c>
      <c r="CI9" s="255">
        <f>+'Anexo 4'!H38+'Anexo 4'!I38</f>
        <v>125391.64349999999</v>
      </c>
      <c r="CJ9" s="255" t="e">
        <f>+'Anexo 4'!#REF!+'Anexo 4'!#REF!+'Anexo 4'!#REF!+'Anexo 4'!#REF!+'Anexo 4'!J38+'Anexo 4'!K38</f>
        <v>#REF!</v>
      </c>
      <c r="CK9" s="255">
        <f>+'Anexo 4'!L38+'Anexo 4'!M38</f>
        <v>851728.57899999991</v>
      </c>
      <c r="CL9" s="256" t="e">
        <f t="shared" ref="CL9:CP32" si="2">+BZ9-CG9</f>
        <v>#REF!</v>
      </c>
      <c r="CM9" s="256" t="e">
        <f t="shared" si="2"/>
        <v>#REF!</v>
      </c>
      <c r="CN9" s="256" t="e">
        <f t="shared" si="2"/>
        <v>#REF!</v>
      </c>
      <c r="CO9" s="256" t="e">
        <f t="shared" si="2"/>
        <v>#REF!</v>
      </c>
      <c r="CP9" s="256" t="e">
        <f t="shared" si="2"/>
        <v>#REF!</v>
      </c>
      <c r="CQ9" s="247">
        <v>2011</v>
      </c>
      <c r="CR9" s="64" t="s">
        <v>44</v>
      </c>
      <c r="CS9" s="226">
        <f>'Anexo 2 '!C37</f>
        <v>183911.6715</v>
      </c>
      <c r="CT9" s="226">
        <f>'Anexo 2 '!D37</f>
        <v>499636.81699999975</v>
      </c>
      <c r="CU9" s="226">
        <f>'Anexo 2 '!E37</f>
        <v>125391.64350000001</v>
      </c>
      <c r="CV9" s="226" t="e">
        <f>+'Anexo 2 '!#REF!+'Anexo 2 '!#REF!+'Anexo 2 '!#REF!</f>
        <v>#REF!</v>
      </c>
      <c r="CW9" s="226">
        <f>+'Anexo 2 '!G37</f>
        <v>851728.57899999979</v>
      </c>
      <c r="CX9" s="247">
        <v>2011</v>
      </c>
      <c r="CY9" s="64" t="s">
        <v>44</v>
      </c>
      <c r="CZ9" s="256">
        <f t="shared" ref="CZ9:DD24" si="3">+CG9-CS9</f>
        <v>0</v>
      </c>
      <c r="DA9" s="256">
        <f t="shared" si="3"/>
        <v>0</v>
      </c>
      <c r="DB9" s="256">
        <f t="shared" si="3"/>
        <v>0</v>
      </c>
      <c r="DC9" s="256" t="e">
        <f t="shared" si="3"/>
        <v>#REF!</v>
      </c>
      <c r="DD9" s="256">
        <f t="shared" si="3"/>
        <v>0</v>
      </c>
    </row>
    <row r="10" spans="1:108" ht="16.5" x14ac:dyDescent="0.3">
      <c r="A10" s="410">
        <v>2020</v>
      </c>
      <c r="B10" s="64" t="s">
        <v>51</v>
      </c>
      <c r="C10" s="358" t="s">
        <v>97</v>
      </c>
      <c r="D10" s="359">
        <v>36448.304499999998</v>
      </c>
      <c r="E10" s="359">
        <v>93881.33749999998</v>
      </c>
      <c r="F10" s="360">
        <v>69970.382499999992</v>
      </c>
      <c r="G10" s="118">
        <v>200300.0245</v>
      </c>
      <c r="H10" s="54"/>
      <c r="I10" s="54"/>
      <c r="BX10" s="247">
        <v>2011</v>
      </c>
      <c r="BY10" s="64" t="s">
        <v>45</v>
      </c>
      <c r="BZ10" s="254" t="e">
        <f>+D21+#REF!+#REF!+#REF!+#REF!+#REF!+#REF!+#REF!+#REF!+#REF!+#REF!+#REF!+#REF!+#REF!+#REF!+#REF!+#REF!+#REF!+#REF!+#REF!+#REF!</f>
        <v>#REF!</v>
      </c>
      <c r="CA10" s="254" t="e">
        <f>+E21+#REF!+#REF!+#REF!+#REF!+#REF!+#REF!+#REF!+#REF!+#REF!+#REF!+#REF!+#REF!+#REF!+#REF!+#REF!+#REF!+#REF!+#REF!+#REF!+#REF!</f>
        <v>#REF!</v>
      </c>
      <c r="CB10" s="254" t="e">
        <f>+F21+#REF!+#REF!+#REF!+#REF!+#REF!+#REF!+#REF!+#REF!+#REF!+#REF!+#REF!+#REF!+#REF!+#REF!+#REF!+#REF!+#REF!+#REF!+#REF!+#REF!</f>
        <v>#REF!</v>
      </c>
      <c r="CC10" s="254" t="e">
        <f>+#REF!+#REF!+#REF!+#REF!+#REF!+#REF!+#REF!+#REF!+#REF!+#REF!+#REF!+#REF!+#REF!+#REF!+#REF!+#REF!+#REF!+#REF!+#REF!+#REF!+#REF!</f>
        <v>#REF!</v>
      </c>
      <c r="CD10" s="254" t="e">
        <f>+G21+#REF!+#REF!+#REF!+#REF!+#REF!+#REF!+#REF!+#REF!+#REF!+#REF!+#REF!+#REF!+#REF!+#REF!+#REF!+#REF!+#REF!+#REF!+#REF!+#REF!</f>
        <v>#REF!</v>
      </c>
      <c r="CE10" s="247">
        <v>2011</v>
      </c>
      <c r="CF10" s="64" t="s">
        <v>45</v>
      </c>
      <c r="CG10" s="255">
        <f>+'Anexo 4'!D39+'Anexo 4'!E39</f>
        <v>192727.73499999996</v>
      </c>
      <c r="CH10" s="255">
        <f>+'Anexo 4'!F39+'Anexo 4'!G39</f>
        <v>530467.19349999994</v>
      </c>
      <c r="CI10" s="255">
        <f>+'Anexo 4'!H39+'Anexo 4'!I39</f>
        <v>147493.73549999998</v>
      </c>
      <c r="CJ10" s="255" t="e">
        <f>+'Anexo 4'!#REF!+'Anexo 4'!#REF!+'Anexo 4'!#REF!+'Anexo 4'!#REF!+'Anexo 4'!J39+'Anexo 4'!K39</f>
        <v>#REF!</v>
      </c>
      <c r="CK10" s="255">
        <f>+'Anexo 4'!L39+'Anexo 4'!M39</f>
        <v>916550.89149999979</v>
      </c>
      <c r="CL10" s="256" t="e">
        <f t="shared" si="2"/>
        <v>#REF!</v>
      </c>
      <c r="CM10" s="256" t="e">
        <f t="shared" si="2"/>
        <v>#REF!</v>
      </c>
      <c r="CN10" s="256" t="e">
        <f t="shared" si="2"/>
        <v>#REF!</v>
      </c>
      <c r="CO10" s="256" t="e">
        <f t="shared" si="2"/>
        <v>#REF!</v>
      </c>
      <c r="CP10" s="256" t="e">
        <f t="shared" si="2"/>
        <v>#REF!</v>
      </c>
      <c r="CQ10" s="247">
        <v>2011</v>
      </c>
      <c r="CR10" s="64" t="s">
        <v>45</v>
      </c>
      <c r="CS10" s="226">
        <f>'Anexo 2 '!C38</f>
        <v>192727.73499999996</v>
      </c>
      <c r="CT10" s="226">
        <f>'Anexo 2 '!D38</f>
        <v>530467.19349999994</v>
      </c>
      <c r="CU10" s="226">
        <f>'Anexo 2 '!E38</f>
        <v>147493.73549999998</v>
      </c>
      <c r="CV10" s="226" t="e">
        <f>+'Anexo 2 '!#REF!+'Anexo 2 '!#REF!+'Anexo 2 '!#REF!</f>
        <v>#REF!</v>
      </c>
      <c r="CW10" s="226">
        <f>+'Anexo 2 '!G38</f>
        <v>916550.89150000014</v>
      </c>
      <c r="CX10" s="247">
        <v>2011</v>
      </c>
      <c r="CY10" s="64" t="s">
        <v>45</v>
      </c>
      <c r="CZ10" s="256">
        <f t="shared" si="3"/>
        <v>0</v>
      </c>
      <c r="DA10" s="256">
        <f t="shared" si="3"/>
        <v>0</v>
      </c>
      <c r="DB10" s="256">
        <f t="shared" si="3"/>
        <v>0</v>
      </c>
      <c r="DC10" s="256" t="e">
        <f t="shared" si="3"/>
        <v>#REF!</v>
      </c>
      <c r="DD10" s="256">
        <f t="shared" si="3"/>
        <v>0</v>
      </c>
    </row>
    <row r="11" spans="1:108" ht="16.5" x14ac:dyDescent="0.3">
      <c r="A11" s="391">
        <v>2020</v>
      </c>
      <c r="B11" s="353" t="s">
        <v>52</v>
      </c>
      <c r="C11" s="354" t="s">
        <v>97</v>
      </c>
      <c r="D11" s="355">
        <v>24463.967500000006</v>
      </c>
      <c r="E11" s="355">
        <v>65686.41399999999</v>
      </c>
      <c r="F11" s="356">
        <v>53021.008000000009</v>
      </c>
      <c r="G11" s="357">
        <v>143171.38950000002</v>
      </c>
      <c r="H11" s="54"/>
      <c r="I11" s="54"/>
      <c r="BX11" s="247">
        <v>2011</v>
      </c>
      <c r="BY11" s="64" t="s">
        <v>46</v>
      </c>
      <c r="BZ11" s="254" t="e">
        <f>+D22+#REF!+#REF!+#REF!+#REF!+#REF!+#REF!+#REF!+#REF!+#REF!+#REF!+#REF!+#REF!+#REF!+#REF!+#REF!+#REF!+#REF!+#REF!+#REF!+#REF!</f>
        <v>#REF!</v>
      </c>
      <c r="CA11" s="254" t="e">
        <f>+E22+#REF!+#REF!+#REF!+#REF!+#REF!+#REF!+#REF!+#REF!+#REF!+#REF!+#REF!+#REF!+#REF!+#REF!+#REF!+#REF!+#REF!+#REF!+#REF!+#REF!</f>
        <v>#REF!</v>
      </c>
      <c r="CB11" s="254" t="e">
        <f>+F22+#REF!+#REF!+#REF!+#REF!+#REF!+#REF!+#REF!+#REF!+#REF!+#REF!+#REF!+#REF!+#REF!+#REF!+#REF!+#REF!+#REF!+#REF!+#REF!+#REF!</f>
        <v>#REF!</v>
      </c>
      <c r="CC11" s="254" t="e">
        <f>+#REF!+#REF!+#REF!+#REF!+#REF!+#REF!+#REF!+#REF!+#REF!+#REF!+#REF!+#REF!+#REF!+#REF!+#REF!+#REF!+#REF!+#REF!+#REF!+#REF!+#REF!</f>
        <v>#REF!</v>
      </c>
      <c r="CD11" s="254" t="e">
        <f>+G22+#REF!+#REF!+#REF!+#REF!+#REF!+#REF!+#REF!+#REF!+#REF!+#REF!+#REF!+#REF!+#REF!+#REF!+#REF!+#REF!+#REF!+#REF!+#REF!+#REF!</f>
        <v>#REF!</v>
      </c>
      <c r="CE11" s="247">
        <v>2011</v>
      </c>
      <c r="CF11" s="64" t="s">
        <v>46</v>
      </c>
      <c r="CG11" s="255">
        <f>+'Anexo 4'!D40+'Anexo 4'!E40</f>
        <v>193092.82050000006</v>
      </c>
      <c r="CH11" s="255">
        <f>+'Anexo 4'!F40+'Anexo 4'!G40</f>
        <v>531579.8685000001</v>
      </c>
      <c r="CI11" s="255">
        <f>+'Anexo 4'!H40+'Anexo 4'!I40</f>
        <v>149320.18950000001</v>
      </c>
      <c r="CJ11" s="255" t="e">
        <f>+'Anexo 4'!#REF!+'Anexo 4'!#REF!+'Anexo 4'!#REF!+'Anexo 4'!#REF!+'Anexo 4'!J40+'Anexo 4'!K40</f>
        <v>#REF!</v>
      </c>
      <c r="CK11" s="255">
        <f>+'Anexo 4'!L40+'Anexo 4'!M40</f>
        <v>918049.3045000002</v>
      </c>
      <c r="CL11" s="256" t="e">
        <f t="shared" si="2"/>
        <v>#REF!</v>
      </c>
      <c r="CM11" s="256" t="e">
        <f t="shared" si="2"/>
        <v>#REF!</v>
      </c>
      <c r="CN11" s="256" t="e">
        <f t="shared" si="2"/>
        <v>#REF!</v>
      </c>
      <c r="CO11" s="256" t="e">
        <f t="shared" si="2"/>
        <v>#REF!</v>
      </c>
      <c r="CP11" s="256" t="e">
        <f t="shared" si="2"/>
        <v>#REF!</v>
      </c>
      <c r="CQ11" s="247">
        <v>2011</v>
      </c>
      <c r="CR11" s="64" t="s">
        <v>46</v>
      </c>
      <c r="CS11" s="226">
        <f>'Anexo 2 '!C39</f>
        <v>193092.82050000003</v>
      </c>
      <c r="CT11" s="226">
        <f>'Anexo 2 '!D39</f>
        <v>531579.86850000022</v>
      </c>
      <c r="CU11" s="226">
        <f>'Anexo 2 '!E39</f>
        <v>149320.18950000009</v>
      </c>
      <c r="CV11" s="226" t="e">
        <f>+'Anexo 2 '!#REF!+'Anexo 2 '!#REF!+'Anexo 2 '!#REF!</f>
        <v>#REF!</v>
      </c>
      <c r="CW11" s="226">
        <f>+'Anexo 2 '!G39</f>
        <v>918049.30450000009</v>
      </c>
      <c r="CX11" s="247">
        <v>2011</v>
      </c>
      <c r="CY11" s="64" t="s">
        <v>46</v>
      </c>
      <c r="CZ11" s="256">
        <f t="shared" si="3"/>
        <v>0</v>
      </c>
      <c r="DA11" s="256">
        <f t="shared" si="3"/>
        <v>0</v>
      </c>
      <c r="DB11" s="256">
        <f t="shared" si="3"/>
        <v>0</v>
      </c>
      <c r="DC11" s="256" t="e">
        <f t="shared" si="3"/>
        <v>#REF!</v>
      </c>
      <c r="DD11" s="256">
        <f t="shared" si="3"/>
        <v>0</v>
      </c>
    </row>
    <row r="12" spans="1:108" ht="16.5" x14ac:dyDescent="0.3">
      <c r="A12" s="410">
        <v>2020</v>
      </c>
      <c r="B12" s="64" t="s">
        <v>40</v>
      </c>
      <c r="C12" s="358" t="s">
        <v>97</v>
      </c>
      <c r="D12" s="359">
        <v>2727.51</v>
      </c>
      <c r="E12" s="359">
        <v>37445.722500000003</v>
      </c>
      <c r="F12" s="360">
        <v>9637.9825000000001</v>
      </c>
      <c r="G12" s="118">
        <v>49811.214999999997</v>
      </c>
      <c r="H12" s="54"/>
      <c r="I12" s="54"/>
      <c r="BX12" s="247">
        <v>2011</v>
      </c>
      <c r="BY12" s="64" t="s">
        <v>47</v>
      </c>
      <c r="BZ12" s="254" t="e">
        <f>+D23+#REF!+#REF!+#REF!+#REF!+D341+#REF!+#REF!+#REF!+#REF!+#REF!+#REF!+#REF!+#REF!+#REF!+#REF!+#REF!+#REF!+#REF!+#REF!+#REF!</f>
        <v>#REF!</v>
      </c>
      <c r="CA12" s="254" t="e">
        <f>+E23+#REF!+#REF!+#REF!+#REF!+E341+#REF!+#REF!+#REF!+#REF!+#REF!+#REF!+#REF!+#REF!+#REF!+#REF!+#REF!+#REF!+#REF!+#REF!+#REF!</f>
        <v>#REF!</v>
      </c>
      <c r="CB12" s="254" t="e">
        <f>+F23+#REF!+#REF!+#REF!+#REF!+F341+#REF!+#REF!+#REF!+#REF!+#REF!+#REF!+#REF!+#REF!+#REF!+#REF!+#REF!+#REF!+#REF!+#REF!+#REF!</f>
        <v>#REF!</v>
      </c>
      <c r="CC12" s="254" t="e">
        <f>+#REF!+#REF!+#REF!+#REF!+#REF!+#REF!+#REF!+#REF!+#REF!+#REF!+#REF!+#REF!+#REF!+#REF!+#REF!+#REF!+#REF!+#REF!+#REF!+#REF!+#REF!</f>
        <v>#REF!</v>
      </c>
      <c r="CD12" s="254" t="e">
        <f>+G23+#REF!+#REF!+#REF!+#REF!+G341+#REF!+#REF!+#REF!+#REF!+#REF!+#REF!+#REF!+#REF!+#REF!+#REF!+#REF!+#REF!+#REF!+#REF!+#REF!</f>
        <v>#REF!</v>
      </c>
      <c r="CE12" s="247">
        <v>2011</v>
      </c>
      <c r="CF12" s="64" t="s">
        <v>47</v>
      </c>
      <c r="CG12" s="255">
        <f>+'Anexo 4'!D41+'Anexo 4'!E41</f>
        <v>182092.74999999994</v>
      </c>
      <c r="CH12" s="255">
        <f>+'Anexo 4'!F41+'Anexo 4'!G41</f>
        <v>523675.8465000001</v>
      </c>
      <c r="CI12" s="255">
        <f>+'Anexo 4'!H41+'Anexo 4'!I41</f>
        <v>136286.93499999997</v>
      </c>
      <c r="CJ12" s="255" t="e">
        <f>+'Anexo 4'!#REF!+'Anexo 4'!#REF!+'Anexo 4'!#REF!+'Anexo 4'!#REF!+'Anexo 4'!J41+'Anexo 4'!K41</f>
        <v>#REF!</v>
      </c>
      <c r="CK12" s="255">
        <f>+'Anexo 4'!L41+'Anexo 4'!M41</f>
        <v>887708.91449999996</v>
      </c>
      <c r="CL12" s="256" t="e">
        <f t="shared" si="2"/>
        <v>#REF!</v>
      </c>
      <c r="CM12" s="256" t="e">
        <f t="shared" si="2"/>
        <v>#REF!</v>
      </c>
      <c r="CN12" s="256" t="e">
        <f t="shared" si="2"/>
        <v>#REF!</v>
      </c>
      <c r="CO12" s="256" t="e">
        <f t="shared" si="2"/>
        <v>#REF!</v>
      </c>
      <c r="CP12" s="256" t="e">
        <f t="shared" si="2"/>
        <v>#REF!</v>
      </c>
      <c r="CQ12" s="247">
        <v>2011</v>
      </c>
      <c r="CR12" s="64" t="s">
        <v>47</v>
      </c>
      <c r="CS12" s="226">
        <f>'Anexo 2 '!C40</f>
        <v>182092.74999999997</v>
      </c>
      <c r="CT12" s="226">
        <f>'Anexo 2 '!D40</f>
        <v>523675.8465000001</v>
      </c>
      <c r="CU12" s="226">
        <f>'Anexo 2 '!E40</f>
        <v>136286.93499999997</v>
      </c>
      <c r="CV12" s="226" t="e">
        <f>+'Anexo 2 '!#REF!+'Anexo 2 '!#REF!+'Anexo 2 '!#REF!</f>
        <v>#REF!</v>
      </c>
      <c r="CW12" s="226">
        <f>+'Anexo 2 '!G40</f>
        <v>887708.91450000007</v>
      </c>
      <c r="CX12" s="247">
        <v>2011</v>
      </c>
      <c r="CY12" s="64" t="s">
        <v>47</v>
      </c>
      <c r="CZ12" s="256">
        <f t="shared" si="3"/>
        <v>0</v>
      </c>
      <c r="DA12" s="256">
        <f t="shared" si="3"/>
        <v>0</v>
      </c>
      <c r="DB12" s="256">
        <f t="shared" si="3"/>
        <v>0</v>
      </c>
      <c r="DC12" s="256" t="e">
        <f t="shared" si="3"/>
        <v>#REF!</v>
      </c>
      <c r="DD12" s="256">
        <f t="shared" si="3"/>
        <v>0</v>
      </c>
    </row>
    <row r="13" spans="1:108" ht="16.5" x14ac:dyDescent="0.3">
      <c r="A13" s="391">
        <v>2020</v>
      </c>
      <c r="B13" s="353" t="s">
        <v>42</v>
      </c>
      <c r="C13" s="354" t="s">
        <v>97</v>
      </c>
      <c r="D13" s="355">
        <v>25225.46849023438</v>
      </c>
      <c r="E13" s="355">
        <v>85415.204500919324</v>
      </c>
      <c r="F13" s="356">
        <v>46275.25900000002</v>
      </c>
      <c r="G13" s="357">
        <v>156915.93199115375</v>
      </c>
      <c r="H13" s="54"/>
      <c r="I13" s="54"/>
      <c r="BX13" s="247">
        <v>2011</v>
      </c>
      <c r="BY13" s="64" t="s">
        <v>48</v>
      </c>
      <c r="BZ13" s="254" t="e">
        <f>+D24+#REF!+#REF!+#REF!+#REF!+D342+#REF!+#REF!+#REF!+#REF!+#REF!+#REF!+#REF!+#REF!+#REF!+#REF!+#REF!+#REF!+#REF!+#REF!+#REF!</f>
        <v>#REF!</v>
      </c>
      <c r="CA13" s="254" t="e">
        <f>+E24+#REF!+#REF!+#REF!+#REF!+E342+#REF!+#REF!+#REF!+#REF!+#REF!+#REF!+#REF!+#REF!+#REF!+#REF!+#REF!+#REF!+#REF!+#REF!+#REF!</f>
        <v>#REF!</v>
      </c>
      <c r="CB13" s="254" t="e">
        <f>+F24+#REF!+#REF!+#REF!+#REF!+F342+#REF!+#REF!+#REF!+#REF!+#REF!+#REF!+#REF!+#REF!+#REF!+#REF!+#REF!+#REF!+#REF!+#REF!+#REF!</f>
        <v>#REF!</v>
      </c>
      <c r="CC13" s="254" t="e">
        <f>+#REF!+#REF!+#REF!+#REF!+#REF!+#REF!+#REF!+#REF!+#REF!+#REF!+#REF!+#REF!+#REF!+#REF!+#REF!+#REF!+#REF!+#REF!+#REF!+#REF!+#REF!</f>
        <v>#REF!</v>
      </c>
      <c r="CD13" s="254" t="e">
        <f>+G24+#REF!+#REF!+#REF!+#REF!+G342+#REF!+#REF!+#REF!+#REF!+#REF!+#REF!+#REF!+#REF!+#REF!+#REF!+#REF!+#REF!+#REF!+#REF!+#REF!</f>
        <v>#REF!</v>
      </c>
      <c r="CE13" s="247">
        <v>2011</v>
      </c>
      <c r="CF13" s="64" t="s">
        <v>48</v>
      </c>
      <c r="CG13" s="255">
        <f>+'Anexo 4'!D42+'Anexo 4'!E42</f>
        <v>176881.42700000003</v>
      </c>
      <c r="CH13" s="255">
        <f>+'Anexo 4'!F42+'Anexo 4'!G42</f>
        <v>521919.13000000012</v>
      </c>
      <c r="CI13" s="255">
        <f>+'Anexo 4'!H42+'Anexo 4'!I42</f>
        <v>141369.94250000003</v>
      </c>
      <c r="CJ13" s="255" t="e">
        <f>+'Anexo 4'!#REF!+'Anexo 4'!#REF!+'Anexo 4'!#REF!+'Anexo 4'!#REF!+'Anexo 4'!J42+'Anexo 4'!K42</f>
        <v>#REF!</v>
      </c>
      <c r="CK13" s="255">
        <f>+'Anexo 4'!L42+'Anexo 4'!M42</f>
        <v>885829.97700000019</v>
      </c>
      <c r="CL13" s="256" t="e">
        <f t="shared" si="2"/>
        <v>#REF!</v>
      </c>
      <c r="CM13" s="256" t="e">
        <f t="shared" si="2"/>
        <v>#REF!</v>
      </c>
      <c r="CN13" s="256" t="e">
        <f t="shared" si="2"/>
        <v>#REF!</v>
      </c>
      <c r="CO13" s="256" t="e">
        <f t="shared" si="2"/>
        <v>#REF!</v>
      </c>
      <c r="CP13" s="256" t="e">
        <f t="shared" si="2"/>
        <v>#REF!</v>
      </c>
      <c r="CQ13" s="247">
        <v>2011</v>
      </c>
      <c r="CR13" s="64" t="s">
        <v>48</v>
      </c>
      <c r="CS13" s="226">
        <f>'Anexo 2 '!C41</f>
        <v>176881.427</v>
      </c>
      <c r="CT13" s="226">
        <f>'Anexo 2 '!D41</f>
        <v>521919.13000000006</v>
      </c>
      <c r="CU13" s="226">
        <f>'Anexo 2 '!E41</f>
        <v>141369.94249999998</v>
      </c>
      <c r="CV13" s="226" t="e">
        <f>+'Anexo 2 '!#REF!+'Anexo 2 '!#REF!+'Anexo 2 '!#REF!</f>
        <v>#REF!</v>
      </c>
      <c r="CW13" s="226">
        <f>+'Anexo 2 '!G41</f>
        <v>885829.97699999996</v>
      </c>
      <c r="CX13" s="247">
        <v>2011</v>
      </c>
      <c r="CY13" s="64" t="s">
        <v>48</v>
      </c>
      <c r="CZ13" s="256">
        <f t="shared" si="3"/>
        <v>0</v>
      </c>
      <c r="DA13" s="256">
        <f t="shared" si="3"/>
        <v>0</v>
      </c>
      <c r="DB13" s="256">
        <f t="shared" si="3"/>
        <v>0</v>
      </c>
      <c r="DC13" s="256" t="e">
        <f t="shared" si="3"/>
        <v>#REF!</v>
      </c>
      <c r="DD13" s="256">
        <f t="shared" si="3"/>
        <v>0</v>
      </c>
    </row>
    <row r="14" spans="1:108" ht="16.5" x14ac:dyDescent="0.3">
      <c r="A14" s="410">
        <v>2020</v>
      </c>
      <c r="B14" s="64" t="s">
        <v>43</v>
      </c>
      <c r="C14" s="358" t="s">
        <v>97</v>
      </c>
      <c r="D14" s="359">
        <v>31325.37200976563</v>
      </c>
      <c r="E14" s="359">
        <v>95876.494502619738</v>
      </c>
      <c r="F14" s="360">
        <v>55823.803000000014</v>
      </c>
      <c r="G14" s="118">
        <v>183025.66951238539</v>
      </c>
      <c r="H14" s="54"/>
      <c r="I14" s="54"/>
      <c r="BX14" s="247"/>
      <c r="BY14" s="64"/>
      <c r="BZ14" s="254"/>
      <c r="CA14" s="254"/>
      <c r="CB14" s="254"/>
      <c r="CC14" s="254"/>
      <c r="CD14" s="254"/>
      <c r="CE14" s="247"/>
      <c r="CF14" s="64"/>
      <c r="CG14" s="255"/>
      <c r="CH14" s="255"/>
      <c r="CI14" s="255"/>
      <c r="CJ14" s="255"/>
      <c r="CK14" s="255"/>
      <c r="CL14" s="256"/>
      <c r="CM14" s="256"/>
      <c r="CN14" s="256"/>
      <c r="CO14" s="256"/>
      <c r="CP14" s="256"/>
      <c r="CQ14" s="247"/>
      <c r="CR14" s="64"/>
      <c r="CS14" s="226"/>
      <c r="CT14" s="226"/>
      <c r="CU14" s="226"/>
      <c r="CV14" s="226"/>
      <c r="CW14" s="226"/>
      <c r="CX14" s="247"/>
      <c r="CY14" s="64"/>
      <c r="CZ14" s="256"/>
      <c r="DA14" s="256"/>
      <c r="DB14" s="256"/>
      <c r="DC14" s="256"/>
      <c r="DD14" s="256"/>
    </row>
    <row r="15" spans="1:108" ht="16.5" x14ac:dyDescent="0.3">
      <c r="A15" s="391">
        <v>2020</v>
      </c>
      <c r="B15" s="353" t="s">
        <v>44</v>
      </c>
      <c r="C15" s="354" t="s">
        <v>97</v>
      </c>
      <c r="D15" s="355">
        <v>33278.258048828131</v>
      </c>
      <c r="E15" s="355">
        <v>114354.63047257613</v>
      </c>
      <c r="F15" s="356">
        <v>60382.19549961853</v>
      </c>
      <c r="G15" s="357">
        <v>208015.08402102278</v>
      </c>
      <c r="H15" s="54"/>
      <c r="I15" s="54"/>
      <c r="BX15" s="247"/>
      <c r="BY15" s="64"/>
      <c r="BZ15" s="254"/>
      <c r="CA15" s="254"/>
      <c r="CB15" s="254"/>
      <c r="CC15" s="254"/>
      <c r="CD15" s="254"/>
      <c r="CE15" s="247"/>
      <c r="CF15" s="64"/>
      <c r="CG15" s="255"/>
      <c r="CH15" s="255"/>
      <c r="CI15" s="255"/>
      <c r="CJ15" s="255"/>
      <c r="CK15" s="255"/>
      <c r="CL15" s="256"/>
      <c r="CM15" s="256"/>
      <c r="CN15" s="256"/>
      <c r="CO15" s="256"/>
      <c r="CP15" s="256"/>
      <c r="CQ15" s="247"/>
      <c r="CR15" s="64"/>
      <c r="CS15" s="226"/>
      <c r="CT15" s="226"/>
      <c r="CU15" s="226"/>
      <c r="CV15" s="226"/>
      <c r="CW15" s="226"/>
      <c r="CX15" s="247"/>
      <c r="CY15" s="64"/>
      <c r="CZ15" s="256"/>
      <c r="DA15" s="256"/>
      <c r="DB15" s="256"/>
      <c r="DC15" s="256"/>
      <c r="DD15" s="256"/>
    </row>
    <row r="16" spans="1:108" ht="16.5" x14ac:dyDescent="0.3">
      <c r="A16" s="410">
        <v>2020</v>
      </c>
      <c r="B16" s="64" t="s">
        <v>45</v>
      </c>
      <c r="C16" s="358" t="s">
        <v>97</v>
      </c>
      <c r="D16" s="359">
        <v>31030.13500488281</v>
      </c>
      <c r="E16" s="359">
        <v>110818.15898639106</v>
      </c>
      <c r="F16" s="360">
        <v>56611.527999999991</v>
      </c>
      <c r="G16" s="118">
        <v>198459.82199127384</v>
      </c>
      <c r="H16" s="54"/>
      <c r="I16" s="54"/>
      <c r="BX16" s="247">
        <v>2011</v>
      </c>
      <c r="BY16" s="64" t="s">
        <v>49</v>
      </c>
      <c r="BZ16" s="254" t="e">
        <f>+D25+#REF!+#REF!+#REF!+#REF!+D343+#REF!+#REF!+#REF!+#REF!+#REF!+#REF!+#REF!+#REF!+#REF!+#REF!+#REF!+#REF!+#REF!+#REF!+#REF!</f>
        <v>#REF!</v>
      </c>
      <c r="CA16" s="254" t="e">
        <f>+E25+#REF!+#REF!+#REF!+#REF!+E343+#REF!+#REF!+#REF!+#REF!+#REF!+#REF!+#REF!+#REF!+#REF!+#REF!+#REF!+#REF!+#REF!+#REF!+#REF!</f>
        <v>#REF!</v>
      </c>
      <c r="CB16" s="254" t="e">
        <f>+F25+#REF!+#REF!+#REF!+#REF!+F343+#REF!+#REF!+#REF!+#REF!+#REF!+#REF!+#REF!+#REF!+#REF!+#REF!+#REF!+#REF!+#REF!+#REF!+#REF!</f>
        <v>#REF!</v>
      </c>
      <c r="CC16" s="254" t="e">
        <f>+#REF!+#REF!+#REF!+#REF!+#REF!+#REF!+#REF!+#REF!+#REF!+#REF!+#REF!+#REF!+#REF!+#REF!+#REF!+#REF!+#REF!+#REF!+#REF!+#REF!+#REF!</f>
        <v>#REF!</v>
      </c>
      <c r="CD16" s="254" t="e">
        <f>+G25+#REF!+#REF!+#REF!+#REF!+G343+#REF!+#REF!+#REF!+#REF!+#REF!+#REF!+#REF!+#REF!+#REF!+#REF!+#REF!+#REF!+#REF!+#REF!+#REF!</f>
        <v>#REF!</v>
      </c>
      <c r="CE16" s="247">
        <v>2011</v>
      </c>
      <c r="CF16" s="64" t="s">
        <v>49</v>
      </c>
      <c r="CG16" s="255">
        <f>+'Anexo 4'!D43+'Anexo 4'!E43</f>
        <v>170042.98949999991</v>
      </c>
      <c r="CH16" s="255">
        <f>+'Anexo 4'!F43+'Anexo 4'!G43</f>
        <v>540539.33349999995</v>
      </c>
      <c r="CI16" s="255">
        <f>+'Anexo 4'!H43+'Anexo 4'!I43</f>
        <v>128850.51</v>
      </c>
      <c r="CJ16" s="255" t="e">
        <f>+'Anexo 4'!#REF!+'Anexo 4'!#REF!+'Anexo 4'!#REF!+'Anexo 4'!#REF!+'Anexo 4'!J43+'Anexo 4'!K43</f>
        <v>#REF!</v>
      </c>
      <c r="CK16" s="255">
        <f>+'Anexo 4'!L43+'Anexo 4'!M43</f>
        <v>883854.39549999987</v>
      </c>
      <c r="CL16" s="256" t="e">
        <f t="shared" si="2"/>
        <v>#REF!</v>
      </c>
      <c r="CM16" s="256" t="e">
        <f t="shared" si="2"/>
        <v>#REF!</v>
      </c>
      <c r="CN16" s="256" t="e">
        <f t="shared" si="2"/>
        <v>#REF!</v>
      </c>
      <c r="CO16" s="256" t="e">
        <f t="shared" si="2"/>
        <v>#REF!</v>
      </c>
      <c r="CP16" s="256" t="e">
        <f t="shared" si="2"/>
        <v>#REF!</v>
      </c>
      <c r="CQ16" s="247">
        <v>2011</v>
      </c>
      <c r="CR16" s="64" t="s">
        <v>49</v>
      </c>
      <c r="CS16" s="226">
        <f>'Anexo 2 '!C42</f>
        <v>170042.98949999994</v>
      </c>
      <c r="CT16" s="226">
        <f>'Anexo 2 '!D42</f>
        <v>540539.33349999995</v>
      </c>
      <c r="CU16" s="226">
        <f>'Anexo 2 '!E42</f>
        <v>128850.51000000001</v>
      </c>
      <c r="CV16" s="226" t="e">
        <f>+'Anexo 2 '!#REF!+'Anexo 2 '!#REF!+'Anexo 2 '!#REF!</f>
        <v>#REF!</v>
      </c>
      <c r="CW16" s="226">
        <f>+'Anexo 2 '!G42</f>
        <v>883854.3955000001</v>
      </c>
      <c r="CX16" s="247">
        <v>2011</v>
      </c>
      <c r="CY16" s="64" t="s">
        <v>49</v>
      </c>
      <c r="CZ16" s="256">
        <f t="shared" si="3"/>
        <v>0</v>
      </c>
      <c r="DA16" s="256">
        <f t="shared" si="3"/>
        <v>0</v>
      </c>
      <c r="DB16" s="256">
        <f t="shared" si="3"/>
        <v>0</v>
      </c>
      <c r="DC16" s="256" t="e">
        <f t="shared" si="3"/>
        <v>#REF!</v>
      </c>
      <c r="DD16" s="256">
        <f t="shared" si="3"/>
        <v>0</v>
      </c>
    </row>
    <row r="17" spans="1:108" ht="16.5" x14ac:dyDescent="0.3">
      <c r="A17" s="391">
        <v>2020</v>
      </c>
      <c r="B17" s="353" t="s">
        <v>46</v>
      </c>
      <c r="C17" s="354" t="s">
        <v>97</v>
      </c>
      <c r="D17" s="355">
        <v>26603.29004882813</v>
      </c>
      <c r="E17" s="355">
        <v>115263.88509762762</v>
      </c>
      <c r="F17" s="356">
        <v>66765.319999999978</v>
      </c>
      <c r="G17" s="357">
        <v>208632.49514645574</v>
      </c>
      <c r="H17" s="54"/>
      <c r="I17" s="54"/>
      <c r="BX17" s="247"/>
      <c r="BY17" s="64"/>
      <c r="BZ17" s="254"/>
      <c r="CA17" s="254"/>
      <c r="CB17" s="254"/>
      <c r="CC17" s="254"/>
      <c r="CD17" s="254"/>
      <c r="CE17" s="247"/>
      <c r="CF17" s="64"/>
      <c r="CG17" s="255"/>
      <c r="CH17" s="255"/>
      <c r="CI17" s="255"/>
      <c r="CJ17" s="255"/>
      <c r="CK17" s="255"/>
      <c r="CL17" s="256"/>
      <c r="CM17" s="256"/>
      <c r="CN17" s="256"/>
      <c r="CO17" s="256"/>
      <c r="CP17" s="256"/>
      <c r="CQ17" s="247"/>
      <c r="CR17" s="64"/>
      <c r="CS17" s="226"/>
      <c r="CT17" s="226"/>
      <c r="CU17" s="226"/>
      <c r="CV17" s="226"/>
      <c r="CW17" s="226"/>
      <c r="CX17" s="247"/>
      <c r="CY17" s="64"/>
      <c r="CZ17" s="256"/>
      <c r="DA17" s="256"/>
      <c r="DB17" s="256"/>
      <c r="DC17" s="256"/>
      <c r="DD17" s="256"/>
    </row>
    <row r="18" spans="1:108" ht="16.5" x14ac:dyDescent="0.3">
      <c r="A18" s="410">
        <v>2020</v>
      </c>
      <c r="B18" s="64" t="s">
        <v>47</v>
      </c>
      <c r="C18" s="358" t="s">
        <v>97</v>
      </c>
      <c r="D18" s="359">
        <v>25809.573965820309</v>
      </c>
      <c r="E18" s="359">
        <v>118692.99698846431</v>
      </c>
      <c r="F18" s="360">
        <v>72399.20749999996</v>
      </c>
      <c r="G18" s="118">
        <v>216901.77845428459</v>
      </c>
      <c r="H18" s="54"/>
      <c r="I18" s="54"/>
      <c r="BX18" s="247">
        <v>2012</v>
      </c>
      <c r="BY18" s="64" t="s">
        <v>50</v>
      </c>
      <c r="BZ18" s="254" t="e">
        <f>+D26+#REF!+#REF!+#REF!+#REF!+D344+#REF!+#REF!+#REF!+#REF!+#REF!+#REF!+#REF!+#REF!+#REF!+#REF!+#REF!+#REF!+#REF!+#REF!+#REF!</f>
        <v>#REF!</v>
      </c>
      <c r="CA18" s="254" t="e">
        <f>+E26+#REF!+#REF!+#REF!+#REF!+E344+#REF!+#REF!+#REF!+#REF!+#REF!+#REF!+#REF!+#REF!+#REF!+#REF!+#REF!+#REF!+#REF!+#REF!+#REF!</f>
        <v>#REF!</v>
      </c>
      <c r="CB18" s="254" t="e">
        <f>+F26+#REF!+#REF!+#REF!+#REF!+F344+#REF!+#REF!+#REF!+#REF!+#REF!+#REF!+#REF!+#REF!+#REF!+#REF!+#REF!+#REF!+#REF!+#REF!+#REF!</f>
        <v>#REF!</v>
      </c>
      <c r="CC18" s="254" t="e">
        <f>+#REF!+#REF!+#REF!+#REF!+#REF!+#REF!+#REF!+#REF!+#REF!+#REF!+#REF!+#REF!+#REF!+#REF!+#REF!+#REF!+#REF!+#REF!+#REF!+#REF!+#REF!</f>
        <v>#REF!</v>
      </c>
      <c r="CD18" s="254" t="e">
        <f>+G26+#REF!+#REF!+#REF!+#REF!+G344+#REF!+#REF!+#REF!+#REF!+#REF!+#REF!+#REF!+#REF!+#REF!+#REF!+#REF!+#REF!+#REF!+#REF!+#REF!</f>
        <v>#REF!</v>
      </c>
      <c r="CE18" s="247">
        <v>2012</v>
      </c>
      <c r="CF18" s="64" t="s">
        <v>50</v>
      </c>
      <c r="CG18" s="255">
        <f>+'Anexo 4'!D44+'Anexo 4'!E44</f>
        <v>167426.37350000002</v>
      </c>
      <c r="CH18" s="255">
        <f>+'Anexo 4'!F44+'Anexo 4'!G44</f>
        <v>470000.00899999996</v>
      </c>
      <c r="CI18" s="255">
        <f>+'Anexo 4'!H44+'Anexo 4'!I44</f>
        <v>138289.81500000003</v>
      </c>
      <c r="CJ18" s="255" t="e">
        <f>+'Anexo 4'!#REF!+'Anexo 4'!#REF!+'Anexo 4'!#REF!+'Anexo 4'!#REF!+'Anexo 4'!J44+'Anexo 4'!K44</f>
        <v>#REF!</v>
      </c>
      <c r="CK18" s="255">
        <f>+'Anexo 4'!L44+'Anexo 4'!M44</f>
        <v>823283.71750000003</v>
      </c>
      <c r="CL18" s="256" t="e">
        <f t="shared" si="2"/>
        <v>#REF!</v>
      </c>
      <c r="CM18" s="256" t="e">
        <f t="shared" si="2"/>
        <v>#REF!</v>
      </c>
      <c r="CN18" s="256" t="e">
        <f t="shared" si="2"/>
        <v>#REF!</v>
      </c>
      <c r="CO18" s="256" t="e">
        <f t="shared" si="2"/>
        <v>#REF!</v>
      </c>
      <c r="CP18" s="256" t="e">
        <f t="shared" si="2"/>
        <v>#REF!</v>
      </c>
      <c r="CQ18" s="247">
        <v>2012</v>
      </c>
      <c r="CR18" s="64" t="s">
        <v>50</v>
      </c>
      <c r="CS18" s="226">
        <f>'Anexo 2 '!C43</f>
        <v>167426.37350000007</v>
      </c>
      <c r="CT18" s="226">
        <f>'Anexo 2 '!D43</f>
        <v>470000.00900000002</v>
      </c>
      <c r="CU18" s="226">
        <f>'Anexo 2 '!E43</f>
        <v>138289.81500000003</v>
      </c>
      <c r="CV18" s="226" t="e">
        <f>+'Anexo 2 '!#REF!+'Anexo 2 '!#REF!+'Anexo 2 '!#REF!</f>
        <v>#REF!</v>
      </c>
      <c r="CW18" s="226">
        <f>+'Anexo 2 '!G43</f>
        <v>823283.71750000003</v>
      </c>
      <c r="CX18" s="247">
        <v>2012</v>
      </c>
      <c r="CY18" s="64" t="s">
        <v>50</v>
      </c>
      <c r="CZ18" s="256">
        <f t="shared" si="3"/>
        <v>0</v>
      </c>
      <c r="DA18" s="256">
        <f t="shared" si="3"/>
        <v>0</v>
      </c>
      <c r="DB18" s="256">
        <f t="shared" si="3"/>
        <v>0</v>
      </c>
      <c r="DC18" s="256" t="e">
        <f t="shared" si="3"/>
        <v>#REF!</v>
      </c>
      <c r="DD18" s="256">
        <f t="shared" si="3"/>
        <v>0</v>
      </c>
    </row>
    <row r="19" spans="1:108" ht="16.5" x14ac:dyDescent="0.3">
      <c r="A19" s="391">
        <v>2020</v>
      </c>
      <c r="B19" s="353" t="s">
        <v>48</v>
      </c>
      <c r="C19" s="354" t="s">
        <v>97</v>
      </c>
      <c r="D19" s="355">
        <v>25648.527441406251</v>
      </c>
      <c r="E19" s="355">
        <v>118449.83009245011</v>
      </c>
      <c r="F19" s="356">
        <v>67507.625999999989</v>
      </c>
      <c r="G19" s="357">
        <v>211605.98353385634</v>
      </c>
      <c r="H19" s="54"/>
      <c r="I19" s="54"/>
      <c r="BX19" s="247"/>
      <c r="BY19" s="64"/>
      <c r="BZ19" s="254"/>
      <c r="CA19" s="254"/>
      <c r="CB19" s="254"/>
      <c r="CC19" s="254"/>
      <c r="CD19" s="254"/>
      <c r="CE19" s="247"/>
      <c r="CF19" s="64"/>
      <c r="CG19" s="255"/>
      <c r="CH19" s="255"/>
      <c r="CI19" s="255"/>
      <c r="CJ19" s="255"/>
      <c r="CK19" s="255"/>
      <c r="CL19" s="256"/>
      <c r="CM19" s="256"/>
      <c r="CN19" s="256"/>
      <c r="CO19" s="256"/>
      <c r="CP19" s="256"/>
      <c r="CQ19" s="247"/>
      <c r="CR19" s="64"/>
      <c r="CS19" s="226"/>
      <c r="CT19" s="226"/>
      <c r="CU19" s="226"/>
      <c r="CV19" s="226"/>
      <c r="CW19" s="226"/>
      <c r="CX19" s="247"/>
      <c r="CY19" s="64"/>
      <c r="CZ19" s="256"/>
      <c r="DA19" s="256"/>
      <c r="DB19" s="256"/>
      <c r="DC19" s="256"/>
      <c r="DD19" s="256"/>
    </row>
    <row r="20" spans="1:108" ht="16.5" x14ac:dyDescent="0.3">
      <c r="A20" s="410">
        <v>2020</v>
      </c>
      <c r="B20" s="64" t="s">
        <v>49</v>
      </c>
      <c r="C20" s="358" t="s">
        <v>97</v>
      </c>
      <c r="D20" s="359">
        <v>22203.475470703128</v>
      </c>
      <c r="E20" s="359">
        <v>109711.68045637895</v>
      </c>
      <c r="F20" s="360">
        <v>53553.763000000006</v>
      </c>
      <c r="G20" s="118">
        <v>185468.91892708209</v>
      </c>
      <c r="H20" s="54"/>
      <c r="I20" s="54"/>
      <c r="BX20" s="247"/>
      <c r="BY20" s="64"/>
      <c r="BZ20" s="254"/>
      <c r="CA20" s="254"/>
      <c r="CB20" s="254"/>
      <c r="CC20" s="254"/>
      <c r="CD20" s="254"/>
      <c r="CE20" s="247"/>
      <c r="CF20" s="64"/>
      <c r="CG20" s="255"/>
      <c r="CH20" s="255"/>
      <c r="CI20" s="255"/>
      <c r="CJ20" s="255"/>
      <c r="CK20" s="255"/>
      <c r="CL20" s="256"/>
      <c r="CM20" s="256"/>
      <c r="CN20" s="256"/>
      <c r="CO20" s="256"/>
      <c r="CP20" s="256"/>
      <c r="CQ20" s="247"/>
      <c r="CR20" s="64"/>
      <c r="CS20" s="226"/>
      <c r="CT20" s="226"/>
      <c r="CU20" s="226"/>
      <c r="CV20" s="226"/>
      <c r="CW20" s="226"/>
      <c r="CX20" s="247"/>
      <c r="CY20" s="64"/>
      <c r="CZ20" s="256"/>
      <c r="DA20" s="256"/>
      <c r="DB20" s="256"/>
      <c r="DC20" s="256"/>
      <c r="DD20" s="256"/>
    </row>
    <row r="21" spans="1:108" ht="16.5" x14ac:dyDescent="0.3">
      <c r="A21" s="391">
        <v>2021</v>
      </c>
      <c r="B21" s="353" t="s">
        <v>50</v>
      </c>
      <c r="C21" s="354" t="s">
        <v>97</v>
      </c>
      <c r="D21" s="355">
        <v>19672.08103417969</v>
      </c>
      <c r="E21" s="355">
        <v>108507.24404519607</v>
      </c>
      <c r="F21" s="356">
        <v>53274.124499904668</v>
      </c>
      <c r="G21" s="357">
        <v>181453.44957928045</v>
      </c>
      <c r="H21" s="54"/>
      <c r="I21" s="54"/>
      <c r="BX21" s="247">
        <v>2012</v>
      </c>
      <c r="BY21" s="64" t="s">
        <v>51</v>
      </c>
      <c r="BZ21" s="254" t="e">
        <f>+D27+#REF!+#REF!+#REF!+#REF!+D345+#REF!+#REF!+#REF!+#REF!+#REF!+#REF!+#REF!+#REF!+#REF!+#REF!+#REF!+#REF!+#REF!+#REF!+#REF!</f>
        <v>#REF!</v>
      </c>
      <c r="CA21" s="254" t="e">
        <f>+E27+#REF!+#REF!+#REF!+#REF!+E345+#REF!+#REF!+#REF!+#REF!+#REF!+#REF!+#REF!+#REF!+#REF!+#REF!+#REF!+#REF!+#REF!+#REF!+#REF!</f>
        <v>#REF!</v>
      </c>
      <c r="CB21" s="254" t="e">
        <f>+F27+#REF!+#REF!+#REF!+#REF!+F345+#REF!+#REF!+#REF!+#REF!+#REF!+#REF!+#REF!+#REF!+#REF!+#REF!+#REF!+#REF!+#REF!+#REF!+#REF!</f>
        <v>#REF!</v>
      </c>
      <c r="CC21" s="254" t="e">
        <f>+#REF!+#REF!+#REF!+#REF!+#REF!+#REF!+#REF!+#REF!+#REF!+#REF!+#REF!+#REF!+#REF!+#REF!+#REF!+#REF!+#REF!+#REF!+#REF!+#REF!+#REF!</f>
        <v>#REF!</v>
      </c>
      <c r="CD21" s="254" t="e">
        <f>+G27+#REF!+#REF!+#REF!+#REF!+G345+#REF!+#REF!+#REF!+#REF!+#REF!+#REF!+#REF!+#REF!+#REF!+#REF!+#REF!+#REF!+#REF!+#REF!+#REF!</f>
        <v>#REF!</v>
      </c>
      <c r="CE21" s="247">
        <v>2012</v>
      </c>
      <c r="CF21" s="64" t="s">
        <v>51</v>
      </c>
      <c r="CG21" s="255">
        <f>+'Anexo 4'!D45+'Anexo 4'!E45</f>
        <v>185798.76800000004</v>
      </c>
      <c r="CH21" s="255">
        <f>+'Anexo 4'!F45+'Anexo 4'!G45</f>
        <v>454248.20700000005</v>
      </c>
      <c r="CI21" s="255">
        <f>+'Anexo 4'!H45+'Anexo 4'!I45</f>
        <v>156313.97500000003</v>
      </c>
      <c r="CJ21" s="255" t="e">
        <f>+'Anexo 4'!#REF!+'Anexo 4'!#REF!+'Anexo 4'!#REF!+'Anexo 4'!#REF!+'Anexo 4'!J45+'Anexo 4'!K45</f>
        <v>#REF!</v>
      </c>
      <c r="CK21" s="255">
        <f>+'Anexo 4'!L45+'Anexo 4'!M45</f>
        <v>846615.05950000009</v>
      </c>
      <c r="CL21" s="256" t="e">
        <f t="shared" si="2"/>
        <v>#REF!</v>
      </c>
      <c r="CM21" s="256" t="e">
        <f t="shared" si="2"/>
        <v>#REF!</v>
      </c>
      <c r="CN21" s="256" t="e">
        <f t="shared" si="2"/>
        <v>#REF!</v>
      </c>
      <c r="CO21" s="256" t="e">
        <f t="shared" si="2"/>
        <v>#REF!</v>
      </c>
      <c r="CP21" s="256" t="e">
        <f t="shared" si="2"/>
        <v>#REF!</v>
      </c>
      <c r="CQ21" s="247">
        <v>2012</v>
      </c>
      <c r="CR21" s="64" t="s">
        <v>51</v>
      </c>
      <c r="CS21" s="226">
        <f>'Anexo 2 '!C44</f>
        <v>185798.76800000004</v>
      </c>
      <c r="CT21" s="226">
        <f>'Anexo 2 '!D44</f>
        <v>454248.20700000005</v>
      </c>
      <c r="CU21" s="226">
        <f>'Anexo 2 '!E44</f>
        <v>156313.97500000003</v>
      </c>
      <c r="CV21" s="226" t="e">
        <f>+'Anexo 2 '!#REF!+'Anexo 2 '!#REF!+'Anexo 2 '!#REF!</f>
        <v>#REF!</v>
      </c>
      <c r="CW21" s="226">
        <f>+'Anexo 2 '!G44</f>
        <v>846615.05949999974</v>
      </c>
      <c r="CX21" s="247">
        <v>2012</v>
      </c>
      <c r="CY21" s="64" t="s">
        <v>51</v>
      </c>
      <c r="CZ21" s="256">
        <f t="shared" si="3"/>
        <v>0</v>
      </c>
      <c r="DA21" s="256">
        <f t="shared" si="3"/>
        <v>0</v>
      </c>
      <c r="DB21" s="256">
        <f t="shared" si="3"/>
        <v>0</v>
      </c>
      <c r="DC21" s="256" t="e">
        <f t="shared" si="3"/>
        <v>#REF!</v>
      </c>
      <c r="DD21" s="256">
        <f t="shared" si="3"/>
        <v>0</v>
      </c>
    </row>
    <row r="22" spans="1:108" ht="16.5" x14ac:dyDescent="0.3">
      <c r="A22" s="410">
        <v>2021</v>
      </c>
      <c r="B22" s="64" t="s">
        <v>51</v>
      </c>
      <c r="C22" s="358" t="s">
        <v>97</v>
      </c>
      <c r="D22" s="359">
        <v>24868.677049000002</v>
      </c>
      <c r="E22" s="359">
        <v>114730.51202102999</v>
      </c>
      <c r="F22" s="360">
        <v>61519.762999800019</v>
      </c>
      <c r="G22" s="118">
        <v>201118.95206983003</v>
      </c>
      <c r="H22" s="54"/>
      <c r="I22" s="54"/>
      <c r="BX22" s="247">
        <v>2012</v>
      </c>
      <c r="BY22" s="64" t="s">
        <v>52</v>
      </c>
      <c r="BZ22" s="254" t="e">
        <f>+D28+#REF!+#REF!+#REF!+#REF!+D399+#REF!+#REF!+#REF!+#REF!+#REF!+#REF!+#REF!+#REF!+#REF!+#REF!+#REF!+#REF!+#REF!+#REF!+#REF!</f>
        <v>#REF!</v>
      </c>
      <c r="CA22" s="254" t="e">
        <f>+E28+#REF!+#REF!+#REF!+#REF!+E399+#REF!+#REF!+#REF!+#REF!+#REF!+#REF!+#REF!+#REF!+#REF!+#REF!+#REF!+#REF!+#REF!+#REF!+#REF!</f>
        <v>#REF!</v>
      </c>
      <c r="CB22" s="254" t="e">
        <f>+F28+#REF!+#REF!+#REF!+#REF!+F399+#REF!+#REF!+#REF!+#REF!+#REF!+#REF!+#REF!+#REF!+#REF!+#REF!+#REF!+#REF!+#REF!+#REF!+#REF!</f>
        <v>#REF!</v>
      </c>
      <c r="CC22" s="254" t="e">
        <f>+#REF!+#REF!+#REF!+#REF!+#REF!+#REF!+#REF!+#REF!+#REF!+#REF!+#REF!+#REF!+#REF!+#REF!+#REF!+#REF!+#REF!+#REF!+#REF!+#REF!+#REF!</f>
        <v>#REF!</v>
      </c>
      <c r="CD22" s="254" t="e">
        <f>+G28+#REF!+#REF!+#REF!+#REF!+G399+#REF!+#REF!+#REF!+#REF!+#REF!+#REF!+#REF!+#REF!+#REF!+#REF!+#REF!+#REF!+#REF!+#REF!+#REF!</f>
        <v>#REF!</v>
      </c>
      <c r="CE22" s="247">
        <v>2012</v>
      </c>
      <c r="CF22" s="64" t="s">
        <v>52</v>
      </c>
      <c r="CG22" s="255">
        <f>+'Anexo 4'!D46+'Anexo 4'!E46</f>
        <v>206963.7675000001</v>
      </c>
      <c r="CH22" s="255">
        <f>+'Anexo 4'!F46+'Anexo 4'!G46</f>
        <v>519135.20250000013</v>
      </c>
      <c r="CI22" s="255">
        <f>+'Anexo 4'!H46+'Anexo 4'!I46</f>
        <v>172760.065</v>
      </c>
      <c r="CJ22" s="255" t="e">
        <f>+'Anexo 4'!#REF!+'Anexo 4'!#REF!+'Anexo 4'!#REF!+'Anexo 4'!#REF!+'Anexo 4'!J46+'Anexo 4'!K46</f>
        <v>#REF!</v>
      </c>
      <c r="CK22" s="255">
        <f>+'Anexo 4'!L46+'Anexo 4'!M46</f>
        <v>950452.89200000023</v>
      </c>
      <c r="CL22" s="256" t="e">
        <f t="shared" si="2"/>
        <v>#REF!</v>
      </c>
      <c r="CM22" s="256" t="e">
        <f t="shared" si="2"/>
        <v>#REF!</v>
      </c>
      <c r="CN22" s="256" t="e">
        <f t="shared" si="2"/>
        <v>#REF!</v>
      </c>
      <c r="CO22" s="256" t="e">
        <f t="shared" si="2"/>
        <v>#REF!</v>
      </c>
      <c r="CP22" s="256" t="e">
        <f t="shared" si="2"/>
        <v>#REF!</v>
      </c>
      <c r="CQ22" s="247">
        <v>2012</v>
      </c>
      <c r="CR22" s="64" t="s">
        <v>52</v>
      </c>
      <c r="CS22" s="226">
        <f>'Anexo 2 '!C45</f>
        <v>206963.7675000001</v>
      </c>
      <c r="CT22" s="226">
        <f>'Anexo 2 '!D45</f>
        <v>519135.20250000013</v>
      </c>
      <c r="CU22" s="226">
        <f>'Anexo 2 '!E45</f>
        <v>172760.06499999997</v>
      </c>
      <c r="CV22" s="226" t="e">
        <f>+'Anexo 2 '!#REF!+'Anexo 2 '!#REF!+'Anexo 2 '!#REF!</f>
        <v>#REF!</v>
      </c>
      <c r="CW22" s="226">
        <f>+'Anexo 2 '!G45</f>
        <v>950452.89200000023</v>
      </c>
      <c r="CX22" s="247">
        <v>2012</v>
      </c>
      <c r="CY22" s="64" t="s">
        <v>52</v>
      </c>
      <c r="CZ22" s="256">
        <f t="shared" si="3"/>
        <v>0</v>
      </c>
      <c r="DA22" s="256">
        <f t="shared" si="3"/>
        <v>0</v>
      </c>
      <c r="DB22" s="256">
        <f t="shared" si="3"/>
        <v>0</v>
      </c>
      <c r="DC22" s="256" t="e">
        <f t="shared" si="3"/>
        <v>#REF!</v>
      </c>
      <c r="DD22" s="256">
        <f t="shared" si="3"/>
        <v>0</v>
      </c>
    </row>
    <row r="23" spans="1:108" ht="16.5" x14ac:dyDescent="0.3">
      <c r="A23" s="391">
        <v>2021</v>
      </c>
      <c r="B23" s="353" t="s">
        <v>52</v>
      </c>
      <c r="C23" s="354" t="s">
        <v>97</v>
      </c>
      <c r="D23" s="355">
        <v>25931.409568359384</v>
      </c>
      <c r="E23" s="355">
        <v>124927.94400508318</v>
      </c>
      <c r="F23" s="356">
        <v>68323.660500095371</v>
      </c>
      <c r="G23" s="357">
        <v>219183.0140735379</v>
      </c>
      <c r="H23" s="54"/>
      <c r="I23" s="54"/>
      <c r="BX23" s="247">
        <v>2012</v>
      </c>
      <c r="BY23" s="64" t="s">
        <v>40</v>
      </c>
      <c r="BZ23" s="254" t="e">
        <f>+D29+#REF!+#REF!+#REF!+#REF!+D400+#REF!+#REF!+#REF!+#REF!+#REF!+#REF!+#REF!+#REF!+#REF!+#REF!+#REF!+#REF!+#REF!+#REF!+#REF!</f>
        <v>#REF!</v>
      </c>
      <c r="CA23" s="254" t="e">
        <f>+E29+#REF!+#REF!+#REF!+#REF!+E400+#REF!+#REF!+#REF!+#REF!+#REF!+#REF!+#REF!+#REF!+#REF!+#REF!+#REF!+#REF!+#REF!+#REF!+#REF!</f>
        <v>#REF!</v>
      </c>
      <c r="CB23" s="254" t="e">
        <f>+F29+#REF!+#REF!+#REF!+#REF!+F400+#REF!+#REF!+#REF!+#REF!+#REF!+#REF!+#REF!+#REF!+#REF!+#REF!+#REF!+#REF!+#REF!+#REF!+#REF!</f>
        <v>#REF!</v>
      </c>
      <c r="CC23" s="254" t="e">
        <f>+#REF!+#REF!+#REF!+#REF!+#REF!+#REF!+#REF!+#REF!+#REF!+#REF!+#REF!+#REF!+#REF!+#REF!+#REF!+#REF!+#REF!+#REF!+#REF!+#REF!+#REF!</f>
        <v>#REF!</v>
      </c>
      <c r="CD23" s="254" t="e">
        <f>+G29+#REF!+#REF!+#REF!+#REF!+G400+#REF!+#REF!+#REF!+#REF!+#REF!+#REF!+#REF!+#REF!+#REF!+#REF!+#REF!+#REF!+#REF!+#REF!+#REF!</f>
        <v>#REF!</v>
      </c>
      <c r="CE23" s="247">
        <v>2012</v>
      </c>
      <c r="CF23" s="64" t="s">
        <v>40</v>
      </c>
      <c r="CG23" s="255">
        <f>+'Anexo 4'!D47+'Anexo 4'!E47</f>
        <v>173980.321</v>
      </c>
      <c r="CH23" s="255">
        <f>+'Anexo 4'!F47+'Anexo 4'!G47</f>
        <v>433422.40350000019</v>
      </c>
      <c r="CI23" s="255">
        <f>+'Anexo 4'!H47+'Anexo 4'!I47</f>
        <v>138718.17250000002</v>
      </c>
      <c r="CJ23" s="255" t="e">
        <f>+'Anexo 4'!#REF!+'Anexo 4'!#REF!+'Anexo 4'!#REF!+'Anexo 4'!#REF!+'Anexo 4'!J47+'Anexo 4'!K47</f>
        <v>#REF!</v>
      </c>
      <c r="CK23" s="255">
        <f>+'Anexo 4'!L47+'Anexo 4'!M47</f>
        <v>789541.98850000021</v>
      </c>
      <c r="CL23" s="256" t="e">
        <f t="shared" si="2"/>
        <v>#REF!</v>
      </c>
      <c r="CM23" s="256" t="e">
        <f t="shared" si="2"/>
        <v>#REF!</v>
      </c>
      <c r="CN23" s="256" t="e">
        <f t="shared" si="2"/>
        <v>#REF!</v>
      </c>
      <c r="CO23" s="256" t="e">
        <f t="shared" si="2"/>
        <v>#REF!</v>
      </c>
      <c r="CP23" s="256" t="e">
        <f t="shared" si="2"/>
        <v>#REF!</v>
      </c>
      <c r="CQ23" s="247">
        <v>2012</v>
      </c>
      <c r="CR23" s="64" t="s">
        <v>40</v>
      </c>
      <c r="CS23" s="226">
        <f>'Anexo 2 '!C46</f>
        <v>173980.32100000005</v>
      </c>
      <c r="CT23" s="226">
        <f>'Anexo 2 '!D46</f>
        <v>433422.40350000019</v>
      </c>
      <c r="CU23" s="226">
        <f>'Anexo 2 '!E46</f>
        <v>138718.17250000004</v>
      </c>
      <c r="CV23" s="226" t="e">
        <f>+'Anexo 2 '!#REF!+'Anexo 2 '!#REF!+'Anexo 2 '!#REF!</f>
        <v>#REF!</v>
      </c>
      <c r="CW23" s="226">
        <f>+'Anexo 2 '!G46</f>
        <v>789541.98850000021</v>
      </c>
      <c r="CX23" s="247">
        <v>2012</v>
      </c>
      <c r="CY23" s="64" t="s">
        <v>40</v>
      </c>
      <c r="CZ23" s="256">
        <f t="shared" si="3"/>
        <v>0</v>
      </c>
      <c r="DA23" s="256">
        <f t="shared" si="3"/>
        <v>0</v>
      </c>
      <c r="DB23" s="256">
        <f t="shared" si="3"/>
        <v>0</v>
      </c>
      <c r="DC23" s="256" t="e">
        <f t="shared" si="3"/>
        <v>#REF!</v>
      </c>
      <c r="DD23" s="256">
        <f t="shared" si="3"/>
        <v>0</v>
      </c>
    </row>
    <row r="24" spans="1:108" ht="16.5" x14ac:dyDescent="0.3">
      <c r="A24" s="410">
        <v>2021</v>
      </c>
      <c r="B24" s="64" t="s">
        <v>40</v>
      </c>
      <c r="C24" s="358" t="s">
        <v>97</v>
      </c>
      <c r="D24" s="359">
        <v>23062.534490234382</v>
      </c>
      <c r="E24" s="359">
        <v>113050.73151117611</v>
      </c>
      <c r="F24" s="360">
        <v>63219.733499761598</v>
      </c>
      <c r="G24" s="118">
        <v>199332.9995011721</v>
      </c>
      <c r="H24" s="54"/>
      <c r="I24" s="54"/>
      <c r="BX24" s="247">
        <v>2012</v>
      </c>
      <c r="BY24" s="64" t="s">
        <v>42</v>
      </c>
      <c r="BZ24" s="254" t="e">
        <f>+D30+#REF!+#REF!+#REF!+#REF!+D401+#REF!+#REF!+#REF!+#REF!+#REF!+#REF!+#REF!+#REF!+#REF!+#REF!+#REF!+#REF!+#REF!+#REF!+#REF!</f>
        <v>#REF!</v>
      </c>
      <c r="CA24" s="254" t="e">
        <f>+E30+#REF!+#REF!+#REF!+#REF!+E401+#REF!+#REF!+#REF!+#REF!+#REF!+#REF!+#REF!+#REF!+#REF!+#REF!+#REF!+#REF!+#REF!+#REF!+#REF!</f>
        <v>#REF!</v>
      </c>
      <c r="CB24" s="254" t="e">
        <f>+F30+#REF!+#REF!+#REF!+#REF!+F401+#REF!+#REF!+#REF!+#REF!+#REF!+#REF!+#REF!+#REF!+#REF!+#REF!+#REF!+#REF!+#REF!+#REF!+#REF!</f>
        <v>#REF!</v>
      </c>
      <c r="CC24" s="254" t="e">
        <f>+#REF!+#REF!+#REF!+#REF!+#REF!+#REF!+#REF!+#REF!+#REF!+#REF!+#REF!+#REF!+#REF!+#REF!+#REF!+#REF!+#REF!+#REF!+#REF!+#REF!+#REF!</f>
        <v>#REF!</v>
      </c>
      <c r="CD24" s="254" t="e">
        <f>+G30+#REF!+#REF!+#REF!+#REF!+G401+#REF!+#REF!+#REF!+#REF!+#REF!+#REF!+#REF!+#REF!+#REF!+#REF!+#REF!+#REF!+#REF!+#REF!+#REF!</f>
        <v>#REF!</v>
      </c>
      <c r="CE24" s="247">
        <v>2012</v>
      </c>
      <c r="CF24" s="64" t="s">
        <v>42</v>
      </c>
      <c r="CG24" s="255">
        <f>+'Anexo 4'!D48+'Anexo 4'!E48</f>
        <v>208186.23249999995</v>
      </c>
      <c r="CH24" s="255">
        <f>+'Anexo 4'!F48+'Anexo 4'!G48</f>
        <v>479828.70450000011</v>
      </c>
      <c r="CI24" s="255">
        <f>+'Anexo 4'!H48+'Anexo 4'!I48</f>
        <v>166544.12850000002</v>
      </c>
      <c r="CJ24" s="255" t="e">
        <f>+'Anexo 4'!#REF!+'Anexo 4'!#REF!+'Anexo 4'!#REF!+'Anexo 4'!#REF!+'Anexo 4'!J48+'Anexo 4'!K48</f>
        <v>#REF!</v>
      </c>
      <c r="CK24" s="255">
        <f>+'Anexo 4'!L48+'Anexo 4'!M48</f>
        <v>904690.56450000009</v>
      </c>
      <c r="CL24" s="256" t="e">
        <f t="shared" si="2"/>
        <v>#REF!</v>
      </c>
      <c r="CM24" s="256" t="e">
        <f t="shared" si="2"/>
        <v>#REF!</v>
      </c>
      <c r="CN24" s="256" t="e">
        <f t="shared" si="2"/>
        <v>#REF!</v>
      </c>
      <c r="CO24" s="256" t="e">
        <f t="shared" si="2"/>
        <v>#REF!</v>
      </c>
      <c r="CP24" s="256" t="e">
        <f t="shared" si="2"/>
        <v>#REF!</v>
      </c>
      <c r="CQ24" s="247">
        <v>2012</v>
      </c>
      <c r="CR24" s="64" t="s">
        <v>42</v>
      </c>
      <c r="CS24" s="226">
        <f>'Anexo 2 '!C47</f>
        <v>208186.23249999995</v>
      </c>
      <c r="CT24" s="226">
        <f>'Anexo 2 '!D47</f>
        <v>479828.70450000011</v>
      </c>
      <c r="CU24" s="226">
        <f>'Anexo 2 '!E47</f>
        <v>166544.12849999999</v>
      </c>
      <c r="CV24" s="226" t="e">
        <f>+'Anexo 2 '!#REF!+'Anexo 2 '!#REF!+'Anexo 2 '!#REF!</f>
        <v>#REF!</v>
      </c>
      <c r="CW24" s="226">
        <f>+'Anexo 2 '!G47</f>
        <v>904690.56449999986</v>
      </c>
      <c r="CX24" s="247">
        <v>2012</v>
      </c>
      <c r="CY24" s="64" t="s">
        <v>42</v>
      </c>
      <c r="CZ24" s="256">
        <f t="shared" si="3"/>
        <v>0</v>
      </c>
      <c r="DA24" s="256">
        <f t="shared" si="3"/>
        <v>0</v>
      </c>
      <c r="DB24" s="256">
        <f t="shared" si="3"/>
        <v>0</v>
      </c>
      <c r="DC24" s="256" t="e">
        <f t="shared" si="3"/>
        <v>#REF!</v>
      </c>
      <c r="DD24" s="256">
        <f t="shared" si="3"/>
        <v>0</v>
      </c>
    </row>
    <row r="25" spans="1:108" ht="16.5" x14ac:dyDescent="0.3">
      <c r="A25" s="391">
        <v>2021</v>
      </c>
      <c r="B25" s="353" t="s">
        <v>42</v>
      </c>
      <c r="C25" s="354" t="s">
        <v>97</v>
      </c>
      <c r="D25" s="355">
        <v>27416.504014648439</v>
      </c>
      <c r="E25" s="355">
        <v>105295.96548945711</v>
      </c>
      <c r="F25" s="356">
        <v>57227.881499237075</v>
      </c>
      <c r="G25" s="357">
        <v>189940.35100334266</v>
      </c>
      <c r="H25" s="54"/>
      <c r="I25" s="54"/>
      <c r="BX25" s="247">
        <v>2012</v>
      </c>
      <c r="BY25" s="64" t="s">
        <v>43</v>
      </c>
      <c r="BZ25" s="254" t="e">
        <f>+D31+#REF!+#REF!+#REF!+#REF!+D402+#REF!+#REF!+#REF!+#REF!+#REF!+#REF!+#REF!+#REF!+#REF!+#REF!+#REF!+#REF!+#REF!+#REF!+#REF!</f>
        <v>#REF!</v>
      </c>
      <c r="CA25" s="254" t="e">
        <f>+E31+#REF!+#REF!+#REF!+#REF!+E402+#REF!+#REF!+#REF!+#REF!+#REF!+#REF!+#REF!+#REF!+#REF!+#REF!+#REF!+#REF!+#REF!+#REF!+#REF!</f>
        <v>#REF!</v>
      </c>
      <c r="CB25" s="254" t="e">
        <f>+F31+#REF!+#REF!+#REF!+#REF!+F402+#REF!+#REF!+#REF!+#REF!+#REF!+#REF!+#REF!+#REF!+#REF!+#REF!+#REF!+#REF!+#REF!+#REF!+#REF!</f>
        <v>#REF!</v>
      </c>
      <c r="CC25" s="254" t="e">
        <f>+#REF!+#REF!+#REF!+#REF!+#REF!+#REF!+#REF!+#REF!+#REF!+#REF!+#REF!+#REF!+#REF!+#REF!+#REF!+#REF!+#REF!+#REF!+#REF!+#REF!+#REF!</f>
        <v>#REF!</v>
      </c>
      <c r="CD25" s="254" t="e">
        <f>+G31+#REF!+#REF!+#REF!+#REF!+G402+#REF!+#REF!+#REF!+#REF!+#REF!+#REF!+#REF!+#REF!+#REF!+#REF!+#REF!+#REF!+#REF!+#REF!+#REF!</f>
        <v>#REF!</v>
      </c>
      <c r="CE25" s="247">
        <v>2012</v>
      </c>
      <c r="CF25" s="64" t="s">
        <v>43</v>
      </c>
      <c r="CG25" s="255">
        <f>+'Anexo 4'!D49+'Anexo 4'!E49</f>
        <v>202304.63249999995</v>
      </c>
      <c r="CH25" s="255">
        <f>+'Anexo 4'!F49+'Anexo 4'!G49</f>
        <v>468538.625</v>
      </c>
      <c r="CI25" s="255">
        <f>+'Anexo 4'!H49+'Anexo 4'!I49</f>
        <v>162288.61549999996</v>
      </c>
      <c r="CJ25" s="255" t="e">
        <f>+'Anexo 4'!#REF!+'Anexo 4'!#REF!+'Anexo 4'!#REF!+'Anexo 4'!#REF!+'Anexo 4'!J49+'Anexo 4'!K49</f>
        <v>#REF!</v>
      </c>
      <c r="CK25" s="255">
        <f>+'Anexo 4'!L49+'Anexo 4'!M49</f>
        <v>879219.28549999988</v>
      </c>
      <c r="CL25" s="256" t="e">
        <f t="shared" si="2"/>
        <v>#REF!</v>
      </c>
      <c r="CM25" s="256" t="e">
        <f t="shared" si="2"/>
        <v>#REF!</v>
      </c>
      <c r="CN25" s="256" t="e">
        <f t="shared" si="2"/>
        <v>#REF!</v>
      </c>
      <c r="CO25" s="256" t="e">
        <f t="shared" si="2"/>
        <v>#REF!</v>
      </c>
      <c r="CP25" s="256" t="e">
        <f t="shared" si="2"/>
        <v>#REF!</v>
      </c>
      <c r="CQ25" s="247">
        <v>2012</v>
      </c>
      <c r="CR25" s="64" t="s">
        <v>43</v>
      </c>
      <c r="CS25" s="226">
        <f>'Anexo 2 '!C48</f>
        <v>202304.63249999995</v>
      </c>
      <c r="CT25" s="226">
        <f>'Anexo 2 '!D48</f>
        <v>468538.62499999988</v>
      </c>
      <c r="CU25" s="226">
        <f>'Anexo 2 '!E48</f>
        <v>162288.61550000007</v>
      </c>
      <c r="CV25" s="226" t="e">
        <f>+'Anexo 2 '!#REF!+'Anexo 2 '!#REF!+'Anexo 2 '!#REF!</f>
        <v>#REF!</v>
      </c>
      <c r="CW25" s="226">
        <f>+'Anexo 2 '!G48</f>
        <v>879219.2855</v>
      </c>
      <c r="CX25" s="247">
        <v>2012</v>
      </c>
      <c r="CY25" s="64" t="s">
        <v>43</v>
      </c>
      <c r="CZ25" s="256">
        <f t="shared" ref="CZ25:DD32" si="4">+CG25-CS25</f>
        <v>0</v>
      </c>
      <c r="DA25" s="256">
        <f t="shared" si="4"/>
        <v>0</v>
      </c>
      <c r="DB25" s="256">
        <f t="shared" si="4"/>
        <v>0</v>
      </c>
      <c r="DC25" s="256" t="e">
        <f t="shared" si="4"/>
        <v>#REF!</v>
      </c>
      <c r="DD25" s="256">
        <f t="shared" si="4"/>
        <v>0</v>
      </c>
    </row>
    <row r="26" spans="1:108" ht="16.5" x14ac:dyDescent="0.3">
      <c r="A26" s="410">
        <v>2021</v>
      </c>
      <c r="B26" s="64" t="s">
        <v>43</v>
      </c>
      <c r="C26" s="358" t="s">
        <v>97</v>
      </c>
      <c r="D26" s="359">
        <v>25175.48244140625</v>
      </c>
      <c r="E26" s="359">
        <v>119695.08848178004</v>
      </c>
      <c r="F26" s="360">
        <v>65296.756499356285</v>
      </c>
      <c r="G26" s="118">
        <v>210167.32742254258</v>
      </c>
      <c r="H26" s="54"/>
      <c r="I26" s="54"/>
      <c r="BX26" s="247">
        <v>2012</v>
      </c>
      <c r="BY26" s="64" t="s">
        <v>44</v>
      </c>
      <c r="BZ26" s="254" t="e">
        <f>+D32+#REF!+#REF!+#REF!+#REF!+D403+#REF!+#REF!+#REF!+#REF!+#REF!+#REF!+#REF!+#REF!+#REF!+#REF!+#REF!+#REF!+#REF!+#REF!+#REF!</f>
        <v>#REF!</v>
      </c>
      <c r="CA26" s="254" t="e">
        <f>+E32+#REF!+#REF!+#REF!+#REF!+E403+#REF!+#REF!+#REF!+#REF!+#REF!+#REF!+#REF!+#REF!+#REF!+#REF!+#REF!+#REF!+#REF!+#REF!+#REF!</f>
        <v>#REF!</v>
      </c>
      <c r="CB26" s="254" t="e">
        <f>+F32+#REF!+#REF!+#REF!+#REF!+F403+#REF!+#REF!+#REF!+#REF!+#REF!+#REF!+#REF!+#REF!+#REF!+#REF!+#REF!+#REF!+#REF!+#REF!+#REF!</f>
        <v>#REF!</v>
      </c>
      <c r="CC26" s="254" t="e">
        <f>+#REF!+#REF!+#REF!+#REF!+#REF!+#REF!+#REF!+#REF!+#REF!+#REF!+#REF!+#REF!+#REF!+#REF!+#REF!+#REF!+#REF!+#REF!+#REF!+#REF!+#REF!</f>
        <v>#REF!</v>
      </c>
      <c r="CD26" s="254" t="e">
        <f>+G32+#REF!+#REF!+#REF!+#REF!+G403+#REF!+#REF!+#REF!+#REF!+#REF!+#REF!+#REF!+#REF!+#REF!+#REF!+#REF!+#REF!+#REF!+#REF!+#REF!</f>
        <v>#REF!</v>
      </c>
      <c r="CE26" s="247">
        <v>2012</v>
      </c>
      <c r="CF26" s="64" t="s">
        <v>44</v>
      </c>
      <c r="CG26" s="255">
        <f>+'Anexo 4'!D50+'Anexo 4'!E50</f>
        <v>199361.38749999992</v>
      </c>
      <c r="CH26" s="255">
        <f>+'Anexo 4'!F50+'Anexo 4'!G50</f>
        <v>462078.74749999994</v>
      </c>
      <c r="CI26" s="255">
        <f>+'Anexo 4'!H50+'Anexo 4'!I50</f>
        <v>167330.42050000001</v>
      </c>
      <c r="CJ26" s="255" t="e">
        <f>+'Anexo 4'!#REF!+'Anexo 4'!#REF!+'Anexo 4'!#REF!+'Anexo 4'!#REF!+'Anexo 4'!J50+'Anexo 4'!K50</f>
        <v>#REF!</v>
      </c>
      <c r="CK26" s="255">
        <f>+'Anexo 4'!L50+'Anexo 4'!M50</f>
        <v>879632.56099999987</v>
      </c>
      <c r="CL26" s="256" t="e">
        <f t="shared" si="2"/>
        <v>#REF!</v>
      </c>
      <c r="CM26" s="256" t="e">
        <f t="shared" si="2"/>
        <v>#REF!</v>
      </c>
      <c r="CN26" s="256" t="e">
        <f t="shared" si="2"/>
        <v>#REF!</v>
      </c>
      <c r="CO26" s="256" t="e">
        <f t="shared" si="2"/>
        <v>#REF!</v>
      </c>
      <c r="CP26" s="256" t="e">
        <f t="shared" si="2"/>
        <v>#REF!</v>
      </c>
      <c r="CQ26" s="247">
        <v>2012</v>
      </c>
      <c r="CR26" s="64" t="s">
        <v>44</v>
      </c>
      <c r="CS26" s="226">
        <f>'Anexo 2 '!C49</f>
        <v>199361.3874999999</v>
      </c>
      <c r="CT26" s="226">
        <f>'Anexo 2 '!D49</f>
        <v>462078.74749999994</v>
      </c>
      <c r="CU26" s="226">
        <f>'Anexo 2 '!E49</f>
        <v>167330.42050000007</v>
      </c>
      <c r="CV26" s="226" t="e">
        <f>+'Anexo 2 '!#REF!+'Anexo 2 '!#REF!+'Anexo 2 '!#REF!</f>
        <v>#REF!</v>
      </c>
      <c r="CW26" s="226">
        <f>+'Anexo 2 '!G49</f>
        <v>879632.56099999975</v>
      </c>
      <c r="CX26" s="247">
        <v>2012</v>
      </c>
      <c r="CY26" s="64" t="s">
        <v>44</v>
      </c>
      <c r="CZ26" s="256">
        <f t="shared" si="4"/>
        <v>0</v>
      </c>
      <c r="DA26" s="256">
        <f t="shared" si="4"/>
        <v>0</v>
      </c>
      <c r="DB26" s="256">
        <f t="shared" si="4"/>
        <v>0</v>
      </c>
      <c r="DC26" s="256" t="e">
        <f t="shared" si="4"/>
        <v>#REF!</v>
      </c>
      <c r="DD26" s="256">
        <f t="shared" si="4"/>
        <v>0</v>
      </c>
    </row>
    <row r="27" spans="1:108" ht="16.5" x14ac:dyDescent="0.3">
      <c r="A27" s="391">
        <v>2021</v>
      </c>
      <c r="B27" s="353" t="s">
        <v>44</v>
      </c>
      <c r="C27" s="354" t="s">
        <v>97</v>
      </c>
      <c r="D27" s="355">
        <v>26866.314980468749</v>
      </c>
      <c r="E27" s="355">
        <v>123807.6019902124</v>
      </c>
      <c r="F27" s="356">
        <v>66536.309999976162</v>
      </c>
      <c r="G27" s="357">
        <v>217210.2269706573</v>
      </c>
      <c r="H27" s="54"/>
      <c r="I27" s="54"/>
      <c r="BX27" s="247">
        <v>2012</v>
      </c>
      <c r="BY27" s="64" t="s">
        <v>45</v>
      </c>
      <c r="BZ27" s="254" t="e">
        <f>+#REF!+#REF!+#REF!+#REF!+#REF!+D404+#REF!+#REF!+#REF!+#REF!+#REF!+#REF!+#REF!+#REF!+#REF!+#REF!+#REF!+#REF!+#REF!+#REF!+#REF!</f>
        <v>#REF!</v>
      </c>
      <c r="CA27" s="254" t="e">
        <f>+#REF!+#REF!+#REF!+#REF!+#REF!+E404+#REF!+#REF!+#REF!+#REF!+#REF!+#REF!+#REF!+#REF!+#REF!+#REF!+#REF!+#REF!+#REF!+#REF!+#REF!</f>
        <v>#REF!</v>
      </c>
      <c r="CB27" s="254" t="e">
        <f>+#REF!+#REF!+#REF!+#REF!+#REF!+F404+#REF!+#REF!+#REF!+#REF!+#REF!+#REF!+#REF!+#REF!+#REF!+#REF!+#REF!+#REF!+#REF!+#REF!+#REF!</f>
        <v>#REF!</v>
      </c>
      <c r="CC27" s="254" t="e">
        <f>+#REF!+#REF!+#REF!+#REF!+#REF!+#REF!+#REF!+#REF!+#REF!+#REF!+#REF!+#REF!+#REF!+#REF!+#REF!+#REF!+#REF!+#REF!+#REF!+#REF!+#REF!</f>
        <v>#REF!</v>
      </c>
      <c r="CD27" s="254" t="e">
        <f>+#REF!+#REF!+#REF!+#REF!+#REF!+G404+#REF!+#REF!+#REF!+#REF!+#REF!+#REF!+#REF!+#REF!+#REF!+#REF!+#REF!+#REF!+#REF!+#REF!+#REF!</f>
        <v>#REF!</v>
      </c>
      <c r="CE27" s="247">
        <v>2012</v>
      </c>
      <c r="CF27" s="64" t="s">
        <v>45</v>
      </c>
      <c r="CG27" s="255">
        <f>+'Anexo 4'!D51+'Anexo 4'!E51</f>
        <v>206133.73349999989</v>
      </c>
      <c r="CH27" s="255">
        <f>+'Anexo 4'!F51+'Anexo 4'!G51</f>
        <v>483669.13000000018</v>
      </c>
      <c r="CI27" s="255">
        <f>+'Anexo 4'!H51+'Anexo 4'!I51</f>
        <v>166500.88499999998</v>
      </c>
      <c r="CJ27" s="255" t="e">
        <f>+'Anexo 4'!#REF!+'Anexo 4'!#REF!+'Anexo 4'!#REF!+'Anexo 4'!#REF!+'Anexo 4'!J51+'Anexo 4'!K51</f>
        <v>#REF!</v>
      </c>
      <c r="CK27" s="255">
        <f>+'Anexo 4'!L51+'Anexo 4'!M51</f>
        <v>906462.98</v>
      </c>
      <c r="CL27" s="256" t="e">
        <f t="shared" si="2"/>
        <v>#REF!</v>
      </c>
      <c r="CM27" s="256" t="e">
        <f t="shared" si="2"/>
        <v>#REF!</v>
      </c>
      <c r="CN27" s="256" t="e">
        <f t="shared" si="2"/>
        <v>#REF!</v>
      </c>
      <c r="CO27" s="256" t="e">
        <f t="shared" si="2"/>
        <v>#REF!</v>
      </c>
      <c r="CP27" s="256" t="e">
        <f t="shared" si="2"/>
        <v>#REF!</v>
      </c>
      <c r="CQ27" s="247">
        <v>2012</v>
      </c>
      <c r="CR27" s="64" t="s">
        <v>45</v>
      </c>
      <c r="CS27" s="226">
        <f>'Anexo 2 '!C50</f>
        <v>206133.73349999994</v>
      </c>
      <c r="CT27" s="226">
        <f>'Anexo 2 '!D50</f>
        <v>483669.13000000018</v>
      </c>
      <c r="CU27" s="226">
        <f>'Anexo 2 '!E50</f>
        <v>166500.88500000001</v>
      </c>
      <c r="CV27" s="226" t="e">
        <f>+'Anexo 2 '!#REF!+'Anexo 2 '!#REF!+'Anexo 2 '!#REF!</f>
        <v>#REF!</v>
      </c>
      <c r="CW27" s="226">
        <f>+'Anexo 2 '!G50</f>
        <v>906462.98000000021</v>
      </c>
      <c r="CX27" s="247">
        <v>2012</v>
      </c>
      <c r="CY27" s="64" t="s">
        <v>45</v>
      </c>
      <c r="CZ27" s="256">
        <f t="shared" si="4"/>
        <v>0</v>
      </c>
      <c r="DA27" s="256">
        <f t="shared" si="4"/>
        <v>0</v>
      </c>
      <c r="DB27" s="256">
        <f t="shared" si="4"/>
        <v>0</v>
      </c>
      <c r="DC27" s="256" t="e">
        <f t="shared" si="4"/>
        <v>#REF!</v>
      </c>
      <c r="DD27" s="256">
        <f t="shared" si="4"/>
        <v>0</v>
      </c>
    </row>
    <row r="28" spans="1:108" ht="16.5" x14ac:dyDescent="0.3">
      <c r="A28" s="410">
        <v>2021</v>
      </c>
      <c r="B28" s="64" t="s">
        <v>45</v>
      </c>
      <c r="C28" s="358" t="s">
        <v>97</v>
      </c>
      <c r="D28" s="359">
        <v>26619.239465820308</v>
      </c>
      <c r="E28" s="359">
        <v>118075.13597998596</v>
      </c>
      <c r="F28" s="360">
        <v>66606.053498674388</v>
      </c>
      <c r="G28" s="118">
        <v>211300.42894448066</v>
      </c>
      <c r="H28" s="54"/>
      <c r="I28" s="54"/>
      <c r="BX28" s="247">
        <v>2012</v>
      </c>
      <c r="BY28" s="64" t="s">
        <v>46</v>
      </c>
      <c r="BZ28" s="254" t="e">
        <f>+#REF!+#REF!+#REF!+#REF!+#REF!+D405+#REF!+#REF!+#REF!+#REF!+#REF!+#REF!+#REF!+#REF!+#REF!+#REF!+#REF!+#REF!+#REF!+#REF!+#REF!</f>
        <v>#REF!</v>
      </c>
      <c r="CA28" s="254" t="e">
        <f>+#REF!+#REF!+#REF!+#REF!+#REF!+E405+#REF!+#REF!+#REF!+#REF!+#REF!+#REF!+#REF!+#REF!+#REF!+#REF!+#REF!+#REF!+#REF!+#REF!+#REF!</f>
        <v>#REF!</v>
      </c>
      <c r="CB28" s="254" t="e">
        <f>+#REF!+#REF!+#REF!+#REF!+#REF!+F405+#REF!+#REF!+#REF!+#REF!+#REF!+#REF!+#REF!+#REF!+#REF!+#REF!+#REF!+#REF!+#REF!+#REF!+#REF!</f>
        <v>#REF!</v>
      </c>
      <c r="CC28" s="254" t="e">
        <f>+#REF!+#REF!+#REF!+#REF!+#REF!+#REF!+#REF!+#REF!+#REF!+#REF!+#REF!+#REF!+#REF!+#REF!+#REF!+#REF!+#REF!+#REF!+#REF!+#REF!+#REF!</f>
        <v>#REF!</v>
      </c>
      <c r="CD28" s="254" t="e">
        <f>+#REF!+#REF!+#REF!+#REF!+#REF!+G405+#REF!+#REF!+#REF!+#REF!+#REF!+#REF!+#REF!+#REF!+#REF!+#REF!+#REF!+#REF!+#REF!+#REF!+#REF!</f>
        <v>#REF!</v>
      </c>
      <c r="CE28" s="247">
        <v>2012</v>
      </c>
      <c r="CF28" s="64" t="s">
        <v>46</v>
      </c>
      <c r="CG28" s="255">
        <f>+'Anexo 4'!D52+'Anexo 4'!E52</f>
        <v>199182.20099999994</v>
      </c>
      <c r="CH28" s="255">
        <f>+'Anexo 4'!F52+'Anexo 4'!G52</f>
        <v>445539.30099999992</v>
      </c>
      <c r="CI28" s="255">
        <f>+'Anexo 4'!H52+'Anexo 4'!I52</f>
        <v>167060.18200000006</v>
      </c>
      <c r="CJ28" s="255" t="e">
        <f>+'Anexo 4'!#REF!+'Anexo 4'!#REF!+'Anexo 4'!#REF!+'Anexo 4'!#REF!+'Anexo 4'!J52+'Anexo 4'!K52</f>
        <v>#REF!</v>
      </c>
      <c r="CK28" s="255">
        <f>+'Anexo 4'!L52+'Anexo 4'!M52</f>
        <v>862746.65599999996</v>
      </c>
      <c r="CL28" s="256" t="e">
        <f t="shared" si="2"/>
        <v>#REF!</v>
      </c>
      <c r="CM28" s="256" t="e">
        <f t="shared" si="2"/>
        <v>#REF!</v>
      </c>
      <c r="CN28" s="256" t="e">
        <f t="shared" si="2"/>
        <v>#REF!</v>
      </c>
      <c r="CO28" s="256" t="e">
        <f t="shared" si="2"/>
        <v>#REF!</v>
      </c>
      <c r="CP28" s="256" t="e">
        <f t="shared" si="2"/>
        <v>#REF!</v>
      </c>
      <c r="CQ28" s="247">
        <v>2012</v>
      </c>
      <c r="CR28" s="64" t="s">
        <v>46</v>
      </c>
      <c r="CS28" s="226">
        <f>'Anexo 2 '!C51</f>
        <v>199182.20099999994</v>
      </c>
      <c r="CT28" s="226">
        <f>'Anexo 2 '!D51</f>
        <v>445539.30099999998</v>
      </c>
      <c r="CU28" s="226">
        <f>'Anexo 2 '!E51</f>
        <v>167060.18200000003</v>
      </c>
      <c r="CV28" s="226" t="e">
        <f>+'Anexo 2 '!#REF!+'Anexo 2 '!#REF!+'Anexo 2 '!#REF!</f>
        <v>#REF!</v>
      </c>
      <c r="CW28" s="226">
        <f>+'Anexo 2 '!G51</f>
        <v>862746.65600000019</v>
      </c>
      <c r="CX28" s="247">
        <v>2012</v>
      </c>
      <c r="CY28" s="64" t="s">
        <v>46</v>
      </c>
      <c r="CZ28" s="256">
        <f t="shared" si="4"/>
        <v>0</v>
      </c>
      <c r="DA28" s="256">
        <f t="shared" si="4"/>
        <v>0</v>
      </c>
      <c r="DB28" s="256">
        <f t="shared" si="4"/>
        <v>0</v>
      </c>
      <c r="DC28" s="256" t="e">
        <f t="shared" si="4"/>
        <v>#REF!</v>
      </c>
      <c r="DD28" s="256">
        <f t="shared" si="4"/>
        <v>0</v>
      </c>
    </row>
    <row r="29" spans="1:108" ht="16.5" x14ac:dyDescent="0.3">
      <c r="A29" s="391">
        <v>2021</v>
      </c>
      <c r="B29" s="353" t="s">
        <v>46</v>
      </c>
      <c r="C29" s="354" t="s">
        <v>97</v>
      </c>
      <c r="D29" s="355">
        <v>27473.730995117185</v>
      </c>
      <c r="E29" s="355">
        <v>122323.84549737028</v>
      </c>
      <c r="F29" s="356">
        <v>65871.563496732721</v>
      </c>
      <c r="G29" s="357">
        <v>215669.13998922019</v>
      </c>
      <c r="H29" s="54"/>
      <c r="I29" s="54"/>
      <c r="BX29" s="247">
        <v>2012</v>
      </c>
      <c r="BY29" s="64" t="s">
        <v>47</v>
      </c>
      <c r="BZ29" s="254" t="e">
        <f>+#REF!+#REF!+#REF!+#REF!+#REF!+D406+#REF!+#REF!+#REF!+#REF!+#REF!+#REF!+#REF!+#REF!+#REF!+#REF!+#REF!+#REF!+#REF!+#REF!+#REF!</f>
        <v>#REF!</v>
      </c>
      <c r="CA29" s="254" t="e">
        <f>+#REF!+#REF!+#REF!+#REF!+#REF!+E406+#REF!+#REF!+#REF!+#REF!+#REF!+#REF!+#REF!+#REF!+#REF!+#REF!+#REF!+#REF!+#REF!+#REF!+#REF!</f>
        <v>#REF!</v>
      </c>
      <c r="CB29" s="254" t="e">
        <f>+#REF!+#REF!+#REF!+#REF!+#REF!+F406+#REF!+#REF!+#REF!+#REF!+#REF!+#REF!+#REF!+#REF!+#REF!+#REF!+#REF!+#REF!+#REF!+#REF!+#REF!</f>
        <v>#REF!</v>
      </c>
      <c r="CC29" s="254" t="e">
        <f>+#REF!+#REF!+#REF!+#REF!+#REF!+#REF!+#REF!+#REF!+#REF!+#REF!+#REF!+#REF!+#REF!+#REF!+#REF!+#REF!+#REF!+#REF!+#REF!+#REF!+#REF!</f>
        <v>#REF!</v>
      </c>
      <c r="CD29" s="254" t="e">
        <f>+#REF!+#REF!+#REF!+#REF!+#REF!+G406+#REF!+#REF!+#REF!+#REF!+#REF!+#REF!+#REF!+#REF!+#REF!+#REF!+#REF!+#REF!+#REF!+#REF!+#REF!</f>
        <v>#REF!</v>
      </c>
      <c r="CE29" s="247">
        <v>2012</v>
      </c>
      <c r="CF29" s="64" t="s">
        <v>47</v>
      </c>
      <c r="CG29" s="255">
        <f>+'Anexo 4'!D53+'Anexo 4'!E53</f>
        <v>201282.48300000001</v>
      </c>
      <c r="CH29" s="255">
        <f>+'Anexo 4'!F53+'Anexo 4'!G53</f>
        <v>475866.47600000014</v>
      </c>
      <c r="CI29" s="255">
        <f>+'Anexo 4'!H53+'Anexo 4'!I53</f>
        <v>176320.93399999992</v>
      </c>
      <c r="CJ29" s="255" t="e">
        <f>+'Anexo 4'!#REF!+'Anexo 4'!#REF!+'Anexo 4'!#REF!+'Anexo 4'!#REF!+'Anexo 4'!J53+'Anexo 4'!K53</f>
        <v>#REF!</v>
      </c>
      <c r="CK29" s="255">
        <f>+'Anexo 4'!L53+'Anexo 4'!M53</f>
        <v>906790.64850000001</v>
      </c>
      <c r="CL29" s="256" t="e">
        <f t="shared" si="2"/>
        <v>#REF!</v>
      </c>
      <c r="CM29" s="256" t="e">
        <f t="shared" si="2"/>
        <v>#REF!</v>
      </c>
      <c r="CN29" s="256" t="e">
        <f t="shared" si="2"/>
        <v>#REF!</v>
      </c>
      <c r="CO29" s="256" t="e">
        <f t="shared" si="2"/>
        <v>#REF!</v>
      </c>
      <c r="CP29" s="256" t="e">
        <f t="shared" si="2"/>
        <v>#REF!</v>
      </c>
      <c r="CQ29" s="247">
        <v>2012</v>
      </c>
      <c r="CR29" s="64" t="s">
        <v>47</v>
      </c>
      <c r="CS29" s="226">
        <f>'Anexo 2 '!C52</f>
        <v>201282.48300000001</v>
      </c>
      <c r="CT29" s="226">
        <f>'Anexo 2 '!D52</f>
        <v>475866.47600000008</v>
      </c>
      <c r="CU29" s="226">
        <f>'Anexo 2 '!E52</f>
        <v>176320.93399999995</v>
      </c>
      <c r="CV29" s="226" t="e">
        <f>+'Anexo 2 '!#REF!+'Anexo 2 '!#REF!+'Anexo 2 '!#REF!</f>
        <v>#REF!</v>
      </c>
      <c r="CW29" s="226">
        <f>+'Anexo 2 '!G52</f>
        <v>906790.64849999989</v>
      </c>
      <c r="CX29" s="247">
        <v>2012</v>
      </c>
      <c r="CY29" s="64" t="s">
        <v>47</v>
      </c>
      <c r="CZ29" s="256">
        <f t="shared" si="4"/>
        <v>0</v>
      </c>
      <c r="DA29" s="256">
        <f t="shared" si="4"/>
        <v>0</v>
      </c>
      <c r="DB29" s="256">
        <f t="shared" si="4"/>
        <v>0</v>
      </c>
      <c r="DC29" s="256" t="e">
        <f t="shared" si="4"/>
        <v>#REF!</v>
      </c>
      <c r="DD29" s="256">
        <f t="shared" si="4"/>
        <v>0</v>
      </c>
    </row>
    <row r="30" spans="1:108" ht="16.5" x14ac:dyDescent="0.3">
      <c r="A30" s="410">
        <v>2021</v>
      </c>
      <c r="B30" s="64" t="s">
        <v>47</v>
      </c>
      <c r="C30" s="358" t="s">
        <v>97</v>
      </c>
      <c r="D30" s="359">
        <v>27917.742097656246</v>
      </c>
      <c r="E30" s="359">
        <v>120220.51052530311</v>
      </c>
      <c r="F30" s="360">
        <v>65056.708001868705</v>
      </c>
      <c r="G30" s="118">
        <v>213194.96062482806</v>
      </c>
      <c r="H30" s="54"/>
      <c r="I30" s="54"/>
      <c r="BX30" s="247">
        <v>2012</v>
      </c>
      <c r="BY30" s="64" t="s">
        <v>48</v>
      </c>
      <c r="BZ30" s="254" t="e">
        <f>+#REF!+#REF!+#REF!+#REF!+#REF!+D407+#REF!+#REF!+#REF!+#REF!+#REF!+#REF!+#REF!+#REF!+#REF!+#REF!+#REF!+#REF!+#REF!+#REF!+#REF!</f>
        <v>#REF!</v>
      </c>
      <c r="CA30" s="254" t="e">
        <f>+#REF!+#REF!+#REF!+#REF!+#REF!+E407+#REF!+#REF!+#REF!+#REF!+#REF!+#REF!+#REF!+#REF!+#REF!+#REF!+#REF!+#REF!+#REF!+#REF!+#REF!</f>
        <v>#REF!</v>
      </c>
      <c r="CB30" s="254" t="e">
        <f>+#REF!+#REF!+#REF!+#REF!+#REF!+F407+#REF!+#REF!+#REF!+#REF!+#REF!+#REF!+#REF!+#REF!+#REF!+#REF!+#REF!+#REF!+#REF!+#REF!+#REF!</f>
        <v>#REF!</v>
      </c>
      <c r="CC30" s="254" t="e">
        <f>+#REF!+#REF!+#REF!+#REF!+#REF!+#REF!+#REF!+#REF!+#REF!+#REF!+#REF!+#REF!+#REF!+#REF!+#REF!+#REF!+#REF!+#REF!+#REF!+#REF!+#REF!</f>
        <v>#REF!</v>
      </c>
      <c r="CD30" s="254" t="e">
        <f>+#REF!+#REF!+#REF!+#REF!+#REF!+G407+#REF!+#REF!+#REF!+#REF!+#REF!+#REF!+#REF!+#REF!+#REF!+#REF!+#REF!+#REF!+#REF!+#REF!+#REF!</f>
        <v>#REF!</v>
      </c>
      <c r="CE30" s="247">
        <v>2012</v>
      </c>
      <c r="CF30" s="64" t="s">
        <v>48</v>
      </c>
      <c r="CG30" s="255">
        <f>+'Anexo 4'!D54+'Anexo 4'!E54</f>
        <v>197940.43999999986</v>
      </c>
      <c r="CH30" s="255">
        <f>+'Anexo 4'!F54+'Anexo 4'!G54</f>
        <v>491605.77250000002</v>
      </c>
      <c r="CI30" s="255">
        <f>+'Anexo 4'!H54+'Anexo 4'!I54</f>
        <v>172788.77449999994</v>
      </c>
      <c r="CJ30" s="255" t="e">
        <f>+'Anexo 4'!#REF!+'Anexo 4'!#REF!+'Anexo 4'!#REF!+'Anexo 4'!#REF!+'Anexo 4'!J54+'Anexo 4'!K54</f>
        <v>#REF!</v>
      </c>
      <c r="CK30" s="255">
        <f>+'Anexo 4'!L54+'Anexo 4'!M54</f>
        <v>915069.58949999977</v>
      </c>
      <c r="CL30" s="256" t="e">
        <f t="shared" si="2"/>
        <v>#REF!</v>
      </c>
      <c r="CM30" s="256" t="e">
        <f t="shared" si="2"/>
        <v>#REF!</v>
      </c>
      <c r="CN30" s="256" t="e">
        <f t="shared" si="2"/>
        <v>#REF!</v>
      </c>
      <c r="CO30" s="256" t="e">
        <f t="shared" si="2"/>
        <v>#REF!</v>
      </c>
      <c r="CP30" s="256" t="e">
        <f t="shared" si="2"/>
        <v>#REF!</v>
      </c>
      <c r="CQ30" s="247">
        <v>2012</v>
      </c>
      <c r="CR30" s="64" t="s">
        <v>48</v>
      </c>
      <c r="CS30" s="226">
        <f>'Anexo 2 '!C53</f>
        <v>197940.43999999986</v>
      </c>
      <c r="CT30" s="226">
        <f>'Anexo 2 '!D53</f>
        <v>491605.77250000002</v>
      </c>
      <c r="CU30" s="226">
        <f>'Anexo 2 '!E53</f>
        <v>172788.77450000003</v>
      </c>
      <c r="CV30" s="226" t="e">
        <f>+'Anexo 2 '!#REF!+'Anexo 2 '!#REF!+'Anexo 2 '!#REF!</f>
        <v>#REF!</v>
      </c>
      <c r="CW30" s="226">
        <f>+'Anexo 2 '!G53</f>
        <v>915069.58950000012</v>
      </c>
      <c r="CX30" s="247">
        <v>2012</v>
      </c>
      <c r="CY30" s="64" t="s">
        <v>48</v>
      </c>
      <c r="CZ30" s="256">
        <f t="shared" si="4"/>
        <v>0</v>
      </c>
      <c r="DA30" s="256">
        <f t="shared" si="4"/>
        <v>0</v>
      </c>
      <c r="DB30" s="256">
        <f t="shared" si="4"/>
        <v>0</v>
      </c>
      <c r="DC30" s="256" t="e">
        <f t="shared" si="4"/>
        <v>#REF!</v>
      </c>
      <c r="DD30" s="256">
        <f t="shared" si="4"/>
        <v>0</v>
      </c>
    </row>
    <row r="31" spans="1:108" ht="16.5" x14ac:dyDescent="0.3">
      <c r="A31" s="391">
        <v>2021</v>
      </c>
      <c r="B31" s="353" t="s">
        <v>48</v>
      </c>
      <c r="C31" s="354" t="s">
        <v>97</v>
      </c>
      <c r="D31" s="355">
        <v>25727.470036010738</v>
      </c>
      <c r="E31" s="355">
        <v>121494.95150283388</v>
      </c>
      <c r="F31" s="356">
        <v>66364.70100000003</v>
      </c>
      <c r="G31" s="357">
        <v>213587.12253884462</v>
      </c>
      <c r="H31" s="54"/>
      <c r="I31" s="54"/>
      <c r="BX31" s="247">
        <v>2012</v>
      </c>
      <c r="BY31" s="64" t="s">
        <v>49</v>
      </c>
      <c r="BZ31" s="254" t="e">
        <f>+#REF!+#REF!+#REF!+#REF!+#REF!+D408+#REF!+#REF!+#REF!+#REF!+#REF!+#REF!+#REF!+#REF!+#REF!+#REF!+#REF!+#REF!+#REF!+#REF!+#REF!</f>
        <v>#REF!</v>
      </c>
      <c r="CA31" s="254" t="e">
        <f>+#REF!+#REF!+#REF!+#REF!+#REF!+E408+#REF!+#REF!+#REF!+#REF!+#REF!+#REF!+#REF!+#REF!+#REF!+#REF!+#REF!+#REF!+#REF!+#REF!+#REF!</f>
        <v>#REF!</v>
      </c>
      <c r="CB31" s="254" t="e">
        <f>+#REF!+#REF!+#REF!+#REF!+#REF!+F408+#REF!+#REF!+#REF!+#REF!+#REF!+#REF!+#REF!+#REF!+#REF!+#REF!+#REF!+#REF!+#REF!+#REF!+#REF!</f>
        <v>#REF!</v>
      </c>
      <c r="CC31" s="254" t="e">
        <f>+#REF!+#REF!+#REF!+#REF!+#REF!+#REF!+#REF!+#REF!+#REF!+#REF!+#REF!+#REF!+#REF!+#REF!+#REF!+#REF!+#REF!+#REF!+#REF!+#REF!+#REF!</f>
        <v>#REF!</v>
      </c>
      <c r="CD31" s="254" t="e">
        <f>+#REF!+#REF!+#REF!+#REF!+#REF!+G408+#REF!+#REF!+#REF!+#REF!+#REF!+#REF!+#REF!+#REF!+#REF!+#REF!+#REF!+#REF!+#REF!+#REF!+#REF!</f>
        <v>#REF!</v>
      </c>
      <c r="CE31" s="247">
        <v>2012</v>
      </c>
      <c r="CF31" s="64" t="s">
        <v>49</v>
      </c>
      <c r="CG31" s="255">
        <f>+'Anexo 4'!D55+'Anexo 4'!E55</f>
        <v>170233.70850000001</v>
      </c>
      <c r="CH31" s="255">
        <f>+'Anexo 4'!F55+'Anexo 4'!G55</f>
        <v>478029.26350000006</v>
      </c>
      <c r="CI31" s="255">
        <f>+'Anexo 4'!H55+'Anexo 4'!I55</f>
        <v>141561.8885</v>
      </c>
      <c r="CJ31" s="255" t="e">
        <f>+'Anexo 4'!#REF!+'Anexo 4'!#REF!+'Anexo 4'!#REF!+'Anexo 4'!#REF!+'Anexo 4'!J55+'Anexo 4'!K55</f>
        <v>#REF!</v>
      </c>
      <c r="CK31" s="255">
        <f>+'Anexo 4'!L55+'Anexo 4'!M55</f>
        <v>831485.21550000005</v>
      </c>
      <c r="CL31" s="256" t="e">
        <f t="shared" si="2"/>
        <v>#REF!</v>
      </c>
      <c r="CM31" s="256" t="e">
        <f t="shared" si="2"/>
        <v>#REF!</v>
      </c>
      <c r="CN31" s="256" t="e">
        <f t="shared" si="2"/>
        <v>#REF!</v>
      </c>
      <c r="CO31" s="256" t="e">
        <f t="shared" si="2"/>
        <v>#REF!</v>
      </c>
      <c r="CP31" s="256" t="e">
        <f t="shared" si="2"/>
        <v>#REF!</v>
      </c>
      <c r="CQ31" s="247">
        <v>2012</v>
      </c>
      <c r="CR31" s="64" t="s">
        <v>49</v>
      </c>
      <c r="CS31" s="226">
        <f>'Anexo 2 '!C54</f>
        <v>170233.70849999998</v>
      </c>
      <c r="CT31" s="226">
        <f>'Anexo 2 '!D54</f>
        <v>478029.26349999994</v>
      </c>
      <c r="CU31" s="226">
        <f>'Anexo 2 '!E54</f>
        <v>141561.88850000006</v>
      </c>
      <c r="CV31" s="226" t="e">
        <f>+'Anexo 2 '!#REF!+'Anexo 2 '!#REF!+'Anexo 2 '!#REF!</f>
        <v>#REF!</v>
      </c>
      <c r="CW31" s="226">
        <f>+'Anexo 2 '!G54</f>
        <v>831485.21549999993</v>
      </c>
      <c r="CX31" s="247">
        <v>2012</v>
      </c>
      <c r="CY31" s="64" t="s">
        <v>49</v>
      </c>
      <c r="CZ31" s="256">
        <f t="shared" si="4"/>
        <v>0</v>
      </c>
      <c r="DA31" s="256">
        <f t="shared" si="4"/>
        <v>0</v>
      </c>
      <c r="DB31" s="256">
        <f t="shared" si="4"/>
        <v>0</v>
      </c>
      <c r="DC31" s="256" t="e">
        <f t="shared" si="4"/>
        <v>#REF!</v>
      </c>
      <c r="DD31" s="256">
        <f t="shared" si="4"/>
        <v>0</v>
      </c>
    </row>
    <row r="32" spans="1:108" ht="16.5" x14ac:dyDescent="0.3">
      <c r="A32" s="410">
        <v>2021</v>
      </c>
      <c r="B32" s="64" t="s">
        <v>49</v>
      </c>
      <c r="C32" s="358" t="s">
        <v>97</v>
      </c>
      <c r="D32" s="359">
        <v>24963.841550000005</v>
      </c>
      <c r="E32" s="359">
        <v>113716.25551685333</v>
      </c>
      <c r="F32" s="360">
        <v>53811.460998733528</v>
      </c>
      <c r="G32" s="118">
        <v>192491.55806558684</v>
      </c>
      <c r="H32" s="54"/>
      <c r="I32" s="54"/>
      <c r="BX32" s="247">
        <v>2013</v>
      </c>
      <c r="BY32" s="64" t="s">
        <v>50</v>
      </c>
      <c r="BZ32" s="254" t="e">
        <f>+#REF!+#REF!+#REF!+#REF!+#REF!+D409+#REF!+#REF!+#REF!+#REF!+#REF!+#REF!+#REF!+#REF!+#REF!+#REF!+#REF!+#REF!+#REF!+#REF!+#REF!</f>
        <v>#REF!</v>
      </c>
      <c r="CA32" s="254" t="e">
        <f>+#REF!+#REF!+#REF!+#REF!+#REF!+E409+#REF!+#REF!+#REF!+#REF!+#REF!+#REF!+#REF!+#REF!+#REF!+#REF!+#REF!+#REF!+#REF!+#REF!+#REF!</f>
        <v>#REF!</v>
      </c>
      <c r="CB32" s="254" t="e">
        <f>+#REF!+#REF!+#REF!+#REF!+#REF!+F409+#REF!+#REF!+#REF!+#REF!+#REF!+#REF!+#REF!+#REF!+#REF!+#REF!+#REF!+#REF!+#REF!+#REF!+#REF!</f>
        <v>#REF!</v>
      </c>
      <c r="CC32" s="254" t="e">
        <f>+#REF!+#REF!+#REF!+#REF!+#REF!+#REF!+#REF!+#REF!+#REF!+#REF!+#REF!+#REF!+#REF!+#REF!+#REF!+#REF!+#REF!+#REF!+#REF!+#REF!+#REF!</f>
        <v>#REF!</v>
      </c>
      <c r="CD32" s="254" t="e">
        <f>+#REF!+#REF!+#REF!+#REF!+#REF!+G409+#REF!+#REF!+#REF!+#REF!+#REF!+#REF!+#REF!+#REF!+#REF!+#REF!+#REF!+#REF!+#REF!+#REF!+#REF!</f>
        <v>#REF!</v>
      </c>
      <c r="CE32" s="247">
        <v>2013</v>
      </c>
      <c r="CF32" s="64" t="s">
        <v>50</v>
      </c>
      <c r="CG32" s="255">
        <f>+'Anexo 4'!D56+'Anexo 4'!E56</f>
        <v>174911.27000000002</v>
      </c>
      <c r="CH32" s="255">
        <f>+'Anexo 4'!F56+'Anexo 4'!G56</f>
        <v>406740.57700000005</v>
      </c>
      <c r="CI32" s="255">
        <f>+'Anexo 4'!H56+'Anexo 4'!I56</f>
        <v>165538.63149999996</v>
      </c>
      <c r="CJ32" s="255" t="e">
        <f>+'Anexo 4'!#REF!+'Anexo 4'!#REF!+'Anexo 4'!#REF!+'Anexo 4'!#REF!+'Anexo 4'!J56+'Anexo 4'!K56</f>
        <v>#REF!</v>
      </c>
      <c r="CK32" s="255">
        <f>+'Anexo 4'!L56+'Anexo 4'!M56</f>
        <v>797141.56500000006</v>
      </c>
      <c r="CL32" s="256" t="e">
        <f t="shared" si="2"/>
        <v>#REF!</v>
      </c>
      <c r="CM32" s="256" t="e">
        <f t="shared" si="2"/>
        <v>#REF!</v>
      </c>
      <c r="CN32" s="256" t="e">
        <f t="shared" si="2"/>
        <v>#REF!</v>
      </c>
      <c r="CO32" s="256" t="e">
        <f t="shared" si="2"/>
        <v>#REF!</v>
      </c>
      <c r="CP32" s="256" t="e">
        <f t="shared" si="2"/>
        <v>#REF!</v>
      </c>
      <c r="CQ32" s="247">
        <v>2013</v>
      </c>
      <c r="CR32" s="64" t="s">
        <v>50</v>
      </c>
      <c r="CS32" s="226">
        <f>'Anexo 2 '!C55</f>
        <v>174911.27</v>
      </c>
      <c r="CT32" s="226">
        <f>'Anexo 2 '!D55</f>
        <v>406740.57700000005</v>
      </c>
      <c r="CU32" s="226">
        <f>'Anexo 2 '!E55</f>
        <v>165538.63150000005</v>
      </c>
      <c r="CV32" s="226" t="e">
        <f>+'Anexo 2 '!#REF!+'Anexo 2 '!#REF!+'Anexo 2 '!#REF!</f>
        <v>#REF!</v>
      </c>
      <c r="CW32" s="226">
        <f>+'Anexo 2 '!G55</f>
        <v>797141.56500000006</v>
      </c>
      <c r="CX32" s="247">
        <v>2013</v>
      </c>
      <c r="CY32" s="64" t="s">
        <v>50</v>
      </c>
      <c r="CZ32" s="256">
        <f t="shared" si="4"/>
        <v>0</v>
      </c>
      <c r="DA32" s="256">
        <f t="shared" si="4"/>
        <v>0</v>
      </c>
      <c r="DB32" s="256">
        <f t="shared" si="4"/>
        <v>0</v>
      </c>
      <c r="DC32" s="256" t="e">
        <f t="shared" si="4"/>
        <v>#REF!</v>
      </c>
      <c r="DD32" s="256">
        <f t="shared" si="4"/>
        <v>0</v>
      </c>
    </row>
    <row r="33" spans="1:108" ht="16.5" x14ac:dyDescent="0.3">
      <c r="A33" s="391">
        <v>2022</v>
      </c>
      <c r="B33" s="353" t="s">
        <v>50</v>
      </c>
      <c r="C33" s="354" t="s">
        <v>97</v>
      </c>
      <c r="D33" s="355">
        <v>21544.759446289063</v>
      </c>
      <c r="E33" s="355">
        <v>107220.90647431755</v>
      </c>
      <c r="F33" s="356">
        <v>53224.545997663503</v>
      </c>
      <c r="G33" s="357">
        <v>181990.2119182701</v>
      </c>
      <c r="H33" s="54"/>
      <c r="I33" s="54"/>
      <c r="BX33" s="247"/>
      <c r="BY33" s="64"/>
      <c r="BZ33" s="254"/>
      <c r="CA33" s="254"/>
      <c r="CB33" s="254"/>
      <c r="CC33" s="254"/>
      <c r="CD33" s="254"/>
      <c r="CE33" s="247"/>
      <c r="CF33" s="64"/>
      <c r="CG33" s="255"/>
      <c r="CH33" s="255"/>
      <c r="CI33" s="255"/>
      <c r="CJ33" s="255"/>
      <c r="CK33" s="255"/>
      <c r="CL33" s="256"/>
      <c r="CM33" s="256"/>
      <c r="CN33" s="256"/>
      <c r="CO33" s="256"/>
      <c r="CP33" s="256"/>
      <c r="CQ33" s="247"/>
      <c r="CR33" s="64"/>
      <c r="CS33" s="226"/>
      <c r="CT33" s="226"/>
      <c r="CU33" s="226"/>
      <c r="CV33" s="226"/>
      <c r="CW33" s="226"/>
      <c r="CX33" s="247"/>
      <c r="CY33" s="64"/>
      <c r="CZ33" s="256"/>
      <c r="DA33" s="256"/>
      <c r="DB33" s="256"/>
      <c r="DC33" s="256"/>
      <c r="DD33" s="256"/>
    </row>
    <row r="34" spans="1:108" ht="16.5" x14ac:dyDescent="0.3">
      <c r="A34" s="410">
        <v>2022</v>
      </c>
      <c r="B34" s="64" t="s">
        <v>51</v>
      </c>
      <c r="C34" s="358" t="s">
        <v>97</v>
      </c>
      <c r="D34" s="359">
        <v>26975.763927978514</v>
      </c>
      <c r="E34" s="359">
        <v>121415.66198754332</v>
      </c>
      <c r="F34" s="360">
        <v>61671.706497980114</v>
      </c>
      <c r="G34" s="118">
        <v>210063.13241350197</v>
      </c>
      <c r="H34" s="54"/>
      <c r="I34" s="54"/>
      <c r="BX34" s="247"/>
      <c r="BY34" s="64"/>
      <c r="BZ34" s="254"/>
      <c r="CA34" s="254"/>
      <c r="CB34" s="254"/>
      <c r="CC34" s="254"/>
      <c r="CD34" s="254"/>
      <c r="CE34" s="247"/>
      <c r="CF34" s="64"/>
      <c r="CG34" s="255"/>
      <c r="CH34" s="255"/>
      <c r="CI34" s="255"/>
      <c r="CJ34" s="255"/>
      <c r="CK34" s="255"/>
      <c r="CL34" s="256"/>
      <c r="CM34" s="256"/>
      <c r="CN34" s="256"/>
      <c r="CO34" s="256"/>
      <c r="CP34" s="256"/>
      <c r="CQ34" s="247"/>
      <c r="CR34" s="64"/>
      <c r="CS34" s="226"/>
      <c r="CT34" s="226"/>
      <c r="CU34" s="226"/>
      <c r="CV34" s="226"/>
      <c r="CW34" s="226"/>
      <c r="CX34" s="247"/>
      <c r="CY34" s="64"/>
      <c r="CZ34" s="256"/>
      <c r="DA34" s="256"/>
      <c r="DB34" s="256"/>
      <c r="DC34" s="256"/>
      <c r="DD34" s="256"/>
    </row>
    <row r="35" spans="1:108" ht="16.5" x14ac:dyDescent="0.3">
      <c r="A35" s="391">
        <v>2022</v>
      </c>
      <c r="B35" s="353" t="s">
        <v>52</v>
      </c>
      <c r="C35" s="354" t="s">
        <v>97</v>
      </c>
      <c r="D35" s="355">
        <v>33367.463455291756</v>
      </c>
      <c r="E35" s="355">
        <v>130603.37697973514</v>
      </c>
      <c r="F35" s="356">
        <v>66583.836998609564</v>
      </c>
      <c r="G35" s="357">
        <v>230554.67743363645</v>
      </c>
      <c r="H35" s="54"/>
      <c r="I35" s="54"/>
      <c r="BX35" s="247"/>
      <c r="BY35" s="64"/>
      <c r="BZ35" s="254"/>
      <c r="CA35" s="254"/>
      <c r="CB35" s="254"/>
      <c r="CC35" s="254"/>
      <c r="CD35" s="254"/>
      <c r="CE35" s="247"/>
      <c r="CF35" s="64"/>
      <c r="CG35" s="255"/>
      <c r="CH35" s="255"/>
      <c r="CI35" s="255"/>
      <c r="CJ35" s="255"/>
      <c r="CK35" s="255"/>
      <c r="CL35" s="256"/>
      <c r="CM35" s="256"/>
      <c r="CN35" s="256"/>
      <c r="CO35" s="256"/>
      <c r="CP35" s="256"/>
      <c r="CQ35" s="247"/>
      <c r="CR35" s="64"/>
      <c r="CS35" s="226"/>
      <c r="CT35" s="226"/>
      <c r="CU35" s="226"/>
      <c r="CV35" s="226"/>
      <c r="CW35" s="226"/>
      <c r="CX35" s="247"/>
      <c r="CY35" s="64"/>
      <c r="CZ35" s="256"/>
      <c r="DA35" s="256"/>
      <c r="DB35" s="256"/>
      <c r="DC35" s="256"/>
      <c r="DD35" s="256"/>
    </row>
    <row r="36" spans="1:108" ht="16.5" x14ac:dyDescent="0.3">
      <c r="A36" s="410">
        <v>2022</v>
      </c>
      <c r="B36" s="64" t="s">
        <v>40</v>
      </c>
      <c r="C36" s="358" t="s">
        <v>97</v>
      </c>
      <c r="D36" s="359">
        <v>31074.365913635258</v>
      </c>
      <c r="E36" s="359">
        <v>118931.1009138113</v>
      </c>
      <c r="F36" s="360">
        <v>61515.459500154495</v>
      </c>
      <c r="G36" s="118">
        <v>211520.92632760108</v>
      </c>
      <c r="H36" s="54"/>
      <c r="I36" s="54"/>
      <c r="BX36" s="247"/>
      <c r="BY36" s="64"/>
      <c r="BZ36" s="254"/>
      <c r="CA36" s="254"/>
      <c r="CB36" s="254"/>
      <c r="CC36" s="254"/>
      <c r="CD36" s="254"/>
      <c r="CE36" s="247"/>
      <c r="CF36" s="64"/>
      <c r="CG36" s="255"/>
      <c r="CH36" s="255"/>
      <c r="CI36" s="255"/>
      <c r="CJ36" s="255"/>
      <c r="CK36" s="255"/>
      <c r="CL36" s="256"/>
      <c r="CM36" s="256"/>
      <c r="CN36" s="256"/>
      <c r="CO36" s="256"/>
      <c r="CP36" s="256"/>
      <c r="CQ36" s="247"/>
      <c r="CR36" s="64"/>
      <c r="CS36" s="226"/>
      <c r="CT36" s="226"/>
      <c r="CU36" s="226"/>
      <c r="CV36" s="226"/>
      <c r="CW36" s="226"/>
      <c r="CX36" s="247"/>
      <c r="CY36" s="64"/>
      <c r="CZ36" s="256"/>
      <c r="DA36" s="256"/>
      <c r="DB36" s="256"/>
      <c r="DC36" s="256"/>
      <c r="DD36" s="256"/>
    </row>
    <row r="37" spans="1:108" ht="16.5" x14ac:dyDescent="0.3">
      <c r="A37" s="391">
        <v>2022</v>
      </c>
      <c r="B37" s="353" t="s">
        <v>42</v>
      </c>
      <c r="C37" s="354" t="s">
        <v>97</v>
      </c>
      <c r="D37" s="355">
        <v>33629.593953002928</v>
      </c>
      <c r="E37" s="355">
        <v>111822.80062331303</v>
      </c>
      <c r="F37" s="356">
        <v>62017.363500524516</v>
      </c>
      <c r="G37" s="357">
        <v>207469.75807684049</v>
      </c>
      <c r="H37" s="54"/>
      <c r="I37" s="54"/>
      <c r="BX37" s="247"/>
      <c r="BY37" s="64"/>
      <c r="BZ37" s="254"/>
      <c r="CA37" s="254"/>
      <c r="CB37" s="254"/>
      <c r="CC37" s="254"/>
      <c r="CD37" s="254"/>
      <c r="CE37" s="247"/>
      <c r="CF37" s="64"/>
      <c r="CG37" s="255"/>
      <c r="CH37" s="255"/>
      <c r="CI37" s="255"/>
      <c r="CJ37" s="255"/>
      <c r="CK37" s="255"/>
      <c r="CL37" s="256"/>
      <c r="CM37" s="256"/>
      <c r="CN37" s="256"/>
      <c r="CO37" s="256"/>
      <c r="CP37" s="256"/>
      <c r="CQ37" s="247"/>
      <c r="CR37" s="64"/>
      <c r="CS37" s="226"/>
      <c r="CT37" s="226"/>
      <c r="CU37" s="226"/>
      <c r="CV37" s="226"/>
      <c r="CW37" s="226"/>
      <c r="CX37" s="247"/>
      <c r="CY37" s="64"/>
      <c r="CZ37" s="256"/>
      <c r="DA37" s="256"/>
      <c r="DB37" s="256"/>
      <c r="DC37" s="256"/>
      <c r="DD37" s="256"/>
    </row>
    <row r="38" spans="1:108" ht="16.5" x14ac:dyDescent="0.3">
      <c r="A38" s="410">
        <v>2022</v>
      </c>
      <c r="B38" s="64" t="s">
        <v>43</v>
      </c>
      <c r="C38" s="358" t="s">
        <v>97</v>
      </c>
      <c r="D38" s="359">
        <v>32066.04956225587</v>
      </c>
      <c r="E38" s="359">
        <v>121448.71712069768</v>
      </c>
      <c r="F38" s="360">
        <v>66309.425003337863</v>
      </c>
      <c r="G38" s="118">
        <v>219824.19168629142</v>
      </c>
      <c r="H38" s="54"/>
      <c r="I38" s="54"/>
      <c r="BX38" s="247"/>
      <c r="BY38" s="64"/>
      <c r="BZ38" s="254"/>
      <c r="CA38" s="254"/>
      <c r="CB38" s="254"/>
      <c r="CC38" s="254"/>
      <c r="CD38" s="254"/>
      <c r="CE38" s="247"/>
      <c r="CF38" s="64"/>
      <c r="CG38" s="255"/>
      <c r="CH38" s="255"/>
      <c r="CI38" s="255"/>
      <c r="CJ38" s="255"/>
      <c r="CK38" s="255"/>
      <c r="CL38" s="256"/>
      <c r="CM38" s="256"/>
      <c r="CN38" s="256"/>
      <c r="CO38" s="256"/>
      <c r="CP38" s="256"/>
      <c r="CQ38" s="247"/>
      <c r="CR38" s="64"/>
      <c r="CS38" s="226"/>
      <c r="CT38" s="226"/>
      <c r="CU38" s="226"/>
      <c r="CV38" s="226"/>
      <c r="CW38" s="226"/>
      <c r="CX38" s="247"/>
      <c r="CY38" s="64"/>
      <c r="CZ38" s="256"/>
      <c r="DA38" s="256"/>
      <c r="DB38" s="256"/>
      <c r="DC38" s="256"/>
      <c r="DD38" s="256"/>
    </row>
    <row r="39" spans="1:108" ht="16.5" x14ac:dyDescent="0.3">
      <c r="A39" s="391">
        <v>2022</v>
      </c>
      <c r="B39" s="353" t="s">
        <v>44</v>
      </c>
      <c r="C39" s="354" t="s">
        <v>97</v>
      </c>
      <c r="D39" s="355">
        <v>33461.763500000001</v>
      </c>
      <c r="E39" s="355">
        <v>117822.9637659498</v>
      </c>
      <c r="F39" s="356">
        <v>56510.669500000018</v>
      </c>
      <c r="G39" s="357">
        <v>207795.39676594982</v>
      </c>
      <c r="H39" s="54"/>
      <c r="I39" s="54"/>
      <c r="BX39" s="247"/>
      <c r="BY39" s="64"/>
      <c r="BZ39" s="254"/>
      <c r="CA39" s="254"/>
      <c r="CB39" s="254"/>
      <c r="CC39" s="254"/>
      <c r="CD39" s="254"/>
      <c r="CE39" s="247"/>
      <c r="CF39" s="64"/>
      <c r="CG39" s="255"/>
      <c r="CH39" s="255"/>
      <c r="CI39" s="255"/>
      <c r="CJ39" s="255"/>
      <c r="CK39" s="255"/>
      <c r="CL39" s="256"/>
      <c r="CM39" s="256"/>
      <c r="CN39" s="256"/>
      <c r="CO39" s="256"/>
      <c r="CP39" s="256"/>
      <c r="CQ39" s="247"/>
      <c r="CR39" s="64"/>
      <c r="CS39" s="226"/>
      <c r="CT39" s="226"/>
      <c r="CU39" s="226"/>
      <c r="CV39" s="226"/>
      <c r="CW39" s="226"/>
      <c r="CX39" s="247"/>
      <c r="CY39" s="64"/>
      <c r="CZ39" s="256"/>
      <c r="DA39" s="256"/>
      <c r="DB39" s="256"/>
      <c r="DC39" s="256"/>
      <c r="DD39" s="256"/>
    </row>
    <row r="40" spans="1:108" ht="16.5" x14ac:dyDescent="0.3">
      <c r="A40" s="410">
        <v>2022</v>
      </c>
      <c r="B40" s="64" t="s">
        <v>45</v>
      </c>
      <c r="C40" s="358" t="s">
        <v>97</v>
      </c>
      <c r="D40" s="359">
        <v>35573.644526855467</v>
      </c>
      <c r="E40" s="359">
        <v>123457.60101396476</v>
      </c>
      <c r="F40" s="360">
        <v>60822.013021358493</v>
      </c>
      <c r="G40" s="118">
        <v>219853.2585621787</v>
      </c>
      <c r="H40" s="54"/>
      <c r="I40" s="54"/>
      <c r="BX40" s="247"/>
      <c r="BY40" s="64"/>
      <c r="BZ40" s="254"/>
      <c r="CA40" s="254"/>
      <c r="CB40" s="254"/>
      <c r="CC40" s="254"/>
      <c r="CD40" s="254"/>
      <c r="CE40" s="247"/>
      <c r="CF40" s="64"/>
      <c r="CG40" s="255"/>
      <c r="CH40" s="255"/>
      <c r="CI40" s="255"/>
      <c r="CJ40" s="255"/>
      <c r="CK40" s="255"/>
      <c r="CL40" s="256"/>
      <c r="CM40" s="256"/>
      <c r="CN40" s="256"/>
      <c r="CO40" s="256"/>
      <c r="CP40" s="256"/>
      <c r="CQ40" s="247"/>
      <c r="CR40" s="64"/>
      <c r="CS40" s="226"/>
      <c r="CT40" s="226"/>
      <c r="CU40" s="226"/>
      <c r="CV40" s="226"/>
      <c r="CW40" s="226"/>
      <c r="CX40" s="247"/>
      <c r="CY40" s="64"/>
      <c r="CZ40" s="256"/>
      <c r="DA40" s="256"/>
      <c r="DB40" s="256"/>
      <c r="DC40" s="256"/>
      <c r="DD40" s="256"/>
    </row>
    <row r="41" spans="1:108" ht="16.5" x14ac:dyDescent="0.3">
      <c r="A41" s="391">
        <v>2022</v>
      </c>
      <c r="B41" s="353" t="s">
        <v>46</v>
      </c>
      <c r="C41" s="354" t="s">
        <v>97</v>
      </c>
      <c r="D41" s="355">
        <v>33738.047000000006</v>
      </c>
      <c r="E41" s="355">
        <v>117204.63990187997</v>
      </c>
      <c r="F41" s="356">
        <v>58086.385000000002</v>
      </c>
      <c r="G41" s="357">
        <v>209029.07190187997</v>
      </c>
      <c r="H41" s="54"/>
      <c r="I41" s="54"/>
      <c r="BX41" s="247"/>
      <c r="BY41" s="64"/>
      <c r="BZ41" s="254"/>
      <c r="CA41" s="254"/>
      <c r="CB41" s="254"/>
      <c r="CC41" s="254"/>
      <c r="CD41" s="254"/>
      <c r="CE41" s="247"/>
      <c r="CF41" s="64"/>
      <c r="CG41" s="255"/>
      <c r="CH41" s="255"/>
      <c r="CI41" s="255"/>
      <c r="CJ41" s="255"/>
      <c r="CK41" s="255"/>
      <c r="CL41" s="256"/>
      <c r="CM41" s="256"/>
      <c r="CN41" s="256"/>
      <c r="CO41" s="256"/>
      <c r="CP41" s="256"/>
      <c r="CQ41" s="247"/>
      <c r="CR41" s="64"/>
      <c r="CS41" s="226"/>
      <c r="CT41" s="226"/>
      <c r="CU41" s="226"/>
      <c r="CV41" s="226"/>
      <c r="CW41" s="226"/>
      <c r="CX41" s="247"/>
      <c r="CY41" s="64"/>
      <c r="CZ41" s="256"/>
      <c r="DA41" s="256"/>
      <c r="DB41" s="256"/>
      <c r="DC41" s="256"/>
      <c r="DD41" s="256"/>
    </row>
    <row r="42" spans="1:108" ht="16.5" x14ac:dyDescent="0.3">
      <c r="A42" s="410">
        <v>2022</v>
      </c>
      <c r="B42" s="64" t="s">
        <v>47</v>
      </c>
      <c r="C42" s="358" t="s">
        <v>97</v>
      </c>
      <c r="D42" s="359">
        <v>33799.264051574712</v>
      </c>
      <c r="E42" s="359">
        <v>116018.62322249015</v>
      </c>
      <c r="F42" s="360">
        <v>55904.746500839254</v>
      </c>
      <c r="G42" s="118">
        <v>205722.63377490413</v>
      </c>
      <c r="H42" s="54"/>
      <c r="I42" s="54"/>
      <c r="BX42" s="247"/>
      <c r="BY42" s="64"/>
      <c r="BZ42" s="254"/>
      <c r="CA42" s="254"/>
      <c r="CB42" s="254"/>
      <c r="CC42" s="254"/>
      <c r="CD42" s="254"/>
      <c r="CE42" s="247"/>
      <c r="CF42" s="64"/>
      <c r="CG42" s="255"/>
      <c r="CH42" s="255"/>
      <c r="CI42" s="255"/>
      <c r="CJ42" s="255"/>
      <c r="CK42" s="255"/>
      <c r="CL42" s="256"/>
      <c r="CM42" s="256"/>
      <c r="CN42" s="256"/>
      <c r="CO42" s="256"/>
      <c r="CP42" s="256"/>
      <c r="CQ42" s="247"/>
      <c r="CR42" s="64"/>
      <c r="CS42" s="226"/>
      <c r="CT42" s="226"/>
      <c r="CU42" s="226"/>
      <c r="CV42" s="226"/>
      <c r="CW42" s="226"/>
      <c r="CX42" s="247"/>
      <c r="CY42" s="64"/>
      <c r="CZ42" s="256"/>
      <c r="DA42" s="256"/>
      <c r="DB42" s="256"/>
      <c r="DC42" s="256"/>
      <c r="DD42" s="256"/>
    </row>
    <row r="43" spans="1:108" ht="16.5" x14ac:dyDescent="0.3">
      <c r="A43" s="391">
        <v>2022</v>
      </c>
      <c r="B43" s="353" t="s">
        <v>48</v>
      </c>
      <c r="C43" s="354" t="s">
        <v>97</v>
      </c>
      <c r="D43" s="355">
        <v>33779.894019531253</v>
      </c>
      <c r="E43" s="355">
        <v>116430.85447602916</v>
      </c>
      <c r="F43" s="356">
        <v>52369.284500357644</v>
      </c>
      <c r="G43" s="357">
        <v>202580.03299591807</v>
      </c>
      <c r="H43" s="54"/>
      <c r="I43" s="54"/>
      <c r="BX43" s="247"/>
      <c r="BY43" s="64"/>
      <c r="BZ43" s="254"/>
      <c r="CA43" s="254"/>
      <c r="CB43" s="254"/>
      <c r="CC43" s="254"/>
      <c r="CD43" s="254"/>
      <c r="CE43" s="247"/>
      <c r="CF43" s="64"/>
      <c r="CG43" s="255"/>
      <c r="CH43" s="255"/>
      <c r="CI43" s="255"/>
      <c r="CJ43" s="255"/>
      <c r="CK43" s="255"/>
      <c r="CL43" s="256"/>
      <c r="CM43" s="256"/>
      <c r="CN43" s="256"/>
      <c r="CO43" s="256"/>
      <c r="CP43" s="256"/>
      <c r="CQ43" s="247"/>
      <c r="CR43" s="64"/>
      <c r="CS43" s="226"/>
      <c r="CT43" s="226"/>
      <c r="CU43" s="226"/>
      <c r="CV43" s="226"/>
      <c r="CW43" s="226"/>
      <c r="CX43" s="247"/>
      <c r="CY43" s="64"/>
      <c r="CZ43" s="256"/>
      <c r="DA43" s="256"/>
      <c r="DB43" s="256"/>
      <c r="DC43" s="256"/>
      <c r="DD43" s="256"/>
    </row>
    <row r="44" spans="1:108" ht="16.5" x14ac:dyDescent="0.3">
      <c r="A44" s="410">
        <v>2022</v>
      </c>
      <c r="B44" s="64" t="s">
        <v>49</v>
      </c>
      <c r="C44" s="358" t="s">
        <v>97</v>
      </c>
      <c r="D44" s="359">
        <v>34028.795108642582</v>
      </c>
      <c r="E44" s="359">
        <v>119589.30404230652</v>
      </c>
      <c r="F44" s="360">
        <v>42865.048502117163</v>
      </c>
      <c r="G44" s="118">
        <v>196483.14765306626</v>
      </c>
      <c r="H44" s="54"/>
      <c r="I44" s="54"/>
      <c r="BX44" s="247"/>
      <c r="BY44" s="64"/>
      <c r="BZ44" s="254"/>
      <c r="CA44" s="254"/>
      <c r="CB44" s="254"/>
      <c r="CC44" s="254"/>
      <c r="CD44" s="254"/>
      <c r="CE44" s="247"/>
      <c r="CF44" s="64"/>
      <c r="CG44" s="255"/>
      <c r="CH44" s="255"/>
      <c r="CI44" s="255"/>
      <c r="CJ44" s="255"/>
      <c r="CK44" s="255"/>
      <c r="CL44" s="256"/>
      <c r="CM44" s="256"/>
      <c r="CN44" s="256"/>
      <c r="CO44" s="256"/>
      <c r="CP44" s="256"/>
      <c r="CQ44" s="247"/>
      <c r="CR44" s="64"/>
      <c r="CS44" s="226"/>
      <c r="CT44" s="226"/>
      <c r="CU44" s="226"/>
      <c r="CV44" s="226"/>
      <c r="CW44" s="226"/>
      <c r="CX44" s="247"/>
      <c r="CY44" s="64"/>
      <c r="CZ44" s="256"/>
      <c r="DA44" s="256"/>
      <c r="DB44" s="256"/>
      <c r="DC44" s="256"/>
      <c r="DD44" s="256"/>
    </row>
    <row r="45" spans="1:108" ht="16.5" x14ac:dyDescent="0.3">
      <c r="A45" s="391">
        <v>2023</v>
      </c>
      <c r="B45" s="353" t="s">
        <v>50</v>
      </c>
      <c r="C45" s="354" t="s">
        <v>97</v>
      </c>
      <c r="D45" s="355">
        <v>28905.470034179692</v>
      </c>
      <c r="E45" s="355">
        <v>96371.054969150529</v>
      </c>
      <c r="F45" s="356">
        <v>40314.608498455062</v>
      </c>
      <c r="G45" s="357">
        <v>165591.13350178528</v>
      </c>
      <c r="H45" s="54"/>
      <c r="I45" s="54"/>
      <c r="BX45" s="247"/>
      <c r="BY45" s="64"/>
      <c r="BZ45" s="254"/>
      <c r="CA45" s="254"/>
      <c r="CB45" s="254"/>
      <c r="CC45" s="254"/>
      <c r="CD45" s="254"/>
      <c r="CE45" s="247"/>
      <c r="CF45" s="64"/>
      <c r="CG45" s="255"/>
      <c r="CH45" s="255"/>
      <c r="CI45" s="255"/>
      <c r="CJ45" s="255"/>
      <c r="CK45" s="255"/>
      <c r="CL45" s="256"/>
      <c r="CM45" s="256"/>
      <c r="CN45" s="256"/>
      <c r="CO45" s="256"/>
      <c r="CP45" s="256"/>
      <c r="CQ45" s="247"/>
      <c r="CR45" s="64"/>
      <c r="CS45" s="226"/>
      <c r="CT45" s="226"/>
      <c r="CU45" s="226"/>
      <c r="CV45" s="226"/>
      <c r="CW45" s="226"/>
      <c r="CX45" s="247"/>
      <c r="CY45" s="64"/>
      <c r="CZ45" s="256"/>
      <c r="DA45" s="256"/>
      <c r="DB45" s="256"/>
      <c r="DC45" s="256"/>
      <c r="DD45" s="256"/>
    </row>
    <row r="46" spans="1:108" ht="16.5" x14ac:dyDescent="0.3">
      <c r="A46" s="410">
        <v>2023</v>
      </c>
      <c r="B46" s="64" t="s">
        <v>51</v>
      </c>
      <c r="C46" s="358" t="s">
        <v>97</v>
      </c>
      <c r="D46" s="359">
        <v>35474.971925999998</v>
      </c>
      <c r="E46" s="359">
        <v>111986.89544000002</v>
      </c>
      <c r="F46" s="360">
        <v>52352.331520899999</v>
      </c>
      <c r="G46" s="118">
        <v>199814.19888690001</v>
      </c>
      <c r="H46" s="54"/>
      <c r="I46" s="54"/>
      <c r="BX46" s="247"/>
      <c r="BY46" s="64"/>
      <c r="BZ46" s="254"/>
      <c r="CA46" s="254"/>
      <c r="CB46" s="254"/>
      <c r="CC46" s="254"/>
      <c r="CD46" s="254"/>
      <c r="CE46" s="247"/>
      <c r="CF46" s="64"/>
      <c r="CG46" s="255"/>
      <c r="CH46" s="255"/>
      <c r="CI46" s="255"/>
      <c r="CJ46" s="255"/>
      <c r="CK46" s="255"/>
      <c r="CL46" s="256"/>
      <c r="CM46" s="256"/>
      <c r="CN46" s="256"/>
      <c r="CO46" s="256"/>
      <c r="CP46" s="256"/>
      <c r="CQ46" s="247"/>
      <c r="CR46" s="64"/>
      <c r="CS46" s="226"/>
      <c r="CT46" s="226"/>
      <c r="CU46" s="226"/>
      <c r="CV46" s="226"/>
      <c r="CW46" s="226"/>
      <c r="CX46" s="247"/>
      <c r="CY46" s="64"/>
      <c r="CZ46" s="256"/>
      <c r="DA46" s="256"/>
      <c r="DB46" s="256"/>
      <c r="DC46" s="256"/>
      <c r="DD46" s="256"/>
    </row>
    <row r="47" spans="1:108" ht="16.5" x14ac:dyDescent="0.3">
      <c r="A47" s="391">
        <v>2023</v>
      </c>
      <c r="B47" s="353" t="s">
        <v>52</v>
      </c>
      <c r="C47" s="354" t="s">
        <v>97</v>
      </c>
      <c r="D47" s="355">
        <v>37399.107022583004</v>
      </c>
      <c r="E47" s="355">
        <v>117527.03953319974</v>
      </c>
      <c r="F47" s="356">
        <v>53758.833970245374</v>
      </c>
      <c r="G47" s="357">
        <v>208684.98052602814</v>
      </c>
      <c r="H47" s="54"/>
      <c r="I47" s="54"/>
      <c r="BX47" s="247"/>
      <c r="BY47" s="64"/>
      <c r="BZ47" s="254"/>
      <c r="CA47" s="254"/>
      <c r="CB47" s="254"/>
      <c r="CC47" s="254"/>
      <c r="CD47" s="254"/>
      <c r="CE47" s="247"/>
      <c r="CF47" s="64"/>
      <c r="CG47" s="255"/>
      <c r="CH47" s="255"/>
      <c r="CI47" s="255"/>
      <c r="CJ47" s="255"/>
      <c r="CK47" s="255"/>
      <c r="CL47" s="256"/>
      <c r="CM47" s="256"/>
      <c r="CN47" s="256"/>
      <c r="CO47" s="256"/>
      <c r="CP47" s="256"/>
      <c r="CQ47" s="247"/>
      <c r="CR47" s="64"/>
      <c r="CS47" s="226"/>
      <c r="CT47" s="226"/>
      <c r="CU47" s="226"/>
      <c r="CV47" s="226"/>
      <c r="CW47" s="226"/>
      <c r="CX47" s="247"/>
      <c r="CY47" s="64"/>
      <c r="CZ47" s="256"/>
      <c r="DA47" s="256"/>
      <c r="DB47" s="256"/>
      <c r="DC47" s="256"/>
      <c r="DD47" s="256"/>
    </row>
    <row r="48" spans="1:108" ht="16.5" x14ac:dyDescent="0.3">
      <c r="A48" s="410">
        <v>2023</v>
      </c>
      <c r="B48" s="64" t="s">
        <v>40</v>
      </c>
      <c r="C48" s="358" t="s">
        <v>97</v>
      </c>
      <c r="D48" s="359">
        <v>33999.43102929688</v>
      </c>
      <c r="E48" s="359">
        <v>99680.69649217985</v>
      </c>
      <c r="F48" s="360">
        <v>46175.396539958965</v>
      </c>
      <c r="G48" s="118">
        <v>179855.52406143569</v>
      </c>
      <c r="H48" s="54"/>
      <c r="I48" s="54"/>
      <c r="BX48" s="247"/>
      <c r="BY48" s="64"/>
      <c r="BZ48" s="254"/>
      <c r="CA48" s="254"/>
      <c r="CB48" s="254"/>
      <c r="CC48" s="254"/>
      <c r="CD48" s="254"/>
      <c r="CE48" s="247"/>
      <c r="CF48" s="64"/>
      <c r="CG48" s="255"/>
      <c r="CH48" s="255"/>
      <c r="CI48" s="255"/>
      <c r="CJ48" s="255"/>
      <c r="CK48" s="255"/>
      <c r="CL48" s="256"/>
      <c r="CM48" s="256"/>
      <c r="CN48" s="256"/>
      <c r="CO48" s="256"/>
      <c r="CP48" s="256"/>
      <c r="CQ48" s="247"/>
      <c r="CR48" s="64"/>
      <c r="CS48" s="226"/>
      <c r="CT48" s="226"/>
      <c r="CU48" s="226"/>
      <c r="CV48" s="226"/>
      <c r="CW48" s="226"/>
      <c r="CX48" s="247"/>
      <c r="CY48" s="64"/>
      <c r="CZ48" s="256"/>
      <c r="DA48" s="256"/>
      <c r="DB48" s="256"/>
      <c r="DC48" s="256"/>
      <c r="DD48" s="256"/>
    </row>
    <row r="49" spans="1:108" ht="16.5" x14ac:dyDescent="0.3">
      <c r="A49" s="391">
        <v>2023</v>
      </c>
      <c r="B49" s="353" t="s">
        <v>42</v>
      </c>
      <c r="C49" s="354" t="s">
        <v>97</v>
      </c>
      <c r="D49" s="355">
        <v>37726.991412109375</v>
      </c>
      <c r="E49" s="355">
        <v>117155.63752822111</v>
      </c>
      <c r="F49" s="356">
        <v>53713.237951769843</v>
      </c>
      <c r="G49" s="357">
        <v>208595.86689210031</v>
      </c>
      <c r="H49" s="54"/>
      <c r="I49" s="54"/>
      <c r="BX49" s="247"/>
      <c r="BY49" s="64"/>
      <c r="BZ49" s="254"/>
      <c r="CA49" s="254"/>
      <c r="CB49" s="254"/>
      <c r="CC49" s="254"/>
      <c r="CD49" s="254"/>
      <c r="CE49" s="247"/>
      <c r="CF49" s="64"/>
      <c r="CG49" s="255"/>
      <c r="CH49" s="255"/>
      <c r="CI49" s="255"/>
      <c r="CJ49" s="255"/>
      <c r="CK49" s="255"/>
      <c r="CL49" s="256"/>
      <c r="CM49" s="256"/>
      <c r="CN49" s="256"/>
      <c r="CO49" s="256"/>
      <c r="CP49" s="256"/>
      <c r="CQ49" s="247"/>
      <c r="CR49" s="64"/>
      <c r="CS49" s="226"/>
      <c r="CT49" s="226"/>
      <c r="CU49" s="226"/>
      <c r="CV49" s="226"/>
      <c r="CW49" s="226"/>
      <c r="CX49" s="247"/>
      <c r="CY49" s="64"/>
      <c r="CZ49" s="256"/>
      <c r="DA49" s="256"/>
      <c r="DB49" s="256"/>
      <c r="DC49" s="256"/>
      <c r="DD49" s="256"/>
    </row>
    <row r="50" spans="1:108" ht="16.5" x14ac:dyDescent="0.3">
      <c r="A50" s="410">
        <v>2023</v>
      </c>
      <c r="B50" s="64" t="s">
        <v>43</v>
      </c>
      <c r="C50" s="358" t="s">
        <v>97</v>
      </c>
      <c r="D50" s="359">
        <v>35978.373107000007</v>
      </c>
      <c r="E50" s="359">
        <v>107705.46999</v>
      </c>
      <c r="F50" s="360">
        <v>49215.741950000018</v>
      </c>
      <c r="G50" s="118">
        <v>192899.58504699997</v>
      </c>
      <c r="H50" s="54"/>
      <c r="I50" s="54"/>
      <c r="BX50" s="247"/>
      <c r="BY50" s="64"/>
      <c r="BZ50" s="254"/>
      <c r="CA50" s="254"/>
      <c r="CB50" s="254"/>
      <c r="CC50" s="254"/>
      <c r="CD50" s="254"/>
      <c r="CE50" s="247"/>
      <c r="CF50" s="64"/>
      <c r="CG50" s="255"/>
      <c r="CH50" s="255"/>
      <c r="CI50" s="255"/>
      <c r="CJ50" s="255"/>
      <c r="CK50" s="255"/>
      <c r="CL50" s="256"/>
      <c r="CM50" s="256"/>
      <c r="CN50" s="256"/>
      <c r="CO50" s="256"/>
      <c r="CP50" s="256"/>
      <c r="CQ50" s="247"/>
      <c r="CR50" s="64"/>
      <c r="CS50" s="226"/>
      <c r="CT50" s="226"/>
      <c r="CU50" s="226"/>
      <c r="CV50" s="226"/>
      <c r="CW50" s="226"/>
      <c r="CX50" s="247"/>
      <c r="CY50" s="64"/>
      <c r="CZ50" s="256"/>
      <c r="DA50" s="256"/>
      <c r="DB50" s="256"/>
      <c r="DC50" s="256"/>
      <c r="DD50" s="256"/>
    </row>
    <row r="51" spans="1:108" ht="16.5" x14ac:dyDescent="0.3">
      <c r="A51" s="391">
        <v>2023</v>
      </c>
      <c r="B51" s="353" t="s">
        <v>44</v>
      </c>
      <c r="C51" s="354" t="s">
        <v>97</v>
      </c>
      <c r="D51" s="355">
        <v>32308.627500000002</v>
      </c>
      <c r="E51" s="355">
        <v>111511.81250000001</v>
      </c>
      <c r="F51" s="356">
        <v>49587.59600000002</v>
      </c>
      <c r="G51" s="357">
        <v>193408.03600000002</v>
      </c>
      <c r="H51" s="54"/>
      <c r="I51" s="54"/>
      <c r="BX51" s="247"/>
      <c r="BY51" s="64"/>
      <c r="BZ51" s="254"/>
      <c r="CA51" s="254"/>
      <c r="CB51" s="254"/>
      <c r="CC51" s="254"/>
      <c r="CD51" s="254"/>
      <c r="CE51" s="247"/>
      <c r="CF51" s="64"/>
      <c r="CG51" s="255"/>
      <c r="CH51" s="255"/>
      <c r="CI51" s="255"/>
      <c r="CJ51" s="255"/>
      <c r="CK51" s="255"/>
      <c r="CL51" s="256"/>
      <c r="CM51" s="256"/>
      <c r="CN51" s="256"/>
      <c r="CO51" s="256"/>
      <c r="CP51" s="256"/>
      <c r="CQ51" s="247"/>
      <c r="CR51" s="64"/>
      <c r="CS51" s="226"/>
      <c r="CT51" s="226"/>
      <c r="CU51" s="226"/>
      <c r="CV51" s="226"/>
      <c r="CW51" s="226"/>
      <c r="CX51" s="247"/>
      <c r="CY51" s="64"/>
      <c r="CZ51" s="256"/>
      <c r="DA51" s="256"/>
      <c r="DB51" s="256"/>
      <c r="DC51" s="256"/>
      <c r="DD51" s="256"/>
    </row>
    <row r="52" spans="1:108" ht="16.5" x14ac:dyDescent="0.3">
      <c r="A52" s="411">
        <v>2023</v>
      </c>
      <c r="B52" s="64" t="s">
        <v>45</v>
      </c>
      <c r="C52" s="358" t="s">
        <v>97</v>
      </c>
      <c r="D52" s="359">
        <v>31892.723058593747</v>
      </c>
      <c r="E52" s="359">
        <v>114178.30599389641</v>
      </c>
      <c r="F52" s="360">
        <v>51902.133501535434</v>
      </c>
      <c r="G52" s="118">
        <v>197973.16255402559</v>
      </c>
      <c r="H52" s="54"/>
      <c r="I52" s="54"/>
      <c r="BX52" s="247"/>
      <c r="BY52" s="64"/>
      <c r="BZ52" s="254"/>
      <c r="CA52" s="254"/>
      <c r="CB52" s="254"/>
      <c r="CC52" s="254"/>
      <c r="CD52" s="254"/>
      <c r="CE52" s="247"/>
      <c r="CF52" s="64"/>
      <c r="CG52" s="255"/>
      <c r="CH52" s="255"/>
      <c r="CI52" s="255"/>
      <c r="CJ52" s="255"/>
      <c r="CK52" s="255"/>
      <c r="CL52" s="256"/>
      <c r="CM52" s="256"/>
      <c r="CN52" s="256"/>
      <c r="CO52" s="256"/>
      <c r="CP52" s="256"/>
      <c r="CQ52" s="247"/>
      <c r="CR52" s="64"/>
      <c r="CS52" s="226"/>
      <c r="CT52" s="226"/>
      <c r="CU52" s="226"/>
      <c r="CV52" s="226"/>
      <c r="CW52" s="226"/>
      <c r="CX52" s="247"/>
      <c r="CY52" s="64"/>
      <c r="CZ52" s="256"/>
      <c r="DA52" s="256"/>
      <c r="DB52" s="256"/>
      <c r="DC52" s="256"/>
      <c r="DD52" s="256"/>
    </row>
    <row r="53" spans="1:108" ht="16.5" x14ac:dyDescent="0.3">
      <c r="A53" s="391">
        <v>2023</v>
      </c>
      <c r="B53" s="353" t="s">
        <v>46</v>
      </c>
      <c r="C53" s="354" t="s">
        <v>97</v>
      </c>
      <c r="D53" s="355">
        <v>32117.915000000001</v>
      </c>
      <c r="E53" s="355">
        <v>117218.73299999993</v>
      </c>
      <c r="F53" s="356">
        <v>51655.362500000003</v>
      </c>
      <c r="G53" s="357">
        <v>200992.01049999997</v>
      </c>
      <c r="H53" s="54"/>
      <c r="I53" s="54"/>
      <c r="BX53" s="247"/>
      <c r="BY53" s="64"/>
      <c r="BZ53" s="254"/>
      <c r="CA53" s="254"/>
      <c r="CB53" s="254"/>
      <c r="CC53" s="254"/>
      <c r="CD53" s="254"/>
      <c r="CE53" s="247"/>
      <c r="CF53" s="64"/>
      <c r="CG53" s="255"/>
      <c r="CH53" s="255"/>
      <c r="CI53" s="255"/>
      <c r="CJ53" s="255"/>
      <c r="CK53" s="255"/>
      <c r="CL53" s="256"/>
      <c r="CM53" s="256"/>
      <c r="CN53" s="256"/>
      <c r="CO53" s="256"/>
      <c r="CP53" s="256"/>
      <c r="CQ53" s="247"/>
      <c r="CR53" s="64"/>
      <c r="CS53" s="226"/>
      <c r="CT53" s="226"/>
      <c r="CU53" s="226"/>
      <c r="CV53" s="226"/>
      <c r="CW53" s="226"/>
      <c r="CX53" s="247"/>
      <c r="CY53" s="64"/>
      <c r="CZ53" s="256"/>
      <c r="DA53" s="256"/>
      <c r="DB53" s="256"/>
      <c r="DC53" s="256"/>
      <c r="DD53" s="256"/>
    </row>
    <row r="54" spans="1:108" ht="16.5" x14ac:dyDescent="0.3">
      <c r="A54" s="411">
        <v>2023</v>
      </c>
      <c r="B54" s="64" t="s">
        <v>47</v>
      </c>
      <c r="C54" s="358" t="s">
        <v>97</v>
      </c>
      <c r="D54" s="359">
        <v>30107.679999999997</v>
      </c>
      <c r="E54" s="359">
        <v>116861.58899999998</v>
      </c>
      <c r="F54" s="360">
        <v>51741.76449999999</v>
      </c>
      <c r="G54" s="118">
        <v>198711.03349999999</v>
      </c>
      <c r="H54" s="54"/>
      <c r="I54" s="54"/>
      <c r="BX54" s="247"/>
      <c r="BY54" s="64"/>
      <c r="BZ54" s="254"/>
      <c r="CA54" s="254"/>
      <c r="CB54" s="254"/>
      <c r="CC54" s="254"/>
      <c r="CD54" s="254"/>
      <c r="CE54" s="247"/>
      <c r="CF54" s="64"/>
      <c r="CG54" s="255"/>
      <c r="CH54" s="255"/>
      <c r="CI54" s="255"/>
      <c r="CJ54" s="255"/>
      <c r="CK54" s="255"/>
      <c r="CL54" s="256"/>
      <c r="CM54" s="256"/>
      <c r="CN54" s="256"/>
      <c r="CO54" s="256"/>
      <c r="CP54" s="256"/>
      <c r="CQ54" s="247"/>
      <c r="CR54" s="64"/>
      <c r="CS54" s="226"/>
      <c r="CT54" s="226"/>
      <c r="CU54" s="226"/>
      <c r="CV54" s="226"/>
      <c r="CW54" s="226"/>
      <c r="CX54" s="247"/>
      <c r="CY54" s="64"/>
      <c r="CZ54" s="256"/>
      <c r="DA54" s="256"/>
      <c r="DB54" s="256"/>
      <c r="DC54" s="256"/>
      <c r="DD54" s="256"/>
    </row>
    <row r="55" spans="1:108" ht="16.5" x14ac:dyDescent="0.3">
      <c r="A55" s="391">
        <v>2023</v>
      </c>
      <c r="B55" s="353" t="s">
        <v>48</v>
      </c>
      <c r="C55" s="354" t="s">
        <v>97</v>
      </c>
      <c r="D55" s="355">
        <v>30503.303000000004</v>
      </c>
      <c r="E55" s="355">
        <v>113190.24500000007</v>
      </c>
      <c r="F55" s="356">
        <v>50347.105999999992</v>
      </c>
      <c r="G55" s="357">
        <v>194040.65400000004</v>
      </c>
      <c r="H55" s="54"/>
      <c r="I55" s="54"/>
      <c r="BX55" s="247"/>
      <c r="BY55" s="64"/>
      <c r="BZ55" s="254"/>
      <c r="CA55" s="254"/>
      <c r="CB55" s="254"/>
      <c r="CC55" s="254"/>
      <c r="CD55" s="254"/>
      <c r="CE55" s="247"/>
      <c r="CF55" s="64"/>
      <c r="CG55" s="255"/>
      <c r="CH55" s="255"/>
      <c r="CI55" s="255"/>
      <c r="CJ55" s="255"/>
      <c r="CK55" s="255"/>
      <c r="CL55" s="256"/>
      <c r="CM55" s="256"/>
      <c r="CN55" s="256"/>
      <c r="CO55" s="256"/>
      <c r="CP55" s="256"/>
      <c r="CQ55" s="247"/>
      <c r="CR55" s="64"/>
      <c r="CS55" s="226"/>
      <c r="CT55" s="226"/>
      <c r="CU55" s="226"/>
      <c r="CV55" s="226"/>
      <c r="CW55" s="226"/>
      <c r="CX55" s="247"/>
      <c r="CY55" s="64"/>
      <c r="CZ55" s="256"/>
      <c r="DA55" s="256"/>
      <c r="DB55" s="256"/>
      <c r="DC55" s="256"/>
      <c r="DD55" s="256"/>
    </row>
    <row r="56" spans="1:108" ht="16.5" x14ac:dyDescent="0.3">
      <c r="A56" s="411">
        <v>2023</v>
      </c>
      <c r="B56" s="64" t="s">
        <v>49</v>
      </c>
      <c r="C56" s="358" t="s">
        <v>97</v>
      </c>
      <c r="D56" s="359">
        <v>27028.897499999999</v>
      </c>
      <c r="E56" s="359">
        <v>114690.12880000003</v>
      </c>
      <c r="F56" s="360">
        <v>41188.167500000003</v>
      </c>
      <c r="G56" s="118">
        <v>182907.19380000001</v>
      </c>
      <c r="H56" s="54"/>
      <c r="I56" s="54"/>
      <c r="BX56" s="247"/>
      <c r="BY56" s="64"/>
      <c r="BZ56" s="254"/>
      <c r="CA56" s="254"/>
      <c r="CB56" s="254"/>
      <c r="CC56" s="254"/>
      <c r="CD56" s="254"/>
      <c r="CE56" s="247"/>
      <c r="CF56" s="64"/>
      <c r="CG56" s="255"/>
      <c r="CH56" s="255"/>
      <c r="CI56" s="255"/>
      <c r="CJ56" s="255"/>
      <c r="CK56" s="255"/>
      <c r="CL56" s="256"/>
      <c r="CM56" s="256"/>
      <c r="CN56" s="256"/>
      <c r="CO56" s="256"/>
      <c r="CP56" s="256"/>
      <c r="CQ56" s="247"/>
      <c r="CR56" s="64"/>
      <c r="CS56" s="226"/>
      <c r="CT56" s="226"/>
      <c r="CU56" s="226"/>
      <c r="CV56" s="226"/>
      <c r="CW56" s="226"/>
      <c r="CX56" s="247"/>
      <c r="CY56" s="64"/>
      <c r="CZ56" s="256"/>
      <c r="DA56" s="256"/>
      <c r="DB56" s="256"/>
      <c r="DC56" s="256"/>
      <c r="DD56" s="256"/>
    </row>
    <row r="57" spans="1:108" ht="16.5" x14ac:dyDescent="0.3">
      <c r="A57" s="391">
        <v>2024</v>
      </c>
      <c r="B57" s="353" t="s">
        <v>50</v>
      </c>
      <c r="C57" s="354" t="s">
        <v>97</v>
      </c>
      <c r="D57" s="355">
        <v>23590.111999999997</v>
      </c>
      <c r="E57" s="355">
        <v>96855.323500000013</v>
      </c>
      <c r="F57" s="356">
        <v>41502.410999999993</v>
      </c>
      <c r="G57" s="357">
        <v>161947.84649999999</v>
      </c>
      <c r="H57" s="54"/>
      <c r="I57" s="54"/>
      <c r="BX57" s="247"/>
      <c r="BY57" s="64"/>
      <c r="BZ57" s="254"/>
      <c r="CA57" s="254"/>
      <c r="CB57" s="254"/>
      <c r="CC57" s="254"/>
      <c r="CD57" s="254"/>
      <c r="CE57" s="247"/>
      <c r="CF57" s="64"/>
      <c r="CG57" s="255"/>
      <c r="CH57" s="255"/>
      <c r="CI57" s="255"/>
      <c r="CJ57" s="255"/>
      <c r="CK57" s="255"/>
      <c r="CL57" s="256"/>
      <c r="CM57" s="256"/>
      <c r="CN57" s="256"/>
      <c r="CO57" s="256"/>
      <c r="CP57" s="256"/>
      <c r="CQ57" s="247"/>
      <c r="CR57" s="64"/>
      <c r="CS57" s="226"/>
      <c r="CT57" s="226"/>
      <c r="CU57" s="226"/>
      <c r="CV57" s="226"/>
      <c r="CW57" s="226"/>
      <c r="CX57" s="247"/>
      <c r="CY57" s="64"/>
      <c r="CZ57" s="256"/>
      <c r="DA57" s="256"/>
      <c r="DB57" s="256"/>
      <c r="DC57" s="256"/>
      <c r="DD57" s="256"/>
    </row>
    <row r="58" spans="1:108" ht="16.5" x14ac:dyDescent="0.3">
      <c r="A58" s="411">
        <v>2024</v>
      </c>
      <c r="B58" s="64" t="s">
        <v>51</v>
      </c>
      <c r="C58" s="358" t="s">
        <v>97</v>
      </c>
      <c r="D58" s="359">
        <v>32544.598000000002</v>
      </c>
      <c r="E58" s="359">
        <v>111246.53299999992</v>
      </c>
      <c r="F58" s="360">
        <v>48936.193000000014</v>
      </c>
      <c r="G58" s="118">
        <v>192727.32399999991</v>
      </c>
      <c r="H58" s="54"/>
      <c r="I58" s="54"/>
      <c r="BX58" s="247"/>
      <c r="BY58" s="64"/>
      <c r="BZ58" s="254"/>
      <c r="CA58" s="254"/>
      <c r="CB58" s="254"/>
      <c r="CC58" s="254"/>
      <c r="CD58" s="254"/>
      <c r="CE58" s="247"/>
      <c r="CF58" s="64"/>
      <c r="CG58" s="255"/>
      <c r="CH58" s="255"/>
      <c r="CI58" s="255"/>
      <c r="CJ58" s="255"/>
      <c r="CK58" s="255"/>
      <c r="CL58" s="256"/>
      <c r="CM58" s="256"/>
      <c r="CN58" s="256"/>
      <c r="CO58" s="256"/>
      <c r="CP58" s="256"/>
      <c r="CQ58" s="247"/>
      <c r="CR58" s="64"/>
      <c r="CS58" s="226"/>
      <c r="CT58" s="226"/>
      <c r="CU58" s="226"/>
      <c r="CV58" s="226"/>
      <c r="CW58" s="226"/>
      <c r="CX58" s="247"/>
      <c r="CY58" s="64"/>
      <c r="CZ58" s="256"/>
      <c r="DA58" s="256"/>
      <c r="DB58" s="256"/>
      <c r="DC58" s="256"/>
      <c r="DD58" s="256"/>
    </row>
    <row r="59" spans="1:108" ht="16.5" x14ac:dyDescent="0.3">
      <c r="A59" s="391">
        <v>2024</v>
      </c>
      <c r="B59" s="353" t="s">
        <v>52</v>
      </c>
      <c r="C59" s="354" t="s">
        <v>97</v>
      </c>
      <c r="D59" s="355">
        <v>31179.203000000016</v>
      </c>
      <c r="E59" s="355">
        <v>101099.00149999993</v>
      </c>
      <c r="F59" s="356">
        <v>43931.168999999987</v>
      </c>
      <c r="G59" s="357">
        <v>176209.37349999993</v>
      </c>
      <c r="H59" s="54"/>
      <c r="I59" s="54"/>
      <c r="BX59" s="247"/>
      <c r="BY59" s="64"/>
      <c r="BZ59" s="254"/>
      <c r="CA59" s="254"/>
      <c r="CB59" s="254"/>
      <c r="CC59" s="254"/>
      <c r="CD59" s="254"/>
      <c r="CE59" s="247"/>
      <c r="CF59" s="64"/>
      <c r="CG59" s="255"/>
      <c r="CH59" s="255"/>
      <c r="CI59" s="255"/>
      <c r="CJ59" s="255"/>
      <c r="CK59" s="255"/>
      <c r="CL59" s="256"/>
      <c r="CM59" s="256"/>
      <c r="CN59" s="256"/>
      <c r="CO59" s="256"/>
      <c r="CP59" s="256"/>
      <c r="CQ59" s="247"/>
      <c r="CR59" s="64"/>
      <c r="CS59" s="226"/>
      <c r="CT59" s="226"/>
      <c r="CU59" s="226"/>
      <c r="CV59" s="226"/>
      <c r="CW59" s="226"/>
      <c r="CX59" s="247"/>
      <c r="CY59" s="64"/>
      <c r="CZ59" s="256"/>
      <c r="DA59" s="256"/>
      <c r="DB59" s="256"/>
      <c r="DC59" s="256"/>
      <c r="DD59" s="256"/>
    </row>
    <row r="60" spans="1:108" ht="16.5" x14ac:dyDescent="0.3">
      <c r="A60" s="411">
        <v>2024</v>
      </c>
      <c r="B60" s="64" t="s">
        <v>40</v>
      </c>
      <c r="C60" s="358" t="s">
        <v>97</v>
      </c>
      <c r="D60" s="359">
        <v>35703.083500000001</v>
      </c>
      <c r="E60" s="359">
        <v>114358.45450000017</v>
      </c>
      <c r="F60" s="360">
        <v>50986.202999999994</v>
      </c>
      <c r="G60" s="118">
        <v>201047.74100000018</v>
      </c>
      <c r="H60" s="54"/>
      <c r="I60" s="54"/>
      <c r="BX60" s="247"/>
      <c r="BY60" s="64"/>
      <c r="BZ60" s="254"/>
      <c r="CA60" s="254"/>
      <c r="CB60" s="254"/>
      <c r="CC60" s="254"/>
      <c r="CD60" s="254"/>
      <c r="CE60" s="247"/>
      <c r="CF60" s="64"/>
      <c r="CG60" s="255"/>
      <c r="CH60" s="255"/>
      <c r="CI60" s="255"/>
      <c r="CJ60" s="255"/>
      <c r="CK60" s="255"/>
      <c r="CL60" s="256"/>
      <c r="CM60" s="256"/>
      <c r="CN60" s="256"/>
      <c r="CO60" s="256"/>
      <c r="CP60" s="256"/>
      <c r="CQ60" s="247"/>
      <c r="CR60" s="64"/>
      <c r="CS60" s="226"/>
      <c r="CT60" s="226"/>
      <c r="CU60" s="226"/>
      <c r="CV60" s="226"/>
      <c r="CW60" s="226"/>
      <c r="CX60" s="247"/>
      <c r="CY60" s="64"/>
      <c r="CZ60" s="256"/>
      <c r="DA60" s="256"/>
      <c r="DB60" s="256"/>
      <c r="DC60" s="256"/>
      <c r="DD60" s="256"/>
    </row>
    <row r="61" spans="1:108" ht="16.5" x14ac:dyDescent="0.3">
      <c r="A61" s="391">
        <v>2024</v>
      </c>
      <c r="B61" s="353" t="s">
        <v>42</v>
      </c>
      <c r="C61" s="354" t="s">
        <v>97</v>
      </c>
      <c r="D61" s="355">
        <v>32708.928500000002</v>
      </c>
      <c r="E61" s="355">
        <v>105106.28349999992</v>
      </c>
      <c r="F61" s="356">
        <v>50796.181499999992</v>
      </c>
      <c r="G61" s="357">
        <v>188611.39349999995</v>
      </c>
      <c r="H61" s="54"/>
      <c r="I61" s="54"/>
      <c r="BX61" s="247"/>
      <c r="BY61" s="64"/>
      <c r="BZ61" s="254"/>
      <c r="CA61" s="254"/>
      <c r="CB61" s="254"/>
      <c r="CC61" s="254"/>
      <c r="CD61" s="254"/>
      <c r="CE61" s="247"/>
      <c r="CF61" s="64"/>
      <c r="CG61" s="255"/>
      <c r="CH61" s="255"/>
      <c r="CI61" s="255"/>
      <c r="CJ61" s="255"/>
      <c r="CK61" s="255"/>
      <c r="CL61" s="256"/>
      <c r="CM61" s="256"/>
      <c r="CN61" s="256"/>
      <c r="CO61" s="256"/>
      <c r="CP61" s="256"/>
      <c r="CQ61" s="247"/>
      <c r="CR61" s="64"/>
      <c r="CS61" s="226"/>
      <c r="CT61" s="226"/>
      <c r="CU61" s="226"/>
      <c r="CV61" s="226"/>
      <c r="CW61" s="226"/>
      <c r="CX61" s="247"/>
      <c r="CY61" s="64"/>
      <c r="CZ61" s="256"/>
      <c r="DA61" s="256"/>
      <c r="DB61" s="256"/>
      <c r="DC61" s="256"/>
      <c r="DD61" s="256"/>
    </row>
    <row r="62" spans="1:108" ht="16.5" x14ac:dyDescent="0.3">
      <c r="A62" s="411">
        <v>2024</v>
      </c>
      <c r="B62" s="64" t="s">
        <v>43</v>
      </c>
      <c r="C62" s="358" t="s">
        <v>97</v>
      </c>
      <c r="D62" s="359">
        <v>29291.339</v>
      </c>
      <c r="E62" s="359">
        <v>98256.769499999893</v>
      </c>
      <c r="F62" s="360">
        <v>49885.600999999995</v>
      </c>
      <c r="G62" s="118">
        <v>177433.70949999988</v>
      </c>
      <c r="H62" s="54"/>
      <c r="I62" s="54"/>
      <c r="BX62" s="247"/>
      <c r="BY62" s="64"/>
      <c r="BZ62" s="254"/>
      <c r="CA62" s="254"/>
      <c r="CB62" s="254"/>
      <c r="CC62" s="254"/>
      <c r="CD62" s="254"/>
      <c r="CE62" s="247"/>
      <c r="CF62" s="64"/>
      <c r="CG62" s="255"/>
      <c r="CH62" s="255"/>
      <c r="CI62" s="255"/>
      <c r="CJ62" s="255"/>
      <c r="CK62" s="255"/>
      <c r="CL62" s="256"/>
      <c r="CM62" s="256"/>
      <c r="CN62" s="256"/>
      <c r="CO62" s="256"/>
      <c r="CP62" s="256"/>
      <c r="CQ62" s="247"/>
      <c r="CR62" s="64"/>
      <c r="CS62" s="226"/>
      <c r="CT62" s="226"/>
      <c r="CU62" s="226"/>
      <c r="CV62" s="226"/>
      <c r="CW62" s="226"/>
      <c r="CX62" s="247"/>
      <c r="CY62" s="64"/>
      <c r="CZ62" s="256"/>
      <c r="DA62" s="256"/>
      <c r="DB62" s="256"/>
      <c r="DC62" s="256"/>
      <c r="DD62" s="256"/>
    </row>
    <row r="63" spans="1:108" ht="16.5" x14ac:dyDescent="0.3">
      <c r="A63" s="391">
        <v>2024</v>
      </c>
      <c r="B63" s="353" t="s">
        <v>44</v>
      </c>
      <c r="C63" s="354" t="s">
        <v>97</v>
      </c>
      <c r="D63" s="355">
        <v>29291.132999999998</v>
      </c>
      <c r="E63" s="355">
        <v>109033.05200000021</v>
      </c>
      <c r="F63" s="356">
        <v>61579.392499999987</v>
      </c>
      <c r="G63" s="357">
        <v>199903.57750000019</v>
      </c>
      <c r="H63" s="54"/>
      <c r="I63" s="54"/>
      <c r="BX63" s="247"/>
      <c r="BY63" s="64"/>
      <c r="BZ63" s="254"/>
      <c r="CA63" s="254"/>
      <c r="CB63" s="254"/>
      <c r="CC63" s="254"/>
      <c r="CD63" s="254"/>
      <c r="CE63" s="247"/>
      <c r="CF63" s="64"/>
      <c r="CG63" s="255"/>
      <c r="CH63" s="255"/>
      <c r="CI63" s="255"/>
      <c r="CJ63" s="255"/>
      <c r="CK63" s="255"/>
      <c r="CL63" s="256"/>
      <c r="CM63" s="256"/>
      <c r="CN63" s="256"/>
      <c r="CO63" s="256"/>
      <c r="CP63" s="256"/>
      <c r="CQ63" s="247"/>
      <c r="CR63" s="64"/>
      <c r="CS63" s="226"/>
      <c r="CT63" s="226"/>
      <c r="CU63" s="226"/>
      <c r="CV63" s="226"/>
      <c r="CW63" s="226"/>
      <c r="CX63" s="247"/>
      <c r="CY63" s="64"/>
      <c r="CZ63" s="256"/>
      <c r="DA63" s="256"/>
      <c r="DB63" s="256"/>
      <c r="DC63" s="256"/>
      <c r="DD63" s="256"/>
    </row>
    <row r="64" spans="1:108" ht="16.5" x14ac:dyDescent="0.3">
      <c r="A64" s="411">
        <v>2024</v>
      </c>
      <c r="B64" s="64" t="s">
        <v>45</v>
      </c>
      <c r="C64" s="358" t="s">
        <v>97</v>
      </c>
      <c r="D64" s="359">
        <v>28571.896000000001</v>
      </c>
      <c r="E64" s="359">
        <v>114610.16849999999</v>
      </c>
      <c r="F64" s="360">
        <v>63389.236999999994</v>
      </c>
      <c r="G64" s="118">
        <v>206571.3015</v>
      </c>
      <c r="H64" s="54"/>
      <c r="I64" s="54"/>
      <c r="BX64" s="247"/>
      <c r="BY64" s="64"/>
      <c r="BZ64" s="254"/>
      <c r="CA64" s="254"/>
      <c r="CB64" s="254"/>
      <c r="CC64" s="254"/>
      <c r="CD64" s="254"/>
      <c r="CE64" s="247"/>
      <c r="CF64" s="64"/>
      <c r="CG64" s="255"/>
      <c r="CH64" s="255"/>
      <c r="CI64" s="255"/>
      <c r="CJ64" s="255"/>
      <c r="CK64" s="255"/>
      <c r="CL64" s="256"/>
      <c r="CM64" s="256"/>
      <c r="CN64" s="256"/>
      <c r="CO64" s="256"/>
      <c r="CP64" s="256"/>
      <c r="CQ64" s="247"/>
      <c r="CR64" s="64"/>
      <c r="CS64" s="226"/>
      <c r="CT64" s="226"/>
      <c r="CU64" s="226"/>
      <c r="CV64" s="226"/>
      <c r="CW64" s="226"/>
      <c r="CX64" s="247"/>
      <c r="CY64" s="64"/>
      <c r="CZ64" s="256"/>
      <c r="DA64" s="256"/>
      <c r="DB64" s="256"/>
      <c r="DC64" s="256"/>
      <c r="DD64" s="256"/>
    </row>
    <row r="65" spans="1:108" ht="16.5" x14ac:dyDescent="0.3">
      <c r="A65" s="391">
        <v>2024</v>
      </c>
      <c r="B65" s="353" t="s">
        <v>46</v>
      </c>
      <c r="C65" s="354" t="s">
        <v>97</v>
      </c>
      <c r="D65" s="355">
        <v>26064.590000000004</v>
      </c>
      <c r="E65" s="355">
        <v>105128.30550000002</v>
      </c>
      <c r="F65" s="356">
        <v>61111.210500000001</v>
      </c>
      <c r="G65" s="357">
        <v>192304.10600000003</v>
      </c>
      <c r="H65" s="54"/>
      <c r="I65" s="54"/>
      <c r="BX65" s="247"/>
      <c r="BY65" s="64"/>
      <c r="BZ65" s="254"/>
      <c r="CA65" s="254"/>
      <c r="CB65" s="254"/>
      <c r="CC65" s="254"/>
      <c r="CD65" s="254"/>
      <c r="CE65" s="247"/>
      <c r="CF65" s="64"/>
      <c r="CG65" s="255"/>
      <c r="CH65" s="255"/>
      <c r="CI65" s="255"/>
      <c r="CJ65" s="255"/>
      <c r="CK65" s="255"/>
      <c r="CL65" s="256"/>
      <c r="CM65" s="256"/>
      <c r="CN65" s="256"/>
      <c r="CO65" s="256"/>
      <c r="CP65" s="256"/>
      <c r="CQ65" s="247"/>
      <c r="CR65" s="64"/>
      <c r="CS65" s="226"/>
      <c r="CT65" s="226"/>
      <c r="CU65" s="226"/>
      <c r="CV65" s="226"/>
      <c r="CW65" s="226"/>
      <c r="CX65" s="247"/>
      <c r="CY65" s="64"/>
      <c r="CZ65" s="256"/>
      <c r="DA65" s="256"/>
      <c r="DB65" s="256"/>
      <c r="DC65" s="256"/>
      <c r="DD65" s="256"/>
    </row>
    <row r="66" spans="1:108" ht="16.5" x14ac:dyDescent="0.3">
      <c r="A66" s="411">
        <v>2024</v>
      </c>
      <c r="B66" s="64" t="s">
        <v>47</v>
      </c>
      <c r="C66" s="358" t="s">
        <v>97</v>
      </c>
      <c r="D66" s="359">
        <v>25711.134000000002</v>
      </c>
      <c r="E66" s="359">
        <v>112654.45949999997</v>
      </c>
      <c r="F66" s="360">
        <v>59913.251500000006</v>
      </c>
      <c r="G66" s="118">
        <v>198278.84499999997</v>
      </c>
      <c r="H66" s="54"/>
      <c r="I66" s="54"/>
      <c r="BX66" s="247"/>
      <c r="BY66" s="64"/>
      <c r="BZ66" s="254"/>
      <c r="CA66" s="254"/>
      <c r="CB66" s="254"/>
      <c r="CC66" s="254"/>
      <c r="CD66" s="254"/>
      <c r="CE66" s="247"/>
      <c r="CF66" s="64"/>
      <c r="CG66" s="255"/>
      <c r="CH66" s="255"/>
      <c r="CI66" s="255"/>
      <c r="CJ66" s="255"/>
      <c r="CK66" s="255"/>
      <c r="CL66" s="256"/>
      <c r="CM66" s="256"/>
      <c r="CN66" s="256"/>
      <c r="CO66" s="256"/>
      <c r="CP66" s="256"/>
      <c r="CQ66" s="247"/>
      <c r="CR66" s="64"/>
      <c r="CS66" s="226"/>
      <c r="CT66" s="226"/>
      <c r="CU66" s="226"/>
      <c r="CV66" s="226"/>
      <c r="CW66" s="226"/>
      <c r="CX66" s="247"/>
      <c r="CY66" s="64"/>
      <c r="CZ66" s="256"/>
      <c r="DA66" s="256"/>
      <c r="DB66" s="256"/>
      <c r="DC66" s="256"/>
      <c r="DD66" s="256"/>
    </row>
    <row r="67" spans="1:108" ht="16.5" x14ac:dyDescent="0.3">
      <c r="A67" s="391">
        <v>2024</v>
      </c>
      <c r="B67" s="353" t="s">
        <v>48</v>
      </c>
      <c r="C67" s="354" t="s">
        <v>97</v>
      </c>
      <c r="D67" s="355">
        <v>23096.228000000003</v>
      </c>
      <c r="E67" s="355">
        <v>109522.21449999996</v>
      </c>
      <c r="F67" s="356">
        <v>52149.159500000009</v>
      </c>
      <c r="G67" s="357">
        <v>184767.60199999998</v>
      </c>
      <c r="H67" s="54"/>
      <c r="I67" s="54"/>
      <c r="BX67" s="247"/>
      <c r="BY67" s="64"/>
      <c r="BZ67" s="254"/>
      <c r="CA67" s="254"/>
      <c r="CB67" s="254"/>
      <c r="CC67" s="254"/>
      <c r="CD67" s="254"/>
      <c r="CE67" s="247"/>
      <c r="CF67" s="64"/>
      <c r="CG67" s="255"/>
      <c r="CH67" s="255"/>
      <c r="CI67" s="255"/>
      <c r="CJ67" s="255"/>
      <c r="CK67" s="255"/>
      <c r="CL67" s="256"/>
      <c r="CM67" s="256"/>
      <c r="CN67" s="256"/>
      <c r="CO67" s="256"/>
      <c r="CP67" s="256"/>
      <c r="CQ67" s="247"/>
      <c r="CR67" s="64"/>
      <c r="CS67" s="226"/>
      <c r="CT67" s="226"/>
      <c r="CU67" s="226"/>
      <c r="CV67" s="226"/>
      <c r="CW67" s="226"/>
      <c r="CX67" s="247"/>
      <c r="CY67" s="64"/>
      <c r="CZ67" s="256"/>
      <c r="DA67" s="256"/>
      <c r="DB67" s="256"/>
      <c r="DC67" s="256"/>
      <c r="DD67" s="256"/>
    </row>
    <row r="68" spans="1:108" ht="16.5" x14ac:dyDescent="0.3">
      <c r="A68" s="411">
        <v>2024</v>
      </c>
      <c r="B68" s="64" t="s">
        <v>49</v>
      </c>
      <c r="C68" s="358" t="s">
        <v>97</v>
      </c>
      <c r="D68" s="359">
        <v>19605.963000000003</v>
      </c>
      <c r="E68" s="359">
        <v>106307.34100000003</v>
      </c>
      <c r="F68" s="360">
        <v>42277.6685</v>
      </c>
      <c r="G68" s="118">
        <v>168190.9725</v>
      </c>
      <c r="H68" s="54"/>
      <c r="I68" s="54"/>
      <c r="BX68" s="247"/>
      <c r="BY68" s="64"/>
      <c r="BZ68" s="254"/>
      <c r="CA68" s="254"/>
      <c r="CB68" s="254"/>
      <c r="CC68" s="254"/>
      <c r="CD68" s="254"/>
      <c r="CE68" s="247"/>
      <c r="CF68" s="64"/>
      <c r="CG68" s="255"/>
      <c r="CH68" s="255"/>
      <c r="CI68" s="255"/>
      <c r="CJ68" s="255"/>
      <c r="CK68" s="255"/>
      <c r="CL68" s="256"/>
      <c r="CM68" s="256"/>
      <c r="CN68" s="256"/>
      <c r="CO68" s="256"/>
      <c r="CP68" s="256"/>
      <c r="CQ68" s="247"/>
      <c r="CR68" s="64"/>
      <c r="CS68" s="226"/>
      <c r="CT68" s="226"/>
      <c r="CU68" s="226"/>
      <c r="CV68" s="226"/>
      <c r="CW68" s="226"/>
      <c r="CX68" s="247"/>
      <c r="CY68" s="64"/>
      <c r="CZ68" s="256"/>
      <c r="DA68" s="256"/>
      <c r="DB68" s="256"/>
      <c r="DC68" s="256"/>
      <c r="DD68" s="256"/>
    </row>
    <row r="69" spans="1:108" ht="16.5" x14ac:dyDescent="0.3">
      <c r="A69" s="391">
        <v>2025</v>
      </c>
      <c r="B69" s="353" t="s">
        <v>50</v>
      </c>
      <c r="C69" s="354" t="s">
        <v>97</v>
      </c>
      <c r="D69" s="355">
        <v>15057.847500000002</v>
      </c>
      <c r="E69" s="355">
        <v>102567.35949999999</v>
      </c>
      <c r="F69" s="356">
        <v>43906.1155</v>
      </c>
      <c r="G69" s="357">
        <v>161531.32250000001</v>
      </c>
      <c r="H69" s="54"/>
      <c r="I69" s="54"/>
      <c r="BX69" s="247"/>
      <c r="BY69" s="64"/>
      <c r="BZ69" s="254"/>
      <c r="CA69" s="254"/>
      <c r="CB69" s="254"/>
      <c r="CC69" s="254"/>
      <c r="CD69" s="254"/>
      <c r="CE69" s="247"/>
      <c r="CF69" s="64"/>
      <c r="CG69" s="255"/>
      <c r="CH69" s="255"/>
      <c r="CI69" s="255"/>
      <c r="CJ69" s="255"/>
      <c r="CK69" s="255"/>
      <c r="CL69" s="256"/>
      <c r="CM69" s="256"/>
      <c r="CN69" s="256"/>
      <c r="CO69" s="256"/>
      <c r="CP69" s="256"/>
      <c r="CQ69" s="247"/>
      <c r="CR69" s="64"/>
      <c r="CS69" s="226"/>
      <c r="CT69" s="226"/>
      <c r="CU69" s="226"/>
      <c r="CV69" s="226"/>
      <c r="CW69" s="226"/>
      <c r="CX69" s="247"/>
      <c r="CY69" s="64"/>
      <c r="CZ69" s="256"/>
      <c r="DA69" s="256"/>
      <c r="DB69" s="256"/>
      <c r="DC69" s="256"/>
      <c r="DD69" s="256"/>
    </row>
    <row r="70" spans="1:108" ht="16.5" x14ac:dyDescent="0.3">
      <c r="A70" s="411">
        <v>2025</v>
      </c>
      <c r="B70" s="64" t="s">
        <v>51</v>
      </c>
      <c r="C70" s="358" t="s">
        <v>97</v>
      </c>
      <c r="D70" s="359">
        <v>20319.921000000002</v>
      </c>
      <c r="E70" s="359">
        <v>111987.43599999996</v>
      </c>
      <c r="F70" s="360">
        <v>46339.434999999998</v>
      </c>
      <c r="G70" s="118">
        <v>178646.79199999996</v>
      </c>
      <c r="H70" s="54"/>
      <c r="I70" s="54"/>
      <c r="BX70" s="247"/>
      <c r="BY70" s="64"/>
      <c r="BZ70" s="254"/>
      <c r="CA70" s="254"/>
      <c r="CB70" s="254"/>
      <c r="CC70" s="254"/>
      <c r="CD70" s="254"/>
      <c r="CE70" s="247"/>
      <c r="CF70" s="64"/>
      <c r="CG70" s="255"/>
      <c r="CH70" s="255"/>
      <c r="CI70" s="255"/>
      <c r="CJ70" s="255"/>
      <c r="CK70" s="255"/>
      <c r="CL70" s="256"/>
      <c r="CM70" s="256"/>
      <c r="CN70" s="256"/>
      <c r="CO70" s="256"/>
      <c r="CP70" s="256"/>
      <c r="CQ70" s="247"/>
      <c r="CR70" s="64"/>
      <c r="CS70" s="226"/>
      <c r="CT70" s="226"/>
      <c r="CU70" s="226"/>
      <c r="CV70" s="226"/>
      <c r="CW70" s="226"/>
      <c r="CX70" s="247"/>
      <c r="CY70" s="64"/>
      <c r="CZ70" s="256"/>
      <c r="DA70" s="256"/>
      <c r="DB70" s="256"/>
      <c r="DC70" s="256"/>
      <c r="DD70" s="256"/>
    </row>
    <row r="71" spans="1:108" ht="16.5" x14ac:dyDescent="0.3">
      <c r="A71" s="391">
        <v>2025</v>
      </c>
      <c r="B71" s="353" t="s">
        <v>52</v>
      </c>
      <c r="C71" s="354" t="s">
        <v>97</v>
      </c>
      <c r="D71" s="355">
        <v>26355.050000000003</v>
      </c>
      <c r="E71" s="355">
        <v>122213.60749999998</v>
      </c>
      <c r="F71" s="356">
        <v>53213.103499999997</v>
      </c>
      <c r="G71" s="357">
        <v>201781.761</v>
      </c>
      <c r="H71" s="54"/>
      <c r="I71" s="54"/>
      <c r="BX71" s="247"/>
      <c r="BY71" s="64"/>
      <c r="BZ71" s="254"/>
      <c r="CA71" s="254"/>
      <c r="CB71" s="254"/>
      <c r="CC71" s="254"/>
      <c r="CD71" s="254"/>
      <c r="CE71" s="247"/>
      <c r="CF71" s="64"/>
      <c r="CG71" s="255"/>
      <c r="CH71" s="255"/>
      <c r="CI71" s="255"/>
      <c r="CJ71" s="255"/>
      <c r="CK71" s="255"/>
      <c r="CL71" s="256"/>
      <c r="CM71" s="256"/>
      <c r="CN71" s="256"/>
      <c r="CO71" s="256"/>
      <c r="CP71" s="256"/>
      <c r="CQ71" s="247"/>
      <c r="CR71" s="64"/>
      <c r="CS71" s="226"/>
      <c r="CT71" s="226"/>
      <c r="CU71" s="226"/>
      <c r="CV71" s="226"/>
      <c r="CW71" s="226"/>
      <c r="CX71" s="247"/>
      <c r="CY71" s="64"/>
      <c r="CZ71" s="256"/>
      <c r="DA71" s="256"/>
      <c r="DB71" s="256"/>
      <c r="DC71" s="256"/>
      <c r="DD71" s="256"/>
    </row>
    <row r="72" spans="1:108" ht="16.5" x14ac:dyDescent="0.3">
      <c r="A72" s="411">
        <v>2025</v>
      </c>
      <c r="B72" s="64" t="s">
        <v>40</v>
      </c>
      <c r="C72" s="358" t="s">
        <v>97</v>
      </c>
      <c r="D72" s="359">
        <v>22420.163999999997</v>
      </c>
      <c r="E72" s="359">
        <v>114274.02999999996</v>
      </c>
      <c r="F72" s="360">
        <v>46340.662499999999</v>
      </c>
      <c r="G72" s="118">
        <v>183034.85649999997</v>
      </c>
      <c r="H72" s="54"/>
      <c r="I72" s="54"/>
      <c r="BX72" s="247"/>
      <c r="BY72" s="64"/>
      <c r="BZ72" s="254"/>
      <c r="CA72" s="254"/>
      <c r="CB72" s="254"/>
      <c r="CC72" s="254"/>
      <c r="CD72" s="254"/>
      <c r="CE72" s="247"/>
      <c r="CF72" s="64"/>
      <c r="CG72" s="255"/>
      <c r="CH72" s="255"/>
      <c r="CI72" s="255"/>
      <c r="CJ72" s="255"/>
      <c r="CK72" s="255"/>
      <c r="CL72" s="256"/>
      <c r="CM72" s="256"/>
      <c r="CN72" s="256"/>
      <c r="CO72" s="256"/>
      <c r="CP72" s="256"/>
      <c r="CQ72" s="247"/>
      <c r="CR72" s="64"/>
      <c r="CS72" s="226"/>
      <c r="CT72" s="226"/>
      <c r="CU72" s="226"/>
      <c r="CV72" s="226"/>
      <c r="CW72" s="226"/>
      <c r="CX72" s="247"/>
      <c r="CY72" s="64"/>
      <c r="CZ72" s="256"/>
      <c r="DA72" s="256"/>
      <c r="DB72" s="256"/>
      <c r="DC72" s="256"/>
      <c r="DD72" s="256"/>
    </row>
    <row r="73" spans="1:108" ht="16.5" x14ac:dyDescent="0.3">
      <c r="A73" s="391">
        <v>2025</v>
      </c>
      <c r="B73" s="353" t="s">
        <v>42</v>
      </c>
      <c r="C73" s="354" t="s">
        <v>97</v>
      </c>
      <c r="D73" s="355">
        <v>26096.395230000002</v>
      </c>
      <c r="E73" s="355">
        <v>122913.39349999999</v>
      </c>
      <c r="F73" s="356">
        <v>57016.80750000001</v>
      </c>
      <c r="G73" s="357">
        <v>206026.59623000002</v>
      </c>
      <c r="H73" s="54"/>
      <c r="I73" s="54"/>
      <c r="BX73" s="247"/>
      <c r="BY73" s="64"/>
      <c r="BZ73" s="254"/>
      <c r="CA73" s="254"/>
      <c r="CB73" s="254"/>
      <c r="CC73" s="254"/>
      <c r="CD73" s="254"/>
      <c r="CE73" s="247"/>
      <c r="CF73" s="64"/>
      <c r="CG73" s="255"/>
      <c r="CH73" s="255"/>
      <c r="CI73" s="255"/>
      <c r="CJ73" s="255"/>
      <c r="CK73" s="255"/>
      <c r="CL73" s="256"/>
      <c r="CM73" s="256"/>
      <c r="CN73" s="256"/>
      <c r="CO73" s="256"/>
      <c r="CP73" s="256"/>
      <c r="CQ73" s="247"/>
      <c r="CR73" s="64"/>
      <c r="CS73" s="226"/>
      <c r="CT73" s="226"/>
      <c r="CU73" s="226"/>
      <c r="CV73" s="226"/>
      <c r="CW73" s="226"/>
      <c r="CX73" s="247"/>
      <c r="CY73" s="64"/>
      <c r="CZ73" s="256"/>
      <c r="DA73" s="256"/>
      <c r="DB73" s="256"/>
      <c r="DC73" s="256"/>
      <c r="DD73" s="256"/>
    </row>
    <row r="74" spans="1:108" ht="16.5" x14ac:dyDescent="0.3">
      <c r="A74" s="411">
        <v>2025</v>
      </c>
      <c r="B74" s="64" t="s">
        <v>43</v>
      </c>
      <c r="C74" s="358" t="s">
        <v>97</v>
      </c>
      <c r="D74" s="359">
        <v>20987.036999999997</v>
      </c>
      <c r="E74" s="359">
        <v>105985.67449999996</v>
      </c>
      <c r="F74" s="360">
        <v>55246.146000000008</v>
      </c>
      <c r="G74" s="118">
        <v>182218.85749999998</v>
      </c>
      <c r="H74" s="54"/>
      <c r="I74" s="54"/>
      <c r="BX74" s="247"/>
      <c r="BY74" s="64"/>
      <c r="BZ74" s="254"/>
      <c r="CA74" s="254"/>
      <c r="CB74" s="254"/>
      <c r="CC74" s="254"/>
      <c r="CD74" s="254"/>
      <c r="CE74" s="247"/>
      <c r="CF74" s="64"/>
      <c r="CG74" s="255"/>
      <c r="CH74" s="255"/>
      <c r="CI74" s="255"/>
      <c r="CJ74" s="255"/>
      <c r="CK74" s="255"/>
      <c r="CL74" s="256"/>
      <c r="CM74" s="256"/>
      <c r="CN74" s="256"/>
      <c r="CO74" s="256"/>
      <c r="CP74" s="256"/>
      <c r="CQ74" s="247"/>
      <c r="CR74" s="64"/>
      <c r="CS74" s="226"/>
      <c r="CT74" s="226"/>
      <c r="CU74" s="226"/>
      <c r="CV74" s="226"/>
      <c r="CW74" s="226"/>
      <c r="CX74" s="247"/>
      <c r="CY74" s="64"/>
      <c r="CZ74" s="256"/>
      <c r="DA74" s="256"/>
      <c r="DB74" s="256"/>
      <c r="DC74" s="256"/>
      <c r="DD74" s="256"/>
    </row>
    <row r="75" spans="1:108" ht="16.5" x14ac:dyDescent="0.3">
      <c r="A75" s="391">
        <v>2025</v>
      </c>
      <c r="B75" s="353" t="s">
        <v>44</v>
      </c>
      <c r="C75" s="354" t="s">
        <v>97</v>
      </c>
      <c r="D75" s="355">
        <v>28228.635149999995</v>
      </c>
      <c r="E75" s="355">
        <v>134631.63749999995</v>
      </c>
      <c r="F75" s="356">
        <v>63306.843500000003</v>
      </c>
      <c r="G75" s="357">
        <v>226167.11614999996</v>
      </c>
      <c r="H75" s="54"/>
      <c r="I75" s="54"/>
      <c r="BX75" s="247"/>
      <c r="BY75" s="64"/>
      <c r="BZ75" s="254"/>
      <c r="CA75" s="254"/>
      <c r="CB75" s="254"/>
      <c r="CC75" s="254"/>
      <c r="CD75" s="254"/>
      <c r="CE75" s="247"/>
      <c r="CF75" s="64"/>
      <c r="CG75" s="255"/>
      <c r="CH75" s="255"/>
      <c r="CI75" s="255"/>
      <c r="CJ75" s="255"/>
      <c r="CK75" s="255"/>
      <c r="CL75" s="256"/>
      <c r="CM75" s="256"/>
      <c r="CN75" s="256"/>
      <c r="CO75" s="256"/>
      <c r="CP75" s="256"/>
      <c r="CQ75" s="247"/>
      <c r="CR75" s="64"/>
      <c r="CS75" s="226"/>
      <c r="CT75" s="226"/>
      <c r="CU75" s="226"/>
      <c r="CV75" s="226"/>
      <c r="CW75" s="226"/>
      <c r="CX75" s="247"/>
      <c r="CY75" s="64"/>
      <c r="CZ75" s="256"/>
      <c r="DA75" s="256"/>
      <c r="DB75" s="256"/>
      <c r="DC75" s="256"/>
      <c r="DD75" s="256"/>
    </row>
    <row r="76" spans="1:108" ht="16.5" x14ac:dyDescent="0.3">
      <c r="A76" s="411">
        <v>2025</v>
      </c>
      <c r="B76" s="64" t="s">
        <v>45</v>
      </c>
      <c r="C76" s="358" t="s">
        <v>97</v>
      </c>
      <c r="D76" s="359">
        <v>23733.887000000002</v>
      </c>
      <c r="E76" s="359">
        <v>121471.37449999995</v>
      </c>
      <c r="F76" s="360">
        <v>58585.242000000013</v>
      </c>
      <c r="G76" s="118">
        <v>203790.50349999993</v>
      </c>
      <c r="H76" s="54"/>
      <c r="I76" s="54"/>
      <c r="BX76" s="247"/>
      <c r="BY76" s="64"/>
      <c r="BZ76" s="254"/>
      <c r="CA76" s="254"/>
      <c r="CB76" s="254"/>
      <c r="CC76" s="254"/>
      <c r="CD76" s="254"/>
      <c r="CE76" s="247"/>
      <c r="CF76" s="64"/>
      <c r="CG76" s="255"/>
      <c r="CH76" s="255"/>
      <c r="CI76" s="255"/>
      <c r="CJ76" s="255"/>
      <c r="CK76" s="255"/>
      <c r="CL76" s="256"/>
      <c r="CM76" s="256"/>
      <c r="CN76" s="256"/>
      <c r="CO76" s="256"/>
      <c r="CP76" s="256"/>
      <c r="CQ76" s="247"/>
      <c r="CR76" s="64"/>
      <c r="CS76" s="226"/>
      <c r="CT76" s="226"/>
      <c r="CU76" s="226"/>
      <c r="CV76" s="226"/>
      <c r="CW76" s="226"/>
      <c r="CX76" s="247"/>
      <c r="CY76" s="64"/>
      <c r="CZ76" s="256"/>
      <c r="DA76" s="256"/>
      <c r="DB76" s="256"/>
      <c r="DC76" s="256"/>
      <c r="DD76" s="256"/>
    </row>
    <row r="77" spans="1:108" ht="16.5" x14ac:dyDescent="0.3">
      <c r="A77" s="391">
        <v>2025</v>
      </c>
      <c r="B77" s="353" t="s">
        <v>46</v>
      </c>
      <c r="C77" s="354" t="s">
        <v>97</v>
      </c>
      <c r="D77" s="355">
        <v>27932.18</v>
      </c>
      <c r="E77" s="355">
        <v>128971.27000000002</v>
      </c>
      <c r="F77" s="356">
        <v>65045.229999999996</v>
      </c>
      <c r="G77" s="357">
        <v>221948.68000000002</v>
      </c>
      <c r="H77" s="54"/>
      <c r="I77" s="54"/>
      <c r="BX77" s="247"/>
      <c r="BY77" s="64"/>
      <c r="BZ77" s="254"/>
      <c r="CA77" s="254"/>
      <c r="CB77" s="254"/>
      <c r="CC77" s="254"/>
      <c r="CD77" s="254"/>
      <c r="CE77" s="247"/>
      <c r="CF77" s="64"/>
      <c r="CG77" s="255"/>
      <c r="CH77" s="255"/>
      <c r="CI77" s="255"/>
      <c r="CJ77" s="255"/>
      <c r="CK77" s="255"/>
      <c r="CL77" s="256"/>
      <c r="CM77" s="256"/>
      <c r="CN77" s="256"/>
      <c r="CO77" s="256"/>
      <c r="CP77" s="256"/>
      <c r="CQ77" s="247"/>
      <c r="CR77" s="64"/>
      <c r="CS77" s="226"/>
      <c r="CT77" s="226"/>
      <c r="CU77" s="226"/>
      <c r="CV77" s="226"/>
      <c r="CW77" s="226"/>
      <c r="CX77" s="247"/>
      <c r="CY77" s="64"/>
      <c r="CZ77" s="256"/>
      <c r="DA77" s="256"/>
      <c r="DB77" s="256"/>
      <c r="DC77" s="256"/>
      <c r="DD77" s="256"/>
    </row>
    <row r="78" spans="1:108" ht="16.5" x14ac:dyDescent="0.3">
      <c r="A78" s="411">
        <v>2025</v>
      </c>
      <c r="B78" s="64" t="s">
        <v>47</v>
      </c>
      <c r="C78" s="358" t="s">
        <v>97</v>
      </c>
      <c r="D78" s="359">
        <v>28524.91</v>
      </c>
      <c r="E78" s="359">
        <v>125526.72</v>
      </c>
      <c r="F78" s="360">
        <v>54873.69</v>
      </c>
      <c r="G78" s="118">
        <v>208925.32</v>
      </c>
      <c r="H78" s="54"/>
      <c r="I78" s="54"/>
      <c r="BX78" s="247"/>
      <c r="BY78" s="64"/>
      <c r="BZ78" s="254"/>
      <c r="CA78" s="254"/>
      <c r="CB78" s="254"/>
      <c r="CC78" s="254"/>
      <c r="CD78" s="254"/>
      <c r="CE78" s="247"/>
      <c r="CF78" s="64"/>
      <c r="CG78" s="255"/>
      <c r="CH78" s="255"/>
      <c r="CI78" s="255"/>
      <c r="CJ78" s="255"/>
      <c r="CK78" s="255"/>
      <c r="CL78" s="256"/>
      <c r="CM78" s="256"/>
      <c r="CN78" s="256"/>
      <c r="CO78" s="256"/>
      <c r="CP78" s="256"/>
      <c r="CQ78" s="247"/>
      <c r="CR78" s="64"/>
      <c r="CS78" s="226"/>
      <c r="CT78" s="226"/>
      <c r="CU78" s="226"/>
      <c r="CV78" s="226"/>
      <c r="CW78" s="226"/>
      <c r="CX78" s="247"/>
      <c r="CY78" s="64"/>
      <c r="CZ78" s="256"/>
      <c r="DA78" s="256"/>
      <c r="DB78" s="256"/>
      <c r="DC78" s="256"/>
      <c r="DD78" s="256"/>
    </row>
    <row r="79" spans="1:108" ht="16.5" x14ac:dyDescent="0.3">
      <c r="A79" s="391">
        <v>2025</v>
      </c>
      <c r="B79" s="353" t="s">
        <v>48</v>
      </c>
      <c r="C79" s="354" t="s">
        <v>97</v>
      </c>
      <c r="D79" s="355">
        <v>26226.77</v>
      </c>
      <c r="E79" s="355">
        <v>120163.85999999999</v>
      </c>
      <c r="F79" s="356">
        <v>47350.430000000008</v>
      </c>
      <c r="G79" s="357">
        <v>193741.06</v>
      </c>
      <c r="H79" s="54"/>
      <c r="I79" s="54"/>
      <c r="BX79" s="247"/>
      <c r="BY79" s="64"/>
      <c r="BZ79" s="254"/>
      <c r="CA79" s="254"/>
      <c r="CB79" s="254"/>
      <c r="CC79" s="254"/>
      <c r="CD79" s="254"/>
      <c r="CE79" s="247"/>
      <c r="CF79" s="64"/>
      <c r="CG79" s="255"/>
      <c r="CH79" s="255"/>
      <c r="CI79" s="255"/>
      <c r="CJ79" s="255"/>
      <c r="CK79" s="255"/>
      <c r="CL79" s="256"/>
      <c r="CM79" s="256"/>
      <c r="CN79" s="256"/>
      <c r="CO79" s="256"/>
      <c r="CP79" s="256"/>
      <c r="CQ79" s="247"/>
      <c r="CR79" s="64"/>
      <c r="CS79" s="226"/>
      <c r="CT79" s="226"/>
      <c r="CU79" s="226"/>
      <c r="CV79" s="226"/>
      <c r="CW79" s="226"/>
      <c r="CX79" s="247"/>
      <c r="CY79" s="64"/>
      <c r="CZ79" s="256"/>
      <c r="DA79" s="256"/>
      <c r="DB79" s="256"/>
      <c r="DC79" s="256"/>
      <c r="DD79" s="256"/>
    </row>
    <row r="80" spans="1:108" ht="16.5" x14ac:dyDescent="0.3">
      <c r="A80" s="411">
        <v>2025</v>
      </c>
      <c r="B80" s="64" t="s">
        <v>49</v>
      </c>
      <c r="C80" s="358" t="s">
        <v>97</v>
      </c>
      <c r="D80" s="359">
        <v>24223.05</v>
      </c>
      <c r="E80" s="359">
        <v>116619.78000000001</v>
      </c>
      <c r="F80" s="360">
        <v>32915.79</v>
      </c>
      <c r="G80" s="118">
        <v>173758.62</v>
      </c>
      <c r="H80" s="54"/>
      <c r="I80" s="54"/>
      <c r="BX80" s="247"/>
      <c r="BY80" s="64"/>
      <c r="BZ80" s="254"/>
      <c r="CA80" s="254"/>
      <c r="CB80" s="254"/>
      <c r="CC80" s="254"/>
      <c r="CD80" s="254"/>
      <c r="CE80" s="247"/>
      <c r="CF80" s="64"/>
      <c r="CG80" s="255"/>
      <c r="CH80" s="255"/>
      <c r="CI80" s="255"/>
      <c r="CJ80" s="255"/>
      <c r="CK80" s="255"/>
      <c r="CL80" s="256"/>
      <c r="CM80" s="256"/>
      <c r="CN80" s="256"/>
      <c r="CO80" s="256"/>
      <c r="CP80" s="256"/>
      <c r="CQ80" s="247"/>
      <c r="CR80" s="64"/>
      <c r="CS80" s="226"/>
      <c r="CT80" s="226"/>
      <c r="CU80" s="226"/>
      <c r="CV80" s="226"/>
      <c r="CW80" s="226"/>
      <c r="CX80" s="247"/>
      <c r="CY80" s="64"/>
      <c r="CZ80" s="256"/>
      <c r="DA80" s="256"/>
      <c r="DB80" s="256"/>
      <c r="DC80" s="256"/>
      <c r="DD80" s="256"/>
    </row>
    <row r="81" spans="1:108" ht="16.5" x14ac:dyDescent="0.3">
      <c r="A81" s="391">
        <v>2026</v>
      </c>
      <c r="B81" s="353" t="s">
        <v>50</v>
      </c>
      <c r="C81" s="354" t="s">
        <v>97</v>
      </c>
      <c r="D81" s="355">
        <v>19814.330000000002</v>
      </c>
      <c r="E81" s="355">
        <v>106232.56000000001</v>
      </c>
      <c r="F81" s="356">
        <v>35903.97</v>
      </c>
      <c r="G81" s="357">
        <v>161950.86000000002</v>
      </c>
      <c r="H81" s="54"/>
      <c r="I81" s="54"/>
      <c r="BX81" s="247"/>
      <c r="BY81" s="64"/>
      <c r="BZ81" s="254"/>
      <c r="CA81" s="254"/>
      <c r="CB81" s="254"/>
      <c r="CC81" s="254"/>
      <c r="CD81" s="254"/>
      <c r="CE81" s="247"/>
      <c r="CF81" s="64"/>
      <c r="CG81" s="255"/>
      <c r="CH81" s="255"/>
      <c r="CI81" s="255"/>
      <c r="CJ81" s="255"/>
      <c r="CK81" s="255"/>
      <c r="CL81" s="256"/>
      <c r="CM81" s="256"/>
      <c r="CN81" s="256"/>
      <c r="CO81" s="256"/>
      <c r="CP81" s="256"/>
      <c r="CQ81" s="247"/>
      <c r="CR81" s="64"/>
      <c r="CS81" s="226"/>
      <c r="CT81" s="226"/>
      <c r="CU81" s="226"/>
      <c r="CV81" s="226"/>
      <c r="CW81" s="226"/>
      <c r="CX81" s="247"/>
      <c r="CY81" s="64"/>
      <c r="CZ81" s="256"/>
      <c r="DA81" s="256"/>
      <c r="DB81" s="256"/>
      <c r="DC81" s="256"/>
      <c r="DD81" s="256"/>
    </row>
    <row r="82" spans="1:108" ht="16.5" x14ac:dyDescent="0.3">
      <c r="A82" s="411">
        <v>2026</v>
      </c>
      <c r="B82" s="64" t="s">
        <v>51</v>
      </c>
      <c r="C82" s="358" t="s">
        <v>97</v>
      </c>
      <c r="D82" s="359">
        <v>26902.809999999998</v>
      </c>
      <c r="E82" s="359">
        <v>109586.20999999999</v>
      </c>
      <c r="F82" s="360">
        <v>41244.33</v>
      </c>
      <c r="G82" s="118">
        <v>177733.34999999998</v>
      </c>
      <c r="H82" s="54"/>
      <c r="I82" s="54"/>
      <c r="BX82" s="247"/>
      <c r="BY82" s="64"/>
      <c r="BZ82" s="254"/>
      <c r="CA82" s="254"/>
      <c r="CB82" s="254"/>
      <c r="CC82" s="254"/>
      <c r="CD82" s="254"/>
      <c r="CE82" s="247"/>
      <c r="CF82" s="64"/>
      <c r="CG82" s="255"/>
      <c r="CH82" s="255"/>
      <c r="CI82" s="255"/>
      <c r="CJ82" s="255"/>
      <c r="CK82" s="255"/>
      <c r="CL82" s="256"/>
      <c r="CM82" s="256"/>
      <c r="CN82" s="256"/>
      <c r="CO82" s="256"/>
      <c r="CP82" s="256"/>
      <c r="CQ82" s="247"/>
      <c r="CR82" s="64"/>
      <c r="CS82" s="226"/>
      <c r="CT82" s="226"/>
      <c r="CU82" s="226"/>
      <c r="CV82" s="226"/>
      <c r="CW82" s="226"/>
      <c r="CX82" s="247"/>
      <c r="CY82" s="64"/>
      <c r="CZ82" s="256"/>
      <c r="DA82" s="256"/>
      <c r="DB82" s="256"/>
      <c r="DC82" s="256"/>
      <c r="DD82" s="256"/>
    </row>
    <row r="83" spans="1:108" ht="16.5" x14ac:dyDescent="0.3">
      <c r="A83" s="391">
        <v>2026</v>
      </c>
      <c r="B83" s="353" t="s">
        <v>52</v>
      </c>
      <c r="C83" s="354" t="s">
        <v>97</v>
      </c>
      <c r="D83" s="355">
        <v>30060.989999999998</v>
      </c>
      <c r="E83" s="355">
        <v>125127.90999999999</v>
      </c>
      <c r="F83" s="356">
        <v>42773.51</v>
      </c>
      <c r="G83" s="357">
        <v>197962.40999999997</v>
      </c>
      <c r="H83" s="54"/>
      <c r="I83" s="54"/>
      <c r="BX83" s="247"/>
      <c r="BY83" s="64"/>
      <c r="BZ83" s="254"/>
      <c r="CA83" s="254"/>
      <c r="CB83" s="254"/>
      <c r="CC83" s="254"/>
      <c r="CD83" s="254"/>
      <c r="CE83" s="247"/>
      <c r="CF83" s="64"/>
      <c r="CG83" s="255"/>
      <c r="CH83" s="255"/>
      <c r="CI83" s="255"/>
      <c r="CJ83" s="255"/>
      <c r="CK83" s="255"/>
      <c r="CL83" s="256"/>
      <c r="CM83" s="256"/>
      <c r="CN83" s="256"/>
      <c r="CO83" s="256"/>
      <c r="CP83" s="256"/>
      <c r="CQ83" s="247"/>
      <c r="CR83" s="64"/>
      <c r="CS83" s="226"/>
      <c r="CT83" s="226"/>
      <c r="CU83" s="226"/>
      <c r="CV83" s="226"/>
      <c r="CW83" s="226"/>
      <c r="CX83" s="247"/>
      <c r="CY83" s="64"/>
      <c r="CZ83" s="256"/>
      <c r="DA83" s="256"/>
      <c r="DB83" s="256"/>
      <c r="DC83" s="256"/>
      <c r="DD83" s="256"/>
    </row>
    <row r="84" spans="1:108" ht="16.5" x14ac:dyDescent="0.3">
      <c r="A84" s="411">
        <v>2026</v>
      </c>
      <c r="B84" s="64" t="s">
        <v>40</v>
      </c>
      <c r="C84" s="358" t="s">
        <v>97</v>
      </c>
      <c r="D84" s="359">
        <v>27839.239999999998</v>
      </c>
      <c r="E84" s="359">
        <v>120891.28</v>
      </c>
      <c r="F84" s="360">
        <v>42122.28</v>
      </c>
      <c r="G84" s="118">
        <v>190852.8</v>
      </c>
      <c r="H84" s="54"/>
      <c r="I84" s="54"/>
      <c r="BX84" s="247"/>
      <c r="BY84" s="64"/>
      <c r="BZ84" s="254"/>
      <c r="CA84" s="254"/>
      <c r="CB84" s="254"/>
      <c r="CC84" s="254"/>
      <c r="CD84" s="254"/>
      <c r="CE84" s="247"/>
      <c r="CF84" s="64"/>
      <c r="CG84" s="255"/>
      <c r="CH84" s="255"/>
      <c r="CI84" s="255"/>
      <c r="CJ84" s="255"/>
      <c r="CK84" s="255"/>
      <c r="CL84" s="256"/>
      <c r="CM84" s="256"/>
      <c r="CN84" s="256"/>
      <c r="CO84" s="256"/>
      <c r="CP84" s="256"/>
      <c r="CQ84" s="247"/>
      <c r="CR84" s="64"/>
      <c r="CS84" s="226"/>
      <c r="CT84" s="226"/>
      <c r="CU84" s="226"/>
      <c r="CV84" s="226"/>
      <c r="CW84" s="226"/>
      <c r="CX84" s="247"/>
      <c r="CY84" s="64"/>
      <c r="CZ84" s="256"/>
      <c r="DA84" s="256"/>
      <c r="DB84" s="256"/>
      <c r="DC84" s="256"/>
      <c r="DD84" s="256"/>
    </row>
    <row r="85" spans="1:108" ht="16.5" x14ac:dyDescent="0.3">
      <c r="A85" s="391">
        <v>2026</v>
      </c>
      <c r="B85" s="353" t="s">
        <v>42</v>
      </c>
      <c r="C85" s="354" t="s">
        <v>97</v>
      </c>
      <c r="D85" s="355">
        <v>32187.119999999999</v>
      </c>
      <c r="E85" s="355">
        <v>123603.53</v>
      </c>
      <c r="F85" s="356">
        <v>48303.58</v>
      </c>
      <c r="G85" s="357">
        <v>204094.23</v>
      </c>
      <c r="H85" s="54"/>
      <c r="I85" s="54"/>
      <c r="BX85" s="247"/>
      <c r="BY85" s="64"/>
      <c r="BZ85" s="254"/>
      <c r="CA85" s="254"/>
      <c r="CB85" s="254"/>
      <c r="CC85" s="254"/>
      <c r="CD85" s="254"/>
      <c r="CE85" s="247"/>
      <c r="CF85" s="64"/>
      <c r="CG85" s="255"/>
      <c r="CH85" s="255"/>
      <c r="CI85" s="255"/>
      <c r="CJ85" s="255"/>
      <c r="CK85" s="255"/>
      <c r="CL85" s="256"/>
      <c r="CM85" s="256"/>
      <c r="CN85" s="256"/>
      <c r="CO85" s="256"/>
      <c r="CP85" s="256"/>
      <c r="CQ85" s="247"/>
      <c r="CR85" s="64"/>
      <c r="CS85" s="226"/>
      <c r="CT85" s="226"/>
      <c r="CU85" s="226"/>
      <c r="CV85" s="226"/>
      <c r="CW85" s="226"/>
      <c r="CX85" s="247"/>
      <c r="CY85" s="64"/>
      <c r="CZ85" s="256"/>
      <c r="DA85" s="256"/>
      <c r="DB85" s="256"/>
      <c r="DC85" s="256"/>
      <c r="DD85" s="256"/>
    </row>
    <row r="86" spans="1:108" ht="16.5" x14ac:dyDescent="0.3">
      <c r="A86" s="410">
        <v>2026</v>
      </c>
      <c r="B86" s="64" t="s">
        <v>43</v>
      </c>
      <c r="C86" s="358" t="s">
        <v>97</v>
      </c>
      <c r="D86" s="359">
        <v>29903.57</v>
      </c>
      <c r="E86" s="359">
        <v>116682.59</v>
      </c>
      <c r="F86" s="360">
        <v>46832.100000000006</v>
      </c>
      <c r="G86" s="118">
        <v>193418.26</v>
      </c>
      <c r="H86" s="54"/>
      <c r="I86" s="54"/>
      <c r="BX86" s="247"/>
      <c r="BY86" s="64"/>
      <c r="BZ86" s="254"/>
      <c r="CA86" s="254"/>
      <c r="CB86" s="254"/>
      <c r="CC86" s="254"/>
      <c r="CD86" s="254"/>
      <c r="CE86" s="247"/>
      <c r="CF86" s="64"/>
      <c r="CG86" s="255"/>
      <c r="CH86" s="255"/>
      <c r="CI86" s="255"/>
      <c r="CJ86" s="255"/>
      <c r="CK86" s="255"/>
      <c r="CL86" s="256"/>
      <c r="CM86" s="256"/>
      <c r="CN86" s="256"/>
      <c r="CO86" s="256"/>
      <c r="CP86" s="256"/>
      <c r="CQ86" s="247"/>
      <c r="CR86" s="64"/>
      <c r="CS86" s="226"/>
      <c r="CT86" s="226"/>
      <c r="CU86" s="226"/>
      <c r="CV86" s="226"/>
      <c r="CW86" s="226"/>
      <c r="CX86" s="247"/>
      <c r="CY86" s="64"/>
      <c r="CZ86" s="256"/>
      <c r="DA86" s="256"/>
      <c r="DB86" s="256"/>
      <c r="DC86" s="256"/>
      <c r="DD86" s="256"/>
    </row>
    <row r="87" spans="1:108" ht="16.5" x14ac:dyDescent="0.3">
      <c r="A87" s="391">
        <v>2020</v>
      </c>
      <c r="B87" s="353" t="s">
        <v>50</v>
      </c>
      <c r="C87" s="354" t="s">
        <v>98</v>
      </c>
      <c r="D87" s="355">
        <v>15609.790000000003</v>
      </c>
      <c r="E87" s="355">
        <v>25569.455999999998</v>
      </c>
      <c r="F87" s="356">
        <v>7263.2075000000004</v>
      </c>
      <c r="G87" s="357">
        <v>48442.453500000003</v>
      </c>
      <c r="H87" s="54"/>
      <c r="I87" s="54"/>
      <c r="BX87" s="247"/>
      <c r="BY87" s="64"/>
      <c r="BZ87" s="254"/>
      <c r="CA87" s="254"/>
      <c r="CB87" s="254"/>
      <c r="CC87" s="254"/>
      <c r="CD87" s="254"/>
      <c r="CE87" s="247"/>
      <c r="CF87" s="64"/>
      <c r="CG87" s="255"/>
      <c r="CH87" s="255"/>
      <c r="CI87" s="255"/>
      <c r="CJ87" s="255"/>
      <c r="CK87" s="255"/>
      <c r="CL87" s="256"/>
      <c r="CM87" s="256"/>
      <c r="CN87" s="256"/>
      <c r="CO87" s="256"/>
      <c r="CP87" s="256"/>
      <c r="CQ87" s="247"/>
      <c r="CR87" s="64"/>
      <c r="CS87" s="226"/>
      <c r="CT87" s="226"/>
      <c r="CU87" s="226"/>
      <c r="CV87" s="226"/>
      <c r="CW87" s="226"/>
      <c r="CX87" s="247"/>
      <c r="CY87" s="64"/>
      <c r="CZ87" s="256"/>
      <c r="DA87" s="256"/>
      <c r="DB87" s="256"/>
      <c r="DC87" s="256"/>
      <c r="DD87" s="256"/>
    </row>
    <row r="88" spans="1:108" ht="16.5" x14ac:dyDescent="0.3">
      <c r="A88" s="410">
        <v>2020</v>
      </c>
      <c r="B88" s="64" t="s">
        <v>51</v>
      </c>
      <c r="C88" s="358" t="s">
        <v>98</v>
      </c>
      <c r="D88" s="359">
        <v>22059.692500000001</v>
      </c>
      <c r="E88" s="359">
        <v>23424.262500000012</v>
      </c>
      <c r="F88" s="360">
        <v>7020.7750000000005</v>
      </c>
      <c r="G88" s="118">
        <v>52504.73000000001</v>
      </c>
      <c r="H88" s="54"/>
      <c r="I88" s="54"/>
      <c r="BX88" s="247"/>
      <c r="BY88" s="64"/>
      <c r="BZ88" s="254"/>
      <c r="CA88" s="254"/>
      <c r="CB88" s="254"/>
      <c r="CC88" s="254"/>
      <c r="CD88" s="254"/>
      <c r="CE88" s="247"/>
      <c r="CF88" s="64"/>
      <c r="CG88" s="255"/>
      <c r="CH88" s="255"/>
      <c r="CI88" s="255"/>
      <c r="CJ88" s="255"/>
      <c r="CK88" s="255"/>
      <c r="CL88" s="256"/>
      <c r="CM88" s="256"/>
      <c r="CN88" s="256"/>
      <c r="CO88" s="256"/>
      <c r="CP88" s="256"/>
      <c r="CQ88" s="247"/>
      <c r="CR88" s="64"/>
      <c r="CS88" s="226"/>
      <c r="CT88" s="226"/>
      <c r="CU88" s="226"/>
      <c r="CV88" s="226"/>
      <c r="CW88" s="226"/>
      <c r="CX88" s="247"/>
      <c r="CY88" s="64"/>
      <c r="CZ88" s="256"/>
      <c r="DA88" s="256"/>
      <c r="DB88" s="256"/>
      <c r="DC88" s="256"/>
      <c r="DD88" s="256"/>
    </row>
    <row r="89" spans="1:108" ht="16.5" x14ac:dyDescent="0.3">
      <c r="A89" s="391">
        <v>2020</v>
      </c>
      <c r="B89" s="353" t="s">
        <v>52</v>
      </c>
      <c r="C89" s="354" t="s">
        <v>98</v>
      </c>
      <c r="D89" s="355">
        <v>15435.409999999998</v>
      </c>
      <c r="E89" s="355">
        <v>21435.561000000009</v>
      </c>
      <c r="F89" s="356">
        <v>6266.5525000000016</v>
      </c>
      <c r="G89" s="357">
        <v>43137.523500000003</v>
      </c>
      <c r="H89" s="54"/>
      <c r="I89" s="54"/>
      <c r="BX89" s="247"/>
      <c r="BY89" s="64"/>
      <c r="BZ89" s="254"/>
      <c r="CA89" s="254"/>
      <c r="CB89" s="254"/>
      <c r="CC89" s="254"/>
      <c r="CD89" s="254"/>
      <c r="CE89" s="247"/>
      <c r="CF89" s="64"/>
      <c r="CG89" s="255"/>
      <c r="CH89" s="255"/>
      <c r="CI89" s="255"/>
      <c r="CJ89" s="255"/>
      <c r="CK89" s="255"/>
      <c r="CL89" s="256"/>
      <c r="CM89" s="256"/>
      <c r="CN89" s="256"/>
      <c r="CO89" s="256"/>
      <c r="CP89" s="256"/>
      <c r="CQ89" s="247"/>
      <c r="CR89" s="64"/>
      <c r="CS89" s="226"/>
      <c r="CT89" s="226"/>
      <c r="CU89" s="226"/>
      <c r="CV89" s="226"/>
      <c r="CW89" s="226"/>
      <c r="CX89" s="247"/>
      <c r="CY89" s="64"/>
      <c r="CZ89" s="256"/>
      <c r="DA89" s="256"/>
      <c r="DB89" s="256"/>
      <c r="DC89" s="256"/>
      <c r="DD89" s="256"/>
    </row>
    <row r="90" spans="1:108" ht="16.5" x14ac:dyDescent="0.3">
      <c r="A90" s="410">
        <v>2020</v>
      </c>
      <c r="B90" s="64" t="s">
        <v>40</v>
      </c>
      <c r="C90" s="358" t="s">
        <v>98</v>
      </c>
      <c r="D90" s="359">
        <v>1486.6800000000003</v>
      </c>
      <c r="E90" s="359">
        <v>10167.865</v>
      </c>
      <c r="F90" s="360">
        <v>1187.3600000000001</v>
      </c>
      <c r="G90" s="118">
        <v>12841.904999999999</v>
      </c>
      <c r="H90" s="54"/>
      <c r="I90" s="54"/>
      <c r="BX90" s="247"/>
      <c r="BY90" s="64"/>
      <c r="BZ90" s="254"/>
      <c r="CA90" s="254"/>
      <c r="CB90" s="254"/>
      <c r="CC90" s="254"/>
      <c r="CD90" s="254"/>
      <c r="CE90" s="247"/>
      <c r="CF90" s="64"/>
      <c r="CG90" s="255"/>
      <c r="CH90" s="255"/>
      <c r="CI90" s="255"/>
      <c r="CJ90" s="255"/>
      <c r="CK90" s="255"/>
      <c r="CL90" s="256"/>
      <c r="CM90" s="256"/>
      <c r="CN90" s="256"/>
      <c r="CO90" s="256"/>
      <c r="CP90" s="256"/>
      <c r="CQ90" s="247"/>
      <c r="CR90" s="64"/>
      <c r="CS90" s="226"/>
      <c r="CT90" s="226"/>
      <c r="CU90" s="226"/>
      <c r="CV90" s="226"/>
      <c r="CW90" s="226"/>
      <c r="CX90" s="247"/>
      <c r="CY90" s="64"/>
      <c r="CZ90" s="256"/>
      <c r="DA90" s="256"/>
      <c r="DB90" s="256"/>
      <c r="DC90" s="256"/>
      <c r="DD90" s="256"/>
    </row>
    <row r="91" spans="1:108" ht="16.5" x14ac:dyDescent="0.3">
      <c r="A91" s="391">
        <v>2020</v>
      </c>
      <c r="B91" s="353" t="s">
        <v>42</v>
      </c>
      <c r="C91" s="354" t="s">
        <v>98</v>
      </c>
      <c r="D91" s="355">
        <v>11804.210000000003</v>
      </c>
      <c r="E91" s="355">
        <v>20099.376500000006</v>
      </c>
      <c r="F91" s="356">
        <v>5101.5025000000005</v>
      </c>
      <c r="G91" s="357">
        <v>37005.089000000014</v>
      </c>
      <c r="H91" s="54"/>
      <c r="I91" s="54"/>
      <c r="BX91" s="247"/>
      <c r="BY91" s="64"/>
      <c r="BZ91" s="254"/>
      <c r="CA91" s="254"/>
      <c r="CB91" s="254"/>
      <c r="CC91" s="254"/>
      <c r="CD91" s="254"/>
      <c r="CE91" s="247"/>
      <c r="CF91" s="64"/>
      <c r="CG91" s="255"/>
      <c r="CH91" s="255"/>
      <c r="CI91" s="255"/>
      <c r="CJ91" s="255"/>
      <c r="CK91" s="255"/>
      <c r="CL91" s="256"/>
      <c r="CM91" s="256"/>
      <c r="CN91" s="256"/>
      <c r="CO91" s="256"/>
      <c r="CP91" s="256"/>
      <c r="CQ91" s="247"/>
      <c r="CR91" s="64"/>
      <c r="CS91" s="226"/>
      <c r="CT91" s="226"/>
      <c r="CU91" s="226"/>
      <c r="CV91" s="226"/>
      <c r="CW91" s="226"/>
      <c r="CX91" s="247"/>
      <c r="CY91" s="64"/>
      <c r="CZ91" s="256"/>
      <c r="DA91" s="256"/>
      <c r="DB91" s="256"/>
      <c r="DC91" s="256"/>
      <c r="DD91" s="256"/>
    </row>
    <row r="92" spans="1:108" ht="16.5" x14ac:dyDescent="0.3">
      <c r="A92" s="410">
        <v>2020</v>
      </c>
      <c r="B92" s="64" t="s">
        <v>43</v>
      </c>
      <c r="C92" s="358" t="s">
        <v>98</v>
      </c>
      <c r="D92" s="359">
        <v>14320.317500000001</v>
      </c>
      <c r="E92" s="359">
        <v>22871.894500000009</v>
      </c>
      <c r="F92" s="360">
        <v>6033.58</v>
      </c>
      <c r="G92" s="118">
        <v>43225.792000000016</v>
      </c>
      <c r="H92" s="54"/>
      <c r="I92" s="54"/>
      <c r="BX92" s="247"/>
      <c r="BY92" s="64"/>
      <c r="BZ92" s="254"/>
      <c r="CA92" s="254"/>
      <c r="CB92" s="254"/>
      <c r="CC92" s="254"/>
      <c r="CD92" s="254"/>
      <c r="CE92" s="247"/>
      <c r="CF92" s="64"/>
      <c r="CG92" s="255"/>
      <c r="CH92" s="255"/>
      <c r="CI92" s="255"/>
      <c r="CJ92" s="255"/>
      <c r="CK92" s="255"/>
      <c r="CL92" s="256"/>
      <c r="CM92" s="256"/>
      <c r="CN92" s="256"/>
      <c r="CO92" s="256"/>
      <c r="CP92" s="256"/>
      <c r="CQ92" s="247"/>
      <c r="CR92" s="64"/>
      <c r="CS92" s="226"/>
      <c r="CT92" s="226"/>
      <c r="CU92" s="226"/>
      <c r="CV92" s="226"/>
      <c r="CW92" s="226"/>
      <c r="CX92" s="247"/>
      <c r="CY92" s="64"/>
      <c r="CZ92" s="256"/>
      <c r="DA92" s="256"/>
      <c r="DB92" s="256"/>
      <c r="DC92" s="256"/>
      <c r="DD92" s="256"/>
    </row>
    <row r="93" spans="1:108" ht="16.5" x14ac:dyDescent="0.3">
      <c r="A93" s="391">
        <v>2020</v>
      </c>
      <c r="B93" s="353" t="s">
        <v>44</v>
      </c>
      <c r="C93" s="354" t="s">
        <v>98</v>
      </c>
      <c r="D93" s="355">
        <v>14449.575000000003</v>
      </c>
      <c r="E93" s="355">
        <v>26969.430500000009</v>
      </c>
      <c r="F93" s="356">
        <v>7507.7525000000005</v>
      </c>
      <c r="G93" s="357">
        <v>48926.758000000016</v>
      </c>
      <c r="H93" s="54"/>
      <c r="I93" s="54"/>
      <c r="BX93" s="247"/>
      <c r="BY93" s="64"/>
      <c r="BZ93" s="254"/>
      <c r="CA93" s="254"/>
      <c r="CB93" s="254"/>
      <c r="CC93" s="254"/>
      <c r="CD93" s="254"/>
      <c r="CE93" s="247"/>
      <c r="CF93" s="64"/>
      <c r="CG93" s="255"/>
      <c r="CH93" s="255"/>
      <c r="CI93" s="255"/>
      <c r="CJ93" s="255"/>
      <c r="CK93" s="255"/>
      <c r="CL93" s="256"/>
      <c r="CM93" s="256"/>
      <c r="CN93" s="256"/>
      <c r="CO93" s="256"/>
      <c r="CP93" s="256"/>
      <c r="CQ93" s="247"/>
      <c r="CR93" s="64"/>
      <c r="CS93" s="226"/>
      <c r="CT93" s="226"/>
      <c r="CU93" s="226"/>
      <c r="CV93" s="226"/>
      <c r="CW93" s="226"/>
      <c r="CX93" s="247"/>
      <c r="CY93" s="64"/>
      <c r="CZ93" s="256"/>
      <c r="DA93" s="256"/>
      <c r="DB93" s="256"/>
      <c r="DC93" s="256"/>
      <c r="DD93" s="256"/>
    </row>
    <row r="94" spans="1:108" ht="16.5" x14ac:dyDescent="0.3">
      <c r="A94" s="410">
        <v>2020</v>
      </c>
      <c r="B94" s="64" t="s">
        <v>45</v>
      </c>
      <c r="C94" s="358" t="s">
        <v>98</v>
      </c>
      <c r="D94" s="359">
        <v>15360.72</v>
      </c>
      <c r="E94" s="359">
        <v>24488.088500000005</v>
      </c>
      <c r="F94" s="360">
        <v>7573.0825000000004</v>
      </c>
      <c r="G94" s="118">
        <v>47421.891000000003</v>
      </c>
      <c r="H94" s="54"/>
      <c r="I94" s="54"/>
      <c r="BX94" s="247"/>
      <c r="BY94" s="64"/>
      <c r="BZ94" s="254"/>
      <c r="CA94" s="254"/>
      <c r="CB94" s="254"/>
      <c r="CC94" s="254"/>
      <c r="CD94" s="254"/>
      <c r="CE94" s="247"/>
      <c r="CF94" s="64"/>
      <c r="CG94" s="255"/>
      <c r="CH94" s="255"/>
      <c r="CI94" s="255"/>
      <c r="CJ94" s="255"/>
      <c r="CK94" s="255"/>
      <c r="CL94" s="256"/>
      <c r="CM94" s="256"/>
      <c r="CN94" s="256"/>
      <c r="CO94" s="256"/>
      <c r="CP94" s="256"/>
      <c r="CQ94" s="247"/>
      <c r="CR94" s="64"/>
      <c r="CS94" s="226"/>
      <c r="CT94" s="226"/>
      <c r="CU94" s="226"/>
      <c r="CV94" s="226"/>
      <c r="CW94" s="226"/>
      <c r="CX94" s="247"/>
      <c r="CY94" s="64"/>
      <c r="CZ94" s="256"/>
      <c r="DA94" s="256"/>
      <c r="DB94" s="256"/>
      <c r="DC94" s="256"/>
      <c r="DD94" s="256"/>
    </row>
    <row r="95" spans="1:108" ht="16.5" x14ac:dyDescent="0.3">
      <c r="A95" s="391">
        <v>2020</v>
      </c>
      <c r="B95" s="353" t="s">
        <v>46</v>
      </c>
      <c r="C95" s="354" t="s">
        <v>98</v>
      </c>
      <c r="D95" s="355">
        <v>21766.23</v>
      </c>
      <c r="E95" s="355">
        <v>27609.216499999995</v>
      </c>
      <c r="F95" s="356">
        <v>8009.6774999999998</v>
      </c>
      <c r="G95" s="357">
        <v>57385.123999999996</v>
      </c>
      <c r="H95" s="54"/>
      <c r="I95" s="54"/>
      <c r="BX95" s="247"/>
      <c r="BY95" s="64"/>
      <c r="BZ95" s="254"/>
      <c r="CA95" s="254"/>
      <c r="CB95" s="254"/>
      <c r="CC95" s="254"/>
      <c r="CD95" s="254"/>
      <c r="CE95" s="247"/>
      <c r="CF95" s="64"/>
      <c r="CG95" s="255"/>
      <c r="CH95" s="255"/>
      <c r="CI95" s="255"/>
      <c r="CJ95" s="255"/>
      <c r="CK95" s="255"/>
      <c r="CL95" s="256"/>
      <c r="CM95" s="256"/>
      <c r="CN95" s="256"/>
      <c r="CO95" s="256"/>
      <c r="CP95" s="256"/>
      <c r="CQ95" s="247"/>
      <c r="CR95" s="64"/>
      <c r="CS95" s="226"/>
      <c r="CT95" s="226"/>
      <c r="CU95" s="226"/>
      <c r="CV95" s="226"/>
      <c r="CW95" s="226"/>
      <c r="CX95" s="247"/>
      <c r="CY95" s="64"/>
      <c r="CZ95" s="256"/>
      <c r="DA95" s="256"/>
      <c r="DB95" s="256"/>
      <c r="DC95" s="256"/>
      <c r="DD95" s="256"/>
    </row>
    <row r="96" spans="1:108" ht="16.5" x14ac:dyDescent="0.3">
      <c r="A96" s="410">
        <v>2020</v>
      </c>
      <c r="B96" s="64" t="s">
        <v>47</v>
      </c>
      <c r="C96" s="358" t="s">
        <v>98</v>
      </c>
      <c r="D96" s="359">
        <v>21722.368999999999</v>
      </c>
      <c r="E96" s="359">
        <v>28164.793500000007</v>
      </c>
      <c r="F96" s="360">
        <v>7916.9809999999998</v>
      </c>
      <c r="G96" s="118">
        <v>57804.143500000013</v>
      </c>
      <c r="H96" s="54"/>
      <c r="I96" s="54"/>
      <c r="BX96" s="247"/>
      <c r="BY96" s="64"/>
      <c r="BZ96" s="254"/>
      <c r="CA96" s="254"/>
      <c r="CB96" s="254"/>
      <c r="CC96" s="254"/>
      <c r="CD96" s="254"/>
      <c r="CE96" s="247"/>
      <c r="CF96" s="64"/>
      <c r="CG96" s="255"/>
      <c r="CH96" s="255"/>
      <c r="CI96" s="255"/>
      <c r="CJ96" s="255"/>
      <c r="CK96" s="255"/>
      <c r="CL96" s="256"/>
      <c r="CM96" s="256"/>
      <c r="CN96" s="256"/>
      <c r="CO96" s="256"/>
      <c r="CP96" s="256"/>
      <c r="CQ96" s="247"/>
      <c r="CR96" s="64"/>
      <c r="CS96" s="226"/>
      <c r="CT96" s="226"/>
      <c r="CU96" s="226"/>
      <c r="CV96" s="226"/>
      <c r="CW96" s="226"/>
      <c r="CX96" s="247"/>
      <c r="CY96" s="64"/>
      <c r="CZ96" s="256"/>
      <c r="DA96" s="256"/>
      <c r="DB96" s="256"/>
      <c r="DC96" s="256"/>
      <c r="DD96" s="256"/>
    </row>
    <row r="97" spans="1:108" ht="16.5" x14ac:dyDescent="0.3">
      <c r="A97" s="391">
        <v>2020</v>
      </c>
      <c r="B97" s="353" t="s">
        <v>48</v>
      </c>
      <c r="C97" s="354" t="s">
        <v>98</v>
      </c>
      <c r="D97" s="355">
        <v>19328.665199999999</v>
      </c>
      <c r="E97" s="355">
        <v>27312.493999999988</v>
      </c>
      <c r="F97" s="356">
        <v>7004.9350000000013</v>
      </c>
      <c r="G97" s="357">
        <v>53646.094199999992</v>
      </c>
      <c r="H97" s="54"/>
      <c r="I97" s="54"/>
      <c r="BX97" s="247"/>
      <c r="BY97" s="64"/>
      <c r="BZ97" s="254"/>
      <c r="CA97" s="254"/>
      <c r="CB97" s="254"/>
      <c r="CC97" s="254"/>
      <c r="CD97" s="254"/>
      <c r="CE97" s="247"/>
      <c r="CF97" s="64"/>
      <c r="CG97" s="255"/>
      <c r="CH97" s="255"/>
      <c r="CI97" s="255"/>
      <c r="CJ97" s="255"/>
      <c r="CK97" s="255"/>
      <c r="CL97" s="256"/>
      <c r="CM97" s="256"/>
      <c r="CN97" s="256"/>
      <c r="CO97" s="256"/>
      <c r="CP97" s="256"/>
      <c r="CQ97" s="247"/>
      <c r="CR97" s="64"/>
      <c r="CS97" s="226"/>
      <c r="CT97" s="226"/>
      <c r="CU97" s="226"/>
      <c r="CV97" s="226"/>
      <c r="CW97" s="226"/>
      <c r="CX97" s="247"/>
      <c r="CY97" s="64"/>
      <c r="CZ97" s="256"/>
      <c r="DA97" s="256"/>
      <c r="DB97" s="256"/>
      <c r="DC97" s="256"/>
      <c r="DD97" s="256"/>
    </row>
    <row r="98" spans="1:108" ht="16.5" x14ac:dyDescent="0.3">
      <c r="A98" s="410">
        <v>2020</v>
      </c>
      <c r="B98" s="64" t="s">
        <v>49</v>
      </c>
      <c r="C98" s="358" t="s">
        <v>98</v>
      </c>
      <c r="D98" s="359">
        <v>21177.040079999999</v>
      </c>
      <c r="E98" s="359">
        <v>27388.339500000002</v>
      </c>
      <c r="F98" s="360">
        <v>7226.0549999999985</v>
      </c>
      <c r="G98" s="118">
        <v>55791.434580000001</v>
      </c>
      <c r="H98" s="54"/>
      <c r="I98" s="54"/>
      <c r="BX98" s="247"/>
      <c r="BY98" s="64"/>
      <c r="BZ98" s="254"/>
      <c r="CA98" s="254"/>
      <c r="CB98" s="254"/>
      <c r="CC98" s="254"/>
      <c r="CD98" s="254"/>
      <c r="CE98" s="247"/>
      <c r="CF98" s="64"/>
      <c r="CG98" s="255"/>
      <c r="CH98" s="255"/>
      <c r="CI98" s="255"/>
      <c r="CJ98" s="255"/>
      <c r="CK98" s="255"/>
      <c r="CL98" s="256"/>
      <c r="CM98" s="256"/>
      <c r="CN98" s="256"/>
      <c r="CO98" s="256"/>
      <c r="CP98" s="256"/>
      <c r="CQ98" s="247"/>
      <c r="CR98" s="64"/>
      <c r="CS98" s="226"/>
      <c r="CT98" s="226"/>
      <c r="CU98" s="226"/>
      <c r="CV98" s="226"/>
      <c r="CW98" s="226"/>
      <c r="CX98" s="247"/>
      <c r="CY98" s="64"/>
      <c r="CZ98" s="256"/>
      <c r="DA98" s="256"/>
      <c r="DB98" s="256"/>
      <c r="DC98" s="256"/>
      <c r="DD98" s="256"/>
    </row>
    <row r="99" spans="1:108" ht="16.5" x14ac:dyDescent="0.3">
      <c r="A99" s="391">
        <v>2021</v>
      </c>
      <c r="B99" s="353" t="s">
        <v>50</v>
      </c>
      <c r="C99" s="354" t="s">
        <v>98</v>
      </c>
      <c r="D99" s="355">
        <v>19445.781000000003</v>
      </c>
      <c r="E99" s="355">
        <v>27180.593999999994</v>
      </c>
      <c r="F99" s="356">
        <v>6597.57</v>
      </c>
      <c r="G99" s="357">
        <v>53223.945</v>
      </c>
      <c r="H99" s="54"/>
      <c r="I99" s="54"/>
      <c r="BX99" s="247"/>
      <c r="BY99" s="64"/>
      <c r="BZ99" s="254"/>
      <c r="CA99" s="254"/>
      <c r="CB99" s="254"/>
      <c r="CC99" s="254"/>
      <c r="CD99" s="254"/>
      <c r="CE99" s="247"/>
      <c r="CF99" s="64"/>
      <c r="CG99" s="255"/>
      <c r="CH99" s="255"/>
      <c r="CI99" s="255"/>
      <c r="CJ99" s="255"/>
      <c r="CK99" s="255"/>
      <c r="CL99" s="256"/>
      <c r="CM99" s="256"/>
      <c r="CN99" s="256"/>
      <c r="CO99" s="256"/>
      <c r="CP99" s="256"/>
      <c r="CQ99" s="247"/>
      <c r="CR99" s="64"/>
      <c r="CS99" s="226"/>
      <c r="CT99" s="226"/>
      <c r="CU99" s="226"/>
      <c r="CV99" s="226"/>
      <c r="CW99" s="226"/>
      <c r="CX99" s="247"/>
      <c r="CY99" s="64"/>
      <c r="CZ99" s="256"/>
      <c r="DA99" s="256"/>
      <c r="DB99" s="256"/>
      <c r="DC99" s="256"/>
      <c r="DD99" s="256"/>
    </row>
    <row r="100" spans="1:108" ht="16.5" x14ac:dyDescent="0.3">
      <c r="A100" s="410">
        <v>2021</v>
      </c>
      <c r="B100" s="64" t="s">
        <v>51</v>
      </c>
      <c r="C100" s="358" t="s">
        <v>98</v>
      </c>
      <c r="D100" s="359">
        <v>23486.357</v>
      </c>
      <c r="E100" s="359">
        <v>25587.492999999991</v>
      </c>
      <c r="F100" s="360">
        <v>6652.8649999999998</v>
      </c>
      <c r="G100" s="118">
        <v>55726.714999999989</v>
      </c>
      <c r="H100" s="54"/>
      <c r="I100" s="54"/>
      <c r="BX100" s="247"/>
      <c r="BY100" s="64"/>
      <c r="BZ100" s="254"/>
      <c r="CA100" s="254"/>
      <c r="CB100" s="254"/>
      <c r="CC100" s="254"/>
      <c r="CD100" s="254"/>
      <c r="CE100" s="247"/>
      <c r="CF100" s="64"/>
      <c r="CG100" s="255"/>
      <c r="CH100" s="255"/>
      <c r="CI100" s="255"/>
      <c r="CJ100" s="255"/>
      <c r="CK100" s="255"/>
      <c r="CL100" s="256"/>
      <c r="CM100" s="256"/>
      <c r="CN100" s="256"/>
      <c r="CO100" s="256"/>
      <c r="CP100" s="256"/>
      <c r="CQ100" s="247"/>
      <c r="CR100" s="64"/>
      <c r="CS100" s="226"/>
      <c r="CT100" s="226"/>
      <c r="CU100" s="226"/>
      <c r="CV100" s="226"/>
      <c r="CW100" s="226"/>
      <c r="CX100" s="247"/>
      <c r="CY100" s="64"/>
      <c r="CZ100" s="256"/>
      <c r="DA100" s="256"/>
      <c r="DB100" s="256"/>
      <c r="DC100" s="256"/>
      <c r="DD100" s="256"/>
    </row>
    <row r="101" spans="1:108" ht="16.5" x14ac:dyDescent="0.3">
      <c r="A101" s="391">
        <v>2021</v>
      </c>
      <c r="B101" s="353" t="s">
        <v>52</v>
      </c>
      <c r="C101" s="354" t="s">
        <v>98</v>
      </c>
      <c r="D101" s="355">
        <v>27392.335920000001</v>
      </c>
      <c r="E101" s="355">
        <v>31089.737499999999</v>
      </c>
      <c r="F101" s="356">
        <v>8007.08</v>
      </c>
      <c r="G101" s="357">
        <v>66489.153419999988</v>
      </c>
      <c r="H101" s="54"/>
      <c r="I101" s="54"/>
      <c r="BX101" s="247"/>
      <c r="BY101" s="64"/>
      <c r="BZ101" s="254"/>
      <c r="CA101" s="254"/>
      <c r="CB101" s="254"/>
      <c r="CC101" s="254"/>
      <c r="CD101" s="254"/>
      <c r="CE101" s="247"/>
      <c r="CF101" s="64"/>
      <c r="CG101" s="255"/>
      <c r="CH101" s="255"/>
      <c r="CI101" s="255"/>
      <c r="CJ101" s="255"/>
      <c r="CK101" s="255"/>
      <c r="CL101" s="256"/>
      <c r="CM101" s="256"/>
      <c r="CN101" s="256"/>
      <c r="CO101" s="256"/>
      <c r="CP101" s="256"/>
      <c r="CQ101" s="247"/>
      <c r="CR101" s="64"/>
      <c r="CS101" s="226"/>
      <c r="CT101" s="226"/>
      <c r="CU101" s="226"/>
      <c r="CV101" s="226"/>
      <c r="CW101" s="226"/>
      <c r="CX101" s="247"/>
      <c r="CY101" s="64"/>
      <c r="CZ101" s="256"/>
      <c r="DA101" s="256"/>
      <c r="DB101" s="256"/>
      <c r="DC101" s="256"/>
      <c r="DD101" s="256"/>
    </row>
    <row r="102" spans="1:108" ht="16.5" x14ac:dyDescent="0.3">
      <c r="A102" s="410">
        <v>2021</v>
      </c>
      <c r="B102" s="64" t="s">
        <v>40</v>
      </c>
      <c r="C102" s="358" t="s">
        <v>98</v>
      </c>
      <c r="D102" s="359">
        <v>20825.48431</v>
      </c>
      <c r="E102" s="359">
        <v>24818.528999999999</v>
      </c>
      <c r="F102" s="360">
        <v>6852.0425000000005</v>
      </c>
      <c r="G102" s="118">
        <v>52496.055810000005</v>
      </c>
      <c r="H102" s="54"/>
      <c r="I102" s="54"/>
      <c r="BX102" s="247"/>
      <c r="BY102" s="64"/>
      <c r="BZ102" s="254"/>
      <c r="CA102" s="254"/>
      <c r="CB102" s="254"/>
      <c r="CC102" s="254"/>
      <c r="CD102" s="254"/>
      <c r="CE102" s="247"/>
      <c r="CF102" s="64"/>
      <c r="CG102" s="255"/>
      <c r="CH102" s="255"/>
      <c r="CI102" s="255"/>
      <c r="CJ102" s="255"/>
      <c r="CK102" s="255"/>
      <c r="CL102" s="256"/>
      <c r="CM102" s="256"/>
      <c r="CN102" s="256"/>
      <c r="CO102" s="256"/>
      <c r="CP102" s="256"/>
      <c r="CQ102" s="247"/>
      <c r="CR102" s="64"/>
      <c r="CS102" s="226"/>
      <c r="CT102" s="226"/>
      <c r="CU102" s="226"/>
      <c r="CV102" s="226"/>
      <c r="CW102" s="226"/>
      <c r="CX102" s="247"/>
      <c r="CY102" s="64"/>
      <c r="CZ102" s="256"/>
      <c r="DA102" s="256"/>
      <c r="DB102" s="256"/>
      <c r="DC102" s="256"/>
      <c r="DD102" s="256"/>
    </row>
    <row r="103" spans="1:108" ht="16.5" x14ac:dyDescent="0.3">
      <c r="A103" s="391">
        <v>2021</v>
      </c>
      <c r="B103" s="353" t="s">
        <v>42</v>
      </c>
      <c r="C103" s="354" t="s">
        <v>98</v>
      </c>
      <c r="D103" s="355">
        <v>23021.341829999998</v>
      </c>
      <c r="E103" s="355">
        <v>25636.510999999999</v>
      </c>
      <c r="F103" s="356">
        <v>7331.8649999999998</v>
      </c>
      <c r="G103" s="357">
        <v>55989.717829999994</v>
      </c>
      <c r="H103" s="54"/>
      <c r="I103" s="54"/>
      <c r="BX103" s="247"/>
      <c r="BY103" s="64"/>
      <c r="BZ103" s="254"/>
      <c r="CA103" s="254"/>
      <c r="CB103" s="254"/>
      <c r="CC103" s="254"/>
      <c r="CD103" s="254"/>
      <c r="CE103" s="247"/>
      <c r="CF103" s="64"/>
      <c r="CG103" s="255"/>
      <c r="CH103" s="255"/>
      <c r="CI103" s="255"/>
      <c r="CJ103" s="255"/>
      <c r="CK103" s="255"/>
      <c r="CL103" s="256"/>
      <c r="CM103" s="256"/>
      <c r="CN103" s="256"/>
      <c r="CO103" s="256"/>
      <c r="CP103" s="256"/>
      <c r="CQ103" s="247"/>
      <c r="CR103" s="64"/>
      <c r="CS103" s="226"/>
      <c r="CT103" s="226"/>
      <c r="CU103" s="226"/>
      <c r="CV103" s="226"/>
      <c r="CW103" s="226"/>
      <c r="CX103" s="247"/>
      <c r="CY103" s="64"/>
      <c r="CZ103" s="256"/>
      <c r="DA103" s="256"/>
      <c r="DB103" s="256"/>
      <c r="DC103" s="256"/>
      <c r="DD103" s="256"/>
    </row>
    <row r="104" spans="1:108" ht="16.5" x14ac:dyDescent="0.3">
      <c r="A104" s="410">
        <v>2021</v>
      </c>
      <c r="B104" s="64" t="s">
        <v>43</v>
      </c>
      <c r="C104" s="358" t="s">
        <v>98</v>
      </c>
      <c r="D104" s="359">
        <v>22994.122599999999</v>
      </c>
      <c r="E104" s="359">
        <v>26039.136493896483</v>
      </c>
      <c r="F104" s="360">
        <v>6903.5174999999999</v>
      </c>
      <c r="G104" s="118">
        <v>55936.776593896488</v>
      </c>
      <c r="H104" s="54"/>
      <c r="I104" s="54"/>
      <c r="BX104" s="247"/>
      <c r="BY104" s="64"/>
      <c r="BZ104" s="254"/>
      <c r="CA104" s="254"/>
      <c r="CB104" s="254"/>
      <c r="CC104" s="254"/>
      <c r="CD104" s="254"/>
      <c r="CE104" s="247"/>
      <c r="CF104" s="64"/>
      <c r="CG104" s="255"/>
      <c r="CH104" s="255"/>
      <c r="CI104" s="255"/>
      <c r="CJ104" s="255"/>
      <c r="CK104" s="255"/>
      <c r="CL104" s="256"/>
      <c r="CM104" s="256"/>
      <c r="CN104" s="256"/>
      <c r="CO104" s="256"/>
      <c r="CP104" s="256"/>
      <c r="CQ104" s="247"/>
      <c r="CR104" s="64"/>
      <c r="CS104" s="226"/>
      <c r="CT104" s="226"/>
      <c r="CU104" s="226"/>
      <c r="CV104" s="226"/>
      <c r="CW104" s="226"/>
      <c r="CX104" s="247"/>
      <c r="CY104" s="64"/>
      <c r="CZ104" s="256"/>
      <c r="DA104" s="256"/>
      <c r="DB104" s="256"/>
      <c r="DC104" s="256"/>
      <c r="DD104" s="256"/>
    </row>
    <row r="105" spans="1:108" ht="16.5" x14ac:dyDescent="0.3">
      <c r="A105" s="391">
        <v>2021</v>
      </c>
      <c r="B105" s="353" t="s">
        <v>44</v>
      </c>
      <c r="C105" s="354" t="s">
        <v>98</v>
      </c>
      <c r="D105" s="355">
        <v>26802.014500000001</v>
      </c>
      <c r="E105" s="355">
        <v>26581.233992675778</v>
      </c>
      <c r="F105" s="356">
        <v>7261.5174999999999</v>
      </c>
      <c r="G105" s="357">
        <v>60644.765992675777</v>
      </c>
      <c r="H105" s="54"/>
      <c r="I105" s="54"/>
      <c r="BX105" s="247"/>
      <c r="BY105" s="64"/>
      <c r="BZ105" s="254"/>
      <c r="CA105" s="254"/>
      <c r="CB105" s="254"/>
      <c r="CC105" s="254"/>
      <c r="CD105" s="254"/>
      <c r="CE105" s="247"/>
      <c r="CF105" s="64"/>
      <c r="CG105" s="255"/>
      <c r="CH105" s="255"/>
      <c r="CI105" s="255"/>
      <c r="CJ105" s="255"/>
      <c r="CK105" s="255"/>
      <c r="CL105" s="256"/>
      <c r="CM105" s="256"/>
      <c r="CN105" s="256"/>
      <c r="CO105" s="256"/>
      <c r="CP105" s="256"/>
      <c r="CQ105" s="247"/>
      <c r="CR105" s="64"/>
      <c r="CS105" s="226"/>
      <c r="CT105" s="226"/>
      <c r="CU105" s="226"/>
      <c r="CV105" s="226"/>
      <c r="CW105" s="226"/>
      <c r="CX105" s="247"/>
      <c r="CY105" s="64"/>
      <c r="CZ105" s="256"/>
      <c r="DA105" s="256"/>
      <c r="DB105" s="256"/>
      <c r="DC105" s="256"/>
      <c r="DD105" s="256"/>
    </row>
    <row r="106" spans="1:108" ht="16.5" x14ac:dyDescent="0.3">
      <c r="A106" s="410">
        <v>2021</v>
      </c>
      <c r="B106" s="64" t="s">
        <v>45</v>
      </c>
      <c r="C106" s="358" t="s">
        <v>98</v>
      </c>
      <c r="D106" s="359">
        <v>24386.9643</v>
      </c>
      <c r="E106" s="359">
        <v>25504.509500000004</v>
      </c>
      <c r="F106" s="360">
        <v>6927.6275000000005</v>
      </c>
      <c r="G106" s="118">
        <v>56819.101300000009</v>
      </c>
      <c r="H106" s="54"/>
      <c r="I106" s="54"/>
      <c r="BX106" s="247"/>
      <c r="BY106" s="64"/>
      <c r="BZ106" s="254"/>
      <c r="CA106" s="254"/>
      <c r="CB106" s="254"/>
      <c r="CC106" s="254"/>
      <c r="CD106" s="254"/>
      <c r="CE106" s="247"/>
      <c r="CF106" s="64"/>
      <c r="CG106" s="255"/>
      <c r="CH106" s="255"/>
      <c r="CI106" s="255"/>
      <c r="CJ106" s="255"/>
      <c r="CK106" s="255"/>
      <c r="CL106" s="256"/>
      <c r="CM106" s="256"/>
      <c r="CN106" s="256"/>
      <c r="CO106" s="256"/>
      <c r="CP106" s="256"/>
      <c r="CQ106" s="247"/>
      <c r="CR106" s="64"/>
      <c r="CS106" s="226"/>
      <c r="CT106" s="226"/>
      <c r="CU106" s="226"/>
      <c r="CV106" s="226"/>
      <c r="CW106" s="226"/>
      <c r="CX106" s="247"/>
      <c r="CY106" s="64"/>
      <c r="CZ106" s="256"/>
      <c r="DA106" s="256"/>
      <c r="DB106" s="256"/>
      <c r="DC106" s="256"/>
      <c r="DD106" s="256"/>
    </row>
    <row r="107" spans="1:108" ht="16.5" x14ac:dyDescent="0.3">
      <c r="A107" s="391">
        <v>2021</v>
      </c>
      <c r="B107" s="353" t="s">
        <v>46</v>
      </c>
      <c r="C107" s="354" t="s">
        <v>98</v>
      </c>
      <c r="D107" s="355">
        <v>26109.62384</v>
      </c>
      <c r="E107" s="355">
        <v>25730.506012207035</v>
      </c>
      <c r="F107" s="356">
        <v>7646.4824999999983</v>
      </c>
      <c r="G107" s="357">
        <v>59486.612352207027</v>
      </c>
      <c r="H107" s="54"/>
      <c r="I107" s="54"/>
      <c r="BX107" s="247"/>
      <c r="BY107" s="64"/>
      <c r="BZ107" s="254"/>
      <c r="CA107" s="254"/>
      <c r="CB107" s="254"/>
      <c r="CC107" s="254"/>
      <c r="CD107" s="254"/>
      <c r="CE107" s="247"/>
      <c r="CF107" s="64"/>
      <c r="CG107" s="255"/>
      <c r="CH107" s="255"/>
      <c r="CI107" s="255"/>
      <c r="CJ107" s="255"/>
      <c r="CK107" s="255"/>
      <c r="CL107" s="256"/>
      <c r="CM107" s="256"/>
      <c r="CN107" s="256"/>
      <c r="CO107" s="256"/>
      <c r="CP107" s="256"/>
      <c r="CQ107" s="247"/>
      <c r="CR107" s="64"/>
      <c r="CS107" s="226"/>
      <c r="CT107" s="226"/>
      <c r="CU107" s="226"/>
      <c r="CV107" s="226"/>
      <c r="CW107" s="226"/>
      <c r="CX107" s="247"/>
      <c r="CY107" s="64"/>
      <c r="CZ107" s="256"/>
      <c r="DA107" s="256"/>
      <c r="DB107" s="256"/>
      <c r="DC107" s="256"/>
      <c r="DD107" s="256"/>
    </row>
    <row r="108" spans="1:108" ht="16.5" x14ac:dyDescent="0.3">
      <c r="A108" s="410">
        <v>2021</v>
      </c>
      <c r="B108" s="64" t="s">
        <v>47</v>
      </c>
      <c r="C108" s="358" t="s">
        <v>98</v>
      </c>
      <c r="D108" s="359">
        <v>25113.147500000003</v>
      </c>
      <c r="E108" s="359">
        <v>22942.801996948241</v>
      </c>
      <c r="F108" s="360">
        <v>7262.7750000000005</v>
      </c>
      <c r="G108" s="118">
        <v>55318.724496948242</v>
      </c>
      <c r="H108" s="54"/>
      <c r="I108" s="54"/>
      <c r="BX108" s="247"/>
      <c r="BY108" s="64"/>
      <c r="BZ108" s="254"/>
      <c r="CA108" s="254"/>
      <c r="CB108" s="254"/>
      <c r="CC108" s="254"/>
      <c r="CD108" s="254"/>
      <c r="CE108" s="247"/>
      <c r="CF108" s="64"/>
      <c r="CG108" s="255"/>
      <c r="CH108" s="255"/>
      <c r="CI108" s="255"/>
      <c r="CJ108" s="255"/>
      <c r="CK108" s="255"/>
      <c r="CL108" s="256"/>
      <c r="CM108" s="256"/>
      <c r="CN108" s="256"/>
      <c r="CO108" s="256"/>
      <c r="CP108" s="256"/>
      <c r="CQ108" s="247"/>
      <c r="CR108" s="64"/>
      <c r="CS108" s="226"/>
      <c r="CT108" s="226"/>
      <c r="CU108" s="226"/>
      <c r="CV108" s="226"/>
      <c r="CW108" s="226"/>
      <c r="CX108" s="247"/>
      <c r="CY108" s="64"/>
      <c r="CZ108" s="256"/>
      <c r="DA108" s="256"/>
      <c r="DB108" s="256"/>
      <c r="DC108" s="256"/>
      <c r="DD108" s="256"/>
    </row>
    <row r="109" spans="1:108" ht="16.5" x14ac:dyDescent="0.3">
      <c r="A109" s="391">
        <v>2021</v>
      </c>
      <c r="B109" s="353" t="s">
        <v>48</v>
      </c>
      <c r="C109" s="354" t="s">
        <v>98</v>
      </c>
      <c r="D109" s="355">
        <v>27454.376200000002</v>
      </c>
      <c r="E109" s="355">
        <v>25482.076999999994</v>
      </c>
      <c r="F109" s="356">
        <v>7612.840000000002</v>
      </c>
      <c r="G109" s="357">
        <v>60549.2932</v>
      </c>
      <c r="H109" s="54"/>
      <c r="I109" s="54"/>
      <c r="BX109" s="247"/>
      <c r="BY109" s="64"/>
      <c r="BZ109" s="254"/>
      <c r="CA109" s="254"/>
      <c r="CB109" s="254"/>
      <c r="CC109" s="254"/>
      <c r="CD109" s="254"/>
      <c r="CE109" s="247"/>
      <c r="CF109" s="64"/>
      <c r="CG109" s="255"/>
      <c r="CH109" s="255"/>
      <c r="CI109" s="255"/>
      <c r="CJ109" s="255"/>
      <c r="CK109" s="255"/>
      <c r="CL109" s="256"/>
      <c r="CM109" s="256"/>
      <c r="CN109" s="256"/>
      <c r="CO109" s="256"/>
      <c r="CP109" s="256"/>
      <c r="CQ109" s="247"/>
      <c r="CR109" s="64"/>
      <c r="CS109" s="226"/>
      <c r="CT109" s="226"/>
      <c r="CU109" s="226"/>
      <c r="CV109" s="226"/>
      <c r="CW109" s="226"/>
      <c r="CX109" s="247"/>
      <c r="CY109" s="64"/>
      <c r="CZ109" s="256"/>
      <c r="DA109" s="256"/>
      <c r="DB109" s="256"/>
      <c r="DC109" s="256"/>
      <c r="DD109" s="256"/>
    </row>
    <row r="110" spans="1:108" ht="16.5" x14ac:dyDescent="0.3">
      <c r="A110" s="410">
        <v>2021</v>
      </c>
      <c r="B110" s="64" t="s">
        <v>49</v>
      </c>
      <c r="C110" s="358" t="s">
        <v>98</v>
      </c>
      <c r="D110" s="359">
        <v>29359.49192</v>
      </c>
      <c r="E110" s="359">
        <v>25788.394499999999</v>
      </c>
      <c r="F110" s="360">
        <v>7278.5849999999991</v>
      </c>
      <c r="G110" s="118">
        <v>62426.471420000002</v>
      </c>
      <c r="H110" s="54"/>
      <c r="I110" s="54"/>
      <c r="BX110" s="247"/>
      <c r="BY110" s="64"/>
      <c r="BZ110" s="254"/>
      <c r="CA110" s="254"/>
      <c r="CB110" s="254"/>
      <c r="CC110" s="254"/>
      <c r="CD110" s="254"/>
      <c r="CE110" s="247"/>
      <c r="CF110" s="64"/>
      <c r="CG110" s="255"/>
      <c r="CH110" s="255"/>
      <c r="CI110" s="255"/>
      <c r="CJ110" s="255"/>
      <c r="CK110" s="255"/>
      <c r="CL110" s="256"/>
      <c r="CM110" s="256"/>
      <c r="CN110" s="256"/>
      <c r="CO110" s="256"/>
      <c r="CP110" s="256"/>
      <c r="CQ110" s="247"/>
      <c r="CR110" s="64"/>
      <c r="CS110" s="226"/>
      <c r="CT110" s="226"/>
      <c r="CU110" s="226"/>
      <c r="CV110" s="226"/>
      <c r="CW110" s="226"/>
      <c r="CX110" s="247"/>
      <c r="CY110" s="64"/>
      <c r="CZ110" s="256"/>
      <c r="DA110" s="256"/>
      <c r="DB110" s="256"/>
      <c r="DC110" s="256"/>
      <c r="DD110" s="256"/>
    </row>
    <row r="111" spans="1:108" ht="16.5" x14ac:dyDescent="0.3">
      <c r="A111" s="391">
        <v>2022</v>
      </c>
      <c r="B111" s="353" t="s">
        <v>50</v>
      </c>
      <c r="C111" s="354" t="s">
        <v>98</v>
      </c>
      <c r="D111" s="355">
        <v>24753.29969</v>
      </c>
      <c r="E111" s="355">
        <v>22807.556501220715</v>
      </c>
      <c r="F111" s="356">
        <v>6851.9099999999989</v>
      </c>
      <c r="G111" s="357">
        <v>54412.766191220711</v>
      </c>
      <c r="H111" s="54"/>
      <c r="I111" s="54"/>
      <c r="BX111" s="247"/>
      <c r="BY111" s="64"/>
      <c r="BZ111" s="254"/>
      <c r="CA111" s="254"/>
      <c r="CB111" s="254"/>
      <c r="CC111" s="254"/>
      <c r="CD111" s="254"/>
      <c r="CE111" s="247"/>
      <c r="CF111" s="64"/>
      <c r="CG111" s="255"/>
      <c r="CH111" s="255"/>
      <c r="CI111" s="255"/>
      <c r="CJ111" s="255"/>
      <c r="CK111" s="255"/>
      <c r="CL111" s="256"/>
      <c r="CM111" s="256"/>
      <c r="CN111" s="256"/>
      <c r="CO111" s="256"/>
      <c r="CP111" s="256"/>
      <c r="CQ111" s="247"/>
      <c r="CR111" s="64"/>
      <c r="CS111" s="226"/>
      <c r="CT111" s="226"/>
      <c r="CU111" s="226"/>
      <c r="CV111" s="226"/>
      <c r="CW111" s="226"/>
      <c r="CX111" s="247"/>
      <c r="CY111" s="64"/>
      <c r="CZ111" s="256"/>
      <c r="DA111" s="256"/>
      <c r="DB111" s="256"/>
      <c r="DC111" s="256"/>
      <c r="DD111" s="256"/>
    </row>
    <row r="112" spans="1:108" ht="16.5" x14ac:dyDescent="0.3">
      <c r="A112" s="410">
        <v>2022</v>
      </c>
      <c r="B112" s="64" t="s">
        <v>51</v>
      </c>
      <c r="C112" s="358" t="s">
        <v>98</v>
      </c>
      <c r="D112" s="359">
        <v>26977.601910000001</v>
      </c>
      <c r="E112" s="359">
        <v>23972.115500000007</v>
      </c>
      <c r="F112" s="360">
        <v>8044.7974999999997</v>
      </c>
      <c r="G112" s="118">
        <v>58994.514910000013</v>
      </c>
      <c r="H112" s="54"/>
      <c r="I112" s="54"/>
      <c r="BX112" s="247"/>
      <c r="BY112" s="64"/>
      <c r="BZ112" s="254"/>
      <c r="CA112" s="254"/>
      <c r="CB112" s="254"/>
      <c r="CC112" s="254"/>
      <c r="CD112" s="254"/>
      <c r="CE112" s="247"/>
      <c r="CF112" s="64"/>
      <c r="CG112" s="255"/>
      <c r="CH112" s="255"/>
      <c r="CI112" s="255"/>
      <c r="CJ112" s="255"/>
      <c r="CK112" s="255"/>
      <c r="CL112" s="256"/>
      <c r="CM112" s="256"/>
      <c r="CN112" s="256"/>
      <c r="CO112" s="256"/>
      <c r="CP112" s="256"/>
      <c r="CQ112" s="247"/>
      <c r="CR112" s="64"/>
      <c r="CS112" s="226"/>
      <c r="CT112" s="226"/>
      <c r="CU112" s="226"/>
      <c r="CV112" s="226"/>
      <c r="CW112" s="226"/>
      <c r="CX112" s="247"/>
      <c r="CY112" s="64"/>
      <c r="CZ112" s="256"/>
      <c r="DA112" s="256"/>
      <c r="DB112" s="256"/>
      <c r="DC112" s="256"/>
      <c r="DD112" s="256"/>
    </row>
    <row r="113" spans="1:108" ht="16.5" x14ac:dyDescent="0.3">
      <c r="A113" s="391">
        <v>2022</v>
      </c>
      <c r="B113" s="353" t="s">
        <v>52</v>
      </c>
      <c r="C113" s="354" t="s">
        <v>98</v>
      </c>
      <c r="D113" s="355">
        <v>27250.474999999999</v>
      </c>
      <c r="E113" s="355">
        <v>27419.601500000004</v>
      </c>
      <c r="F113" s="356">
        <v>7457.1500000000005</v>
      </c>
      <c r="G113" s="357">
        <v>62127.226500000004</v>
      </c>
      <c r="H113" s="54"/>
      <c r="I113" s="54"/>
      <c r="BX113" s="247"/>
      <c r="BY113" s="64"/>
      <c r="BZ113" s="254"/>
      <c r="CA113" s="254"/>
      <c r="CB113" s="254"/>
      <c r="CC113" s="254"/>
      <c r="CD113" s="254"/>
      <c r="CE113" s="247"/>
      <c r="CF113" s="64"/>
      <c r="CG113" s="255"/>
      <c r="CH113" s="255"/>
      <c r="CI113" s="255"/>
      <c r="CJ113" s="255"/>
      <c r="CK113" s="255"/>
      <c r="CL113" s="256"/>
      <c r="CM113" s="256"/>
      <c r="CN113" s="256"/>
      <c r="CO113" s="256"/>
      <c r="CP113" s="256"/>
      <c r="CQ113" s="247"/>
      <c r="CR113" s="64"/>
      <c r="CS113" s="226"/>
      <c r="CT113" s="226"/>
      <c r="CU113" s="226"/>
      <c r="CV113" s="226"/>
      <c r="CW113" s="226"/>
      <c r="CX113" s="247"/>
      <c r="CY113" s="64"/>
      <c r="CZ113" s="256"/>
      <c r="DA113" s="256"/>
      <c r="DB113" s="256"/>
      <c r="DC113" s="256"/>
      <c r="DD113" s="256"/>
    </row>
    <row r="114" spans="1:108" ht="16.5" x14ac:dyDescent="0.3">
      <c r="A114" s="410">
        <v>2022</v>
      </c>
      <c r="B114" s="64" t="s">
        <v>40</v>
      </c>
      <c r="C114" s="358" t="s">
        <v>98</v>
      </c>
      <c r="D114" s="359">
        <v>26601.622499999998</v>
      </c>
      <c r="E114" s="359">
        <v>25450.474999999991</v>
      </c>
      <c r="F114" s="360">
        <v>7763.6150000000007</v>
      </c>
      <c r="G114" s="118">
        <v>59815.712499999994</v>
      </c>
      <c r="H114" s="54"/>
      <c r="I114" s="54"/>
      <c r="BX114" s="247"/>
      <c r="BY114" s="64"/>
      <c r="BZ114" s="254"/>
      <c r="CA114" s="254"/>
      <c r="CB114" s="254"/>
      <c r="CC114" s="254"/>
      <c r="CD114" s="254"/>
      <c r="CE114" s="247"/>
      <c r="CF114" s="64"/>
      <c r="CG114" s="255"/>
      <c r="CH114" s="255"/>
      <c r="CI114" s="255"/>
      <c r="CJ114" s="255"/>
      <c r="CK114" s="255"/>
      <c r="CL114" s="256"/>
      <c r="CM114" s="256"/>
      <c r="CN114" s="256"/>
      <c r="CO114" s="256"/>
      <c r="CP114" s="256"/>
      <c r="CQ114" s="247"/>
      <c r="CR114" s="64"/>
      <c r="CS114" s="226"/>
      <c r="CT114" s="226"/>
      <c r="CU114" s="226"/>
      <c r="CV114" s="226"/>
      <c r="CW114" s="226"/>
      <c r="CX114" s="247"/>
      <c r="CY114" s="64"/>
      <c r="CZ114" s="256"/>
      <c r="DA114" s="256"/>
      <c r="DB114" s="256"/>
      <c r="DC114" s="256"/>
      <c r="DD114" s="256"/>
    </row>
    <row r="115" spans="1:108" ht="16.5" x14ac:dyDescent="0.3">
      <c r="A115" s="391">
        <v>2022</v>
      </c>
      <c r="B115" s="353" t="s">
        <v>42</v>
      </c>
      <c r="C115" s="354" t="s">
        <v>98</v>
      </c>
      <c r="D115" s="355">
        <v>26676.723750000001</v>
      </c>
      <c r="E115" s="355">
        <v>25196.690502746584</v>
      </c>
      <c r="F115" s="356">
        <v>7763.1474999999991</v>
      </c>
      <c r="G115" s="357">
        <v>59636.561752746573</v>
      </c>
      <c r="H115" s="54"/>
      <c r="I115" s="54"/>
      <c r="BX115" s="247"/>
      <c r="BY115" s="64"/>
      <c r="BZ115" s="254"/>
      <c r="CA115" s="254"/>
      <c r="CB115" s="254"/>
      <c r="CC115" s="254"/>
      <c r="CD115" s="254"/>
      <c r="CE115" s="247"/>
      <c r="CF115" s="64"/>
      <c r="CG115" s="255"/>
      <c r="CH115" s="255"/>
      <c r="CI115" s="255"/>
      <c r="CJ115" s="255"/>
      <c r="CK115" s="255"/>
      <c r="CL115" s="256"/>
      <c r="CM115" s="256"/>
      <c r="CN115" s="256"/>
      <c r="CO115" s="256"/>
      <c r="CP115" s="256"/>
      <c r="CQ115" s="247"/>
      <c r="CR115" s="64"/>
      <c r="CS115" s="226"/>
      <c r="CT115" s="226"/>
      <c r="CU115" s="226"/>
      <c r="CV115" s="226"/>
      <c r="CW115" s="226"/>
      <c r="CX115" s="247"/>
      <c r="CY115" s="64"/>
      <c r="CZ115" s="256"/>
      <c r="DA115" s="256"/>
      <c r="DB115" s="256"/>
      <c r="DC115" s="256"/>
      <c r="DD115" s="256"/>
    </row>
    <row r="116" spans="1:108" ht="16.5" x14ac:dyDescent="0.3">
      <c r="A116" s="410">
        <v>2022</v>
      </c>
      <c r="B116" s="64" t="s">
        <v>43</v>
      </c>
      <c r="C116" s="358" t="s">
        <v>98</v>
      </c>
      <c r="D116" s="359">
        <v>28078.957000000002</v>
      </c>
      <c r="E116" s="359">
        <v>25266.198499999991</v>
      </c>
      <c r="F116" s="360">
        <v>7165.4024999999992</v>
      </c>
      <c r="G116" s="118">
        <v>60510.55799999999</v>
      </c>
      <c r="H116" s="54"/>
      <c r="I116" s="54"/>
      <c r="BX116" s="247"/>
      <c r="BY116" s="64"/>
      <c r="BZ116" s="254"/>
      <c r="CA116" s="254"/>
      <c r="CB116" s="254"/>
      <c r="CC116" s="254"/>
      <c r="CD116" s="254"/>
      <c r="CE116" s="247"/>
      <c r="CF116" s="64"/>
      <c r="CG116" s="255"/>
      <c r="CH116" s="255"/>
      <c r="CI116" s="255"/>
      <c r="CJ116" s="255"/>
      <c r="CK116" s="255"/>
      <c r="CL116" s="256"/>
      <c r="CM116" s="256"/>
      <c r="CN116" s="256"/>
      <c r="CO116" s="256"/>
      <c r="CP116" s="256"/>
      <c r="CQ116" s="247"/>
      <c r="CR116" s="64"/>
      <c r="CS116" s="226"/>
      <c r="CT116" s="226"/>
      <c r="CU116" s="226"/>
      <c r="CV116" s="226"/>
      <c r="CW116" s="226"/>
      <c r="CX116" s="247"/>
      <c r="CY116" s="64"/>
      <c r="CZ116" s="256"/>
      <c r="DA116" s="256"/>
      <c r="DB116" s="256"/>
      <c r="DC116" s="256"/>
      <c r="DD116" s="256"/>
    </row>
    <row r="117" spans="1:108" ht="16.5" x14ac:dyDescent="0.3">
      <c r="A117" s="391">
        <v>2022</v>
      </c>
      <c r="B117" s="353" t="s">
        <v>44</v>
      </c>
      <c r="C117" s="354" t="s">
        <v>98</v>
      </c>
      <c r="D117" s="355">
        <v>29438.780619999998</v>
      </c>
      <c r="E117" s="355">
        <v>24747.290500000006</v>
      </c>
      <c r="F117" s="356">
        <v>7269.7075000000004</v>
      </c>
      <c r="G117" s="357">
        <v>61455.778619999997</v>
      </c>
      <c r="H117" s="54"/>
      <c r="I117" s="54"/>
      <c r="BX117" s="247"/>
      <c r="BY117" s="64"/>
      <c r="BZ117" s="254"/>
      <c r="CA117" s="254"/>
      <c r="CB117" s="254"/>
      <c r="CC117" s="254"/>
      <c r="CD117" s="254"/>
      <c r="CE117" s="247"/>
      <c r="CF117" s="64"/>
      <c r="CG117" s="255"/>
      <c r="CH117" s="255"/>
      <c r="CI117" s="255"/>
      <c r="CJ117" s="255"/>
      <c r="CK117" s="255"/>
      <c r="CL117" s="256"/>
      <c r="CM117" s="256"/>
      <c r="CN117" s="256"/>
      <c r="CO117" s="256"/>
      <c r="CP117" s="256"/>
      <c r="CQ117" s="247"/>
      <c r="CR117" s="64"/>
      <c r="CS117" s="226"/>
      <c r="CT117" s="226"/>
      <c r="CU117" s="226"/>
      <c r="CV117" s="226"/>
      <c r="CW117" s="226"/>
      <c r="CX117" s="247"/>
      <c r="CY117" s="64"/>
      <c r="CZ117" s="256"/>
      <c r="DA117" s="256"/>
      <c r="DB117" s="256"/>
      <c r="DC117" s="256"/>
      <c r="DD117" s="256"/>
    </row>
    <row r="118" spans="1:108" ht="16.5" x14ac:dyDescent="0.3">
      <c r="A118" s="410">
        <v>2022</v>
      </c>
      <c r="B118" s="64" t="s">
        <v>45</v>
      </c>
      <c r="C118" s="358" t="s">
        <v>98</v>
      </c>
      <c r="D118" s="359">
        <v>30401.682499999999</v>
      </c>
      <c r="E118" s="359">
        <v>23629.328999999994</v>
      </c>
      <c r="F118" s="360">
        <v>7989.2624999999998</v>
      </c>
      <c r="G118" s="118">
        <v>62020.273999999998</v>
      </c>
      <c r="H118" s="54"/>
      <c r="I118" s="54"/>
      <c r="BX118" s="247"/>
      <c r="BY118" s="64"/>
      <c r="BZ118" s="254"/>
      <c r="CA118" s="254"/>
      <c r="CB118" s="254"/>
      <c r="CC118" s="254"/>
      <c r="CD118" s="254"/>
      <c r="CE118" s="247"/>
      <c r="CF118" s="64"/>
      <c r="CG118" s="255"/>
      <c r="CH118" s="255"/>
      <c r="CI118" s="255"/>
      <c r="CJ118" s="255"/>
      <c r="CK118" s="255"/>
      <c r="CL118" s="256"/>
      <c r="CM118" s="256"/>
      <c r="CN118" s="256"/>
      <c r="CO118" s="256"/>
      <c r="CP118" s="256"/>
      <c r="CQ118" s="247"/>
      <c r="CR118" s="64"/>
      <c r="CS118" s="226"/>
      <c r="CT118" s="226"/>
      <c r="CU118" s="226"/>
      <c r="CV118" s="226"/>
      <c r="CW118" s="226"/>
      <c r="CX118" s="247"/>
      <c r="CY118" s="64"/>
      <c r="CZ118" s="256"/>
      <c r="DA118" s="256"/>
      <c r="DB118" s="256"/>
      <c r="DC118" s="256"/>
      <c r="DD118" s="256"/>
    </row>
    <row r="119" spans="1:108" ht="16.5" x14ac:dyDescent="0.3">
      <c r="A119" s="391">
        <v>2022</v>
      </c>
      <c r="B119" s="353" t="s">
        <v>46</v>
      </c>
      <c r="C119" s="354" t="s">
        <v>98</v>
      </c>
      <c r="D119" s="355">
        <v>30783.169000000002</v>
      </c>
      <c r="E119" s="355">
        <v>23381.329499999996</v>
      </c>
      <c r="F119" s="356">
        <v>7997.6000000000013</v>
      </c>
      <c r="G119" s="357">
        <v>62162.0985</v>
      </c>
      <c r="H119" s="54"/>
      <c r="I119" s="54"/>
      <c r="BX119" s="247"/>
      <c r="BY119" s="64"/>
      <c r="BZ119" s="254"/>
      <c r="CA119" s="254"/>
      <c r="CB119" s="254"/>
      <c r="CC119" s="254"/>
      <c r="CD119" s="254"/>
      <c r="CE119" s="247"/>
      <c r="CF119" s="64"/>
      <c r="CG119" s="255"/>
      <c r="CH119" s="255"/>
      <c r="CI119" s="255"/>
      <c r="CJ119" s="255"/>
      <c r="CK119" s="255"/>
      <c r="CL119" s="256"/>
      <c r="CM119" s="256"/>
      <c r="CN119" s="256"/>
      <c r="CO119" s="256"/>
      <c r="CP119" s="256"/>
      <c r="CQ119" s="247"/>
      <c r="CR119" s="64"/>
      <c r="CS119" s="226"/>
      <c r="CT119" s="226"/>
      <c r="CU119" s="226"/>
      <c r="CV119" s="226"/>
      <c r="CW119" s="226"/>
      <c r="CX119" s="247"/>
      <c r="CY119" s="64"/>
      <c r="CZ119" s="256"/>
      <c r="DA119" s="256"/>
      <c r="DB119" s="256"/>
      <c r="DC119" s="256"/>
      <c r="DD119" s="256"/>
    </row>
    <row r="120" spans="1:108" ht="16.5" x14ac:dyDescent="0.3">
      <c r="A120" s="410">
        <v>2022</v>
      </c>
      <c r="B120" s="64" t="s">
        <v>47</v>
      </c>
      <c r="C120" s="358" t="s">
        <v>98</v>
      </c>
      <c r="D120" s="359">
        <v>28008.884999999998</v>
      </c>
      <c r="E120" s="359">
        <v>22946.074999237062</v>
      </c>
      <c r="F120" s="360">
        <v>6923.67</v>
      </c>
      <c r="G120" s="118">
        <v>57878.629999237062</v>
      </c>
      <c r="H120" s="54"/>
      <c r="I120" s="54"/>
      <c r="BX120" s="247"/>
      <c r="BY120" s="64"/>
      <c r="BZ120" s="254"/>
      <c r="CA120" s="254"/>
      <c r="CB120" s="254"/>
      <c r="CC120" s="254"/>
      <c r="CD120" s="254"/>
      <c r="CE120" s="247"/>
      <c r="CF120" s="64"/>
      <c r="CG120" s="255"/>
      <c r="CH120" s="255"/>
      <c r="CI120" s="255"/>
      <c r="CJ120" s="255"/>
      <c r="CK120" s="255"/>
      <c r="CL120" s="256"/>
      <c r="CM120" s="256"/>
      <c r="CN120" s="256"/>
      <c r="CO120" s="256"/>
      <c r="CP120" s="256"/>
      <c r="CQ120" s="247"/>
      <c r="CR120" s="64"/>
      <c r="CS120" s="226"/>
      <c r="CT120" s="226"/>
      <c r="CU120" s="226"/>
      <c r="CV120" s="226"/>
      <c r="CW120" s="226"/>
      <c r="CX120" s="247"/>
      <c r="CY120" s="64"/>
      <c r="CZ120" s="256"/>
      <c r="DA120" s="256"/>
      <c r="DB120" s="256"/>
      <c r="DC120" s="256"/>
      <c r="DD120" s="256"/>
    </row>
    <row r="121" spans="1:108" ht="16.5" x14ac:dyDescent="0.3">
      <c r="A121" s="391">
        <v>2022</v>
      </c>
      <c r="B121" s="353" t="s">
        <v>48</v>
      </c>
      <c r="C121" s="354" t="s">
        <v>98</v>
      </c>
      <c r="D121" s="355">
        <v>29423.457998962404</v>
      </c>
      <c r="E121" s="355">
        <v>23921.596000000001</v>
      </c>
      <c r="F121" s="356">
        <v>6924.0424999999996</v>
      </c>
      <c r="G121" s="357">
        <v>60269.096498962404</v>
      </c>
      <c r="H121" s="54"/>
      <c r="I121" s="54"/>
      <c r="BX121" s="247"/>
      <c r="BY121" s="64"/>
      <c r="BZ121" s="254"/>
      <c r="CA121" s="254"/>
      <c r="CB121" s="254"/>
      <c r="CC121" s="254"/>
      <c r="CD121" s="254"/>
      <c r="CE121" s="247"/>
      <c r="CF121" s="64"/>
      <c r="CG121" s="255"/>
      <c r="CH121" s="255"/>
      <c r="CI121" s="255"/>
      <c r="CJ121" s="255"/>
      <c r="CK121" s="255"/>
      <c r="CL121" s="256"/>
      <c r="CM121" s="256"/>
      <c r="CN121" s="256"/>
      <c r="CO121" s="256"/>
      <c r="CP121" s="256"/>
      <c r="CQ121" s="247"/>
      <c r="CR121" s="64"/>
      <c r="CS121" s="226"/>
      <c r="CT121" s="226"/>
      <c r="CU121" s="226"/>
      <c r="CV121" s="226"/>
      <c r="CW121" s="226"/>
      <c r="CX121" s="247"/>
      <c r="CY121" s="64"/>
      <c r="CZ121" s="256"/>
      <c r="DA121" s="256"/>
      <c r="DB121" s="256"/>
      <c r="DC121" s="256"/>
      <c r="DD121" s="256"/>
    </row>
    <row r="122" spans="1:108" ht="16.5" x14ac:dyDescent="0.3">
      <c r="A122" s="410">
        <v>2022</v>
      </c>
      <c r="B122" s="64" t="s">
        <v>49</v>
      </c>
      <c r="C122" s="358" t="s">
        <v>98</v>
      </c>
      <c r="D122" s="359">
        <v>31047.12250305176</v>
      </c>
      <c r="E122" s="359">
        <v>24842.286500000002</v>
      </c>
      <c r="F122" s="360">
        <v>6565.0174999999999</v>
      </c>
      <c r="G122" s="118">
        <v>62454.426503051764</v>
      </c>
      <c r="H122" s="54"/>
      <c r="I122" s="54"/>
      <c r="BX122" s="247"/>
      <c r="BY122" s="64"/>
      <c r="BZ122" s="254"/>
      <c r="CA122" s="254"/>
      <c r="CB122" s="254"/>
      <c r="CC122" s="254"/>
      <c r="CD122" s="254"/>
      <c r="CE122" s="247"/>
      <c r="CF122" s="64"/>
      <c r="CG122" s="255"/>
      <c r="CH122" s="255"/>
      <c r="CI122" s="255"/>
      <c r="CJ122" s="255"/>
      <c r="CK122" s="255"/>
      <c r="CL122" s="256"/>
      <c r="CM122" s="256"/>
      <c r="CN122" s="256"/>
      <c r="CO122" s="256"/>
      <c r="CP122" s="256"/>
      <c r="CQ122" s="247"/>
      <c r="CR122" s="64"/>
      <c r="CS122" s="226"/>
      <c r="CT122" s="226"/>
      <c r="CU122" s="226"/>
      <c r="CV122" s="226"/>
      <c r="CW122" s="226"/>
      <c r="CX122" s="247"/>
      <c r="CY122" s="64"/>
      <c r="CZ122" s="256"/>
      <c r="DA122" s="256"/>
      <c r="DB122" s="256"/>
      <c r="DC122" s="256"/>
      <c r="DD122" s="256"/>
    </row>
    <row r="123" spans="1:108" ht="16.5" x14ac:dyDescent="0.3">
      <c r="A123" s="391">
        <v>2023</v>
      </c>
      <c r="B123" s="353" t="s">
        <v>50</v>
      </c>
      <c r="C123" s="354" t="s">
        <v>98</v>
      </c>
      <c r="D123" s="355">
        <v>29181.784639999998</v>
      </c>
      <c r="E123" s="355">
        <v>24996.802999999996</v>
      </c>
      <c r="F123" s="356">
        <v>4811.8924999999999</v>
      </c>
      <c r="G123" s="357">
        <v>58990.480139999992</v>
      </c>
      <c r="H123" s="54"/>
      <c r="I123" s="54"/>
      <c r="BX123" s="247"/>
      <c r="BY123" s="64"/>
      <c r="BZ123" s="254"/>
      <c r="CA123" s="254"/>
      <c r="CB123" s="254"/>
      <c r="CC123" s="254"/>
      <c r="CD123" s="254"/>
      <c r="CE123" s="247"/>
      <c r="CF123" s="64"/>
      <c r="CG123" s="255"/>
      <c r="CH123" s="255"/>
      <c r="CI123" s="255"/>
      <c r="CJ123" s="255"/>
      <c r="CK123" s="255"/>
      <c r="CL123" s="256"/>
      <c r="CM123" s="256"/>
      <c r="CN123" s="256"/>
      <c r="CO123" s="256"/>
      <c r="CP123" s="256"/>
      <c r="CQ123" s="247"/>
      <c r="CR123" s="64"/>
      <c r="CS123" s="226"/>
      <c r="CT123" s="226"/>
      <c r="CU123" s="226"/>
      <c r="CV123" s="226"/>
      <c r="CW123" s="226"/>
      <c r="CX123" s="247"/>
      <c r="CY123" s="64"/>
      <c r="CZ123" s="256"/>
      <c r="DA123" s="256"/>
      <c r="DB123" s="256"/>
      <c r="DC123" s="256"/>
      <c r="DD123" s="256"/>
    </row>
    <row r="124" spans="1:108" ht="16.5" x14ac:dyDescent="0.3">
      <c r="A124" s="410">
        <v>2023</v>
      </c>
      <c r="B124" s="64" t="s">
        <v>51</v>
      </c>
      <c r="C124" s="358" t="s">
        <v>98</v>
      </c>
      <c r="D124" s="359">
        <v>28834.307993900002</v>
      </c>
      <c r="E124" s="359">
        <v>21831.495499999997</v>
      </c>
      <c r="F124" s="360">
        <v>5601.9849999999997</v>
      </c>
      <c r="G124" s="118">
        <v>56267.7884939</v>
      </c>
      <c r="H124" s="54"/>
      <c r="I124" s="54"/>
      <c r="BX124" s="247"/>
      <c r="BY124" s="64"/>
      <c r="BZ124" s="254"/>
      <c r="CA124" s="254"/>
      <c r="CB124" s="254"/>
      <c r="CC124" s="254"/>
      <c r="CD124" s="254"/>
      <c r="CE124" s="247"/>
      <c r="CF124" s="64"/>
      <c r="CG124" s="255"/>
      <c r="CH124" s="255"/>
      <c r="CI124" s="255"/>
      <c r="CJ124" s="255"/>
      <c r="CK124" s="255"/>
      <c r="CL124" s="256"/>
      <c r="CM124" s="256"/>
      <c r="CN124" s="256"/>
      <c r="CO124" s="256"/>
      <c r="CP124" s="256"/>
      <c r="CQ124" s="247"/>
      <c r="CR124" s="64"/>
      <c r="CS124" s="226"/>
      <c r="CT124" s="226"/>
      <c r="CU124" s="226"/>
      <c r="CV124" s="226"/>
      <c r="CW124" s="226"/>
      <c r="CX124" s="247"/>
      <c r="CY124" s="64"/>
      <c r="CZ124" s="256"/>
      <c r="DA124" s="256"/>
      <c r="DB124" s="256"/>
      <c r="DC124" s="256"/>
      <c r="DD124" s="256"/>
    </row>
    <row r="125" spans="1:108" ht="16.5" x14ac:dyDescent="0.3">
      <c r="A125" s="391">
        <v>2023</v>
      </c>
      <c r="B125" s="353" t="s">
        <v>52</v>
      </c>
      <c r="C125" s="354" t="s">
        <v>98</v>
      </c>
      <c r="D125" s="355">
        <v>35039.0095</v>
      </c>
      <c r="E125" s="355">
        <v>28025.542999999987</v>
      </c>
      <c r="F125" s="356">
        <v>6751.8149999999996</v>
      </c>
      <c r="G125" s="357">
        <v>69816.367499999993</v>
      </c>
      <c r="H125" s="54"/>
      <c r="I125" s="54"/>
      <c r="BX125" s="247"/>
      <c r="BY125" s="64"/>
      <c r="BZ125" s="254"/>
      <c r="CA125" s="254"/>
      <c r="CB125" s="254"/>
      <c r="CC125" s="254"/>
      <c r="CD125" s="254"/>
      <c r="CE125" s="247"/>
      <c r="CF125" s="64"/>
      <c r="CG125" s="255"/>
      <c r="CH125" s="255"/>
      <c r="CI125" s="255"/>
      <c r="CJ125" s="255"/>
      <c r="CK125" s="255"/>
      <c r="CL125" s="256"/>
      <c r="CM125" s="256"/>
      <c r="CN125" s="256"/>
      <c r="CO125" s="256"/>
      <c r="CP125" s="256"/>
      <c r="CQ125" s="247"/>
      <c r="CR125" s="64"/>
      <c r="CS125" s="226"/>
      <c r="CT125" s="226"/>
      <c r="CU125" s="226"/>
      <c r="CV125" s="226"/>
      <c r="CW125" s="226"/>
      <c r="CX125" s="247"/>
      <c r="CY125" s="64"/>
      <c r="CZ125" s="256"/>
      <c r="DA125" s="256"/>
      <c r="DB125" s="256"/>
      <c r="DC125" s="256"/>
      <c r="DD125" s="256"/>
    </row>
    <row r="126" spans="1:108" ht="16.5" x14ac:dyDescent="0.3">
      <c r="A126" s="410">
        <v>2023</v>
      </c>
      <c r="B126" s="64" t="s">
        <v>40</v>
      </c>
      <c r="C126" s="358" t="s">
        <v>98</v>
      </c>
      <c r="D126" s="359">
        <v>29024.773029999997</v>
      </c>
      <c r="E126" s="359">
        <v>24851.334498626711</v>
      </c>
      <c r="F126" s="360">
        <v>5570.27</v>
      </c>
      <c r="G126" s="118">
        <v>59446.377528626705</v>
      </c>
      <c r="H126" s="54"/>
      <c r="I126" s="54"/>
      <c r="BX126" s="247"/>
      <c r="BY126" s="64"/>
      <c r="BZ126" s="254"/>
      <c r="CA126" s="254"/>
      <c r="CB126" s="254"/>
      <c r="CC126" s="254"/>
      <c r="CD126" s="254"/>
      <c r="CE126" s="247"/>
      <c r="CF126" s="64"/>
      <c r="CG126" s="255"/>
      <c r="CH126" s="255"/>
      <c r="CI126" s="255"/>
      <c r="CJ126" s="255"/>
      <c r="CK126" s="255"/>
      <c r="CL126" s="256"/>
      <c r="CM126" s="256"/>
      <c r="CN126" s="256"/>
      <c r="CO126" s="256"/>
      <c r="CP126" s="256"/>
      <c r="CQ126" s="247"/>
      <c r="CR126" s="64"/>
      <c r="CS126" s="226"/>
      <c r="CT126" s="226"/>
      <c r="CU126" s="226"/>
      <c r="CV126" s="226"/>
      <c r="CW126" s="226"/>
      <c r="CX126" s="247"/>
      <c r="CY126" s="64"/>
      <c r="CZ126" s="256"/>
      <c r="DA126" s="256"/>
      <c r="DB126" s="256"/>
      <c r="DC126" s="256"/>
      <c r="DD126" s="256"/>
    </row>
    <row r="127" spans="1:108" ht="16.5" x14ac:dyDescent="0.3">
      <c r="A127" s="391">
        <v>2023</v>
      </c>
      <c r="B127" s="353" t="s">
        <v>42</v>
      </c>
      <c r="C127" s="354" t="s">
        <v>98</v>
      </c>
      <c r="D127" s="355">
        <v>35739.652929999997</v>
      </c>
      <c r="E127" s="355">
        <v>24363.469000000005</v>
      </c>
      <c r="F127" s="356">
        <v>5689.4500000000007</v>
      </c>
      <c r="G127" s="357">
        <v>65792.571930000006</v>
      </c>
      <c r="H127" s="54"/>
      <c r="I127" s="54"/>
      <c r="BX127" s="247"/>
      <c r="BY127" s="64"/>
      <c r="BZ127" s="254"/>
      <c r="CA127" s="254"/>
      <c r="CB127" s="254"/>
      <c r="CC127" s="254"/>
      <c r="CD127" s="254"/>
      <c r="CE127" s="247"/>
      <c r="CF127" s="64"/>
      <c r="CG127" s="255"/>
      <c r="CH127" s="255"/>
      <c r="CI127" s="255"/>
      <c r="CJ127" s="255"/>
      <c r="CK127" s="255"/>
      <c r="CL127" s="256"/>
      <c r="CM127" s="256"/>
      <c r="CN127" s="256"/>
      <c r="CO127" s="256"/>
      <c r="CP127" s="256"/>
      <c r="CQ127" s="247"/>
      <c r="CR127" s="64"/>
      <c r="CS127" s="226"/>
      <c r="CT127" s="226"/>
      <c r="CU127" s="226"/>
      <c r="CV127" s="226"/>
      <c r="CW127" s="226"/>
      <c r="CX127" s="247"/>
      <c r="CY127" s="64"/>
      <c r="CZ127" s="256"/>
      <c r="DA127" s="256"/>
      <c r="DB127" s="256"/>
      <c r="DC127" s="256"/>
      <c r="DD127" s="256"/>
    </row>
    <row r="128" spans="1:108" ht="16.5" x14ac:dyDescent="0.3">
      <c r="A128" s="411">
        <v>2023</v>
      </c>
      <c r="B128" s="64" t="s">
        <v>43</v>
      </c>
      <c r="C128" s="358" t="s">
        <v>98</v>
      </c>
      <c r="D128" s="359">
        <v>29058.431439999997</v>
      </c>
      <c r="E128" s="359">
        <v>21521.276000000009</v>
      </c>
      <c r="F128" s="360">
        <v>5919.2974999999997</v>
      </c>
      <c r="G128" s="118">
        <v>56499.004939999999</v>
      </c>
      <c r="H128" s="54"/>
      <c r="I128" s="54"/>
      <c r="BX128" s="247"/>
      <c r="BY128" s="64"/>
      <c r="BZ128" s="254"/>
      <c r="CA128" s="254"/>
      <c r="CB128" s="254"/>
      <c r="CC128" s="254"/>
      <c r="CD128" s="254"/>
      <c r="CE128" s="247"/>
      <c r="CF128" s="64"/>
      <c r="CG128" s="255"/>
      <c r="CH128" s="255"/>
      <c r="CI128" s="255"/>
      <c r="CJ128" s="255"/>
      <c r="CK128" s="255"/>
      <c r="CL128" s="256"/>
      <c r="CM128" s="256"/>
      <c r="CN128" s="256"/>
      <c r="CO128" s="256"/>
      <c r="CP128" s="256"/>
      <c r="CQ128" s="247"/>
      <c r="CR128" s="64"/>
      <c r="CS128" s="226"/>
      <c r="CT128" s="226"/>
      <c r="CU128" s="226"/>
      <c r="CV128" s="226"/>
      <c r="CW128" s="226"/>
      <c r="CX128" s="247"/>
      <c r="CY128" s="64"/>
      <c r="CZ128" s="256"/>
      <c r="DA128" s="256"/>
      <c r="DB128" s="256"/>
      <c r="DC128" s="256"/>
      <c r="DD128" s="256"/>
    </row>
    <row r="129" spans="1:108" ht="16.5" x14ac:dyDescent="0.3">
      <c r="A129" s="391">
        <v>2023</v>
      </c>
      <c r="B129" s="353" t="s">
        <v>44</v>
      </c>
      <c r="C129" s="354" t="s">
        <v>98</v>
      </c>
      <c r="D129" s="355">
        <v>28792.787649999998</v>
      </c>
      <c r="E129" s="355">
        <v>23452.434000000008</v>
      </c>
      <c r="F129" s="356">
        <v>5148.9350000000004</v>
      </c>
      <c r="G129" s="357">
        <v>57394.156650000004</v>
      </c>
      <c r="H129" s="54"/>
      <c r="I129" s="54"/>
      <c r="BX129" s="247"/>
      <c r="BY129" s="64"/>
      <c r="BZ129" s="254"/>
      <c r="CA129" s="254"/>
      <c r="CB129" s="254"/>
      <c r="CC129" s="254"/>
      <c r="CD129" s="254"/>
      <c r="CE129" s="247"/>
      <c r="CF129" s="64"/>
      <c r="CG129" s="255"/>
      <c r="CH129" s="255"/>
      <c r="CI129" s="255"/>
      <c r="CJ129" s="255"/>
      <c r="CK129" s="255"/>
      <c r="CL129" s="256"/>
      <c r="CM129" s="256"/>
      <c r="CN129" s="256"/>
      <c r="CO129" s="256"/>
      <c r="CP129" s="256"/>
      <c r="CQ129" s="247"/>
      <c r="CR129" s="64"/>
      <c r="CS129" s="226"/>
      <c r="CT129" s="226"/>
      <c r="CU129" s="226"/>
      <c r="CV129" s="226"/>
      <c r="CW129" s="226"/>
      <c r="CX129" s="247"/>
      <c r="CY129" s="64"/>
      <c r="CZ129" s="256"/>
      <c r="DA129" s="256"/>
      <c r="DB129" s="256"/>
      <c r="DC129" s="256"/>
      <c r="DD129" s="256"/>
    </row>
    <row r="130" spans="1:108" ht="16.5" x14ac:dyDescent="0.3">
      <c r="A130" s="411">
        <v>2023</v>
      </c>
      <c r="B130" s="64" t="s">
        <v>45</v>
      </c>
      <c r="C130" s="358" t="s">
        <v>98</v>
      </c>
      <c r="D130" s="359">
        <v>27847.965456948245</v>
      </c>
      <c r="E130" s="359">
        <v>23822.585500000001</v>
      </c>
      <c r="F130" s="360">
        <v>5352.73</v>
      </c>
      <c r="G130" s="118">
        <v>57023.280956948249</v>
      </c>
      <c r="H130" s="54"/>
      <c r="I130" s="54"/>
      <c r="BX130" s="247"/>
      <c r="BY130" s="64"/>
      <c r="BZ130" s="254"/>
      <c r="CA130" s="254"/>
      <c r="CB130" s="254"/>
      <c r="CC130" s="254"/>
      <c r="CD130" s="254"/>
      <c r="CE130" s="247"/>
      <c r="CF130" s="64"/>
      <c r="CG130" s="255"/>
      <c r="CH130" s="255"/>
      <c r="CI130" s="255"/>
      <c r="CJ130" s="255"/>
      <c r="CK130" s="255"/>
      <c r="CL130" s="256"/>
      <c r="CM130" s="256"/>
      <c r="CN130" s="256"/>
      <c r="CO130" s="256"/>
      <c r="CP130" s="256"/>
      <c r="CQ130" s="247"/>
      <c r="CR130" s="64"/>
      <c r="CS130" s="226"/>
      <c r="CT130" s="226"/>
      <c r="CU130" s="226"/>
      <c r="CV130" s="226"/>
      <c r="CW130" s="226"/>
      <c r="CX130" s="247"/>
      <c r="CY130" s="64"/>
      <c r="CZ130" s="256"/>
      <c r="DA130" s="256"/>
      <c r="DB130" s="256"/>
      <c r="DC130" s="256"/>
      <c r="DD130" s="256"/>
    </row>
    <row r="131" spans="1:108" ht="16.5" x14ac:dyDescent="0.3">
      <c r="A131" s="391">
        <v>2023</v>
      </c>
      <c r="B131" s="353" t="s">
        <v>46</v>
      </c>
      <c r="C131" s="354" t="s">
        <v>98</v>
      </c>
      <c r="D131" s="355">
        <v>31207.990850000002</v>
      </c>
      <c r="E131" s="355">
        <v>25102.573000000004</v>
      </c>
      <c r="F131" s="356">
        <v>5179.3599999999997</v>
      </c>
      <c r="G131" s="357">
        <v>61489.923850000006</v>
      </c>
      <c r="H131" s="54"/>
      <c r="I131" s="54"/>
      <c r="BX131" s="247"/>
      <c r="BY131" s="64"/>
      <c r="BZ131" s="254"/>
      <c r="CA131" s="254"/>
      <c r="CB131" s="254"/>
      <c r="CC131" s="254"/>
      <c r="CD131" s="254"/>
      <c r="CE131" s="247"/>
      <c r="CF131" s="64"/>
      <c r="CG131" s="255"/>
      <c r="CH131" s="255"/>
      <c r="CI131" s="255"/>
      <c r="CJ131" s="255"/>
      <c r="CK131" s="255"/>
      <c r="CL131" s="256"/>
      <c r="CM131" s="256"/>
      <c r="CN131" s="256"/>
      <c r="CO131" s="256"/>
      <c r="CP131" s="256"/>
      <c r="CQ131" s="247"/>
      <c r="CR131" s="64"/>
      <c r="CS131" s="226"/>
      <c r="CT131" s="226"/>
      <c r="CU131" s="226"/>
      <c r="CV131" s="226"/>
      <c r="CW131" s="226"/>
      <c r="CX131" s="247"/>
      <c r="CY131" s="64"/>
      <c r="CZ131" s="256"/>
      <c r="DA131" s="256"/>
      <c r="DB131" s="256"/>
      <c r="DC131" s="256"/>
      <c r="DD131" s="256"/>
    </row>
    <row r="132" spans="1:108" ht="16.5" x14ac:dyDescent="0.3">
      <c r="A132" s="411">
        <v>2023</v>
      </c>
      <c r="B132" s="64" t="s">
        <v>47</v>
      </c>
      <c r="C132" s="358" t="s">
        <v>98</v>
      </c>
      <c r="D132" s="359">
        <v>26952.216</v>
      </c>
      <c r="E132" s="359">
        <v>26117.919999999995</v>
      </c>
      <c r="F132" s="360">
        <v>4524.6175000000003</v>
      </c>
      <c r="G132" s="118">
        <v>57594.753499999992</v>
      </c>
      <c r="H132" s="54"/>
      <c r="I132" s="54"/>
      <c r="BX132" s="247"/>
      <c r="BY132" s="64"/>
      <c r="BZ132" s="254"/>
      <c r="CA132" s="254"/>
      <c r="CB132" s="254"/>
      <c r="CC132" s="254"/>
      <c r="CD132" s="254"/>
      <c r="CE132" s="247"/>
      <c r="CF132" s="64"/>
      <c r="CG132" s="255"/>
      <c r="CH132" s="255"/>
      <c r="CI132" s="255"/>
      <c r="CJ132" s="255"/>
      <c r="CK132" s="255"/>
      <c r="CL132" s="256"/>
      <c r="CM132" s="256"/>
      <c r="CN132" s="256"/>
      <c r="CO132" s="256"/>
      <c r="CP132" s="256"/>
      <c r="CQ132" s="247"/>
      <c r="CR132" s="64"/>
      <c r="CS132" s="226"/>
      <c r="CT132" s="226"/>
      <c r="CU132" s="226"/>
      <c r="CV132" s="226"/>
      <c r="CW132" s="226"/>
      <c r="CX132" s="247"/>
      <c r="CY132" s="64"/>
      <c r="CZ132" s="256"/>
      <c r="DA132" s="256"/>
      <c r="DB132" s="256"/>
      <c r="DC132" s="256"/>
      <c r="DD132" s="256"/>
    </row>
    <row r="133" spans="1:108" ht="16.5" x14ac:dyDescent="0.3">
      <c r="A133" s="391">
        <v>2023</v>
      </c>
      <c r="B133" s="353" t="s">
        <v>48</v>
      </c>
      <c r="C133" s="354" t="s">
        <v>98</v>
      </c>
      <c r="D133" s="355">
        <v>28046.712299999999</v>
      </c>
      <c r="E133" s="355">
        <v>27479.537499999999</v>
      </c>
      <c r="F133" s="356">
        <v>4877.0025000000005</v>
      </c>
      <c r="G133" s="357">
        <v>60403.2523</v>
      </c>
      <c r="H133" s="54"/>
      <c r="I133" s="54"/>
      <c r="BX133" s="247"/>
      <c r="BY133" s="64"/>
      <c r="BZ133" s="254"/>
      <c r="CA133" s="254"/>
      <c r="CB133" s="254"/>
      <c r="CC133" s="254"/>
      <c r="CD133" s="254"/>
      <c r="CE133" s="247"/>
      <c r="CF133" s="64"/>
      <c r="CG133" s="255"/>
      <c r="CH133" s="255"/>
      <c r="CI133" s="255"/>
      <c r="CJ133" s="255"/>
      <c r="CK133" s="255"/>
      <c r="CL133" s="256"/>
      <c r="CM133" s="256"/>
      <c r="CN133" s="256"/>
      <c r="CO133" s="256"/>
      <c r="CP133" s="256"/>
      <c r="CQ133" s="247"/>
      <c r="CR133" s="64"/>
      <c r="CS133" s="226"/>
      <c r="CT133" s="226"/>
      <c r="CU133" s="226"/>
      <c r="CV133" s="226"/>
      <c r="CW133" s="226"/>
      <c r="CX133" s="247"/>
      <c r="CY133" s="64"/>
      <c r="CZ133" s="256"/>
      <c r="DA133" s="256"/>
      <c r="DB133" s="256"/>
      <c r="DC133" s="256"/>
      <c r="DD133" s="256"/>
    </row>
    <row r="134" spans="1:108" ht="16.5" x14ac:dyDescent="0.3">
      <c r="A134" s="411">
        <v>2023</v>
      </c>
      <c r="B134" s="64" t="s">
        <v>49</v>
      </c>
      <c r="C134" s="358" t="s">
        <v>98</v>
      </c>
      <c r="D134" s="359">
        <v>30087.555549999997</v>
      </c>
      <c r="E134" s="359">
        <v>25249.518999999997</v>
      </c>
      <c r="F134" s="360">
        <v>4530.8150000000005</v>
      </c>
      <c r="G134" s="118">
        <v>59867.88955</v>
      </c>
      <c r="H134" s="54"/>
      <c r="I134" s="54"/>
      <c r="BX134" s="247"/>
      <c r="BY134" s="64"/>
      <c r="BZ134" s="254"/>
      <c r="CA134" s="254"/>
      <c r="CB134" s="254"/>
      <c r="CC134" s="254"/>
      <c r="CD134" s="254"/>
      <c r="CE134" s="247"/>
      <c r="CF134" s="64"/>
      <c r="CG134" s="255"/>
      <c r="CH134" s="255"/>
      <c r="CI134" s="255"/>
      <c r="CJ134" s="255"/>
      <c r="CK134" s="255"/>
      <c r="CL134" s="256"/>
      <c r="CM134" s="256"/>
      <c r="CN134" s="256"/>
      <c r="CO134" s="256"/>
      <c r="CP134" s="256"/>
      <c r="CQ134" s="247"/>
      <c r="CR134" s="64"/>
      <c r="CS134" s="226"/>
      <c r="CT134" s="226"/>
      <c r="CU134" s="226"/>
      <c r="CV134" s="226"/>
      <c r="CW134" s="226"/>
      <c r="CX134" s="247"/>
      <c r="CY134" s="64"/>
      <c r="CZ134" s="256"/>
      <c r="DA134" s="256"/>
      <c r="DB134" s="256"/>
      <c r="DC134" s="256"/>
      <c r="DD134" s="256"/>
    </row>
    <row r="135" spans="1:108" ht="16.5" x14ac:dyDescent="0.3">
      <c r="A135" s="391">
        <v>2024</v>
      </c>
      <c r="B135" s="353" t="s">
        <v>50</v>
      </c>
      <c r="C135" s="354" t="s">
        <v>98</v>
      </c>
      <c r="D135" s="355">
        <v>25144.407139999999</v>
      </c>
      <c r="E135" s="355">
        <v>24604.332999999999</v>
      </c>
      <c r="F135" s="356">
        <v>4113.7625000000007</v>
      </c>
      <c r="G135" s="357">
        <v>53862.502639999999</v>
      </c>
      <c r="H135" s="54"/>
      <c r="I135" s="54"/>
      <c r="BX135" s="247"/>
      <c r="BY135" s="64"/>
      <c r="BZ135" s="254"/>
      <c r="CA135" s="254"/>
      <c r="CB135" s="254"/>
      <c r="CC135" s="254"/>
      <c r="CD135" s="254"/>
      <c r="CE135" s="247"/>
      <c r="CF135" s="64"/>
      <c r="CG135" s="255"/>
      <c r="CH135" s="255"/>
      <c r="CI135" s="255"/>
      <c r="CJ135" s="255"/>
      <c r="CK135" s="255"/>
      <c r="CL135" s="256"/>
      <c r="CM135" s="256"/>
      <c r="CN135" s="256"/>
      <c r="CO135" s="256"/>
      <c r="CP135" s="256"/>
      <c r="CQ135" s="247"/>
      <c r="CR135" s="64"/>
      <c r="CS135" s="226"/>
      <c r="CT135" s="226"/>
      <c r="CU135" s="226"/>
      <c r="CV135" s="226"/>
      <c r="CW135" s="226"/>
      <c r="CX135" s="247"/>
      <c r="CY135" s="64"/>
      <c r="CZ135" s="256"/>
      <c r="DA135" s="256"/>
      <c r="DB135" s="256"/>
      <c r="DC135" s="256"/>
      <c r="DD135" s="256"/>
    </row>
    <row r="136" spans="1:108" ht="16.5" x14ac:dyDescent="0.3">
      <c r="A136" s="411">
        <v>2024</v>
      </c>
      <c r="B136" s="64" t="s">
        <v>51</v>
      </c>
      <c r="C136" s="358" t="s">
        <v>98</v>
      </c>
      <c r="D136" s="359">
        <v>28277.075570000001</v>
      </c>
      <c r="E136" s="359">
        <v>23178.544999999995</v>
      </c>
      <c r="F136" s="360">
        <v>4171.0399999999991</v>
      </c>
      <c r="G136" s="118">
        <v>55626.660569999993</v>
      </c>
      <c r="H136" s="54"/>
      <c r="I136" s="54"/>
      <c r="BX136" s="247"/>
      <c r="BY136" s="64"/>
      <c r="BZ136" s="254"/>
      <c r="CA136" s="254"/>
      <c r="CB136" s="254"/>
      <c r="CC136" s="254"/>
      <c r="CD136" s="254"/>
      <c r="CE136" s="247"/>
      <c r="CF136" s="64"/>
      <c r="CG136" s="255"/>
      <c r="CH136" s="255"/>
      <c r="CI136" s="255"/>
      <c r="CJ136" s="255"/>
      <c r="CK136" s="255"/>
      <c r="CL136" s="256"/>
      <c r="CM136" s="256"/>
      <c r="CN136" s="256"/>
      <c r="CO136" s="256"/>
      <c r="CP136" s="256"/>
      <c r="CQ136" s="247"/>
      <c r="CR136" s="64"/>
      <c r="CS136" s="226"/>
      <c r="CT136" s="226"/>
      <c r="CU136" s="226"/>
      <c r="CV136" s="226"/>
      <c r="CW136" s="226"/>
      <c r="CX136" s="247"/>
      <c r="CY136" s="64"/>
      <c r="CZ136" s="256"/>
      <c r="DA136" s="256"/>
      <c r="DB136" s="256"/>
      <c r="DC136" s="256"/>
      <c r="DD136" s="256"/>
    </row>
    <row r="137" spans="1:108" ht="16.5" x14ac:dyDescent="0.3">
      <c r="A137" s="391">
        <v>2024</v>
      </c>
      <c r="B137" s="353" t="s">
        <v>52</v>
      </c>
      <c r="C137" s="354" t="s">
        <v>98</v>
      </c>
      <c r="D137" s="355">
        <v>26053.962140000003</v>
      </c>
      <c r="E137" s="355">
        <v>23930.2075</v>
      </c>
      <c r="F137" s="356">
        <v>4162.8374999999996</v>
      </c>
      <c r="G137" s="357">
        <v>54147.007140000002</v>
      </c>
      <c r="H137" s="54"/>
      <c r="I137" s="54"/>
      <c r="BX137" s="247"/>
      <c r="BY137" s="64"/>
      <c r="BZ137" s="254"/>
      <c r="CA137" s="254"/>
      <c r="CB137" s="254"/>
      <c r="CC137" s="254"/>
      <c r="CD137" s="254"/>
      <c r="CE137" s="247"/>
      <c r="CF137" s="64"/>
      <c r="CG137" s="255"/>
      <c r="CH137" s="255"/>
      <c r="CI137" s="255"/>
      <c r="CJ137" s="255"/>
      <c r="CK137" s="255"/>
      <c r="CL137" s="256"/>
      <c r="CM137" s="256"/>
      <c r="CN137" s="256"/>
      <c r="CO137" s="256"/>
      <c r="CP137" s="256"/>
      <c r="CQ137" s="247"/>
      <c r="CR137" s="64"/>
      <c r="CS137" s="226"/>
      <c r="CT137" s="226"/>
      <c r="CU137" s="226"/>
      <c r="CV137" s="226"/>
      <c r="CW137" s="226"/>
      <c r="CX137" s="247"/>
      <c r="CY137" s="64"/>
      <c r="CZ137" s="256"/>
      <c r="DA137" s="256"/>
      <c r="DB137" s="256"/>
      <c r="DC137" s="256"/>
      <c r="DD137" s="256"/>
    </row>
    <row r="138" spans="1:108" ht="16.5" x14ac:dyDescent="0.3">
      <c r="A138" s="411">
        <v>2024</v>
      </c>
      <c r="B138" s="64" t="s">
        <v>40</v>
      </c>
      <c r="C138" s="358" t="s">
        <v>98</v>
      </c>
      <c r="D138" s="359">
        <v>28062.175150000003</v>
      </c>
      <c r="E138" s="359">
        <v>28163.300000000007</v>
      </c>
      <c r="F138" s="360">
        <v>5010.8649999999998</v>
      </c>
      <c r="G138" s="118">
        <v>61236.340150000018</v>
      </c>
      <c r="H138" s="54"/>
      <c r="I138" s="54"/>
      <c r="BX138" s="247"/>
      <c r="BY138" s="64"/>
      <c r="BZ138" s="254"/>
      <c r="CA138" s="254"/>
      <c r="CB138" s="254"/>
      <c r="CC138" s="254"/>
      <c r="CD138" s="254"/>
      <c r="CE138" s="247"/>
      <c r="CF138" s="64"/>
      <c r="CG138" s="255"/>
      <c r="CH138" s="255"/>
      <c r="CI138" s="255"/>
      <c r="CJ138" s="255"/>
      <c r="CK138" s="255"/>
      <c r="CL138" s="256"/>
      <c r="CM138" s="256"/>
      <c r="CN138" s="256"/>
      <c r="CO138" s="256"/>
      <c r="CP138" s="256"/>
      <c r="CQ138" s="247"/>
      <c r="CR138" s="64"/>
      <c r="CS138" s="226"/>
      <c r="CT138" s="226"/>
      <c r="CU138" s="226"/>
      <c r="CV138" s="226"/>
      <c r="CW138" s="226"/>
      <c r="CX138" s="247"/>
      <c r="CY138" s="64"/>
      <c r="CZ138" s="256"/>
      <c r="DA138" s="256"/>
      <c r="DB138" s="256"/>
      <c r="DC138" s="256"/>
      <c r="DD138" s="256"/>
    </row>
    <row r="139" spans="1:108" ht="16.5" x14ac:dyDescent="0.3">
      <c r="A139" s="391">
        <v>2024</v>
      </c>
      <c r="B139" s="353" t="s">
        <v>42</v>
      </c>
      <c r="C139" s="354" t="s">
        <v>98</v>
      </c>
      <c r="D139" s="355">
        <v>29250.276290000002</v>
      </c>
      <c r="E139" s="355">
        <v>24501.052000000007</v>
      </c>
      <c r="F139" s="356">
        <v>4484.8525</v>
      </c>
      <c r="G139" s="357">
        <v>58236.180790000006</v>
      </c>
      <c r="H139" s="54"/>
      <c r="I139" s="54"/>
      <c r="BX139" s="247"/>
      <c r="BY139" s="64"/>
      <c r="BZ139" s="254"/>
      <c r="CA139" s="254"/>
      <c r="CB139" s="254"/>
      <c r="CC139" s="254"/>
      <c r="CD139" s="254"/>
      <c r="CE139" s="247"/>
      <c r="CF139" s="64"/>
      <c r="CG139" s="255"/>
      <c r="CH139" s="255"/>
      <c r="CI139" s="255"/>
      <c r="CJ139" s="255"/>
      <c r="CK139" s="255"/>
      <c r="CL139" s="256"/>
      <c r="CM139" s="256"/>
      <c r="CN139" s="256"/>
      <c r="CO139" s="256"/>
      <c r="CP139" s="256"/>
      <c r="CQ139" s="247"/>
      <c r="CR139" s="64"/>
      <c r="CS139" s="226"/>
      <c r="CT139" s="226"/>
      <c r="CU139" s="226"/>
      <c r="CV139" s="226"/>
      <c r="CW139" s="226"/>
      <c r="CX139" s="247"/>
      <c r="CY139" s="64"/>
      <c r="CZ139" s="256"/>
      <c r="DA139" s="256"/>
      <c r="DB139" s="256"/>
      <c r="DC139" s="256"/>
      <c r="DD139" s="256"/>
    </row>
    <row r="140" spans="1:108" ht="16.5" x14ac:dyDescent="0.3">
      <c r="A140" s="411">
        <v>2024</v>
      </c>
      <c r="B140" s="64" t="s">
        <v>43</v>
      </c>
      <c r="C140" s="358" t="s">
        <v>98</v>
      </c>
      <c r="D140" s="359">
        <v>24614.527349999997</v>
      </c>
      <c r="E140" s="359">
        <v>23333.690500000001</v>
      </c>
      <c r="F140" s="360">
        <v>5806.1275000000005</v>
      </c>
      <c r="G140" s="118">
        <v>53754.345350000003</v>
      </c>
      <c r="H140" s="54"/>
      <c r="I140" s="54"/>
      <c r="BX140" s="247"/>
      <c r="BY140" s="64"/>
      <c r="BZ140" s="254"/>
      <c r="CA140" s="254"/>
      <c r="CB140" s="254"/>
      <c r="CC140" s="254"/>
      <c r="CD140" s="254"/>
      <c r="CE140" s="247"/>
      <c r="CF140" s="64"/>
      <c r="CG140" s="255"/>
      <c r="CH140" s="255"/>
      <c r="CI140" s="255"/>
      <c r="CJ140" s="255"/>
      <c r="CK140" s="255"/>
      <c r="CL140" s="256"/>
      <c r="CM140" s="256"/>
      <c r="CN140" s="256"/>
      <c r="CO140" s="256"/>
      <c r="CP140" s="256"/>
      <c r="CQ140" s="247"/>
      <c r="CR140" s="64"/>
      <c r="CS140" s="226"/>
      <c r="CT140" s="226"/>
      <c r="CU140" s="226"/>
      <c r="CV140" s="226"/>
      <c r="CW140" s="226"/>
      <c r="CX140" s="247"/>
      <c r="CY140" s="64"/>
      <c r="CZ140" s="256"/>
      <c r="DA140" s="256"/>
      <c r="DB140" s="256"/>
      <c r="DC140" s="256"/>
      <c r="DD140" s="256"/>
    </row>
    <row r="141" spans="1:108" ht="16.5" x14ac:dyDescent="0.3">
      <c r="A141" s="391">
        <v>2024</v>
      </c>
      <c r="B141" s="353" t="s">
        <v>44</v>
      </c>
      <c r="C141" s="354" t="s">
        <v>98</v>
      </c>
      <c r="D141" s="355">
        <v>26855.73515</v>
      </c>
      <c r="E141" s="355">
        <v>27650.239999999998</v>
      </c>
      <c r="F141" s="356">
        <v>4980.3074999999999</v>
      </c>
      <c r="G141" s="357">
        <v>59486.282650000001</v>
      </c>
      <c r="H141" s="54"/>
      <c r="I141" s="54"/>
      <c r="BX141" s="247"/>
      <c r="BY141" s="64"/>
      <c r="BZ141" s="254"/>
      <c r="CA141" s="254"/>
      <c r="CB141" s="254"/>
      <c r="CC141" s="254"/>
      <c r="CD141" s="254"/>
      <c r="CE141" s="247"/>
      <c r="CF141" s="64"/>
      <c r="CG141" s="255"/>
      <c r="CH141" s="255"/>
      <c r="CI141" s="255"/>
      <c r="CJ141" s="255"/>
      <c r="CK141" s="255"/>
      <c r="CL141" s="256"/>
      <c r="CM141" s="256"/>
      <c r="CN141" s="256"/>
      <c r="CO141" s="256"/>
      <c r="CP141" s="256"/>
      <c r="CQ141" s="247"/>
      <c r="CR141" s="64"/>
      <c r="CS141" s="226"/>
      <c r="CT141" s="226"/>
      <c r="CU141" s="226"/>
      <c r="CV141" s="226"/>
      <c r="CW141" s="226"/>
      <c r="CX141" s="247"/>
      <c r="CY141" s="64"/>
      <c r="CZ141" s="256"/>
      <c r="DA141" s="256"/>
      <c r="DB141" s="256"/>
      <c r="DC141" s="256"/>
      <c r="DD141" s="256"/>
    </row>
    <row r="142" spans="1:108" ht="16.5" x14ac:dyDescent="0.3">
      <c r="A142" s="411">
        <v>2024</v>
      </c>
      <c r="B142" s="64" t="s">
        <v>45</v>
      </c>
      <c r="C142" s="358" t="s">
        <v>98</v>
      </c>
      <c r="D142" s="359">
        <v>27272.91966</v>
      </c>
      <c r="E142" s="359">
        <v>25951.359000000004</v>
      </c>
      <c r="F142" s="360">
        <v>4958.5474999999997</v>
      </c>
      <c r="G142" s="118">
        <v>58182.826160000011</v>
      </c>
      <c r="H142" s="54"/>
      <c r="I142" s="54"/>
      <c r="BX142" s="247"/>
      <c r="BY142" s="64"/>
      <c r="BZ142" s="254"/>
      <c r="CA142" s="254"/>
      <c r="CB142" s="254"/>
      <c r="CC142" s="254"/>
      <c r="CD142" s="254"/>
      <c r="CE142" s="247"/>
      <c r="CF142" s="64"/>
      <c r="CG142" s="255"/>
      <c r="CH142" s="255"/>
      <c r="CI142" s="255"/>
      <c r="CJ142" s="255"/>
      <c r="CK142" s="255"/>
      <c r="CL142" s="256"/>
      <c r="CM142" s="256"/>
      <c r="CN142" s="256"/>
      <c r="CO142" s="256"/>
      <c r="CP142" s="256"/>
      <c r="CQ142" s="247"/>
      <c r="CR142" s="64"/>
      <c r="CS142" s="226"/>
      <c r="CT142" s="226"/>
      <c r="CU142" s="226"/>
      <c r="CV142" s="226"/>
      <c r="CW142" s="226"/>
      <c r="CX142" s="247"/>
      <c r="CY142" s="64"/>
      <c r="CZ142" s="256"/>
      <c r="DA142" s="256"/>
      <c r="DB142" s="256"/>
      <c r="DC142" s="256"/>
      <c r="DD142" s="256"/>
    </row>
    <row r="143" spans="1:108" ht="16.5" x14ac:dyDescent="0.3">
      <c r="A143" s="391">
        <v>2024</v>
      </c>
      <c r="B143" s="353" t="s">
        <v>46</v>
      </c>
      <c r="C143" s="354" t="s">
        <v>98</v>
      </c>
      <c r="D143" s="355">
        <v>24048.590539999997</v>
      </c>
      <c r="E143" s="355">
        <v>24215.7425</v>
      </c>
      <c r="F143" s="356">
        <v>4689.3475000000008</v>
      </c>
      <c r="G143" s="357">
        <v>52953.680540000001</v>
      </c>
      <c r="H143" s="54"/>
      <c r="I143" s="54"/>
      <c r="BX143" s="247"/>
      <c r="BY143" s="64"/>
      <c r="BZ143" s="254"/>
      <c r="CA143" s="254"/>
      <c r="CB143" s="254"/>
      <c r="CC143" s="254"/>
      <c r="CD143" s="254"/>
      <c r="CE143" s="247"/>
      <c r="CF143" s="64"/>
      <c r="CG143" s="255"/>
      <c r="CH143" s="255"/>
      <c r="CI143" s="255"/>
      <c r="CJ143" s="255"/>
      <c r="CK143" s="255"/>
      <c r="CL143" s="256"/>
      <c r="CM143" s="256"/>
      <c r="CN143" s="256"/>
      <c r="CO143" s="256"/>
      <c r="CP143" s="256"/>
      <c r="CQ143" s="247"/>
      <c r="CR143" s="64"/>
      <c r="CS143" s="226"/>
      <c r="CT143" s="226"/>
      <c r="CU143" s="226"/>
      <c r="CV143" s="226"/>
      <c r="CW143" s="226"/>
      <c r="CX143" s="247"/>
      <c r="CY143" s="64"/>
      <c r="CZ143" s="256"/>
      <c r="DA143" s="256"/>
      <c r="DB143" s="256"/>
      <c r="DC143" s="256"/>
      <c r="DD143" s="256"/>
    </row>
    <row r="144" spans="1:108" ht="16.5" x14ac:dyDescent="0.3">
      <c r="A144" s="411">
        <v>2024</v>
      </c>
      <c r="B144" s="64" t="s">
        <v>47</v>
      </c>
      <c r="C144" s="358" t="s">
        <v>98</v>
      </c>
      <c r="D144" s="359">
        <v>24655.81826</v>
      </c>
      <c r="E144" s="359">
        <v>26710.629999999997</v>
      </c>
      <c r="F144" s="360">
        <v>5682.9475000000002</v>
      </c>
      <c r="G144" s="118">
        <v>57049.395759999999</v>
      </c>
      <c r="H144" s="54"/>
      <c r="I144" s="54"/>
      <c r="BX144" s="247"/>
      <c r="BY144" s="64"/>
      <c r="BZ144" s="254"/>
      <c r="CA144" s="254"/>
      <c r="CB144" s="254"/>
      <c r="CC144" s="254"/>
      <c r="CD144" s="254"/>
      <c r="CE144" s="247"/>
      <c r="CF144" s="64"/>
      <c r="CG144" s="255"/>
      <c r="CH144" s="255"/>
      <c r="CI144" s="255"/>
      <c r="CJ144" s="255"/>
      <c r="CK144" s="255"/>
      <c r="CL144" s="256"/>
      <c r="CM144" s="256"/>
      <c r="CN144" s="256"/>
      <c r="CO144" s="256"/>
      <c r="CP144" s="256"/>
      <c r="CQ144" s="247"/>
      <c r="CR144" s="64"/>
      <c r="CS144" s="226"/>
      <c r="CT144" s="226"/>
      <c r="CU144" s="226"/>
      <c r="CV144" s="226"/>
      <c r="CW144" s="226"/>
      <c r="CX144" s="247"/>
      <c r="CY144" s="64"/>
      <c r="CZ144" s="256"/>
      <c r="DA144" s="256"/>
      <c r="DB144" s="256"/>
      <c r="DC144" s="256"/>
      <c r="DD144" s="256"/>
    </row>
    <row r="145" spans="1:108" ht="16.5" x14ac:dyDescent="0.3">
      <c r="A145" s="391">
        <v>2024</v>
      </c>
      <c r="B145" s="353" t="s">
        <v>48</v>
      </c>
      <c r="C145" s="354" t="s">
        <v>98</v>
      </c>
      <c r="D145" s="355">
        <v>20965.337379999997</v>
      </c>
      <c r="E145" s="355">
        <v>25955.648000000001</v>
      </c>
      <c r="F145" s="356">
        <v>4655.4350000000013</v>
      </c>
      <c r="G145" s="357">
        <v>51576.420379999996</v>
      </c>
      <c r="H145" s="54"/>
      <c r="I145" s="54"/>
      <c r="BX145" s="247"/>
      <c r="BY145" s="64"/>
      <c r="BZ145" s="254"/>
      <c r="CA145" s="254"/>
      <c r="CB145" s="254"/>
      <c r="CC145" s="254"/>
      <c r="CD145" s="254"/>
      <c r="CE145" s="247"/>
      <c r="CF145" s="64"/>
      <c r="CG145" s="255"/>
      <c r="CH145" s="255"/>
      <c r="CI145" s="255"/>
      <c r="CJ145" s="255"/>
      <c r="CK145" s="255"/>
      <c r="CL145" s="256"/>
      <c r="CM145" s="256"/>
      <c r="CN145" s="256"/>
      <c r="CO145" s="256"/>
      <c r="CP145" s="256"/>
      <c r="CQ145" s="247"/>
      <c r="CR145" s="64"/>
      <c r="CS145" s="226"/>
      <c r="CT145" s="226"/>
      <c r="CU145" s="226"/>
      <c r="CV145" s="226"/>
      <c r="CW145" s="226"/>
      <c r="CX145" s="247"/>
      <c r="CY145" s="64"/>
      <c r="CZ145" s="256"/>
      <c r="DA145" s="256"/>
      <c r="DB145" s="256"/>
      <c r="DC145" s="256"/>
      <c r="DD145" s="256"/>
    </row>
    <row r="146" spans="1:108" ht="16.5" x14ac:dyDescent="0.3">
      <c r="A146" s="411">
        <v>2024</v>
      </c>
      <c r="B146" s="64" t="s">
        <v>49</v>
      </c>
      <c r="C146" s="358" t="s">
        <v>98</v>
      </c>
      <c r="D146" s="359">
        <v>22548.352500000001</v>
      </c>
      <c r="E146" s="359">
        <v>27112.636000000006</v>
      </c>
      <c r="F146" s="360">
        <v>5081.3074999999999</v>
      </c>
      <c r="G146" s="118">
        <v>54742.296000000002</v>
      </c>
      <c r="H146" s="54"/>
      <c r="I146" s="54"/>
      <c r="BX146" s="247"/>
      <c r="BY146" s="64"/>
      <c r="BZ146" s="254"/>
      <c r="CA146" s="254"/>
      <c r="CB146" s="254"/>
      <c r="CC146" s="254"/>
      <c r="CD146" s="254"/>
      <c r="CE146" s="247"/>
      <c r="CF146" s="64"/>
      <c r="CG146" s="255"/>
      <c r="CH146" s="255"/>
      <c r="CI146" s="255"/>
      <c r="CJ146" s="255"/>
      <c r="CK146" s="255"/>
      <c r="CL146" s="256"/>
      <c r="CM146" s="256"/>
      <c r="CN146" s="256"/>
      <c r="CO146" s="256"/>
      <c r="CP146" s="256"/>
      <c r="CQ146" s="247"/>
      <c r="CR146" s="64"/>
      <c r="CS146" s="226"/>
      <c r="CT146" s="226"/>
      <c r="CU146" s="226"/>
      <c r="CV146" s="226"/>
      <c r="CW146" s="226"/>
      <c r="CX146" s="247"/>
      <c r="CY146" s="64"/>
      <c r="CZ146" s="256"/>
      <c r="DA146" s="256"/>
      <c r="DB146" s="256"/>
      <c r="DC146" s="256"/>
      <c r="DD146" s="256"/>
    </row>
    <row r="147" spans="1:108" ht="16.5" x14ac:dyDescent="0.3">
      <c r="A147" s="391">
        <v>2025</v>
      </c>
      <c r="B147" s="353" t="s">
        <v>50</v>
      </c>
      <c r="C147" s="354" t="s">
        <v>98</v>
      </c>
      <c r="D147" s="355">
        <v>22201.888360000001</v>
      </c>
      <c r="E147" s="355">
        <v>24764.705000000002</v>
      </c>
      <c r="F147" s="356">
        <v>4434.1949999999997</v>
      </c>
      <c r="G147" s="357">
        <v>51400.788359999999</v>
      </c>
      <c r="H147" s="54"/>
      <c r="I147" s="54"/>
      <c r="BX147" s="247"/>
      <c r="BY147" s="64"/>
      <c r="BZ147" s="254"/>
      <c r="CA147" s="254"/>
      <c r="CB147" s="254"/>
      <c r="CC147" s="254"/>
      <c r="CD147" s="254"/>
      <c r="CE147" s="247"/>
      <c r="CF147" s="64"/>
      <c r="CG147" s="255"/>
      <c r="CH147" s="255"/>
      <c r="CI147" s="255"/>
      <c r="CJ147" s="255"/>
      <c r="CK147" s="255"/>
      <c r="CL147" s="256"/>
      <c r="CM147" s="256"/>
      <c r="CN147" s="256"/>
      <c r="CO147" s="256"/>
      <c r="CP147" s="256"/>
      <c r="CQ147" s="247"/>
      <c r="CR147" s="64"/>
      <c r="CS147" s="226"/>
      <c r="CT147" s="226"/>
      <c r="CU147" s="226"/>
      <c r="CV147" s="226"/>
      <c r="CW147" s="226"/>
      <c r="CX147" s="247"/>
      <c r="CY147" s="64"/>
      <c r="CZ147" s="256"/>
      <c r="DA147" s="256"/>
      <c r="DB147" s="256"/>
      <c r="DC147" s="256"/>
      <c r="DD147" s="256"/>
    </row>
    <row r="148" spans="1:108" ht="16.5" x14ac:dyDescent="0.3">
      <c r="A148" s="411">
        <v>2025</v>
      </c>
      <c r="B148" s="64" t="s">
        <v>51</v>
      </c>
      <c r="C148" s="358" t="s">
        <v>98</v>
      </c>
      <c r="D148" s="359">
        <v>21323.228999999999</v>
      </c>
      <c r="E148" s="359">
        <v>27436.913000000011</v>
      </c>
      <c r="F148" s="360">
        <v>4941.5599999999995</v>
      </c>
      <c r="G148" s="118">
        <v>53701.702000000005</v>
      </c>
      <c r="H148" s="54"/>
      <c r="I148" s="54"/>
      <c r="BX148" s="247"/>
      <c r="BY148" s="64"/>
      <c r="BZ148" s="254"/>
      <c r="CA148" s="254"/>
      <c r="CB148" s="254"/>
      <c r="CC148" s="254"/>
      <c r="CD148" s="254"/>
      <c r="CE148" s="247"/>
      <c r="CF148" s="64"/>
      <c r="CG148" s="255"/>
      <c r="CH148" s="255"/>
      <c r="CI148" s="255"/>
      <c r="CJ148" s="255"/>
      <c r="CK148" s="255"/>
      <c r="CL148" s="256"/>
      <c r="CM148" s="256"/>
      <c r="CN148" s="256"/>
      <c r="CO148" s="256"/>
      <c r="CP148" s="256"/>
      <c r="CQ148" s="247"/>
      <c r="CR148" s="64"/>
      <c r="CS148" s="226"/>
      <c r="CT148" s="226"/>
      <c r="CU148" s="226"/>
      <c r="CV148" s="226"/>
      <c r="CW148" s="226"/>
      <c r="CX148" s="247"/>
      <c r="CY148" s="64"/>
      <c r="CZ148" s="256"/>
      <c r="DA148" s="256"/>
      <c r="DB148" s="256"/>
      <c r="DC148" s="256"/>
      <c r="DD148" s="256"/>
    </row>
    <row r="149" spans="1:108" ht="16.5" x14ac:dyDescent="0.3">
      <c r="A149" s="391">
        <v>2025</v>
      </c>
      <c r="B149" s="353" t="s">
        <v>52</v>
      </c>
      <c r="C149" s="354" t="s">
        <v>98</v>
      </c>
      <c r="D149" s="355">
        <v>19321.488969999999</v>
      </c>
      <c r="E149" s="355">
        <v>29816.272499999999</v>
      </c>
      <c r="F149" s="356">
        <v>4661.4050000000007</v>
      </c>
      <c r="G149" s="357">
        <v>53799.166469999996</v>
      </c>
      <c r="H149" s="54"/>
      <c r="I149" s="54"/>
      <c r="BX149" s="247"/>
      <c r="BY149" s="64"/>
      <c r="BZ149" s="254"/>
      <c r="CA149" s="254"/>
      <c r="CB149" s="254"/>
      <c r="CC149" s="254"/>
      <c r="CD149" s="254"/>
      <c r="CE149" s="247"/>
      <c r="CF149" s="64"/>
      <c r="CG149" s="255"/>
      <c r="CH149" s="255"/>
      <c r="CI149" s="255"/>
      <c r="CJ149" s="255"/>
      <c r="CK149" s="255"/>
      <c r="CL149" s="256"/>
      <c r="CM149" s="256"/>
      <c r="CN149" s="256"/>
      <c r="CO149" s="256"/>
      <c r="CP149" s="256"/>
      <c r="CQ149" s="247"/>
      <c r="CR149" s="64"/>
      <c r="CS149" s="226"/>
      <c r="CT149" s="226"/>
      <c r="CU149" s="226"/>
      <c r="CV149" s="226"/>
      <c r="CW149" s="226"/>
      <c r="CX149" s="247"/>
      <c r="CY149" s="64"/>
      <c r="CZ149" s="256"/>
      <c r="DA149" s="256"/>
      <c r="DB149" s="256"/>
      <c r="DC149" s="256"/>
      <c r="DD149" s="256"/>
    </row>
    <row r="150" spans="1:108" ht="16.5" x14ac:dyDescent="0.3">
      <c r="A150" s="411">
        <v>2025</v>
      </c>
      <c r="B150" s="64" t="s">
        <v>40</v>
      </c>
      <c r="C150" s="358" t="s">
        <v>98</v>
      </c>
      <c r="D150" s="359">
        <v>18674.400000000001</v>
      </c>
      <c r="E150" s="359">
        <v>29566.768000000007</v>
      </c>
      <c r="F150" s="360">
        <v>4521.1524999999992</v>
      </c>
      <c r="G150" s="118">
        <v>52762.320500000002</v>
      </c>
      <c r="H150" s="54"/>
      <c r="I150" s="54"/>
      <c r="BX150" s="247"/>
      <c r="BY150" s="64"/>
      <c r="BZ150" s="254"/>
      <c r="CA150" s="254"/>
      <c r="CB150" s="254"/>
      <c r="CC150" s="254"/>
      <c r="CD150" s="254"/>
      <c r="CE150" s="247"/>
      <c r="CF150" s="64"/>
      <c r="CG150" s="255"/>
      <c r="CH150" s="255"/>
      <c r="CI150" s="255"/>
      <c r="CJ150" s="255"/>
      <c r="CK150" s="255"/>
      <c r="CL150" s="256"/>
      <c r="CM150" s="256"/>
      <c r="CN150" s="256"/>
      <c r="CO150" s="256"/>
      <c r="CP150" s="256"/>
      <c r="CQ150" s="247"/>
      <c r="CR150" s="64"/>
      <c r="CS150" s="226"/>
      <c r="CT150" s="226"/>
      <c r="CU150" s="226"/>
      <c r="CV150" s="226"/>
      <c r="CW150" s="226"/>
      <c r="CX150" s="247"/>
      <c r="CY150" s="64"/>
      <c r="CZ150" s="256"/>
      <c r="DA150" s="256"/>
      <c r="DB150" s="256"/>
      <c r="DC150" s="256"/>
      <c r="DD150" s="256"/>
    </row>
    <row r="151" spans="1:108" ht="16.5" x14ac:dyDescent="0.3">
      <c r="A151" s="391">
        <v>2025</v>
      </c>
      <c r="B151" s="353" t="s">
        <v>42</v>
      </c>
      <c r="C151" s="354" t="s">
        <v>98</v>
      </c>
      <c r="D151" s="355">
        <v>18860.687749999997</v>
      </c>
      <c r="E151" s="355">
        <v>30152.547500000004</v>
      </c>
      <c r="F151" s="356">
        <v>5331.2674999999999</v>
      </c>
      <c r="G151" s="357">
        <v>54344.50275</v>
      </c>
      <c r="H151" s="54"/>
      <c r="I151" s="54"/>
      <c r="BX151" s="247"/>
      <c r="BY151" s="64"/>
      <c r="BZ151" s="254"/>
      <c r="CA151" s="254"/>
      <c r="CB151" s="254"/>
      <c r="CC151" s="254"/>
      <c r="CD151" s="254"/>
      <c r="CE151" s="247"/>
      <c r="CF151" s="64"/>
      <c r="CG151" s="255"/>
      <c r="CH151" s="255"/>
      <c r="CI151" s="255"/>
      <c r="CJ151" s="255"/>
      <c r="CK151" s="255"/>
      <c r="CL151" s="256"/>
      <c r="CM151" s="256"/>
      <c r="CN151" s="256"/>
      <c r="CO151" s="256"/>
      <c r="CP151" s="256"/>
      <c r="CQ151" s="247"/>
      <c r="CR151" s="64"/>
      <c r="CS151" s="226"/>
      <c r="CT151" s="226"/>
      <c r="CU151" s="226"/>
      <c r="CV151" s="226"/>
      <c r="CW151" s="226"/>
      <c r="CX151" s="247"/>
      <c r="CY151" s="64"/>
      <c r="CZ151" s="256"/>
      <c r="DA151" s="256"/>
      <c r="DB151" s="256"/>
      <c r="DC151" s="256"/>
      <c r="DD151" s="256"/>
    </row>
    <row r="152" spans="1:108" ht="16.5" x14ac:dyDescent="0.3">
      <c r="A152" s="411">
        <v>2025</v>
      </c>
      <c r="B152" s="64" t="s">
        <v>43</v>
      </c>
      <c r="C152" s="358" t="s">
        <v>98</v>
      </c>
      <c r="D152" s="359">
        <v>18666.354480000002</v>
      </c>
      <c r="E152" s="359">
        <v>29756.155000000006</v>
      </c>
      <c r="F152" s="360">
        <v>5141.9950000000008</v>
      </c>
      <c r="G152" s="118">
        <v>53564.504480000003</v>
      </c>
      <c r="H152" s="54"/>
      <c r="I152" s="54"/>
      <c r="BX152" s="247"/>
      <c r="BY152" s="64"/>
      <c r="BZ152" s="254"/>
      <c r="CA152" s="254"/>
      <c r="CB152" s="254"/>
      <c r="CC152" s="254"/>
      <c r="CD152" s="254"/>
      <c r="CE152" s="247"/>
      <c r="CF152" s="64"/>
      <c r="CG152" s="255"/>
      <c r="CH152" s="255"/>
      <c r="CI152" s="255"/>
      <c r="CJ152" s="255"/>
      <c r="CK152" s="255"/>
      <c r="CL152" s="256"/>
      <c r="CM152" s="256"/>
      <c r="CN152" s="256"/>
      <c r="CO152" s="256"/>
      <c r="CP152" s="256"/>
      <c r="CQ152" s="247"/>
      <c r="CR152" s="64"/>
      <c r="CS152" s="226"/>
      <c r="CT152" s="226"/>
      <c r="CU152" s="226"/>
      <c r="CV152" s="226"/>
      <c r="CW152" s="226"/>
      <c r="CX152" s="247"/>
      <c r="CY152" s="64"/>
      <c r="CZ152" s="256"/>
      <c r="DA152" s="256"/>
      <c r="DB152" s="256"/>
      <c r="DC152" s="256"/>
      <c r="DD152" s="256"/>
    </row>
    <row r="153" spans="1:108" ht="16.5" x14ac:dyDescent="0.3">
      <c r="A153" s="391">
        <v>2025</v>
      </c>
      <c r="B153" s="353" t="s">
        <v>44</v>
      </c>
      <c r="C153" s="354" t="s">
        <v>98</v>
      </c>
      <c r="D153" s="355">
        <v>23583.530749999998</v>
      </c>
      <c r="E153" s="355">
        <v>37981.040000000001</v>
      </c>
      <c r="F153" s="356">
        <v>6659.9724999999999</v>
      </c>
      <c r="G153" s="357">
        <v>68224.543249999988</v>
      </c>
      <c r="H153" s="54"/>
      <c r="I153" s="54"/>
      <c r="BX153" s="247"/>
      <c r="BY153" s="64"/>
      <c r="BZ153" s="254"/>
      <c r="CA153" s="254"/>
      <c r="CB153" s="254"/>
      <c r="CC153" s="254"/>
      <c r="CD153" s="254"/>
      <c r="CE153" s="247"/>
      <c r="CF153" s="64"/>
      <c r="CG153" s="255"/>
      <c r="CH153" s="255"/>
      <c r="CI153" s="255"/>
      <c r="CJ153" s="255"/>
      <c r="CK153" s="255"/>
      <c r="CL153" s="256"/>
      <c r="CM153" s="256"/>
      <c r="CN153" s="256"/>
      <c r="CO153" s="256"/>
      <c r="CP153" s="256"/>
      <c r="CQ153" s="247"/>
      <c r="CR153" s="64"/>
      <c r="CS153" s="226"/>
      <c r="CT153" s="226"/>
      <c r="CU153" s="226"/>
      <c r="CV153" s="226"/>
      <c r="CW153" s="226"/>
      <c r="CX153" s="247"/>
      <c r="CY153" s="64"/>
      <c r="CZ153" s="256"/>
      <c r="DA153" s="256"/>
      <c r="DB153" s="256"/>
      <c r="DC153" s="256"/>
      <c r="DD153" s="256"/>
    </row>
    <row r="154" spans="1:108" ht="16.5" x14ac:dyDescent="0.3">
      <c r="A154" s="411">
        <v>2025</v>
      </c>
      <c r="B154" s="64" t="s">
        <v>45</v>
      </c>
      <c r="C154" s="358" t="s">
        <v>98</v>
      </c>
      <c r="D154" s="359">
        <v>19660.303999999996</v>
      </c>
      <c r="E154" s="359">
        <v>34008.47</v>
      </c>
      <c r="F154" s="360">
        <v>4698.0949999999993</v>
      </c>
      <c r="G154" s="118">
        <v>58366.868999999999</v>
      </c>
      <c r="H154" s="54"/>
      <c r="I154" s="54"/>
      <c r="BX154" s="247"/>
      <c r="BY154" s="64"/>
      <c r="BZ154" s="254"/>
      <c r="CA154" s="254"/>
      <c r="CB154" s="254"/>
      <c r="CC154" s="254"/>
      <c r="CD154" s="254"/>
      <c r="CE154" s="247"/>
      <c r="CF154" s="64"/>
      <c r="CG154" s="255"/>
      <c r="CH154" s="255"/>
      <c r="CI154" s="255"/>
      <c r="CJ154" s="255"/>
      <c r="CK154" s="255"/>
      <c r="CL154" s="256"/>
      <c r="CM154" s="256"/>
      <c r="CN154" s="256"/>
      <c r="CO154" s="256"/>
      <c r="CP154" s="256"/>
      <c r="CQ154" s="247"/>
      <c r="CR154" s="64"/>
      <c r="CS154" s="226"/>
      <c r="CT154" s="226"/>
      <c r="CU154" s="226"/>
      <c r="CV154" s="226"/>
      <c r="CW154" s="226"/>
      <c r="CX154" s="247"/>
      <c r="CY154" s="64"/>
      <c r="CZ154" s="256"/>
      <c r="DA154" s="256"/>
      <c r="DB154" s="256"/>
      <c r="DC154" s="256"/>
      <c r="DD154" s="256"/>
    </row>
    <row r="155" spans="1:108" ht="16.5" x14ac:dyDescent="0.3">
      <c r="A155" s="391">
        <v>2025</v>
      </c>
      <c r="B155" s="353" t="s">
        <v>46</v>
      </c>
      <c r="C155" s="354" t="s">
        <v>98</v>
      </c>
      <c r="D155" s="355">
        <v>19257.64</v>
      </c>
      <c r="E155" s="355">
        <v>33971.509999999995</v>
      </c>
      <c r="F155" s="356">
        <v>5352.61</v>
      </c>
      <c r="G155" s="357">
        <v>58581.760000000002</v>
      </c>
      <c r="H155" s="54"/>
      <c r="I155" s="54"/>
      <c r="BX155" s="247"/>
      <c r="BY155" s="64"/>
      <c r="BZ155" s="254"/>
      <c r="CA155" s="254"/>
      <c r="CB155" s="254"/>
      <c r="CC155" s="254"/>
      <c r="CD155" s="254"/>
      <c r="CE155" s="247"/>
      <c r="CF155" s="64"/>
      <c r="CG155" s="255"/>
      <c r="CH155" s="255"/>
      <c r="CI155" s="255"/>
      <c r="CJ155" s="255"/>
      <c r="CK155" s="255"/>
      <c r="CL155" s="256"/>
      <c r="CM155" s="256"/>
      <c r="CN155" s="256"/>
      <c r="CO155" s="256"/>
      <c r="CP155" s="256"/>
      <c r="CQ155" s="247"/>
      <c r="CR155" s="64"/>
      <c r="CS155" s="226"/>
      <c r="CT155" s="226"/>
      <c r="CU155" s="226"/>
      <c r="CV155" s="226"/>
      <c r="CW155" s="226"/>
      <c r="CX155" s="247"/>
      <c r="CY155" s="64"/>
      <c r="CZ155" s="256"/>
      <c r="DA155" s="256"/>
      <c r="DB155" s="256"/>
      <c r="DC155" s="256"/>
      <c r="DD155" s="256"/>
    </row>
    <row r="156" spans="1:108" ht="16.5" x14ac:dyDescent="0.3">
      <c r="A156" s="411">
        <v>2025</v>
      </c>
      <c r="B156" s="64" t="s">
        <v>47</v>
      </c>
      <c r="C156" s="358" t="s">
        <v>98</v>
      </c>
      <c r="D156" s="359">
        <v>20940.72</v>
      </c>
      <c r="E156" s="359">
        <v>35624.801999999996</v>
      </c>
      <c r="F156" s="360">
        <v>5612.8099999999995</v>
      </c>
      <c r="G156" s="118">
        <v>62178.332000000002</v>
      </c>
      <c r="H156" s="54"/>
      <c r="I156" s="54"/>
      <c r="BX156" s="247"/>
      <c r="BY156" s="64"/>
      <c r="BZ156" s="254"/>
      <c r="CA156" s="254"/>
      <c r="CB156" s="254"/>
      <c r="CC156" s="254"/>
      <c r="CD156" s="254"/>
      <c r="CE156" s="247"/>
      <c r="CF156" s="64"/>
      <c r="CG156" s="255"/>
      <c r="CH156" s="255"/>
      <c r="CI156" s="255"/>
      <c r="CJ156" s="255"/>
      <c r="CK156" s="255"/>
      <c r="CL156" s="256"/>
      <c r="CM156" s="256"/>
      <c r="CN156" s="256"/>
      <c r="CO156" s="256"/>
      <c r="CP156" s="256"/>
      <c r="CQ156" s="247"/>
      <c r="CR156" s="64"/>
      <c r="CS156" s="226"/>
      <c r="CT156" s="226"/>
      <c r="CU156" s="226"/>
      <c r="CV156" s="226"/>
      <c r="CW156" s="226"/>
      <c r="CX156" s="247"/>
      <c r="CY156" s="64"/>
      <c r="CZ156" s="256"/>
      <c r="DA156" s="256"/>
      <c r="DB156" s="256"/>
      <c r="DC156" s="256"/>
      <c r="DD156" s="256"/>
    </row>
    <row r="157" spans="1:108" ht="16.5" x14ac:dyDescent="0.3">
      <c r="A157" s="391">
        <v>2025</v>
      </c>
      <c r="B157" s="353" t="s">
        <v>48</v>
      </c>
      <c r="C157" s="354" t="s">
        <v>98</v>
      </c>
      <c r="D157" s="355">
        <v>19909.489999999998</v>
      </c>
      <c r="E157" s="355">
        <v>34118.119999999995</v>
      </c>
      <c r="F157" s="356">
        <v>4624.6400000000003</v>
      </c>
      <c r="G157" s="357">
        <v>58652.25</v>
      </c>
      <c r="H157" s="54"/>
      <c r="I157" s="54"/>
      <c r="BX157" s="247"/>
      <c r="BY157" s="64"/>
      <c r="BZ157" s="254"/>
      <c r="CA157" s="254"/>
      <c r="CB157" s="254"/>
      <c r="CC157" s="254"/>
      <c r="CD157" s="254"/>
      <c r="CE157" s="247"/>
      <c r="CF157" s="64"/>
      <c r="CG157" s="255"/>
      <c r="CH157" s="255"/>
      <c r="CI157" s="255"/>
      <c r="CJ157" s="255"/>
      <c r="CK157" s="255"/>
      <c r="CL157" s="256"/>
      <c r="CM157" s="256"/>
      <c r="CN157" s="256"/>
      <c r="CO157" s="256"/>
      <c r="CP157" s="256"/>
      <c r="CQ157" s="247"/>
      <c r="CR157" s="64"/>
      <c r="CS157" s="226"/>
      <c r="CT157" s="226"/>
      <c r="CU157" s="226"/>
      <c r="CV157" s="226"/>
      <c r="CW157" s="226"/>
      <c r="CX157" s="247"/>
      <c r="CY157" s="64"/>
      <c r="CZ157" s="256"/>
      <c r="DA157" s="256"/>
      <c r="DB157" s="256"/>
      <c r="DC157" s="256"/>
      <c r="DD157" s="256"/>
    </row>
    <row r="158" spans="1:108" ht="16.5" x14ac:dyDescent="0.3">
      <c r="A158" s="411">
        <v>2025</v>
      </c>
      <c r="B158" s="64" t="s">
        <v>49</v>
      </c>
      <c r="C158" s="358" t="s">
        <v>98</v>
      </c>
      <c r="D158" s="359">
        <v>18939.8</v>
      </c>
      <c r="E158" s="359">
        <v>31581.679999999997</v>
      </c>
      <c r="F158" s="360">
        <v>4053.87</v>
      </c>
      <c r="G158" s="118">
        <v>54575.350000000006</v>
      </c>
      <c r="H158" s="54"/>
      <c r="I158" s="54"/>
      <c r="BX158" s="247"/>
      <c r="BY158" s="64"/>
      <c r="BZ158" s="254"/>
      <c r="CA158" s="254"/>
      <c r="CB158" s="254"/>
      <c r="CC158" s="254"/>
      <c r="CD158" s="254"/>
      <c r="CE158" s="247"/>
      <c r="CF158" s="64"/>
      <c r="CG158" s="255"/>
      <c r="CH158" s="255"/>
      <c r="CI158" s="255"/>
      <c r="CJ158" s="255"/>
      <c r="CK158" s="255"/>
      <c r="CL158" s="256"/>
      <c r="CM158" s="256"/>
      <c r="CN158" s="256"/>
      <c r="CO158" s="256"/>
      <c r="CP158" s="256"/>
      <c r="CQ158" s="247"/>
      <c r="CR158" s="64"/>
      <c r="CS158" s="226"/>
      <c r="CT158" s="226"/>
      <c r="CU158" s="226"/>
      <c r="CV158" s="226"/>
      <c r="CW158" s="226"/>
      <c r="CX158" s="247"/>
      <c r="CY158" s="64"/>
      <c r="CZ158" s="256"/>
      <c r="DA158" s="256"/>
      <c r="DB158" s="256"/>
      <c r="DC158" s="256"/>
      <c r="DD158" s="256"/>
    </row>
    <row r="159" spans="1:108" ht="16.5" x14ac:dyDescent="0.3">
      <c r="A159" s="391">
        <v>2026</v>
      </c>
      <c r="B159" s="353" t="s">
        <v>50</v>
      </c>
      <c r="C159" s="354" t="s">
        <v>98</v>
      </c>
      <c r="D159" s="355">
        <v>17209.519999999997</v>
      </c>
      <c r="E159" s="355">
        <v>32292.810000000005</v>
      </c>
      <c r="F159" s="356">
        <v>3902.2299999999996</v>
      </c>
      <c r="G159" s="357">
        <v>53404.56</v>
      </c>
      <c r="H159" s="54"/>
      <c r="I159" s="54"/>
      <c r="BX159" s="247"/>
      <c r="BY159" s="64"/>
      <c r="BZ159" s="254"/>
      <c r="CA159" s="254"/>
      <c r="CB159" s="254"/>
      <c r="CC159" s="254"/>
      <c r="CD159" s="254"/>
      <c r="CE159" s="247"/>
      <c r="CF159" s="64"/>
      <c r="CG159" s="255"/>
      <c r="CH159" s="255"/>
      <c r="CI159" s="255"/>
      <c r="CJ159" s="255"/>
      <c r="CK159" s="255"/>
      <c r="CL159" s="256"/>
      <c r="CM159" s="256"/>
      <c r="CN159" s="256"/>
      <c r="CO159" s="256"/>
      <c r="CP159" s="256"/>
      <c r="CQ159" s="247"/>
      <c r="CR159" s="64"/>
      <c r="CS159" s="226"/>
      <c r="CT159" s="226"/>
      <c r="CU159" s="226"/>
      <c r="CV159" s="226"/>
      <c r="CW159" s="226"/>
      <c r="CX159" s="247"/>
      <c r="CY159" s="64"/>
      <c r="CZ159" s="256"/>
      <c r="DA159" s="256"/>
      <c r="DB159" s="256"/>
      <c r="DC159" s="256"/>
      <c r="DD159" s="256"/>
    </row>
    <row r="160" spans="1:108" ht="16.5" x14ac:dyDescent="0.3">
      <c r="A160" s="411">
        <v>2026</v>
      </c>
      <c r="B160" s="64" t="s">
        <v>51</v>
      </c>
      <c r="C160" s="358" t="s">
        <v>98</v>
      </c>
      <c r="D160" s="359">
        <v>17534.739999999998</v>
      </c>
      <c r="E160" s="359">
        <v>29088.019999999997</v>
      </c>
      <c r="F160" s="360">
        <v>3725.46</v>
      </c>
      <c r="G160" s="118">
        <v>50348.22</v>
      </c>
      <c r="H160" s="54"/>
      <c r="I160" s="54"/>
      <c r="BX160" s="247"/>
      <c r="BY160" s="64"/>
      <c r="BZ160" s="254"/>
      <c r="CA160" s="254"/>
      <c r="CB160" s="254"/>
      <c r="CC160" s="254"/>
      <c r="CD160" s="254"/>
      <c r="CE160" s="247"/>
      <c r="CF160" s="64"/>
      <c r="CG160" s="255"/>
      <c r="CH160" s="255"/>
      <c r="CI160" s="255"/>
      <c r="CJ160" s="255"/>
      <c r="CK160" s="255"/>
      <c r="CL160" s="256"/>
      <c r="CM160" s="256"/>
      <c r="CN160" s="256"/>
      <c r="CO160" s="256"/>
      <c r="CP160" s="256"/>
      <c r="CQ160" s="247"/>
      <c r="CR160" s="64"/>
      <c r="CS160" s="226"/>
      <c r="CT160" s="226"/>
      <c r="CU160" s="226"/>
      <c r="CV160" s="226"/>
      <c r="CW160" s="226"/>
      <c r="CX160" s="247"/>
      <c r="CY160" s="64"/>
      <c r="CZ160" s="256"/>
      <c r="DA160" s="256"/>
      <c r="DB160" s="256"/>
      <c r="DC160" s="256"/>
      <c r="DD160" s="256"/>
    </row>
    <row r="161" spans="1:108" ht="16.5" x14ac:dyDescent="0.3">
      <c r="A161" s="391">
        <v>2026</v>
      </c>
      <c r="B161" s="353" t="s">
        <v>52</v>
      </c>
      <c r="C161" s="354" t="s">
        <v>98</v>
      </c>
      <c r="D161" s="355">
        <v>25815.75</v>
      </c>
      <c r="E161" s="355">
        <v>37380.46</v>
      </c>
      <c r="F161" s="356">
        <v>4828.08</v>
      </c>
      <c r="G161" s="357">
        <v>68024.289999999994</v>
      </c>
      <c r="H161" s="54"/>
      <c r="I161" s="54"/>
      <c r="BX161" s="247"/>
      <c r="BY161" s="64"/>
      <c r="BZ161" s="254"/>
      <c r="CA161" s="254"/>
      <c r="CB161" s="254"/>
      <c r="CC161" s="254"/>
      <c r="CD161" s="254"/>
      <c r="CE161" s="247"/>
      <c r="CF161" s="64"/>
      <c r="CG161" s="255"/>
      <c r="CH161" s="255"/>
      <c r="CI161" s="255"/>
      <c r="CJ161" s="255"/>
      <c r="CK161" s="255"/>
      <c r="CL161" s="256"/>
      <c r="CM161" s="256"/>
      <c r="CN161" s="256"/>
      <c r="CO161" s="256"/>
      <c r="CP161" s="256"/>
      <c r="CQ161" s="247"/>
      <c r="CR161" s="64"/>
      <c r="CS161" s="226"/>
      <c r="CT161" s="226"/>
      <c r="CU161" s="226"/>
      <c r="CV161" s="226"/>
      <c r="CW161" s="226"/>
      <c r="CX161" s="247"/>
      <c r="CY161" s="64"/>
      <c r="CZ161" s="256"/>
      <c r="DA161" s="256"/>
      <c r="DB161" s="256"/>
      <c r="DC161" s="256"/>
      <c r="DD161" s="256"/>
    </row>
    <row r="162" spans="1:108" ht="16.5" x14ac:dyDescent="0.3">
      <c r="A162" s="410">
        <v>2026</v>
      </c>
      <c r="B162" s="64" t="s">
        <v>40</v>
      </c>
      <c r="C162" s="358" t="s">
        <v>98</v>
      </c>
      <c r="D162" s="359">
        <v>22101.97</v>
      </c>
      <c r="E162" s="359">
        <v>31885.679999999997</v>
      </c>
      <c r="F162" s="360">
        <v>4663.71</v>
      </c>
      <c r="G162" s="118">
        <v>58651.359999999993</v>
      </c>
      <c r="H162" s="54"/>
      <c r="I162" s="54"/>
      <c r="BX162" s="247"/>
      <c r="BY162" s="64"/>
      <c r="BZ162" s="254"/>
      <c r="CA162" s="254"/>
      <c r="CB162" s="254"/>
      <c r="CC162" s="254"/>
      <c r="CD162" s="254"/>
      <c r="CE162" s="247"/>
      <c r="CF162" s="64"/>
      <c r="CG162" s="255"/>
      <c r="CH162" s="255"/>
      <c r="CI162" s="255"/>
      <c r="CJ162" s="255"/>
      <c r="CK162" s="255"/>
      <c r="CL162" s="256"/>
      <c r="CM162" s="256"/>
      <c r="CN162" s="256"/>
      <c r="CO162" s="256"/>
      <c r="CP162" s="256"/>
      <c r="CQ162" s="247"/>
      <c r="CR162" s="64"/>
      <c r="CS162" s="226"/>
      <c r="CT162" s="226"/>
      <c r="CU162" s="226"/>
      <c r="CV162" s="226"/>
      <c r="CW162" s="226"/>
      <c r="CX162" s="247"/>
      <c r="CY162" s="64"/>
      <c r="CZ162" s="256"/>
      <c r="DA162" s="256"/>
      <c r="DB162" s="256"/>
      <c r="DC162" s="256"/>
      <c r="DD162" s="256"/>
    </row>
    <row r="163" spans="1:108" ht="16.5" x14ac:dyDescent="0.3">
      <c r="A163" s="391">
        <v>2026</v>
      </c>
      <c r="B163" s="353" t="s">
        <v>42</v>
      </c>
      <c r="C163" s="354" t="s">
        <v>98</v>
      </c>
      <c r="D163" s="355">
        <v>25730.11</v>
      </c>
      <c r="E163" s="355">
        <v>33756.369999999995</v>
      </c>
      <c r="F163" s="356">
        <v>5091.1100000000006</v>
      </c>
      <c r="G163" s="357">
        <v>64577.590000000004</v>
      </c>
      <c r="H163" s="54"/>
      <c r="I163" s="54"/>
      <c r="BX163" s="247"/>
      <c r="BY163" s="64"/>
      <c r="BZ163" s="254"/>
      <c r="CA163" s="254"/>
      <c r="CB163" s="254"/>
      <c r="CC163" s="254"/>
      <c r="CD163" s="254"/>
      <c r="CE163" s="247"/>
      <c r="CF163" s="64"/>
      <c r="CG163" s="255"/>
      <c r="CH163" s="255"/>
      <c r="CI163" s="255"/>
      <c r="CJ163" s="255"/>
      <c r="CK163" s="255"/>
      <c r="CL163" s="256"/>
      <c r="CM163" s="256"/>
      <c r="CN163" s="256"/>
      <c r="CO163" s="256"/>
      <c r="CP163" s="256"/>
      <c r="CQ163" s="247"/>
      <c r="CR163" s="64"/>
      <c r="CS163" s="226"/>
      <c r="CT163" s="226"/>
      <c r="CU163" s="226"/>
      <c r="CV163" s="226"/>
      <c r="CW163" s="226"/>
      <c r="CX163" s="247"/>
      <c r="CY163" s="64"/>
      <c r="CZ163" s="256"/>
      <c r="DA163" s="256"/>
      <c r="DB163" s="256"/>
      <c r="DC163" s="256"/>
      <c r="DD163" s="256"/>
    </row>
    <row r="164" spans="1:108" ht="16.5" x14ac:dyDescent="0.3">
      <c r="A164" s="410">
        <v>2026</v>
      </c>
      <c r="B164" s="64" t="s">
        <v>43</v>
      </c>
      <c r="C164" s="358" t="s">
        <v>98</v>
      </c>
      <c r="D164" s="359">
        <v>24665.480000000003</v>
      </c>
      <c r="E164" s="359">
        <v>31065.87</v>
      </c>
      <c r="F164" s="360">
        <v>4791.6100000000006</v>
      </c>
      <c r="G164" s="118">
        <v>60522.960000000006</v>
      </c>
      <c r="H164" s="54"/>
      <c r="I164" s="54"/>
      <c r="BX164" s="247"/>
      <c r="BY164" s="64"/>
      <c r="BZ164" s="254"/>
      <c r="CA164" s="254"/>
      <c r="CB164" s="254"/>
      <c r="CC164" s="254"/>
      <c r="CD164" s="254"/>
      <c r="CE164" s="247"/>
      <c r="CF164" s="64"/>
      <c r="CG164" s="255"/>
      <c r="CH164" s="255"/>
      <c r="CI164" s="255"/>
      <c r="CJ164" s="255"/>
      <c r="CK164" s="255"/>
      <c r="CL164" s="256"/>
      <c r="CM164" s="256"/>
      <c r="CN164" s="256"/>
      <c r="CO164" s="256"/>
      <c r="CP164" s="256"/>
      <c r="CQ164" s="247"/>
      <c r="CR164" s="64"/>
      <c r="CS164" s="226"/>
      <c r="CT164" s="226"/>
      <c r="CU164" s="226"/>
      <c r="CV164" s="226"/>
      <c r="CW164" s="226"/>
      <c r="CX164" s="247"/>
      <c r="CY164" s="64"/>
      <c r="CZ164" s="256"/>
      <c r="DA164" s="256"/>
      <c r="DB164" s="256"/>
      <c r="DC164" s="256"/>
      <c r="DD164" s="256"/>
    </row>
    <row r="165" spans="1:108" ht="16.5" x14ac:dyDescent="0.3">
      <c r="A165" s="391">
        <v>2020</v>
      </c>
      <c r="B165" s="353" t="s">
        <v>50</v>
      </c>
      <c r="C165" s="354" t="s">
        <v>99</v>
      </c>
      <c r="D165" s="355">
        <v>46474.920000000006</v>
      </c>
      <c r="E165" s="355">
        <v>43683.120499999997</v>
      </c>
      <c r="F165" s="356">
        <v>11211.6175</v>
      </c>
      <c r="G165" s="357">
        <v>101369.658</v>
      </c>
      <c r="H165" s="54"/>
      <c r="I165" s="54"/>
      <c r="BX165" s="247"/>
      <c r="BY165" s="64"/>
      <c r="BZ165" s="254"/>
      <c r="CA165" s="254"/>
      <c r="CB165" s="254"/>
      <c r="CC165" s="254"/>
      <c r="CD165" s="254"/>
      <c r="CE165" s="247"/>
      <c r="CF165" s="64"/>
      <c r="CG165" s="255"/>
      <c r="CH165" s="255"/>
      <c r="CI165" s="255"/>
      <c r="CJ165" s="255"/>
      <c r="CK165" s="255"/>
      <c r="CL165" s="256"/>
      <c r="CM165" s="256"/>
      <c r="CN165" s="256"/>
      <c r="CO165" s="256"/>
      <c r="CP165" s="256"/>
      <c r="CQ165" s="247"/>
      <c r="CR165" s="64"/>
      <c r="CS165" s="226"/>
      <c r="CT165" s="226"/>
      <c r="CU165" s="226"/>
      <c r="CV165" s="226"/>
      <c r="CW165" s="226"/>
      <c r="CX165" s="247"/>
      <c r="CY165" s="64"/>
      <c r="CZ165" s="256"/>
      <c r="DA165" s="256"/>
      <c r="DB165" s="256"/>
      <c r="DC165" s="256"/>
      <c r="DD165" s="256"/>
    </row>
    <row r="166" spans="1:108" ht="16.5" x14ac:dyDescent="0.3">
      <c r="A166" s="410">
        <v>2020</v>
      </c>
      <c r="B166" s="64" t="s">
        <v>51</v>
      </c>
      <c r="C166" s="358" t="s">
        <v>99</v>
      </c>
      <c r="D166" s="359">
        <v>56823.77999999997</v>
      </c>
      <c r="E166" s="359">
        <v>41949.709000000017</v>
      </c>
      <c r="F166" s="360">
        <v>13007.187999999998</v>
      </c>
      <c r="G166" s="118">
        <v>111780.67699999998</v>
      </c>
      <c r="H166" s="54"/>
      <c r="I166" s="54"/>
      <c r="BX166" s="247"/>
      <c r="BY166" s="64"/>
      <c r="BZ166" s="254"/>
      <c r="CA166" s="254"/>
      <c r="CB166" s="254"/>
      <c r="CC166" s="254"/>
      <c r="CD166" s="254"/>
      <c r="CE166" s="247"/>
      <c r="CF166" s="64"/>
      <c r="CG166" s="255"/>
      <c r="CH166" s="255"/>
      <c r="CI166" s="255"/>
      <c r="CJ166" s="255"/>
      <c r="CK166" s="255"/>
      <c r="CL166" s="256"/>
      <c r="CM166" s="256"/>
      <c r="CN166" s="256"/>
      <c r="CO166" s="256"/>
      <c r="CP166" s="256"/>
      <c r="CQ166" s="247"/>
      <c r="CR166" s="64"/>
      <c r="CS166" s="226"/>
      <c r="CT166" s="226"/>
      <c r="CU166" s="226"/>
      <c r="CV166" s="226"/>
      <c r="CW166" s="226"/>
      <c r="CX166" s="247"/>
      <c r="CY166" s="64"/>
      <c r="CZ166" s="256"/>
      <c r="DA166" s="256"/>
      <c r="DB166" s="256"/>
      <c r="DC166" s="256"/>
      <c r="DD166" s="256"/>
    </row>
    <row r="167" spans="1:108" ht="16.5" x14ac:dyDescent="0.3">
      <c r="A167" s="391">
        <v>2020</v>
      </c>
      <c r="B167" s="353" t="s">
        <v>52</v>
      </c>
      <c r="C167" s="354" t="s">
        <v>99</v>
      </c>
      <c r="D167" s="355">
        <v>33819.044999999984</v>
      </c>
      <c r="E167" s="355">
        <v>27624.585999999999</v>
      </c>
      <c r="F167" s="356">
        <v>9595.0299999999988</v>
      </c>
      <c r="G167" s="357">
        <v>71038.660999999978</v>
      </c>
      <c r="H167" s="54"/>
      <c r="I167" s="54"/>
      <c r="BX167" s="247"/>
      <c r="BY167" s="64"/>
      <c r="BZ167" s="254"/>
      <c r="CA167" s="254"/>
      <c r="CB167" s="254"/>
      <c r="CC167" s="254"/>
      <c r="CD167" s="254"/>
      <c r="CE167" s="247"/>
      <c r="CF167" s="64"/>
      <c r="CG167" s="255"/>
      <c r="CH167" s="255"/>
      <c r="CI167" s="255"/>
      <c r="CJ167" s="255"/>
      <c r="CK167" s="255"/>
      <c r="CL167" s="256"/>
      <c r="CM167" s="256"/>
      <c r="CN167" s="256"/>
      <c r="CO167" s="256"/>
      <c r="CP167" s="256"/>
      <c r="CQ167" s="247"/>
      <c r="CR167" s="64"/>
      <c r="CS167" s="226"/>
      <c r="CT167" s="226"/>
      <c r="CU167" s="226"/>
      <c r="CV167" s="226"/>
      <c r="CW167" s="226"/>
      <c r="CX167" s="247"/>
      <c r="CY167" s="64"/>
      <c r="CZ167" s="256"/>
      <c r="DA167" s="256"/>
      <c r="DB167" s="256"/>
      <c r="DC167" s="256"/>
      <c r="DD167" s="256"/>
    </row>
    <row r="168" spans="1:108" ht="16.5" x14ac:dyDescent="0.3">
      <c r="A168" s="410">
        <v>2020</v>
      </c>
      <c r="B168" s="64" t="s">
        <v>40</v>
      </c>
      <c r="C168" s="358" t="s">
        <v>99</v>
      </c>
      <c r="D168" s="359">
        <v>731.63000000000011</v>
      </c>
      <c r="E168" s="359">
        <v>8697.7084999999988</v>
      </c>
      <c r="F168" s="360">
        <v>304.22000000000003</v>
      </c>
      <c r="G168" s="118">
        <v>9733.5584999999992</v>
      </c>
      <c r="H168" s="54"/>
      <c r="I168" s="54"/>
      <c r="BX168" s="247"/>
      <c r="BY168" s="64"/>
      <c r="BZ168" s="254"/>
      <c r="CA168" s="254"/>
      <c r="CB168" s="254"/>
      <c r="CC168" s="254"/>
      <c r="CD168" s="254"/>
      <c r="CE168" s="247"/>
      <c r="CF168" s="64"/>
      <c r="CG168" s="255"/>
      <c r="CH168" s="255"/>
      <c r="CI168" s="255"/>
      <c r="CJ168" s="255"/>
      <c r="CK168" s="255"/>
      <c r="CL168" s="256"/>
      <c r="CM168" s="256"/>
      <c r="CN168" s="256"/>
      <c r="CO168" s="256"/>
      <c r="CP168" s="256"/>
      <c r="CQ168" s="247"/>
      <c r="CR168" s="64"/>
      <c r="CS168" s="226"/>
      <c r="CT168" s="226"/>
      <c r="CU168" s="226"/>
      <c r="CV168" s="226"/>
      <c r="CW168" s="226"/>
      <c r="CX168" s="247"/>
      <c r="CY168" s="64"/>
      <c r="CZ168" s="256"/>
      <c r="DA168" s="256"/>
      <c r="DB168" s="256"/>
      <c r="DC168" s="256"/>
      <c r="DD168" s="256"/>
    </row>
    <row r="169" spans="1:108" ht="16.5" x14ac:dyDescent="0.3">
      <c r="A169" s="391">
        <v>2020</v>
      </c>
      <c r="B169" s="353" t="s">
        <v>42</v>
      </c>
      <c r="C169" s="354" t="s">
        <v>99</v>
      </c>
      <c r="D169" s="355">
        <v>22301.12708239747</v>
      </c>
      <c r="E169" s="355">
        <v>29936.712996946757</v>
      </c>
      <c r="F169" s="356">
        <v>7218.0625078201301</v>
      </c>
      <c r="G169" s="357">
        <v>59455.902587164353</v>
      </c>
      <c r="H169" s="54"/>
      <c r="I169" s="54"/>
      <c r="BX169" s="247"/>
      <c r="BY169" s="64"/>
      <c r="BZ169" s="254"/>
      <c r="CA169" s="254"/>
      <c r="CB169" s="254"/>
      <c r="CC169" s="254"/>
      <c r="CD169" s="254"/>
      <c r="CE169" s="247"/>
      <c r="CF169" s="64"/>
      <c r="CG169" s="255"/>
      <c r="CH169" s="255"/>
      <c r="CI169" s="255"/>
      <c r="CJ169" s="255"/>
      <c r="CK169" s="255"/>
      <c r="CL169" s="256"/>
      <c r="CM169" s="256"/>
      <c r="CN169" s="256"/>
      <c r="CO169" s="256"/>
      <c r="CP169" s="256"/>
      <c r="CQ169" s="247"/>
      <c r="CR169" s="64"/>
      <c r="CS169" s="226"/>
      <c r="CT169" s="226"/>
      <c r="CU169" s="226"/>
      <c r="CV169" s="226"/>
      <c r="CW169" s="226"/>
      <c r="CX169" s="247"/>
      <c r="CY169" s="64"/>
      <c r="CZ169" s="256"/>
      <c r="DA169" s="256"/>
      <c r="DB169" s="256"/>
      <c r="DC169" s="256"/>
      <c r="DD169" s="256"/>
    </row>
    <row r="170" spans="1:108" ht="16.5" x14ac:dyDescent="0.3">
      <c r="A170" s="410">
        <v>2020</v>
      </c>
      <c r="B170" s="64" t="s">
        <v>43</v>
      </c>
      <c r="C170" s="358" t="s">
        <v>99</v>
      </c>
      <c r="D170" s="359">
        <v>39468.139846801758</v>
      </c>
      <c r="E170" s="359">
        <v>38020.020971534745</v>
      </c>
      <c r="F170" s="360">
        <v>11811.896983386994</v>
      </c>
      <c r="G170" s="118">
        <v>89300.057801723495</v>
      </c>
      <c r="H170" s="54"/>
      <c r="I170" s="54"/>
      <c r="BX170" s="247"/>
      <c r="BY170" s="64"/>
      <c r="BZ170" s="254"/>
      <c r="CA170" s="254"/>
      <c r="CB170" s="254"/>
      <c r="CC170" s="254"/>
      <c r="CD170" s="254"/>
      <c r="CE170" s="247"/>
      <c r="CF170" s="64"/>
      <c r="CG170" s="255"/>
      <c r="CH170" s="255"/>
      <c r="CI170" s="255"/>
      <c r="CJ170" s="255"/>
      <c r="CK170" s="255"/>
      <c r="CL170" s="256"/>
      <c r="CM170" s="256"/>
      <c r="CN170" s="256"/>
      <c r="CO170" s="256"/>
      <c r="CP170" s="256"/>
      <c r="CQ170" s="247"/>
      <c r="CR170" s="64"/>
      <c r="CS170" s="226"/>
      <c r="CT170" s="226"/>
      <c r="CU170" s="226"/>
      <c r="CV170" s="226"/>
      <c r="CW170" s="226"/>
      <c r="CX170" s="247"/>
      <c r="CY170" s="64"/>
      <c r="CZ170" s="256"/>
      <c r="DA170" s="256"/>
      <c r="DB170" s="256"/>
      <c r="DC170" s="256"/>
      <c r="DD170" s="256"/>
    </row>
    <row r="171" spans="1:108" ht="16.5" x14ac:dyDescent="0.3">
      <c r="A171" s="391">
        <v>2020</v>
      </c>
      <c r="B171" s="353" t="s">
        <v>44</v>
      </c>
      <c r="C171" s="354" t="s">
        <v>99</v>
      </c>
      <c r="D171" s="355">
        <v>42930.440758033757</v>
      </c>
      <c r="E171" s="355">
        <v>43503.610985432337</v>
      </c>
      <c r="F171" s="356">
        <v>12970.946484816759</v>
      </c>
      <c r="G171" s="357">
        <v>99404.998228282842</v>
      </c>
      <c r="H171" s="54"/>
      <c r="I171" s="54"/>
      <c r="BX171" s="247"/>
      <c r="BY171" s="64"/>
      <c r="BZ171" s="254"/>
      <c r="CA171" s="254"/>
      <c r="CB171" s="254"/>
      <c r="CC171" s="254"/>
      <c r="CD171" s="254"/>
      <c r="CE171" s="247"/>
      <c r="CF171" s="64"/>
      <c r="CG171" s="255"/>
      <c r="CH171" s="255"/>
      <c r="CI171" s="255"/>
      <c r="CJ171" s="255"/>
      <c r="CK171" s="255"/>
      <c r="CL171" s="256"/>
      <c r="CM171" s="256"/>
      <c r="CN171" s="256"/>
      <c r="CO171" s="256"/>
      <c r="CP171" s="256"/>
      <c r="CQ171" s="247"/>
      <c r="CR171" s="64"/>
      <c r="CS171" s="226"/>
      <c r="CT171" s="226"/>
      <c r="CU171" s="226"/>
      <c r="CV171" s="226"/>
      <c r="CW171" s="226"/>
      <c r="CX171" s="247"/>
      <c r="CY171" s="64"/>
      <c r="CZ171" s="256"/>
      <c r="DA171" s="256"/>
      <c r="DB171" s="256"/>
      <c r="DC171" s="256"/>
      <c r="DD171" s="256"/>
    </row>
    <row r="172" spans="1:108" ht="16.5" x14ac:dyDescent="0.3">
      <c r="A172" s="410">
        <v>2020</v>
      </c>
      <c r="B172" s="64" t="s">
        <v>45</v>
      </c>
      <c r="C172" s="358" t="s">
        <v>99</v>
      </c>
      <c r="D172" s="359">
        <v>43784.741607116688</v>
      </c>
      <c r="E172" s="359">
        <v>43171.591494079585</v>
      </c>
      <c r="F172" s="360">
        <v>12154.111488384249</v>
      </c>
      <c r="G172" s="118">
        <v>99110.444589580511</v>
      </c>
      <c r="H172" s="54"/>
      <c r="I172" s="54"/>
      <c r="BX172" s="247"/>
      <c r="BY172" s="64"/>
      <c r="BZ172" s="254"/>
      <c r="CA172" s="254"/>
      <c r="CB172" s="254"/>
      <c r="CC172" s="254"/>
      <c r="CD172" s="254"/>
      <c r="CE172" s="247"/>
      <c r="CF172" s="64"/>
      <c r="CG172" s="255"/>
      <c r="CH172" s="255"/>
      <c r="CI172" s="255"/>
      <c r="CJ172" s="255"/>
      <c r="CK172" s="255"/>
      <c r="CL172" s="256"/>
      <c r="CM172" s="256"/>
      <c r="CN172" s="256"/>
      <c r="CO172" s="256"/>
      <c r="CP172" s="256"/>
      <c r="CQ172" s="247"/>
      <c r="CR172" s="64"/>
      <c r="CS172" s="226"/>
      <c r="CT172" s="226"/>
      <c r="CU172" s="226"/>
      <c r="CV172" s="226"/>
      <c r="CW172" s="226"/>
      <c r="CX172" s="247"/>
      <c r="CY172" s="64"/>
      <c r="CZ172" s="256"/>
      <c r="DA172" s="256"/>
      <c r="DB172" s="256"/>
      <c r="DC172" s="256"/>
      <c r="DD172" s="256"/>
    </row>
    <row r="173" spans="1:108" ht="16.5" x14ac:dyDescent="0.3">
      <c r="A173" s="391">
        <v>2020</v>
      </c>
      <c r="B173" s="353" t="s">
        <v>46</v>
      </c>
      <c r="C173" s="354" t="s">
        <v>99</v>
      </c>
      <c r="D173" s="355">
        <v>49837.681836242693</v>
      </c>
      <c r="E173" s="355">
        <v>48212.92694962598</v>
      </c>
      <c r="F173" s="356">
        <v>14810.554969711306</v>
      </c>
      <c r="G173" s="357">
        <v>112861.16375557997</v>
      </c>
      <c r="H173" s="54"/>
      <c r="I173" s="54"/>
      <c r="BX173" s="247"/>
      <c r="BY173" s="64"/>
      <c r="BZ173" s="254"/>
      <c r="CA173" s="254"/>
      <c r="CB173" s="254"/>
      <c r="CC173" s="254"/>
      <c r="CD173" s="254"/>
      <c r="CE173" s="247"/>
      <c r="CF173" s="64"/>
      <c r="CG173" s="255"/>
      <c r="CH173" s="255"/>
      <c r="CI173" s="255"/>
      <c r="CJ173" s="255"/>
      <c r="CK173" s="255"/>
      <c r="CL173" s="256"/>
      <c r="CM173" s="256"/>
      <c r="CN173" s="256"/>
      <c r="CO173" s="256"/>
      <c r="CP173" s="256"/>
      <c r="CQ173" s="247"/>
      <c r="CR173" s="64"/>
      <c r="CS173" s="226"/>
      <c r="CT173" s="226"/>
      <c r="CU173" s="226"/>
      <c r="CV173" s="226"/>
      <c r="CW173" s="226"/>
      <c r="CX173" s="247"/>
      <c r="CY173" s="64"/>
      <c r="CZ173" s="256"/>
      <c r="DA173" s="256"/>
      <c r="DB173" s="256"/>
      <c r="DC173" s="256"/>
      <c r="DD173" s="256"/>
    </row>
    <row r="174" spans="1:108" ht="16.5" x14ac:dyDescent="0.3">
      <c r="A174" s="410">
        <v>2020</v>
      </c>
      <c r="B174" s="64" t="s">
        <v>47</v>
      </c>
      <c r="C174" s="358" t="s">
        <v>99</v>
      </c>
      <c r="D174" s="359">
        <v>53794.043638122545</v>
      </c>
      <c r="E174" s="359">
        <v>49079.844496794161</v>
      </c>
      <c r="F174" s="360">
        <v>18175.802493019106</v>
      </c>
      <c r="G174" s="118">
        <v>121049.69062793581</v>
      </c>
      <c r="H174" s="54"/>
      <c r="I174" s="54"/>
      <c r="BX174" s="247"/>
      <c r="BY174" s="64"/>
      <c r="BZ174" s="254"/>
      <c r="CA174" s="254"/>
      <c r="CB174" s="254"/>
      <c r="CC174" s="254"/>
      <c r="CD174" s="254"/>
      <c r="CE174" s="247"/>
      <c r="CF174" s="64"/>
      <c r="CG174" s="255"/>
      <c r="CH174" s="255"/>
      <c r="CI174" s="255"/>
      <c r="CJ174" s="255"/>
      <c r="CK174" s="255"/>
      <c r="CL174" s="256"/>
      <c r="CM174" s="256"/>
      <c r="CN174" s="256"/>
      <c r="CO174" s="256"/>
      <c r="CP174" s="256"/>
      <c r="CQ174" s="247"/>
      <c r="CR174" s="64"/>
      <c r="CS174" s="226"/>
      <c r="CT174" s="226"/>
      <c r="CU174" s="226"/>
      <c r="CV174" s="226"/>
      <c r="CW174" s="226"/>
      <c r="CX174" s="247"/>
      <c r="CY174" s="64"/>
      <c r="CZ174" s="256"/>
      <c r="DA174" s="256"/>
      <c r="DB174" s="256"/>
      <c r="DC174" s="256"/>
      <c r="DD174" s="256"/>
    </row>
    <row r="175" spans="1:108" ht="16.5" x14ac:dyDescent="0.3">
      <c r="A175" s="391">
        <v>2020</v>
      </c>
      <c r="B175" s="353" t="s">
        <v>48</v>
      </c>
      <c r="C175" s="354" t="s">
        <v>99</v>
      </c>
      <c r="D175" s="355">
        <v>46238.964162677774</v>
      </c>
      <c r="E175" s="355">
        <v>45809.298490915047</v>
      </c>
      <c r="F175" s="356">
        <v>13657.075006561279</v>
      </c>
      <c r="G175" s="357">
        <v>105705.33766015409</v>
      </c>
      <c r="H175" s="54"/>
      <c r="I175" s="54"/>
      <c r="BX175" s="247"/>
      <c r="BY175" s="64"/>
      <c r="BZ175" s="254"/>
      <c r="CA175" s="254"/>
      <c r="CB175" s="254"/>
      <c r="CC175" s="254"/>
      <c r="CD175" s="254"/>
      <c r="CE175" s="247"/>
      <c r="CF175" s="64"/>
      <c r="CG175" s="255"/>
      <c r="CH175" s="255"/>
      <c r="CI175" s="255"/>
      <c r="CJ175" s="255"/>
      <c r="CK175" s="255"/>
      <c r="CL175" s="256"/>
      <c r="CM175" s="256"/>
      <c r="CN175" s="256"/>
      <c r="CO175" s="256"/>
      <c r="CP175" s="256"/>
      <c r="CQ175" s="247"/>
      <c r="CR175" s="64"/>
      <c r="CS175" s="226"/>
      <c r="CT175" s="226"/>
      <c r="CU175" s="226"/>
      <c r="CV175" s="226"/>
      <c r="CW175" s="226"/>
      <c r="CX175" s="247"/>
      <c r="CY175" s="64"/>
      <c r="CZ175" s="256"/>
      <c r="DA175" s="256"/>
      <c r="DB175" s="256"/>
      <c r="DC175" s="256"/>
      <c r="DD175" s="256"/>
    </row>
    <row r="176" spans="1:108" ht="16.5" x14ac:dyDescent="0.3">
      <c r="A176" s="410">
        <v>2020</v>
      </c>
      <c r="B176" s="64" t="s">
        <v>49</v>
      </c>
      <c r="C176" s="358" t="s">
        <v>99</v>
      </c>
      <c r="D176" s="359">
        <v>44051.074002746587</v>
      </c>
      <c r="E176" s="359">
        <v>40963.469511831223</v>
      </c>
      <c r="F176" s="360">
        <v>12779.546495532039</v>
      </c>
      <c r="G176" s="118">
        <v>97794.090010109867</v>
      </c>
      <c r="H176" s="54"/>
      <c r="I176" s="54"/>
      <c r="BX176" s="247"/>
      <c r="BY176" s="64"/>
      <c r="BZ176" s="254"/>
      <c r="CA176" s="254"/>
      <c r="CB176" s="254"/>
      <c r="CC176" s="254"/>
      <c r="CD176" s="254"/>
      <c r="CE176" s="247"/>
      <c r="CF176" s="64"/>
      <c r="CG176" s="255"/>
      <c r="CH176" s="255"/>
      <c r="CI176" s="255"/>
      <c r="CJ176" s="255"/>
      <c r="CK176" s="255"/>
      <c r="CL176" s="256"/>
      <c r="CM176" s="256"/>
      <c r="CN176" s="256"/>
      <c r="CO176" s="256"/>
      <c r="CP176" s="256"/>
      <c r="CQ176" s="247"/>
      <c r="CR176" s="64"/>
      <c r="CS176" s="226"/>
      <c r="CT176" s="226"/>
      <c r="CU176" s="226"/>
      <c r="CV176" s="226"/>
      <c r="CW176" s="226"/>
      <c r="CX176" s="247"/>
      <c r="CY176" s="64"/>
      <c r="CZ176" s="256"/>
      <c r="DA176" s="256"/>
      <c r="DB176" s="256"/>
      <c r="DC176" s="256"/>
      <c r="DD176" s="256"/>
    </row>
    <row r="177" spans="1:108" ht="16.5" x14ac:dyDescent="0.3">
      <c r="A177" s="391">
        <v>2021</v>
      </c>
      <c r="B177" s="353" t="s">
        <v>50</v>
      </c>
      <c r="C177" s="354" t="s">
        <v>99</v>
      </c>
      <c r="D177" s="355">
        <v>39179.953831085215</v>
      </c>
      <c r="E177" s="355">
        <v>33618.044995117198</v>
      </c>
      <c r="F177" s="356">
        <v>11007.15500404358</v>
      </c>
      <c r="G177" s="357">
        <v>83805.15383024601</v>
      </c>
      <c r="H177" s="54"/>
      <c r="I177" s="54"/>
      <c r="BX177" s="247"/>
      <c r="BY177" s="64"/>
      <c r="BZ177" s="254"/>
      <c r="CA177" s="254"/>
      <c r="CB177" s="254"/>
      <c r="CC177" s="254"/>
      <c r="CD177" s="254"/>
      <c r="CE177" s="247"/>
      <c r="CF177" s="64"/>
      <c r="CG177" s="255"/>
      <c r="CH177" s="255"/>
      <c r="CI177" s="255"/>
      <c r="CJ177" s="255"/>
      <c r="CK177" s="255"/>
      <c r="CL177" s="256"/>
      <c r="CM177" s="256"/>
      <c r="CN177" s="256"/>
      <c r="CO177" s="256"/>
      <c r="CP177" s="256"/>
      <c r="CQ177" s="247"/>
      <c r="CR177" s="64"/>
      <c r="CS177" s="226"/>
      <c r="CT177" s="226"/>
      <c r="CU177" s="226"/>
      <c r="CV177" s="226"/>
      <c r="CW177" s="226"/>
      <c r="CX177" s="247"/>
      <c r="CY177" s="64"/>
      <c r="CZ177" s="256"/>
      <c r="DA177" s="256"/>
      <c r="DB177" s="256"/>
      <c r="DC177" s="256"/>
      <c r="DD177" s="256"/>
    </row>
    <row r="178" spans="1:108" ht="16.5" x14ac:dyDescent="0.3">
      <c r="A178" s="410">
        <v>2021</v>
      </c>
      <c r="B178" s="64" t="s">
        <v>51</v>
      </c>
      <c r="C178" s="358" t="s">
        <v>99</v>
      </c>
      <c r="D178" s="359">
        <v>47849.073557600008</v>
      </c>
      <c r="E178" s="359">
        <v>43328.132018099983</v>
      </c>
      <c r="F178" s="360">
        <v>14005.471491899998</v>
      </c>
      <c r="G178" s="118">
        <v>105182.67706759997</v>
      </c>
      <c r="H178" s="54"/>
      <c r="I178" s="54"/>
      <c r="BX178" s="247"/>
      <c r="BY178" s="64"/>
      <c r="BZ178" s="254"/>
      <c r="CA178" s="254"/>
      <c r="CB178" s="254"/>
      <c r="CC178" s="254"/>
      <c r="CD178" s="254"/>
      <c r="CE178" s="247"/>
      <c r="CF178" s="64"/>
      <c r="CG178" s="255"/>
      <c r="CH178" s="255"/>
      <c r="CI178" s="255"/>
      <c r="CJ178" s="255"/>
      <c r="CK178" s="255"/>
      <c r="CL178" s="256"/>
      <c r="CM178" s="256"/>
      <c r="CN178" s="256"/>
      <c r="CO178" s="256"/>
      <c r="CP178" s="256"/>
      <c r="CQ178" s="247"/>
      <c r="CR178" s="64"/>
      <c r="CS178" s="226"/>
      <c r="CT178" s="226"/>
      <c r="CU178" s="226"/>
      <c r="CV178" s="226"/>
      <c r="CW178" s="226"/>
      <c r="CX178" s="247"/>
      <c r="CY178" s="64"/>
      <c r="CZ178" s="256"/>
      <c r="DA178" s="256"/>
      <c r="DB178" s="256"/>
      <c r="DC178" s="256"/>
      <c r="DD178" s="256"/>
    </row>
    <row r="179" spans="1:108" ht="16.5" x14ac:dyDescent="0.3">
      <c r="A179" s="391">
        <v>2021</v>
      </c>
      <c r="B179" s="353" t="s">
        <v>52</v>
      </c>
      <c r="C179" s="354" t="s">
        <v>99</v>
      </c>
      <c r="D179" s="355">
        <v>53435.431255432151</v>
      </c>
      <c r="E179" s="355">
        <v>46091.008474984534</v>
      </c>
      <c r="F179" s="356">
        <v>17016.169513513567</v>
      </c>
      <c r="G179" s="357">
        <v>116542.60924393023</v>
      </c>
      <c r="H179" s="54"/>
      <c r="I179" s="54"/>
      <c r="BX179" s="247"/>
      <c r="BY179" s="64"/>
      <c r="BZ179" s="254"/>
      <c r="CA179" s="254"/>
      <c r="CB179" s="254"/>
      <c r="CC179" s="254"/>
      <c r="CD179" s="254"/>
      <c r="CE179" s="247"/>
      <c r="CF179" s="64"/>
      <c r="CG179" s="255"/>
      <c r="CH179" s="255"/>
      <c r="CI179" s="255"/>
      <c r="CJ179" s="255"/>
      <c r="CK179" s="255"/>
      <c r="CL179" s="256"/>
      <c r="CM179" s="256"/>
      <c r="CN179" s="256"/>
      <c r="CO179" s="256"/>
      <c r="CP179" s="256"/>
      <c r="CQ179" s="247"/>
      <c r="CR179" s="64"/>
      <c r="CS179" s="226"/>
      <c r="CT179" s="226"/>
      <c r="CU179" s="226"/>
      <c r="CV179" s="226"/>
      <c r="CW179" s="226"/>
      <c r="CX179" s="247"/>
      <c r="CY179" s="64"/>
      <c r="CZ179" s="256"/>
      <c r="DA179" s="256"/>
      <c r="DB179" s="256"/>
      <c r="DC179" s="256"/>
      <c r="DD179" s="256"/>
    </row>
    <row r="180" spans="1:108" ht="16.5" x14ac:dyDescent="0.3">
      <c r="A180" s="410">
        <v>2021</v>
      </c>
      <c r="B180" s="64" t="s">
        <v>40</v>
      </c>
      <c r="C180" s="358" t="s">
        <v>99</v>
      </c>
      <c r="D180" s="359">
        <v>48220.332236938499</v>
      </c>
      <c r="E180" s="359">
        <v>39033.913461628465</v>
      </c>
      <c r="F180" s="360">
        <v>14856.336807266998</v>
      </c>
      <c r="G180" s="118">
        <v>102110.58250583397</v>
      </c>
      <c r="H180" s="54"/>
      <c r="I180" s="54"/>
      <c r="BX180" s="247"/>
      <c r="BY180" s="64"/>
      <c r="BZ180" s="254"/>
      <c r="CA180" s="254"/>
      <c r="CB180" s="254"/>
      <c r="CC180" s="254"/>
      <c r="CD180" s="254"/>
      <c r="CE180" s="247"/>
      <c r="CF180" s="64"/>
      <c r="CG180" s="255"/>
      <c r="CH180" s="255"/>
      <c r="CI180" s="255"/>
      <c r="CJ180" s="255"/>
      <c r="CK180" s="255"/>
      <c r="CL180" s="256"/>
      <c r="CM180" s="256"/>
      <c r="CN180" s="256"/>
      <c r="CO180" s="256"/>
      <c r="CP180" s="256"/>
      <c r="CQ180" s="247"/>
      <c r="CR180" s="64"/>
      <c r="CS180" s="226"/>
      <c r="CT180" s="226"/>
      <c r="CU180" s="226"/>
      <c r="CV180" s="226"/>
      <c r="CW180" s="226"/>
      <c r="CX180" s="247"/>
      <c r="CY180" s="64"/>
      <c r="CZ180" s="256"/>
      <c r="DA180" s="256"/>
      <c r="DB180" s="256"/>
      <c r="DC180" s="256"/>
      <c r="DD180" s="256"/>
    </row>
    <row r="181" spans="1:108" ht="16.5" x14ac:dyDescent="0.3">
      <c r="A181" s="391">
        <v>2021</v>
      </c>
      <c r="B181" s="353" t="s">
        <v>42</v>
      </c>
      <c r="C181" s="354" t="s">
        <v>99</v>
      </c>
      <c r="D181" s="355">
        <v>42069.788031433105</v>
      </c>
      <c r="E181" s="355">
        <v>40555.469518119811</v>
      </c>
      <c r="F181" s="356">
        <v>11529.617511997223</v>
      </c>
      <c r="G181" s="357">
        <v>94154.875061550149</v>
      </c>
      <c r="H181" s="54"/>
      <c r="I181" s="54"/>
      <c r="BX181" s="247"/>
      <c r="BY181" s="64"/>
      <c r="BZ181" s="254"/>
      <c r="CA181" s="254"/>
      <c r="CB181" s="254"/>
      <c r="CC181" s="254"/>
      <c r="CD181" s="254"/>
      <c r="CE181" s="247"/>
      <c r="CF181" s="64"/>
      <c r="CG181" s="255"/>
      <c r="CH181" s="255"/>
      <c r="CI181" s="255"/>
      <c r="CJ181" s="255"/>
      <c r="CK181" s="255"/>
      <c r="CL181" s="256"/>
      <c r="CM181" s="256"/>
      <c r="CN181" s="256"/>
      <c r="CO181" s="256"/>
      <c r="CP181" s="256"/>
      <c r="CQ181" s="247"/>
      <c r="CR181" s="64"/>
      <c r="CS181" s="226"/>
      <c r="CT181" s="226"/>
      <c r="CU181" s="226"/>
      <c r="CV181" s="226"/>
      <c r="CW181" s="226"/>
      <c r="CX181" s="247"/>
      <c r="CY181" s="64"/>
      <c r="CZ181" s="256"/>
      <c r="DA181" s="256"/>
      <c r="DB181" s="256"/>
      <c r="DC181" s="256"/>
      <c r="DD181" s="256"/>
    </row>
    <row r="182" spans="1:108" ht="16.5" x14ac:dyDescent="0.3">
      <c r="A182" s="410">
        <v>2021</v>
      </c>
      <c r="B182" s="64" t="s">
        <v>43</v>
      </c>
      <c r="C182" s="358" t="s">
        <v>99</v>
      </c>
      <c r="D182" s="359">
        <v>45255.131444763174</v>
      </c>
      <c r="E182" s="359">
        <v>40561.533526202191</v>
      </c>
      <c r="F182" s="360">
        <v>11704.003009155273</v>
      </c>
      <c r="G182" s="118">
        <v>97520.667980120648</v>
      </c>
      <c r="H182" s="54"/>
      <c r="I182" s="54"/>
      <c r="BX182" s="247"/>
      <c r="BY182" s="64"/>
      <c r="BZ182" s="254"/>
      <c r="CA182" s="254"/>
      <c r="CB182" s="254"/>
      <c r="CC182" s="254"/>
      <c r="CD182" s="254"/>
      <c r="CE182" s="247"/>
      <c r="CF182" s="64"/>
      <c r="CG182" s="255"/>
      <c r="CH182" s="255"/>
      <c r="CI182" s="255"/>
      <c r="CJ182" s="255"/>
      <c r="CK182" s="255"/>
      <c r="CL182" s="256"/>
      <c r="CM182" s="256"/>
      <c r="CN182" s="256"/>
      <c r="CO182" s="256"/>
      <c r="CP182" s="256"/>
      <c r="CQ182" s="247"/>
      <c r="CR182" s="64"/>
      <c r="CS182" s="226"/>
      <c r="CT182" s="226"/>
      <c r="CU182" s="226"/>
      <c r="CV182" s="226"/>
      <c r="CW182" s="226"/>
      <c r="CX182" s="247"/>
      <c r="CY182" s="64"/>
      <c r="CZ182" s="256"/>
      <c r="DA182" s="256"/>
      <c r="DB182" s="256"/>
      <c r="DC182" s="256"/>
      <c r="DD182" s="256"/>
    </row>
    <row r="183" spans="1:108" ht="16.5" x14ac:dyDescent="0.3">
      <c r="A183" s="391">
        <v>2021</v>
      </c>
      <c r="B183" s="353" t="s">
        <v>44</v>
      </c>
      <c r="C183" s="354" t="s">
        <v>99</v>
      </c>
      <c r="D183" s="355">
        <v>53280.608813537634</v>
      </c>
      <c r="E183" s="355">
        <v>42736.870529964435</v>
      </c>
      <c r="F183" s="356">
        <v>14347.334506811141</v>
      </c>
      <c r="G183" s="357">
        <v>110364.81385031321</v>
      </c>
      <c r="H183" s="54"/>
      <c r="I183" s="54"/>
      <c r="BX183" s="247"/>
      <c r="BY183" s="64"/>
      <c r="BZ183" s="254"/>
      <c r="CA183" s="254"/>
      <c r="CB183" s="254"/>
      <c r="CC183" s="254"/>
      <c r="CD183" s="254"/>
      <c r="CE183" s="247"/>
      <c r="CF183" s="64"/>
      <c r="CG183" s="255"/>
      <c r="CH183" s="255"/>
      <c r="CI183" s="255"/>
      <c r="CJ183" s="255"/>
      <c r="CK183" s="255"/>
      <c r="CL183" s="256"/>
      <c r="CM183" s="256"/>
      <c r="CN183" s="256"/>
      <c r="CO183" s="256"/>
      <c r="CP183" s="256"/>
      <c r="CQ183" s="247"/>
      <c r="CR183" s="64"/>
      <c r="CS183" s="226"/>
      <c r="CT183" s="226"/>
      <c r="CU183" s="226"/>
      <c r="CV183" s="226"/>
      <c r="CW183" s="226"/>
      <c r="CX183" s="247"/>
      <c r="CY183" s="64"/>
      <c r="CZ183" s="256"/>
      <c r="DA183" s="256"/>
      <c r="DB183" s="256"/>
      <c r="DC183" s="256"/>
      <c r="DD183" s="256"/>
    </row>
    <row r="184" spans="1:108" ht="16.5" x14ac:dyDescent="0.3">
      <c r="A184" s="410">
        <v>2021</v>
      </c>
      <c r="B184" s="64" t="s">
        <v>45</v>
      </c>
      <c r="C184" s="358" t="s">
        <v>99</v>
      </c>
      <c r="D184" s="359">
        <v>53005.267474243163</v>
      </c>
      <c r="E184" s="359">
        <v>44411.451052226119</v>
      </c>
      <c r="F184" s="360">
        <v>13331.306515986682</v>
      </c>
      <c r="G184" s="118">
        <v>110748.02504245596</v>
      </c>
      <c r="H184" s="54"/>
      <c r="I184" s="54"/>
      <c r="BX184" s="247"/>
      <c r="BY184" s="64"/>
      <c r="BZ184" s="254"/>
      <c r="CA184" s="254"/>
      <c r="CB184" s="254"/>
      <c r="CC184" s="254"/>
      <c r="CD184" s="254"/>
      <c r="CE184" s="247"/>
      <c r="CF184" s="64"/>
      <c r="CG184" s="255"/>
      <c r="CH184" s="255"/>
      <c r="CI184" s="255"/>
      <c r="CJ184" s="255"/>
      <c r="CK184" s="255"/>
      <c r="CL184" s="256"/>
      <c r="CM184" s="256"/>
      <c r="CN184" s="256"/>
      <c r="CO184" s="256"/>
      <c r="CP184" s="256"/>
      <c r="CQ184" s="247"/>
      <c r="CR184" s="64"/>
      <c r="CS184" s="226"/>
      <c r="CT184" s="226"/>
      <c r="CU184" s="226"/>
      <c r="CV184" s="226"/>
      <c r="CW184" s="226"/>
      <c r="CX184" s="247"/>
      <c r="CY184" s="64"/>
      <c r="CZ184" s="256"/>
      <c r="DA184" s="256"/>
      <c r="DB184" s="256"/>
      <c r="DC184" s="256"/>
      <c r="DD184" s="256"/>
    </row>
    <row r="185" spans="1:108" ht="16.5" x14ac:dyDescent="0.3">
      <c r="A185" s="391">
        <v>2021</v>
      </c>
      <c r="B185" s="353" t="s">
        <v>46</v>
      </c>
      <c r="C185" s="354" t="s">
        <v>99</v>
      </c>
      <c r="D185" s="355">
        <v>57796.401550582894</v>
      </c>
      <c r="E185" s="355">
        <v>43398.113505946159</v>
      </c>
      <c r="F185" s="356">
        <v>13254.550009651186</v>
      </c>
      <c r="G185" s="357">
        <v>114449.06506618025</v>
      </c>
      <c r="H185" s="54"/>
      <c r="I185" s="54"/>
      <c r="BX185" s="247"/>
      <c r="BY185" s="64"/>
      <c r="BZ185" s="254"/>
      <c r="CA185" s="254"/>
      <c r="CB185" s="254"/>
      <c r="CC185" s="254"/>
      <c r="CD185" s="254"/>
      <c r="CE185" s="247"/>
      <c r="CF185" s="64"/>
      <c r="CG185" s="255"/>
      <c r="CH185" s="255"/>
      <c r="CI185" s="255"/>
      <c r="CJ185" s="255"/>
      <c r="CK185" s="255"/>
      <c r="CL185" s="256"/>
      <c r="CM185" s="256"/>
      <c r="CN185" s="256"/>
      <c r="CO185" s="256"/>
      <c r="CP185" s="256"/>
      <c r="CQ185" s="247"/>
      <c r="CR185" s="64"/>
      <c r="CS185" s="226"/>
      <c r="CT185" s="226"/>
      <c r="CU185" s="226"/>
      <c r="CV185" s="226"/>
      <c r="CW185" s="226"/>
      <c r="CX185" s="247"/>
      <c r="CY185" s="64"/>
      <c r="CZ185" s="256"/>
      <c r="DA185" s="256"/>
      <c r="DB185" s="256"/>
      <c r="DC185" s="256"/>
      <c r="DD185" s="256"/>
    </row>
    <row r="186" spans="1:108" ht="16.5" x14ac:dyDescent="0.3">
      <c r="A186" s="410">
        <v>2021</v>
      </c>
      <c r="B186" s="64" t="s">
        <v>47</v>
      </c>
      <c r="C186" s="358" t="s">
        <v>99</v>
      </c>
      <c r="D186" s="359">
        <v>56932.009541809093</v>
      </c>
      <c r="E186" s="359">
        <v>46585.538984244093</v>
      </c>
      <c r="F186" s="360">
        <v>11689.718485122679</v>
      </c>
      <c r="G186" s="118">
        <v>115207.26701117586</v>
      </c>
      <c r="H186" s="54"/>
      <c r="I186" s="54"/>
      <c r="BX186" s="247"/>
      <c r="BY186" s="64"/>
      <c r="BZ186" s="254"/>
      <c r="CA186" s="254"/>
      <c r="CB186" s="254"/>
      <c r="CC186" s="254"/>
      <c r="CD186" s="254"/>
      <c r="CE186" s="247"/>
      <c r="CF186" s="64"/>
      <c r="CG186" s="255"/>
      <c r="CH186" s="255"/>
      <c r="CI186" s="255"/>
      <c r="CJ186" s="255"/>
      <c r="CK186" s="255"/>
      <c r="CL186" s="256"/>
      <c r="CM186" s="256"/>
      <c r="CN186" s="256"/>
      <c r="CO186" s="256"/>
      <c r="CP186" s="256"/>
      <c r="CQ186" s="247"/>
      <c r="CR186" s="64"/>
      <c r="CS186" s="226"/>
      <c r="CT186" s="226"/>
      <c r="CU186" s="226"/>
      <c r="CV186" s="226"/>
      <c r="CW186" s="226"/>
      <c r="CX186" s="247"/>
      <c r="CY186" s="64"/>
      <c r="CZ186" s="256"/>
      <c r="DA186" s="256"/>
      <c r="DB186" s="256"/>
      <c r="DC186" s="256"/>
      <c r="DD186" s="256"/>
    </row>
    <row r="187" spans="1:108" ht="16.5" x14ac:dyDescent="0.3">
      <c r="A187" s="391">
        <v>2021</v>
      </c>
      <c r="B187" s="353" t="s">
        <v>48</v>
      </c>
      <c r="C187" s="354" t="s">
        <v>99</v>
      </c>
      <c r="D187" s="355">
        <v>55556.243872779858</v>
      </c>
      <c r="E187" s="355">
        <v>47342.049467052944</v>
      </c>
      <c r="F187" s="356">
        <v>11270.632999010088</v>
      </c>
      <c r="G187" s="357">
        <v>114168.9263388429</v>
      </c>
      <c r="H187" s="54"/>
      <c r="I187" s="54"/>
      <c r="BX187" s="247"/>
      <c r="BY187" s="64"/>
      <c r="BZ187" s="254"/>
      <c r="CA187" s="254"/>
      <c r="CB187" s="254"/>
      <c r="CC187" s="254"/>
      <c r="CD187" s="254"/>
      <c r="CE187" s="247"/>
      <c r="CF187" s="64"/>
      <c r="CG187" s="255"/>
      <c r="CH187" s="255"/>
      <c r="CI187" s="255"/>
      <c r="CJ187" s="255"/>
      <c r="CK187" s="255"/>
      <c r="CL187" s="256"/>
      <c r="CM187" s="256"/>
      <c r="CN187" s="256"/>
      <c r="CO187" s="256"/>
      <c r="CP187" s="256"/>
      <c r="CQ187" s="247"/>
      <c r="CR187" s="64"/>
      <c r="CS187" s="226"/>
      <c r="CT187" s="226"/>
      <c r="CU187" s="226"/>
      <c r="CV187" s="226"/>
      <c r="CW187" s="226"/>
      <c r="CX187" s="247"/>
      <c r="CY187" s="64"/>
      <c r="CZ187" s="256"/>
      <c r="DA187" s="256"/>
      <c r="DB187" s="256"/>
      <c r="DC187" s="256"/>
      <c r="DD187" s="256"/>
    </row>
    <row r="188" spans="1:108" ht="16.5" x14ac:dyDescent="0.3">
      <c r="A188" s="410">
        <v>2021</v>
      </c>
      <c r="B188" s="64" t="s">
        <v>49</v>
      </c>
      <c r="C188" s="358" t="s">
        <v>99</v>
      </c>
      <c r="D188" s="359">
        <v>51530.71959295655</v>
      </c>
      <c r="E188" s="359">
        <v>38635.430988275053</v>
      </c>
      <c r="F188" s="360">
        <v>9707.2565203323375</v>
      </c>
      <c r="G188" s="118">
        <v>99873.407101563935</v>
      </c>
      <c r="H188" s="54"/>
      <c r="I188" s="54"/>
      <c r="BX188" s="247"/>
      <c r="BY188" s="64"/>
      <c r="BZ188" s="254"/>
      <c r="CA188" s="254"/>
      <c r="CB188" s="254"/>
      <c r="CC188" s="254"/>
      <c r="CD188" s="254"/>
      <c r="CE188" s="247"/>
      <c r="CF188" s="64"/>
      <c r="CG188" s="255"/>
      <c r="CH188" s="255"/>
      <c r="CI188" s="255"/>
      <c r="CJ188" s="255"/>
      <c r="CK188" s="255"/>
      <c r="CL188" s="256"/>
      <c r="CM188" s="256"/>
      <c r="CN188" s="256"/>
      <c r="CO188" s="256"/>
      <c r="CP188" s="256"/>
      <c r="CQ188" s="247"/>
      <c r="CR188" s="64"/>
      <c r="CS188" s="226"/>
      <c r="CT188" s="226"/>
      <c r="CU188" s="226"/>
      <c r="CV188" s="226"/>
      <c r="CW188" s="226"/>
      <c r="CX188" s="247"/>
      <c r="CY188" s="64"/>
      <c r="CZ188" s="256"/>
      <c r="DA188" s="256"/>
      <c r="DB188" s="256"/>
      <c r="DC188" s="256"/>
      <c r="DD188" s="256"/>
    </row>
    <row r="189" spans="1:108" ht="16.5" x14ac:dyDescent="0.3">
      <c r="A189" s="391">
        <v>2022</v>
      </c>
      <c r="B189" s="353" t="s">
        <v>50</v>
      </c>
      <c r="C189" s="354" t="s">
        <v>99</v>
      </c>
      <c r="D189" s="355">
        <v>44649.374296752911</v>
      </c>
      <c r="E189" s="355">
        <v>35146.323524814972</v>
      </c>
      <c r="F189" s="356">
        <v>8905.2235188273207</v>
      </c>
      <c r="G189" s="357">
        <v>88700.921340395202</v>
      </c>
      <c r="H189" s="54"/>
      <c r="I189" s="54"/>
      <c r="BX189" s="247"/>
      <c r="BY189" s="64"/>
      <c r="BZ189" s="254"/>
      <c r="CA189" s="254"/>
      <c r="CB189" s="254"/>
      <c r="CC189" s="254"/>
      <c r="CD189" s="254"/>
      <c r="CE189" s="247"/>
      <c r="CF189" s="64"/>
      <c r="CG189" s="255"/>
      <c r="CH189" s="255"/>
      <c r="CI189" s="255"/>
      <c r="CJ189" s="255"/>
      <c r="CK189" s="255"/>
      <c r="CL189" s="256"/>
      <c r="CM189" s="256"/>
      <c r="CN189" s="256"/>
      <c r="CO189" s="256"/>
      <c r="CP189" s="256"/>
      <c r="CQ189" s="247"/>
      <c r="CR189" s="64"/>
      <c r="CS189" s="226"/>
      <c r="CT189" s="226"/>
      <c r="CU189" s="226"/>
      <c r="CV189" s="226"/>
      <c r="CW189" s="226"/>
      <c r="CX189" s="247"/>
      <c r="CY189" s="64"/>
      <c r="CZ189" s="256"/>
      <c r="DA189" s="256"/>
      <c r="DB189" s="256"/>
      <c r="DC189" s="256"/>
      <c r="DD189" s="256"/>
    </row>
    <row r="190" spans="1:108" ht="16.5" x14ac:dyDescent="0.3">
      <c r="A190" s="410">
        <v>2022</v>
      </c>
      <c r="B190" s="64" t="s">
        <v>51</v>
      </c>
      <c r="C190" s="358" t="s">
        <v>99</v>
      </c>
      <c r="D190" s="359">
        <v>53633.650840271002</v>
      </c>
      <c r="E190" s="359">
        <v>40592.240009968278</v>
      </c>
      <c r="F190" s="360">
        <v>11335.459994029998</v>
      </c>
      <c r="G190" s="118">
        <v>105561.35084426927</v>
      </c>
      <c r="H190" s="54"/>
      <c r="I190" s="54"/>
      <c r="BX190" s="247"/>
      <c r="BY190" s="64"/>
      <c r="BZ190" s="254"/>
      <c r="CA190" s="254"/>
      <c r="CB190" s="254"/>
      <c r="CC190" s="254"/>
      <c r="CD190" s="254"/>
      <c r="CE190" s="247"/>
      <c r="CF190" s="64"/>
      <c r="CG190" s="255"/>
      <c r="CH190" s="255"/>
      <c r="CI190" s="255"/>
      <c r="CJ190" s="255"/>
      <c r="CK190" s="255"/>
      <c r="CL190" s="256"/>
      <c r="CM190" s="256"/>
      <c r="CN190" s="256"/>
      <c r="CO190" s="256"/>
      <c r="CP190" s="256"/>
      <c r="CQ190" s="247"/>
      <c r="CR190" s="64"/>
      <c r="CS190" s="226"/>
      <c r="CT190" s="226"/>
      <c r="CU190" s="226"/>
      <c r="CV190" s="226"/>
      <c r="CW190" s="226"/>
      <c r="CX190" s="247"/>
      <c r="CY190" s="64"/>
      <c r="CZ190" s="256"/>
      <c r="DA190" s="256"/>
      <c r="DB190" s="256"/>
      <c r="DC190" s="256"/>
      <c r="DD190" s="256"/>
    </row>
    <row r="191" spans="1:108" ht="16.5" x14ac:dyDescent="0.3">
      <c r="A191" s="391">
        <v>2022</v>
      </c>
      <c r="B191" s="353" t="s">
        <v>52</v>
      </c>
      <c r="C191" s="354" t="s">
        <v>99</v>
      </c>
      <c r="D191" s="355">
        <v>61872.663588195792</v>
      </c>
      <c r="E191" s="355">
        <v>47797.617528850147</v>
      </c>
      <c r="F191" s="356">
        <v>12937.458480033876</v>
      </c>
      <c r="G191" s="357">
        <v>122607.73959707981</v>
      </c>
      <c r="H191" s="54"/>
      <c r="I191" s="54"/>
      <c r="BX191" s="247"/>
      <c r="BY191" s="64"/>
      <c r="BZ191" s="254"/>
      <c r="CA191" s="254"/>
      <c r="CB191" s="254"/>
      <c r="CC191" s="254"/>
      <c r="CD191" s="254"/>
      <c r="CE191" s="247"/>
      <c r="CF191" s="64"/>
      <c r="CG191" s="255"/>
      <c r="CH191" s="255"/>
      <c r="CI191" s="255"/>
      <c r="CJ191" s="255"/>
      <c r="CK191" s="255"/>
      <c r="CL191" s="256"/>
      <c r="CM191" s="256"/>
      <c r="CN191" s="256"/>
      <c r="CO191" s="256"/>
      <c r="CP191" s="256"/>
      <c r="CQ191" s="247"/>
      <c r="CR191" s="64"/>
      <c r="CS191" s="226"/>
      <c r="CT191" s="226"/>
      <c r="CU191" s="226"/>
      <c r="CV191" s="226"/>
      <c r="CW191" s="226"/>
      <c r="CX191" s="247"/>
      <c r="CY191" s="64"/>
      <c r="CZ191" s="256"/>
      <c r="DA191" s="256"/>
      <c r="DB191" s="256"/>
      <c r="DC191" s="256"/>
      <c r="DD191" s="256"/>
    </row>
    <row r="192" spans="1:108" ht="16.5" x14ac:dyDescent="0.3">
      <c r="A192" s="410">
        <v>2022</v>
      </c>
      <c r="B192" s="64" t="s">
        <v>40</v>
      </c>
      <c r="C192" s="358" t="s">
        <v>99</v>
      </c>
      <c r="D192" s="359">
        <v>55935.319496948228</v>
      </c>
      <c r="E192" s="359">
        <v>38062.575013786482</v>
      </c>
      <c r="F192" s="360">
        <v>10889.788972305299</v>
      </c>
      <c r="G192" s="118">
        <v>104887.68348304002</v>
      </c>
      <c r="H192" s="54"/>
      <c r="I192" s="54"/>
      <c r="BX192" s="247"/>
      <c r="BY192" s="64"/>
      <c r="BZ192" s="254"/>
      <c r="CA192" s="254"/>
      <c r="CB192" s="254"/>
      <c r="CC192" s="254"/>
      <c r="CD192" s="254"/>
      <c r="CE192" s="247"/>
      <c r="CF192" s="64"/>
      <c r="CG192" s="255"/>
      <c r="CH192" s="255"/>
      <c r="CI192" s="255"/>
      <c r="CJ192" s="255"/>
      <c r="CK192" s="255"/>
      <c r="CL192" s="256"/>
      <c r="CM192" s="256"/>
      <c r="CN192" s="256"/>
      <c r="CO192" s="256"/>
      <c r="CP192" s="256"/>
      <c r="CQ192" s="247"/>
      <c r="CR192" s="64"/>
      <c r="CS192" s="226"/>
      <c r="CT192" s="226"/>
      <c r="CU192" s="226"/>
      <c r="CV192" s="226"/>
      <c r="CW192" s="226"/>
      <c r="CX192" s="247"/>
      <c r="CY192" s="64"/>
      <c r="CZ192" s="256"/>
      <c r="DA192" s="256"/>
      <c r="DB192" s="256"/>
      <c r="DC192" s="256"/>
      <c r="DD192" s="256"/>
    </row>
    <row r="193" spans="1:108" ht="16.5" x14ac:dyDescent="0.3">
      <c r="A193" s="391">
        <v>2022</v>
      </c>
      <c r="B193" s="353" t="s">
        <v>42</v>
      </c>
      <c r="C193" s="354" t="s">
        <v>99</v>
      </c>
      <c r="D193" s="355">
        <v>58743.562860382102</v>
      </c>
      <c r="E193" s="355">
        <v>41194.187439117253</v>
      </c>
      <c r="F193" s="356">
        <v>11172.852519166949</v>
      </c>
      <c r="G193" s="357">
        <v>111110.6028186663</v>
      </c>
      <c r="H193" s="54"/>
      <c r="I193" s="54"/>
      <c r="BX193" s="247"/>
      <c r="BY193" s="64"/>
      <c r="BZ193" s="254"/>
      <c r="CA193" s="254"/>
      <c r="CB193" s="254"/>
      <c r="CC193" s="254"/>
      <c r="CD193" s="254"/>
      <c r="CE193" s="247"/>
      <c r="CF193" s="64"/>
      <c r="CG193" s="255"/>
      <c r="CH193" s="255"/>
      <c r="CI193" s="255"/>
      <c r="CJ193" s="255"/>
      <c r="CK193" s="255"/>
      <c r="CL193" s="256"/>
      <c r="CM193" s="256"/>
      <c r="CN193" s="256"/>
      <c r="CO193" s="256"/>
      <c r="CP193" s="256"/>
      <c r="CQ193" s="247"/>
      <c r="CR193" s="64"/>
      <c r="CS193" s="226"/>
      <c r="CT193" s="226"/>
      <c r="CU193" s="226"/>
      <c r="CV193" s="226"/>
      <c r="CW193" s="226"/>
      <c r="CX193" s="247"/>
      <c r="CY193" s="64"/>
      <c r="CZ193" s="256"/>
      <c r="DA193" s="256"/>
      <c r="DB193" s="256"/>
      <c r="DC193" s="256"/>
      <c r="DD193" s="256"/>
    </row>
    <row r="194" spans="1:108" ht="16.5" x14ac:dyDescent="0.3">
      <c r="A194" s="410">
        <v>2022</v>
      </c>
      <c r="B194" s="64" t="s">
        <v>43</v>
      </c>
      <c r="C194" s="358" t="s">
        <v>99</v>
      </c>
      <c r="D194" s="359">
        <v>56288.19869790649</v>
      </c>
      <c r="E194" s="359">
        <v>36440.53495086544</v>
      </c>
      <c r="F194" s="360">
        <v>10612.890504314899</v>
      </c>
      <c r="G194" s="118">
        <v>103341.62415308684</v>
      </c>
      <c r="H194" s="54"/>
      <c r="I194" s="54"/>
      <c r="BX194" s="247"/>
      <c r="BY194" s="64"/>
      <c r="BZ194" s="254"/>
      <c r="CA194" s="254"/>
      <c r="CB194" s="254"/>
      <c r="CC194" s="254"/>
      <c r="CD194" s="254"/>
      <c r="CE194" s="247"/>
      <c r="CF194" s="64"/>
      <c r="CG194" s="255"/>
      <c r="CH194" s="255"/>
      <c r="CI194" s="255"/>
      <c r="CJ194" s="255"/>
      <c r="CK194" s="255"/>
      <c r="CL194" s="256"/>
      <c r="CM194" s="256"/>
      <c r="CN194" s="256"/>
      <c r="CO194" s="256"/>
      <c r="CP194" s="256"/>
      <c r="CQ194" s="247"/>
      <c r="CR194" s="64"/>
      <c r="CS194" s="226"/>
      <c r="CT194" s="226"/>
      <c r="CU194" s="226"/>
      <c r="CV194" s="226"/>
      <c r="CW194" s="226"/>
      <c r="CX194" s="247"/>
      <c r="CY194" s="64"/>
      <c r="CZ194" s="256"/>
      <c r="DA194" s="256"/>
      <c r="DB194" s="256"/>
      <c r="DC194" s="256"/>
      <c r="DD194" s="256"/>
    </row>
    <row r="195" spans="1:108" ht="16.5" x14ac:dyDescent="0.3">
      <c r="A195" s="391">
        <v>2022</v>
      </c>
      <c r="B195" s="353" t="s">
        <v>44</v>
      </c>
      <c r="C195" s="354" t="s">
        <v>99</v>
      </c>
      <c r="D195" s="355">
        <v>60180.093000000015</v>
      </c>
      <c r="E195" s="355">
        <v>39842.753999999986</v>
      </c>
      <c r="F195" s="356">
        <v>9793.5395000000026</v>
      </c>
      <c r="G195" s="357">
        <v>109816.38650000002</v>
      </c>
      <c r="H195" s="54"/>
      <c r="I195" s="54"/>
      <c r="BX195" s="247"/>
      <c r="BY195" s="64"/>
      <c r="BZ195" s="254"/>
      <c r="CA195" s="254"/>
      <c r="CB195" s="254"/>
      <c r="CC195" s="254"/>
      <c r="CD195" s="254"/>
      <c r="CE195" s="247"/>
      <c r="CF195" s="64"/>
      <c r="CG195" s="255"/>
      <c r="CH195" s="255"/>
      <c r="CI195" s="255"/>
      <c r="CJ195" s="255"/>
      <c r="CK195" s="255"/>
      <c r="CL195" s="256"/>
      <c r="CM195" s="256"/>
      <c r="CN195" s="256"/>
      <c r="CO195" s="256"/>
      <c r="CP195" s="256"/>
      <c r="CQ195" s="247"/>
      <c r="CR195" s="64"/>
      <c r="CS195" s="226"/>
      <c r="CT195" s="226"/>
      <c r="CU195" s="226"/>
      <c r="CV195" s="226"/>
      <c r="CW195" s="226"/>
      <c r="CX195" s="247"/>
      <c r="CY195" s="64"/>
      <c r="CZ195" s="256"/>
      <c r="DA195" s="256"/>
      <c r="DB195" s="256"/>
      <c r="DC195" s="256"/>
      <c r="DD195" s="256"/>
    </row>
    <row r="196" spans="1:108" ht="16.5" x14ac:dyDescent="0.3">
      <c r="A196" s="410">
        <v>2022</v>
      </c>
      <c r="B196" s="64" t="s">
        <v>45</v>
      </c>
      <c r="C196" s="358" t="s">
        <v>99</v>
      </c>
      <c r="D196" s="359">
        <v>64684.963208351168</v>
      </c>
      <c r="E196" s="359">
        <v>40923.989060739674</v>
      </c>
      <c r="F196" s="360">
        <v>11436.686022464397</v>
      </c>
      <c r="G196" s="118">
        <v>117045.63829155524</v>
      </c>
      <c r="H196" s="54"/>
      <c r="I196" s="54"/>
      <c r="BX196" s="247"/>
      <c r="BY196" s="64"/>
      <c r="BZ196" s="254"/>
      <c r="CA196" s="254"/>
      <c r="CB196" s="254"/>
      <c r="CC196" s="254"/>
      <c r="CD196" s="254"/>
      <c r="CE196" s="247"/>
      <c r="CF196" s="64"/>
      <c r="CG196" s="255"/>
      <c r="CH196" s="255"/>
      <c r="CI196" s="255"/>
      <c r="CJ196" s="255"/>
      <c r="CK196" s="255"/>
      <c r="CL196" s="256"/>
      <c r="CM196" s="256"/>
      <c r="CN196" s="256"/>
      <c r="CO196" s="256"/>
      <c r="CP196" s="256"/>
      <c r="CQ196" s="247"/>
      <c r="CR196" s="64"/>
      <c r="CS196" s="226"/>
      <c r="CT196" s="226"/>
      <c r="CU196" s="226"/>
      <c r="CV196" s="226"/>
      <c r="CW196" s="226"/>
      <c r="CX196" s="247"/>
      <c r="CY196" s="64"/>
      <c r="CZ196" s="256"/>
      <c r="DA196" s="256"/>
      <c r="DB196" s="256"/>
      <c r="DC196" s="256"/>
      <c r="DD196" s="256"/>
    </row>
    <row r="197" spans="1:108" ht="16.5" x14ac:dyDescent="0.3">
      <c r="A197" s="391">
        <v>2022</v>
      </c>
      <c r="B197" s="353" t="s">
        <v>46</v>
      </c>
      <c r="C197" s="354" t="s">
        <v>99</v>
      </c>
      <c r="D197" s="355">
        <v>69693.555999999997</v>
      </c>
      <c r="E197" s="355">
        <v>40524.256500000003</v>
      </c>
      <c r="F197" s="356">
        <v>12094.584500000001</v>
      </c>
      <c r="G197" s="357">
        <v>122312.397</v>
      </c>
      <c r="H197" s="54"/>
      <c r="I197" s="54"/>
      <c r="BX197" s="247"/>
      <c r="BY197" s="64"/>
      <c r="BZ197" s="254"/>
      <c r="CA197" s="254"/>
      <c r="CB197" s="254"/>
      <c r="CC197" s="254"/>
      <c r="CD197" s="254"/>
      <c r="CE197" s="247"/>
      <c r="CF197" s="64"/>
      <c r="CG197" s="255"/>
      <c r="CH197" s="255"/>
      <c r="CI197" s="255"/>
      <c r="CJ197" s="255"/>
      <c r="CK197" s="255"/>
      <c r="CL197" s="256"/>
      <c r="CM197" s="256"/>
      <c r="CN197" s="256"/>
      <c r="CO197" s="256"/>
      <c r="CP197" s="256"/>
      <c r="CQ197" s="247"/>
      <c r="CR197" s="64"/>
      <c r="CS197" s="226"/>
      <c r="CT197" s="226"/>
      <c r="CU197" s="226"/>
      <c r="CV197" s="226"/>
      <c r="CW197" s="226"/>
      <c r="CX197" s="247"/>
      <c r="CY197" s="64"/>
      <c r="CZ197" s="256"/>
      <c r="DA197" s="256"/>
      <c r="DB197" s="256"/>
      <c r="DC197" s="256"/>
      <c r="DD197" s="256"/>
    </row>
    <row r="198" spans="1:108" ht="16.5" x14ac:dyDescent="0.3">
      <c r="A198" s="410">
        <v>2022</v>
      </c>
      <c r="B198" s="64" t="s">
        <v>47</v>
      </c>
      <c r="C198" s="358" t="s">
        <v>99</v>
      </c>
      <c r="D198" s="359">
        <v>67364.535061340343</v>
      </c>
      <c r="E198" s="359">
        <v>37189.014497788674</v>
      </c>
      <c r="F198" s="360">
        <v>11343.54649838257</v>
      </c>
      <c r="G198" s="118">
        <v>115897.09605751158</v>
      </c>
      <c r="H198" s="54"/>
      <c r="I198" s="54"/>
      <c r="BX198" s="247"/>
      <c r="BY198" s="64"/>
      <c r="BZ198" s="254"/>
      <c r="CA198" s="254"/>
      <c r="CB198" s="254"/>
      <c r="CC198" s="254"/>
      <c r="CD198" s="254"/>
      <c r="CE198" s="247"/>
      <c r="CF198" s="64"/>
      <c r="CG198" s="255"/>
      <c r="CH198" s="255"/>
      <c r="CI198" s="255"/>
      <c r="CJ198" s="255"/>
      <c r="CK198" s="255"/>
      <c r="CL198" s="256"/>
      <c r="CM198" s="256"/>
      <c r="CN198" s="256"/>
      <c r="CO198" s="256"/>
      <c r="CP198" s="256"/>
      <c r="CQ198" s="247"/>
      <c r="CR198" s="64"/>
      <c r="CS198" s="226"/>
      <c r="CT198" s="226"/>
      <c r="CU198" s="226"/>
      <c r="CV198" s="226"/>
      <c r="CW198" s="226"/>
      <c r="CX198" s="247"/>
      <c r="CY198" s="64"/>
      <c r="CZ198" s="256"/>
      <c r="DA198" s="256"/>
      <c r="DB198" s="256"/>
      <c r="DC198" s="256"/>
      <c r="DD198" s="256"/>
    </row>
    <row r="199" spans="1:108" ht="16.5" x14ac:dyDescent="0.3">
      <c r="A199" s="391">
        <v>2022</v>
      </c>
      <c r="B199" s="353" t="s">
        <v>48</v>
      </c>
      <c r="C199" s="354" t="s">
        <v>99</v>
      </c>
      <c r="D199" s="355">
        <v>66598.959903602634</v>
      </c>
      <c r="E199" s="355">
        <v>36861.817999713894</v>
      </c>
      <c r="F199" s="356">
        <v>11626.932988826753</v>
      </c>
      <c r="G199" s="357">
        <v>115087.71089214328</v>
      </c>
      <c r="H199" s="54"/>
      <c r="I199" s="54"/>
      <c r="BX199" s="247"/>
      <c r="BY199" s="64"/>
      <c r="BZ199" s="254"/>
      <c r="CA199" s="254"/>
      <c r="CB199" s="254"/>
      <c r="CC199" s="254"/>
      <c r="CD199" s="254"/>
      <c r="CE199" s="247"/>
      <c r="CF199" s="64"/>
      <c r="CG199" s="255"/>
      <c r="CH199" s="255"/>
      <c r="CI199" s="255"/>
      <c r="CJ199" s="255"/>
      <c r="CK199" s="255"/>
      <c r="CL199" s="256"/>
      <c r="CM199" s="256"/>
      <c r="CN199" s="256"/>
      <c r="CO199" s="256"/>
      <c r="CP199" s="256"/>
      <c r="CQ199" s="247"/>
      <c r="CR199" s="64"/>
      <c r="CS199" s="226"/>
      <c r="CT199" s="226"/>
      <c r="CU199" s="226"/>
      <c r="CV199" s="226"/>
      <c r="CW199" s="226"/>
      <c r="CX199" s="247"/>
      <c r="CY199" s="64"/>
      <c r="CZ199" s="256"/>
      <c r="DA199" s="256"/>
      <c r="DB199" s="256"/>
      <c r="DC199" s="256"/>
      <c r="DD199" s="256"/>
    </row>
    <row r="200" spans="1:108" ht="16.5" x14ac:dyDescent="0.3">
      <c r="A200" s="410">
        <v>2022</v>
      </c>
      <c r="B200" s="64" t="s">
        <v>49</v>
      </c>
      <c r="C200" s="358" t="s">
        <v>99</v>
      </c>
      <c r="D200" s="359">
        <v>59840.50172023011</v>
      </c>
      <c r="E200" s="359">
        <v>36190.888499153138</v>
      </c>
      <c r="F200" s="360">
        <v>10615.6524579463</v>
      </c>
      <c r="G200" s="118">
        <v>106647.04267732955</v>
      </c>
      <c r="H200" s="54"/>
      <c r="I200" s="54"/>
      <c r="BX200" s="247"/>
      <c r="BY200" s="64"/>
      <c r="BZ200" s="254"/>
      <c r="CA200" s="254"/>
      <c r="CB200" s="254"/>
      <c r="CC200" s="254"/>
      <c r="CD200" s="254"/>
      <c r="CE200" s="247"/>
      <c r="CF200" s="64"/>
      <c r="CG200" s="255"/>
      <c r="CH200" s="255"/>
      <c r="CI200" s="255"/>
      <c r="CJ200" s="255"/>
      <c r="CK200" s="255"/>
      <c r="CL200" s="256"/>
      <c r="CM200" s="256"/>
      <c r="CN200" s="256"/>
      <c r="CO200" s="256"/>
      <c r="CP200" s="256"/>
      <c r="CQ200" s="247"/>
      <c r="CR200" s="64"/>
      <c r="CS200" s="226"/>
      <c r="CT200" s="226"/>
      <c r="CU200" s="226"/>
      <c r="CV200" s="226"/>
      <c r="CW200" s="226"/>
      <c r="CX200" s="247"/>
      <c r="CY200" s="64"/>
      <c r="CZ200" s="256"/>
      <c r="DA200" s="256"/>
      <c r="DB200" s="256"/>
      <c r="DC200" s="256"/>
      <c r="DD200" s="256"/>
    </row>
    <row r="201" spans="1:108" ht="16.5" x14ac:dyDescent="0.3">
      <c r="A201" s="391">
        <v>2023</v>
      </c>
      <c r="B201" s="353" t="s">
        <v>50</v>
      </c>
      <c r="C201" s="354" t="s">
        <v>99</v>
      </c>
      <c r="D201" s="355">
        <v>48830.725909224529</v>
      </c>
      <c r="E201" s="355">
        <v>30230.111991550446</v>
      </c>
      <c r="F201" s="356">
        <v>8734.3575509562506</v>
      </c>
      <c r="G201" s="357">
        <v>87795.195451731226</v>
      </c>
      <c r="H201" s="54"/>
      <c r="I201" s="54"/>
      <c r="BX201" s="247"/>
      <c r="BY201" s="64"/>
      <c r="BZ201" s="254"/>
      <c r="CA201" s="254"/>
      <c r="CB201" s="254"/>
      <c r="CC201" s="254"/>
      <c r="CD201" s="254"/>
      <c r="CE201" s="247"/>
      <c r="CF201" s="64"/>
      <c r="CG201" s="255"/>
      <c r="CH201" s="255"/>
      <c r="CI201" s="255"/>
      <c r="CJ201" s="255"/>
      <c r="CK201" s="255"/>
      <c r="CL201" s="256"/>
      <c r="CM201" s="256"/>
      <c r="CN201" s="256"/>
      <c r="CO201" s="256"/>
      <c r="CP201" s="256"/>
      <c r="CQ201" s="247"/>
      <c r="CR201" s="64"/>
      <c r="CS201" s="226"/>
      <c r="CT201" s="226"/>
      <c r="CU201" s="226"/>
      <c r="CV201" s="226"/>
      <c r="CW201" s="226"/>
      <c r="CX201" s="247"/>
      <c r="CY201" s="64"/>
      <c r="CZ201" s="256"/>
      <c r="DA201" s="256"/>
      <c r="DB201" s="256"/>
      <c r="DC201" s="256"/>
      <c r="DD201" s="256"/>
    </row>
    <row r="202" spans="1:108" ht="16.5" x14ac:dyDescent="0.3">
      <c r="A202" s="410">
        <v>2023</v>
      </c>
      <c r="B202" s="64" t="s">
        <v>51</v>
      </c>
      <c r="C202" s="358" t="s">
        <v>99</v>
      </c>
      <c r="D202" s="359">
        <v>59059.219650080013</v>
      </c>
      <c r="E202" s="359">
        <v>36161.333544399997</v>
      </c>
      <c r="F202" s="360">
        <v>11579.844978300003</v>
      </c>
      <c r="G202" s="118">
        <v>106800.39817278</v>
      </c>
      <c r="H202" s="54"/>
      <c r="I202" s="54"/>
      <c r="BX202" s="247"/>
      <c r="BY202" s="64"/>
      <c r="BZ202" s="254"/>
      <c r="CA202" s="254"/>
      <c r="CB202" s="254"/>
      <c r="CC202" s="254"/>
      <c r="CD202" s="254"/>
      <c r="CE202" s="247"/>
      <c r="CF202" s="64"/>
      <c r="CG202" s="255"/>
      <c r="CH202" s="255"/>
      <c r="CI202" s="255"/>
      <c r="CJ202" s="255"/>
      <c r="CK202" s="255"/>
      <c r="CL202" s="256"/>
      <c r="CM202" s="256"/>
      <c r="CN202" s="256"/>
      <c r="CO202" s="256"/>
      <c r="CP202" s="256"/>
      <c r="CQ202" s="247"/>
      <c r="CR202" s="64"/>
      <c r="CS202" s="226"/>
      <c r="CT202" s="226"/>
      <c r="CU202" s="226"/>
      <c r="CV202" s="226"/>
      <c r="CW202" s="226"/>
      <c r="CX202" s="247"/>
      <c r="CY202" s="64"/>
      <c r="CZ202" s="256"/>
      <c r="DA202" s="256"/>
      <c r="DB202" s="256"/>
      <c r="DC202" s="256"/>
      <c r="DD202" s="256"/>
    </row>
    <row r="203" spans="1:108" ht="16.5" x14ac:dyDescent="0.3">
      <c r="A203" s="391">
        <v>2023</v>
      </c>
      <c r="B203" s="353" t="s">
        <v>52</v>
      </c>
      <c r="C203" s="354" t="s">
        <v>99</v>
      </c>
      <c r="D203" s="355">
        <v>66248.983040787454</v>
      </c>
      <c r="E203" s="355">
        <v>40488.321997352607</v>
      </c>
      <c r="F203" s="356">
        <v>12533.571481492998</v>
      </c>
      <c r="G203" s="357">
        <v>119270.87651963305</v>
      </c>
      <c r="H203" s="54"/>
      <c r="I203" s="54"/>
      <c r="BX203" s="247"/>
      <c r="BY203" s="64"/>
      <c r="BZ203" s="254"/>
      <c r="CA203" s="254"/>
      <c r="CB203" s="254"/>
      <c r="CC203" s="254"/>
      <c r="CD203" s="254"/>
      <c r="CE203" s="247"/>
      <c r="CF203" s="64"/>
      <c r="CG203" s="255"/>
      <c r="CH203" s="255"/>
      <c r="CI203" s="255"/>
      <c r="CJ203" s="255"/>
      <c r="CK203" s="255"/>
      <c r="CL203" s="256"/>
      <c r="CM203" s="256"/>
      <c r="CN203" s="256"/>
      <c r="CO203" s="256"/>
      <c r="CP203" s="256"/>
      <c r="CQ203" s="247"/>
      <c r="CR203" s="64"/>
      <c r="CS203" s="226"/>
      <c r="CT203" s="226"/>
      <c r="CU203" s="226"/>
      <c r="CV203" s="226"/>
      <c r="CW203" s="226"/>
      <c r="CX203" s="247"/>
      <c r="CY203" s="64"/>
      <c r="CZ203" s="256"/>
      <c r="DA203" s="256"/>
      <c r="DB203" s="256"/>
      <c r="DC203" s="256"/>
      <c r="DD203" s="256"/>
    </row>
    <row r="204" spans="1:108" ht="16.5" x14ac:dyDescent="0.3">
      <c r="A204" s="411">
        <v>2023</v>
      </c>
      <c r="B204" s="64" t="s">
        <v>40</v>
      </c>
      <c r="C204" s="358" t="s">
        <v>99</v>
      </c>
      <c r="D204" s="359">
        <v>58284.560359611511</v>
      </c>
      <c r="E204" s="359">
        <v>33097.829993991851</v>
      </c>
      <c r="F204" s="360">
        <v>9712.3809551844606</v>
      </c>
      <c r="G204" s="118">
        <v>101094.77130878781</v>
      </c>
      <c r="H204" s="54"/>
      <c r="I204" s="54"/>
      <c r="BX204" s="247"/>
      <c r="BY204" s="64"/>
      <c r="BZ204" s="254"/>
      <c r="CA204" s="254"/>
      <c r="CB204" s="254"/>
      <c r="CC204" s="254"/>
      <c r="CD204" s="254"/>
      <c r="CE204" s="247"/>
      <c r="CF204" s="64"/>
      <c r="CG204" s="255"/>
      <c r="CH204" s="255"/>
      <c r="CI204" s="255"/>
      <c r="CJ204" s="255"/>
      <c r="CK204" s="255"/>
      <c r="CL204" s="256"/>
      <c r="CM204" s="256"/>
      <c r="CN204" s="256"/>
      <c r="CO204" s="256"/>
      <c r="CP204" s="256"/>
      <c r="CQ204" s="247"/>
      <c r="CR204" s="64"/>
      <c r="CS204" s="226"/>
      <c r="CT204" s="226"/>
      <c r="CU204" s="226"/>
      <c r="CV204" s="226"/>
      <c r="CW204" s="226"/>
      <c r="CX204" s="247"/>
      <c r="CY204" s="64"/>
      <c r="CZ204" s="256"/>
      <c r="DA204" s="256"/>
      <c r="DB204" s="256"/>
      <c r="DC204" s="256"/>
      <c r="DD204" s="256"/>
    </row>
    <row r="205" spans="1:108" ht="16.5" x14ac:dyDescent="0.3">
      <c r="A205" s="391">
        <v>2023</v>
      </c>
      <c r="B205" s="353" t="s">
        <v>42</v>
      </c>
      <c r="C205" s="354" t="s">
        <v>99</v>
      </c>
      <c r="D205" s="355">
        <v>70950.331861605155</v>
      </c>
      <c r="E205" s="355">
        <v>39118.62151775098</v>
      </c>
      <c r="F205" s="356">
        <v>11524.5685259161</v>
      </c>
      <c r="G205" s="357">
        <v>121593.52190527224</v>
      </c>
      <c r="H205" s="54"/>
      <c r="I205" s="54"/>
      <c r="BX205" s="247"/>
      <c r="BY205" s="64"/>
      <c r="BZ205" s="254"/>
      <c r="CA205" s="254"/>
      <c r="CB205" s="254"/>
      <c r="CC205" s="254"/>
      <c r="CD205" s="254"/>
      <c r="CE205" s="247"/>
      <c r="CF205" s="64"/>
      <c r="CG205" s="255"/>
      <c r="CH205" s="255"/>
      <c r="CI205" s="255"/>
      <c r="CJ205" s="255"/>
      <c r="CK205" s="255"/>
      <c r="CL205" s="256"/>
      <c r="CM205" s="256"/>
      <c r="CN205" s="256"/>
      <c r="CO205" s="256"/>
      <c r="CP205" s="256"/>
      <c r="CQ205" s="247"/>
      <c r="CR205" s="64"/>
      <c r="CS205" s="226"/>
      <c r="CT205" s="226"/>
      <c r="CU205" s="226"/>
      <c r="CV205" s="226"/>
      <c r="CW205" s="226"/>
      <c r="CX205" s="247"/>
      <c r="CY205" s="64"/>
      <c r="CZ205" s="256"/>
      <c r="DA205" s="256"/>
      <c r="DB205" s="256"/>
      <c r="DC205" s="256"/>
      <c r="DD205" s="256"/>
    </row>
    <row r="206" spans="1:108" ht="16.5" x14ac:dyDescent="0.3">
      <c r="A206" s="411">
        <v>2023</v>
      </c>
      <c r="B206" s="64" t="s">
        <v>43</v>
      </c>
      <c r="C206" s="358" t="s">
        <v>99</v>
      </c>
      <c r="D206" s="359">
        <v>66599.114199700009</v>
      </c>
      <c r="E206" s="359">
        <v>36210.359496999998</v>
      </c>
      <c r="F206" s="360">
        <v>11240.860514800002</v>
      </c>
      <c r="G206" s="118">
        <v>114050.33421150001</v>
      </c>
      <c r="H206" s="54"/>
      <c r="I206" s="54"/>
      <c r="BX206" s="247"/>
      <c r="BY206" s="64"/>
      <c r="BZ206" s="254"/>
      <c r="CA206" s="254"/>
      <c r="CB206" s="254"/>
      <c r="CC206" s="254"/>
      <c r="CD206" s="254"/>
      <c r="CE206" s="247"/>
      <c r="CF206" s="64"/>
      <c r="CG206" s="255"/>
      <c r="CH206" s="255"/>
      <c r="CI206" s="255"/>
      <c r="CJ206" s="255"/>
      <c r="CK206" s="255"/>
      <c r="CL206" s="256"/>
      <c r="CM206" s="256"/>
      <c r="CN206" s="256"/>
      <c r="CO206" s="256"/>
      <c r="CP206" s="256"/>
      <c r="CQ206" s="247"/>
      <c r="CR206" s="64"/>
      <c r="CS206" s="226"/>
      <c r="CT206" s="226"/>
      <c r="CU206" s="226"/>
      <c r="CV206" s="226"/>
      <c r="CW206" s="226"/>
      <c r="CX206" s="247"/>
      <c r="CY206" s="64"/>
      <c r="CZ206" s="256"/>
      <c r="DA206" s="256"/>
      <c r="DB206" s="256"/>
      <c r="DC206" s="256"/>
      <c r="DD206" s="256"/>
    </row>
    <row r="207" spans="1:108" ht="16.5" x14ac:dyDescent="0.3">
      <c r="A207" s="391">
        <v>2023</v>
      </c>
      <c r="B207" s="353" t="s">
        <v>44</v>
      </c>
      <c r="C207" s="354" t="s">
        <v>99</v>
      </c>
      <c r="D207" s="355">
        <v>68236.448499999999</v>
      </c>
      <c r="E207" s="355">
        <v>36388.727999999996</v>
      </c>
      <c r="F207" s="356">
        <v>10133.658000000003</v>
      </c>
      <c r="G207" s="357">
        <v>114758.8345</v>
      </c>
      <c r="H207" s="54"/>
      <c r="I207" s="54"/>
      <c r="BX207" s="247"/>
      <c r="BY207" s="64"/>
      <c r="BZ207" s="254"/>
      <c r="CA207" s="254"/>
      <c r="CB207" s="254"/>
      <c r="CC207" s="254"/>
      <c r="CD207" s="254"/>
      <c r="CE207" s="247"/>
      <c r="CF207" s="64"/>
      <c r="CG207" s="255"/>
      <c r="CH207" s="255"/>
      <c r="CI207" s="255"/>
      <c r="CJ207" s="255"/>
      <c r="CK207" s="255"/>
      <c r="CL207" s="256"/>
      <c r="CM207" s="256"/>
      <c r="CN207" s="256"/>
      <c r="CO207" s="256"/>
      <c r="CP207" s="256"/>
      <c r="CQ207" s="247"/>
      <c r="CR207" s="64"/>
      <c r="CS207" s="226"/>
      <c r="CT207" s="226"/>
      <c r="CU207" s="226"/>
      <c r="CV207" s="226"/>
      <c r="CW207" s="226"/>
      <c r="CX207" s="247"/>
      <c r="CY207" s="64"/>
      <c r="CZ207" s="256"/>
      <c r="DA207" s="256"/>
      <c r="DB207" s="256"/>
      <c r="DC207" s="256"/>
      <c r="DD207" s="256"/>
    </row>
    <row r="208" spans="1:108" ht="16.5" x14ac:dyDescent="0.3">
      <c r="A208" s="411">
        <v>2023</v>
      </c>
      <c r="B208" s="64" t="s">
        <v>45</v>
      </c>
      <c r="C208" s="358" t="s">
        <v>99</v>
      </c>
      <c r="D208" s="359">
        <v>68340.225772071848</v>
      </c>
      <c r="E208" s="359">
        <v>39147.622986839298</v>
      </c>
      <c r="F208" s="360">
        <v>9030.1534660301186</v>
      </c>
      <c r="G208" s="118">
        <v>116518.00222494127</v>
      </c>
      <c r="H208" s="54"/>
      <c r="I208" s="54"/>
      <c r="BX208" s="247"/>
      <c r="BY208" s="64"/>
      <c r="BZ208" s="254"/>
      <c r="CA208" s="254"/>
      <c r="CB208" s="254"/>
      <c r="CC208" s="254"/>
      <c r="CD208" s="254"/>
      <c r="CE208" s="247"/>
      <c r="CF208" s="64"/>
      <c r="CG208" s="255"/>
      <c r="CH208" s="255"/>
      <c r="CI208" s="255"/>
      <c r="CJ208" s="255"/>
      <c r="CK208" s="255"/>
      <c r="CL208" s="256"/>
      <c r="CM208" s="256"/>
      <c r="CN208" s="256"/>
      <c r="CO208" s="256"/>
      <c r="CP208" s="256"/>
      <c r="CQ208" s="247"/>
      <c r="CR208" s="64"/>
      <c r="CS208" s="226"/>
      <c r="CT208" s="226"/>
      <c r="CU208" s="226"/>
      <c r="CV208" s="226"/>
      <c r="CW208" s="226"/>
      <c r="CX208" s="247"/>
      <c r="CY208" s="64"/>
      <c r="CZ208" s="256"/>
      <c r="DA208" s="256"/>
      <c r="DB208" s="256"/>
      <c r="DC208" s="256"/>
      <c r="DD208" s="256"/>
    </row>
    <row r="209" spans="1:108" ht="16.5" x14ac:dyDescent="0.3">
      <c r="A209" s="391">
        <v>2023</v>
      </c>
      <c r="B209" s="353" t="s">
        <v>46</v>
      </c>
      <c r="C209" s="354" t="s">
        <v>99</v>
      </c>
      <c r="D209" s="355">
        <v>73178.107999999993</v>
      </c>
      <c r="E209" s="355">
        <v>38606.001500000006</v>
      </c>
      <c r="F209" s="356">
        <v>10346.485499999999</v>
      </c>
      <c r="G209" s="357">
        <v>122130.59499999999</v>
      </c>
      <c r="H209" s="54"/>
      <c r="I209" s="54"/>
      <c r="BX209" s="247"/>
      <c r="BY209" s="64"/>
      <c r="BZ209" s="254"/>
      <c r="CA209" s="254"/>
      <c r="CB209" s="254"/>
      <c r="CC209" s="254"/>
      <c r="CD209" s="254"/>
      <c r="CE209" s="247"/>
      <c r="CF209" s="64"/>
      <c r="CG209" s="255"/>
      <c r="CH209" s="255"/>
      <c r="CI209" s="255"/>
      <c r="CJ209" s="255"/>
      <c r="CK209" s="255"/>
      <c r="CL209" s="256"/>
      <c r="CM209" s="256"/>
      <c r="CN209" s="256"/>
      <c r="CO209" s="256"/>
      <c r="CP209" s="256"/>
      <c r="CQ209" s="247"/>
      <c r="CR209" s="64"/>
      <c r="CS209" s="226"/>
      <c r="CT209" s="226"/>
      <c r="CU209" s="226"/>
      <c r="CV209" s="226"/>
      <c r="CW209" s="226"/>
      <c r="CX209" s="247"/>
      <c r="CY209" s="64"/>
      <c r="CZ209" s="256"/>
      <c r="DA209" s="256"/>
      <c r="DB209" s="256"/>
      <c r="DC209" s="256"/>
      <c r="DD209" s="256"/>
    </row>
    <row r="210" spans="1:108" ht="16.5" x14ac:dyDescent="0.3">
      <c r="A210" s="411">
        <v>2023</v>
      </c>
      <c r="B210" s="64" t="s">
        <v>47</v>
      </c>
      <c r="C210" s="358" t="s">
        <v>99</v>
      </c>
      <c r="D210" s="359">
        <v>72583.36350000005</v>
      </c>
      <c r="E210" s="359">
        <v>37686.318999999996</v>
      </c>
      <c r="F210" s="360">
        <v>10309.4175</v>
      </c>
      <c r="G210" s="118">
        <v>120579.10000000005</v>
      </c>
      <c r="H210" s="54"/>
      <c r="I210" s="54"/>
      <c r="BX210" s="247"/>
      <c r="BY210" s="64"/>
      <c r="BZ210" s="254"/>
      <c r="CA210" s="254"/>
      <c r="CB210" s="254"/>
      <c r="CC210" s="254"/>
      <c r="CD210" s="254"/>
      <c r="CE210" s="247"/>
      <c r="CF210" s="64"/>
      <c r="CG210" s="255"/>
      <c r="CH210" s="255"/>
      <c r="CI210" s="255"/>
      <c r="CJ210" s="255"/>
      <c r="CK210" s="255"/>
      <c r="CL210" s="256"/>
      <c r="CM210" s="256"/>
      <c r="CN210" s="256"/>
      <c r="CO210" s="256"/>
      <c r="CP210" s="256"/>
      <c r="CQ210" s="247"/>
      <c r="CR210" s="64"/>
      <c r="CS210" s="226"/>
      <c r="CT210" s="226"/>
      <c r="CU210" s="226"/>
      <c r="CV210" s="226"/>
      <c r="CW210" s="226"/>
      <c r="CX210" s="247"/>
      <c r="CY210" s="64"/>
      <c r="CZ210" s="256"/>
      <c r="DA210" s="256"/>
      <c r="DB210" s="256"/>
      <c r="DC210" s="256"/>
      <c r="DD210" s="256"/>
    </row>
    <row r="211" spans="1:108" ht="16.5" x14ac:dyDescent="0.3">
      <c r="A211" s="391">
        <v>2023</v>
      </c>
      <c r="B211" s="353" t="s">
        <v>48</v>
      </c>
      <c r="C211" s="354" t="s">
        <v>99</v>
      </c>
      <c r="D211" s="355">
        <v>70636.801000000007</v>
      </c>
      <c r="E211" s="355">
        <v>38769.919500000004</v>
      </c>
      <c r="F211" s="356">
        <v>10140.309000000001</v>
      </c>
      <c r="G211" s="357">
        <v>119547.0295</v>
      </c>
      <c r="H211" s="54"/>
      <c r="I211" s="54"/>
      <c r="BX211" s="247"/>
      <c r="BY211" s="64"/>
      <c r="BZ211" s="254"/>
      <c r="CA211" s="254"/>
      <c r="CB211" s="254"/>
      <c r="CC211" s="254"/>
      <c r="CD211" s="254"/>
      <c r="CE211" s="247"/>
      <c r="CF211" s="64"/>
      <c r="CG211" s="255"/>
      <c r="CH211" s="255"/>
      <c r="CI211" s="255"/>
      <c r="CJ211" s="255"/>
      <c r="CK211" s="255"/>
      <c r="CL211" s="256"/>
      <c r="CM211" s="256"/>
      <c r="CN211" s="256"/>
      <c r="CO211" s="256"/>
      <c r="CP211" s="256"/>
      <c r="CQ211" s="247"/>
      <c r="CR211" s="64"/>
      <c r="CS211" s="226"/>
      <c r="CT211" s="226"/>
      <c r="CU211" s="226"/>
      <c r="CV211" s="226"/>
      <c r="CW211" s="226"/>
      <c r="CX211" s="247"/>
      <c r="CY211" s="64"/>
      <c r="CZ211" s="256"/>
      <c r="DA211" s="256"/>
      <c r="DB211" s="256"/>
      <c r="DC211" s="256"/>
      <c r="DD211" s="256"/>
    </row>
    <row r="212" spans="1:108" ht="16.5" x14ac:dyDescent="0.3">
      <c r="A212" s="411">
        <v>2023</v>
      </c>
      <c r="B212" s="64" t="s">
        <v>49</v>
      </c>
      <c r="C212" s="358" t="s">
        <v>99</v>
      </c>
      <c r="D212" s="359">
        <v>61810.641999999993</v>
      </c>
      <c r="E212" s="359">
        <v>37064.145499999991</v>
      </c>
      <c r="F212" s="360">
        <v>8011.0434999999998</v>
      </c>
      <c r="G212" s="118">
        <v>106885.83100000001</v>
      </c>
      <c r="H212" s="54"/>
      <c r="I212" s="54"/>
      <c r="BX212" s="247"/>
      <c r="BY212" s="64"/>
      <c r="BZ212" s="254"/>
      <c r="CA212" s="254"/>
      <c r="CB212" s="254"/>
      <c r="CC212" s="254"/>
      <c r="CD212" s="254"/>
      <c r="CE212" s="247"/>
      <c r="CF212" s="64"/>
      <c r="CG212" s="255"/>
      <c r="CH212" s="255"/>
      <c r="CI212" s="255"/>
      <c r="CJ212" s="255"/>
      <c r="CK212" s="255"/>
      <c r="CL212" s="256"/>
      <c r="CM212" s="256"/>
      <c r="CN212" s="256"/>
      <c r="CO212" s="256"/>
      <c r="CP212" s="256"/>
      <c r="CQ212" s="247"/>
      <c r="CR212" s="64"/>
      <c r="CS212" s="226"/>
      <c r="CT212" s="226"/>
      <c r="CU212" s="226"/>
      <c r="CV212" s="226"/>
      <c r="CW212" s="226"/>
      <c r="CX212" s="247"/>
      <c r="CY212" s="64"/>
      <c r="CZ212" s="256"/>
      <c r="DA212" s="256"/>
      <c r="DB212" s="256"/>
      <c r="DC212" s="256"/>
      <c r="DD212" s="256"/>
    </row>
    <row r="213" spans="1:108" ht="16.5" x14ac:dyDescent="0.3">
      <c r="A213" s="391">
        <v>2024</v>
      </c>
      <c r="B213" s="353" t="s">
        <v>50</v>
      </c>
      <c r="C213" s="354" t="s">
        <v>99</v>
      </c>
      <c r="D213" s="355">
        <v>51149.319499999998</v>
      </c>
      <c r="E213" s="355">
        <v>28767.3855</v>
      </c>
      <c r="F213" s="356">
        <v>8052.3529999999992</v>
      </c>
      <c r="G213" s="357">
        <v>87969.058000000005</v>
      </c>
      <c r="H213" s="54"/>
      <c r="I213" s="54"/>
      <c r="BX213" s="247"/>
      <c r="BY213" s="64"/>
      <c r="BZ213" s="254"/>
      <c r="CA213" s="254"/>
      <c r="CB213" s="254"/>
      <c r="CC213" s="254"/>
      <c r="CD213" s="254"/>
      <c r="CE213" s="247"/>
      <c r="CF213" s="64"/>
      <c r="CG213" s="255"/>
      <c r="CH213" s="255"/>
      <c r="CI213" s="255"/>
      <c r="CJ213" s="255"/>
      <c r="CK213" s="255"/>
      <c r="CL213" s="256"/>
      <c r="CM213" s="256"/>
      <c r="CN213" s="256"/>
      <c r="CO213" s="256"/>
      <c r="CP213" s="256"/>
      <c r="CQ213" s="247"/>
      <c r="CR213" s="64"/>
      <c r="CS213" s="226"/>
      <c r="CT213" s="226"/>
      <c r="CU213" s="226"/>
      <c r="CV213" s="226"/>
      <c r="CW213" s="226"/>
      <c r="CX213" s="247"/>
      <c r="CY213" s="64"/>
      <c r="CZ213" s="256"/>
      <c r="DA213" s="256"/>
      <c r="DB213" s="256"/>
      <c r="DC213" s="256"/>
      <c r="DD213" s="256"/>
    </row>
    <row r="214" spans="1:108" ht="16.5" x14ac:dyDescent="0.3">
      <c r="A214" s="411">
        <v>2024</v>
      </c>
      <c r="B214" s="64" t="s">
        <v>51</v>
      </c>
      <c r="C214" s="358" t="s">
        <v>99</v>
      </c>
      <c r="D214" s="359">
        <v>66219.93299999999</v>
      </c>
      <c r="E214" s="359">
        <v>35744.828000000009</v>
      </c>
      <c r="F214" s="360">
        <v>10301.487499999999</v>
      </c>
      <c r="G214" s="118">
        <v>112266.2485</v>
      </c>
      <c r="H214" s="54"/>
      <c r="I214" s="54"/>
      <c r="BX214" s="247"/>
      <c r="BY214" s="64"/>
      <c r="BZ214" s="254"/>
      <c r="CA214" s="254"/>
      <c r="CB214" s="254"/>
      <c r="CC214" s="254"/>
      <c r="CD214" s="254"/>
      <c r="CE214" s="247"/>
      <c r="CF214" s="64"/>
      <c r="CG214" s="255"/>
      <c r="CH214" s="255"/>
      <c r="CI214" s="255"/>
      <c r="CJ214" s="255"/>
      <c r="CK214" s="255"/>
      <c r="CL214" s="256"/>
      <c r="CM214" s="256"/>
      <c r="CN214" s="256"/>
      <c r="CO214" s="256"/>
      <c r="CP214" s="256"/>
      <c r="CQ214" s="247"/>
      <c r="CR214" s="64"/>
      <c r="CS214" s="226"/>
      <c r="CT214" s="226"/>
      <c r="CU214" s="226"/>
      <c r="CV214" s="226"/>
      <c r="CW214" s="226"/>
      <c r="CX214" s="247"/>
      <c r="CY214" s="64"/>
      <c r="CZ214" s="256"/>
      <c r="DA214" s="256"/>
      <c r="DB214" s="256"/>
      <c r="DC214" s="256"/>
      <c r="DD214" s="256"/>
    </row>
    <row r="215" spans="1:108" ht="16.5" x14ac:dyDescent="0.3">
      <c r="A215" s="391">
        <v>2024</v>
      </c>
      <c r="B215" s="353" t="s">
        <v>52</v>
      </c>
      <c r="C215" s="354" t="s">
        <v>99</v>
      </c>
      <c r="D215" s="355">
        <v>62243.451499999996</v>
      </c>
      <c r="E215" s="355">
        <v>29592.014999999996</v>
      </c>
      <c r="F215" s="356">
        <v>9444.0125000000007</v>
      </c>
      <c r="G215" s="357">
        <v>101279.47900000001</v>
      </c>
      <c r="H215" s="54"/>
      <c r="I215" s="54"/>
      <c r="BX215" s="247"/>
      <c r="BY215" s="64"/>
      <c r="BZ215" s="254"/>
      <c r="CA215" s="254"/>
      <c r="CB215" s="254"/>
      <c r="CC215" s="254"/>
      <c r="CD215" s="254"/>
      <c r="CE215" s="247"/>
      <c r="CF215" s="64"/>
      <c r="CG215" s="255"/>
      <c r="CH215" s="255"/>
      <c r="CI215" s="255"/>
      <c r="CJ215" s="255"/>
      <c r="CK215" s="255"/>
      <c r="CL215" s="256"/>
      <c r="CM215" s="256"/>
      <c r="CN215" s="256"/>
      <c r="CO215" s="256"/>
      <c r="CP215" s="256"/>
      <c r="CQ215" s="247"/>
      <c r="CR215" s="64"/>
      <c r="CS215" s="226"/>
      <c r="CT215" s="226"/>
      <c r="CU215" s="226"/>
      <c r="CV215" s="226"/>
      <c r="CW215" s="226"/>
      <c r="CX215" s="247"/>
      <c r="CY215" s="64"/>
      <c r="CZ215" s="256"/>
      <c r="DA215" s="256"/>
      <c r="DB215" s="256"/>
      <c r="DC215" s="256"/>
      <c r="DD215" s="256"/>
    </row>
    <row r="216" spans="1:108" ht="16.5" x14ac:dyDescent="0.3">
      <c r="A216" s="411">
        <v>2024</v>
      </c>
      <c r="B216" s="64" t="s">
        <v>40</v>
      </c>
      <c r="C216" s="358" t="s">
        <v>99</v>
      </c>
      <c r="D216" s="359">
        <v>65932.014499999947</v>
      </c>
      <c r="E216" s="359">
        <v>37111.949499999995</v>
      </c>
      <c r="F216" s="360">
        <v>11875.994499999999</v>
      </c>
      <c r="G216" s="118">
        <v>114919.95849999994</v>
      </c>
      <c r="H216" s="54"/>
      <c r="I216" s="54"/>
      <c r="BX216" s="247"/>
      <c r="BY216" s="64"/>
      <c r="BZ216" s="254"/>
      <c r="CA216" s="254"/>
      <c r="CB216" s="254"/>
      <c r="CC216" s="254"/>
      <c r="CD216" s="254"/>
      <c r="CE216" s="247"/>
      <c r="CF216" s="64"/>
      <c r="CG216" s="255"/>
      <c r="CH216" s="255"/>
      <c r="CI216" s="255"/>
      <c r="CJ216" s="255"/>
      <c r="CK216" s="255"/>
      <c r="CL216" s="256"/>
      <c r="CM216" s="256"/>
      <c r="CN216" s="256"/>
      <c r="CO216" s="256"/>
      <c r="CP216" s="256"/>
      <c r="CQ216" s="247"/>
      <c r="CR216" s="64"/>
      <c r="CS216" s="226"/>
      <c r="CT216" s="226"/>
      <c r="CU216" s="226"/>
      <c r="CV216" s="226"/>
      <c r="CW216" s="226"/>
      <c r="CX216" s="247"/>
      <c r="CY216" s="64"/>
      <c r="CZ216" s="256"/>
      <c r="DA216" s="256"/>
      <c r="DB216" s="256"/>
      <c r="DC216" s="256"/>
      <c r="DD216" s="256"/>
    </row>
    <row r="217" spans="1:108" ht="16.5" x14ac:dyDescent="0.3">
      <c r="A217" s="391">
        <v>2024</v>
      </c>
      <c r="B217" s="353" t="s">
        <v>42</v>
      </c>
      <c r="C217" s="354" t="s">
        <v>99</v>
      </c>
      <c r="D217" s="355">
        <v>69243.98000000004</v>
      </c>
      <c r="E217" s="355">
        <v>34796.635500000004</v>
      </c>
      <c r="F217" s="356">
        <v>12684.146499999999</v>
      </c>
      <c r="G217" s="357">
        <v>116724.76200000005</v>
      </c>
      <c r="H217" s="54"/>
      <c r="I217" s="54"/>
      <c r="BX217" s="247"/>
      <c r="BY217" s="64"/>
      <c r="BZ217" s="254"/>
      <c r="CA217" s="254"/>
      <c r="CB217" s="254"/>
      <c r="CC217" s="254"/>
      <c r="CD217" s="254"/>
      <c r="CE217" s="247"/>
      <c r="CF217" s="64"/>
      <c r="CG217" s="255"/>
      <c r="CH217" s="255"/>
      <c r="CI217" s="255"/>
      <c r="CJ217" s="255"/>
      <c r="CK217" s="255"/>
      <c r="CL217" s="256"/>
      <c r="CM217" s="256"/>
      <c r="CN217" s="256"/>
      <c r="CO217" s="256"/>
      <c r="CP217" s="256"/>
      <c r="CQ217" s="247"/>
      <c r="CR217" s="64"/>
      <c r="CS217" s="226"/>
      <c r="CT217" s="226"/>
      <c r="CU217" s="226"/>
      <c r="CV217" s="226"/>
      <c r="CW217" s="226"/>
      <c r="CX217" s="247"/>
      <c r="CY217" s="64"/>
      <c r="CZ217" s="256"/>
      <c r="DA217" s="256"/>
      <c r="DB217" s="256"/>
      <c r="DC217" s="256"/>
      <c r="DD217" s="256"/>
    </row>
    <row r="218" spans="1:108" ht="16.5" x14ac:dyDescent="0.3">
      <c r="A218" s="411">
        <v>2024</v>
      </c>
      <c r="B218" s="64" t="s">
        <v>43</v>
      </c>
      <c r="C218" s="358" t="s">
        <v>99</v>
      </c>
      <c r="D218" s="359">
        <v>67250.663499999995</v>
      </c>
      <c r="E218" s="359">
        <v>30800.744999999999</v>
      </c>
      <c r="F218" s="360">
        <v>11229.585999999999</v>
      </c>
      <c r="G218" s="118">
        <v>109280.9945</v>
      </c>
      <c r="H218" s="54"/>
      <c r="I218" s="54"/>
      <c r="BX218" s="247"/>
      <c r="BY218" s="64"/>
      <c r="BZ218" s="254"/>
      <c r="CA218" s="254"/>
      <c r="CB218" s="254"/>
      <c r="CC218" s="254"/>
      <c r="CD218" s="254"/>
      <c r="CE218" s="247"/>
      <c r="CF218" s="64"/>
      <c r="CG218" s="255"/>
      <c r="CH218" s="255"/>
      <c r="CI218" s="255"/>
      <c r="CJ218" s="255"/>
      <c r="CK218" s="255"/>
      <c r="CL218" s="256"/>
      <c r="CM218" s="256"/>
      <c r="CN218" s="256"/>
      <c r="CO218" s="256"/>
      <c r="CP218" s="256"/>
      <c r="CQ218" s="247"/>
      <c r="CR218" s="64"/>
      <c r="CS218" s="226"/>
      <c r="CT218" s="226"/>
      <c r="CU218" s="226"/>
      <c r="CV218" s="226"/>
      <c r="CW218" s="226"/>
      <c r="CX218" s="247"/>
      <c r="CY218" s="64"/>
      <c r="CZ218" s="256"/>
      <c r="DA218" s="256"/>
      <c r="DB218" s="256"/>
      <c r="DC218" s="256"/>
      <c r="DD218" s="256"/>
    </row>
    <row r="219" spans="1:108" ht="16.5" x14ac:dyDescent="0.3">
      <c r="A219" s="391">
        <v>2024</v>
      </c>
      <c r="B219" s="353" t="s">
        <v>44</v>
      </c>
      <c r="C219" s="354" t="s">
        <v>99</v>
      </c>
      <c r="D219" s="355">
        <v>77820.276499999993</v>
      </c>
      <c r="E219" s="355">
        <v>34558.070500000002</v>
      </c>
      <c r="F219" s="356">
        <v>12345.077500000001</v>
      </c>
      <c r="G219" s="357">
        <v>124723.42449999999</v>
      </c>
      <c r="H219" s="54"/>
      <c r="I219" s="54"/>
      <c r="BX219" s="247"/>
      <c r="BY219" s="64"/>
      <c r="BZ219" s="254"/>
      <c r="CA219" s="254"/>
      <c r="CB219" s="254"/>
      <c r="CC219" s="254"/>
      <c r="CD219" s="254"/>
      <c r="CE219" s="247"/>
      <c r="CF219" s="64"/>
      <c r="CG219" s="255"/>
      <c r="CH219" s="255"/>
      <c r="CI219" s="255"/>
      <c r="CJ219" s="255"/>
      <c r="CK219" s="255"/>
      <c r="CL219" s="256"/>
      <c r="CM219" s="256"/>
      <c r="CN219" s="256"/>
      <c r="CO219" s="256"/>
      <c r="CP219" s="256"/>
      <c r="CQ219" s="247"/>
      <c r="CR219" s="64"/>
      <c r="CS219" s="226"/>
      <c r="CT219" s="226"/>
      <c r="CU219" s="226"/>
      <c r="CV219" s="226"/>
      <c r="CW219" s="226"/>
      <c r="CX219" s="247"/>
      <c r="CY219" s="64"/>
      <c r="CZ219" s="256"/>
      <c r="DA219" s="256"/>
      <c r="DB219" s="256"/>
      <c r="DC219" s="256"/>
      <c r="DD219" s="256"/>
    </row>
    <row r="220" spans="1:108" ht="16.5" x14ac:dyDescent="0.3">
      <c r="A220" s="411">
        <v>2024</v>
      </c>
      <c r="B220" s="64" t="s">
        <v>45</v>
      </c>
      <c r="C220" s="358" t="s">
        <v>99</v>
      </c>
      <c r="D220" s="359">
        <v>76363.025499999974</v>
      </c>
      <c r="E220" s="359">
        <v>35448.412499999999</v>
      </c>
      <c r="F220" s="360">
        <v>11426.256000000001</v>
      </c>
      <c r="G220" s="118">
        <v>123237.69399999997</v>
      </c>
      <c r="H220" s="54"/>
      <c r="I220" s="54"/>
      <c r="BX220" s="247"/>
      <c r="BY220" s="64"/>
      <c r="BZ220" s="254"/>
      <c r="CA220" s="254"/>
      <c r="CB220" s="254"/>
      <c r="CC220" s="254"/>
      <c r="CD220" s="254"/>
      <c r="CE220" s="247"/>
      <c r="CF220" s="64"/>
      <c r="CG220" s="255"/>
      <c r="CH220" s="255"/>
      <c r="CI220" s="255"/>
      <c r="CJ220" s="255"/>
      <c r="CK220" s="255"/>
      <c r="CL220" s="256"/>
      <c r="CM220" s="256"/>
      <c r="CN220" s="256"/>
      <c r="CO220" s="256"/>
      <c r="CP220" s="256"/>
      <c r="CQ220" s="247"/>
      <c r="CR220" s="64"/>
      <c r="CS220" s="226"/>
      <c r="CT220" s="226"/>
      <c r="CU220" s="226"/>
      <c r="CV220" s="226"/>
      <c r="CW220" s="226"/>
      <c r="CX220" s="247"/>
      <c r="CY220" s="64"/>
      <c r="CZ220" s="256"/>
      <c r="DA220" s="256"/>
      <c r="DB220" s="256"/>
      <c r="DC220" s="256"/>
      <c r="DD220" s="256"/>
    </row>
    <row r="221" spans="1:108" ht="16.5" x14ac:dyDescent="0.3">
      <c r="A221" s="391">
        <v>2024</v>
      </c>
      <c r="B221" s="353" t="s">
        <v>46</v>
      </c>
      <c r="C221" s="354" t="s">
        <v>99</v>
      </c>
      <c r="D221" s="355">
        <v>67283.636000000028</v>
      </c>
      <c r="E221" s="355">
        <v>33379.225999999995</v>
      </c>
      <c r="F221" s="356">
        <v>11614.162500000002</v>
      </c>
      <c r="G221" s="357">
        <v>112277.02450000003</v>
      </c>
      <c r="H221" s="54"/>
      <c r="I221" s="54"/>
      <c r="BX221" s="247"/>
      <c r="BY221" s="64"/>
      <c r="BZ221" s="254"/>
      <c r="CA221" s="254"/>
      <c r="CB221" s="254"/>
      <c r="CC221" s="254"/>
      <c r="CD221" s="254"/>
      <c r="CE221" s="247"/>
      <c r="CF221" s="64"/>
      <c r="CG221" s="255"/>
      <c r="CH221" s="255"/>
      <c r="CI221" s="255"/>
      <c r="CJ221" s="255"/>
      <c r="CK221" s="255"/>
      <c r="CL221" s="256"/>
      <c r="CM221" s="256"/>
      <c r="CN221" s="256"/>
      <c r="CO221" s="256"/>
      <c r="CP221" s="256"/>
      <c r="CQ221" s="247"/>
      <c r="CR221" s="64"/>
      <c r="CS221" s="226"/>
      <c r="CT221" s="226"/>
      <c r="CU221" s="226"/>
      <c r="CV221" s="226"/>
      <c r="CW221" s="226"/>
      <c r="CX221" s="247"/>
      <c r="CY221" s="64"/>
      <c r="CZ221" s="256"/>
      <c r="DA221" s="256"/>
      <c r="DB221" s="256"/>
      <c r="DC221" s="256"/>
      <c r="DD221" s="256"/>
    </row>
    <row r="222" spans="1:108" ht="16.5" x14ac:dyDescent="0.3">
      <c r="A222" s="411">
        <v>2024</v>
      </c>
      <c r="B222" s="64" t="s">
        <v>47</v>
      </c>
      <c r="C222" s="358" t="s">
        <v>99</v>
      </c>
      <c r="D222" s="359">
        <v>74551.525999999983</v>
      </c>
      <c r="E222" s="359">
        <v>34959.253500000006</v>
      </c>
      <c r="F222" s="360">
        <v>15057.814000000002</v>
      </c>
      <c r="G222" s="118">
        <v>124568.59349999997</v>
      </c>
      <c r="H222" s="54"/>
      <c r="I222" s="54"/>
      <c r="BX222" s="247"/>
      <c r="BY222" s="64"/>
      <c r="BZ222" s="254"/>
      <c r="CA222" s="254"/>
      <c r="CB222" s="254"/>
      <c r="CC222" s="254"/>
      <c r="CD222" s="254"/>
      <c r="CE222" s="247"/>
      <c r="CF222" s="64"/>
      <c r="CG222" s="255"/>
      <c r="CH222" s="255"/>
      <c r="CI222" s="255"/>
      <c r="CJ222" s="255"/>
      <c r="CK222" s="255"/>
      <c r="CL222" s="256"/>
      <c r="CM222" s="256"/>
      <c r="CN222" s="256"/>
      <c r="CO222" s="256"/>
      <c r="CP222" s="256"/>
      <c r="CQ222" s="247"/>
      <c r="CR222" s="64"/>
      <c r="CS222" s="226"/>
      <c r="CT222" s="226"/>
      <c r="CU222" s="226"/>
      <c r="CV222" s="226"/>
      <c r="CW222" s="226"/>
      <c r="CX222" s="247"/>
      <c r="CY222" s="64"/>
      <c r="CZ222" s="256"/>
      <c r="DA222" s="256"/>
      <c r="DB222" s="256"/>
      <c r="DC222" s="256"/>
      <c r="DD222" s="256"/>
    </row>
    <row r="223" spans="1:108" ht="16.5" x14ac:dyDescent="0.3">
      <c r="A223" s="391">
        <v>2024</v>
      </c>
      <c r="B223" s="353" t="s">
        <v>48</v>
      </c>
      <c r="C223" s="354" t="s">
        <v>99</v>
      </c>
      <c r="D223" s="355">
        <v>65063.022999999994</v>
      </c>
      <c r="E223" s="355">
        <v>34716.460500000001</v>
      </c>
      <c r="F223" s="356">
        <v>15064.226999999999</v>
      </c>
      <c r="G223" s="357">
        <v>114843.71049999999</v>
      </c>
      <c r="H223" s="54"/>
      <c r="I223" s="54"/>
      <c r="BX223" s="247"/>
      <c r="BY223" s="64"/>
      <c r="BZ223" s="254"/>
      <c r="CA223" s="254"/>
      <c r="CB223" s="254"/>
      <c r="CC223" s="254"/>
      <c r="CD223" s="254"/>
      <c r="CE223" s="247"/>
      <c r="CF223" s="64"/>
      <c r="CG223" s="255"/>
      <c r="CH223" s="255"/>
      <c r="CI223" s="255"/>
      <c r="CJ223" s="255"/>
      <c r="CK223" s="255"/>
      <c r="CL223" s="256"/>
      <c r="CM223" s="256"/>
      <c r="CN223" s="256"/>
      <c r="CO223" s="256"/>
      <c r="CP223" s="256"/>
      <c r="CQ223" s="247"/>
      <c r="CR223" s="64"/>
      <c r="CS223" s="226"/>
      <c r="CT223" s="226"/>
      <c r="CU223" s="226"/>
      <c r="CV223" s="226"/>
      <c r="CW223" s="226"/>
      <c r="CX223" s="247"/>
      <c r="CY223" s="64"/>
      <c r="CZ223" s="256"/>
      <c r="DA223" s="256"/>
      <c r="DB223" s="256"/>
      <c r="DC223" s="256"/>
      <c r="DD223" s="256"/>
    </row>
    <row r="224" spans="1:108" ht="16.5" x14ac:dyDescent="0.3">
      <c r="A224" s="411">
        <v>2024</v>
      </c>
      <c r="B224" s="64" t="s">
        <v>49</v>
      </c>
      <c r="C224" s="358" t="s">
        <v>99</v>
      </c>
      <c r="D224" s="359">
        <v>63844.784000000007</v>
      </c>
      <c r="E224" s="359">
        <v>33854.925000000003</v>
      </c>
      <c r="F224" s="360">
        <v>7188.9730000000009</v>
      </c>
      <c r="G224" s="118">
        <v>104888.68200000003</v>
      </c>
      <c r="H224" s="54"/>
      <c r="I224" s="54"/>
      <c r="BX224" s="247"/>
      <c r="BY224" s="64"/>
      <c r="BZ224" s="254"/>
      <c r="CA224" s="254"/>
      <c r="CB224" s="254"/>
      <c r="CC224" s="254"/>
      <c r="CD224" s="254"/>
      <c r="CE224" s="247"/>
      <c r="CF224" s="64"/>
      <c r="CG224" s="255"/>
      <c r="CH224" s="255"/>
      <c r="CI224" s="255"/>
      <c r="CJ224" s="255"/>
      <c r="CK224" s="255"/>
      <c r="CL224" s="256"/>
      <c r="CM224" s="256"/>
      <c r="CN224" s="256"/>
      <c r="CO224" s="256"/>
      <c r="CP224" s="256"/>
      <c r="CQ224" s="247"/>
      <c r="CR224" s="64"/>
      <c r="CS224" s="226"/>
      <c r="CT224" s="226"/>
      <c r="CU224" s="226"/>
      <c r="CV224" s="226"/>
      <c r="CW224" s="226"/>
      <c r="CX224" s="247"/>
      <c r="CY224" s="64"/>
      <c r="CZ224" s="256"/>
      <c r="DA224" s="256"/>
      <c r="DB224" s="256"/>
      <c r="DC224" s="256"/>
      <c r="DD224" s="256"/>
    </row>
    <row r="225" spans="1:108" ht="16.5" x14ac:dyDescent="0.3">
      <c r="A225" s="391">
        <v>2025</v>
      </c>
      <c r="B225" s="353" t="s">
        <v>50</v>
      </c>
      <c r="C225" s="354" t="s">
        <v>99</v>
      </c>
      <c r="D225" s="355">
        <v>56614.377499999988</v>
      </c>
      <c r="E225" s="355">
        <v>29416.221500000003</v>
      </c>
      <c r="F225" s="356">
        <v>7907.3290000000006</v>
      </c>
      <c r="G225" s="357">
        <v>93937.927999999985</v>
      </c>
      <c r="H225" s="54"/>
      <c r="I225" s="54"/>
      <c r="BX225" s="247"/>
      <c r="BY225" s="64"/>
      <c r="BZ225" s="254"/>
      <c r="CA225" s="254"/>
      <c r="CB225" s="254"/>
      <c r="CC225" s="254"/>
      <c r="CD225" s="254"/>
      <c r="CE225" s="247"/>
      <c r="CF225" s="64"/>
      <c r="CG225" s="255"/>
      <c r="CH225" s="255"/>
      <c r="CI225" s="255"/>
      <c r="CJ225" s="255"/>
      <c r="CK225" s="255"/>
      <c r="CL225" s="256"/>
      <c r="CM225" s="256"/>
      <c r="CN225" s="256"/>
      <c r="CO225" s="256"/>
      <c r="CP225" s="256"/>
      <c r="CQ225" s="247"/>
      <c r="CR225" s="64"/>
      <c r="CS225" s="226"/>
      <c r="CT225" s="226"/>
      <c r="CU225" s="226"/>
      <c r="CV225" s="226"/>
      <c r="CW225" s="226"/>
      <c r="CX225" s="247"/>
      <c r="CY225" s="64"/>
      <c r="CZ225" s="256"/>
      <c r="DA225" s="256"/>
      <c r="DB225" s="256"/>
      <c r="DC225" s="256"/>
      <c r="DD225" s="256"/>
    </row>
    <row r="226" spans="1:108" ht="16.5" x14ac:dyDescent="0.3">
      <c r="A226" s="411">
        <v>2025</v>
      </c>
      <c r="B226" s="64" t="s">
        <v>51</v>
      </c>
      <c r="C226" s="358" t="s">
        <v>99</v>
      </c>
      <c r="D226" s="359">
        <v>70876.194499999954</v>
      </c>
      <c r="E226" s="359">
        <v>33054.629000000001</v>
      </c>
      <c r="F226" s="360">
        <v>10878.253500000003</v>
      </c>
      <c r="G226" s="118">
        <v>114809.07699999996</v>
      </c>
      <c r="H226" s="54"/>
      <c r="I226" s="54"/>
      <c r="BX226" s="247"/>
      <c r="BY226" s="64"/>
      <c r="BZ226" s="254"/>
      <c r="CA226" s="254"/>
      <c r="CB226" s="254"/>
      <c r="CC226" s="254"/>
      <c r="CD226" s="254"/>
      <c r="CE226" s="247"/>
      <c r="CF226" s="64"/>
      <c r="CG226" s="255"/>
      <c r="CH226" s="255"/>
      <c r="CI226" s="255"/>
      <c r="CJ226" s="255"/>
      <c r="CK226" s="255"/>
      <c r="CL226" s="256"/>
      <c r="CM226" s="256"/>
      <c r="CN226" s="256"/>
      <c r="CO226" s="256"/>
      <c r="CP226" s="256"/>
      <c r="CQ226" s="247"/>
      <c r="CR226" s="64"/>
      <c r="CS226" s="226"/>
      <c r="CT226" s="226"/>
      <c r="CU226" s="226"/>
      <c r="CV226" s="226"/>
      <c r="CW226" s="226"/>
      <c r="CX226" s="247"/>
      <c r="CY226" s="64"/>
      <c r="CZ226" s="256"/>
      <c r="DA226" s="256"/>
      <c r="DB226" s="256"/>
      <c r="DC226" s="256"/>
      <c r="DD226" s="256"/>
    </row>
    <row r="227" spans="1:108" ht="16.5" x14ac:dyDescent="0.3">
      <c r="A227" s="391">
        <v>2025</v>
      </c>
      <c r="B227" s="353" t="s">
        <v>52</v>
      </c>
      <c r="C227" s="354" t="s">
        <v>99</v>
      </c>
      <c r="D227" s="355">
        <v>79254.774500000029</v>
      </c>
      <c r="E227" s="355">
        <v>37743.264999999999</v>
      </c>
      <c r="F227" s="356">
        <v>9305.1314999999995</v>
      </c>
      <c r="G227" s="357">
        <v>126303.17100000002</v>
      </c>
      <c r="H227" s="54"/>
      <c r="I227" s="54"/>
      <c r="BX227" s="247"/>
      <c r="BY227" s="64"/>
      <c r="BZ227" s="254"/>
      <c r="CA227" s="254"/>
      <c r="CB227" s="254"/>
      <c r="CC227" s="254"/>
      <c r="CD227" s="254"/>
      <c r="CE227" s="247"/>
      <c r="CF227" s="64"/>
      <c r="CG227" s="255"/>
      <c r="CH227" s="255"/>
      <c r="CI227" s="255"/>
      <c r="CJ227" s="255"/>
      <c r="CK227" s="255"/>
      <c r="CL227" s="256"/>
      <c r="CM227" s="256"/>
      <c r="CN227" s="256"/>
      <c r="CO227" s="256"/>
      <c r="CP227" s="256"/>
      <c r="CQ227" s="247"/>
      <c r="CR227" s="64"/>
      <c r="CS227" s="226"/>
      <c r="CT227" s="226"/>
      <c r="CU227" s="226"/>
      <c r="CV227" s="226"/>
      <c r="CW227" s="226"/>
      <c r="CX227" s="247"/>
      <c r="CY227" s="64"/>
      <c r="CZ227" s="256"/>
      <c r="DA227" s="256"/>
      <c r="DB227" s="256"/>
      <c r="DC227" s="256"/>
      <c r="DD227" s="256"/>
    </row>
    <row r="228" spans="1:108" ht="16.5" x14ac:dyDescent="0.3">
      <c r="A228" s="411">
        <v>2025</v>
      </c>
      <c r="B228" s="64" t="s">
        <v>40</v>
      </c>
      <c r="C228" s="358" t="s">
        <v>99</v>
      </c>
      <c r="D228" s="359">
        <v>70982.358999999997</v>
      </c>
      <c r="E228" s="359">
        <v>31206.289499999995</v>
      </c>
      <c r="F228" s="360">
        <v>9957.52</v>
      </c>
      <c r="G228" s="118">
        <v>112146.16849999999</v>
      </c>
      <c r="H228" s="54"/>
      <c r="I228" s="54"/>
      <c r="BX228" s="247"/>
      <c r="BY228" s="64"/>
      <c r="BZ228" s="254"/>
      <c r="CA228" s="254"/>
      <c r="CB228" s="254"/>
      <c r="CC228" s="254"/>
      <c r="CD228" s="254"/>
      <c r="CE228" s="247"/>
      <c r="CF228" s="64"/>
      <c r="CG228" s="255"/>
      <c r="CH228" s="255"/>
      <c r="CI228" s="255"/>
      <c r="CJ228" s="255"/>
      <c r="CK228" s="255"/>
      <c r="CL228" s="256"/>
      <c r="CM228" s="256"/>
      <c r="CN228" s="256"/>
      <c r="CO228" s="256"/>
      <c r="CP228" s="256"/>
      <c r="CQ228" s="247"/>
      <c r="CR228" s="64"/>
      <c r="CS228" s="226"/>
      <c r="CT228" s="226"/>
      <c r="CU228" s="226"/>
      <c r="CV228" s="226"/>
      <c r="CW228" s="226"/>
      <c r="CX228" s="247"/>
      <c r="CY228" s="64"/>
      <c r="CZ228" s="256"/>
      <c r="DA228" s="256"/>
      <c r="DB228" s="256"/>
      <c r="DC228" s="256"/>
      <c r="DD228" s="256"/>
    </row>
    <row r="229" spans="1:108" ht="16.5" x14ac:dyDescent="0.3">
      <c r="A229" s="391">
        <v>2025</v>
      </c>
      <c r="B229" s="353" t="s">
        <v>42</v>
      </c>
      <c r="C229" s="354" t="s">
        <v>99</v>
      </c>
      <c r="D229" s="355">
        <v>80947.73450000002</v>
      </c>
      <c r="E229" s="355">
        <v>36220.752500000002</v>
      </c>
      <c r="F229" s="356">
        <v>11759.2515</v>
      </c>
      <c r="G229" s="357">
        <v>128927.73850000001</v>
      </c>
      <c r="H229" s="54"/>
      <c r="I229" s="54"/>
      <c r="BX229" s="247"/>
      <c r="BY229" s="64"/>
      <c r="BZ229" s="254"/>
      <c r="CA229" s="254"/>
      <c r="CB229" s="254"/>
      <c r="CC229" s="254"/>
      <c r="CD229" s="254"/>
      <c r="CE229" s="247"/>
      <c r="CF229" s="64"/>
      <c r="CG229" s="255"/>
      <c r="CH229" s="255"/>
      <c r="CI229" s="255"/>
      <c r="CJ229" s="255"/>
      <c r="CK229" s="255"/>
      <c r="CL229" s="256"/>
      <c r="CM229" s="256"/>
      <c r="CN229" s="256"/>
      <c r="CO229" s="256"/>
      <c r="CP229" s="256"/>
      <c r="CQ229" s="247"/>
      <c r="CR229" s="64"/>
      <c r="CS229" s="226"/>
      <c r="CT229" s="226"/>
      <c r="CU229" s="226"/>
      <c r="CV229" s="226"/>
      <c r="CW229" s="226"/>
      <c r="CX229" s="247"/>
      <c r="CY229" s="64"/>
      <c r="CZ229" s="256"/>
      <c r="DA229" s="256"/>
      <c r="DB229" s="256"/>
      <c r="DC229" s="256"/>
      <c r="DD229" s="256"/>
    </row>
    <row r="230" spans="1:108" ht="16.5" x14ac:dyDescent="0.3">
      <c r="A230" s="411">
        <v>2025</v>
      </c>
      <c r="B230" s="64" t="s">
        <v>43</v>
      </c>
      <c r="C230" s="358" t="s">
        <v>99</v>
      </c>
      <c r="D230" s="359">
        <v>77281.489000000031</v>
      </c>
      <c r="E230" s="359">
        <v>32571.857500000002</v>
      </c>
      <c r="F230" s="360">
        <v>9601.0729999999985</v>
      </c>
      <c r="G230" s="118">
        <v>119454.41950000002</v>
      </c>
      <c r="H230" s="54"/>
      <c r="I230" s="54"/>
      <c r="BX230" s="247"/>
      <c r="BY230" s="64"/>
      <c r="BZ230" s="254"/>
      <c r="CA230" s="254"/>
      <c r="CB230" s="254"/>
      <c r="CC230" s="254"/>
      <c r="CD230" s="254"/>
      <c r="CE230" s="247"/>
      <c r="CF230" s="64"/>
      <c r="CG230" s="255"/>
      <c r="CH230" s="255"/>
      <c r="CI230" s="255"/>
      <c r="CJ230" s="255"/>
      <c r="CK230" s="255"/>
      <c r="CL230" s="256"/>
      <c r="CM230" s="256"/>
      <c r="CN230" s="256"/>
      <c r="CO230" s="256"/>
      <c r="CP230" s="256"/>
      <c r="CQ230" s="247"/>
      <c r="CR230" s="64"/>
      <c r="CS230" s="226"/>
      <c r="CT230" s="226"/>
      <c r="CU230" s="226"/>
      <c r="CV230" s="226"/>
      <c r="CW230" s="226"/>
      <c r="CX230" s="247"/>
      <c r="CY230" s="64"/>
      <c r="CZ230" s="256"/>
      <c r="DA230" s="256"/>
      <c r="DB230" s="256"/>
      <c r="DC230" s="256"/>
      <c r="DD230" s="256"/>
    </row>
    <row r="231" spans="1:108" ht="16.5" x14ac:dyDescent="0.3">
      <c r="A231" s="391">
        <v>2025</v>
      </c>
      <c r="B231" s="353" t="s">
        <v>44</v>
      </c>
      <c r="C231" s="354" t="s">
        <v>99</v>
      </c>
      <c r="D231" s="355">
        <v>89470.795999999973</v>
      </c>
      <c r="E231" s="355">
        <v>40105.409499999994</v>
      </c>
      <c r="F231" s="356">
        <v>10364.043</v>
      </c>
      <c r="G231" s="357">
        <v>139940.24849999999</v>
      </c>
      <c r="H231" s="54"/>
      <c r="I231" s="54"/>
      <c r="BX231" s="247"/>
      <c r="BY231" s="64"/>
      <c r="BZ231" s="254"/>
      <c r="CA231" s="254"/>
      <c r="CB231" s="254"/>
      <c r="CC231" s="254"/>
      <c r="CD231" s="254"/>
      <c r="CE231" s="247"/>
      <c r="CF231" s="64"/>
      <c r="CG231" s="255"/>
      <c r="CH231" s="255"/>
      <c r="CI231" s="255"/>
      <c r="CJ231" s="255"/>
      <c r="CK231" s="255"/>
      <c r="CL231" s="256"/>
      <c r="CM231" s="256"/>
      <c r="CN231" s="256"/>
      <c r="CO231" s="256"/>
      <c r="CP231" s="256"/>
      <c r="CQ231" s="247"/>
      <c r="CR231" s="64"/>
      <c r="CS231" s="226"/>
      <c r="CT231" s="226"/>
      <c r="CU231" s="226"/>
      <c r="CV231" s="226"/>
      <c r="CW231" s="226"/>
      <c r="CX231" s="247"/>
      <c r="CY231" s="64"/>
      <c r="CZ231" s="256"/>
      <c r="DA231" s="256"/>
      <c r="DB231" s="256"/>
      <c r="DC231" s="256"/>
      <c r="DD231" s="256"/>
    </row>
    <row r="232" spans="1:108" ht="16.5" x14ac:dyDescent="0.3">
      <c r="A232" s="411">
        <v>2025</v>
      </c>
      <c r="B232" s="64" t="s">
        <v>45</v>
      </c>
      <c r="C232" s="358" t="s">
        <v>99</v>
      </c>
      <c r="D232" s="359">
        <v>81102.494000000006</v>
      </c>
      <c r="E232" s="359">
        <v>36907.033999999992</v>
      </c>
      <c r="F232" s="360">
        <v>7911.0494999999983</v>
      </c>
      <c r="G232" s="118">
        <v>125920.57750000001</v>
      </c>
      <c r="H232" s="54"/>
      <c r="I232" s="54"/>
      <c r="BX232" s="247"/>
      <c r="BY232" s="64"/>
      <c r="BZ232" s="254"/>
      <c r="CA232" s="254"/>
      <c r="CB232" s="254"/>
      <c r="CC232" s="254"/>
      <c r="CD232" s="254"/>
      <c r="CE232" s="247"/>
      <c r="CF232" s="64"/>
      <c r="CG232" s="255"/>
      <c r="CH232" s="255"/>
      <c r="CI232" s="255"/>
      <c r="CJ232" s="255"/>
      <c r="CK232" s="255"/>
      <c r="CL232" s="256"/>
      <c r="CM232" s="256"/>
      <c r="CN232" s="256"/>
      <c r="CO232" s="256"/>
      <c r="CP232" s="256"/>
      <c r="CQ232" s="247"/>
      <c r="CR232" s="64"/>
      <c r="CS232" s="226"/>
      <c r="CT232" s="226"/>
      <c r="CU232" s="226"/>
      <c r="CV232" s="226"/>
      <c r="CW232" s="226"/>
      <c r="CX232" s="247"/>
      <c r="CY232" s="64"/>
      <c r="CZ232" s="256"/>
      <c r="DA232" s="256"/>
      <c r="DB232" s="256"/>
      <c r="DC232" s="256"/>
      <c r="DD232" s="256"/>
    </row>
    <row r="233" spans="1:108" ht="16.5" x14ac:dyDescent="0.3">
      <c r="A233" s="391">
        <v>2025</v>
      </c>
      <c r="B233" s="353" t="s">
        <v>46</v>
      </c>
      <c r="C233" s="354" t="s">
        <v>99</v>
      </c>
      <c r="D233" s="355">
        <v>85542.32</v>
      </c>
      <c r="E233" s="355">
        <v>39232.519999999997</v>
      </c>
      <c r="F233" s="356">
        <v>9572.93</v>
      </c>
      <c r="G233" s="357">
        <v>134347.76999999999</v>
      </c>
      <c r="H233" s="54"/>
      <c r="I233" s="54"/>
      <c r="BX233" s="247"/>
      <c r="BY233" s="64"/>
      <c r="BZ233" s="254"/>
      <c r="CA233" s="254"/>
      <c r="CB233" s="254"/>
      <c r="CC233" s="254"/>
      <c r="CD233" s="254"/>
      <c r="CE233" s="247"/>
      <c r="CF233" s="64"/>
      <c r="CG233" s="255"/>
      <c r="CH233" s="255"/>
      <c r="CI233" s="255"/>
      <c r="CJ233" s="255"/>
      <c r="CK233" s="255"/>
      <c r="CL233" s="256"/>
      <c r="CM233" s="256"/>
      <c r="CN233" s="256"/>
      <c r="CO233" s="256"/>
      <c r="CP233" s="256"/>
      <c r="CQ233" s="247"/>
      <c r="CR233" s="64"/>
      <c r="CS233" s="226"/>
      <c r="CT233" s="226"/>
      <c r="CU233" s="226"/>
      <c r="CV233" s="226"/>
      <c r="CW233" s="226"/>
      <c r="CX233" s="247"/>
      <c r="CY233" s="64"/>
      <c r="CZ233" s="256"/>
      <c r="DA233" s="256"/>
      <c r="DB233" s="256"/>
      <c r="DC233" s="256"/>
      <c r="DD233" s="256"/>
    </row>
    <row r="234" spans="1:108" ht="16.5" x14ac:dyDescent="0.3">
      <c r="A234" s="411">
        <v>2025</v>
      </c>
      <c r="B234" s="64" t="s">
        <v>47</v>
      </c>
      <c r="C234" s="358" t="s">
        <v>99</v>
      </c>
      <c r="D234" s="359">
        <v>88839.92</v>
      </c>
      <c r="E234" s="359">
        <v>39362.9</v>
      </c>
      <c r="F234" s="360">
        <v>9863.4</v>
      </c>
      <c r="G234" s="118">
        <v>138066.22</v>
      </c>
      <c r="H234" s="54"/>
      <c r="I234" s="54"/>
      <c r="BX234" s="247"/>
      <c r="BY234" s="64"/>
      <c r="BZ234" s="254"/>
      <c r="CA234" s="254"/>
      <c r="CB234" s="254"/>
      <c r="CC234" s="254"/>
      <c r="CD234" s="254"/>
      <c r="CE234" s="247"/>
      <c r="CF234" s="64"/>
      <c r="CG234" s="255"/>
      <c r="CH234" s="255"/>
      <c r="CI234" s="255"/>
      <c r="CJ234" s="255"/>
      <c r="CK234" s="255"/>
      <c r="CL234" s="256"/>
      <c r="CM234" s="256"/>
      <c r="CN234" s="256"/>
      <c r="CO234" s="256"/>
      <c r="CP234" s="256"/>
      <c r="CQ234" s="247"/>
      <c r="CR234" s="64"/>
      <c r="CS234" s="226"/>
      <c r="CT234" s="226"/>
      <c r="CU234" s="226"/>
      <c r="CV234" s="226"/>
      <c r="CW234" s="226"/>
      <c r="CX234" s="247"/>
      <c r="CY234" s="64"/>
      <c r="CZ234" s="256"/>
      <c r="DA234" s="256"/>
      <c r="DB234" s="256"/>
      <c r="DC234" s="256"/>
      <c r="DD234" s="256"/>
    </row>
    <row r="235" spans="1:108" ht="16.5" x14ac:dyDescent="0.3">
      <c r="A235" s="391">
        <v>2025</v>
      </c>
      <c r="B235" s="353" t="s">
        <v>48</v>
      </c>
      <c r="C235" s="354" t="s">
        <v>99</v>
      </c>
      <c r="D235" s="355">
        <v>76660.5</v>
      </c>
      <c r="E235" s="355">
        <v>35779.899999999994</v>
      </c>
      <c r="F235" s="356">
        <v>8362.33</v>
      </c>
      <c r="G235" s="357">
        <v>120802.73000000001</v>
      </c>
      <c r="H235" s="54"/>
      <c r="I235" s="54"/>
      <c r="BX235" s="247"/>
      <c r="BY235" s="64"/>
      <c r="BZ235" s="254"/>
      <c r="CA235" s="254"/>
      <c r="CB235" s="254"/>
      <c r="CC235" s="254"/>
      <c r="CD235" s="254"/>
      <c r="CE235" s="247"/>
      <c r="CF235" s="64"/>
      <c r="CG235" s="255"/>
      <c r="CH235" s="255"/>
      <c r="CI235" s="255"/>
      <c r="CJ235" s="255"/>
      <c r="CK235" s="255"/>
      <c r="CL235" s="256"/>
      <c r="CM235" s="256"/>
      <c r="CN235" s="256"/>
      <c r="CO235" s="256"/>
      <c r="CP235" s="256"/>
      <c r="CQ235" s="247"/>
      <c r="CR235" s="64"/>
      <c r="CS235" s="226"/>
      <c r="CT235" s="226"/>
      <c r="CU235" s="226"/>
      <c r="CV235" s="226"/>
      <c r="CW235" s="226"/>
      <c r="CX235" s="247"/>
      <c r="CY235" s="64"/>
      <c r="CZ235" s="256"/>
      <c r="DA235" s="256"/>
      <c r="DB235" s="256"/>
      <c r="DC235" s="256"/>
      <c r="DD235" s="256"/>
    </row>
    <row r="236" spans="1:108" ht="16.5" x14ac:dyDescent="0.3">
      <c r="A236" s="410">
        <v>2025</v>
      </c>
      <c r="B236" s="64" t="s">
        <v>49</v>
      </c>
      <c r="C236" s="358" t="s">
        <v>99</v>
      </c>
      <c r="D236" s="359">
        <v>64844.34</v>
      </c>
      <c r="E236" s="359">
        <v>35215.39</v>
      </c>
      <c r="F236" s="360">
        <v>7666.06</v>
      </c>
      <c r="G236" s="118">
        <v>107725.79000000001</v>
      </c>
      <c r="H236" s="54"/>
      <c r="I236" s="54"/>
      <c r="BX236" s="247"/>
      <c r="BY236" s="64"/>
      <c r="BZ236" s="254"/>
      <c r="CA236" s="254"/>
      <c r="CB236" s="254"/>
      <c r="CC236" s="254"/>
      <c r="CD236" s="254"/>
      <c r="CE236" s="247"/>
      <c r="CF236" s="64"/>
      <c r="CG236" s="255"/>
      <c r="CH236" s="255"/>
      <c r="CI236" s="255"/>
      <c r="CJ236" s="255"/>
      <c r="CK236" s="255"/>
      <c r="CL236" s="256"/>
      <c r="CM236" s="256"/>
      <c r="CN236" s="256"/>
      <c r="CO236" s="256"/>
      <c r="CP236" s="256"/>
      <c r="CQ236" s="247"/>
      <c r="CR236" s="64"/>
      <c r="CS236" s="226"/>
      <c r="CT236" s="226"/>
      <c r="CU236" s="226"/>
      <c r="CV236" s="226"/>
      <c r="CW236" s="226"/>
      <c r="CX236" s="247"/>
      <c r="CY236" s="64"/>
      <c r="CZ236" s="256"/>
      <c r="DA236" s="256"/>
      <c r="DB236" s="256"/>
      <c r="DC236" s="256"/>
      <c r="DD236" s="256"/>
    </row>
    <row r="237" spans="1:108" ht="16.5" x14ac:dyDescent="0.3">
      <c r="A237" s="391">
        <v>2026</v>
      </c>
      <c r="B237" s="353" t="s">
        <v>50</v>
      </c>
      <c r="C237" s="354" t="s">
        <v>99</v>
      </c>
      <c r="D237" s="355">
        <v>52711.74</v>
      </c>
      <c r="E237" s="355">
        <v>31275.579999999998</v>
      </c>
      <c r="F237" s="356">
        <v>6928.78</v>
      </c>
      <c r="G237" s="357">
        <v>90916.1</v>
      </c>
      <c r="H237" s="54"/>
      <c r="I237" s="54"/>
      <c r="BX237" s="247"/>
      <c r="BY237" s="64"/>
      <c r="BZ237" s="254"/>
      <c r="CA237" s="254"/>
      <c r="CB237" s="254"/>
      <c r="CC237" s="254"/>
      <c r="CD237" s="254"/>
      <c r="CE237" s="247"/>
      <c r="CF237" s="64"/>
      <c r="CG237" s="255"/>
      <c r="CH237" s="255"/>
      <c r="CI237" s="255"/>
      <c r="CJ237" s="255"/>
      <c r="CK237" s="255"/>
      <c r="CL237" s="256"/>
      <c r="CM237" s="256"/>
      <c r="CN237" s="256"/>
      <c r="CO237" s="256"/>
      <c r="CP237" s="256"/>
      <c r="CQ237" s="247"/>
      <c r="CR237" s="64"/>
      <c r="CS237" s="226"/>
      <c r="CT237" s="226"/>
      <c r="CU237" s="226"/>
      <c r="CV237" s="226"/>
      <c r="CW237" s="226"/>
      <c r="CX237" s="247"/>
      <c r="CY237" s="64"/>
      <c r="CZ237" s="256"/>
      <c r="DA237" s="256"/>
      <c r="DB237" s="256"/>
      <c r="DC237" s="256"/>
      <c r="DD237" s="256"/>
    </row>
    <row r="238" spans="1:108" ht="16.5" x14ac:dyDescent="0.3">
      <c r="A238" s="410">
        <v>2026</v>
      </c>
      <c r="B238" s="64" t="s">
        <v>51</v>
      </c>
      <c r="C238" s="358" t="s">
        <v>99</v>
      </c>
      <c r="D238" s="359">
        <v>71848.98</v>
      </c>
      <c r="E238" s="359">
        <v>31694.640000000007</v>
      </c>
      <c r="F238" s="360">
        <v>9572.69</v>
      </c>
      <c r="G238" s="118">
        <v>113116.31</v>
      </c>
      <c r="H238" s="54"/>
      <c r="I238" s="54"/>
      <c r="BX238" s="247"/>
      <c r="BY238" s="64"/>
      <c r="BZ238" s="254"/>
      <c r="CA238" s="254"/>
      <c r="CB238" s="254"/>
      <c r="CC238" s="254"/>
      <c r="CD238" s="254"/>
      <c r="CE238" s="247"/>
      <c r="CF238" s="64"/>
      <c r="CG238" s="255"/>
      <c r="CH238" s="255"/>
      <c r="CI238" s="255"/>
      <c r="CJ238" s="255"/>
      <c r="CK238" s="255"/>
      <c r="CL238" s="256"/>
      <c r="CM238" s="256"/>
      <c r="CN238" s="256"/>
      <c r="CO238" s="256"/>
      <c r="CP238" s="256"/>
      <c r="CQ238" s="247"/>
      <c r="CR238" s="64"/>
      <c r="CS238" s="226"/>
      <c r="CT238" s="226"/>
      <c r="CU238" s="226"/>
      <c r="CV238" s="226"/>
      <c r="CW238" s="226"/>
      <c r="CX238" s="247"/>
      <c r="CY238" s="64"/>
      <c r="CZ238" s="256"/>
      <c r="DA238" s="256"/>
      <c r="DB238" s="256"/>
      <c r="DC238" s="256"/>
      <c r="DD238" s="256"/>
    </row>
    <row r="239" spans="1:108" ht="16.5" x14ac:dyDescent="0.3">
      <c r="A239" s="391">
        <v>2026</v>
      </c>
      <c r="B239" s="353" t="s">
        <v>52</v>
      </c>
      <c r="C239" s="354" t="s">
        <v>99</v>
      </c>
      <c r="D239" s="355">
        <v>73995.3</v>
      </c>
      <c r="E239" s="355">
        <v>38182.79</v>
      </c>
      <c r="F239" s="356">
        <v>10199.39</v>
      </c>
      <c r="G239" s="357">
        <v>122377.48</v>
      </c>
      <c r="H239" s="54"/>
      <c r="I239" s="54"/>
      <c r="BX239" s="247"/>
      <c r="BY239" s="64"/>
      <c r="BZ239" s="254"/>
      <c r="CA239" s="254"/>
      <c r="CB239" s="254"/>
      <c r="CC239" s="254"/>
      <c r="CD239" s="254"/>
      <c r="CE239" s="247"/>
      <c r="CF239" s="64"/>
      <c r="CG239" s="255"/>
      <c r="CH239" s="255"/>
      <c r="CI239" s="255"/>
      <c r="CJ239" s="255"/>
      <c r="CK239" s="255"/>
      <c r="CL239" s="256"/>
      <c r="CM239" s="256"/>
      <c r="CN239" s="256"/>
      <c r="CO239" s="256"/>
      <c r="CP239" s="256"/>
      <c r="CQ239" s="247"/>
      <c r="CR239" s="64"/>
      <c r="CS239" s="226"/>
      <c r="CT239" s="226"/>
      <c r="CU239" s="226"/>
      <c r="CV239" s="226"/>
      <c r="CW239" s="226"/>
      <c r="CX239" s="247"/>
      <c r="CY239" s="64"/>
      <c r="CZ239" s="256"/>
      <c r="DA239" s="256"/>
      <c r="DB239" s="256"/>
      <c r="DC239" s="256"/>
      <c r="DD239" s="256"/>
    </row>
    <row r="240" spans="1:108" ht="16.5" x14ac:dyDescent="0.3">
      <c r="A240" s="410">
        <v>2026</v>
      </c>
      <c r="B240" s="64" t="s">
        <v>40</v>
      </c>
      <c r="C240" s="358" t="s">
        <v>99</v>
      </c>
      <c r="D240" s="359">
        <v>65931.709999999992</v>
      </c>
      <c r="E240" s="359">
        <v>35414.07</v>
      </c>
      <c r="F240" s="360">
        <v>9683.94</v>
      </c>
      <c r="G240" s="118">
        <v>111029.72</v>
      </c>
      <c r="H240" s="54"/>
      <c r="I240" s="54"/>
      <c r="BX240" s="247"/>
      <c r="BY240" s="64"/>
      <c r="BZ240" s="254"/>
      <c r="CA240" s="254"/>
      <c r="CB240" s="254"/>
      <c r="CC240" s="254"/>
      <c r="CD240" s="254"/>
      <c r="CE240" s="247"/>
      <c r="CF240" s="64"/>
      <c r="CG240" s="255"/>
      <c r="CH240" s="255"/>
      <c r="CI240" s="255"/>
      <c r="CJ240" s="255"/>
      <c r="CK240" s="255"/>
      <c r="CL240" s="256"/>
      <c r="CM240" s="256"/>
      <c r="CN240" s="256"/>
      <c r="CO240" s="256"/>
      <c r="CP240" s="256"/>
      <c r="CQ240" s="247"/>
      <c r="CR240" s="64"/>
      <c r="CS240" s="226"/>
      <c r="CT240" s="226"/>
      <c r="CU240" s="226"/>
      <c r="CV240" s="226"/>
      <c r="CW240" s="226"/>
      <c r="CX240" s="247"/>
      <c r="CY240" s="64"/>
      <c r="CZ240" s="256"/>
      <c r="DA240" s="256"/>
      <c r="DB240" s="256"/>
      <c r="DC240" s="256"/>
      <c r="DD240" s="256"/>
    </row>
    <row r="241" spans="1:108" ht="16.5" x14ac:dyDescent="0.3">
      <c r="A241" s="391">
        <v>2026</v>
      </c>
      <c r="B241" s="353" t="s">
        <v>42</v>
      </c>
      <c r="C241" s="354" t="s">
        <v>99</v>
      </c>
      <c r="D241" s="355">
        <v>68056.06</v>
      </c>
      <c r="E241" s="355">
        <v>36561.960000000006</v>
      </c>
      <c r="F241" s="356">
        <v>9788.34</v>
      </c>
      <c r="G241" s="357">
        <v>114406.36</v>
      </c>
      <c r="H241" s="54"/>
      <c r="I241" s="54"/>
      <c r="BX241" s="247"/>
      <c r="BY241" s="64"/>
      <c r="BZ241" s="254"/>
      <c r="CA241" s="254"/>
      <c r="CB241" s="254"/>
      <c r="CC241" s="254"/>
      <c r="CD241" s="254"/>
      <c r="CE241" s="247"/>
      <c r="CF241" s="64"/>
      <c r="CG241" s="255"/>
      <c r="CH241" s="255"/>
      <c r="CI241" s="255"/>
      <c r="CJ241" s="255"/>
      <c r="CK241" s="255"/>
      <c r="CL241" s="256"/>
      <c r="CM241" s="256"/>
      <c r="CN241" s="256"/>
      <c r="CO241" s="256"/>
      <c r="CP241" s="256"/>
      <c r="CQ241" s="247"/>
      <c r="CR241" s="64"/>
      <c r="CS241" s="226"/>
      <c r="CT241" s="226"/>
      <c r="CU241" s="226"/>
      <c r="CV241" s="226"/>
      <c r="CW241" s="226"/>
      <c r="CX241" s="247"/>
      <c r="CY241" s="64"/>
      <c r="CZ241" s="256"/>
      <c r="DA241" s="256"/>
      <c r="DB241" s="256"/>
      <c r="DC241" s="256"/>
      <c r="DD241" s="256"/>
    </row>
    <row r="242" spans="1:108" ht="16.5" x14ac:dyDescent="0.3">
      <c r="A242" s="410">
        <v>2026</v>
      </c>
      <c r="B242" s="64" t="s">
        <v>43</v>
      </c>
      <c r="C242" s="358" t="s">
        <v>99</v>
      </c>
      <c r="D242" s="359">
        <v>64538.990000000005</v>
      </c>
      <c r="E242" s="359">
        <v>33153.520000000004</v>
      </c>
      <c r="F242" s="360">
        <v>9253.93</v>
      </c>
      <c r="G242" s="118">
        <v>106946.44</v>
      </c>
      <c r="H242" s="54"/>
      <c r="I242" s="54"/>
      <c r="BX242" s="247"/>
      <c r="BY242" s="64"/>
      <c r="BZ242" s="254"/>
      <c r="CA242" s="254"/>
      <c r="CB242" s="254"/>
      <c r="CC242" s="254"/>
      <c r="CD242" s="254"/>
      <c r="CE242" s="247"/>
      <c r="CF242" s="64"/>
      <c r="CG242" s="255"/>
      <c r="CH242" s="255"/>
      <c r="CI242" s="255"/>
      <c r="CJ242" s="255"/>
      <c r="CK242" s="255"/>
      <c r="CL242" s="256"/>
      <c r="CM242" s="256"/>
      <c r="CN242" s="256"/>
      <c r="CO242" s="256"/>
      <c r="CP242" s="256"/>
      <c r="CQ242" s="247"/>
      <c r="CR242" s="64"/>
      <c r="CS242" s="226"/>
      <c r="CT242" s="226"/>
      <c r="CU242" s="226"/>
      <c r="CV242" s="226"/>
      <c r="CW242" s="226"/>
      <c r="CX242" s="247"/>
      <c r="CY242" s="64"/>
      <c r="CZ242" s="256"/>
      <c r="DA242" s="256"/>
      <c r="DB242" s="256"/>
      <c r="DC242" s="256"/>
      <c r="DD242" s="256"/>
    </row>
    <row r="243" spans="1:108" ht="16.5" x14ac:dyDescent="0.3">
      <c r="A243" s="391">
        <v>2020</v>
      </c>
      <c r="B243" s="353" t="s">
        <v>50</v>
      </c>
      <c r="C243" s="354" t="s">
        <v>100</v>
      </c>
      <c r="D243" s="355">
        <v>11393.790000000005</v>
      </c>
      <c r="E243" s="355">
        <v>29385.205000000013</v>
      </c>
      <c r="F243" s="356">
        <v>7383.6450000000004</v>
      </c>
      <c r="G243" s="357">
        <v>48162.640000000014</v>
      </c>
      <c r="H243" s="54"/>
      <c r="I243" s="54"/>
      <c r="BX243" s="247"/>
      <c r="BY243" s="64"/>
      <c r="BZ243" s="254"/>
      <c r="CA243" s="254"/>
      <c r="CB243" s="254"/>
      <c r="CC243" s="254"/>
      <c r="CD243" s="254"/>
      <c r="CE243" s="247"/>
      <c r="CF243" s="64"/>
      <c r="CG243" s="255"/>
      <c r="CH243" s="255"/>
      <c r="CI243" s="255"/>
      <c r="CJ243" s="255"/>
      <c r="CK243" s="255"/>
      <c r="CL243" s="256"/>
      <c r="CM243" s="256"/>
      <c r="CN243" s="256"/>
      <c r="CO243" s="256"/>
      <c r="CP243" s="256"/>
      <c r="CQ243" s="247"/>
      <c r="CR243" s="64"/>
      <c r="CS243" s="226"/>
      <c r="CT243" s="226"/>
      <c r="CU243" s="226"/>
      <c r="CV243" s="226"/>
      <c r="CW243" s="226"/>
      <c r="CX243" s="247"/>
      <c r="CY243" s="64"/>
      <c r="CZ243" s="256"/>
      <c r="DA243" s="256"/>
      <c r="DB243" s="256"/>
      <c r="DC243" s="256"/>
      <c r="DD243" s="256"/>
    </row>
    <row r="244" spans="1:108" ht="16.5" x14ac:dyDescent="0.3">
      <c r="A244" s="410">
        <v>2020</v>
      </c>
      <c r="B244" s="64" t="s">
        <v>51</v>
      </c>
      <c r="C244" s="358" t="s">
        <v>100</v>
      </c>
      <c r="D244" s="359">
        <v>13729.070999999996</v>
      </c>
      <c r="E244" s="359">
        <v>30000.221000000005</v>
      </c>
      <c r="F244" s="360">
        <v>8268.9125000000004</v>
      </c>
      <c r="G244" s="118">
        <v>51998.204500000007</v>
      </c>
      <c r="H244" s="54"/>
      <c r="I244" s="54"/>
      <c r="BX244" s="247"/>
      <c r="BY244" s="64"/>
      <c r="BZ244" s="254"/>
      <c r="CA244" s="254"/>
      <c r="CB244" s="254"/>
      <c r="CC244" s="254"/>
      <c r="CD244" s="254"/>
      <c r="CE244" s="247"/>
      <c r="CF244" s="64"/>
      <c r="CG244" s="255"/>
      <c r="CH244" s="255"/>
      <c r="CI244" s="255"/>
      <c r="CJ244" s="255"/>
      <c r="CK244" s="255"/>
      <c r="CL244" s="256"/>
      <c r="CM244" s="256"/>
      <c r="CN244" s="256"/>
      <c r="CO244" s="256"/>
      <c r="CP244" s="256"/>
      <c r="CQ244" s="247"/>
      <c r="CR244" s="64"/>
      <c r="CS244" s="226"/>
      <c r="CT244" s="226"/>
      <c r="CU244" s="226"/>
      <c r="CV244" s="226"/>
      <c r="CW244" s="226"/>
      <c r="CX244" s="247"/>
      <c r="CY244" s="64"/>
      <c r="CZ244" s="256"/>
      <c r="DA244" s="256"/>
      <c r="DB244" s="256"/>
      <c r="DC244" s="256"/>
      <c r="DD244" s="256"/>
    </row>
    <row r="245" spans="1:108" ht="16.5" x14ac:dyDescent="0.3">
      <c r="A245" s="391">
        <v>2020</v>
      </c>
      <c r="B245" s="353" t="s">
        <v>52</v>
      </c>
      <c r="C245" s="354" t="s">
        <v>100</v>
      </c>
      <c r="D245" s="355">
        <v>8822.3700000000008</v>
      </c>
      <c r="E245" s="355">
        <v>24075.766500000002</v>
      </c>
      <c r="F245" s="356">
        <v>6794.8325000000004</v>
      </c>
      <c r="G245" s="357">
        <v>39692.969000000005</v>
      </c>
      <c r="H245" s="54"/>
      <c r="I245" s="54"/>
      <c r="BX245" s="247"/>
      <c r="BY245" s="64"/>
      <c r="BZ245" s="254"/>
      <c r="CA245" s="254"/>
      <c r="CB245" s="254"/>
      <c r="CC245" s="254"/>
      <c r="CD245" s="254"/>
      <c r="CE245" s="247"/>
      <c r="CF245" s="64"/>
      <c r="CG245" s="255"/>
      <c r="CH245" s="255"/>
      <c r="CI245" s="255"/>
      <c r="CJ245" s="255"/>
      <c r="CK245" s="255"/>
      <c r="CL245" s="256"/>
      <c r="CM245" s="256"/>
      <c r="CN245" s="256"/>
      <c r="CO245" s="256"/>
      <c r="CP245" s="256"/>
      <c r="CQ245" s="247"/>
      <c r="CR245" s="64"/>
      <c r="CS245" s="226"/>
      <c r="CT245" s="226"/>
      <c r="CU245" s="226"/>
      <c r="CV245" s="226"/>
      <c r="CW245" s="226"/>
      <c r="CX245" s="247"/>
      <c r="CY245" s="64"/>
      <c r="CZ245" s="256"/>
      <c r="DA245" s="256"/>
      <c r="DB245" s="256"/>
      <c r="DC245" s="256"/>
      <c r="DD245" s="256"/>
    </row>
    <row r="246" spans="1:108" ht="16.5" x14ac:dyDescent="0.3">
      <c r="A246" s="410">
        <v>2020</v>
      </c>
      <c r="B246" s="64" t="s">
        <v>40</v>
      </c>
      <c r="C246" s="358" t="s">
        <v>100</v>
      </c>
      <c r="D246" s="359">
        <v>795.09799999999996</v>
      </c>
      <c r="E246" s="359">
        <v>13518.661</v>
      </c>
      <c r="F246" s="360">
        <v>1897.7224999999999</v>
      </c>
      <c r="G246" s="118">
        <v>16211.4815</v>
      </c>
      <c r="H246" s="54"/>
      <c r="I246" s="54"/>
      <c r="BX246" s="247"/>
      <c r="BY246" s="64"/>
      <c r="BZ246" s="254"/>
      <c r="CA246" s="254"/>
      <c r="CB246" s="254"/>
      <c r="CC246" s="254"/>
      <c r="CD246" s="254"/>
      <c r="CE246" s="247"/>
      <c r="CF246" s="64"/>
      <c r="CG246" s="255"/>
      <c r="CH246" s="255"/>
      <c r="CI246" s="255"/>
      <c r="CJ246" s="255"/>
      <c r="CK246" s="255"/>
      <c r="CL246" s="256"/>
      <c r="CM246" s="256"/>
      <c r="CN246" s="256"/>
      <c r="CO246" s="256"/>
      <c r="CP246" s="256"/>
      <c r="CQ246" s="247"/>
      <c r="CR246" s="64"/>
      <c r="CS246" s="226"/>
      <c r="CT246" s="226"/>
      <c r="CU246" s="226"/>
      <c r="CV246" s="226"/>
      <c r="CW246" s="226"/>
      <c r="CX246" s="247"/>
      <c r="CY246" s="64"/>
      <c r="CZ246" s="256"/>
      <c r="DA246" s="256"/>
      <c r="DB246" s="256"/>
      <c r="DC246" s="256"/>
      <c r="DD246" s="256"/>
    </row>
    <row r="247" spans="1:108" ht="16.5" x14ac:dyDescent="0.3">
      <c r="A247" s="391">
        <v>2020</v>
      </c>
      <c r="B247" s="353" t="s">
        <v>42</v>
      </c>
      <c r="C247" s="354" t="s">
        <v>100</v>
      </c>
      <c r="D247" s="355">
        <v>6019.616</v>
      </c>
      <c r="E247" s="355">
        <v>20378.213500000002</v>
      </c>
      <c r="F247" s="356">
        <v>5148.7899999999991</v>
      </c>
      <c r="G247" s="357">
        <v>31546.619500000001</v>
      </c>
      <c r="H247" s="54"/>
      <c r="I247" s="54"/>
      <c r="BX247" s="247"/>
      <c r="BY247" s="64"/>
      <c r="BZ247" s="254"/>
      <c r="CA247" s="254"/>
      <c r="CB247" s="254"/>
      <c r="CC247" s="254"/>
      <c r="CD247" s="254"/>
      <c r="CE247" s="247"/>
      <c r="CF247" s="64"/>
      <c r="CG247" s="255"/>
      <c r="CH247" s="255"/>
      <c r="CI247" s="255"/>
      <c r="CJ247" s="255"/>
      <c r="CK247" s="255"/>
      <c r="CL247" s="256"/>
      <c r="CM247" s="256"/>
      <c r="CN247" s="256"/>
      <c r="CO247" s="256"/>
      <c r="CP247" s="256"/>
      <c r="CQ247" s="247"/>
      <c r="CR247" s="64"/>
      <c r="CS247" s="226"/>
      <c r="CT247" s="226"/>
      <c r="CU247" s="226"/>
      <c r="CV247" s="226"/>
      <c r="CW247" s="226"/>
      <c r="CX247" s="247"/>
      <c r="CY247" s="64"/>
      <c r="CZ247" s="256"/>
      <c r="DA247" s="256"/>
      <c r="DB247" s="256"/>
      <c r="DC247" s="256"/>
      <c r="DD247" s="256"/>
    </row>
    <row r="248" spans="1:108" ht="16.5" x14ac:dyDescent="0.3">
      <c r="A248" s="410">
        <v>2020</v>
      </c>
      <c r="B248" s="64" t="s">
        <v>43</v>
      </c>
      <c r="C248" s="358" t="s">
        <v>100</v>
      </c>
      <c r="D248" s="359">
        <v>9153.6670000000013</v>
      </c>
      <c r="E248" s="359">
        <v>25613.824499999999</v>
      </c>
      <c r="F248" s="360">
        <v>6464.8</v>
      </c>
      <c r="G248" s="118">
        <v>41232.291499999999</v>
      </c>
      <c r="H248" s="54"/>
      <c r="I248" s="54"/>
      <c r="BX248" s="247"/>
      <c r="BY248" s="64"/>
      <c r="BZ248" s="254"/>
      <c r="CA248" s="254"/>
      <c r="CB248" s="254"/>
      <c r="CC248" s="254"/>
      <c r="CD248" s="254"/>
      <c r="CE248" s="247"/>
      <c r="CF248" s="64"/>
      <c r="CG248" s="255"/>
      <c r="CH248" s="255"/>
      <c r="CI248" s="255"/>
      <c r="CJ248" s="255"/>
      <c r="CK248" s="255"/>
      <c r="CL248" s="256"/>
      <c r="CM248" s="256"/>
      <c r="CN248" s="256"/>
      <c r="CO248" s="256"/>
      <c r="CP248" s="256"/>
      <c r="CQ248" s="247"/>
      <c r="CR248" s="64"/>
      <c r="CS248" s="226"/>
      <c r="CT248" s="226"/>
      <c r="CU248" s="226"/>
      <c r="CV248" s="226"/>
      <c r="CW248" s="226"/>
      <c r="CX248" s="247"/>
      <c r="CY248" s="64"/>
      <c r="CZ248" s="256"/>
      <c r="DA248" s="256"/>
      <c r="DB248" s="256"/>
      <c r="DC248" s="256"/>
      <c r="DD248" s="256"/>
    </row>
    <row r="249" spans="1:108" ht="16.5" x14ac:dyDescent="0.3">
      <c r="A249" s="391">
        <v>2020</v>
      </c>
      <c r="B249" s="353" t="s">
        <v>44</v>
      </c>
      <c r="C249" s="354" t="s">
        <v>100</v>
      </c>
      <c r="D249" s="355">
        <v>11624.754000000001</v>
      </c>
      <c r="E249" s="355">
        <v>31644.443500000012</v>
      </c>
      <c r="F249" s="356">
        <v>7484.665</v>
      </c>
      <c r="G249" s="357">
        <v>50753.862500000017</v>
      </c>
      <c r="H249" s="54"/>
      <c r="I249" s="54"/>
      <c r="BX249" s="247"/>
      <c r="BY249" s="64"/>
      <c r="BZ249" s="254"/>
      <c r="CA249" s="254"/>
      <c r="CB249" s="254"/>
      <c r="CC249" s="254"/>
      <c r="CD249" s="254"/>
      <c r="CE249" s="247"/>
      <c r="CF249" s="64"/>
      <c r="CG249" s="255"/>
      <c r="CH249" s="255"/>
      <c r="CI249" s="255"/>
      <c r="CJ249" s="255"/>
      <c r="CK249" s="255"/>
      <c r="CL249" s="256"/>
      <c r="CM249" s="256"/>
      <c r="CN249" s="256"/>
      <c r="CO249" s="256"/>
      <c r="CP249" s="256"/>
      <c r="CQ249" s="247"/>
      <c r="CR249" s="64"/>
      <c r="CS249" s="226"/>
      <c r="CT249" s="226"/>
      <c r="CU249" s="226"/>
      <c r="CV249" s="226"/>
      <c r="CW249" s="226"/>
      <c r="CX249" s="247"/>
      <c r="CY249" s="64"/>
      <c r="CZ249" s="256"/>
      <c r="DA249" s="256"/>
      <c r="DB249" s="256"/>
      <c r="DC249" s="256"/>
      <c r="DD249" s="256"/>
    </row>
    <row r="250" spans="1:108" ht="16.5" x14ac:dyDescent="0.3">
      <c r="A250" s="410">
        <v>2020</v>
      </c>
      <c r="B250" s="64" t="s">
        <v>45</v>
      </c>
      <c r="C250" s="358" t="s">
        <v>100</v>
      </c>
      <c r="D250" s="359">
        <v>11831.811999999994</v>
      </c>
      <c r="E250" s="359">
        <v>27845.105</v>
      </c>
      <c r="F250" s="360">
        <v>7167.869999999999</v>
      </c>
      <c r="G250" s="118">
        <v>46844.786999999997</v>
      </c>
      <c r="H250" s="54"/>
      <c r="I250" s="54"/>
      <c r="BX250" s="247"/>
      <c r="BY250" s="64"/>
      <c r="BZ250" s="254"/>
      <c r="CA250" s="254"/>
      <c r="CB250" s="254"/>
      <c r="CC250" s="254"/>
      <c r="CD250" s="254"/>
      <c r="CE250" s="247"/>
      <c r="CF250" s="64"/>
      <c r="CG250" s="255"/>
      <c r="CH250" s="255"/>
      <c r="CI250" s="255"/>
      <c r="CJ250" s="255"/>
      <c r="CK250" s="255"/>
      <c r="CL250" s="256"/>
      <c r="CM250" s="256"/>
      <c r="CN250" s="256"/>
      <c r="CO250" s="256"/>
      <c r="CP250" s="256"/>
      <c r="CQ250" s="247"/>
      <c r="CR250" s="64"/>
      <c r="CS250" s="226"/>
      <c r="CT250" s="226"/>
      <c r="CU250" s="226"/>
      <c r="CV250" s="226"/>
      <c r="CW250" s="226"/>
      <c r="CX250" s="247"/>
      <c r="CY250" s="64"/>
      <c r="CZ250" s="256"/>
      <c r="DA250" s="256"/>
      <c r="DB250" s="256"/>
      <c r="DC250" s="256"/>
      <c r="DD250" s="256"/>
    </row>
    <row r="251" spans="1:108" ht="16.5" x14ac:dyDescent="0.3">
      <c r="A251" s="391">
        <v>2020</v>
      </c>
      <c r="B251" s="353" t="s">
        <v>46</v>
      </c>
      <c r="C251" s="354" t="s">
        <v>100</v>
      </c>
      <c r="D251" s="355">
        <v>12619.18</v>
      </c>
      <c r="E251" s="355">
        <v>28903.256500000003</v>
      </c>
      <c r="F251" s="356">
        <v>7866.7124999999996</v>
      </c>
      <c r="G251" s="357">
        <v>49389.149000000005</v>
      </c>
      <c r="H251" s="54"/>
      <c r="I251" s="54"/>
      <c r="BX251" s="247"/>
      <c r="BY251" s="64"/>
      <c r="BZ251" s="254"/>
      <c r="CA251" s="254"/>
      <c r="CB251" s="254"/>
      <c r="CC251" s="254"/>
      <c r="CD251" s="254"/>
      <c r="CE251" s="247"/>
      <c r="CF251" s="64"/>
      <c r="CG251" s="255"/>
      <c r="CH251" s="255"/>
      <c r="CI251" s="255"/>
      <c r="CJ251" s="255"/>
      <c r="CK251" s="255"/>
      <c r="CL251" s="256"/>
      <c r="CM251" s="256"/>
      <c r="CN251" s="256"/>
      <c r="CO251" s="256"/>
      <c r="CP251" s="256"/>
      <c r="CQ251" s="247"/>
      <c r="CR251" s="64"/>
      <c r="CS251" s="226"/>
      <c r="CT251" s="226"/>
      <c r="CU251" s="226"/>
      <c r="CV251" s="226"/>
      <c r="CW251" s="226"/>
      <c r="CX251" s="247"/>
      <c r="CY251" s="64"/>
      <c r="CZ251" s="256"/>
      <c r="DA251" s="256"/>
      <c r="DB251" s="256"/>
      <c r="DC251" s="256"/>
      <c r="DD251" s="256"/>
    </row>
    <row r="252" spans="1:108" ht="16.5" x14ac:dyDescent="0.3">
      <c r="A252" s="410">
        <v>2020</v>
      </c>
      <c r="B252" s="64" t="s">
        <v>47</v>
      </c>
      <c r="C252" s="358" t="s">
        <v>100</v>
      </c>
      <c r="D252" s="359">
        <v>13801.035</v>
      </c>
      <c r="E252" s="359">
        <v>32273.706000000002</v>
      </c>
      <c r="F252" s="360">
        <v>8448.0849999046332</v>
      </c>
      <c r="G252" s="118">
        <v>54522.825999904635</v>
      </c>
      <c r="H252" s="54"/>
      <c r="I252" s="54"/>
      <c r="BX252" s="247"/>
      <c r="BY252" s="64"/>
      <c r="BZ252" s="254"/>
      <c r="CA252" s="254"/>
      <c r="CB252" s="254"/>
      <c r="CC252" s="254"/>
      <c r="CD252" s="254"/>
      <c r="CE252" s="247"/>
      <c r="CF252" s="64"/>
      <c r="CG252" s="255"/>
      <c r="CH252" s="255"/>
      <c r="CI252" s="255"/>
      <c r="CJ252" s="255"/>
      <c r="CK252" s="255"/>
      <c r="CL252" s="256"/>
      <c r="CM252" s="256"/>
      <c r="CN252" s="256"/>
      <c r="CO252" s="256"/>
      <c r="CP252" s="256"/>
      <c r="CQ252" s="247"/>
      <c r="CR252" s="64"/>
      <c r="CS252" s="226"/>
      <c r="CT252" s="226"/>
      <c r="CU252" s="226"/>
      <c r="CV252" s="226"/>
      <c r="CW252" s="226"/>
      <c r="CX252" s="247"/>
      <c r="CY252" s="64"/>
      <c r="CZ252" s="256"/>
      <c r="DA252" s="256"/>
      <c r="DB252" s="256"/>
      <c r="DC252" s="256"/>
      <c r="DD252" s="256"/>
    </row>
    <row r="253" spans="1:108" ht="16.5" x14ac:dyDescent="0.3">
      <c r="A253" s="391">
        <v>2020</v>
      </c>
      <c r="B253" s="353" t="s">
        <v>48</v>
      </c>
      <c r="C253" s="354" t="s">
        <v>100</v>
      </c>
      <c r="D253" s="355">
        <v>10757.11</v>
      </c>
      <c r="E253" s="355">
        <v>31719.2255</v>
      </c>
      <c r="F253" s="356">
        <v>8334.7374999999993</v>
      </c>
      <c r="G253" s="357">
        <v>50811.073000000004</v>
      </c>
      <c r="H253" s="54"/>
      <c r="I253" s="54"/>
      <c r="BX253" s="247"/>
      <c r="BY253" s="64"/>
      <c r="BZ253" s="254"/>
      <c r="CA253" s="254"/>
      <c r="CB253" s="254"/>
      <c r="CC253" s="254"/>
      <c r="CD253" s="254"/>
      <c r="CE253" s="247"/>
      <c r="CF253" s="64"/>
      <c r="CG253" s="255"/>
      <c r="CH253" s="255"/>
      <c r="CI253" s="255"/>
      <c r="CJ253" s="255"/>
      <c r="CK253" s="255"/>
      <c r="CL253" s="256"/>
      <c r="CM253" s="256"/>
      <c r="CN253" s="256"/>
      <c r="CO253" s="256"/>
      <c r="CP253" s="256"/>
      <c r="CQ253" s="247"/>
      <c r="CR253" s="64"/>
      <c r="CS253" s="226"/>
      <c r="CT253" s="226"/>
      <c r="CU253" s="226"/>
      <c r="CV253" s="226"/>
      <c r="CW253" s="226"/>
      <c r="CX253" s="247"/>
      <c r="CY253" s="64"/>
      <c r="CZ253" s="256"/>
      <c r="DA253" s="256"/>
      <c r="DB253" s="256"/>
      <c r="DC253" s="256"/>
      <c r="DD253" s="256"/>
    </row>
    <row r="254" spans="1:108" ht="16.5" x14ac:dyDescent="0.3">
      <c r="A254" s="410">
        <v>2020</v>
      </c>
      <c r="B254" s="64" t="s">
        <v>49</v>
      </c>
      <c r="C254" s="358" t="s">
        <v>100</v>
      </c>
      <c r="D254" s="359">
        <v>8056.81</v>
      </c>
      <c r="E254" s="359">
        <v>34779.636500000001</v>
      </c>
      <c r="F254" s="360">
        <v>9870.6819999999989</v>
      </c>
      <c r="G254" s="118">
        <v>52707.128500000006</v>
      </c>
      <c r="H254" s="54"/>
      <c r="I254" s="54"/>
      <c r="BX254" s="247"/>
      <c r="BY254" s="64"/>
      <c r="BZ254" s="254"/>
      <c r="CA254" s="254"/>
      <c r="CB254" s="254"/>
      <c r="CC254" s="254"/>
      <c r="CD254" s="254"/>
      <c r="CE254" s="247"/>
      <c r="CF254" s="64"/>
      <c r="CG254" s="255"/>
      <c r="CH254" s="255"/>
      <c r="CI254" s="255"/>
      <c r="CJ254" s="255"/>
      <c r="CK254" s="255"/>
      <c r="CL254" s="256"/>
      <c r="CM254" s="256"/>
      <c r="CN254" s="256"/>
      <c r="CO254" s="256"/>
      <c r="CP254" s="256"/>
      <c r="CQ254" s="247"/>
      <c r="CR254" s="64"/>
      <c r="CS254" s="226"/>
      <c r="CT254" s="226"/>
      <c r="CU254" s="226"/>
      <c r="CV254" s="226"/>
      <c r="CW254" s="226"/>
      <c r="CX254" s="247"/>
      <c r="CY254" s="64"/>
      <c r="CZ254" s="256"/>
      <c r="DA254" s="256"/>
      <c r="DB254" s="256"/>
      <c r="DC254" s="256"/>
      <c r="DD254" s="256"/>
    </row>
    <row r="255" spans="1:108" ht="16.5" x14ac:dyDescent="0.3">
      <c r="A255" s="391">
        <v>2021</v>
      </c>
      <c r="B255" s="353" t="s">
        <v>50</v>
      </c>
      <c r="C255" s="354" t="s">
        <v>100</v>
      </c>
      <c r="D255" s="355">
        <v>7366.8719999999994</v>
      </c>
      <c r="E255" s="355">
        <v>33375.341</v>
      </c>
      <c r="F255" s="356">
        <v>9224.8724999999995</v>
      </c>
      <c r="G255" s="357">
        <v>49967.085500000001</v>
      </c>
      <c r="H255" s="54"/>
      <c r="I255" s="54"/>
      <c r="BX255" s="247"/>
      <c r="BY255" s="64"/>
      <c r="BZ255" s="254"/>
      <c r="CA255" s="254"/>
      <c r="CB255" s="254"/>
      <c r="CC255" s="254"/>
      <c r="CD255" s="254"/>
      <c r="CE255" s="247"/>
      <c r="CF255" s="64"/>
      <c r="CG255" s="255"/>
      <c r="CH255" s="255"/>
      <c r="CI255" s="255"/>
      <c r="CJ255" s="255"/>
      <c r="CK255" s="255"/>
      <c r="CL255" s="256"/>
      <c r="CM255" s="256"/>
      <c r="CN255" s="256"/>
      <c r="CO255" s="256"/>
      <c r="CP255" s="256"/>
      <c r="CQ255" s="247"/>
      <c r="CR255" s="64"/>
      <c r="CS255" s="226"/>
      <c r="CT255" s="226"/>
      <c r="CU255" s="226"/>
      <c r="CV255" s="226"/>
      <c r="CW255" s="226"/>
      <c r="CX255" s="247"/>
      <c r="CY255" s="64"/>
      <c r="CZ255" s="256"/>
      <c r="DA255" s="256"/>
      <c r="DB255" s="256"/>
      <c r="DC255" s="256"/>
      <c r="DD255" s="256"/>
    </row>
    <row r="256" spans="1:108" ht="16.5" x14ac:dyDescent="0.3">
      <c r="A256" s="410">
        <v>2021</v>
      </c>
      <c r="B256" s="64" t="s">
        <v>51</v>
      </c>
      <c r="C256" s="358" t="s">
        <v>100</v>
      </c>
      <c r="D256" s="359">
        <v>8805.4500000000007</v>
      </c>
      <c r="E256" s="359">
        <v>33376.392500000009</v>
      </c>
      <c r="F256" s="360">
        <v>8725.9925000000003</v>
      </c>
      <c r="G256" s="118">
        <v>50907.835000000006</v>
      </c>
      <c r="H256" s="54"/>
      <c r="I256" s="54"/>
      <c r="BX256" s="247"/>
      <c r="BY256" s="64"/>
      <c r="BZ256" s="254"/>
      <c r="CA256" s="254"/>
      <c r="CB256" s="254"/>
      <c r="CC256" s="254"/>
      <c r="CD256" s="254"/>
      <c r="CE256" s="247"/>
      <c r="CF256" s="64"/>
      <c r="CG256" s="255"/>
      <c r="CH256" s="255"/>
      <c r="CI256" s="255"/>
      <c r="CJ256" s="255"/>
      <c r="CK256" s="255"/>
      <c r="CL256" s="256"/>
      <c r="CM256" s="256"/>
      <c r="CN256" s="256"/>
      <c r="CO256" s="256"/>
      <c r="CP256" s="256"/>
      <c r="CQ256" s="247"/>
      <c r="CR256" s="64"/>
      <c r="CS256" s="226"/>
      <c r="CT256" s="226"/>
      <c r="CU256" s="226"/>
      <c r="CV256" s="226"/>
      <c r="CW256" s="226"/>
      <c r="CX256" s="247"/>
      <c r="CY256" s="64"/>
      <c r="CZ256" s="256"/>
      <c r="DA256" s="256"/>
      <c r="DB256" s="256"/>
      <c r="DC256" s="256"/>
      <c r="DD256" s="256"/>
    </row>
    <row r="257" spans="1:108" ht="16.5" x14ac:dyDescent="0.3">
      <c r="A257" s="391">
        <v>2021</v>
      </c>
      <c r="B257" s="353" t="s">
        <v>52</v>
      </c>
      <c r="C257" s="354" t="s">
        <v>100</v>
      </c>
      <c r="D257" s="355">
        <v>10347.7675</v>
      </c>
      <c r="E257" s="355">
        <v>36331.484499987164</v>
      </c>
      <c r="F257" s="356">
        <v>8673.4249999999993</v>
      </c>
      <c r="G257" s="357">
        <v>55352.676999987161</v>
      </c>
      <c r="H257" s="54"/>
      <c r="I257" s="54"/>
      <c r="BX257" s="247"/>
      <c r="BY257" s="64"/>
      <c r="BZ257" s="254"/>
      <c r="CA257" s="254"/>
      <c r="CB257" s="254"/>
      <c r="CC257" s="254"/>
      <c r="CD257" s="254"/>
      <c r="CE257" s="247"/>
      <c r="CF257" s="64"/>
      <c r="CG257" s="255"/>
      <c r="CH257" s="255"/>
      <c r="CI257" s="255"/>
      <c r="CJ257" s="255"/>
      <c r="CK257" s="255"/>
      <c r="CL257" s="256"/>
      <c r="CM257" s="256"/>
      <c r="CN257" s="256"/>
      <c r="CO257" s="256"/>
      <c r="CP257" s="256"/>
      <c r="CQ257" s="247"/>
      <c r="CR257" s="64"/>
      <c r="CS257" s="226"/>
      <c r="CT257" s="226"/>
      <c r="CU257" s="226"/>
      <c r="CV257" s="226"/>
      <c r="CW257" s="226"/>
      <c r="CX257" s="247"/>
      <c r="CY257" s="64"/>
      <c r="CZ257" s="256"/>
      <c r="DA257" s="256"/>
      <c r="DB257" s="256"/>
      <c r="DC257" s="256"/>
      <c r="DD257" s="256"/>
    </row>
    <row r="258" spans="1:108" ht="16.5" x14ac:dyDescent="0.3">
      <c r="A258" s="410">
        <v>2021</v>
      </c>
      <c r="B258" s="64" t="s">
        <v>40</v>
      </c>
      <c r="C258" s="358" t="s">
        <v>100</v>
      </c>
      <c r="D258" s="359">
        <v>9504.9799969482428</v>
      </c>
      <c r="E258" s="359">
        <v>32097.496500000012</v>
      </c>
      <c r="F258" s="360">
        <v>7571.3349999999991</v>
      </c>
      <c r="G258" s="118">
        <v>49173.811496948256</v>
      </c>
      <c r="H258" s="54"/>
      <c r="I258" s="54"/>
      <c r="BX258" s="247"/>
      <c r="BY258" s="64"/>
      <c r="BZ258" s="254"/>
      <c r="CA258" s="254"/>
      <c r="CB258" s="254"/>
      <c r="CC258" s="254"/>
      <c r="CD258" s="254"/>
      <c r="CE258" s="247"/>
      <c r="CF258" s="64"/>
      <c r="CG258" s="255"/>
      <c r="CH258" s="255"/>
      <c r="CI258" s="255"/>
      <c r="CJ258" s="255"/>
      <c r="CK258" s="255"/>
      <c r="CL258" s="256"/>
      <c r="CM258" s="256"/>
      <c r="CN258" s="256"/>
      <c r="CO258" s="256"/>
      <c r="CP258" s="256"/>
      <c r="CQ258" s="247"/>
      <c r="CR258" s="64"/>
      <c r="CS258" s="226"/>
      <c r="CT258" s="226"/>
      <c r="CU258" s="226"/>
      <c r="CV258" s="226"/>
      <c r="CW258" s="226"/>
      <c r="CX258" s="247"/>
      <c r="CY258" s="64"/>
      <c r="CZ258" s="256"/>
      <c r="DA258" s="256"/>
      <c r="DB258" s="256"/>
      <c r="DC258" s="256"/>
      <c r="DD258" s="256"/>
    </row>
    <row r="259" spans="1:108" ht="16.5" x14ac:dyDescent="0.3">
      <c r="A259" s="391">
        <v>2021</v>
      </c>
      <c r="B259" s="353" t="s">
        <v>42</v>
      </c>
      <c r="C259" s="354" t="s">
        <v>100</v>
      </c>
      <c r="D259" s="355">
        <v>9048.1019996948198</v>
      </c>
      <c r="E259" s="355">
        <v>30805.098999999998</v>
      </c>
      <c r="F259" s="356">
        <v>7485.6474999999991</v>
      </c>
      <c r="G259" s="357">
        <v>47338.848499694825</v>
      </c>
      <c r="H259" s="54"/>
      <c r="I259" s="54"/>
      <c r="BX259" s="247"/>
      <c r="BY259" s="64"/>
      <c r="BZ259" s="254"/>
      <c r="CA259" s="254"/>
      <c r="CB259" s="254"/>
      <c r="CC259" s="254"/>
      <c r="CD259" s="254"/>
      <c r="CE259" s="247"/>
      <c r="CF259" s="64"/>
      <c r="CG259" s="255"/>
      <c r="CH259" s="255"/>
      <c r="CI259" s="255"/>
      <c r="CJ259" s="255"/>
      <c r="CK259" s="255"/>
      <c r="CL259" s="256"/>
      <c r="CM259" s="256"/>
      <c r="CN259" s="256"/>
      <c r="CO259" s="256"/>
      <c r="CP259" s="256"/>
      <c r="CQ259" s="247"/>
      <c r="CR259" s="64"/>
      <c r="CS259" s="226"/>
      <c r="CT259" s="226"/>
      <c r="CU259" s="226"/>
      <c r="CV259" s="226"/>
      <c r="CW259" s="226"/>
      <c r="CX259" s="247"/>
      <c r="CY259" s="64"/>
      <c r="CZ259" s="256"/>
      <c r="DA259" s="256"/>
      <c r="DB259" s="256"/>
      <c r="DC259" s="256"/>
      <c r="DD259" s="256"/>
    </row>
    <row r="260" spans="1:108" ht="16.5" x14ac:dyDescent="0.3">
      <c r="A260" s="410">
        <v>2021</v>
      </c>
      <c r="B260" s="64" t="s">
        <v>43</v>
      </c>
      <c r="C260" s="358" t="s">
        <v>100</v>
      </c>
      <c r="D260" s="359">
        <v>13462.96999511719</v>
      </c>
      <c r="E260" s="359">
        <v>28565.985999999994</v>
      </c>
      <c r="F260" s="360">
        <v>5108.7474999999995</v>
      </c>
      <c r="G260" s="118">
        <v>47137.703495117181</v>
      </c>
      <c r="H260" s="54"/>
      <c r="I260" s="54"/>
      <c r="BX260" s="247"/>
      <c r="BY260" s="64"/>
      <c r="BZ260" s="254"/>
      <c r="CA260" s="254"/>
      <c r="CB260" s="254"/>
      <c r="CC260" s="254"/>
      <c r="CD260" s="254"/>
      <c r="CE260" s="247"/>
      <c r="CF260" s="64"/>
      <c r="CG260" s="255"/>
      <c r="CH260" s="255"/>
      <c r="CI260" s="255"/>
      <c r="CJ260" s="255"/>
      <c r="CK260" s="255"/>
      <c r="CL260" s="256"/>
      <c r="CM260" s="256"/>
      <c r="CN260" s="256"/>
      <c r="CO260" s="256"/>
      <c r="CP260" s="256"/>
      <c r="CQ260" s="247"/>
      <c r="CR260" s="64"/>
      <c r="CS260" s="226"/>
      <c r="CT260" s="226"/>
      <c r="CU260" s="226"/>
      <c r="CV260" s="226"/>
      <c r="CW260" s="226"/>
      <c r="CX260" s="247"/>
      <c r="CY260" s="64"/>
      <c r="CZ260" s="256"/>
      <c r="DA260" s="256"/>
      <c r="DB260" s="256"/>
      <c r="DC260" s="256"/>
      <c r="DD260" s="256"/>
    </row>
    <row r="261" spans="1:108" ht="16.5" x14ac:dyDescent="0.3">
      <c r="A261" s="391">
        <v>2021</v>
      </c>
      <c r="B261" s="353" t="s">
        <v>44</v>
      </c>
      <c r="C261" s="354" t="s">
        <v>100</v>
      </c>
      <c r="D261" s="355">
        <v>12687.697499999998</v>
      </c>
      <c r="E261" s="355">
        <v>32019.002500000002</v>
      </c>
      <c r="F261" s="356">
        <v>4154.1475</v>
      </c>
      <c r="G261" s="357">
        <v>48860.847500000003</v>
      </c>
      <c r="H261" s="54"/>
      <c r="I261" s="54"/>
      <c r="BX261" s="247"/>
      <c r="BY261" s="64"/>
      <c r="BZ261" s="254"/>
      <c r="CA261" s="254"/>
      <c r="CB261" s="254"/>
      <c r="CC261" s="254"/>
      <c r="CD261" s="254"/>
      <c r="CE261" s="247"/>
      <c r="CF261" s="64"/>
      <c r="CG261" s="255"/>
      <c r="CH261" s="255"/>
      <c r="CI261" s="255"/>
      <c r="CJ261" s="255"/>
      <c r="CK261" s="255"/>
      <c r="CL261" s="256"/>
      <c r="CM261" s="256"/>
      <c r="CN261" s="256"/>
      <c r="CO261" s="256"/>
      <c r="CP261" s="256"/>
      <c r="CQ261" s="247"/>
      <c r="CR261" s="64"/>
      <c r="CS261" s="226"/>
      <c r="CT261" s="226"/>
      <c r="CU261" s="226"/>
      <c r="CV261" s="226"/>
      <c r="CW261" s="226"/>
      <c r="CX261" s="247"/>
      <c r="CY261" s="64"/>
      <c r="CZ261" s="256"/>
      <c r="DA261" s="256"/>
      <c r="DB261" s="256"/>
      <c r="DC261" s="256"/>
      <c r="DD261" s="256"/>
    </row>
    <row r="262" spans="1:108" ht="16.5" x14ac:dyDescent="0.3">
      <c r="A262" s="410">
        <v>2021</v>
      </c>
      <c r="B262" s="64" t="s">
        <v>45</v>
      </c>
      <c r="C262" s="358" t="s">
        <v>100</v>
      </c>
      <c r="D262" s="359">
        <v>9893.0450000000001</v>
      </c>
      <c r="E262" s="359">
        <v>31309.564000000006</v>
      </c>
      <c r="F262" s="360">
        <v>5602.0450000000001</v>
      </c>
      <c r="G262" s="118">
        <v>46804.65400000001</v>
      </c>
      <c r="H262" s="54"/>
      <c r="I262" s="54"/>
      <c r="BX262" s="247"/>
      <c r="BY262" s="64"/>
      <c r="BZ262" s="254"/>
      <c r="CA262" s="254"/>
      <c r="CB262" s="254"/>
      <c r="CC262" s="254"/>
      <c r="CD262" s="254"/>
      <c r="CE262" s="247"/>
      <c r="CF262" s="64"/>
      <c r="CG262" s="255"/>
      <c r="CH262" s="255"/>
      <c r="CI262" s="255"/>
      <c r="CJ262" s="255"/>
      <c r="CK262" s="255"/>
      <c r="CL262" s="256"/>
      <c r="CM262" s="256"/>
      <c r="CN262" s="256"/>
      <c r="CO262" s="256"/>
      <c r="CP262" s="256"/>
      <c r="CQ262" s="247"/>
      <c r="CR262" s="64"/>
      <c r="CS262" s="226"/>
      <c r="CT262" s="226"/>
      <c r="CU262" s="226"/>
      <c r="CV262" s="226"/>
      <c r="CW262" s="226"/>
      <c r="CX262" s="247"/>
      <c r="CY262" s="64"/>
      <c r="CZ262" s="256"/>
      <c r="DA262" s="256"/>
      <c r="DB262" s="256"/>
      <c r="DC262" s="256"/>
      <c r="DD262" s="256"/>
    </row>
    <row r="263" spans="1:108" ht="16.5" x14ac:dyDescent="0.3">
      <c r="A263" s="391">
        <v>2021</v>
      </c>
      <c r="B263" s="353" t="s">
        <v>46</v>
      </c>
      <c r="C263" s="354" t="s">
        <v>100</v>
      </c>
      <c r="D263" s="355">
        <v>12195.122500000001</v>
      </c>
      <c r="E263" s="355">
        <v>30302.489499999996</v>
      </c>
      <c r="F263" s="356">
        <v>5496.8424999999997</v>
      </c>
      <c r="G263" s="357">
        <v>47994.454499999993</v>
      </c>
      <c r="H263" s="54"/>
      <c r="I263" s="54"/>
      <c r="BX263" s="247"/>
      <c r="BY263" s="64"/>
      <c r="BZ263" s="254"/>
      <c r="CA263" s="254"/>
      <c r="CB263" s="254"/>
      <c r="CC263" s="254"/>
      <c r="CD263" s="254"/>
      <c r="CE263" s="247"/>
      <c r="CF263" s="64"/>
      <c r="CG263" s="255"/>
      <c r="CH263" s="255"/>
      <c r="CI263" s="255"/>
      <c r="CJ263" s="255"/>
      <c r="CK263" s="255"/>
      <c r="CL263" s="256"/>
      <c r="CM263" s="256"/>
      <c r="CN263" s="256"/>
      <c r="CO263" s="256"/>
      <c r="CP263" s="256"/>
      <c r="CQ263" s="247"/>
      <c r="CR263" s="64"/>
      <c r="CS263" s="226"/>
      <c r="CT263" s="226"/>
      <c r="CU263" s="226"/>
      <c r="CV263" s="226"/>
      <c r="CW263" s="226"/>
      <c r="CX263" s="247"/>
      <c r="CY263" s="64"/>
      <c r="CZ263" s="256"/>
      <c r="DA263" s="256"/>
      <c r="DB263" s="256"/>
      <c r="DC263" s="256"/>
      <c r="DD263" s="256"/>
    </row>
    <row r="264" spans="1:108" ht="16.5" x14ac:dyDescent="0.3">
      <c r="A264" s="410">
        <v>2021</v>
      </c>
      <c r="B264" s="64" t="s">
        <v>47</v>
      </c>
      <c r="C264" s="358" t="s">
        <v>100</v>
      </c>
      <c r="D264" s="359">
        <v>12660.059999999998</v>
      </c>
      <c r="E264" s="359">
        <v>30151.691500000008</v>
      </c>
      <c r="F264" s="360">
        <v>5422.46</v>
      </c>
      <c r="G264" s="118">
        <v>48234.211500000005</v>
      </c>
      <c r="H264" s="54"/>
      <c r="I264" s="54"/>
      <c r="BX264" s="247"/>
      <c r="BY264" s="64"/>
      <c r="BZ264" s="254"/>
      <c r="CA264" s="254"/>
      <c r="CB264" s="254"/>
      <c r="CC264" s="254"/>
      <c r="CD264" s="254"/>
      <c r="CE264" s="247"/>
      <c r="CF264" s="64"/>
      <c r="CG264" s="255"/>
      <c r="CH264" s="255"/>
      <c r="CI264" s="255"/>
      <c r="CJ264" s="255"/>
      <c r="CK264" s="255"/>
      <c r="CL264" s="256"/>
      <c r="CM264" s="256"/>
      <c r="CN264" s="256"/>
      <c r="CO264" s="256"/>
      <c r="CP264" s="256"/>
      <c r="CQ264" s="247"/>
      <c r="CR264" s="64"/>
      <c r="CS264" s="226"/>
      <c r="CT264" s="226"/>
      <c r="CU264" s="226"/>
      <c r="CV264" s="226"/>
      <c r="CW264" s="226"/>
      <c r="CX264" s="247"/>
      <c r="CY264" s="64"/>
      <c r="CZ264" s="256"/>
      <c r="DA264" s="256"/>
      <c r="DB264" s="256"/>
      <c r="DC264" s="256"/>
      <c r="DD264" s="256"/>
    </row>
    <row r="265" spans="1:108" ht="16.5" x14ac:dyDescent="0.3">
      <c r="A265" s="391">
        <v>2021</v>
      </c>
      <c r="B265" s="353" t="s">
        <v>48</v>
      </c>
      <c r="C265" s="354" t="s">
        <v>100</v>
      </c>
      <c r="D265" s="355">
        <v>9912.7634999999973</v>
      </c>
      <c r="E265" s="355">
        <v>35502.356499999994</v>
      </c>
      <c r="F265" s="356">
        <v>7036.1449999999995</v>
      </c>
      <c r="G265" s="357">
        <v>52451.264999999985</v>
      </c>
      <c r="H265" s="54"/>
      <c r="I265" s="54"/>
      <c r="BX265" s="247"/>
      <c r="BY265" s="64"/>
      <c r="BZ265" s="254"/>
      <c r="CA265" s="254"/>
      <c r="CB265" s="254"/>
      <c r="CC265" s="254"/>
      <c r="CD265" s="254"/>
      <c r="CE265" s="247"/>
      <c r="CF265" s="64"/>
      <c r="CG265" s="255"/>
      <c r="CH265" s="255"/>
      <c r="CI265" s="255"/>
      <c r="CJ265" s="255"/>
      <c r="CK265" s="255"/>
      <c r="CL265" s="256"/>
      <c r="CM265" s="256"/>
      <c r="CN265" s="256"/>
      <c r="CO265" s="256"/>
      <c r="CP265" s="256"/>
      <c r="CQ265" s="247"/>
      <c r="CR265" s="64"/>
      <c r="CS265" s="226"/>
      <c r="CT265" s="226"/>
      <c r="CU265" s="226"/>
      <c r="CV265" s="226"/>
      <c r="CW265" s="226"/>
      <c r="CX265" s="247"/>
      <c r="CY265" s="64"/>
      <c r="CZ265" s="256"/>
      <c r="DA265" s="256"/>
      <c r="DB265" s="256"/>
      <c r="DC265" s="256"/>
      <c r="DD265" s="256"/>
    </row>
    <row r="266" spans="1:108" ht="16.5" x14ac:dyDescent="0.3">
      <c r="A266" s="410">
        <v>2021</v>
      </c>
      <c r="B266" s="64" t="s">
        <v>49</v>
      </c>
      <c r="C266" s="358" t="s">
        <v>100</v>
      </c>
      <c r="D266" s="359">
        <v>13146.787499999999</v>
      </c>
      <c r="E266" s="359">
        <v>38582.227999999988</v>
      </c>
      <c r="F266" s="360">
        <v>5371.83</v>
      </c>
      <c r="G266" s="118">
        <v>57100.845499999989</v>
      </c>
      <c r="H266" s="54"/>
      <c r="I266" s="54"/>
      <c r="BX266" s="247"/>
      <c r="BY266" s="64"/>
      <c r="BZ266" s="254"/>
      <c r="CA266" s="254"/>
      <c r="CB266" s="254"/>
      <c r="CC266" s="254"/>
      <c r="CD266" s="254"/>
      <c r="CE266" s="247"/>
      <c r="CF266" s="64"/>
      <c r="CG266" s="255"/>
      <c r="CH266" s="255"/>
      <c r="CI266" s="255"/>
      <c r="CJ266" s="255"/>
      <c r="CK266" s="255"/>
      <c r="CL266" s="256"/>
      <c r="CM266" s="256"/>
      <c r="CN266" s="256"/>
      <c r="CO266" s="256"/>
      <c r="CP266" s="256"/>
      <c r="CQ266" s="247"/>
      <c r="CR266" s="64"/>
      <c r="CS266" s="226"/>
      <c r="CT266" s="226"/>
      <c r="CU266" s="226"/>
      <c r="CV266" s="226"/>
      <c r="CW266" s="226"/>
      <c r="CX266" s="247"/>
      <c r="CY266" s="64"/>
      <c r="CZ266" s="256"/>
      <c r="DA266" s="256"/>
      <c r="DB266" s="256"/>
      <c r="DC266" s="256"/>
      <c r="DD266" s="256"/>
    </row>
    <row r="267" spans="1:108" ht="16.5" x14ac:dyDescent="0.3">
      <c r="A267" s="391">
        <v>2022</v>
      </c>
      <c r="B267" s="353" t="s">
        <v>50</v>
      </c>
      <c r="C267" s="354" t="s">
        <v>100</v>
      </c>
      <c r="D267" s="355">
        <v>11275.92</v>
      </c>
      <c r="E267" s="355">
        <v>31535.873999999993</v>
      </c>
      <c r="F267" s="356">
        <v>4828.1925000000001</v>
      </c>
      <c r="G267" s="357">
        <v>47639.986499999999</v>
      </c>
      <c r="H267" s="54"/>
      <c r="I267" s="54"/>
      <c r="BX267" s="247"/>
      <c r="BY267" s="64"/>
      <c r="BZ267" s="254"/>
      <c r="CA267" s="254"/>
      <c r="CB267" s="254"/>
      <c r="CC267" s="254"/>
      <c r="CD267" s="254"/>
      <c r="CE267" s="247"/>
      <c r="CF267" s="64"/>
      <c r="CG267" s="255"/>
      <c r="CH267" s="255"/>
      <c r="CI267" s="255"/>
      <c r="CJ267" s="255"/>
      <c r="CK267" s="255"/>
      <c r="CL267" s="256"/>
      <c r="CM267" s="256"/>
      <c r="CN267" s="256"/>
      <c r="CO267" s="256"/>
      <c r="CP267" s="256"/>
      <c r="CQ267" s="247"/>
      <c r="CR267" s="64"/>
      <c r="CS267" s="226"/>
      <c r="CT267" s="226"/>
      <c r="CU267" s="226"/>
      <c r="CV267" s="226"/>
      <c r="CW267" s="226"/>
      <c r="CX267" s="247"/>
      <c r="CY267" s="64"/>
      <c r="CZ267" s="256"/>
      <c r="DA267" s="256"/>
      <c r="DB267" s="256"/>
      <c r="DC267" s="256"/>
      <c r="DD267" s="256"/>
    </row>
    <row r="268" spans="1:108" ht="16.5" x14ac:dyDescent="0.3">
      <c r="A268" s="410">
        <v>2022</v>
      </c>
      <c r="B268" s="64" t="s">
        <v>51</v>
      </c>
      <c r="C268" s="358" t="s">
        <v>100</v>
      </c>
      <c r="D268" s="359">
        <v>14303.68</v>
      </c>
      <c r="E268" s="359">
        <v>33673.34599999999</v>
      </c>
      <c r="F268" s="360">
        <v>6393.0224999999991</v>
      </c>
      <c r="G268" s="118">
        <v>54370.04849999999</v>
      </c>
      <c r="H268" s="54"/>
      <c r="I268" s="54"/>
      <c r="BX268" s="247"/>
      <c r="BY268" s="64"/>
      <c r="BZ268" s="254"/>
      <c r="CA268" s="254"/>
      <c r="CB268" s="254"/>
      <c r="CC268" s="254"/>
      <c r="CD268" s="254"/>
      <c r="CE268" s="247"/>
      <c r="CF268" s="64"/>
      <c r="CG268" s="255"/>
      <c r="CH268" s="255"/>
      <c r="CI268" s="255"/>
      <c r="CJ268" s="255"/>
      <c r="CK268" s="255"/>
      <c r="CL268" s="256"/>
      <c r="CM268" s="256"/>
      <c r="CN268" s="256"/>
      <c r="CO268" s="256"/>
      <c r="CP268" s="256"/>
      <c r="CQ268" s="247"/>
      <c r="CR268" s="64"/>
      <c r="CS268" s="226"/>
      <c r="CT268" s="226"/>
      <c r="CU268" s="226"/>
      <c r="CV268" s="226"/>
      <c r="CW268" s="226"/>
      <c r="CX268" s="247"/>
      <c r="CY268" s="64"/>
      <c r="CZ268" s="256"/>
      <c r="DA268" s="256"/>
      <c r="DB268" s="256"/>
      <c r="DC268" s="256"/>
      <c r="DD268" s="256"/>
    </row>
    <row r="269" spans="1:108" ht="16.5" x14ac:dyDescent="0.3">
      <c r="A269" s="391">
        <v>2022</v>
      </c>
      <c r="B269" s="353" t="s">
        <v>52</v>
      </c>
      <c r="C269" s="354" t="s">
        <v>100</v>
      </c>
      <c r="D269" s="355">
        <v>17256.712500000001</v>
      </c>
      <c r="E269" s="355">
        <v>41544.244500000001</v>
      </c>
      <c r="F269" s="356">
        <v>6711.9174999999987</v>
      </c>
      <c r="G269" s="357">
        <v>65512.874500000005</v>
      </c>
      <c r="H269" s="54"/>
      <c r="I269" s="54"/>
      <c r="BX269" s="247"/>
      <c r="BY269" s="64"/>
      <c r="BZ269" s="254"/>
      <c r="CA269" s="254"/>
      <c r="CB269" s="254"/>
      <c r="CC269" s="254"/>
      <c r="CD269" s="254"/>
      <c r="CE269" s="247"/>
      <c r="CF269" s="64"/>
      <c r="CG269" s="255"/>
      <c r="CH269" s="255"/>
      <c r="CI269" s="255"/>
      <c r="CJ269" s="255"/>
      <c r="CK269" s="255"/>
      <c r="CL269" s="256"/>
      <c r="CM269" s="256"/>
      <c r="CN269" s="256"/>
      <c r="CO269" s="256"/>
      <c r="CP269" s="256"/>
      <c r="CQ269" s="247"/>
      <c r="CR269" s="64"/>
      <c r="CS269" s="226"/>
      <c r="CT269" s="226"/>
      <c r="CU269" s="226"/>
      <c r="CV269" s="226"/>
      <c r="CW269" s="226"/>
      <c r="CX269" s="247"/>
      <c r="CY269" s="64"/>
      <c r="CZ269" s="256"/>
      <c r="DA269" s="256"/>
      <c r="DB269" s="256"/>
      <c r="DC269" s="256"/>
      <c r="DD269" s="256"/>
    </row>
    <row r="270" spans="1:108" ht="16.5" x14ac:dyDescent="0.3">
      <c r="A270" s="410">
        <v>2022</v>
      </c>
      <c r="B270" s="64" t="s">
        <v>40</v>
      </c>
      <c r="C270" s="358" t="s">
        <v>100</v>
      </c>
      <c r="D270" s="359">
        <v>15563.932499999999</v>
      </c>
      <c r="E270" s="359">
        <v>31893.2565</v>
      </c>
      <c r="F270" s="360">
        <v>5972.2799999999988</v>
      </c>
      <c r="G270" s="118">
        <v>53429.468999999997</v>
      </c>
      <c r="H270" s="54"/>
      <c r="I270" s="54"/>
      <c r="BX270" s="247"/>
      <c r="BY270" s="64"/>
      <c r="BZ270" s="254"/>
      <c r="CA270" s="254"/>
      <c r="CB270" s="254"/>
      <c r="CC270" s="254"/>
      <c r="CD270" s="254"/>
      <c r="CE270" s="247"/>
      <c r="CF270" s="64"/>
      <c r="CG270" s="255"/>
      <c r="CH270" s="255"/>
      <c r="CI270" s="255"/>
      <c r="CJ270" s="255"/>
      <c r="CK270" s="255"/>
      <c r="CL270" s="256"/>
      <c r="CM270" s="256"/>
      <c r="CN270" s="256"/>
      <c r="CO270" s="256"/>
      <c r="CP270" s="256"/>
      <c r="CQ270" s="247"/>
      <c r="CR270" s="64"/>
      <c r="CS270" s="226"/>
      <c r="CT270" s="226"/>
      <c r="CU270" s="226"/>
      <c r="CV270" s="226"/>
      <c r="CW270" s="226"/>
      <c r="CX270" s="247"/>
      <c r="CY270" s="64"/>
      <c r="CZ270" s="256"/>
      <c r="DA270" s="256"/>
      <c r="DB270" s="256"/>
      <c r="DC270" s="256"/>
      <c r="DD270" s="256"/>
    </row>
    <row r="271" spans="1:108" ht="16.5" x14ac:dyDescent="0.3">
      <c r="A271" s="391">
        <v>2022</v>
      </c>
      <c r="B271" s="353" t="s">
        <v>42</v>
      </c>
      <c r="C271" s="354" t="s">
        <v>100</v>
      </c>
      <c r="D271" s="355">
        <v>16778.49494</v>
      </c>
      <c r="E271" s="355">
        <v>30308.794500000004</v>
      </c>
      <c r="F271" s="356">
        <v>7103.5449999999992</v>
      </c>
      <c r="G271" s="357">
        <v>54190.834439999999</v>
      </c>
      <c r="H271" s="54"/>
      <c r="I271" s="54"/>
      <c r="BX271" s="247"/>
      <c r="BY271" s="64"/>
      <c r="BZ271" s="254"/>
      <c r="CA271" s="254"/>
      <c r="CB271" s="254"/>
      <c r="CC271" s="254"/>
      <c r="CD271" s="254"/>
      <c r="CE271" s="247"/>
      <c r="CF271" s="64"/>
      <c r="CG271" s="255"/>
      <c r="CH271" s="255"/>
      <c r="CI271" s="255"/>
      <c r="CJ271" s="255"/>
      <c r="CK271" s="255"/>
      <c r="CL271" s="256"/>
      <c r="CM271" s="256"/>
      <c r="CN271" s="256"/>
      <c r="CO271" s="256"/>
      <c r="CP271" s="256"/>
      <c r="CQ271" s="247"/>
      <c r="CR271" s="64"/>
      <c r="CS271" s="226"/>
      <c r="CT271" s="226"/>
      <c r="CU271" s="226"/>
      <c r="CV271" s="226"/>
      <c r="CW271" s="226"/>
      <c r="CX271" s="247"/>
      <c r="CY271" s="64"/>
      <c r="CZ271" s="256"/>
      <c r="DA271" s="256"/>
      <c r="DB271" s="256"/>
      <c r="DC271" s="256"/>
      <c r="DD271" s="256"/>
    </row>
    <row r="272" spans="1:108" ht="16.5" x14ac:dyDescent="0.3">
      <c r="A272" s="410">
        <v>2022</v>
      </c>
      <c r="B272" s="64" t="s">
        <v>43</v>
      </c>
      <c r="C272" s="358" t="s">
        <v>100</v>
      </c>
      <c r="D272" s="359">
        <v>15230.510000000002</v>
      </c>
      <c r="E272" s="359">
        <v>30789.528503662114</v>
      </c>
      <c r="F272" s="360">
        <v>7250.0599999999995</v>
      </c>
      <c r="G272" s="118">
        <v>53270.098503662113</v>
      </c>
      <c r="H272" s="54"/>
      <c r="I272" s="54"/>
      <c r="BX272" s="247"/>
      <c r="BY272" s="64"/>
      <c r="BZ272" s="254"/>
      <c r="CA272" s="254"/>
      <c r="CB272" s="254"/>
      <c r="CC272" s="254"/>
      <c r="CD272" s="254"/>
      <c r="CE272" s="247"/>
      <c r="CF272" s="64"/>
      <c r="CG272" s="255"/>
      <c r="CH272" s="255"/>
      <c r="CI272" s="255"/>
      <c r="CJ272" s="255"/>
      <c r="CK272" s="255"/>
      <c r="CL272" s="256"/>
      <c r="CM272" s="256"/>
      <c r="CN272" s="256"/>
      <c r="CO272" s="256"/>
      <c r="CP272" s="256"/>
      <c r="CQ272" s="247"/>
      <c r="CR272" s="64"/>
      <c r="CS272" s="226"/>
      <c r="CT272" s="226"/>
      <c r="CU272" s="226"/>
      <c r="CV272" s="226"/>
      <c r="CW272" s="226"/>
      <c r="CX272" s="247"/>
      <c r="CY272" s="64"/>
      <c r="CZ272" s="256"/>
      <c r="DA272" s="256"/>
      <c r="DB272" s="256"/>
      <c r="DC272" s="256"/>
      <c r="DD272" s="256"/>
    </row>
    <row r="273" spans="1:108" ht="16.5" x14ac:dyDescent="0.3">
      <c r="A273" s="391">
        <v>2022</v>
      </c>
      <c r="B273" s="353" t="s">
        <v>44</v>
      </c>
      <c r="C273" s="354" t="s">
        <v>100</v>
      </c>
      <c r="D273" s="355">
        <v>14738.6185</v>
      </c>
      <c r="E273" s="355">
        <v>29122.407500000005</v>
      </c>
      <c r="F273" s="356">
        <v>6457.0624999999991</v>
      </c>
      <c r="G273" s="357">
        <v>50318.088500000005</v>
      </c>
      <c r="H273" s="54"/>
      <c r="I273" s="54"/>
      <c r="BX273" s="247"/>
      <c r="BY273" s="64"/>
      <c r="BZ273" s="254"/>
      <c r="CA273" s="254"/>
      <c r="CB273" s="254"/>
      <c r="CC273" s="254"/>
      <c r="CD273" s="254"/>
      <c r="CE273" s="247"/>
      <c r="CF273" s="64"/>
      <c r="CG273" s="255"/>
      <c r="CH273" s="255"/>
      <c r="CI273" s="255"/>
      <c r="CJ273" s="255"/>
      <c r="CK273" s="255"/>
      <c r="CL273" s="256"/>
      <c r="CM273" s="256"/>
      <c r="CN273" s="256"/>
      <c r="CO273" s="256"/>
      <c r="CP273" s="256"/>
      <c r="CQ273" s="247"/>
      <c r="CR273" s="64"/>
      <c r="CS273" s="226"/>
      <c r="CT273" s="226"/>
      <c r="CU273" s="226"/>
      <c r="CV273" s="226"/>
      <c r="CW273" s="226"/>
      <c r="CX273" s="247"/>
      <c r="CY273" s="64"/>
      <c r="CZ273" s="256"/>
      <c r="DA273" s="256"/>
      <c r="DB273" s="256"/>
      <c r="DC273" s="256"/>
      <c r="DD273" s="256"/>
    </row>
    <row r="274" spans="1:108" ht="16.5" x14ac:dyDescent="0.3">
      <c r="A274" s="410">
        <v>2022</v>
      </c>
      <c r="B274" s="64" t="s">
        <v>45</v>
      </c>
      <c r="C274" s="358" t="s">
        <v>100</v>
      </c>
      <c r="D274" s="359">
        <v>15623.186000000002</v>
      </c>
      <c r="E274" s="359">
        <v>29515.143000000004</v>
      </c>
      <c r="F274" s="360">
        <v>6446.24</v>
      </c>
      <c r="G274" s="118">
        <v>51584.569000000003</v>
      </c>
      <c r="H274" s="54"/>
      <c r="I274" s="54"/>
      <c r="BX274" s="247"/>
      <c r="BY274" s="64"/>
      <c r="BZ274" s="254"/>
      <c r="CA274" s="254"/>
      <c r="CB274" s="254"/>
      <c r="CC274" s="254"/>
      <c r="CD274" s="254"/>
      <c r="CE274" s="247"/>
      <c r="CF274" s="64"/>
      <c r="CG274" s="255"/>
      <c r="CH274" s="255"/>
      <c r="CI274" s="255"/>
      <c r="CJ274" s="255"/>
      <c r="CK274" s="255"/>
      <c r="CL274" s="256"/>
      <c r="CM274" s="256"/>
      <c r="CN274" s="256"/>
      <c r="CO274" s="256"/>
      <c r="CP274" s="256"/>
      <c r="CQ274" s="247"/>
      <c r="CR274" s="64"/>
      <c r="CS274" s="226"/>
      <c r="CT274" s="226"/>
      <c r="CU274" s="226"/>
      <c r="CV274" s="226"/>
      <c r="CW274" s="226"/>
      <c r="CX274" s="247"/>
      <c r="CY274" s="64"/>
      <c r="CZ274" s="256"/>
      <c r="DA274" s="256"/>
      <c r="DB274" s="256"/>
      <c r="DC274" s="256"/>
      <c r="DD274" s="256"/>
    </row>
    <row r="275" spans="1:108" ht="16.5" x14ac:dyDescent="0.3">
      <c r="A275" s="391">
        <v>2022</v>
      </c>
      <c r="B275" s="353" t="s">
        <v>46</v>
      </c>
      <c r="C275" s="354" t="s">
        <v>100</v>
      </c>
      <c r="D275" s="355">
        <v>15460.317500000001</v>
      </c>
      <c r="E275" s="355">
        <v>29218.881999999994</v>
      </c>
      <c r="F275" s="356">
        <v>6632.1774999999998</v>
      </c>
      <c r="G275" s="357">
        <v>51311.376999999993</v>
      </c>
      <c r="H275" s="54"/>
      <c r="I275" s="54"/>
      <c r="BX275" s="247"/>
      <c r="BY275" s="64"/>
      <c r="BZ275" s="254"/>
      <c r="CA275" s="254"/>
      <c r="CB275" s="254"/>
      <c r="CC275" s="254"/>
      <c r="CD275" s="254"/>
      <c r="CE275" s="247"/>
      <c r="CF275" s="64"/>
      <c r="CG275" s="255"/>
      <c r="CH275" s="255"/>
      <c r="CI275" s="255"/>
      <c r="CJ275" s="255"/>
      <c r="CK275" s="255"/>
      <c r="CL275" s="256"/>
      <c r="CM275" s="256"/>
      <c r="CN275" s="256"/>
      <c r="CO275" s="256"/>
      <c r="CP275" s="256"/>
      <c r="CQ275" s="247"/>
      <c r="CR275" s="64"/>
      <c r="CS275" s="226"/>
      <c r="CT275" s="226"/>
      <c r="CU275" s="226"/>
      <c r="CV275" s="226"/>
      <c r="CW275" s="226"/>
      <c r="CX275" s="247"/>
      <c r="CY275" s="64"/>
      <c r="CZ275" s="256"/>
      <c r="DA275" s="256"/>
      <c r="DB275" s="256"/>
      <c r="DC275" s="256"/>
      <c r="DD275" s="256"/>
    </row>
    <row r="276" spans="1:108" ht="16.5" x14ac:dyDescent="0.3">
      <c r="A276" s="410">
        <v>2022</v>
      </c>
      <c r="B276" s="64" t="s">
        <v>47</v>
      </c>
      <c r="C276" s="358" t="s">
        <v>100</v>
      </c>
      <c r="D276" s="359">
        <v>14022.650000000001</v>
      </c>
      <c r="E276" s="359">
        <v>28078.909000000007</v>
      </c>
      <c r="F276" s="360">
        <v>5307.7074999999986</v>
      </c>
      <c r="G276" s="118">
        <v>47409.266500000012</v>
      </c>
      <c r="H276" s="54"/>
      <c r="I276" s="54"/>
      <c r="BX276" s="247"/>
      <c r="BY276" s="64"/>
      <c r="BZ276" s="254"/>
      <c r="CA276" s="254"/>
      <c r="CB276" s="254"/>
      <c r="CC276" s="254"/>
      <c r="CD276" s="254"/>
      <c r="CE276" s="247"/>
      <c r="CF276" s="64"/>
      <c r="CG276" s="255"/>
      <c r="CH276" s="255"/>
      <c r="CI276" s="255"/>
      <c r="CJ276" s="255"/>
      <c r="CK276" s="255"/>
      <c r="CL276" s="256"/>
      <c r="CM276" s="256"/>
      <c r="CN276" s="256"/>
      <c r="CO276" s="256"/>
      <c r="CP276" s="256"/>
      <c r="CQ276" s="247"/>
      <c r="CR276" s="64"/>
      <c r="CS276" s="226"/>
      <c r="CT276" s="226"/>
      <c r="CU276" s="226"/>
      <c r="CV276" s="226"/>
      <c r="CW276" s="226"/>
      <c r="CX276" s="247"/>
      <c r="CY276" s="64"/>
      <c r="CZ276" s="256"/>
      <c r="DA276" s="256"/>
      <c r="DB276" s="256"/>
      <c r="DC276" s="256"/>
      <c r="DD276" s="256"/>
    </row>
    <row r="277" spans="1:108" ht="16.5" x14ac:dyDescent="0.3">
      <c r="A277" s="391">
        <v>2022</v>
      </c>
      <c r="B277" s="353" t="s">
        <v>48</v>
      </c>
      <c r="C277" s="354" t="s">
        <v>100</v>
      </c>
      <c r="D277" s="355">
        <v>12742.637499999999</v>
      </c>
      <c r="E277" s="355">
        <v>28363.284500000005</v>
      </c>
      <c r="F277" s="356">
        <v>5610.3000000000011</v>
      </c>
      <c r="G277" s="357">
        <v>46716.222000000009</v>
      </c>
      <c r="H277" s="54"/>
      <c r="I277" s="54"/>
      <c r="BX277" s="247"/>
      <c r="BY277" s="64"/>
      <c r="BZ277" s="254"/>
      <c r="CA277" s="254"/>
      <c r="CB277" s="254"/>
      <c r="CC277" s="254"/>
      <c r="CD277" s="254"/>
      <c r="CE277" s="247"/>
      <c r="CF277" s="64"/>
      <c r="CG277" s="255"/>
      <c r="CH277" s="255"/>
      <c r="CI277" s="255"/>
      <c r="CJ277" s="255"/>
      <c r="CK277" s="255"/>
      <c r="CL277" s="256"/>
      <c r="CM277" s="256"/>
      <c r="CN277" s="256"/>
      <c r="CO277" s="256"/>
      <c r="CP277" s="256"/>
      <c r="CQ277" s="247"/>
      <c r="CR277" s="64"/>
      <c r="CS277" s="226"/>
      <c r="CT277" s="226"/>
      <c r="CU277" s="226"/>
      <c r="CV277" s="226"/>
      <c r="CW277" s="226"/>
      <c r="CX277" s="247"/>
      <c r="CY277" s="64"/>
      <c r="CZ277" s="256"/>
      <c r="DA277" s="256"/>
      <c r="DB277" s="256"/>
      <c r="DC277" s="256"/>
      <c r="DD277" s="256"/>
    </row>
    <row r="278" spans="1:108" ht="16.5" x14ac:dyDescent="0.3">
      <c r="A278" s="410">
        <v>2022</v>
      </c>
      <c r="B278" s="64" t="s">
        <v>49</v>
      </c>
      <c r="C278" s="358" t="s">
        <v>100</v>
      </c>
      <c r="D278" s="359">
        <v>13935.529999999999</v>
      </c>
      <c r="E278" s="359">
        <v>32646.738999999994</v>
      </c>
      <c r="F278" s="360">
        <v>6456.3350000000009</v>
      </c>
      <c r="G278" s="118">
        <v>53038.603999999999</v>
      </c>
      <c r="H278" s="54"/>
      <c r="I278" s="54"/>
      <c r="BX278" s="247"/>
      <c r="BY278" s="64"/>
      <c r="BZ278" s="254"/>
      <c r="CA278" s="254"/>
      <c r="CB278" s="254"/>
      <c r="CC278" s="254"/>
      <c r="CD278" s="254"/>
      <c r="CE278" s="247"/>
      <c r="CF278" s="64"/>
      <c r="CG278" s="255"/>
      <c r="CH278" s="255"/>
      <c r="CI278" s="255"/>
      <c r="CJ278" s="255"/>
      <c r="CK278" s="255"/>
      <c r="CL278" s="256"/>
      <c r="CM278" s="256"/>
      <c r="CN278" s="256"/>
      <c r="CO278" s="256"/>
      <c r="CP278" s="256"/>
      <c r="CQ278" s="247"/>
      <c r="CR278" s="64"/>
      <c r="CS278" s="226"/>
      <c r="CT278" s="226"/>
      <c r="CU278" s="226"/>
      <c r="CV278" s="226"/>
      <c r="CW278" s="226"/>
      <c r="CX278" s="247"/>
      <c r="CY278" s="64"/>
      <c r="CZ278" s="256"/>
      <c r="DA278" s="256"/>
      <c r="DB278" s="256"/>
      <c r="DC278" s="256"/>
      <c r="DD278" s="256"/>
    </row>
    <row r="279" spans="1:108" ht="16.5" x14ac:dyDescent="0.3">
      <c r="A279" s="391">
        <v>2023</v>
      </c>
      <c r="B279" s="353" t="s">
        <v>50</v>
      </c>
      <c r="C279" s="354" t="s">
        <v>100</v>
      </c>
      <c r="D279" s="355">
        <v>12450.412499999999</v>
      </c>
      <c r="E279" s="355">
        <v>25655.6335</v>
      </c>
      <c r="F279" s="356">
        <v>5073.7074999999986</v>
      </c>
      <c r="G279" s="357">
        <v>43179.753499999992</v>
      </c>
      <c r="H279" s="54"/>
      <c r="I279" s="54"/>
      <c r="BX279" s="247"/>
      <c r="BY279" s="64"/>
      <c r="BZ279" s="254"/>
      <c r="CA279" s="254"/>
      <c r="CB279" s="254"/>
      <c r="CC279" s="254"/>
      <c r="CD279" s="254"/>
      <c r="CE279" s="247"/>
      <c r="CF279" s="64"/>
      <c r="CG279" s="255"/>
      <c r="CH279" s="255"/>
      <c r="CI279" s="255"/>
      <c r="CJ279" s="255"/>
      <c r="CK279" s="255"/>
      <c r="CL279" s="256"/>
      <c r="CM279" s="256"/>
      <c r="CN279" s="256"/>
      <c r="CO279" s="256"/>
      <c r="CP279" s="256"/>
      <c r="CQ279" s="247"/>
      <c r="CR279" s="64"/>
      <c r="CS279" s="226"/>
      <c r="CT279" s="226"/>
      <c r="CU279" s="226"/>
      <c r="CV279" s="226"/>
      <c r="CW279" s="226"/>
      <c r="CX279" s="247"/>
      <c r="CY279" s="64"/>
      <c r="CZ279" s="256"/>
      <c r="DA279" s="256"/>
      <c r="DB279" s="256"/>
      <c r="DC279" s="256"/>
      <c r="DD279" s="256"/>
    </row>
    <row r="280" spans="1:108" ht="16.5" x14ac:dyDescent="0.3">
      <c r="A280" s="411">
        <v>2023</v>
      </c>
      <c r="B280" s="64" t="s">
        <v>51</v>
      </c>
      <c r="C280" s="358" t="s">
        <v>100</v>
      </c>
      <c r="D280" s="359">
        <v>15716.16</v>
      </c>
      <c r="E280" s="359">
        <v>27934.373499999998</v>
      </c>
      <c r="F280" s="360">
        <v>6732.5599999999986</v>
      </c>
      <c r="G280" s="118">
        <v>50383.093500000003</v>
      </c>
      <c r="H280" s="54"/>
      <c r="I280" s="54"/>
      <c r="BX280" s="247"/>
      <c r="BY280" s="64"/>
      <c r="BZ280" s="254"/>
      <c r="CA280" s="254"/>
      <c r="CB280" s="254"/>
      <c r="CC280" s="254"/>
      <c r="CD280" s="254"/>
      <c r="CE280" s="247"/>
      <c r="CF280" s="64"/>
      <c r="CG280" s="255"/>
      <c r="CH280" s="255"/>
      <c r="CI280" s="255"/>
      <c r="CJ280" s="255"/>
      <c r="CK280" s="255"/>
      <c r="CL280" s="256"/>
      <c r="CM280" s="256"/>
      <c r="CN280" s="256"/>
      <c r="CO280" s="256"/>
      <c r="CP280" s="256"/>
      <c r="CQ280" s="247"/>
      <c r="CR280" s="64"/>
      <c r="CS280" s="226"/>
      <c r="CT280" s="226"/>
      <c r="CU280" s="226"/>
      <c r="CV280" s="226"/>
      <c r="CW280" s="226"/>
      <c r="CX280" s="247"/>
      <c r="CY280" s="64"/>
      <c r="CZ280" s="256"/>
      <c r="DA280" s="256"/>
      <c r="DB280" s="256"/>
      <c r="DC280" s="256"/>
      <c r="DD280" s="256"/>
    </row>
    <row r="281" spans="1:108" ht="16.5" x14ac:dyDescent="0.3">
      <c r="A281" s="391">
        <v>2023</v>
      </c>
      <c r="B281" s="353" t="s">
        <v>52</v>
      </c>
      <c r="C281" s="354" t="s">
        <v>100</v>
      </c>
      <c r="D281" s="355">
        <v>17671.777500000004</v>
      </c>
      <c r="E281" s="355">
        <v>28935.980499999998</v>
      </c>
      <c r="F281" s="356">
        <v>7336.84</v>
      </c>
      <c r="G281" s="357">
        <v>53944.597999999998</v>
      </c>
      <c r="H281" s="54"/>
      <c r="I281" s="54"/>
      <c r="BX281" s="247"/>
      <c r="BY281" s="64"/>
      <c r="BZ281" s="254"/>
      <c r="CA281" s="254"/>
      <c r="CB281" s="254"/>
      <c r="CC281" s="254"/>
      <c r="CD281" s="254"/>
      <c r="CE281" s="247"/>
      <c r="CF281" s="64"/>
      <c r="CG281" s="255"/>
      <c r="CH281" s="255"/>
      <c r="CI281" s="255"/>
      <c r="CJ281" s="255"/>
      <c r="CK281" s="255"/>
      <c r="CL281" s="256"/>
      <c r="CM281" s="256"/>
      <c r="CN281" s="256"/>
      <c r="CO281" s="256"/>
      <c r="CP281" s="256"/>
      <c r="CQ281" s="247"/>
      <c r="CR281" s="64"/>
      <c r="CS281" s="226"/>
      <c r="CT281" s="226"/>
      <c r="CU281" s="226"/>
      <c r="CV281" s="226"/>
      <c r="CW281" s="226"/>
      <c r="CX281" s="247"/>
      <c r="CY281" s="64"/>
      <c r="CZ281" s="256"/>
      <c r="DA281" s="256"/>
      <c r="DB281" s="256"/>
      <c r="DC281" s="256"/>
      <c r="DD281" s="256"/>
    </row>
    <row r="282" spans="1:108" ht="16.5" x14ac:dyDescent="0.3">
      <c r="A282" s="411">
        <v>2023</v>
      </c>
      <c r="B282" s="64" t="s">
        <v>40</v>
      </c>
      <c r="C282" s="358" t="s">
        <v>100</v>
      </c>
      <c r="D282" s="359">
        <v>14774.785000000003</v>
      </c>
      <c r="E282" s="359">
        <v>23838.695999999996</v>
      </c>
      <c r="F282" s="360">
        <v>5646.3850000000002</v>
      </c>
      <c r="G282" s="118">
        <v>44259.866000000002</v>
      </c>
      <c r="H282" s="54"/>
      <c r="I282" s="54"/>
      <c r="BX282" s="247"/>
      <c r="BY282" s="64"/>
      <c r="BZ282" s="254"/>
      <c r="CA282" s="254"/>
      <c r="CB282" s="254"/>
      <c r="CC282" s="254"/>
      <c r="CD282" s="254"/>
      <c r="CE282" s="247"/>
      <c r="CF282" s="64"/>
      <c r="CG282" s="255"/>
      <c r="CH282" s="255"/>
      <c r="CI282" s="255"/>
      <c r="CJ282" s="255"/>
      <c r="CK282" s="255"/>
      <c r="CL282" s="256"/>
      <c r="CM282" s="256"/>
      <c r="CN282" s="256"/>
      <c r="CO282" s="256"/>
      <c r="CP282" s="256"/>
      <c r="CQ282" s="247"/>
      <c r="CR282" s="64"/>
      <c r="CS282" s="226"/>
      <c r="CT282" s="226"/>
      <c r="CU282" s="226"/>
      <c r="CV282" s="226"/>
      <c r="CW282" s="226"/>
      <c r="CX282" s="247"/>
      <c r="CY282" s="64"/>
      <c r="CZ282" s="256"/>
      <c r="DA282" s="256"/>
      <c r="DB282" s="256"/>
      <c r="DC282" s="256"/>
      <c r="DD282" s="256"/>
    </row>
    <row r="283" spans="1:108" ht="16.5" x14ac:dyDescent="0.3">
      <c r="A283" s="391">
        <v>2023</v>
      </c>
      <c r="B283" s="353" t="s">
        <v>42</v>
      </c>
      <c r="C283" s="354" t="s">
        <v>100</v>
      </c>
      <c r="D283" s="355">
        <v>16028.732500000004</v>
      </c>
      <c r="E283" s="355">
        <v>25835.221999999998</v>
      </c>
      <c r="F283" s="356">
        <v>6645.5349999999999</v>
      </c>
      <c r="G283" s="357">
        <v>48509.489500000003</v>
      </c>
      <c r="H283" s="54"/>
      <c r="I283" s="54"/>
      <c r="BX283" s="247"/>
      <c r="BY283" s="64"/>
      <c r="BZ283" s="254"/>
      <c r="CA283" s="254"/>
      <c r="CB283" s="254"/>
      <c r="CC283" s="254"/>
      <c r="CD283" s="254"/>
      <c r="CE283" s="247"/>
      <c r="CF283" s="64"/>
      <c r="CG283" s="255"/>
      <c r="CH283" s="255"/>
      <c r="CI283" s="255"/>
      <c r="CJ283" s="255"/>
      <c r="CK283" s="255"/>
      <c r="CL283" s="256"/>
      <c r="CM283" s="256"/>
      <c r="CN283" s="256"/>
      <c r="CO283" s="256"/>
      <c r="CP283" s="256"/>
      <c r="CQ283" s="247"/>
      <c r="CR283" s="64"/>
      <c r="CS283" s="226"/>
      <c r="CT283" s="226"/>
      <c r="CU283" s="226"/>
      <c r="CV283" s="226"/>
      <c r="CW283" s="226"/>
      <c r="CX283" s="247"/>
      <c r="CY283" s="64"/>
      <c r="CZ283" s="256"/>
      <c r="DA283" s="256"/>
      <c r="DB283" s="256"/>
      <c r="DC283" s="256"/>
      <c r="DD283" s="256"/>
    </row>
    <row r="284" spans="1:108" ht="16.5" x14ac:dyDescent="0.3">
      <c r="A284" s="411">
        <v>2023</v>
      </c>
      <c r="B284" s="64" t="s">
        <v>43</v>
      </c>
      <c r="C284" s="358" t="s">
        <v>100</v>
      </c>
      <c r="D284" s="359">
        <v>16610.173999999999</v>
      </c>
      <c r="E284" s="359">
        <v>23099.360000000001</v>
      </c>
      <c r="F284" s="360">
        <v>6122.1</v>
      </c>
      <c r="G284" s="118">
        <v>45831.633999999998</v>
      </c>
      <c r="H284" s="54"/>
      <c r="I284" s="54"/>
      <c r="BX284" s="247"/>
      <c r="BY284" s="64"/>
      <c r="BZ284" s="254"/>
      <c r="CA284" s="254"/>
      <c r="CB284" s="254"/>
      <c r="CC284" s="254"/>
      <c r="CD284" s="254"/>
      <c r="CE284" s="247"/>
      <c r="CF284" s="64"/>
      <c r="CG284" s="255"/>
      <c r="CH284" s="255"/>
      <c r="CI284" s="255"/>
      <c r="CJ284" s="255"/>
      <c r="CK284" s="255"/>
      <c r="CL284" s="256"/>
      <c r="CM284" s="256"/>
      <c r="CN284" s="256"/>
      <c r="CO284" s="256"/>
      <c r="CP284" s="256"/>
      <c r="CQ284" s="247"/>
      <c r="CR284" s="64"/>
      <c r="CS284" s="226"/>
      <c r="CT284" s="226"/>
      <c r="CU284" s="226"/>
      <c r="CV284" s="226"/>
      <c r="CW284" s="226"/>
      <c r="CX284" s="247"/>
      <c r="CY284" s="64"/>
      <c r="CZ284" s="256"/>
      <c r="DA284" s="256"/>
      <c r="DB284" s="256"/>
      <c r="DC284" s="256"/>
      <c r="DD284" s="256"/>
    </row>
    <row r="285" spans="1:108" ht="16.5" x14ac:dyDescent="0.3">
      <c r="A285" s="391">
        <v>2023</v>
      </c>
      <c r="B285" s="353" t="s">
        <v>44</v>
      </c>
      <c r="C285" s="354" t="s">
        <v>100</v>
      </c>
      <c r="D285" s="355">
        <v>18020.567499999997</v>
      </c>
      <c r="E285" s="355">
        <v>24269.553499999995</v>
      </c>
      <c r="F285" s="356">
        <v>5489.9475000000002</v>
      </c>
      <c r="G285" s="357">
        <v>47780.068499999994</v>
      </c>
      <c r="H285" s="54"/>
      <c r="I285" s="54"/>
      <c r="BX285" s="247"/>
      <c r="BY285" s="64"/>
      <c r="BZ285" s="254"/>
      <c r="CA285" s="254"/>
      <c r="CB285" s="254"/>
      <c r="CC285" s="254"/>
      <c r="CD285" s="254"/>
      <c r="CE285" s="247"/>
      <c r="CF285" s="64"/>
      <c r="CG285" s="255"/>
      <c r="CH285" s="255"/>
      <c r="CI285" s="255"/>
      <c r="CJ285" s="255"/>
      <c r="CK285" s="255"/>
      <c r="CL285" s="256"/>
      <c r="CM285" s="256"/>
      <c r="CN285" s="256"/>
      <c r="CO285" s="256"/>
      <c r="CP285" s="256"/>
      <c r="CQ285" s="247"/>
      <c r="CR285" s="64"/>
      <c r="CS285" s="226"/>
      <c r="CT285" s="226"/>
      <c r="CU285" s="226"/>
      <c r="CV285" s="226"/>
      <c r="CW285" s="226"/>
      <c r="CX285" s="247"/>
      <c r="CY285" s="64"/>
      <c r="CZ285" s="256"/>
      <c r="DA285" s="256"/>
      <c r="DB285" s="256"/>
      <c r="DC285" s="256"/>
      <c r="DD285" s="256"/>
    </row>
    <row r="286" spans="1:108" ht="16.5" x14ac:dyDescent="0.3">
      <c r="A286" s="411">
        <v>2023</v>
      </c>
      <c r="B286" s="64" t="s">
        <v>45</v>
      </c>
      <c r="C286" s="358" t="s">
        <v>100</v>
      </c>
      <c r="D286" s="359">
        <v>16407.432499999999</v>
      </c>
      <c r="E286" s="359">
        <v>25437.859000000011</v>
      </c>
      <c r="F286" s="360">
        <v>5779.1674999999996</v>
      </c>
      <c r="G286" s="118">
        <v>47624.459000000003</v>
      </c>
      <c r="H286" s="54"/>
      <c r="I286" s="54"/>
      <c r="BX286" s="247"/>
      <c r="BY286" s="64"/>
      <c r="BZ286" s="254"/>
      <c r="CA286" s="254"/>
      <c r="CB286" s="254"/>
      <c r="CC286" s="254"/>
      <c r="CD286" s="254"/>
      <c r="CE286" s="247"/>
      <c r="CF286" s="64"/>
      <c r="CG286" s="255"/>
      <c r="CH286" s="255"/>
      <c r="CI286" s="255"/>
      <c r="CJ286" s="255"/>
      <c r="CK286" s="255"/>
      <c r="CL286" s="256"/>
      <c r="CM286" s="256"/>
      <c r="CN286" s="256"/>
      <c r="CO286" s="256"/>
      <c r="CP286" s="256"/>
      <c r="CQ286" s="247"/>
      <c r="CR286" s="64"/>
      <c r="CS286" s="226"/>
      <c r="CT286" s="226"/>
      <c r="CU286" s="226"/>
      <c r="CV286" s="226"/>
      <c r="CW286" s="226"/>
      <c r="CX286" s="247"/>
      <c r="CY286" s="64"/>
      <c r="CZ286" s="256"/>
      <c r="DA286" s="256"/>
      <c r="DB286" s="256"/>
      <c r="DC286" s="256"/>
      <c r="DD286" s="256"/>
    </row>
    <row r="287" spans="1:108" ht="16.5" x14ac:dyDescent="0.3">
      <c r="A287" s="391">
        <v>2023</v>
      </c>
      <c r="B287" s="353" t="s">
        <v>46</v>
      </c>
      <c r="C287" s="354" t="s">
        <v>100</v>
      </c>
      <c r="D287" s="355">
        <v>17170.770000000004</v>
      </c>
      <c r="E287" s="355">
        <v>26093.093499999992</v>
      </c>
      <c r="F287" s="356">
        <v>7174.9299999999994</v>
      </c>
      <c r="G287" s="357">
        <v>50438.7935</v>
      </c>
      <c r="H287" s="54"/>
      <c r="I287" s="54"/>
      <c r="BX287" s="247"/>
      <c r="BY287" s="64"/>
      <c r="BZ287" s="254"/>
      <c r="CA287" s="254"/>
      <c r="CB287" s="254"/>
      <c r="CC287" s="254"/>
      <c r="CD287" s="254"/>
      <c r="CE287" s="247"/>
      <c r="CF287" s="64"/>
      <c r="CG287" s="255"/>
      <c r="CH287" s="255"/>
      <c r="CI287" s="255"/>
      <c r="CJ287" s="255"/>
      <c r="CK287" s="255"/>
      <c r="CL287" s="256"/>
      <c r="CM287" s="256"/>
      <c r="CN287" s="256"/>
      <c r="CO287" s="256"/>
      <c r="CP287" s="256"/>
      <c r="CQ287" s="247"/>
      <c r="CR287" s="64"/>
      <c r="CS287" s="226"/>
      <c r="CT287" s="226"/>
      <c r="CU287" s="226"/>
      <c r="CV287" s="226"/>
      <c r="CW287" s="226"/>
      <c r="CX287" s="247"/>
      <c r="CY287" s="64"/>
      <c r="CZ287" s="256"/>
      <c r="DA287" s="256"/>
      <c r="DB287" s="256"/>
      <c r="DC287" s="256"/>
      <c r="DD287" s="256"/>
    </row>
    <row r="288" spans="1:108" ht="16.5" x14ac:dyDescent="0.3">
      <c r="A288" s="411">
        <v>2023</v>
      </c>
      <c r="B288" s="64" t="s">
        <v>47</v>
      </c>
      <c r="C288" s="358" t="s">
        <v>100</v>
      </c>
      <c r="D288" s="359">
        <v>13292.630000000001</v>
      </c>
      <c r="E288" s="359">
        <v>27581.368999999992</v>
      </c>
      <c r="F288" s="360">
        <v>6932.6275000000005</v>
      </c>
      <c r="G288" s="118">
        <v>47806.626499999991</v>
      </c>
      <c r="H288" s="54"/>
      <c r="I288" s="54"/>
      <c r="BX288" s="247"/>
      <c r="BY288" s="64"/>
      <c r="BZ288" s="254"/>
      <c r="CA288" s="254"/>
      <c r="CB288" s="254"/>
      <c r="CC288" s="254"/>
      <c r="CD288" s="254"/>
      <c r="CE288" s="247"/>
      <c r="CF288" s="64"/>
      <c r="CG288" s="255"/>
      <c r="CH288" s="255"/>
      <c r="CI288" s="255"/>
      <c r="CJ288" s="255"/>
      <c r="CK288" s="255"/>
      <c r="CL288" s="256"/>
      <c r="CM288" s="256"/>
      <c r="CN288" s="256"/>
      <c r="CO288" s="256"/>
      <c r="CP288" s="256"/>
      <c r="CQ288" s="247"/>
      <c r="CR288" s="64"/>
      <c r="CS288" s="226"/>
      <c r="CT288" s="226"/>
      <c r="CU288" s="226"/>
      <c r="CV288" s="226"/>
      <c r="CW288" s="226"/>
      <c r="CX288" s="247"/>
      <c r="CY288" s="64"/>
      <c r="CZ288" s="256"/>
      <c r="DA288" s="256"/>
      <c r="DB288" s="256"/>
      <c r="DC288" s="256"/>
      <c r="DD288" s="256"/>
    </row>
    <row r="289" spans="1:108" ht="16.5" x14ac:dyDescent="0.3">
      <c r="A289" s="391">
        <v>2023</v>
      </c>
      <c r="B289" s="353" t="s">
        <v>48</v>
      </c>
      <c r="C289" s="354" t="s">
        <v>100</v>
      </c>
      <c r="D289" s="355">
        <v>12572.029999999999</v>
      </c>
      <c r="E289" s="355">
        <v>26223.913499999988</v>
      </c>
      <c r="F289" s="356">
        <v>5945.8774999999996</v>
      </c>
      <c r="G289" s="357">
        <v>44741.820999999982</v>
      </c>
      <c r="H289" s="54"/>
      <c r="I289" s="54"/>
      <c r="BX289" s="247"/>
      <c r="BY289" s="64"/>
      <c r="BZ289" s="254"/>
      <c r="CA289" s="254"/>
      <c r="CB289" s="254"/>
      <c r="CC289" s="254"/>
      <c r="CD289" s="254"/>
      <c r="CE289" s="247"/>
      <c r="CF289" s="64"/>
      <c r="CG289" s="255"/>
      <c r="CH289" s="255"/>
      <c r="CI289" s="255"/>
      <c r="CJ289" s="255"/>
      <c r="CK289" s="255"/>
      <c r="CL289" s="256"/>
      <c r="CM289" s="256"/>
      <c r="CN289" s="256"/>
      <c r="CO289" s="256"/>
      <c r="CP289" s="256"/>
      <c r="CQ289" s="247"/>
      <c r="CR289" s="64"/>
      <c r="CS289" s="226"/>
      <c r="CT289" s="226"/>
      <c r="CU289" s="226"/>
      <c r="CV289" s="226"/>
      <c r="CW289" s="226"/>
      <c r="CX289" s="247"/>
      <c r="CY289" s="64"/>
      <c r="CZ289" s="256"/>
      <c r="DA289" s="256"/>
      <c r="DB289" s="256"/>
      <c r="DC289" s="256"/>
      <c r="DD289" s="256"/>
    </row>
    <row r="290" spans="1:108" ht="16.5" x14ac:dyDescent="0.3">
      <c r="A290" s="411">
        <v>2023</v>
      </c>
      <c r="B290" s="64" t="s">
        <v>49</v>
      </c>
      <c r="C290" s="358" t="s">
        <v>100</v>
      </c>
      <c r="D290" s="359">
        <v>14239.599000000002</v>
      </c>
      <c r="E290" s="359">
        <v>29661.696000000007</v>
      </c>
      <c r="F290" s="360">
        <v>5572.9650000000001</v>
      </c>
      <c r="G290" s="118">
        <v>49474.260000000009</v>
      </c>
      <c r="H290" s="54"/>
      <c r="I290" s="54"/>
      <c r="BX290" s="247"/>
      <c r="BY290" s="64"/>
      <c r="BZ290" s="254"/>
      <c r="CA290" s="254"/>
      <c r="CB290" s="254"/>
      <c r="CC290" s="254"/>
      <c r="CD290" s="254"/>
      <c r="CE290" s="247"/>
      <c r="CF290" s="64"/>
      <c r="CG290" s="255"/>
      <c r="CH290" s="255"/>
      <c r="CI290" s="255"/>
      <c r="CJ290" s="255"/>
      <c r="CK290" s="255"/>
      <c r="CL290" s="256"/>
      <c r="CM290" s="256"/>
      <c r="CN290" s="256"/>
      <c r="CO290" s="256"/>
      <c r="CP290" s="256"/>
      <c r="CQ290" s="247"/>
      <c r="CR290" s="64"/>
      <c r="CS290" s="226"/>
      <c r="CT290" s="226"/>
      <c r="CU290" s="226"/>
      <c r="CV290" s="226"/>
      <c r="CW290" s="226"/>
      <c r="CX290" s="247"/>
      <c r="CY290" s="64"/>
      <c r="CZ290" s="256"/>
      <c r="DA290" s="256"/>
      <c r="DB290" s="256"/>
      <c r="DC290" s="256"/>
      <c r="DD290" s="256"/>
    </row>
    <row r="291" spans="1:108" ht="16.5" x14ac:dyDescent="0.3">
      <c r="A291" s="391">
        <v>2024</v>
      </c>
      <c r="B291" s="353" t="s">
        <v>50</v>
      </c>
      <c r="C291" s="354" t="s">
        <v>100</v>
      </c>
      <c r="D291" s="355">
        <v>11693.93</v>
      </c>
      <c r="E291" s="355">
        <v>27512.814999999995</v>
      </c>
      <c r="F291" s="356">
        <v>4667.7924999999996</v>
      </c>
      <c r="G291" s="357">
        <v>43874.537499999991</v>
      </c>
      <c r="H291" s="54"/>
      <c r="I291" s="54"/>
      <c r="BX291" s="247"/>
      <c r="BY291" s="64"/>
      <c r="BZ291" s="254"/>
      <c r="CA291" s="254"/>
      <c r="CB291" s="254"/>
      <c r="CC291" s="254"/>
      <c r="CD291" s="254"/>
      <c r="CE291" s="247"/>
      <c r="CF291" s="64"/>
      <c r="CG291" s="255"/>
      <c r="CH291" s="255"/>
      <c r="CI291" s="255"/>
      <c r="CJ291" s="255"/>
      <c r="CK291" s="255"/>
      <c r="CL291" s="256"/>
      <c r="CM291" s="256"/>
      <c r="CN291" s="256"/>
      <c r="CO291" s="256"/>
      <c r="CP291" s="256"/>
      <c r="CQ291" s="247"/>
      <c r="CR291" s="64"/>
      <c r="CS291" s="226"/>
      <c r="CT291" s="226"/>
      <c r="CU291" s="226"/>
      <c r="CV291" s="226"/>
      <c r="CW291" s="226"/>
      <c r="CX291" s="247"/>
      <c r="CY291" s="64"/>
      <c r="CZ291" s="256"/>
      <c r="DA291" s="256"/>
      <c r="DB291" s="256"/>
      <c r="DC291" s="256"/>
      <c r="DD291" s="256"/>
    </row>
    <row r="292" spans="1:108" ht="16.5" x14ac:dyDescent="0.3">
      <c r="A292" s="411">
        <v>2024</v>
      </c>
      <c r="B292" s="64" t="s">
        <v>51</v>
      </c>
      <c r="C292" s="358" t="s">
        <v>100</v>
      </c>
      <c r="D292" s="359">
        <v>13775.041000000001</v>
      </c>
      <c r="E292" s="359">
        <v>27248.909999999996</v>
      </c>
      <c r="F292" s="360">
        <v>4832.8174999999992</v>
      </c>
      <c r="G292" s="118">
        <v>45856.768499999991</v>
      </c>
      <c r="H292" s="54"/>
      <c r="I292" s="54"/>
      <c r="BX292" s="247"/>
      <c r="BY292" s="64"/>
      <c r="BZ292" s="254"/>
      <c r="CA292" s="254"/>
      <c r="CB292" s="254"/>
      <c r="CC292" s="254"/>
      <c r="CD292" s="254"/>
      <c r="CE292" s="247"/>
      <c r="CF292" s="64"/>
      <c r="CG292" s="255"/>
      <c r="CH292" s="255"/>
      <c r="CI292" s="255"/>
      <c r="CJ292" s="255"/>
      <c r="CK292" s="255"/>
      <c r="CL292" s="256"/>
      <c r="CM292" s="256"/>
      <c r="CN292" s="256"/>
      <c r="CO292" s="256"/>
      <c r="CP292" s="256"/>
      <c r="CQ292" s="247"/>
      <c r="CR292" s="64"/>
      <c r="CS292" s="226"/>
      <c r="CT292" s="226"/>
      <c r="CU292" s="226"/>
      <c r="CV292" s="226"/>
      <c r="CW292" s="226"/>
      <c r="CX292" s="247"/>
      <c r="CY292" s="64"/>
      <c r="CZ292" s="256"/>
      <c r="DA292" s="256"/>
      <c r="DB292" s="256"/>
      <c r="DC292" s="256"/>
      <c r="DD292" s="256"/>
    </row>
    <row r="293" spans="1:108" ht="16.5" x14ac:dyDescent="0.3">
      <c r="A293" s="391">
        <v>2024</v>
      </c>
      <c r="B293" s="353" t="s">
        <v>52</v>
      </c>
      <c r="C293" s="354" t="s">
        <v>100</v>
      </c>
      <c r="D293" s="355">
        <v>12901.0275</v>
      </c>
      <c r="E293" s="355">
        <v>24490.802500000005</v>
      </c>
      <c r="F293" s="356">
        <v>3914.55</v>
      </c>
      <c r="G293" s="357">
        <v>41306.380000000005</v>
      </c>
      <c r="H293" s="54"/>
      <c r="I293" s="54"/>
      <c r="BX293" s="247"/>
      <c r="BY293" s="64"/>
      <c r="BZ293" s="254"/>
      <c r="CA293" s="254"/>
      <c r="CB293" s="254"/>
      <c r="CC293" s="254"/>
      <c r="CD293" s="254"/>
      <c r="CE293" s="247"/>
      <c r="CF293" s="64"/>
      <c r="CG293" s="255"/>
      <c r="CH293" s="255"/>
      <c r="CI293" s="255"/>
      <c r="CJ293" s="255"/>
      <c r="CK293" s="255"/>
      <c r="CL293" s="256"/>
      <c r="CM293" s="256"/>
      <c r="CN293" s="256"/>
      <c r="CO293" s="256"/>
      <c r="CP293" s="256"/>
      <c r="CQ293" s="247"/>
      <c r="CR293" s="64"/>
      <c r="CS293" s="226"/>
      <c r="CT293" s="226"/>
      <c r="CU293" s="226"/>
      <c r="CV293" s="226"/>
      <c r="CW293" s="226"/>
      <c r="CX293" s="247"/>
      <c r="CY293" s="64"/>
      <c r="CZ293" s="256"/>
      <c r="DA293" s="256"/>
      <c r="DB293" s="256"/>
      <c r="DC293" s="256"/>
      <c r="DD293" s="256"/>
    </row>
    <row r="294" spans="1:108" ht="16.5" x14ac:dyDescent="0.3">
      <c r="A294" s="411">
        <v>2024</v>
      </c>
      <c r="B294" s="64" t="s">
        <v>40</v>
      </c>
      <c r="C294" s="358" t="s">
        <v>100</v>
      </c>
      <c r="D294" s="359">
        <v>13204.29</v>
      </c>
      <c r="E294" s="359">
        <v>30489.901000000002</v>
      </c>
      <c r="F294" s="360">
        <v>4595.9649999999992</v>
      </c>
      <c r="G294" s="118">
        <v>48290.156000000003</v>
      </c>
      <c r="H294" s="54"/>
      <c r="I294" s="54"/>
      <c r="BX294" s="247"/>
      <c r="BY294" s="64"/>
      <c r="BZ294" s="254"/>
      <c r="CA294" s="254"/>
      <c r="CB294" s="254"/>
      <c r="CC294" s="254"/>
      <c r="CD294" s="254"/>
      <c r="CE294" s="247"/>
      <c r="CF294" s="64"/>
      <c r="CG294" s="255"/>
      <c r="CH294" s="255"/>
      <c r="CI294" s="255"/>
      <c r="CJ294" s="255"/>
      <c r="CK294" s="255"/>
      <c r="CL294" s="256"/>
      <c r="CM294" s="256"/>
      <c r="CN294" s="256"/>
      <c r="CO294" s="256"/>
      <c r="CP294" s="256"/>
      <c r="CQ294" s="247"/>
      <c r="CR294" s="64"/>
      <c r="CS294" s="226"/>
      <c r="CT294" s="226"/>
      <c r="CU294" s="226"/>
      <c r="CV294" s="226"/>
      <c r="CW294" s="226"/>
      <c r="CX294" s="247"/>
      <c r="CY294" s="64"/>
      <c r="CZ294" s="256"/>
      <c r="DA294" s="256"/>
      <c r="DB294" s="256"/>
      <c r="DC294" s="256"/>
      <c r="DD294" s="256"/>
    </row>
    <row r="295" spans="1:108" ht="16.5" x14ac:dyDescent="0.3">
      <c r="A295" s="391">
        <v>2024</v>
      </c>
      <c r="B295" s="353" t="s">
        <v>42</v>
      </c>
      <c r="C295" s="354" t="s">
        <v>100</v>
      </c>
      <c r="D295" s="355">
        <v>11422.609999999997</v>
      </c>
      <c r="E295" s="355">
        <v>28492.267499999998</v>
      </c>
      <c r="F295" s="356">
        <v>4780.8424999999988</v>
      </c>
      <c r="G295" s="357">
        <v>44695.72</v>
      </c>
      <c r="H295" s="54"/>
      <c r="I295" s="54"/>
      <c r="BX295" s="247"/>
      <c r="BY295" s="64"/>
      <c r="BZ295" s="254"/>
      <c r="CA295" s="254"/>
      <c r="CB295" s="254"/>
      <c r="CC295" s="254"/>
      <c r="CD295" s="254"/>
      <c r="CE295" s="247"/>
      <c r="CF295" s="64"/>
      <c r="CG295" s="255"/>
      <c r="CH295" s="255"/>
      <c r="CI295" s="255"/>
      <c r="CJ295" s="255"/>
      <c r="CK295" s="255"/>
      <c r="CL295" s="256"/>
      <c r="CM295" s="256"/>
      <c r="CN295" s="256"/>
      <c r="CO295" s="256"/>
      <c r="CP295" s="256"/>
      <c r="CQ295" s="247"/>
      <c r="CR295" s="64"/>
      <c r="CS295" s="226"/>
      <c r="CT295" s="226"/>
      <c r="CU295" s="226"/>
      <c r="CV295" s="226"/>
      <c r="CW295" s="226"/>
      <c r="CX295" s="247"/>
      <c r="CY295" s="64"/>
      <c r="CZ295" s="256"/>
      <c r="DA295" s="256"/>
      <c r="DB295" s="256"/>
      <c r="DC295" s="256"/>
      <c r="DD295" s="256"/>
    </row>
    <row r="296" spans="1:108" ht="16.5" x14ac:dyDescent="0.3">
      <c r="A296" s="411">
        <v>2024</v>
      </c>
      <c r="B296" s="64" t="s">
        <v>43</v>
      </c>
      <c r="C296" s="358" t="s">
        <v>100</v>
      </c>
      <c r="D296" s="359">
        <v>10413.122499999999</v>
      </c>
      <c r="E296" s="359">
        <v>25358.177500000002</v>
      </c>
      <c r="F296" s="360">
        <v>4033.7824999999993</v>
      </c>
      <c r="G296" s="118">
        <v>39805.082499999997</v>
      </c>
      <c r="H296" s="54"/>
      <c r="I296" s="54"/>
      <c r="BX296" s="247"/>
      <c r="BY296" s="64"/>
      <c r="BZ296" s="254"/>
      <c r="CA296" s="254"/>
      <c r="CB296" s="254"/>
      <c r="CC296" s="254"/>
      <c r="CD296" s="254"/>
      <c r="CE296" s="247"/>
      <c r="CF296" s="64"/>
      <c r="CG296" s="255"/>
      <c r="CH296" s="255"/>
      <c r="CI296" s="255"/>
      <c r="CJ296" s="255"/>
      <c r="CK296" s="255"/>
      <c r="CL296" s="256"/>
      <c r="CM296" s="256"/>
      <c r="CN296" s="256"/>
      <c r="CO296" s="256"/>
      <c r="CP296" s="256"/>
      <c r="CQ296" s="247"/>
      <c r="CR296" s="64"/>
      <c r="CS296" s="226"/>
      <c r="CT296" s="226"/>
      <c r="CU296" s="226"/>
      <c r="CV296" s="226"/>
      <c r="CW296" s="226"/>
      <c r="CX296" s="247"/>
      <c r="CY296" s="64"/>
      <c r="CZ296" s="256"/>
      <c r="DA296" s="256"/>
      <c r="DB296" s="256"/>
      <c r="DC296" s="256"/>
      <c r="DD296" s="256"/>
    </row>
    <row r="297" spans="1:108" ht="16.5" x14ac:dyDescent="0.3">
      <c r="A297" s="391">
        <v>2024</v>
      </c>
      <c r="B297" s="353" t="s">
        <v>44</v>
      </c>
      <c r="C297" s="354" t="s">
        <v>100</v>
      </c>
      <c r="D297" s="355">
        <v>12680.547500000001</v>
      </c>
      <c r="E297" s="355">
        <v>28830.459499999997</v>
      </c>
      <c r="F297" s="356">
        <v>3917.6374999999994</v>
      </c>
      <c r="G297" s="357">
        <v>45428.644499999995</v>
      </c>
      <c r="H297" s="54"/>
      <c r="I297" s="54"/>
      <c r="BX297" s="247"/>
      <c r="BY297" s="64"/>
      <c r="BZ297" s="254"/>
      <c r="CA297" s="254"/>
      <c r="CB297" s="254"/>
      <c r="CC297" s="254"/>
      <c r="CD297" s="254"/>
      <c r="CE297" s="247"/>
      <c r="CF297" s="64"/>
      <c r="CG297" s="255"/>
      <c r="CH297" s="255"/>
      <c r="CI297" s="255"/>
      <c r="CJ297" s="255"/>
      <c r="CK297" s="255"/>
      <c r="CL297" s="256"/>
      <c r="CM297" s="256"/>
      <c r="CN297" s="256"/>
      <c r="CO297" s="256"/>
      <c r="CP297" s="256"/>
      <c r="CQ297" s="247"/>
      <c r="CR297" s="64"/>
      <c r="CS297" s="226"/>
      <c r="CT297" s="226"/>
      <c r="CU297" s="226"/>
      <c r="CV297" s="226"/>
      <c r="CW297" s="226"/>
      <c r="CX297" s="247"/>
      <c r="CY297" s="64"/>
      <c r="CZ297" s="256"/>
      <c r="DA297" s="256"/>
      <c r="DB297" s="256"/>
      <c r="DC297" s="256"/>
      <c r="DD297" s="256"/>
    </row>
    <row r="298" spans="1:108" ht="16.5" x14ac:dyDescent="0.3">
      <c r="A298" s="411">
        <v>2024</v>
      </c>
      <c r="B298" s="64" t="s">
        <v>45</v>
      </c>
      <c r="C298" s="358" t="s">
        <v>100</v>
      </c>
      <c r="D298" s="359">
        <v>13813.746500000001</v>
      </c>
      <c r="E298" s="359">
        <v>27100.374499999998</v>
      </c>
      <c r="F298" s="360">
        <v>4288.5625</v>
      </c>
      <c r="G298" s="118">
        <v>45202.683499999999</v>
      </c>
      <c r="H298" s="54"/>
      <c r="I298" s="54"/>
      <c r="BX298" s="247"/>
      <c r="BY298" s="64"/>
      <c r="BZ298" s="254"/>
      <c r="CA298" s="254"/>
      <c r="CB298" s="254"/>
      <c r="CC298" s="254"/>
      <c r="CD298" s="254"/>
      <c r="CE298" s="247"/>
      <c r="CF298" s="64"/>
      <c r="CG298" s="255"/>
      <c r="CH298" s="255"/>
      <c r="CI298" s="255"/>
      <c r="CJ298" s="255"/>
      <c r="CK298" s="255"/>
      <c r="CL298" s="256"/>
      <c r="CM298" s="256"/>
      <c r="CN298" s="256"/>
      <c r="CO298" s="256"/>
      <c r="CP298" s="256"/>
      <c r="CQ298" s="247"/>
      <c r="CR298" s="64"/>
      <c r="CS298" s="226"/>
      <c r="CT298" s="226"/>
      <c r="CU298" s="226"/>
      <c r="CV298" s="226"/>
      <c r="CW298" s="226"/>
      <c r="CX298" s="247"/>
      <c r="CY298" s="64"/>
      <c r="CZ298" s="256"/>
      <c r="DA298" s="256"/>
      <c r="DB298" s="256"/>
      <c r="DC298" s="256"/>
      <c r="DD298" s="256"/>
    </row>
    <row r="299" spans="1:108" ht="16.5" x14ac:dyDescent="0.3">
      <c r="A299" s="391">
        <v>2024</v>
      </c>
      <c r="B299" s="353" t="s">
        <v>46</v>
      </c>
      <c r="C299" s="354" t="s">
        <v>100</v>
      </c>
      <c r="D299" s="355">
        <v>15006.6075</v>
      </c>
      <c r="E299" s="355">
        <v>25276.937499999996</v>
      </c>
      <c r="F299" s="356">
        <v>3134.2025000000003</v>
      </c>
      <c r="G299" s="357">
        <v>43417.74749999999</v>
      </c>
      <c r="H299" s="54"/>
      <c r="I299" s="54"/>
      <c r="BX299" s="247"/>
      <c r="BY299" s="64"/>
      <c r="BZ299" s="254"/>
      <c r="CA299" s="254"/>
      <c r="CB299" s="254"/>
      <c r="CC299" s="254"/>
      <c r="CD299" s="254"/>
      <c r="CE299" s="247"/>
      <c r="CF299" s="64"/>
      <c r="CG299" s="255"/>
      <c r="CH299" s="255"/>
      <c r="CI299" s="255"/>
      <c r="CJ299" s="255"/>
      <c r="CK299" s="255"/>
      <c r="CL299" s="256"/>
      <c r="CM299" s="256"/>
      <c r="CN299" s="256"/>
      <c r="CO299" s="256"/>
      <c r="CP299" s="256"/>
      <c r="CQ299" s="247"/>
      <c r="CR299" s="64"/>
      <c r="CS299" s="226"/>
      <c r="CT299" s="226"/>
      <c r="CU299" s="226"/>
      <c r="CV299" s="226"/>
      <c r="CW299" s="226"/>
      <c r="CX299" s="247"/>
      <c r="CY299" s="64"/>
      <c r="CZ299" s="256"/>
      <c r="DA299" s="256"/>
      <c r="DB299" s="256"/>
      <c r="DC299" s="256"/>
      <c r="DD299" s="256"/>
    </row>
    <row r="300" spans="1:108" ht="16.5" x14ac:dyDescent="0.3">
      <c r="A300" s="411">
        <v>2024</v>
      </c>
      <c r="B300" s="64" t="s">
        <v>47</v>
      </c>
      <c r="C300" s="358" t="s">
        <v>100</v>
      </c>
      <c r="D300" s="359">
        <v>15012.27</v>
      </c>
      <c r="E300" s="359">
        <v>29450.67</v>
      </c>
      <c r="F300" s="360">
        <v>3745.5049999999992</v>
      </c>
      <c r="G300" s="118">
        <v>48208.444999999992</v>
      </c>
      <c r="H300" s="54"/>
      <c r="I300" s="54"/>
      <c r="BX300" s="247"/>
      <c r="BY300" s="64"/>
      <c r="BZ300" s="254"/>
      <c r="CA300" s="254"/>
      <c r="CB300" s="254"/>
      <c r="CC300" s="254"/>
      <c r="CD300" s="254"/>
      <c r="CE300" s="247"/>
      <c r="CF300" s="64"/>
      <c r="CG300" s="255"/>
      <c r="CH300" s="255"/>
      <c r="CI300" s="255"/>
      <c r="CJ300" s="255"/>
      <c r="CK300" s="255"/>
      <c r="CL300" s="256"/>
      <c r="CM300" s="256"/>
      <c r="CN300" s="256"/>
      <c r="CO300" s="256"/>
      <c r="CP300" s="256"/>
      <c r="CQ300" s="247"/>
      <c r="CR300" s="64"/>
      <c r="CS300" s="226"/>
      <c r="CT300" s="226"/>
      <c r="CU300" s="226"/>
      <c r="CV300" s="226"/>
      <c r="CW300" s="226"/>
      <c r="CX300" s="247"/>
      <c r="CY300" s="64"/>
      <c r="CZ300" s="256"/>
      <c r="DA300" s="256"/>
      <c r="DB300" s="256"/>
      <c r="DC300" s="256"/>
      <c r="DD300" s="256"/>
    </row>
    <row r="301" spans="1:108" ht="16.5" x14ac:dyDescent="0.3">
      <c r="A301" s="391">
        <v>2024</v>
      </c>
      <c r="B301" s="353" t="s">
        <v>48</v>
      </c>
      <c r="C301" s="354" t="s">
        <v>100</v>
      </c>
      <c r="D301" s="355">
        <v>12399.92</v>
      </c>
      <c r="E301" s="355">
        <v>28502.099999999995</v>
      </c>
      <c r="F301" s="356">
        <v>3292.47</v>
      </c>
      <c r="G301" s="357">
        <v>44194.49</v>
      </c>
      <c r="H301" s="54"/>
      <c r="I301" s="54"/>
      <c r="BX301" s="247"/>
      <c r="BY301" s="64"/>
      <c r="BZ301" s="254"/>
      <c r="CA301" s="254"/>
      <c r="CB301" s="254"/>
      <c r="CC301" s="254"/>
      <c r="CD301" s="254"/>
      <c r="CE301" s="247"/>
      <c r="CF301" s="64"/>
      <c r="CG301" s="255"/>
      <c r="CH301" s="255"/>
      <c r="CI301" s="255"/>
      <c r="CJ301" s="255"/>
      <c r="CK301" s="255"/>
      <c r="CL301" s="256"/>
      <c r="CM301" s="256"/>
      <c r="CN301" s="256"/>
      <c r="CO301" s="256"/>
      <c r="CP301" s="256"/>
      <c r="CQ301" s="247"/>
      <c r="CR301" s="64"/>
      <c r="CS301" s="226"/>
      <c r="CT301" s="226"/>
      <c r="CU301" s="226"/>
      <c r="CV301" s="226"/>
      <c r="CW301" s="226"/>
      <c r="CX301" s="247"/>
      <c r="CY301" s="64"/>
      <c r="CZ301" s="256"/>
      <c r="DA301" s="256"/>
      <c r="DB301" s="256"/>
      <c r="DC301" s="256"/>
      <c r="DD301" s="256"/>
    </row>
    <row r="302" spans="1:108" ht="16.5" x14ac:dyDescent="0.3">
      <c r="A302" s="411">
        <v>2024</v>
      </c>
      <c r="B302" s="64" t="s">
        <v>49</v>
      </c>
      <c r="C302" s="358" t="s">
        <v>100</v>
      </c>
      <c r="D302" s="359">
        <v>14978.4</v>
      </c>
      <c r="E302" s="359">
        <v>29944.214499999998</v>
      </c>
      <c r="F302" s="360">
        <v>3023.0674999999997</v>
      </c>
      <c r="G302" s="118">
        <v>47945.682000000001</v>
      </c>
      <c r="H302" s="54"/>
      <c r="I302" s="54"/>
      <c r="BX302" s="247"/>
      <c r="BY302" s="64"/>
      <c r="BZ302" s="254"/>
      <c r="CA302" s="254"/>
      <c r="CB302" s="254"/>
      <c r="CC302" s="254"/>
      <c r="CD302" s="254"/>
      <c r="CE302" s="247"/>
      <c r="CF302" s="64"/>
      <c r="CG302" s="255"/>
      <c r="CH302" s="255"/>
      <c r="CI302" s="255"/>
      <c r="CJ302" s="255"/>
      <c r="CK302" s="255"/>
      <c r="CL302" s="256"/>
      <c r="CM302" s="256"/>
      <c r="CN302" s="256"/>
      <c r="CO302" s="256"/>
      <c r="CP302" s="256"/>
      <c r="CQ302" s="247"/>
      <c r="CR302" s="64"/>
      <c r="CS302" s="226"/>
      <c r="CT302" s="226"/>
      <c r="CU302" s="226"/>
      <c r="CV302" s="226"/>
      <c r="CW302" s="226"/>
      <c r="CX302" s="247"/>
      <c r="CY302" s="64"/>
      <c r="CZ302" s="256"/>
      <c r="DA302" s="256"/>
      <c r="DB302" s="256"/>
      <c r="DC302" s="256"/>
      <c r="DD302" s="256"/>
    </row>
    <row r="303" spans="1:108" ht="16.5" x14ac:dyDescent="0.3">
      <c r="A303" s="391">
        <v>2025</v>
      </c>
      <c r="B303" s="353" t="s">
        <v>50</v>
      </c>
      <c r="C303" s="354" t="s">
        <v>100</v>
      </c>
      <c r="D303" s="355">
        <v>21165.45</v>
      </c>
      <c r="E303" s="355">
        <v>22158.027499999993</v>
      </c>
      <c r="F303" s="356">
        <v>3259.7224999999999</v>
      </c>
      <c r="G303" s="357">
        <v>46583.199999999997</v>
      </c>
      <c r="H303" s="54"/>
      <c r="I303" s="54"/>
      <c r="BX303" s="247"/>
      <c r="BY303" s="64"/>
      <c r="BZ303" s="254"/>
      <c r="CA303" s="254"/>
      <c r="CB303" s="254"/>
      <c r="CC303" s="254"/>
      <c r="CD303" s="254"/>
      <c r="CE303" s="247"/>
      <c r="CF303" s="64"/>
      <c r="CG303" s="255"/>
      <c r="CH303" s="255"/>
      <c r="CI303" s="255"/>
      <c r="CJ303" s="255"/>
      <c r="CK303" s="255"/>
      <c r="CL303" s="256"/>
      <c r="CM303" s="256"/>
      <c r="CN303" s="256"/>
      <c r="CO303" s="256"/>
      <c r="CP303" s="256"/>
      <c r="CQ303" s="247"/>
      <c r="CR303" s="64"/>
      <c r="CS303" s="226"/>
      <c r="CT303" s="226"/>
      <c r="CU303" s="226"/>
      <c r="CV303" s="226"/>
      <c r="CW303" s="226"/>
      <c r="CX303" s="247"/>
      <c r="CY303" s="64"/>
      <c r="CZ303" s="256"/>
      <c r="DA303" s="256"/>
      <c r="DB303" s="256"/>
      <c r="DC303" s="256"/>
      <c r="DD303" s="256"/>
    </row>
    <row r="304" spans="1:108" ht="16.5" x14ac:dyDescent="0.3">
      <c r="A304" s="411">
        <v>2025</v>
      </c>
      <c r="B304" s="64" t="s">
        <v>51</v>
      </c>
      <c r="C304" s="358" t="s">
        <v>100</v>
      </c>
      <c r="D304" s="359">
        <v>14453.010000000002</v>
      </c>
      <c r="E304" s="359">
        <v>31162.780000000002</v>
      </c>
      <c r="F304" s="360">
        <v>4698.6975000000002</v>
      </c>
      <c r="G304" s="118">
        <v>50314.487500000003</v>
      </c>
      <c r="H304" s="54"/>
      <c r="I304" s="54"/>
      <c r="BX304" s="247"/>
      <c r="BY304" s="64"/>
      <c r="BZ304" s="254"/>
      <c r="CA304" s="254"/>
      <c r="CB304" s="254"/>
      <c r="CC304" s="254"/>
      <c r="CD304" s="254"/>
      <c r="CE304" s="247"/>
      <c r="CF304" s="64"/>
      <c r="CG304" s="255"/>
      <c r="CH304" s="255"/>
      <c r="CI304" s="255"/>
      <c r="CJ304" s="255"/>
      <c r="CK304" s="255"/>
      <c r="CL304" s="256"/>
      <c r="CM304" s="256"/>
      <c r="CN304" s="256"/>
      <c r="CO304" s="256"/>
      <c r="CP304" s="256"/>
      <c r="CQ304" s="247"/>
      <c r="CR304" s="64"/>
      <c r="CS304" s="226"/>
      <c r="CT304" s="226"/>
      <c r="CU304" s="226"/>
      <c r="CV304" s="226"/>
      <c r="CW304" s="226"/>
      <c r="CX304" s="247"/>
      <c r="CY304" s="64"/>
      <c r="CZ304" s="256"/>
      <c r="DA304" s="256"/>
      <c r="DB304" s="256"/>
      <c r="DC304" s="256"/>
      <c r="DD304" s="256"/>
    </row>
    <row r="305" spans="1:108" ht="16.5" x14ac:dyDescent="0.3">
      <c r="A305" s="391">
        <v>2025</v>
      </c>
      <c r="B305" s="353" t="s">
        <v>52</v>
      </c>
      <c r="C305" s="354" t="s">
        <v>100</v>
      </c>
      <c r="D305" s="355">
        <v>14550.802</v>
      </c>
      <c r="E305" s="355">
        <v>34087.962499999994</v>
      </c>
      <c r="F305" s="356">
        <v>5122.8074999999999</v>
      </c>
      <c r="G305" s="357">
        <v>53761.571999999993</v>
      </c>
      <c r="H305" s="54"/>
      <c r="I305" s="54"/>
      <c r="BX305" s="247"/>
      <c r="BY305" s="64"/>
      <c r="BZ305" s="254"/>
      <c r="CA305" s="254"/>
      <c r="CB305" s="254"/>
      <c r="CC305" s="254"/>
      <c r="CD305" s="254"/>
      <c r="CE305" s="247"/>
      <c r="CF305" s="64"/>
      <c r="CG305" s="255"/>
      <c r="CH305" s="255"/>
      <c r="CI305" s="255"/>
      <c r="CJ305" s="255"/>
      <c r="CK305" s="255"/>
      <c r="CL305" s="256"/>
      <c r="CM305" s="256"/>
      <c r="CN305" s="256"/>
      <c r="CO305" s="256"/>
      <c r="CP305" s="256"/>
      <c r="CQ305" s="247"/>
      <c r="CR305" s="64"/>
      <c r="CS305" s="226"/>
      <c r="CT305" s="226"/>
      <c r="CU305" s="226"/>
      <c r="CV305" s="226"/>
      <c r="CW305" s="226"/>
      <c r="CX305" s="247"/>
      <c r="CY305" s="64"/>
      <c r="CZ305" s="256"/>
      <c r="DA305" s="256"/>
      <c r="DB305" s="256"/>
      <c r="DC305" s="256"/>
      <c r="DD305" s="256"/>
    </row>
    <row r="306" spans="1:108" ht="16.5" x14ac:dyDescent="0.3">
      <c r="A306" s="411">
        <v>2025</v>
      </c>
      <c r="B306" s="64" t="s">
        <v>40</v>
      </c>
      <c r="C306" s="358" t="s">
        <v>100</v>
      </c>
      <c r="D306" s="359">
        <v>15510.83</v>
      </c>
      <c r="E306" s="359">
        <v>34625.667999999998</v>
      </c>
      <c r="F306" s="360">
        <v>4520.1724999999988</v>
      </c>
      <c r="G306" s="118">
        <v>54656.670499999993</v>
      </c>
      <c r="H306" s="54"/>
      <c r="I306" s="54"/>
      <c r="BX306" s="247"/>
      <c r="BY306" s="64"/>
      <c r="BZ306" s="254"/>
      <c r="CA306" s="254"/>
      <c r="CB306" s="254"/>
      <c r="CC306" s="254"/>
      <c r="CD306" s="254"/>
      <c r="CE306" s="247"/>
      <c r="CF306" s="64"/>
      <c r="CG306" s="255"/>
      <c r="CH306" s="255"/>
      <c r="CI306" s="255"/>
      <c r="CJ306" s="255"/>
      <c r="CK306" s="255"/>
      <c r="CL306" s="256"/>
      <c r="CM306" s="256"/>
      <c r="CN306" s="256"/>
      <c r="CO306" s="256"/>
      <c r="CP306" s="256"/>
      <c r="CQ306" s="247"/>
      <c r="CR306" s="64"/>
      <c r="CS306" s="226"/>
      <c r="CT306" s="226"/>
      <c r="CU306" s="226"/>
      <c r="CV306" s="226"/>
      <c r="CW306" s="226"/>
      <c r="CX306" s="247"/>
      <c r="CY306" s="64"/>
      <c r="CZ306" s="256"/>
      <c r="DA306" s="256"/>
      <c r="DB306" s="256"/>
      <c r="DC306" s="256"/>
      <c r="DD306" s="256"/>
    </row>
    <row r="307" spans="1:108" ht="16.5" x14ac:dyDescent="0.3">
      <c r="A307" s="391">
        <v>2025</v>
      </c>
      <c r="B307" s="353" t="s">
        <v>42</v>
      </c>
      <c r="C307" s="354" t="s">
        <v>100</v>
      </c>
      <c r="D307" s="355">
        <v>13168.883499999998</v>
      </c>
      <c r="E307" s="355">
        <v>34989.819500000005</v>
      </c>
      <c r="F307" s="356">
        <v>4046.8549999999991</v>
      </c>
      <c r="G307" s="357">
        <v>52205.558000000005</v>
      </c>
      <c r="H307" s="54"/>
      <c r="I307" s="54"/>
      <c r="BX307" s="247"/>
      <c r="BY307" s="64"/>
      <c r="BZ307" s="254"/>
      <c r="CA307" s="254"/>
      <c r="CB307" s="254"/>
      <c r="CC307" s="254"/>
      <c r="CD307" s="254"/>
      <c r="CE307" s="247"/>
      <c r="CF307" s="64"/>
      <c r="CG307" s="255"/>
      <c r="CH307" s="255"/>
      <c r="CI307" s="255"/>
      <c r="CJ307" s="255"/>
      <c r="CK307" s="255"/>
      <c r="CL307" s="256"/>
      <c r="CM307" s="256"/>
      <c r="CN307" s="256"/>
      <c r="CO307" s="256"/>
      <c r="CP307" s="256"/>
      <c r="CQ307" s="247"/>
      <c r="CR307" s="64"/>
      <c r="CS307" s="226"/>
      <c r="CT307" s="226"/>
      <c r="CU307" s="226"/>
      <c r="CV307" s="226"/>
      <c r="CW307" s="226"/>
      <c r="CX307" s="247"/>
      <c r="CY307" s="64"/>
      <c r="CZ307" s="256"/>
      <c r="DA307" s="256"/>
      <c r="DB307" s="256"/>
      <c r="DC307" s="256"/>
      <c r="DD307" s="256"/>
    </row>
    <row r="308" spans="1:108" ht="16.5" x14ac:dyDescent="0.3">
      <c r="A308" s="411">
        <v>2025</v>
      </c>
      <c r="B308" s="64" t="s">
        <v>43</v>
      </c>
      <c r="C308" s="358" t="s">
        <v>100</v>
      </c>
      <c r="D308" s="359">
        <v>10883.837</v>
      </c>
      <c r="E308" s="359">
        <v>30489.154999999999</v>
      </c>
      <c r="F308" s="360">
        <v>4109.3074999999999</v>
      </c>
      <c r="G308" s="118">
        <v>45482.299499999994</v>
      </c>
      <c r="H308" s="54"/>
      <c r="I308" s="54"/>
      <c r="BX308" s="247"/>
      <c r="BY308" s="64"/>
      <c r="BZ308" s="254"/>
      <c r="CA308" s="254"/>
      <c r="CB308" s="254"/>
      <c r="CC308" s="254"/>
      <c r="CD308" s="254"/>
      <c r="CE308" s="247"/>
      <c r="CF308" s="64"/>
      <c r="CG308" s="255"/>
      <c r="CH308" s="255"/>
      <c r="CI308" s="255"/>
      <c r="CJ308" s="255"/>
      <c r="CK308" s="255"/>
      <c r="CL308" s="256"/>
      <c r="CM308" s="256"/>
      <c r="CN308" s="256"/>
      <c r="CO308" s="256"/>
      <c r="CP308" s="256"/>
      <c r="CQ308" s="247"/>
      <c r="CR308" s="64"/>
      <c r="CS308" s="226"/>
      <c r="CT308" s="226"/>
      <c r="CU308" s="226"/>
      <c r="CV308" s="226"/>
      <c r="CW308" s="226"/>
      <c r="CX308" s="247"/>
      <c r="CY308" s="64"/>
      <c r="CZ308" s="256"/>
      <c r="DA308" s="256"/>
      <c r="DB308" s="256"/>
      <c r="DC308" s="256"/>
      <c r="DD308" s="256"/>
    </row>
    <row r="309" spans="1:108" ht="16.5" x14ac:dyDescent="0.3">
      <c r="A309" s="391">
        <v>2025</v>
      </c>
      <c r="B309" s="353" t="s">
        <v>44</v>
      </c>
      <c r="C309" s="354" t="s">
        <v>100</v>
      </c>
      <c r="D309" s="355">
        <v>13676.8035</v>
      </c>
      <c r="E309" s="355">
        <v>38236.790500000003</v>
      </c>
      <c r="F309" s="356">
        <v>5222.08</v>
      </c>
      <c r="G309" s="357">
        <v>57135.673999999999</v>
      </c>
      <c r="H309" s="54"/>
      <c r="I309" s="54"/>
      <c r="BX309" s="247"/>
      <c r="BY309" s="64"/>
      <c r="BZ309" s="254"/>
      <c r="CA309" s="254"/>
      <c r="CB309" s="254"/>
      <c r="CC309" s="254"/>
      <c r="CD309" s="254"/>
      <c r="CE309" s="247"/>
      <c r="CF309" s="64"/>
      <c r="CG309" s="255"/>
      <c r="CH309" s="255"/>
      <c r="CI309" s="255"/>
      <c r="CJ309" s="255"/>
      <c r="CK309" s="255"/>
      <c r="CL309" s="256"/>
      <c r="CM309" s="256"/>
      <c r="CN309" s="256"/>
      <c r="CO309" s="256"/>
      <c r="CP309" s="256"/>
      <c r="CQ309" s="247"/>
      <c r="CR309" s="64"/>
      <c r="CS309" s="226"/>
      <c r="CT309" s="226"/>
      <c r="CU309" s="226"/>
      <c r="CV309" s="226"/>
      <c r="CW309" s="226"/>
      <c r="CX309" s="247"/>
      <c r="CY309" s="64"/>
      <c r="CZ309" s="256"/>
      <c r="DA309" s="256"/>
      <c r="DB309" s="256"/>
      <c r="DC309" s="256"/>
      <c r="DD309" s="256"/>
    </row>
    <row r="310" spans="1:108" ht="16.5" x14ac:dyDescent="0.3">
      <c r="A310" s="411">
        <v>2025</v>
      </c>
      <c r="B310" s="64" t="s">
        <v>45</v>
      </c>
      <c r="C310" s="358" t="s">
        <v>100</v>
      </c>
      <c r="D310" s="359">
        <v>9931.741</v>
      </c>
      <c r="E310" s="359">
        <v>35558.959999999992</v>
      </c>
      <c r="F310" s="360">
        <v>4684.3724999999995</v>
      </c>
      <c r="G310" s="118">
        <v>50175.073499999999</v>
      </c>
      <c r="H310" s="54"/>
      <c r="I310" s="54"/>
      <c r="BX310" s="247"/>
      <c r="BY310" s="64"/>
      <c r="BZ310" s="254"/>
      <c r="CA310" s="254"/>
      <c r="CB310" s="254"/>
      <c r="CC310" s="254"/>
      <c r="CD310" s="254"/>
      <c r="CE310" s="247"/>
      <c r="CF310" s="64"/>
      <c r="CG310" s="255"/>
      <c r="CH310" s="255"/>
      <c r="CI310" s="255"/>
      <c r="CJ310" s="255"/>
      <c r="CK310" s="255"/>
      <c r="CL310" s="256"/>
      <c r="CM310" s="256"/>
      <c r="CN310" s="256"/>
      <c r="CO310" s="256"/>
      <c r="CP310" s="256"/>
      <c r="CQ310" s="247"/>
      <c r="CR310" s="64"/>
      <c r="CS310" s="226"/>
      <c r="CT310" s="226"/>
      <c r="CU310" s="226"/>
      <c r="CV310" s="226"/>
      <c r="CW310" s="226"/>
      <c r="CX310" s="247"/>
      <c r="CY310" s="64"/>
      <c r="CZ310" s="256"/>
      <c r="DA310" s="256"/>
      <c r="DB310" s="256"/>
      <c r="DC310" s="256"/>
      <c r="DD310" s="256"/>
    </row>
    <row r="311" spans="1:108" ht="16.5" x14ac:dyDescent="0.3">
      <c r="A311" s="391">
        <v>2025</v>
      </c>
      <c r="B311" s="353" t="s">
        <v>46</v>
      </c>
      <c r="C311" s="354" t="s">
        <v>100</v>
      </c>
      <c r="D311" s="355">
        <v>11380.2</v>
      </c>
      <c r="E311" s="355">
        <v>35732.49</v>
      </c>
      <c r="F311" s="356">
        <v>4420.5</v>
      </c>
      <c r="G311" s="357">
        <v>51533.19</v>
      </c>
      <c r="H311" s="54"/>
      <c r="I311" s="54"/>
      <c r="BX311" s="247"/>
      <c r="BY311" s="64"/>
      <c r="BZ311" s="254"/>
      <c r="CA311" s="254"/>
      <c r="CB311" s="254"/>
      <c r="CC311" s="254"/>
      <c r="CD311" s="254"/>
      <c r="CE311" s="247"/>
      <c r="CF311" s="64"/>
      <c r="CG311" s="255"/>
      <c r="CH311" s="255"/>
      <c r="CI311" s="255"/>
      <c r="CJ311" s="255"/>
      <c r="CK311" s="255"/>
      <c r="CL311" s="256"/>
      <c r="CM311" s="256"/>
      <c r="CN311" s="256"/>
      <c r="CO311" s="256"/>
      <c r="CP311" s="256"/>
      <c r="CQ311" s="247"/>
      <c r="CR311" s="64"/>
      <c r="CS311" s="226"/>
      <c r="CT311" s="226"/>
      <c r="CU311" s="226"/>
      <c r="CV311" s="226"/>
      <c r="CW311" s="226"/>
      <c r="CX311" s="247"/>
      <c r="CY311" s="64"/>
      <c r="CZ311" s="256"/>
      <c r="DA311" s="256"/>
      <c r="DB311" s="256"/>
      <c r="DC311" s="256"/>
      <c r="DD311" s="256"/>
    </row>
    <row r="312" spans="1:108" ht="16.5" x14ac:dyDescent="0.3">
      <c r="A312" s="411">
        <v>2025</v>
      </c>
      <c r="B312" s="64" t="s">
        <v>47</v>
      </c>
      <c r="C312" s="358" t="s">
        <v>100</v>
      </c>
      <c r="D312" s="359">
        <v>12952.35</v>
      </c>
      <c r="E312" s="359">
        <v>34135.300000000003</v>
      </c>
      <c r="F312" s="360">
        <v>4939.8099999999995</v>
      </c>
      <c r="G312" s="118">
        <v>52027.459999999992</v>
      </c>
      <c r="H312" s="54"/>
      <c r="I312" s="54"/>
      <c r="BX312" s="247"/>
      <c r="BY312" s="64"/>
      <c r="BZ312" s="254"/>
      <c r="CA312" s="254"/>
      <c r="CB312" s="254"/>
      <c r="CC312" s="254"/>
      <c r="CD312" s="254"/>
      <c r="CE312" s="247"/>
      <c r="CF312" s="64"/>
      <c r="CG312" s="255"/>
      <c r="CH312" s="255"/>
      <c r="CI312" s="255"/>
      <c r="CJ312" s="255"/>
      <c r="CK312" s="255"/>
      <c r="CL312" s="256"/>
      <c r="CM312" s="256"/>
      <c r="CN312" s="256"/>
      <c r="CO312" s="256"/>
      <c r="CP312" s="256"/>
      <c r="CQ312" s="247"/>
      <c r="CR312" s="64"/>
      <c r="CS312" s="226"/>
      <c r="CT312" s="226"/>
      <c r="CU312" s="226"/>
      <c r="CV312" s="226"/>
      <c r="CW312" s="226"/>
      <c r="CX312" s="247"/>
      <c r="CY312" s="64"/>
      <c r="CZ312" s="256"/>
      <c r="DA312" s="256"/>
      <c r="DB312" s="256"/>
      <c r="DC312" s="256"/>
      <c r="DD312" s="256"/>
    </row>
    <row r="313" spans="1:108" ht="16.5" x14ac:dyDescent="0.3">
      <c r="A313" s="391">
        <v>2025</v>
      </c>
      <c r="B313" s="353" t="s">
        <v>48</v>
      </c>
      <c r="C313" s="354" t="s">
        <v>100</v>
      </c>
      <c r="D313" s="355">
        <v>13315.13</v>
      </c>
      <c r="E313" s="355">
        <v>34602.639999999999</v>
      </c>
      <c r="F313" s="356">
        <v>3924.82</v>
      </c>
      <c r="G313" s="357">
        <v>51842.59</v>
      </c>
      <c r="H313" s="54"/>
      <c r="I313" s="54"/>
      <c r="BX313" s="247"/>
      <c r="BY313" s="64"/>
      <c r="BZ313" s="254"/>
      <c r="CA313" s="254"/>
      <c r="CB313" s="254"/>
      <c r="CC313" s="254"/>
      <c r="CD313" s="254"/>
      <c r="CE313" s="247"/>
      <c r="CF313" s="64"/>
      <c r="CG313" s="255"/>
      <c r="CH313" s="255"/>
      <c r="CI313" s="255"/>
      <c r="CJ313" s="255"/>
      <c r="CK313" s="255"/>
      <c r="CL313" s="256"/>
      <c r="CM313" s="256"/>
      <c r="CN313" s="256"/>
      <c r="CO313" s="256"/>
      <c r="CP313" s="256"/>
      <c r="CQ313" s="247"/>
      <c r="CR313" s="64"/>
      <c r="CS313" s="226"/>
      <c r="CT313" s="226"/>
      <c r="CU313" s="226"/>
      <c r="CV313" s="226"/>
      <c r="CW313" s="226"/>
      <c r="CX313" s="247"/>
      <c r="CY313" s="64"/>
      <c r="CZ313" s="256"/>
      <c r="DA313" s="256"/>
      <c r="DB313" s="256"/>
      <c r="DC313" s="256"/>
      <c r="DD313" s="256"/>
    </row>
    <row r="314" spans="1:108" ht="16.5" x14ac:dyDescent="0.3">
      <c r="A314" s="410">
        <v>2025</v>
      </c>
      <c r="B314" s="64" t="s">
        <v>49</v>
      </c>
      <c r="C314" s="358" t="s">
        <v>100</v>
      </c>
      <c r="D314" s="359">
        <v>14677.810000000001</v>
      </c>
      <c r="E314" s="359">
        <v>36904.930000000008</v>
      </c>
      <c r="F314" s="360">
        <v>3860.8799999999997</v>
      </c>
      <c r="G314" s="118">
        <v>55443.62</v>
      </c>
      <c r="H314" s="54"/>
      <c r="I314" s="54"/>
      <c r="BX314" s="247"/>
      <c r="BY314" s="64"/>
      <c r="BZ314" s="254"/>
      <c r="CA314" s="254"/>
      <c r="CB314" s="254"/>
      <c r="CC314" s="254"/>
      <c r="CD314" s="254"/>
      <c r="CE314" s="247"/>
      <c r="CF314" s="64"/>
      <c r="CG314" s="255"/>
      <c r="CH314" s="255"/>
      <c r="CI314" s="255"/>
      <c r="CJ314" s="255"/>
      <c r="CK314" s="255"/>
      <c r="CL314" s="256"/>
      <c r="CM314" s="256"/>
      <c r="CN314" s="256"/>
      <c r="CO314" s="256"/>
      <c r="CP314" s="256"/>
      <c r="CQ314" s="247"/>
      <c r="CR314" s="64"/>
      <c r="CS314" s="226"/>
      <c r="CT314" s="226"/>
      <c r="CU314" s="226"/>
      <c r="CV314" s="226"/>
      <c r="CW314" s="226"/>
      <c r="CX314" s="247"/>
      <c r="CY314" s="64"/>
      <c r="CZ314" s="256"/>
      <c r="DA314" s="256"/>
      <c r="DB314" s="256"/>
      <c r="DC314" s="256"/>
      <c r="DD314" s="256"/>
    </row>
    <row r="315" spans="1:108" ht="16.5" x14ac:dyDescent="0.3">
      <c r="A315" s="391">
        <v>2026</v>
      </c>
      <c r="B315" s="353" t="s">
        <v>50</v>
      </c>
      <c r="C315" s="354" t="s">
        <v>100</v>
      </c>
      <c r="D315" s="355">
        <v>12940.03</v>
      </c>
      <c r="E315" s="355">
        <v>33309.279999999999</v>
      </c>
      <c r="F315" s="356">
        <v>3964.6</v>
      </c>
      <c r="G315" s="357">
        <v>50213.91</v>
      </c>
      <c r="H315" s="54"/>
      <c r="I315" s="54"/>
      <c r="BX315" s="247"/>
      <c r="BY315" s="64"/>
      <c r="BZ315" s="254"/>
      <c r="CA315" s="254"/>
      <c r="CB315" s="254"/>
      <c r="CC315" s="254"/>
      <c r="CD315" s="254"/>
      <c r="CE315" s="247"/>
      <c r="CF315" s="64"/>
      <c r="CG315" s="255"/>
      <c r="CH315" s="255"/>
      <c r="CI315" s="255"/>
      <c r="CJ315" s="255"/>
      <c r="CK315" s="255"/>
      <c r="CL315" s="256"/>
      <c r="CM315" s="256"/>
      <c r="CN315" s="256"/>
      <c r="CO315" s="256"/>
      <c r="CP315" s="256"/>
      <c r="CQ315" s="247"/>
      <c r="CR315" s="64"/>
      <c r="CS315" s="226"/>
      <c r="CT315" s="226"/>
      <c r="CU315" s="226"/>
      <c r="CV315" s="226"/>
      <c r="CW315" s="226"/>
      <c r="CX315" s="247"/>
      <c r="CY315" s="64"/>
      <c r="CZ315" s="256"/>
      <c r="DA315" s="256"/>
      <c r="DB315" s="256"/>
      <c r="DC315" s="256"/>
      <c r="DD315" s="256"/>
    </row>
    <row r="316" spans="1:108" ht="16.5" x14ac:dyDescent="0.3">
      <c r="A316" s="410">
        <v>2026</v>
      </c>
      <c r="B316" s="64" t="s">
        <v>51</v>
      </c>
      <c r="C316" s="358" t="s">
        <v>100</v>
      </c>
      <c r="D316" s="359">
        <v>15473.03</v>
      </c>
      <c r="E316" s="359">
        <v>30661.340000000004</v>
      </c>
      <c r="F316" s="360">
        <v>3943.8599999999997</v>
      </c>
      <c r="G316" s="118">
        <v>50078.23000000001</v>
      </c>
      <c r="H316" s="54"/>
      <c r="I316" s="54"/>
      <c r="BX316" s="247"/>
      <c r="BY316" s="64"/>
      <c r="BZ316" s="254"/>
      <c r="CA316" s="254"/>
      <c r="CB316" s="254"/>
      <c r="CC316" s="254"/>
      <c r="CD316" s="254"/>
      <c r="CE316" s="247"/>
      <c r="CF316" s="64"/>
      <c r="CG316" s="255"/>
      <c r="CH316" s="255"/>
      <c r="CI316" s="255"/>
      <c r="CJ316" s="255"/>
      <c r="CK316" s="255"/>
      <c r="CL316" s="256"/>
      <c r="CM316" s="256"/>
      <c r="CN316" s="256"/>
      <c r="CO316" s="256"/>
      <c r="CP316" s="256"/>
      <c r="CQ316" s="247"/>
      <c r="CR316" s="64"/>
      <c r="CS316" s="226"/>
      <c r="CT316" s="226"/>
      <c r="CU316" s="226"/>
      <c r="CV316" s="226"/>
      <c r="CW316" s="226"/>
      <c r="CX316" s="247"/>
      <c r="CY316" s="64"/>
      <c r="CZ316" s="256"/>
      <c r="DA316" s="256"/>
      <c r="DB316" s="256"/>
      <c r="DC316" s="256"/>
      <c r="DD316" s="256"/>
    </row>
    <row r="317" spans="1:108" ht="16.5" x14ac:dyDescent="0.3">
      <c r="A317" s="391">
        <v>2026</v>
      </c>
      <c r="B317" s="353" t="s">
        <v>52</v>
      </c>
      <c r="C317" s="354" t="s">
        <v>100</v>
      </c>
      <c r="D317" s="355">
        <v>18216.32</v>
      </c>
      <c r="E317" s="355">
        <v>35127.89</v>
      </c>
      <c r="F317" s="356">
        <v>5555.4</v>
      </c>
      <c r="G317" s="357">
        <v>58899.61</v>
      </c>
      <c r="H317" s="54"/>
      <c r="I317" s="54"/>
      <c r="BX317" s="247"/>
      <c r="BY317" s="64"/>
      <c r="BZ317" s="254"/>
      <c r="CA317" s="254"/>
      <c r="CB317" s="254"/>
      <c r="CC317" s="254"/>
      <c r="CD317" s="254"/>
      <c r="CE317" s="247"/>
      <c r="CF317" s="64"/>
      <c r="CG317" s="255"/>
      <c r="CH317" s="255"/>
      <c r="CI317" s="255"/>
      <c r="CJ317" s="255"/>
      <c r="CK317" s="255"/>
      <c r="CL317" s="256"/>
      <c r="CM317" s="256"/>
      <c r="CN317" s="256"/>
      <c r="CO317" s="256"/>
      <c r="CP317" s="256"/>
      <c r="CQ317" s="247"/>
      <c r="CR317" s="64"/>
      <c r="CS317" s="226"/>
      <c r="CT317" s="226"/>
      <c r="CU317" s="226"/>
      <c r="CV317" s="226"/>
      <c r="CW317" s="226"/>
      <c r="CX317" s="247"/>
      <c r="CY317" s="64"/>
      <c r="CZ317" s="256"/>
      <c r="DA317" s="256"/>
      <c r="DB317" s="256"/>
      <c r="DC317" s="256"/>
      <c r="DD317" s="256"/>
    </row>
    <row r="318" spans="1:108" ht="16.5" x14ac:dyDescent="0.3">
      <c r="A318" s="410">
        <v>2026</v>
      </c>
      <c r="B318" s="64" t="s">
        <v>40</v>
      </c>
      <c r="C318" s="358" t="s">
        <v>100</v>
      </c>
      <c r="D318" s="359">
        <v>15376.47</v>
      </c>
      <c r="E318" s="359">
        <v>35513.120000000003</v>
      </c>
      <c r="F318" s="360">
        <v>5114.3599999999997</v>
      </c>
      <c r="G318" s="118">
        <v>56003.95</v>
      </c>
      <c r="H318" s="54"/>
      <c r="I318" s="54"/>
      <c r="BX318" s="247"/>
      <c r="BY318" s="64"/>
      <c r="BZ318" s="254"/>
      <c r="CA318" s="254"/>
      <c r="CB318" s="254"/>
      <c r="CC318" s="254"/>
      <c r="CD318" s="254"/>
      <c r="CE318" s="247"/>
      <c r="CF318" s="64"/>
      <c r="CG318" s="255"/>
      <c r="CH318" s="255"/>
      <c r="CI318" s="255"/>
      <c r="CJ318" s="255"/>
      <c r="CK318" s="255"/>
      <c r="CL318" s="256"/>
      <c r="CM318" s="256"/>
      <c r="CN318" s="256"/>
      <c r="CO318" s="256"/>
      <c r="CP318" s="256"/>
      <c r="CQ318" s="247"/>
      <c r="CR318" s="64"/>
      <c r="CS318" s="226"/>
      <c r="CT318" s="226"/>
      <c r="CU318" s="226"/>
      <c r="CV318" s="226"/>
      <c r="CW318" s="226"/>
      <c r="CX318" s="247"/>
      <c r="CY318" s="64"/>
      <c r="CZ318" s="256"/>
      <c r="DA318" s="256"/>
      <c r="DB318" s="256"/>
      <c r="DC318" s="256"/>
      <c r="DD318" s="256"/>
    </row>
    <row r="319" spans="1:108" ht="16.5" x14ac:dyDescent="0.3">
      <c r="A319" s="391">
        <v>2026</v>
      </c>
      <c r="B319" s="353" t="s">
        <v>42</v>
      </c>
      <c r="C319" s="354" t="s">
        <v>100</v>
      </c>
      <c r="D319" s="355">
        <v>15633.619999999999</v>
      </c>
      <c r="E319" s="355">
        <v>37444.160000000003</v>
      </c>
      <c r="F319" s="356">
        <v>5442.4699999999993</v>
      </c>
      <c r="G319" s="357">
        <v>58520.25</v>
      </c>
      <c r="H319" s="54"/>
      <c r="I319" s="54"/>
      <c r="BX319" s="247"/>
      <c r="BY319" s="64"/>
      <c r="BZ319" s="254"/>
      <c r="CA319" s="254"/>
      <c r="CB319" s="254"/>
      <c r="CC319" s="254"/>
      <c r="CD319" s="254"/>
      <c r="CE319" s="247"/>
      <c r="CF319" s="64"/>
      <c r="CG319" s="255"/>
      <c r="CH319" s="255"/>
      <c r="CI319" s="255"/>
      <c r="CJ319" s="255"/>
      <c r="CK319" s="255"/>
      <c r="CL319" s="256"/>
      <c r="CM319" s="256"/>
      <c r="CN319" s="256"/>
      <c r="CO319" s="256"/>
      <c r="CP319" s="256"/>
      <c r="CQ319" s="247"/>
      <c r="CR319" s="64"/>
      <c r="CS319" s="226"/>
      <c r="CT319" s="226"/>
      <c r="CU319" s="226"/>
      <c r="CV319" s="226"/>
      <c r="CW319" s="226"/>
      <c r="CX319" s="247"/>
      <c r="CY319" s="64"/>
      <c r="CZ319" s="256"/>
      <c r="DA319" s="256"/>
      <c r="DB319" s="256"/>
      <c r="DC319" s="256"/>
      <c r="DD319" s="256"/>
    </row>
    <row r="320" spans="1:108" ht="16.5" x14ac:dyDescent="0.3">
      <c r="A320" s="410">
        <v>2026</v>
      </c>
      <c r="B320" s="64" t="s">
        <v>43</v>
      </c>
      <c r="C320" s="358" t="s">
        <v>100</v>
      </c>
      <c r="D320" s="359">
        <v>15344.89</v>
      </c>
      <c r="E320" s="359">
        <v>33937.420000000006</v>
      </c>
      <c r="F320" s="360">
        <v>4984.3500000000004</v>
      </c>
      <c r="G320" s="118">
        <v>54266.66</v>
      </c>
      <c r="H320" s="54"/>
      <c r="I320" s="54"/>
      <c r="BX320" s="247"/>
      <c r="BY320" s="64"/>
      <c r="BZ320" s="254"/>
      <c r="CA320" s="254"/>
      <c r="CB320" s="254"/>
      <c r="CC320" s="254"/>
      <c r="CD320" s="254"/>
      <c r="CE320" s="247"/>
      <c r="CF320" s="64"/>
      <c r="CG320" s="255"/>
      <c r="CH320" s="255"/>
      <c r="CI320" s="255"/>
      <c r="CJ320" s="255"/>
      <c r="CK320" s="255"/>
      <c r="CL320" s="256"/>
      <c r="CM320" s="256"/>
      <c r="CN320" s="256"/>
      <c r="CO320" s="256"/>
      <c r="CP320" s="256"/>
      <c r="CQ320" s="247"/>
      <c r="CR320" s="64"/>
      <c r="CS320" s="226"/>
      <c r="CT320" s="226"/>
      <c r="CU320" s="226"/>
      <c r="CV320" s="226"/>
      <c r="CW320" s="226"/>
      <c r="CX320" s="247"/>
      <c r="CY320" s="64"/>
      <c r="CZ320" s="256"/>
      <c r="DA320" s="256"/>
      <c r="DB320" s="256"/>
      <c r="DC320" s="256"/>
      <c r="DD320" s="256"/>
    </row>
    <row r="321" spans="1:108" ht="16.5" x14ac:dyDescent="0.3">
      <c r="A321" s="391">
        <v>2020</v>
      </c>
      <c r="B321" s="353" t="s">
        <v>50</v>
      </c>
      <c r="C321" s="354" t="s">
        <v>101</v>
      </c>
      <c r="D321" s="355">
        <v>3787.9949999999999</v>
      </c>
      <c r="E321" s="355">
        <v>22008.468499999999</v>
      </c>
      <c r="F321" s="356">
        <v>5790.0069999999996</v>
      </c>
      <c r="G321" s="357">
        <v>31586.470499999999</v>
      </c>
      <c r="H321" s="54"/>
      <c r="I321" s="54"/>
      <c r="BX321" s="247"/>
      <c r="BY321" s="64"/>
      <c r="BZ321" s="254"/>
      <c r="CA321" s="254"/>
      <c r="CB321" s="254"/>
      <c r="CC321" s="254"/>
      <c r="CD321" s="254"/>
      <c r="CE321" s="247"/>
      <c r="CF321" s="64"/>
      <c r="CG321" s="255"/>
      <c r="CH321" s="255"/>
      <c r="CI321" s="255"/>
      <c r="CJ321" s="255"/>
      <c r="CK321" s="255"/>
      <c r="CL321" s="256"/>
      <c r="CM321" s="256"/>
      <c r="CN321" s="256"/>
      <c r="CO321" s="256"/>
      <c r="CP321" s="256"/>
      <c r="CQ321" s="247"/>
      <c r="CR321" s="64"/>
      <c r="CS321" s="226"/>
      <c r="CT321" s="226"/>
      <c r="CU321" s="226"/>
      <c r="CV321" s="226"/>
      <c r="CW321" s="226"/>
      <c r="CX321" s="247"/>
      <c r="CY321" s="64"/>
      <c r="CZ321" s="256"/>
      <c r="DA321" s="256"/>
      <c r="DB321" s="256"/>
      <c r="DC321" s="256"/>
      <c r="DD321" s="256"/>
    </row>
    <row r="322" spans="1:108" ht="16.5" x14ac:dyDescent="0.3">
      <c r="A322" s="410">
        <v>2020</v>
      </c>
      <c r="B322" s="64" t="s">
        <v>51</v>
      </c>
      <c r="C322" s="358" t="s">
        <v>101</v>
      </c>
      <c r="D322" s="359">
        <v>5188.7449999999999</v>
      </c>
      <c r="E322" s="359">
        <v>19716.217499999999</v>
      </c>
      <c r="F322" s="360">
        <v>5779.9149999999991</v>
      </c>
      <c r="G322" s="118">
        <v>30684.877499999995</v>
      </c>
      <c r="H322" s="54"/>
      <c r="I322" s="54"/>
      <c r="BX322" s="247"/>
      <c r="BY322" s="64"/>
      <c r="BZ322" s="254"/>
      <c r="CA322" s="254"/>
      <c r="CB322" s="254"/>
      <c r="CC322" s="254"/>
      <c r="CD322" s="254"/>
      <c r="CE322" s="247"/>
      <c r="CF322" s="64"/>
      <c r="CG322" s="255"/>
      <c r="CH322" s="255"/>
      <c r="CI322" s="255"/>
      <c r="CJ322" s="255"/>
      <c r="CK322" s="255"/>
      <c r="CL322" s="256"/>
      <c r="CM322" s="256"/>
      <c r="CN322" s="256"/>
      <c r="CO322" s="256"/>
      <c r="CP322" s="256"/>
      <c r="CQ322" s="247"/>
      <c r="CR322" s="64"/>
      <c r="CS322" s="226"/>
      <c r="CT322" s="226"/>
      <c r="CU322" s="226"/>
      <c r="CV322" s="226"/>
      <c r="CW322" s="226"/>
      <c r="CX322" s="247"/>
      <c r="CY322" s="64"/>
      <c r="CZ322" s="256"/>
      <c r="DA322" s="256"/>
      <c r="DB322" s="256"/>
      <c r="DC322" s="256"/>
      <c r="DD322" s="256"/>
    </row>
    <row r="323" spans="1:108" ht="16.5" x14ac:dyDescent="0.3">
      <c r="A323" s="391">
        <v>2020</v>
      </c>
      <c r="B323" s="353" t="s">
        <v>52</v>
      </c>
      <c r="C323" s="354" t="s">
        <v>101</v>
      </c>
      <c r="D323" s="355">
        <v>3504.7049999999999</v>
      </c>
      <c r="E323" s="355">
        <v>15316.768499999998</v>
      </c>
      <c r="F323" s="356">
        <v>4663.418999999999</v>
      </c>
      <c r="G323" s="357">
        <v>23484.892499999998</v>
      </c>
      <c r="H323" s="54"/>
      <c r="I323" s="54"/>
      <c r="BX323" s="247"/>
      <c r="BY323" s="64"/>
      <c r="BZ323" s="254"/>
      <c r="CA323" s="254"/>
      <c r="CB323" s="254"/>
      <c r="CC323" s="254"/>
      <c r="CD323" s="254"/>
      <c r="CE323" s="247"/>
      <c r="CF323" s="64"/>
      <c r="CG323" s="255"/>
      <c r="CH323" s="255"/>
      <c r="CI323" s="255"/>
      <c r="CJ323" s="255"/>
      <c r="CK323" s="255"/>
      <c r="CL323" s="256"/>
      <c r="CM323" s="256"/>
      <c r="CN323" s="256"/>
      <c r="CO323" s="256"/>
      <c r="CP323" s="256"/>
      <c r="CQ323" s="247"/>
      <c r="CR323" s="64"/>
      <c r="CS323" s="226"/>
      <c r="CT323" s="226"/>
      <c r="CU323" s="226"/>
      <c r="CV323" s="226"/>
      <c r="CW323" s="226"/>
      <c r="CX323" s="247"/>
      <c r="CY323" s="64"/>
      <c r="CZ323" s="256"/>
      <c r="DA323" s="256"/>
      <c r="DB323" s="256"/>
      <c r="DC323" s="256"/>
      <c r="DD323" s="256"/>
    </row>
    <row r="324" spans="1:108" ht="16.5" x14ac:dyDescent="0.3">
      <c r="A324" s="410">
        <v>2020</v>
      </c>
      <c r="B324" s="64" t="s">
        <v>40</v>
      </c>
      <c r="C324" s="358" t="s">
        <v>101</v>
      </c>
      <c r="D324" s="359">
        <v>0</v>
      </c>
      <c r="E324" s="359">
        <v>6366.9370000000008</v>
      </c>
      <c r="F324" s="360">
        <v>464.7525</v>
      </c>
      <c r="G324" s="118">
        <v>6831.6895000000004</v>
      </c>
      <c r="H324" s="54"/>
      <c r="I324" s="54"/>
      <c r="BX324" s="247"/>
      <c r="BY324" s="64"/>
      <c r="BZ324" s="254"/>
      <c r="CA324" s="254"/>
      <c r="CB324" s="254"/>
      <c r="CC324" s="254"/>
      <c r="CD324" s="254"/>
      <c r="CE324" s="247"/>
      <c r="CF324" s="64"/>
      <c r="CG324" s="255"/>
      <c r="CH324" s="255"/>
      <c r="CI324" s="255"/>
      <c r="CJ324" s="255"/>
      <c r="CK324" s="255"/>
      <c r="CL324" s="256"/>
      <c r="CM324" s="256"/>
      <c r="CN324" s="256"/>
      <c r="CO324" s="256"/>
      <c r="CP324" s="256"/>
      <c r="CQ324" s="247"/>
      <c r="CR324" s="64"/>
      <c r="CS324" s="226"/>
      <c r="CT324" s="226"/>
      <c r="CU324" s="226"/>
      <c r="CV324" s="226"/>
      <c r="CW324" s="226"/>
      <c r="CX324" s="247"/>
      <c r="CY324" s="64"/>
      <c r="CZ324" s="256"/>
      <c r="DA324" s="256"/>
      <c r="DB324" s="256"/>
      <c r="DC324" s="256"/>
      <c r="DD324" s="256"/>
    </row>
    <row r="325" spans="1:108" ht="16.5" x14ac:dyDescent="0.3">
      <c r="A325" s="391">
        <v>2020</v>
      </c>
      <c r="B325" s="353" t="s">
        <v>42</v>
      </c>
      <c r="C325" s="354" t="s">
        <v>101</v>
      </c>
      <c r="D325" s="355">
        <v>1983.468009765626</v>
      </c>
      <c r="E325" s="355">
        <v>15952.017999086378</v>
      </c>
      <c r="F325" s="356">
        <v>2458.1524919891358</v>
      </c>
      <c r="G325" s="357">
        <v>20393.638500841142</v>
      </c>
      <c r="H325" s="54"/>
      <c r="I325" s="54"/>
      <c r="BX325" s="247"/>
      <c r="BY325" s="64"/>
      <c r="BZ325" s="254"/>
      <c r="CA325" s="254"/>
      <c r="CB325" s="254"/>
      <c r="CC325" s="254"/>
      <c r="CD325" s="254"/>
      <c r="CE325" s="247"/>
      <c r="CF325" s="64"/>
      <c r="CG325" s="255"/>
      <c r="CH325" s="255"/>
      <c r="CI325" s="255"/>
      <c r="CJ325" s="255"/>
      <c r="CK325" s="255"/>
      <c r="CL325" s="256"/>
      <c r="CM325" s="256"/>
      <c r="CN325" s="256"/>
      <c r="CO325" s="256"/>
      <c r="CP325" s="256"/>
      <c r="CQ325" s="247"/>
      <c r="CR325" s="64"/>
      <c r="CS325" s="226"/>
      <c r="CT325" s="226"/>
      <c r="CU325" s="226"/>
      <c r="CV325" s="226"/>
      <c r="CW325" s="226"/>
      <c r="CX325" s="247"/>
      <c r="CY325" s="64"/>
      <c r="CZ325" s="256"/>
      <c r="DA325" s="256"/>
      <c r="DB325" s="256"/>
      <c r="DC325" s="256"/>
      <c r="DD325" s="256"/>
    </row>
    <row r="326" spans="1:108" ht="16.5" x14ac:dyDescent="0.3">
      <c r="A326" s="410">
        <v>2020</v>
      </c>
      <c r="B326" s="64" t="s">
        <v>43</v>
      </c>
      <c r="C326" s="358" t="s">
        <v>101</v>
      </c>
      <c r="D326" s="359">
        <v>3474.3929780273438</v>
      </c>
      <c r="E326" s="359">
        <v>18250.926002233507</v>
      </c>
      <c r="F326" s="360">
        <v>4370.2490005874633</v>
      </c>
      <c r="G326" s="118">
        <v>26095.567980848307</v>
      </c>
      <c r="H326" s="54"/>
      <c r="I326" s="54"/>
      <c r="BX326" s="247"/>
      <c r="BY326" s="64"/>
      <c r="BZ326" s="254"/>
      <c r="CA326" s="254"/>
      <c r="CB326" s="254"/>
      <c r="CC326" s="254"/>
      <c r="CD326" s="254"/>
      <c r="CE326" s="247"/>
      <c r="CF326" s="64"/>
      <c r="CG326" s="255"/>
      <c r="CH326" s="255"/>
      <c r="CI326" s="255"/>
      <c r="CJ326" s="255"/>
      <c r="CK326" s="255"/>
      <c r="CL326" s="256"/>
      <c r="CM326" s="256"/>
      <c r="CN326" s="256"/>
      <c r="CO326" s="256"/>
      <c r="CP326" s="256"/>
      <c r="CQ326" s="247"/>
      <c r="CR326" s="64"/>
      <c r="CS326" s="226"/>
      <c r="CT326" s="226"/>
      <c r="CU326" s="226"/>
      <c r="CV326" s="226"/>
      <c r="CW326" s="226"/>
      <c r="CX326" s="247"/>
      <c r="CY326" s="64"/>
      <c r="CZ326" s="256"/>
      <c r="DA326" s="256"/>
      <c r="DB326" s="256"/>
      <c r="DC326" s="256"/>
      <c r="DD326" s="256"/>
    </row>
    <row r="327" spans="1:108" ht="16.5" x14ac:dyDescent="0.3">
      <c r="A327" s="391">
        <v>2020</v>
      </c>
      <c r="B327" s="353" t="s">
        <v>44</v>
      </c>
      <c r="C327" s="354" t="s">
        <v>101</v>
      </c>
      <c r="D327" s="355">
        <v>3943.7320134277343</v>
      </c>
      <c r="E327" s="355">
        <v>22349.79800671768</v>
      </c>
      <c r="F327" s="356">
        <v>5314.6774876403797</v>
      </c>
      <c r="G327" s="357">
        <v>31608.207507785795</v>
      </c>
      <c r="H327" s="54"/>
      <c r="I327" s="54"/>
      <c r="BX327" s="247"/>
      <c r="BY327" s="64"/>
      <c r="BZ327" s="254"/>
      <c r="CA327" s="254"/>
      <c r="CB327" s="254"/>
      <c r="CC327" s="254"/>
      <c r="CD327" s="254"/>
      <c r="CE327" s="247"/>
      <c r="CF327" s="64"/>
      <c r="CG327" s="255"/>
      <c r="CH327" s="255"/>
      <c r="CI327" s="255"/>
      <c r="CJ327" s="255"/>
      <c r="CK327" s="255"/>
      <c r="CL327" s="256"/>
      <c r="CM327" s="256"/>
      <c r="CN327" s="256"/>
      <c r="CO327" s="256"/>
      <c r="CP327" s="256"/>
      <c r="CQ327" s="247"/>
      <c r="CR327" s="64"/>
      <c r="CS327" s="226"/>
      <c r="CT327" s="226"/>
      <c r="CU327" s="226"/>
      <c r="CV327" s="226"/>
      <c r="CW327" s="226"/>
      <c r="CX327" s="247"/>
      <c r="CY327" s="64"/>
      <c r="CZ327" s="256"/>
      <c r="DA327" s="256"/>
      <c r="DB327" s="256"/>
      <c r="DC327" s="256"/>
      <c r="DD327" s="256"/>
    </row>
    <row r="328" spans="1:108" ht="16.5" x14ac:dyDescent="0.3">
      <c r="A328" s="410">
        <v>2020</v>
      </c>
      <c r="B328" s="64" t="s">
        <v>45</v>
      </c>
      <c r="C328" s="358" t="s">
        <v>101</v>
      </c>
      <c r="D328" s="359">
        <v>4251.0869829101557</v>
      </c>
      <c r="E328" s="359">
        <v>22691.726467635184</v>
      </c>
      <c r="F328" s="360">
        <v>4977.395008277892</v>
      </c>
      <c r="G328" s="118">
        <v>31920.208458823232</v>
      </c>
      <c r="H328" s="54"/>
      <c r="I328" s="54"/>
      <c r="BX328" s="247"/>
      <c r="BY328" s="64"/>
      <c r="BZ328" s="254"/>
      <c r="CA328" s="254"/>
      <c r="CB328" s="254"/>
      <c r="CC328" s="254"/>
      <c r="CD328" s="254"/>
      <c r="CE328" s="247"/>
      <c r="CF328" s="64"/>
      <c r="CG328" s="255"/>
      <c r="CH328" s="255"/>
      <c r="CI328" s="255"/>
      <c r="CJ328" s="255"/>
      <c r="CK328" s="255"/>
      <c r="CL328" s="256"/>
      <c r="CM328" s="256"/>
      <c r="CN328" s="256"/>
      <c r="CO328" s="256"/>
      <c r="CP328" s="256"/>
      <c r="CQ328" s="247"/>
      <c r="CR328" s="64"/>
      <c r="CS328" s="226"/>
      <c r="CT328" s="226"/>
      <c r="CU328" s="226"/>
      <c r="CV328" s="226"/>
      <c r="CW328" s="226"/>
      <c r="CX328" s="247"/>
      <c r="CY328" s="64"/>
      <c r="CZ328" s="256"/>
      <c r="DA328" s="256"/>
      <c r="DB328" s="256"/>
      <c r="DC328" s="256"/>
      <c r="DD328" s="256"/>
    </row>
    <row r="329" spans="1:108" ht="16.5" x14ac:dyDescent="0.3">
      <c r="A329" s="391">
        <v>2020</v>
      </c>
      <c r="B329" s="353" t="s">
        <v>46</v>
      </c>
      <c r="C329" s="354" t="s">
        <v>101</v>
      </c>
      <c r="D329" s="355">
        <v>4553.05999633789</v>
      </c>
      <c r="E329" s="355">
        <v>23355.252002453326</v>
      </c>
      <c r="F329" s="356">
        <v>5370.7035180377961</v>
      </c>
      <c r="G329" s="357">
        <v>33279.015516829015</v>
      </c>
      <c r="H329" s="54"/>
      <c r="I329" s="54"/>
      <c r="BX329" s="247"/>
      <c r="BY329" s="64"/>
      <c r="BZ329" s="254"/>
      <c r="CA329" s="254"/>
      <c r="CB329" s="254"/>
      <c r="CC329" s="254"/>
      <c r="CD329" s="254"/>
      <c r="CE329" s="247"/>
      <c r="CF329" s="64"/>
      <c r="CG329" s="255"/>
      <c r="CH329" s="255"/>
      <c r="CI329" s="255"/>
      <c r="CJ329" s="255"/>
      <c r="CK329" s="255"/>
      <c r="CL329" s="256"/>
      <c r="CM329" s="256"/>
      <c r="CN329" s="256"/>
      <c r="CO329" s="256"/>
      <c r="CP329" s="256"/>
      <c r="CQ329" s="247"/>
      <c r="CR329" s="64"/>
      <c r="CS329" s="226"/>
      <c r="CT329" s="226"/>
      <c r="CU329" s="226"/>
      <c r="CV329" s="226"/>
      <c r="CW329" s="226"/>
      <c r="CX329" s="247"/>
      <c r="CY329" s="64"/>
      <c r="CZ329" s="256"/>
      <c r="DA329" s="256"/>
      <c r="DB329" s="256"/>
      <c r="DC329" s="256"/>
      <c r="DD329" s="256"/>
    </row>
    <row r="330" spans="1:108" ht="16.5" x14ac:dyDescent="0.3">
      <c r="A330" s="410">
        <v>2020</v>
      </c>
      <c r="B330" s="64" t="s">
        <v>47</v>
      </c>
      <c r="C330" s="358" t="s">
        <v>101</v>
      </c>
      <c r="D330" s="359">
        <v>4132.237524414063</v>
      </c>
      <c r="E330" s="359">
        <v>25721.570986856939</v>
      </c>
      <c r="F330" s="360">
        <v>5523.9614772796631</v>
      </c>
      <c r="G330" s="118">
        <v>35377.769988550659</v>
      </c>
      <c r="H330" s="54"/>
      <c r="I330" s="54"/>
      <c r="BX330" s="247"/>
      <c r="BY330" s="64"/>
      <c r="BZ330" s="254"/>
      <c r="CA330" s="254"/>
      <c r="CB330" s="254"/>
      <c r="CC330" s="254"/>
      <c r="CD330" s="254"/>
      <c r="CE330" s="247"/>
      <c r="CF330" s="64"/>
      <c r="CG330" s="255"/>
      <c r="CH330" s="255"/>
      <c r="CI330" s="255"/>
      <c r="CJ330" s="255"/>
      <c r="CK330" s="255"/>
      <c r="CL330" s="256"/>
      <c r="CM330" s="256"/>
      <c r="CN330" s="256"/>
      <c r="CO330" s="256"/>
      <c r="CP330" s="256"/>
      <c r="CQ330" s="247"/>
      <c r="CR330" s="64"/>
      <c r="CS330" s="226"/>
      <c r="CT330" s="226"/>
      <c r="CU330" s="226"/>
      <c r="CV330" s="226"/>
      <c r="CW330" s="226"/>
      <c r="CX330" s="247"/>
      <c r="CY330" s="64"/>
      <c r="CZ330" s="256"/>
      <c r="DA330" s="256"/>
      <c r="DB330" s="256"/>
      <c r="DC330" s="256"/>
      <c r="DD330" s="256"/>
    </row>
    <row r="331" spans="1:108" ht="16.5" x14ac:dyDescent="0.3">
      <c r="A331" s="391">
        <v>2020</v>
      </c>
      <c r="B331" s="353" t="s">
        <v>48</v>
      </c>
      <c r="C331" s="354" t="s">
        <v>101</v>
      </c>
      <c r="D331" s="355">
        <v>3931.2779853515631</v>
      </c>
      <c r="E331" s="355">
        <v>23888.750505752385</v>
      </c>
      <c r="F331" s="356">
        <v>5724.7555001068104</v>
      </c>
      <c r="G331" s="357">
        <v>33544.783991210759</v>
      </c>
      <c r="H331" s="54"/>
      <c r="I331" s="54"/>
      <c r="BX331" s="247"/>
      <c r="BY331" s="64"/>
      <c r="BZ331" s="254"/>
      <c r="CA331" s="254"/>
      <c r="CB331" s="254"/>
      <c r="CC331" s="254"/>
      <c r="CD331" s="254"/>
      <c r="CE331" s="247"/>
      <c r="CF331" s="64"/>
      <c r="CG331" s="255"/>
      <c r="CH331" s="255"/>
      <c r="CI331" s="255"/>
      <c r="CJ331" s="255"/>
      <c r="CK331" s="255"/>
      <c r="CL331" s="256"/>
      <c r="CM331" s="256"/>
      <c r="CN331" s="256"/>
      <c r="CO331" s="256"/>
      <c r="CP331" s="256"/>
      <c r="CQ331" s="247"/>
      <c r="CR331" s="64"/>
      <c r="CS331" s="226"/>
      <c r="CT331" s="226"/>
      <c r="CU331" s="226"/>
      <c r="CV331" s="226"/>
      <c r="CW331" s="226"/>
      <c r="CX331" s="247"/>
      <c r="CY331" s="64"/>
      <c r="CZ331" s="256"/>
      <c r="DA331" s="256"/>
      <c r="DB331" s="256"/>
      <c r="DC331" s="256"/>
      <c r="DD331" s="256"/>
    </row>
    <row r="332" spans="1:108" ht="16.5" x14ac:dyDescent="0.3">
      <c r="A332" s="410">
        <v>2020</v>
      </c>
      <c r="B332" s="64" t="s">
        <v>49</v>
      </c>
      <c r="C332" s="358" t="s">
        <v>101</v>
      </c>
      <c r="D332" s="359">
        <v>4239.3209865722656</v>
      </c>
      <c r="E332" s="359">
        <v>25040.886511125565</v>
      </c>
      <c r="F332" s="360">
        <v>4345.2779741787926</v>
      </c>
      <c r="G332" s="118">
        <v>33625.485471876622</v>
      </c>
      <c r="H332" s="54"/>
      <c r="I332" s="54"/>
      <c r="BX332" s="247"/>
      <c r="BY332" s="64"/>
      <c r="BZ332" s="254"/>
      <c r="CA332" s="254"/>
      <c r="CB332" s="254"/>
      <c r="CC332" s="254"/>
      <c r="CD332" s="254"/>
      <c r="CE332" s="247"/>
      <c r="CF332" s="64"/>
      <c r="CG332" s="255"/>
      <c r="CH332" s="255"/>
      <c r="CI332" s="255"/>
      <c r="CJ332" s="255"/>
      <c r="CK332" s="255"/>
      <c r="CL332" s="256"/>
      <c r="CM332" s="256"/>
      <c r="CN332" s="256"/>
      <c r="CO332" s="256"/>
      <c r="CP332" s="256"/>
      <c r="CQ332" s="247"/>
      <c r="CR332" s="64"/>
      <c r="CS332" s="226"/>
      <c r="CT332" s="226"/>
      <c r="CU332" s="226"/>
      <c r="CV332" s="226"/>
      <c r="CW332" s="226"/>
      <c r="CX332" s="247"/>
      <c r="CY332" s="64"/>
      <c r="CZ332" s="256"/>
      <c r="DA332" s="256"/>
      <c r="DB332" s="256"/>
      <c r="DC332" s="256"/>
      <c r="DD332" s="256"/>
    </row>
    <row r="333" spans="1:108" ht="16.5" x14ac:dyDescent="0.3">
      <c r="A333" s="391">
        <v>2021</v>
      </c>
      <c r="B333" s="353" t="s">
        <v>50</v>
      </c>
      <c r="C333" s="354" t="s">
        <v>101</v>
      </c>
      <c r="D333" s="355">
        <v>2995.7000292968751</v>
      </c>
      <c r="E333" s="355">
        <v>22384.051022769931</v>
      </c>
      <c r="F333" s="356">
        <v>4845.7379977512364</v>
      </c>
      <c r="G333" s="357">
        <v>30225.489049818039</v>
      </c>
      <c r="H333" s="54"/>
      <c r="I333" s="54"/>
      <c r="BX333" s="247"/>
      <c r="BY333" s="64"/>
      <c r="BZ333" s="254"/>
      <c r="CA333" s="254"/>
      <c r="CB333" s="254"/>
      <c r="CC333" s="254"/>
      <c r="CD333" s="254"/>
      <c r="CE333" s="247"/>
      <c r="CF333" s="64"/>
      <c r="CG333" s="255"/>
      <c r="CH333" s="255"/>
      <c r="CI333" s="255"/>
      <c r="CJ333" s="255"/>
      <c r="CK333" s="255"/>
      <c r="CL333" s="256"/>
      <c r="CM333" s="256"/>
      <c r="CN333" s="256"/>
      <c r="CO333" s="256"/>
      <c r="CP333" s="256"/>
      <c r="CQ333" s="247"/>
      <c r="CR333" s="64"/>
      <c r="CS333" s="226"/>
      <c r="CT333" s="226"/>
      <c r="CU333" s="226"/>
      <c r="CV333" s="226"/>
      <c r="CW333" s="226"/>
      <c r="CX333" s="247"/>
      <c r="CY333" s="64"/>
      <c r="CZ333" s="256"/>
      <c r="DA333" s="256"/>
      <c r="DB333" s="256"/>
      <c r="DC333" s="256"/>
      <c r="DD333" s="256"/>
    </row>
    <row r="334" spans="1:108" ht="16.5" x14ac:dyDescent="0.3">
      <c r="A334" s="410">
        <v>2021</v>
      </c>
      <c r="B334" s="64" t="s">
        <v>51</v>
      </c>
      <c r="C334" s="358" t="s">
        <v>101</v>
      </c>
      <c r="D334" s="359">
        <v>3108.3629829000001</v>
      </c>
      <c r="E334" s="359">
        <v>22631.049498200002</v>
      </c>
      <c r="F334" s="360">
        <v>4677.8690189999998</v>
      </c>
      <c r="G334" s="118">
        <v>30417.281500100002</v>
      </c>
      <c r="H334" s="54"/>
      <c r="I334" s="54"/>
      <c r="BX334" s="247"/>
      <c r="BY334" s="64"/>
      <c r="BZ334" s="254"/>
      <c r="CA334" s="254"/>
      <c r="CB334" s="254"/>
      <c r="CC334" s="254"/>
      <c r="CD334" s="254"/>
      <c r="CE334" s="247"/>
      <c r="CF334" s="64"/>
      <c r="CG334" s="255"/>
      <c r="CH334" s="255"/>
      <c r="CI334" s="255"/>
      <c r="CJ334" s="255"/>
      <c r="CK334" s="255"/>
      <c r="CL334" s="256"/>
      <c r="CM334" s="256"/>
      <c r="CN334" s="256"/>
      <c r="CO334" s="256"/>
      <c r="CP334" s="256"/>
      <c r="CQ334" s="247"/>
      <c r="CR334" s="64"/>
      <c r="CS334" s="226"/>
      <c r="CT334" s="226"/>
      <c r="CU334" s="226"/>
      <c r="CV334" s="226"/>
      <c r="CW334" s="226"/>
      <c r="CX334" s="247"/>
      <c r="CY334" s="64"/>
      <c r="CZ334" s="256"/>
      <c r="DA334" s="256"/>
      <c r="DB334" s="256"/>
      <c r="DC334" s="256"/>
      <c r="DD334" s="256"/>
    </row>
    <row r="335" spans="1:108" ht="16.5" x14ac:dyDescent="0.3">
      <c r="A335" s="391">
        <v>2021</v>
      </c>
      <c r="B335" s="353" t="s">
        <v>52</v>
      </c>
      <c r="C335" s="354" t="s">
        <v>101</v>
      </c>
      <c r="D335" s="355">
        <v>4090.625007324219</v>
      </c>
      <c r="E335" s="355">
        <v>25847.59097818673</v>
      </c>
      <c r="F335" s="356">
        <v>5127.6255244522099</v>
      </c>
      <c r="G335" s="357">
        <v>35065.841509963153</v>
      </c>
      <c r="H335" s="54"/>
      <c r="I335" s="54"/>
      <c r="BX335" s="247"/>
      <c r="BY335" s="64"/>
      <c r="BZ335" s="254"/>
      <c r="CA335" s="254"/>
      <c r="CB335" s="254"/>
      <c r="CC335" s="254"/>
      <c r="CD335" s="254"/>
      <c r="CE335" s="247"/>
      <c r="CF335" s="64"/>
      <c r="CG335" s="255"/>
      <c r="CH335" s="255"/>
      <c r="CI335" s="255"/>
      <c r="CJ335" s="255"/>
      <c r="CK335" s="255"/>
      <c r="CL335" s="256"/>
      <c r="CM335" s="256"/>
      <c r="CN335" s="256"/>
      <c r="CO335" s="256"/>
      <c r="CP335" s="256"/>
      <c r="CQ335" s="247"/>
      <c r="CR335" s="64"/>
      <c r="CS335" s="226"/>
      <c r="CT335" s="226"/>
      <c r="CU335" s="226"/>
      <c r="CV335" s="226"/>
      <c r="CW335" s="226"/>
      <c r="CX335" s="247"/>
      <c r="CY335" s="64"/>
      <c r="CZ335" s="256"/>
      <c r="DA335" s="256"/>
      <c r="DB335" s="256"/>
      <c r="DC335" s="256"/>
      <c r="DD335" s="256"/>
    </row>
    <row r="336" spans="1:108" ht="16.5" x14ac:dyDescent="0.3">
      <c r="A336" s="410">
        <v>2021</v>
      </c>
      <c r="B336" s="64" t="s">
        <v>40</v>
      </c>
      <c r="C336" s="358" t="s">
        <v>101</v>
      </c>
      <c r="D336" s="359">
        <v>3315.7069938964842</v>
      </c>
      <c r="E336" s="359">
        <v>21773.693490913032</v>
      </c>
      <c r="F336" s="360">
        <v>3768.4260058326718</v>
      </c>
      <c r="G336" s="118">
        <v>28857.82649064219</v>
      </c>
      <c r="H336" s="54"/>
      <c r="I336" s="54"/>
      <c r="BX336" s="247"/>
      <c r="BY336" s="64"/>
      <c r="BZ336" s="254"/>
      <c r="CA336" s="254"/>
      <c r="CB336" s="254"/>
      <c r="CC336" s="254"/>
      <c r="CD336" s="254"/>
      <c r="CE336" s="247"/>
      <c r="CF336" s="64"/>
      <c r="CG336" s="255"/>
      <c r="CH336" s="255"/>
      <c r="CI336" s="255"/>
      <c r="CJ336" s="255"/>
      <c r="CK336" s="255"/>
      <c r="CL336" s="256"/>
      <c r="CM336" s="256"/>
      <c r="CN336" s="256"/>
      <c r="CO336" s="256"/>
      <c r="CP336" s="256"/>
      <c r="CQ336" s="247"/>
      <c r="CR336" s="64"/>
      <c r="CS336" s="226"/>
      <c r="CT336" s="226"/>
      <c r="CU336" s="226"/>
      <c r="CV336" s="226"/>
      <c r="CW336" s="226"/>
      <c r="CX336" s="247"/>
      <c r="CY336" s="64"/>
      <c r="CZ336" s="256"/>
      <c r="DA336" s="256"/>
      <c r="DB336" s="256"/>
      <c r="DC336" s="256"/>
      <c r="DD336" s="256"/>
    </row>
    <row r="337" spans="1:108" ht="16.5" x14ac:dyDescent="0.3">
      <c r="A337" s="391">
        <v>2021</v>
      </c>
      <c r="B337" s="353" t="s">
        <v>42</v>
      </c>
      <c r="C337" s="354" t="s">
        <v>101</v>
      </c>
      <c r="D337" s="355">
        <v>2751.7910061035154</v>
      </c>
      <c r="E337" s="355">
        <v>19967.058507022022</v>
      </c>
      <c r="F337" s="356">
        <v>2523.3459929847713</v>
      </c>
      <c r="G337" s="357">
        <v>25242.195506110307</v>
      </c>
      <c r="H337" s="54"/>
      <c r="I337" s="54"/>
      <c r="BX337" s="247"/>
      <c r="BY337" s="64"/>
      <c r="BZ337" s="254"/>
      <c r="CA337" s="254"/>
      <c r="CB337" s="254"/>
      <c r="CC337" s="254"/>
      <c r="CD337" s="254"/>
      <c r="CE337" s="247"/>
      <c r="CF337" s="64"/>
      <c r="CG337" s="255"/>
      <c r="CH337" s="255"/>
      <c r="CI337" s="255"/>
      <c r="CJ337" s="255"/>
      <c r="CK337" s="255"/>
      <c r="CL337" s="256"/>
      <c r="CM337" s="256"/>
      <c r="CN337" s="256"/>
      <c r="CO337" s="256"/>
      <c r="CP337" s="256"/>
      <c r="CQ337" s="247"/>
      <c r="CR337" s="64"/>
      <c r="CS337" s="226"/>
      <c r="CT337" s="226"/>
      <c r="CU337" s="226"/>
      <c r="CV337" s="226"/>
      <c r="CW337" s="226"/>
      <c r="CX337" s="247"/>
      <c r="CY337" s="64"/>
      <c r="CZ337" s="256"/>
      <c r="DA337" s="256"/>
      <c r="DB337" s="256"/>
      <c r="DC337" s="256"/>
      <c r="DD337" s="256"/>
    </row>
    <row r="338" spans="1:108" ht="16.5" x14ac:dyDescent="0.3">
      <c r="A338" s="410">
        <v>2021</v>
      </c>
      <c r="B338" s="64" t="s">
        <v>43</v>
      </c>
      <c r="C338" s="358" t="s">
        <v>101</v>
      </c>
      <c r="D338" s="359">
        <v>3387.6099987792968</v>
      </c>
      <c r="E338" s="359">
        <v>22101.933050891428</v>
      </c>
      <c r="F338" s="360">
        <v>3407.2094984054565</v>
      </c>
      <c r="G338" s="118">
        <v>28896.752548076187</v>
      </c>
      <c r="H338" s="54"/>
      <c r="I338" s="54"/>
      <c r="BX338" s="247"/>
      <c r="BY338" s="64"/>
      <c r="BZ338" s="254"/>
      <c r="CA338" s="254"/>
      <c r="CB338" s="254"/>
      <c r="CC338" s="254"/>
      <c r="CD338" s="254"/>
      <c r="CE338" s="247"/>
      <c r="CF338" s="64"/>
      <c r="CG338" s="255"/>
      <c r="CH338" s="255"/>
      <c r="CI338" s="255"/>
      <c r="CJ338" s="255"/>
      <c r="CK338" s="255"/>
      <c r="CL338" s="256"/>
      <c r="CM338" s="256"/>
      <c r="CN338" s="256"/>
      <c r="CO338" s="256"/>
      <c r="CP338" s="256"/>
      <c r="CQ338" s="247"/>
      <c r="CR338" s="64"/>
      <c r="CS338" s="226"/>
      <c r="CT338" s="226"/>
      <c r="CU338" s="226"/>
      <c r="CV338" s="226"/>
      <c r="CW338" s="226"/>
      <c r="CX338" s="247"/>
      <c r="CY338" s="64"/>
      <c r="CZ338" s="256"/>
      <c r="DA338" s="256"/>
      <c r="DB338" s="256"/>
      <c r="DC338" s="256"/>
      <c r="DD338" s="256"/>
    </row>
    <row r="339" spans="1:108" ht="16.5" x14ac:dyDescent="0.3">
      <c r="A339" s="391">
        <v>2021</v>
      </c>
      <c r="B339" s="353" t="s">
        <v>44</v>
      </c>
      <c r="C339" s="354" t="s">
        <v>101</v>
      </c>
      <c r="D339" s="355">
        <v>3977.5539987792968</v>
      </c>
      <c r="E339" s="355">
        <v>23461.65250851059</v>
      </c>
      <c r="F339" s="356">
        <v>2999.4319976272582</v>
      </c>
      <c r="G339" s="357">
        <v>30438.638504917144</v>
      </c>
      <c r="H339" s="54"/>
      <c r="I339" s="54"/>
      <c r="BX339" s="247"/>
      <c r="BY339" s="64"/>
      <c r="BZ339" s="254"/>
      <c r="CA339" s="254"/>
      <c r="CB339" s="254"/>
      <c r="CC339" s="254"/>
      <c r="CD339" s="254"/>
      <c r="CE339" s="247"/>
      <c r="CF339" s="64"/>
      <c r="CG339" s="255"/>
      <c r="CH339" s="255"/>
      <c r="CI339" s="255"/>
      <c r="CJ339" s="255"/>
      <c r="CK339" s="255"/>
      <c r="CL339" s="256"/>
      <c r="CM339" s="256"/>
      <c r="CN339" s="256"/>
      <c r="CO339" s="256"/>
      <c r="CP339" s="256"/>
      <c r="CQ339" s="247"/>
      <c r="CR339" s="64"/>
      <c r="CS339" s="226"/>
      <c r="CT339" s="226"/>
      <c r="CU339" s="226"/>
      <c r="CV339" s="226"/>
      <c r="CW339" s="226"/>
      <c r="CX339" s="247"/>
      <c r="CY339" s="64"/>
      <c r="CZ339" s="256"/>
      <c r="DA339" s="256"/>
      <c r="DB339" s="256"/>
      <c r="DC339" s="256"/>
      <c r="DD339" s="256"/>
    </row>
    <row r="340" spans="1:108" ht="16.5" x14ac:dyDescent="0.3">
      <c r="A340" s="410">
        <v>2021</v>
      </c>
      <c r="B340" s="64" t="s">
        <v>45</v>
      </c>
      <c r="C340" s="358" t="s">
        <v>101</v>
      </c>
      <c r="D340" s="359">
        <v>3850.7390000000005</v>
      </c>
      <c r="E340" s="359">
        <v>21188.309512008669</v>
      </c>
      <c r="F340" s="360">
        <v>3128.4624892425527</v>
      </c>
      <c r="G340" s="118">
        <v>28167.511001251223</v>
      </c>
      <c r="H340" s="54"/>
      <c r="I340" s="54"/>
      <c r="BX340" s="247"/>
      <c r="BY340" s="64"/>
      <c r="BZ340" s="254"/>
      <c r="CA340" s="254"/>
      <c r="CB340" s="254"/>
      <c r="CC340" s="254"/>
      <c r="CD340" s="254"/>
      <c r="CE340" s="247"/>
      <c r="CF340" s="64"/>
      <c r="CG340" s="255"/>
      <c r="CH340" s="255"/>
      <c r="CI340" s="255"/>
      <c r="CJ340" s="255"/>
      <c r="CK340" s="255"/>
      <c r="CL340" s="256"/>
      <c r="CM340" s="256"/>
      <c r="CN340" s="256"/>
      <c r="CO340" s="256"/>
      <c r="CP340" s="256"/>
      <c r="CQ340" s="247"/>
      <c r="CR340" s="64"/>
      <c r="CS340" s="226"/>
      <c r="CT340" s="226"/>
      <c r="CU340" s="226"/>
      <c r="CV340" s="226"/>
      <c r="CW340" s="226"/>
      <c r="CX340" s="247"/>
      <c r="CY340" s="64"/>
      <c r="CZ340" s="256"/>
      <c r="DA340" s="256"/>
      <c r="DB340" s="256"/>
      <c r="DC340" s="256"/>
      <c r="DD340" s="256"/>
    </row>
    <row r="341" spans="1:108" ht="16.5" x14ac:dyDescent="0.3">
      <c r="A341" s="391">
        <v>2021</v>
      </c>
      <c r="B341" s="353" t="s">
        <v>46</v>
      </c>
      <c r="C341" s="354" t="s">
        <v>101</v>
      </c>
      <c r="D341" s="355">
        <v>4547.0949926757812</v>
      </c>
      <c r="E341" s="355">
        <v>24390.716974294661</v>
      </c>
      <c r="F341" s="356">
        <v>3030.3615082473752</v>
      </c>
      <c r="G341" s="357">
        <v>31968.173475217816</v>
      </c>
      <c r="H341" s="54"/>
      <c r="I341" s="54"/>
      <c r="BX341" s="247"/>
      <c r="BY341" s="64"/>
      <c r="BZ341" s="254"/>
      <c r="CA341" s="254"/>
      <c r="CB341" s="254"/>
      <c r="CC341" s="254"/>
      <c r="CD341" s="254"/>
      <c r="CE341" s="247"/>
      <c r="CF341" s="64"/>
      <c r="CG341" s="255"/>
      <c r="CH341" s="255"/>
      <c r="CI341" s="255"/>
      <c r="CJ341" s="255"/>
      <c r="CK341" s="255"/>
      <c r="CL341" s="256"/>
      <c r="CM341" s="256"/>
      <c r="CN341" s="256"/>
      <c r="CO341" s="256"/>
      <c r="CP341" s="256"/>
      <c r="CQ341" s="247"/>
      <c r="CR341" s="64"/>
      <c r="CS341" s="226"/>
      <c r="CT341" s="226"/>
      <c r="CU341" s="226"/>
      <c r="CV341" s="226"/>
      <c r="CW341" s="226"/>
      <c r="CX341" s="247"/>
      <c r="CY341" s="64"/>
      <c r="CZ341" s="256"/>
      <c r="DA341" s="256"/>
      <c r="DB341" s="256"/>
      <c r="DC341" s="256"/>
      <c r="DD341" s="256"/>
    </row>
    <row r="342" spans="1:108" ht="16.5" x14ac:dyDescent="0.3">
      <c r="A342" s="410">
        <v>2021</v>
      </c>
      <c r="B342" s="64" t="s">
        <v>47</v>
      </c>
      <c r="C342" s="358" t="s">
        <v>101</v>
      </c>
      <c r="D342" s="359">
        <v>4873.134009765623</v>
      </c>
      <c r="E342" s="359">
        <v>23021.288511917115</v>
      </c>
      <c r="F342" s="360">
        <v>3030.0520046234128</v>
      </c>
      <c r="G342" s="118">
        <v>30924.474526306149</v>
      </c>
      <c r="H342" s="54"/>
      <c r="I342" s="54"/>
      <c r="BX342" s="247"/>
      <c r="BY342" s="64"/>
      <c r="BZ342" s="254"/>
      <c r="CA342" s="254"/>
      <c r="CB342" s="254"/>
      <c r="CC342" s="254"/>
      <c r="CD342" s="254"/>
      <c r="CE342" s="247"/>
      <c r="CF342" s="64"/>
      <c r="CG342" s="255"/>
      <c r="CH342" s="255"/>
      <c r="CI342" s="255"/>
      <c r="CJ342" s="255"/>
      <c r="CK342" s="255"/>
      <c r="CL342" s="256"/>
      <c r="CM342" s="256"/>
      <c r="CN342" s="256"/>
      <c r="CO342" s="256"/>
      <c r="CP342" s="256"/>
      <c r="CQ342" s="247"/>
      <c r="CR342" s="64"/>
      <c r="CS342" s="226"/>
      <c r="CT342" s="226"/>
      <c r="CU342" s="226"/>
      <c r="CV342" s="226"/>
      <c r="CW342" s="226"/>
      <c r="CX342" s="247"/>
      <c r="CY342" s="64"/>
      <c r="CZ342" s="256"/>
      <c r="DA342" s="256"/>
      <c r="DB342" s="256"/>
      <c r="DC342" s="256"/>
      <c r="DD342" s="256"/>
    </row>
    <row r="343" spans="1:108" ht="16.5" x14ac:dyDescent="0.3">
      <c r="A343" s="391">
        <v>2021</v>
      </c>
      <c r="B343" s="353" t="s">
        <v>48</v>
      </c>
      <c r="C343" s="354" t="s">
        <v>101</v>
      </c>
      <c r="D343" s="355">
        <v>4713.0050388946529</v>
      </c>
      <c r="E343" s="355">
        <v>24507.783505546569</v>
      </c>
      <c r="F343" s="356">
        <v>3053.7984992408756</v>
      </c>
      <c r="G343" s="357">
        <v>32274.587043682099</v>
      </c>
      <c r="H343" s="54"/>
      <c r="I343" s="54"/>
      <c r="BX343" s="247"/>
      <c r="BY343" s="64"/>
      <c r="BZ343" s="254"/>
      <c r="CA343" s="254"/>
      <c r="CB343" s="254"/>
      <c r="CC343" s="254"/>
      <c r="CD343" s="254"/>
      <c r="CE343" s="247"/>
      <c r="CF343" s="64"/>
      <c r="CG343" s="255"/>
      <c r="CH343" s="255"/>
      <c r="CI343" s="255"/>
      <c r="CJ343" s="255"/>
      <c r="CK343" s="255"/>
      <c r="CL343" s="256"/>
      <c r="CM343" s="256"/>
      <c r="CN343" s="256"/>
      <c r="CO343" s="256"/>
      <c r="CP343" s="256"/>
      <c r="CQ343" s="247"/>
      <c r="CR343" s="64"/>
      <c r="CS343" s="226"/>
      <c r="CT343" s="226"/>
      <c r="CU343" s="226"/>
      <c r="CV343" s="226"/>
      <c r="CW343" s="226"/>
      <c r="CX343" s="247"/>
      <c r="CY343" s="64"/>
      <c r="CZ343" s="256"/>
      <c r="DA343" s="256"/>
      <c r="DB343" s="256"/>
      <c r="DC343" s="256"/>
      <c r="DD343" s="256"/>
    </row>
    <row r="344" spans="1:108" ht="16.5" x14ac:dyDescent="0.3">
      <c r="A344" s="410">
        <v>2021</v>
      </c>
      <c r="B344" s="64" t="s">
        <v>49</v>
      </c>
      <c r="C344" s="358" t="s">
        <v>101</v>
      </c>
      <c r="D344" s="359">
        <v>4849.6410340118409</v>
      </c>
      <c r="E344" s="359">
        <v>24898.978499895089</v>
      </c>
      <c r="F344" s="360">
        <v>3196.7334994626044</v>
      </c>
      <c r="G344" s="118">
        <v>32945.353033369538</v>
      </c>
      <c r="H344" s="54"/>
      <c r="I344" s="54"/>
      <c r="BX344" s="247"/>
      <c r="BY344" s="64"/>
      <c r="BZ344" s="254"/>
      <c r="CA344" s="254"/>
      <c r="CB344" s="254"/>
      <c r="CC344" s="254"/>
      <c r="CD344" s="254"/>
      <c r="CE344" s="247"/>
      <c r="CF344" s="64"/>
      <c r="CG344" s="255"/>
      <c r="CH344" s="255"/>
      <c r="CI344" s="255"/>
      <c r="CJ344" s="255"/>
      <c r="CK344" s="255"/>
      <c r="CL344" s="256"/>
      <c r="CM344" s="256"/>
      <c r="CN344" s="256"/>
      <c r="CO344" s="256"/>
      <c r="CP344" s="256"/>
      <c r="CQ344" s="247"/>
      <c r="CR344" s="64"/>
      <c r="CS344" s="226"/>
      <c r="CT344" s="226"/>
      <c r="CU344" s="226"/>
      <c r="CV344" s="226"/>
      <c r="CW344" s="226"/>
      <c r="CX344" s="247"/>
      <c r="CY344" s="64"/>
      <c r="CZ344" s="256"/>
      <c r="DA344" s="256"/>
      <c r="DB344" s="256"/>
      <c r="DC344" s="256"/>
      <c r="DD344" s="256"/>
    </row>
    <row r="345" spans="1:108" ht="16.5" x14ac:dyDescent="0.3">
      <c r="A345" s="391">
        <v>2022</v>
      </c>
      <c r="B345" s="353" t="s">
        <v>50</v>
      </c>
      <c r="C345" s="354" t="s">
        <v>101</v>
      </c>
      <c r="D345" s="355">
        <v>3458.1430269851689</v>
      </c>
      <c r="E345" s="355">
        <v>18222.066976939561</v>
      </c>
      <c r="F345" s="356">
        <v>2888.2759986305232</v>
      </c>
      <c r="G345" s="357">
        <v>24568.486002555244</v>
      </c>
      <c r="H345" s="54"/>
      <c r="I345" s="54"/>
      <c r="BX345" s="247"/>
      <c r="BY345" s="64"/>
      <c r="BZ345" s="254"/>
      <c r="CA345" s="254"/>
      <c r="CB345" s="254"/>
      <c r="CC345" s="254"/>
      <c r="CD345" s="254"/>
      <c r="CE345" s="247"/>
      <c r="CF345" s="64"/>
      <c r="CG345" s="255"/>
      <c r="CH345" s="255"/>
      <c r="CI345" s="255"/>
      <c r="CJ345" s="255"/>
      <c r="CK345" s="255"/>
      <c r="CL345" s="256"/>
      <c r="CM345" s="256"/>
      <c r="CN345" s="256"/>
      <c r="CO345" s="256"/>
      <c r="CP345" s="256"/>
      <c r="CQ345" s="247"/>
      <c r="CR345" s="64"/>
      <c r="CS345" s="226"/>
      <c r="CT345" s="226"/>
      <c r="CU345" s="226"/>
      <c r="CV345" s="226"/>
      <c r="CW345" s="226"/>
      <c r="CX345" s="247"/>
      <c r="CY345" s="64"/>
      <c r="CZ345" s="256"/>
      <c r="DA345" s="256"/>
      <c r="DB345" s="256"/>
      <c r="DC345" s="256"/>
      <c r="DD345" s="256"/>
    </row>
    <row r="346" spans="1:108" ht="16.5" x14ac:dyDescent="0.3">
      <c r="A346" s="410">
        <v>2022</v>
      </c>
      <c r="B346" s="64" t="s">
        <v>51</v>
      </c>
      <c r="C346" s="358" t="s">
        <v>101</v>
      </c>
      <c r="D346" s="359">
        <v>3848.9919835281371</v>
      </c>
      <c r="E346" s="359">
        <v>22925.560511496667</v>
      </c>
      <c r="F346" s="360">
        <v>3673.959987979888</v>
      </c>
      <c r="G346" s="118">
        <v>30448.512483004692</v>
      </c>
      <c r="H346" s="54"/>
      <c r="I346" s="54"/>
      <c r="BX346" s="247"/>
      <c r="BY346" s="64"/>
      <c r="BZ346" s="254"/>
      <c r="CA346" s="254"/>
      <c r="CB346" s="254"/>
      <c r="CC346" s="254"/>
      <c r="CD346" s="254"/>
      <c r="CE346" s="247"/>
      <c r="CF346" s="64"/>
      <c r="CG346" s="255"/>
      <c r="CH346" s="255"/>
      <c r="CI346" s="255"/>
      <c r="CJ346" s="255"/>
      <c r="CK346" s="255"/>
      <c r="CL346" s="256"/>
      <c r="CM346" s="256"/>
      <c r="CN346" s="256"/>
      <c r="CO346" s="256"/>
      <c r="CP346" s="256"/>
      <c r="CQ346" s="247"/>
      <c r="CR346" s="64"/>
      <c r="CS346" s="226"/>
      <c r="CT346" s="226"/>
      <c r="CU346" s="226"/>
      <c r="CV346" s="226"/>
      <c r="CW346" s="226"/>
      <c r="CX346" s="247"/>
      <c r="CY346" s="64"/>
      <c r="CZ346" s="256"/>
      <c r="DA346" s="256"/>
      <c r="DB346" s="256"/>
      <c r="DC346" s="256"/>
      <c r="DD346" s="256"/>
    </row>
    <row r="347" spans="1:108" ht="16.5" x14ac:dyDescent="0.3">
      <c r="A347" s="391">
        <v>2022</v>
      </c>
      <c r="B347" s="353" t="s">
        <v>52</v>
      </c>
      <c r="C347" s="354" t="s">
        <v>101</v>
      </c>
      <c r="D347" s="355">
        <v>4617.2450128173832</v>
      </c>
      <c r="E347" s="355">
        <v>27159.406998641967</v>
      </c>
      <c r="F347" s="356">
        <v>4399.124999088288</v>
      </c>
      <c r="G347" s="357">
        <v>36175.777010547637</v>
      </c>
      <c r="H347" s="54"/>
      <c r="I347" s="54"/>
      <c r="BX347" s="247"/>
      <c r="BY347" s="64"/>
      <c r="BZ347" s="254"/>
      <c r="CA347" s="254"/>
      <c r="CB347" s="254"/>
      <c r="CC347" s="254"/>
      <c r="CD347" s="254"/>
      <c r="CE347" s="247"/>
      <c r="CF347" s="64"/>
      <c r="CG347" s="255"/>
      <c r="CH347" s="255"/>
      <c r="CI347" s="255"/>
      <c r="CJ347" s="255"/>
      <c r="CK347" s="255"/>
      <c r="CL347" s="256"/>
      <c r="CM347" s="256"/>
      <c r="CN347" s="256"/>
      <c r="CO347" s="256"/>
      <c r="CP347" s="256"/>
      <c r="CQ347" s="247"/>
      <c r="CR347" s="64"/>
      <c r="CS347" s="226"/>
      <c r="CT347" s="226"/>
      <c r="CU347" s="226"/>
      <c r="CV347" s="226"/>
      <c r="CW347" s="226"/>
      <c r="CX347" s="247"/>
      <c r="CY347" s="64"/>
      <c r="CZ347" s="256"/>
      <c r="DA347" s="256"/>
      <c r="DB347" s="256"/>
      <c r="DC347" s="256"/>
      <c r="DD347" s="256"/>
    </row>
    <row r="348" spans="1:108" ht="16.5" x14ac:dyDescent="0.3">
      <c r="A348" s="410">
        <v>2022</v>
      </c>
      <c r="B348" s="64" t="s">
        <v>40</v>
      </c>
      <c r="C348" s="358" t="s">
        <v>101</v>
      </c>
      <c r="D348" s="359">
        <v>3999.2700474548346</v>
      </c>
      <c r="E348" s="359">
        <v>20432.034526842115</v>
      </c>
      <c r="F348" s="360">
        <v>2925.9304922485348</v>
      </c>
      <c r="G348" s="118">
        <v>27357.235066545487</v>
      </c>
      <c r="H348" s="54"/>
      <c r="I348" s="54"/>
      <c r="BX348" s="247"/>
      <c r="BY348" s="64"/>
      <c r="BZ348" s="254"/>
      <c r="CA348" s="254"/>
      <c r="CB348" s="254"/>
      <c r="CC348" s="254"/>
      <c r="CD348" s="254"/>
      <c r="CE348" s="247"/>
      <c r="CF348" s="64"/>
      <c r="CG348" s="255"/>
      <c r="CH348" s="255"/>
      <c r="CI348" s="255"/>
      <c r="CJ348" s="255"/>
      <c r="CK348" s="255"/>
      <c r="CL348" s="256"/>
      <c r="CM348" s="256"/>
      <c r="CN348" s="256"/>
      <c r="CO348" s="256"/>
      <c r="CP348" s="256"/>
      <c r="CQ348" s="247"/>
      <c r="CR348" s="64"/>
      <c r="CS348" s="226"/>
      <c r="CT348" s="226"/>
      <c r="CU348" s="226"/>
      <c r="CV348" s="226"/>
      <c r="CW348" s="226"/>
      <c r="CX348" s="247"/>
      <c r="CY348" s="64"/>
      <c r="CZ348" s="256"/>
      <c r="DA348" s="256"/>
      <c r="DB348" s="256"/>
      <c r="DC348" s="256"/>
      <c r="DD348" s="256"/>
    </row>
    <row r="349" spans="1:108" ht="16.5" x14ac:dyDescent="0.3">
      <c r="A349" s="391">
        <v>2022</v>
      </c>
      <c r="B349" s="353" t="s">
        <v>42</v>
      </c>
      <c r="C349" s="354" t="s">
        <v>101</v>
      </c>
      <c r="D349" s="355">
        <v>4723.3830378913881</v>
      </c>
      <c r="E349" s="355">
        <v>24687.481527050972</v>
      </c>
      <c r="F349" s="356">
        <v>3201.8389997005461</v>
      </c>
      <c r="G349" s="357">
        <v>32612.703564642907</v>
      </c>
      <c r="H349" s="54"/>
      <c r="I349" s="54"/>
      <c r="BX349" s="247"/>
      <c r="BY349" s="64"/>
      <c r="BZ349" s="254"/>
      <c r="CA349" s="254"/>
      <c r="CB349" s="254"/>
      <c r="CC349" s="254"/>
      <c r="CD349" s="254"/>
      <c r="CE349" s="247"/>
      <c r="CF349" s="64"/>
      <c r="CG349" s="255"/>
      <c r="CH349" s="255"/>
      <c r="CI349" s="255"/>
      <c r="CJ349" s="255"/>
      <c r="CK349" s="255"/>
      <c r="CL349" s="256"/>
      <c r="CM349" s="256"/>
      <c r="CN349" s="256"/>
      <c r="CO349" s="256"/>
      <c r="CP349" s="256"/>
      <c r="CQ349" s="247"/>
      <c r="CR349" s="64"/>
      <c r="CS349" s="226"/>
      <c r="CT349" s="226"/>
      <c r="CU349" s="226"/>
      <c r="CV349" s="226"/>
      <c r="CW349" s="226"/>
      <c r="CX349" s="247"/>
      <c r="CY349" s="64"/>
      <c r="CZ349" s="256"/>
      <c r="DA349" s="256"/>
      <c r="DB349" s="256"/>
      <c r="DC349" s="256"/>
      <c r="DD349" s="256"/>
    </row>
    <row r="350" spans="1:108" ht="16.5" x14ac:dyDescent="0.3">
      <c r="A350" s="410">
        <v>2022</v>
      </c>
      <c r="B350" s="64" t="s">
        <v>43</v>
      </c>
      <c r="C350" s="358" t="s">
        <v>101</v>
      </c>
      <c r="D350" s="359">
        <v>4864.4030281829837</v>
      </c>
      <c r="E350" s="359">
        <v>22856.734993058326</v>
      </c>
      <c r="F350" s="360">
        <v>3104.724499149323</v>
      </c>
      <c r="G350" s="118">
        <v>30825.862520390627</v>
      </c>
      <c r="H350" s="54"/>
      <c r="I350" s="54"/>
      <c r="BX350" s="247"/>
      <c r="BY350" s="64"/>
      <c r="BZ350" s="254"/>
      <c r="CA350" s="254"/>
      <c r="CB350" s="254"/>
      <c r="CC350" s="254"/>
      <c r="CD350" s="254"/>
      <c r="CE350" s="247"/>
      <c r="CF350" s="64"/>
      <c r="CG350" s="255"/>
      <c r="CH350" s="255"/>
      <c r="CI350" s="255"/>
      <c r="CJ350" s="255"/>
      <c r="CK350" s="255"/>
      <c r="CL350" s="256"/>
      <c r="CM350" s="256"/>
      <c r="CN350" s="256"/>
      <c r="CO350" s="256"/>
      <c r="CP350" s="256"/>
      <c r="CQ350" s="247"/>
      <c r="CR350" s="64"/>
      <c r="CS350" s="226"/>
      <c r="CT350" s="226"/>
      <c r="CU350" s="226"/>
      <c r="CV350" s="226"/>
      <c r="CW350" s="226"/>
      <c r="CX350" s="247"/>
      <c r="CY350" s="64"/>
      <c r="CZ350" s="256"/>
      <c r="DA350" s="256"/>
      <c r="DB350" s="256"/>
      <c r="DC350" s="256"/>
      <c r="DD350" s="256"/>
    </row>
    <row r="351" spans="1:108" ht="16.5" x14ac:dyDescent="0.3">
      <c r="A351" s="391">
        <v>2022</v>
      </c>
      <c r="B351" s="353" t="s">
        <v>44</v>
      </c>
      <c r="C351" s="354" t="s">
        <v>101</v>
      </c>
      <c r="D351" s="355">
        <v>4679.5470000000005</v>
      </c>
      <c r="E351" s="355">
        <v>23708.690999999999</v>
      </c>
      <c r="F351" s="356">
        <v>3028.5024999999996</v>
      </c>
      <c r="G351" s="357">
        <v>31416.740500000007</v>
      </c>
      <c r="H351" s="54"/>
      <c r="I351" s="54"/>
      <c r="BX351" s="247"/>
      <c r="BY351" s="64"/>
      <c r="BZ351" s="254"/>
      <c r="CA351" s="254"/>
      <c r="CB351" s="254"/>
      <c r="CC351" s="254"/>
      <c r="CD351" s="254"/>
      <c r="CE351" s="247"/>
      <c r="CF351" s="64"/>
      <c r="CG351" s="255"/>
      <c r="CH351" s="255"/>
      <c r="CI351" s="255"/>
      <c r="CJ351" s="255"/>
      <c r="CK351" s="255"/>
      <c r="CL351" s="256"/>
      <c r="CM351" s="256"/>
      <c r="CN351" s="256"/>
      <c r="CO351" s="256"/>
      <c r="CP351" s="256"/>
      <c r="CQ351" s="247"/>
      <c r="CR351" s="64"/>
      <c r="CS351" s="226"/>
      <c r="CT351" s="226"/>
      <c r="CU351" s="226"/>
      <c r="CV351" s="226"/>
      <c r="CW351" s="226"/>
      <c r="CX351" s="247"/>
      <c r="CY351" s="64"/>
      <c r="CZ351" s="256"/>
      <c r="DA351" s="256"/>
      <c r="DB351" s="256"/>
      <c r="DC351" s="256"/>
      <c r="DD351" s="256"/>
    </row>
    <row r="352" spans="1:108" ht="16.5" x14ac:dyDescent="0.3">
      <c r="A352" s="410">
        <v>2022</v>
      </c>
      <c r="B352" s="64" t="s">
        <v>45</v>
      </c>
      <c r="C352" s="358" t="s">
        <v>101</v>
      </c>
      <c r="D352" s="359">
        <v>5230.3840284919752</v>
      </c>
      <c r="E352" s="359">
        <v>24010.883483524321</v>
      </c>
      <c r="F352" s="360">
        <v>3733.5994977790115</v>
      </c>
      <c r="G352" s="118">
        <v>32974.867009795307</v>
      </c>
      <c r="H352" s="54"/>
      <c r="I352" s="54"/>
      <c r="BX352" s="247"/>
      <c r="BY352" s="64"/>
      <c r="BZ352" s="254"/>
      <c r="CA352" s="254"/>
      <c r="CB352" s="254"/>
      <c r="CC352" s="254"/>
      <c r="CD352" s="254"/>
      <c r="CE352" s="247"/>
      <c r="CF352" s="64"/>
      <c r="CG352" s="255"/>
      <c r="CH352" s="255"/>
      <c r="CI352" s="255"/>
      <c r="CJ352" s="255"/>
      <c r="CK352" s="255"/>
      <c r="CL352" s="256"/>
      <c r="CM352" s="256"/>
      <c r="CN352" s="256"/>
      <c r="CO352" s="256"/>
      <c r="CP352" s="256"/>
      <c r="CQ352" s="247"/>
      <c r="CR352" s="64"/>
      <c r="CS352" s="226"/>
      <c r="CT352" s="226"/>
      <c r="CU352" s="226"/>
      <c r="CV352" s="226"/>
      <c r="CW352" s="226"/>
      <c r="CX352" s="247"/>
      <c r="CY352" s="64"/>
      <c r="CZ352" s="256"/>
      <c r="DA352" s="256"/>
      <c r="DB352" s="256"/>
      <c r="DC352" s="256"/>
      <c r="DD352" s="256"/>
    </row>
    <row r="353" spans="1:108" ht="16.5" x14ac:dyDescent="0.3">
      <c r="A353" s="391">
        <v>2022</v>
      </c>
      <c r="B353" s="353" t="s">
        <v>46</v>
      </c>
      <c r="C353" s="354" t="s">
        <v>101</v>
      </c>
      <c r="D353" s="355">
        <v>5573.473</v>
      </c>
      <c r="E353" s="355">
        <v>25156.948500000006</v>
      </c>
      <c r="F353" s="356">
        <v>3726.7425000000003</v>
      </c>
      <c r="G353" s="357">
        <v>34457.164000000004</v>
      </c>
      <c r="H353" s="54"/>
      <c r="I353" s="54"/>
      <c r="BX353" s="247"/>
      <c r="BY353" s="64"/>
      <c r="BZ353" s="254"/>
      <c r="CA353" s="254"/>
      <c r="CB353" s="254"/>
      <c r="CC353" s="254"/>
      <c r="CD353" s="254"/>
      <c r="CE353" s="247"/>
      <c r="CF353" s="64"/>
      <c r="CG353" s="255"/>
      <c r="CH353" s="255"/>
      <c r="CI353" s="255"/>
      <c r="CJ353" s="255"/>
      <c r="CK353" s="255"/>
      <c r="CL353" s="256"/>
      <c r="CM353" s="256"/>
      <c r="CN353" s="256"/>
      <c r="CO353" s="256"/>
      <c r="CP353" s="256"/>
      <c r="CQ353" s="247"/>
      <c r="CR353" s="64"/>
      <c r="CS353" s="226"/>
      <c r="CT353" s="226"/>
      <c r="CU353" s="226"/>
      <c r="CV353" s="226"/>
      <c r="CW353" s="226"/>
      <c r="CX353" s="247"/>
      <c r="CY353" s="64"/>
      <c r="CZ353" s="256"/>
      <c r="DA353" s="256"/>
      <c r="DB353" s="256"/>
      <c r="DC353" s="256"/>
      <c r="DD353" s="256"/>
    </row>
    <row r="354" spans="1:108" ht="16.5" x14ac:dyDescent="0.3">
      <c r="A354" s="410">
        <v>2022</v>
      </c>
      <c r="B354" s="64" t="s">
        <v>47</v>
      </c>
      <c r="C354" s="358" t="s">
        <v>101</v>
      </c>
      <c r="D354" s="359">
        <v>6420.370044708252</v>
      </c>
      <c r="E354" s="359">
        <v>23615.821480060818</v>
      </c>
      <c r="F354" s="360">
        <v>3329.28499710083</v>
      </c>
      <c r="G354" s="118">
        <v>33365.476521869896</v>
      </c>
      <c r="H354" s="54"/>
      <c r="I354" s="54"/>
      <c r="BX354" s="247"/>
      <c r="BY354" s="64"/>
      <c r="BZ354" s="254"/>
      <c r="CA354" s="254"/>
      <c r="CB354" s="254"/>
      <c r="CC354" s="254"/>
      <c r="CD354" s="254"/>
      <c r="CE354" s="247"/>
      <c r="CF354" s="64"/>
      <c r="CG354" s="255"/>
      <c r="CH354" s="255"/>
      <c r="CI354" s="255"/>
      <c r="CJ354" s="255"/>
      <c r="CK354" s="255"/>
      <c r="CL354" s="256"/>
      <c r="CM354" s="256"/>
      <c r="CN354" s="256"/>
      <c r="CO354" s="256"/>
      <c r="CP354" s="256"/>
      <c r="CQ354" s="247"/>
      <c r="CR354" s="64"/>
      <c r="CS354" s="226"/>
      <c r="CT354" s="226"/>
      <c r="CU354" s="226"/>
      <c r="CV354" s="226"/>
      <c r="CW354" s="226"/>
      <c r="CX354" s="247"/>
      <c r="CY354" s="64"/>
      <c r="CZ354" s="256"/>
      <c r="DA354" s="256"/>
      <c r="DB354" s="256"/>
      <c r="DC354" s="256"/>
      <c r="DD354" s="256"/>
    </row>
    <row r="355" spans="1:108" ht="16.5" x14ac:dyDescent="0.3">
      <c r="A355" s="391">
        <v>2022</v>
      </c>
      <c r="B355" s="353" t="s">
        <v>48</v>
      </c>
      <c r="C355" s="354" t="s">
        <v>101</v>
      </c>
      <c r="D355" s="355">
        <v>6266.8200494384791</v>
      </c>
      <c r="E355" s="355">
        <v>23600.300037946941</v>
      </c>
      <c r="F355" s="356">
        <v>2739.7609990692135</v>
      </c>
      <c r="G355" s="357">
        <v>32606.881086454632</v>
      </c>
      <c r="H355" s="54"/>
      <c r="I355" s="54"/>
      <c r="BX355" s="247"/>
      <c r="BY355" s="64"/>
      <c r="BZ355" s="254"/>
      <c r="CA355" s="254"/>
      <c r="CB355" s="254"/>
      <c r="CC355" s="254"/>
      <c r="CD355" s="254"/>
      <c r="CE355" s="247"/>
      <c r="CF355" s="64"/>
      <c r="CG355" s="255"/>
      <c r="CH355" s="255"/>
      <c r="CI355" s="255"/>
      <c r="CJ355" s="255"/>
      <c r="CK355" s="255"/>
      <c r="CL355" s="256"/>
      <c r="CM355" s="256"/>
      <c r="CN355" s="256"/>
      <c r="CO355" s="256"/>
      <c r="CP355" s="256"/>
      <c r="CQ355" s="247"/>
      <c r="CR355" s="64"/>
      <c r="CS355" s="226"/>
      <c r="CT355" s="226"/>
      <c r="CU355" s="226"/>
      <c r="CV355" s="226"/>
      <c r="CW355" s="226"/>
      <c r="CX355" s="247"/>
      <c r="CY355" s="64"/>
      <c r="CZ355" s="256"/>
      <c r="DA355" s="256"/>
      <c r="DB355" s="256"/>
      <c r="DC355" s="256"/>
      <c r="DD355" s="256"/>
    </row>
    <row r="356" spans="1:108" ht="16.5" x14ac:dyDescent="0.3">
      <c r="A356" s="411">
        <v>2022</v>
      </c>
      <c r="B356" s="64" t="s">
        <v>49</v>
      </c>
      <c r="C356" s="358" t="s">
        <v>101</v>
      </c>
      <c r="D356" s="359">
        <v>5717.4900030517583</v>
      </c>
      <c r="E356" s="359">
        <v>26768.882501508746</v>
      </c>
      <c r="F356" s="360">
        <v>2847.4724972915647</v>
      </c>
      <c r="G356" s="118">
        <v>35333.845001852067</v>
      </c>
      <c r="H356" s="54"/>
      <c r="I356" s="54"/>
      <c r="BX356" s="247"/>
      <c r="BY356" s="64"/>
      <c r="BZ356" s="254"/>
      <c r="CA356" s="254"/>
      <c r="CB356" s="254"/>
      <c r="CC356" s="254"/>
      <c r="CD356" s="254"/>
      <c r="CE356" s="247"/>
      <c r="CF356" s="64"/>
      <c r="CG356" s="255"/>
      <c r="CH356" s="255"/>
      <c r="CI356" s="255"/>
      <c r="CJ356" s="255"/>
      <c r="CK356" s="255"/>
      <c r="CL356" s="256"/>
      <c r="CM356" s="256"/>
      <c r="CN356" s="256"/>
      <c r="CO356" s="256"/>
      <c r="CP356" s="256"/>
      <c r="CQ356" s="247"/>
      <c r="CR356" s="64"/>
      <c r="CS356" s="226"/>
      <c r="CT356" s="226"/>
      <c r="CU356" s="226"/>
      <c r="CV356" s="226"/>
      <c r="CW356" s="226"/>
      <c r="CX356" s="247"/>
      <c r="CY356" s="64"/>
      <c r="CZ356" s="256"/>
      <c r="DA356" s="256"/>
      <c r="DB356" s="256"/>
      <c r="DC356" s="256"/>
      <c r="DD356" s="256"/>
    </row>
    <row r="357" spans="1:108" ht="16.5" x14ac:dyDescent="0.3">
      <c r="A357" s="391">
        <v>2023</v>
      </c>
      <c r="B357" s="353" t="s">
        <v>50</v>
      </c>
      <c r="C357" s="354" t="s">
        <v>101</v>
      </c>
      <c r="D357" s="355">
        <v>6424.180034179687</v>
      </c>
      <c r="E357" s="355">
        <v>17673.347511379245</v>
      </c>
      <c r="F357" s="356">
        <v>2106.2895020866395</v>
      </c>
      <c r="G357" s="357">
        <v>26203.817047645567</v>
      </c>
      <c r="H357" s="54"/>
      <c r="I357" s="54"/>
      <c r="BX357" s="247"/>
      <c r="BY357" s="64"/>
      <c r="BZ357" s="254"/>
      <c r="CA357" s="254"/>
      <c r="CB357" s="254"/>
      <c r="CC357" s="254"/>
      <c r="CD357" s="254"/>
      <c r="CE357" s="247"/>
      <c r="CF357" s="64"/>
      <c r="CG357" s="255"/>
      <c r="CH357" s="255"/>
      <c r="CI357" s="255"/>
      <c r="CJ357" s="255"/>
      <c r="CK357" s="255"/>
      <c r="CL357" s="256"/>
      <c r="CM357" s="256"/>
      <c r="CN357" s="256"/>
      <c r="CO357" s="256"/>
      <c r="CP357" s="256"/>
      <c r="CQ357" s="247"/>
      <c r="CR357" s="64"/>
      <c r="CS357" s="226"/>
      <c r="CT357" s="226"/>
      <c r="CU357" s="226"/>
      <c r="CV357" s="226"/>
      <c r="CW357" s="226"/>
      <c r="CX357" s="247"/>
      <c r="CY357" s="64"/>
      <c r="CZ357" s="256"/>
      <c r="DA357" s="256"/>
      <c r="DB357" s="256"/>
      <c r="DC357" s="256"/>
      <c r="DD357" s="256"/>
    </row>
    <row r="358" spans="1:108" ht="16.5" x14ac:dyDescent="0.3">
      <c r="A358" s="411">
        <v>2023</v>
      </c>
      <c r="B358" s="64" t="s">
        <v>51</v>
      </c>
      <c r="C358" s="358" t="s">
        <v>101</v>
      </c>
      <c r="D358" s="359">
        <v>6379.2899849999994</v>
      </c>
      <c r="E358" s="359">
        <v>22814.65745535</v>
      </c>
      <c r="F358" s="360">
        <v>2791.8489986</v>
      </c>
      <c r="G358" s="118">
        <v>31985.796438949998</v>
      </c>
      <c r="H358" s="54"/>
      <c r="I358" s="54"/>
      <c r="BX358" s="247"/>
      <c r="BY358" s="64"/>
      <c r="BZ358" s="254"/>
      <c r="CA358" s="254"/>
      <c r="CB358" s="254"/>
      <c r="CC358" s="254"/>
      <c r="CD358" s="254"/>
      <c r="CE358" s="247"/>
      <c r="CF358" s="64"/>
      <c r="CG358" s="255"/>
      <c r="CH358" s="255"/>
      <c r="CI358" s="255"/>
      <c r="CJ358" s="255"/>
      <c r="CK358" s="255"/>
      <c r="CL358" s="256"/>
      <c r="CM358" s="256"/>
      <c r="CN358" s="256"/>
      <c r="CO358" s="256"/>
      <c r="CP358" s="256"/>
      <c r="CQ358" s="247"/>
      <c r="CR358" s="64"/>
      <c r="CS358" s="226"/>
      <c r="CT358" s="226"/>
      <c r="CU358" s="226"/>
      <c r="CV358" s="226"/>
      <c r="CW358" s="226"/>
      <c r="CX358" s="247"/>
      <c r="CY358" s="64"/>
      <c r="CZ358" s="256"/>
      <c r="DA358" s="256"/>
      <c r="DB358" s="256"/>
      <c r="DC358" s="256"/>
      <c r="DD358" s="256"/>
    </row>
    <row r="359" spans="1:108" ht="16.5" x14ac:dyDescent="0.3">
      <c r="A359" s="391">
        <v>2023</v>
      </c>
      <c r="B359" s="353" t="s">
        <v>52</v>
      </c>
      <c r="C359" s="354" t="s">
        <v>101</v>
      </c>
      <c r="D359" s="355">
        <v>5397.9400219726576</v>
      </c>
      <c r="E359" s="355">
        <v>24911.669472162626</v>
      </c>
      <c r="F359" s="356">
        <v>3397.0399971961974</v>
      </c>
      <c r="G359" s="357">
        <v>33706.649491331482</v>
      </c>
      <c r="H359" s="54"/>
      <c r="I359" s="54"/>
      <c r="BX359" s="247"/>
      <c r="BY359" s="64"/>
      <c r="BZ359" s="254"/>
      <c r="CA359" s="254"/>
      <c r="CB359" s="254"/>
      <c r="CC359" s="254"/>
      <c r="CD359" s="254"/>
      <c r="CE359" s="247"/>
      <c r="CF359" s="64"/>
      <c r="CG359" s="255"/>
      <c r="CH359" s="255"/>
      <c r="CI359" s="255"/>
      <c r="CJ359" s="255"/>
      <c r="CK359" s="255"/>
      <c r="CL359" s="256"/>
      <c r="CM359" s="256"/>
      <c r="CN359" s="256"/>
      <c r="CO359" s="256"/>
      <c r="CP359" s="256"/>
      <c r="CQ359" s="247"/>
      <c r="CR359" s="64"/>
      <c r="CS359" s="226"/>
      <c r="CT359" s="226"/>
      <c r="CU359" s="226"/>
      <c r="CV359" s="226"/>
      <c r="CW359" s="226"/>
      <c r="CX359" s="247"/>
      <c r="CY359" s="64"/>
      <c r="CZ359" s="256"/>
      <c r="DA359" s="256"/>
      <c r="DB359" s="256"/>
      <c r="DC359" s="256"/>
      <c r="DD359" s="256"/>
    </row>
    <row r="360" spans="1:108" ht="16.5" x14ac:dyDescent="0.3">
      <c r="A360" s="411">
        <v>2023</v>
      </c>
      <c r="B360" s="64" t="s">
        <v>40</v>
      </c>
      <c r="C360" s="358" t="s">
        <v>101</v>
      </c>
      <c r="D360" s="359">
        <v>4291.4000170898444</v>
      </c>
      <c r="E360" s="359">
        <v>20102.208004235388</v>
      </c>
      <c r="F360" s="360">
        <v>2528.5289933967592</v>
      </c>
      <c r="G360" s="118">
        <v>26922.13701472199</v>
      </c>
      <c r="H360" s="54"/>
      <c r="I360" s="54"/>
      <c r="BX360" s="247"/>
      <c r="BY360" s="64"/>
      <c r="BZ360" s="254"/>
      <c r="CA360" s="254"/>
      <c r="CB360" s="254"/>
      <c r="CC360" s="254"/>
      <c r="CD360" s="254"/>
      <c r="CE360" s="247"/>
      <c r="CF360" s="64"/>
      <c r="CG360" s="255"/>
      <c r="CH360" s="255"/>
      <c r="CI360" s="255"/>
      <c r="CJ360" s="255"/>
      <c r="CK360" s="255"/>
      <c r="CL360" s="256"/>
      <c r="CM360" s="256"/>
      <c r="CN360" s="256"/>
      <c r="CO360" s="256"/>
      <c r="CP360" s="256"/>
      <c r="CQ360" s="247"/>
      <c r="CR360" s="64"/>
      <c r="CS360" s="226"/>
      <c r="CT360" s="226"/>
      <c r="CU360" s="226"/>
      <c r="CV360" s="226"/>
      <c r="CW360" s="226"/>
      <c r="CX360" s="247"/>
      <c r="CY360" s="64"/>
      <c r="CZ360" s="256"/>
      <c r="DA360" s="256"/>
      <c r="DB360" s="256"/>
      <c r="DC360" s="256"/>
      <c r="DD360" s="256"/>
    </row>
    <row r="361" spans="1:108" ht="16.5" x14ac:dyDescent="0.3">
      <c r="A361" s="391">
        <v>2023</v>
      </c>
      <c r="B361" s="353" t="s">
        <v>42</v>
      </c>
      <c r="C361" s="354" t="s">
        <v>101</v>
      </c>
      <c r="D361" s="355">
        <v>4994.017475585938</v>
      </c>
      <c r="E361" s="355">
        <v>24621.792506920337</v>
      </c>
      <c r="F361" s="356">
        <v>3318.0040036010741</v>
      </c>
      <c r="G361" s="357">
        <v>32933.813986107351</v>
      </c>
      <c r="H361" s="54"/>
      <c r="I361" s="54"/>
      <c r="BX361" s="247"/>
      <c r="BY361" s="64"/>
      <c r="BZ361" s="254"/>
      <c r="CA361" s="254"/>
      <c r="CB361" s="254"/>
      <c r="CC361" s="254"/>
      <c r="CD361" s="254"/>
      <c r="CE361" s="247"/>
      <c r="CF361" s="64"/>
      <c r="CG361" s="255"/>
      <c r="CH361" s="255"/>
      <c r="CI361" s="255"/>
      <c r="CJ361" s="255"/>
      <c r="CK361" s="255"/>
      <c r="CL361" s="256"/>
      <c r="CM361" s="256"/>
      <c r="CN361" s="256"/>
      <c r="CO361" s="256"/>
      <c r="CP361" s="256"/>
      <c r="CQ361" s="247"/>
      <c r="CR361" s="64"/>
      <c r="CS361" s="226"/>
      <c r="CT361" s="226"/>
      <c r="CU361" s="226"/>
      <c r="CV361" s="226"/>
      <c r="CW361" s="226"/>
      <c r="CX361" s="247"/>
      <c r="CY361" s="64"/>
      <c r="CZ361" s="256"/>
      <c r="DA361" s="256"/>
      <c r="DB361" s="256"/>
      <c r="DC361" s="256"/>
      <c r="DD361" s="256"/>
    </row>
    <row r="362" spans="1:108" ht="16.5" x14ac:dyDescent="0.3">
      <c r="A362" s="411">
        <v>2023</v>
      </c>
      <c r="B362" s="64" t="s">
        <v>43</v>
      </c>
      <c r="C362" s="358" t="s">
        <v>101</v>
      </c>
      <c r="D362" s="359">
        <v>4623.0599570000004</v>
      </c>
      <c r="E362" s="359">
        <v>22658.574996070005</v>
      </c>
      <c r="F362" s="360">
        <v>3116.14750125</v>
      </c>
      <c r="G362" s="118">
        <v>30397.782454320004</v>
      </c>
      <c r="H362" s="54"/>
      <c r="I362" s="54"/>
      <c r="BX362" s="247"/>
      <c r="BY362" s="64"/>
      <c r="BZ362" s="254"/>
      <c r="CA362" s="254"/>
      <c r="CB362" s="254"/>
      <c r="CC362" s="254"/>
      <c r="CD362" s="254"/>
      <c r="CE362" s="247"/>
      <c r="CF362" s="64"/>
      <c r="CG362" s="255"/>
      <c r="CH362" s="255"/>
      <c r="CI362" s="255"/>
      <c r="CJ362" s="255"/>
      <c r="CK362" s="255"/>
      <c r="CL362" s="256"/>
      <c r="CM362" s="256"/>
      <c r="CN362" s="256"/>
      <c r="CO362" s="256"/>
      <c r="CP362" s="256"/>
      <c r="CQ362" s="247"/>
      <c r="CR362" s="64"/>
      <c r="CS362" s="226"/>
      <c r="CT362" s="226"/>
      <c r="CU362" s="226"/>
      <c r="CV362" s="226"/>
      <c r="CW362" s="226"/>
      <c r="CX362" s="247"/>
      <c r="CY362" s="64"/>
      <c r="CZ362" s="256"/>
      <c r="DA362" s="256"/>
      <c r="DB362" s="256"/>
      <c r="DC362" s="256"/>
      <c r="DD362" s="256"/>
    </row>
    <row r="363" spans="1:108" ht="16.5" x14ac:dyDescent="0.3">
      <c r="A363" s="391">
        <v>2023</v>
      </c>
      <c r="B363" s="353" t="s">
        <v>44</v>
      </c>
      <c r="C363" s="354" t="s">
        <v>101</v>
      </c>
      <c r="D363" s="355">
        <v>4319.9075000000003</v>
      </c>
      <c r="E363" s="355">
        <v>23091.031999999999</v>
      </c>
      <c r="F363" s="356">
        <v>3169.8319999999999</v>
      </c>
      <c r="G363" s="357">
        <v>30580.771499999999</v>
      </c>
      <c r="H363" s="54"/>
      <c r="I363" s="54"/>
      <c r="BX363" s="247"/>
      <c r="BY363" s="64"/>
      <c r="BZ363" s="254"/>
      <c r="CA363" s="254"/>
      <c r="CB363" s="254"/>
      <c r="CC363" s="254"/>
      <c r="CD363" s="254"/>
      <c r="CE363" s="247"/>
      <c r="CF363" s="64"/>
      <c r="CG363" s="255"/>
      <c r="CH363" s="255"/>
      <c r="CI363" s="255"/>
      <c r="CJ363" s="255"/>
      <c r="CK363" s="255"/>
      <c r="CL363" s="256"/>
      <c r="CM363" s="256"/>
      <c r="CN363" s="256"/>
      <c r="CO363" s="256"/>
      <c r="CP363" s="256"/>
      <c r="CQ363" s="247"/>
      <c r="CR363" s="64"/>
      <c r="CS363" s="226"/>
      <c r="CT363" s="226"/>
      <c r="CU363" s="226"/>
      <c r="CV363" s="226"/>
      <c r="CW363" s="226"/>
      <c r="CX363" s="247"/>
      <c r="CY363" s="64"/>
      <c r="CZ363" s="256"/>
      <c r="DA363" s="256"/>
      <c r="DB363" s="256"/>
      <c r="DC363" s="256"/>
      <c r="DD363" s="256"/>
    </row>
    <row r="364" spans="1:108" ht="16.5" x14ac:dyDescent="0.3">
      <c r="A364" s="411">
        <v>2023</v>
      </c>
      <c r="B364" s="64" t="s">
        <v>45</v>
      </c>
      <c r="C364" s="358" t="s">
        <v>101</v>
      </c>
      <c r="D364" s="359">
        <v>4957.4599951171931</v>
      </c>
      <c r="E364" s="359">
        <v>24941.537494186403</v>
      </c>
      <c r="F364" s="360">
        <v>3555.7419855690005</v>
      </c>
      <c r="G364" s="118">
        <v>33454.739474872593</v>
      </c>
      <c r="H364" s="54"/>
      <c r="I364" s="54"/>
      <c r="BX364" s="247"/>
      <c r="BY364" s="64"/>
      <c r="BZ364" s="254"/>
      <c r="CA364" s="254"/>
      <c r="CB364" s="254"/>
      <c r="CC364" s="254"/>
      <c r="CD364" s="254"/>
      <c r="CE364" s="247"/>
      <c r="CF364" s="64"/>
      <c r="CG364" s="255"/>
      <c r="CH364" s="255"/>
      <c r="CI364" s="255"/>
      <c r="CJ364" s="255"/>
      <c r="CK364" s="255"/>
      <c r="CL364" s="256"/>
      <c r="CM364" s="256"/>
      <c r="CN364" s="256"/>
      <c r="CO364" s="256"/>
      <c r="CP364" s="256"/>
      <c r="CQ364" s="247"/>
      <c r="CR364" s="64"/>
      <c r="CS364" s="226"/>
      <c r="CT364" s="226"/>
      <c r="CU364" s="226"/>
      <c r="CV364" s="226"/>
      <c r="CW364" s="226"/>
      <c r="CX364" s="247"/>
      <c r="CY364" s="64"/>
      <c r="CZ364" s="256"/>
      <c r="DA364" s="256"/>
      <c r="DB364" s="256"/>
      <c r="DC364" s="256"/>
      <c r="DD364" s="256"/>
    </row>
    <row r="365" spans="1:108" ht="16.5" x14ac:dyDescent="0.3">
      <c r="A365" s="391">
        <v>2023</v>
      </c>
      <c r="B365" s="353" t="s">
        <v>46</v>
      </c>
      <c r="C365" s="354" t="s">
        <v>101</v>
      </c>
      <c r="D365" s="355">
        <v>4975.7400000000007</v>
      </c>
      <c r="E365" s="355">
        <v>25193.912500000002</v>
      </c>
      <c r="F365" s="356">
        <v>4071.9214999999995</v>
      </c>
      <c r="G365" s="357">
        <v>34241.574000000001</v>
      </c>
      <c r="H365" s="54"/>
      <c r="I365" s="54"/>
      <c r="BX365" s="247"/>
      <c r="BY365" s="64"/>
      <c r="BZ365" s="254"/>
      <c r="CA365" s="254"/>
      <c r="CB365" s="254"/>
      <c r="CC365" s="254"/>
      <c r="CD365" s="254"/>
      <c r="CE365" s="247"/>
      <c r="CF365" s="64"/>
      <c r="CG365" s="255"/>
      <c r="CH365" s="255"/>
      <c r="CI365" s="255"/>
      <c r="CJ365" s="255"/>
      <c r="CK365" s="255"/>
      <c r="CL365" s="256"/>
      <c r="CM365" s="256"/>
      <c r="CN365" s="256"/>
      <c r="CO365" s="256"/>
      <c r="CP365" s="256"/>
      <c r="CQ365" s="247"/>
      <c r="CR365" s="64"/>
      <c r="CS365" s="226"/>
      <c r="CT365" s="226"/>
      <c r="CU365" s="226"/>
      <c r="CV365" s="226"/>
      <c r="CW365" s="226"/>
      <c r="CX365" s="247"/>
      <c r="CY365" s="64"/>
      <c r="CZ365" s="256"/>
      <c r="DA365" s="256"/>
      <c r="DB365" s="256"/>
      <c r="DC365" s="256"/>
      <c r="DD365" s="256"/>
    </row>
    <row r="366" spans="1:108" ht="16.5" x14ac:dyDescent="0.3">
      <c r="A366" s="411">
        <v>2023</v>
      </c>
      <c r="B366" s="64" t="s">
        <v>47</v>
      </c>
      <c r="C366" s="358" t="s">
        <v>101</v>
      </c>
      <c r="D366" s="359">
        <v>4234.7049999999999</v>
      </c>
      <c r="E366" s="359">
        <v>26458.265500000001</v>
      </c>
      <c r="F366" s="360">
        <v>3949.527</v>
      </c>
      <c r="G366" s="118">
        <v>34642.497499999998</v>
      </c>
      <c r="H366" s="54"/>
      <c r="I366" s="54"/>
      <c r="BX366" s="247"/>
      <c r="BY366" s="64"/>
      <c r="BZ366" s="254"/>
      <c r="CA366" s="254"/>
      <c r="CB366" s="254"/>
      <c r="CC366" s="254"/>
      <c r="CD366" s="254"/>
      <c r="CE366" s="247"/>
      <c r="CF366" s="64"/>
      <c r="CG366" s="255"/>
      <c r="CH366" s="255"/>
      <c r="CI366" s="255"/>
      <c r="CJ366" s="255"/>
      <c r="CK366" s="255"/>
      <c r="CL366" s="256"/>
      <c r="CM366" s="256"/>
      <c r="CN366" s="256"/>
      <c r="CO366" s="256"/>
      <c r="CP366" s="256"/>
      <c r="CQ366" s="247"/>
      <c r="CR366" s="64"/>
      <c r="CS366" s="226"/>
      <c r="CT366" s="226"/>
      <c r="CU366" s="226"/>
      <c r="CV366" s="226"/>
      <c r="CW366" s="226"/>
      <c r="CX366" s="247"/>
      <c r="CY366" s="64"/>
      <c r="CZ366" s="256"/>
      <c r="DA366" s="256"/>
      <c r="DB366" s="256"/>
      <c r="DC366" s="256"/>
      <c r="DD366" s="256"/>
    </row>
    <row r="367" spans="1:108" ht="16.5" x14ac:dyDescent="0.3">
      <c r="A367" s="391">
        <v>2023</v>
      </c>
      <c r="B367" s="353" t="s">
        <v>48</v>
      </c>
      <c r="C367" s="354" t="s">
        <v>101</v>
      </c>
      <c r="D367" s="355">
        <v>4816.165</v>
      </c>
      <c r="E367" s="355">
        <v>27474.515499999994</v>
      </c>
      <c r="F367" s="356">
        <v>4671.9575000000004</v>
      </c>
      <c r="G367" s="357">
        <v>36962.637999999999</v>
      </c>
      <c r="H367" s="54"/>
      <c r="I367" s="54"/>
      <c r="BX367" s="247"/>
      <c r="BY367" s="64"/>
      <c r="BZ367" s="254"/>
      <c r="CA367" s="254"/>
      <c r="CB367" s="254"/>
      <c r="CC367" s="254"/>
      <c r="CD367" s="254"/>
      <c r="CE367" s="247"/>
      <c r="CF367" s="64"/>
      <c r="CG367" s="255"/>
      <c r="CH367" s="255"/>
      <c r="CI367" s="255"/>
      <c r="CJ367" s="255"/>
      <c r="CK367" s="255"/>
      <c r="CL367" s="256"/>
      <c r="CM367" s="256"/>
      <c r="CN367" s="256"/>
      <c r="CO367" s="256"/>
      <c r="CP367" s="256"/>
      <c r="CQ367" s="247"/>
      <c r="CR367" s="64"/>
      <c r="CS367" s="226"/>
      <c r="CT367" s="226"/>
      <c r="CU367" s="226"/>
      <c r="CV367" s="226"/>
      <c r="CW367" s="226"/>
      <c r="CX367" s="247"/>
      <c r="CY367" s="64"/>
      <c r="CZ367" s="256"/>
      <c r="DA367" s="256"/>
      <c r="DB367" s="256"/>
      <c r="DC367" s="256"/>
      <c r="DD367" s="256"/>
    </row>
    <row r="368" spans="1:108" ht="16.5" x14ac:dyDescent="0.3">
      <c r="A368" s="411">
        <v>2023</v>
      </c>
      <c r="B368" s="64" t="s">
        <v>49</v>
      </c>
      <c r="C368" s="358" t="s">
        <v>101</v>
      </c>
      <c r="D368" s="359">
        <v>5912</v>
      </c>
      <c r="E368" s="359">
        <v>30438.160000000003</v>
      </c>
      <c r="F368" s="360">
        <v>4364.5005000000001</v>
      </c>
      <c r="G368" s="118">
        <v>40714.660499999998</v>
      </c>
      <c r="H368" s="54"/>
      <c r="I368" s="54"/>
      <c r="BX368" s="247"/>
      <c r="BY368" s="64"/>
      <c r="BZ368" s="254"/>
      <c r="CA368" s="254"/>
      <c r="CB368" s="254"/>
      <c r="CC368" s="254"/>
      <c r="CD368" s="254"/>
      <c r="CE368" s="247"/>
      <c r="CF368" s="64"/>
      <c r="CG368" s="255"/>
      <c r="CH368" s="255"/>
      <c r="CI368" s="255"/>
      <c r="CJ368" s="255"/>
      <c r="CK368" s="255"/>
      <c r="CL368" s="256"/>
      <c r="CM368" s="256"/>
      <c r="CN368" s="256"/>
      <c r="CO368" s="256"/>
      <c r="CP368" s="256"/>
      <c r="CQ368" s="247"/>
      <c r="CR368" s="64"/>
      <c r="CS368" s="226"/>
      <c r="CT368" s="226"/>
      <c r="CU368" s="226"/>
      <c r="CV368" s="226"/>
      <c r="CW368" s="226"/>
      <c r="CX368" s="247"/>
      <c r="CY368" s="64"/>
      <c r="CZ368" s="256"/>
      <c r="DA368" s="256"/>
      <c r="DB368" s="256"/>
      <c r="DC368" s="256"/>
      <c r="DD368" s="256"/>
    </row>
    <row r="369" spans="1:108" ht="16.5" x14ac:dyDescent="0.3">
      <c r="A369" s="391">
        <v>2024</v>
      </c>
      <c r="B369" s="353" t="s">
        <v>50</v>
      </c>
      <c r="C369" s="354" t="s">
        <v>101</v>
      </c>
      <c r="D369" s="355">
        <v>3813.88</v>
      </c>
      <c r="E369" s="355">
        <v>19882.222000000002</v>
      </c>
      <c r="F369" s="356">
        <v>3285.886</v>
      </c>
      <c r="G369" s="357">
        <v>26981.988000000001</v>
      </c>
      <c r="H369" s="54"/>
      <c r="I369" s="54"/>
      <c r="BX369" s="247"/>
      <c r="BY369" s="64"/>
      <c r="BZ369" s="254"/>
      <c r="CA369" s="254"/>
      <c r="CB369" s="254"/>
      <c r="CC369" s="254"/>
      <c r="CD369" s="254"/>
      <c r="CE369" s="247"/>
      <c r="CF369" s="64"/>
      <c r="CG369" s="255"/>
      <c r="CH369" s="255"/>
      <c r="CI369" s="255"/>
      <c r="CJ369" s="255"/>
      <c r="CK369" s="255"/>
      <c r="CL369" s="256"/>
      <c r="CM369" s="256"/>
      <c r="CN369" s="256"/>
      <c r="CO369" s="256"/>
      <c r="CP369" s="256"/>
      <c r="CQ369" s="247"/>
      <c r="CR369" s="64"/>
      <c r="CS369" s="226"/>
      <c r="CT369" s="226"/>
      <c r="CU369" s="226"/>
      <c r="CV369" s="226"/>
      <c r="CW369" s="226"/>
      <c r="CX369" s="247"/>
      <c r="CY369" s="64"/>
      <c r="CZ369" s="256"/>
      <c r="DA369" s="256"/>
      <c r="DB369" s="256"/>
      <c r="DC369" s="256"/>
      <c r="DD369" s="256"/>
    </row>
    <row r="370" spans="1:108" ht="16.5" x14ac:dyDescent="0.3">
      <c r="A370" s="411">
        <v>2024</v>
      </c>
      <c r="B370" s="64" t="s">
        <v>51</v>
      </c>
      <c r="C370" s="358" t="s">
        <v>101</v>
      </c>
      <c r="D370" s="359">
        <v>4362.47</v>
      </c>
      <c r="E370" s="359">
        <v>24754.322</v>
      </c>
      <c r="F370" s="360">
        <v>3942.527</v>
      </c>
      <c r="G370" s="118">
        <v>33059.319000000003</v>
      </c>
      <c r="H370" s="54"/>
      <c r="I370" s="54"/>
      <c r="BX370" s="247"/>
      <c r="BY370" s="64"/>
      <c r="BZ370" s="254"/>
      <c r="CA370" s="254"/>
      <c r="CB370" s="254"/>
      <c r="CC370" s="254"/>
      <c r="CD370" s="254"/>
      <c r="CE370" s="247"/>
      <c r="CF370" s="64"/>
      <c r="CG370" s="255"/>
      <c r="CH370" s="255"/>
      <c r="CI370" s="255"/>
      <c r="CJ370" s="255"/>
      <c r="CK370" s="255"/>
      <c r="CL370" s="256"/>
      <c r="CM370" s="256"/>
      <c r="CN370" s="256"/>
      <c r="CO370" s="256"/>
      <c r="CP370" s="256"/>
      <c r="CQ370" s="247"/>
      <c r="CR370" s="64"/>
      <c r="CS370" s="226"/>
      <c r="CT370" s="226"/>
      <c r="CU370" s="226"/>
      <c r="CV370" s="226"/>
      <c r="CW370" s="226"/>
      <c r="CX370" s="247"/>
      <c r="CY370" s="64"/>
      <c r="CZ370" s="256"/>
      <c r="DA370" s="256"/>
      <c r="DB370" s="256"/>
      <c r="DC370" s="256"/>
      <c r="DD370" s="256"/>
    </row>
    <row r="371" spans="1:108" ht="16.5" x14ac:dyDescent="0.3">
      <c r="A371" s="391">
        <v>2024</v>
      </c>
      <c r="B371" s="353" t="s">
        <v>52</v>
      </c>
      <c r="C371" s="354" t="s">
        <v>101</v>
      </c>
      <c r="D371" s="355">
        <v>3982.9399999999996</v>
      </c>
      <c r="E371" s="355">
        <v>20691.073999999997</v>
      </c>
      <c r="F371" s="356">
        <v>3311.0825000000004</v>
      </c>
      <c r="G371" s="357">
        <v>27985.096499999992</v>
      </c>
      <c r="H371" s="54"/>
      <c r="I371" s="54"/>
      <c r="BX371" s="247"/>
      <c r="BY371" s="64"/>
      <c r="BZ371" s="254"/>
      <c r="CA371" s="254"/>
      <c r="CB371" s="254"/>
      <c r="CC371" s="254"/>
      <c r="CD371" s="254"/>
      <c r="CE371" s="247"/>
      <c r="CF371" s="64"/>
      <c r="CG371" s="255"/>
      <c r="CH371" s="255"/>
      <c r="CI371" s="255"/>
      <c r="CJ371" s="255"/>
      <c r="CK371" s="255"/>
      <c r="CL371" s="256"/>
      <c r="CM371" s="256"/>
      <c r="CN371" s="256"/>
      <c r="CO371" s="256"/>
      <c r="CP371" s="256"/>
      <c r="CQ371" s="247"/>
      <c r="CR371" s="64"/>
      <c r="CS371" s="226"/>
      <c r="CT371" s="226"/>
      <c r="CU371" s="226"/>
      <c r="CV371" s="226"/>
      <c r="CW371" s="226"/>
      <c r="CX371" s="247"/>
      <c r="CY371" s="64"/>
      <c r="CZ371" s="256"/>
      <c r="DA371" s="256"/>
      <c r="DB371" s="256"/>
      <c r="DC371" s="256"/>
      <c r="DD371" s="256"/>
    </row>
    <row r="372" spans="1:108" ht="16.5" x14ac:dyDescent="0.3">
      <c r="A372" s="411">
        <v>2024</v>
      </c>
      <c r="B372" s="64" t="s">
        <v>40</v>
      </c>
      <c r="C372" s="358" t="s">
        <v>101</v>
      </c>
      <c r="D372" s="359">
        <v>4476.6400000000003</v>
      </c>
      <c r="E372" s="359">
        <v>25532.467000000004</v>
      </c>
      <c r="F372" s="360">
        <v>3699.4380000000001</v>
      </c>
      <c r="G372" s="118">
        <v>33708.544999999998</v>
      </c>
      <c r="H372" s="54"/>
      <c r="I372" s="54"/>
      <c r="BX372" s="247"/>
      <c r="BY372" s="64"/>
      <c r="BZ372" s="254"/>
      <c r="CA372" s="254"/>
      <c r="CB372" s="254"/>
      <c r="CC372" s="254"/>
      <c r="CD372" s="254"/>
      <c r="CE372" s="247"/>
      <c r="CF372" s="64"/>
      <c r="CG372" s="255"/>
      <c r="CH372" s="255"/>
      <c r="CI372" s="255"/>
      <c r="CJ372" s="255"/>
      <c r="CK372" s="255"/>
      <c r="CL372" s="256"/>
      <c r="CM372" s="256"/>
      <c r="CN372" s="256"/>
      <c r="CO372" s="256"/>
      <c r="CP372" s="256"/>
      <c r="CQ372" s="247"/>
      <c r="CR372" s="64"/>
      <c r="CS372" s="226"/>
      <c r="CT372" s="226"/>
      <c r="CU372" s="226"/>
      <c r="CV372" s="226"/>
      <c r="CW372" s="226"/>
      <c r="CX372" s="247"/>
      <c r="CY372" s="64"/>
      <c r="CZ372" s="256"/>
      <c r="DA372" s="256"/>
      <c r="DB372" s="256"/>
      <c r="DC372" s="256"/>
      <c r="DD372" s="256"/>
    </row>
    <row r="373" spans="1:108" ht="16.5" x14ac:dyDescent="0.3">
      <c r="A373" s="391">
        <v>2024</v>
      </c>
      <c r="B373" s="353" t="s">
        <v>42</v>
      </c>
      <c r="C373" s="354" t="s">
        <v>101</v>
      </c>
      <c r="D373" s="355">
        <v>4927.1499999999996</v>
      </c>
      <c r="E373" s="355">
        <v>23673.232499999998</v>
      </c>
      <c r="F373" s="356">
        <v>3578.8175000000001</v>
      </c>
      <c r="G373" s="357">
        <v>32179.200000000004</v>
      </c>
      <c r="H373" s="54"/>
      <c r="I373" s="54"/>
      <c r="BX373" s="247"/>
      <c r="BY373" s="64"/>
      <c r="BZ373" s="254"/>
      <c r="CA373" s="254"/>
      <c r="CB373" s="254"/>
      <c r="CC373" s="254"/>
      <c r="CD373" s="254"/>
      <c r="CE373" s="247"/>
      <c r="CF373" s="64"/>
      <c r="CG373" s="255"/>
      <c r="CH373" s="255"/>
      <c r="CI373" s="255"/>
      <c r="CJ373" s="255"/>
      <c r="CK373" s="255"/>
      <c r="CL373" s="256"/>
      <c r="CM373" s="256"/>
      <c r="CN373" s="256"/>
      <c r="CO373" s="256"/>
      <c r="CP373" s="256"/>
      <c r="CQ373" s="247"/>
      <c r="CR373" s="64"/>
      <c r="CS373" s="226"/>
      <c r="CT373" s="226"/>
      <c r="CU373" s="226"/>
      <c r="CV373" s="226"/>
      <c r="CW373" s="226"/>
      <c r="CX373" s="247"/>
      <c r="CY373" s="64"/>
      <c r="CZ373" s="256"/>
      <c r="DA373" s="256"/>
      <c r="DB373" s="256"/>
      <c r="DC373" s="256"/>
      <c r="DD373" s="256"/>
    </row>
    <row r="374" spans="1:108" ht="16.5" x14ac:dyDescent="0.3">
      <c r="A374" s="411">
        <v>2024</v>
      </c>
      <c r="B374" s="64" t="s">
        <v>43</v>
      </c>
      <c r="C374" s="358" t="s">
        <v>101</v>
      </c>
      <c r="D374" s="359">
        <v>5925.69</v>
      </c>
      <c r="E374" s="359">
        <v>20790.6855</v>
      </c>
      <c r="F374" s="360">
        <v>2919.1994999999997</v>
      </c>
      <c r="G374" s="118">
        <v>29635.574999999997</v>
      </c>
      <c r="H374" s="54"/>
      <c r="I374" s="54"/>
      <c r="BX374" s="247"/>
      <c r="BY374" s="64"/>
      <c r="BZ374" s="254"/>
      <c r="CA374" s="254"/>
      <c r="CB374" s="254"/>
      <c r="CC374" s="254"/>
      <c r="CD374" s="254"/>
      <c r="CE374" s="247"/>
      <c r="CF374" s="64"/>
      <c r="CG374" s="255"/>
      <c r="CH374" s="255"/>
      <c r="CI374" s="255"/>
      <c r="CJ374" s="255"/>
      <c r="CK374" s="255"/>
      <c r="CL374" s="256"/>
      <c r="CM374" s="256"/>
      <c r="CN374" s="256"/>
      <c r="CO374" s="256"/>
      <c r="CP374" s="256"/>
      <c r="CQ374" s="247"/>
      <c r="CR374" s="64"/>
      <c r="CS374" s="226"/>
      <c r="CT374" s="226"/>
      <c r="CU374" s="226"/>
      <c r="CV374" s="226"/>
      <c r="CW374" s="226"/>
      <c r="CX374" s="247"/>
      <c r="CY374" s="64"/>
      <c r="CZ374" s="256"/>
      <c r="DA374" s="256"/>
      <c r="DB374" s="256"/>
      <c r="DC374" s="256"/>
      <c r="DD374" s="256"/>
    </row>
    <row r="375" spans="1:108" ht="16.5" x14ac:dyDescent="0.3">
      <c r="A375" s="391">
        <v>2024</v>
      </c>
      <c r="B375" s="353" t="s">
        <v>44</v>
      </c>
      <c r="C375" s="354" t="s">
        <v>101</v>
      </c>
      <c r="D375" s="355">
        <v>4928.3399999999992</v>
      </c>
      <c r="E375" s="355">
        <v>22455.695499999998</v>
      </c>
      <c r="F375" s="356">
        <v>3313.2050000000004</v>
      </c>
      <c r="G375" s="357">
        <v>30697.2405</v>
      </c>
      <c r="H375" s="54"/>
      <c r="I375" s="54"/>
      <c r="BX375" s="247"/>
      <c r="BY375" s="64"/>
      <c r="BZ375" s="254"/>
      <c r="CA375" s="254"/>
      <c r="CB375" s="254"/>
      <c r="CC375" s="254"/>
      <c r="CD375" s="254"/>
      <c r="CE375" s="247"/>
      <c r="CF375" s="64"/>
      <c r="CG375" s="255"/>
      <c r="CH375" s="255"/>
      <c r="CI375" s="255"/>
      <c r="CJ375" s="255"/>
      <c r="CK375" s="255"/>
      <c r="CL375" s="256"/>
      <c r="CM375" s="256"/>
      <c r="CN375" s="256"/>
      <c r="CO375" s="256"/>
      <c r="CP375" s="256"/>
      <c r="CQ375" s="247"/>
      <c r="CR375" s="64"/>
      <c r="CS375" s="226"/>
      <c r="CT375" s="226"/>
      <c r="CU375" s="226"/>
      <c r="CV375" s="226"/>
      <c r="CW375" s="226"/>
      <c r="CX375" s="247"/>
      <c r="CY375" s="64"/>
      <c r="CZ375" s="256"/>
      <c r="DA375" s="256"/>
      <c r="DB375" s="256"/>
      <c r="DC375" s="256"/>
      <c r="DD375" s="256"/>
    </row>
    <row r="376" spans="1:108" ht="16.5" x14ac:dyDescent="0.3">
      <c r="A376" s="411">
        <v>2024</v>
      </c>
      <c r="B376" s="64" t="s">
        <v>45</v>
      </c>
      <c r="C376" s="358" t="s">
        <v>101</v>
      </c>
      <c r="D376" s="359">
        <v>4495.01</v>
      </c>
      <c r="E376" s="359">
        <v>24663.337500000001</v>
      </c>
      <c r="F376" s="360">
        <v>3149.1965</v>
      </c>
      <c r="G376" s="118">
        <v>32307.544000000002</v>
      </c>
      <c r="H376" s="54"/>
      <c r="I376" s="54"/>
      <c r="BX376" s="247"/>
      <c r="BY376" s="64"/>
      <c r="BZ376" s="254"/>
      <c r="CA376" s="254"/>
      <c r="CB376" s="254"/>
      <c r="CC376" s="254"/>
      <c r="CD376" s="254"/>
      <c r="CE376" s="247"/>
      <c r="CF376" s="64"/>
      <c r="CG376" s="255"/>
      <c r="CH376" s="255"/>
      <c r="CI376" s="255"/>
      <c r="CJ376" s="255"/>
      <c r="CK376" s="255"/>
      <c r="CL376" s="256"/>
      <c r="CM376" s="256"/>
      <c r="CN376" s="256"/>
      <c r="CO376" s="256"/>
      <c r="CP376" s="256"/>
      <c r="CQ376" s="247"/>
      <c r="CR376" s="64"/>
      <c r="CS376" s="226"/>
      <c r="CT376" s="226"/>
      <c r="CU376" s="226"/>
      <c r="CV376" s="226"/>
      <c r="CW376" s="226"/>
      <c r="CX376" s="247"/>
      <c r="CY376" s="64"/>
      <c r="CZ376" s="256"/>
      <c r="DA376" s="256"/>
      <c r="DB376" s="256"/>
      <c r="DC376" s="256"/>
      <c r="DD376" s="256"/>
    </row>
    <row r="377" spans="1:108" ht="16.5" x14ac:dyDescent="0.3">
      <c r="A377" s="391">
        <v>2024</v>
      </c>
      <c r="B377" s="353" t="s">
        <v>46</v>
      </c>
      <c r="C377" s="354" t="s">
        <v>101</v>
      </c>
      <c r="D377" s="355">
        <v>3958.88</v>
      </c>
      <c r="E377" s="355">
        <v>22489.266500000002</v>
      </c>
      <c r="F377" s="356">
        <v>3419.1579999999999</v>
      </c>
      <c r="G377" s="357">
        <v>29867.304499999998</v>
      </c>
      <c r="H377" s="54"/>
      <c r="I377" s="54"/>
      <c r="BX377" s="247"/>
      <c r="BY377" s="64"/>
      <c r="BZ377" s="254"/>
      <c r="CA377" s="254"/>
      <c r="CB377" s="254"/>
      <c r="CC377" s="254"/>
      <c r="CD377" s="254"/>
      <c r="CE377" s="247"/>
      <c r="CF377" s="64"/>
      <c r="CG377" s="255"/>
      <c r="CH377" s="255"/>
      <c r="CI377" s="255"/>
      <c r="CJ377" s="255"/>
      <c r="CK377" s="255"/>
      <c r="CL377" s="256"/>
      <c r="CM377" s="256"/>
      <c r="CN377" s="256"/>
      <c r="CO377" s="256"/>
      <c r="CP377" s="256"/>
      <c r="CQ377" s="247"/>
      <c r="CR377" s="64"/>
      <c r="CS377" s="226"/>
      <c r="CT377" s="226"/>
      <c r="CU377" s="226"/>
      <c r="CV377" s="226"/>
      <c r="CW377" s="226"/>
      <c r="CX377" s="247"/>
      <c r="CY377" s="64"/>
      <c r="CZ377" s="256"/>
      <c r="DA377" s="256"/>
      <c r="DB377" s="256"/>
      <c r="DC377" s="256"/>
      <c r="DD377" s="256"/>
    </row>
    <row r="378" spans="1:108" ht="16.5" x14ac:dyDescent="0.3">
      <c r="A378" s="411">
        <v>2024</v>
      </c>
      <c r="B378" s="64" t="s">
        <v>47</v>
      </c>
      <c r="C378" s="358" t="s">
        <v>101</v>
      </c>
      <c r="D378" s="359">
        <v>4318.1469999999999</v>
      </c>
      <c r="E378" s="359">
        <v>24294.798500000004</v>
      </c>
      <c r="F378" s="360">
        <v>3140.8590000000004</v>
      </c>
      <c r="G378" s="118">
        <v>31753.804500000006</v>
      </c>
      <c r="H378" s="54"/>
      <c r="I378" s="54"/>
      <c r="BX378" s="247"/>
      <c r="BY378" s="64"/>
      <c r="BZ378" s="254"/>
      <c r="CA378" s="254"/>
      <c r="CB378" s="254"/>
      <c r="CC378" s="254"/>
      <c r="CD378" s="254"/>
      <c r="CE378" s="247"/>
      <c r="CF378" s="64"/>
      <c r="CG378" s="255"/>
      <c r="CH378" s="255"/>
      <c r="CI378" s="255"/>
      <c r="CJ378" s="255"/>
      <c r="CK378" s="255"/>
      <c r="CL378" s="256"/>
      <c r="CM378" s="256"/>
      <c r="CN378" s="256"/>
      <c r="CO378" s="256"/>
      <c r="CP378" s="256"/>
      <c r="CQ378" s="247"/>
      <c r="CR378" s="64"/>
      <c r="CS378" s="226"/>
      <c r="CT378" s="226"/>
      <c r="CU378" s="226"/>
      <c r="CV378" s="226"/>
      <c r="CW378" s="226"/>
      <c r="CX378" s="247"/>
      <c r="CY378" s="64"/>
      <c r="CZ378" s="256"/>
      <c r="DA378" s="256"/>
      <c r="DB378" s="256"/>
      <c r="DC378" s="256"/>
      <c r="DD378" s="256"/>
    </row>
    <row r="379" spans="1:108" ht="16.5" x14ac:dyDescent="0.3">
      <c r="A379" s="391">
        <v>2024</v>
      </c>
      <c r="B379" s="353" t="s">
        <v>48</v>
      </c>
      <c r="C379" s="354" t="s">
        <v>101</v>
      </c>
      <c r="D379" s="355">
        <v>3855.9300000000003</v>
      </c>
      <c r="E379" s="355">
        <v>22233.368500000004</v>
      </c>
      <c r="F379" s="356">
        <v>3012.1050000000005</v>
      </c>
      <c r="G379" s="357">
        <v>29101.4035</v>
      </c>
      <c r="H379" s="54"/>
      <c r="I379" s="54"/>
      <c r="BX379" s="247"/>
      <c r="BY379" s="64"/>
      <c r="BZ379" s="254"/>
      <c r="CA379" s="254"/>
      <c r="CB379" s="254"/>
      <c r="CC379" s="254"/>
      <c r="CD379" s="254"/>
      <c r="CE379" s="247"/>
      <c r="CF379" s="64"/>
      <c r="CG379" s="255"/>
      <c r="CH379" s="255"/>
      <c r="CI379" s="255"/>
      <c r="CJ379" s="255"/>
      <c r="CK379" s="255"/>
      <c r="CL379" s="256"/>
      <c r="CM379" s="256"/>
      <c r="CN379" s="256"/>
      <c r="CO379" s="256"/>
      <c r="CP379" s="256"/>
      <c r="CQ379" s="247"/>
      <c r="CR379" s="64"/>
      <c r="CS379" s="226"/>
      <c r="CT379" s="226"/>
      <c r="CU379" s="226"/>
      <c r="CV379" s="226"/>
      <c r="CW379" s="226"/>
      <c r="CX379" s="247"/>
      <c r="CY379" s="64"/>
      <c r="CZ379" s="256"/>
      <c r="DA379" s="256"/>
      <c r="DB379" s="256"/>
      <c r="DC379" s="256"/>
      <c r="DD379" s="256"/>
    </row>
    <row r="380" spans="1:108" ht="16.5" x14ac:dyDescent="0.3">
      <c r="A380" s="411">
        <v>2024</v>
      </c>
      <c r="B380" s="64" t="s">
        <v>49</v>
      </c>
      <c r="C380" s="358" t="s">
        <v>101</v>
      </c>
      <c r="D380" s="359">
        <v>5224.3075000000008</v>
      </c>
      <c r="E380" s="359">
        <v>23298.937499999996</v>
      </c>
      <c r="F380" s="360">
        <v>2165.529</v>
      </c>
      <c r="G380" s="118">
        <v>30688.773999999998</v>
      </c>
      <c r="H380" s="54"/>
      <c r="I380" s="54"/>
      <c r="BX380" s="247"/>
      <c r="BY380" s="64"/>
      <c r="BZ380" s="254"/>
      <c r="CA380" s="254"/>
      <c r="CB380" s="254"/>
      <c r="CC380" s="254"/>
      <c r="CD380" s="254"/>
      <c r="CE380" s="247"/>
      <c r="CF380" s="64"/>
      <c r="CG380" s="255"/>
      <c r="CH380" s="255"/>
      <c r="CI380" s="255"/>
      <c r="CJ380" s="255"/>
      <c r="CK380" s="255"/>
      <c r="CL380" s="256"/>
      <c r="CM380" s="256"/>
      <c r="CN380" s="256"/>
      <c r="CO380" s="256"/>
      <c r="CP380" s="256"/>
      <c r="CQ380" s="247"/>
      <c r="CR380" s="64"/>
      <c r="CS380" s="226"/>
      <c r="CT380" s="226"/>
      <c r="CU380" s="226"/>
      <c r="CV380" s="226"/>
      <c r="CW380" s="226"/>
      <c r="CX380" s="247"/>
      <c r="CY380" s="64"/>
      <c r="CZ380" s="256"/>
      <c r="DA380" s="256"/>
      <c r="DB380" s="256"/>
      <c r="DC380" s="256"/>
      <c r="DD380" s="256"/>
    </row>
    <row r="381" spans="1:108" ht="16.5" x14ac:dyDescent="0.3">
      <c r="A381" s="391">
        <v>2025</v>
      </c>
      <c r="B381" s="353" t="s">
        <v>50</v>
      </c>
      <c r="C381" s="354" t="s">
        <v>101</v>
      </c>
      <c r="D381" s="355">
        <v>3066.53</v>
      </c>
      <c r="E381" s="355">
        <v>19849.928500000002</v>
      </c>
      <c r="F381" s="356">
        <v>1659.8275000000001</v>
      </c>
      <c r="G381" s="357">
        <v>24576.286</v>
      </c>
      <c r="H381" s="54"/>
      <c r="I381" s="54"/>
      <c r="BX381" s="247"/>
      <c r="BY381" s="64"/>
      <c r="BZ381" s="254"/>
      <c r="CA381" s="254"/>
      <c r="CB381" s="254"/>
      <c r="CC381" s="254"/>
      <c r="CD381" s="254"/>
      <c r="CE381" s="247"/>
      <c r="CF381" s="64"/>
      <c r="CG381" s="255"/>
      <c r="CH381" s="255"/>
      <c r="CI381" s="255"/>
      <c r="CJ381" s="255"/>
      <c r="CK381" s="255"/>
      <c r="CL381" s="256"/>
      <c r="CM381" s="256"/>
      <c r="CN381" s="256"/>
      <c r="CO381" s="256"/>
      <c r="CP381" s="256"/>
      <c r="CQ381" s="247"/>
      <c r="CR381" s="64"/>
      <c r="CS381" s="226"/>
      <c r="CT381" s="226"/>
      <c r="CU381" s="226"/>
      <c r="CV381" s="226"/>
      <c r="CW381" s="226"/>
      <c r="CX381" s="247"/>
      <c r="CY381" s="64"/>
      <c r="CZ381" s="256"/>
      <c r="DA381" s="256"/>
      <c r="DB381" s="256"/>
      <c r="DC381" s="256"/>
      <c r="DD381" s="256"/>
    </row>
    <row r="382" spans="1:108" ht="16.5" x14ac:dyDescent="0.3">
      <c r="A382" s="411">
        <v>2025</v>
      </c>
      <c r="B382" s="64" t="s">
        <v>51</v>
      </c>
      <c r="C382" s="358" t="s">
        <v>101</v>
      </c>
      <c r="D382" s="359">
        <v>3658.9299999999994</v>
      </c>
      <c r="E382" s="359">
        <v>19638.518000000004</v>
      </c>
      <c r="F382" s="360">
        <v>2507.0295000000001</v>
      </c>
      <c r="G382" s="118">
        <v>25804.477500000001</v>
      </c>
      <c r="H382" s="54"/>
      <c r="I382" s="54"/>
      <c r="BX382" s="247"/>
      <c r="BY382" s="64"/>
      <c r="BZ382" s="254"/>
      <c r="CA382" s="254"/>
      <c r="CB382" s="254"/>
      <c r="CC382" s="254"/>
      <c r="CD382" s="254"/>
      <c r="CE382" s="247"/>
      <c r="CF382" s="64"/>
      <c r="CG382" s="255"/>
      <c r="CH382" s="255"/>
      <c r="CI382" s="255"/>
      <c r="CJ382" s="255"/>
      <c r="CK382" s="255"/>
      <c r="CL382" s="256"/>
      <c r="CM382" s="256"/>
      <c r="CN382" s="256"/>
      <c r="CO382" s="256"/>
      <c r="CP382" s="256"/>
      <c r="CQ382" s="247"/>
      <c r="CR382" s="64"/>
      <c r="CS382" s="226"/>
      <c r="CT382" s="226"/>
      <c r="CU382" s="226"/>
      <c r="CV382" s="226"/>
      <c r="CW382" s="226"/>
      <c r="CX382" s="247"/>
      <c r="CY382" s="64"/>
      <c r="CZ382" s="256"/>
      <c r="DA382" s="256"/>
      <c r="DB382" s="256"/>
      <c r="DC382" s="256"/>
      <c r="DD382" s="256"/>
    </row>
    <row r="383" spans="1:108" ht="16.5" x14ac:dyDescent="0.3">
      <c r="A383" s="391">
        <v>2025</v>
      </c>
      <c r="B383" s="353" t="s">
        <v>52</v>
      </c>
      <c r="C383" s="354" t="s">
        <v>101</v>
      </c>
      <c r="D383" s="355">
        <v>5383.3650000000007</v>
      </c>
      <c r="E383" s="355">
        <v>25109.197999999997</v>
      </c>
      <c r="F383" s="356">
        <v>2537.8934999999997</v>
      </c>
      <c r="G383" s="357">
        <v>33030.4565</v>
      </c>
      <c r="H383" s="54"/>
      <c r="I383" s="54"/>
      <c r="BX383" s="247"/>
      <c r="BY383" s="64"/>
      <c r="BZ383" s="254"/>
      <c r="CA383" s="254"/>
      <c r="CB383" s="254"/>
      <c r="CC383" s="254"/>
      <c r="CD383" s="254"/>
      <c r="CE383" s="247"/>
      <c r="CF383" s="64"/>
      <c r="CG383" s="255"/>
      <c r="CH383" s="255"/>
      <c r="CI383" s="255"/>
      <c r="CJ383" s="255"/>
      <c r="CK383" s="255"/>
      <c r="CL383" s="256"/>
      <c r="CM383" s="256"/>
      <c r="CN383" s="256"/>
      <c r="CO383" s="256"/>
      <c r="CP383" s="256"/>
      <c r="CQ383" s="247"/>
      <c r="CR383" s="64"/>
      <c r="CS383" s="226"/>
      <c r="CT383" s="226"/>
      <c r="CU383" s="226"/>
      <c r="CV383" s="226"/>
      <c r="CW383" s="226"/>
      <c r="CX383" s="247"/>
      <c r="CY383" s="64"/>
      <c r="CZ383" s="256"/>
      <c r="DA383" s="256"/>
      <c r="DB383" s="256"/>
      <c r="DC383" s="256"/>
      <c r="DD383" s="256"/>
    </row>
    <row r="384" spans="1:108" ht="16.5" x14ac:dyDescent="0.3">
      <c r="A384" s="411">
        <v>2025</v>
      </c>
      <c r="B384" s="64" t="s">
        <v>40</v>
      </c>
      <c r="C384" s="358" t="s">
        <v>101</v>
      </c>
      <c r="D384" s="359">
        <v>6088.02</v>
      </c>
      <c r="E384" s="359">
        <v>20827.611499999999</v>
      </c>
      <c r="F384" s="360">
        <v>2107.7849999999999</v>
      </c>
      <c r="G384" s="118">
        <v>29023.416499999999</v>
      </c>
      <c r="H384" s="54"/>
      <c r="I384" s="54"/>
      <c r="BX384" s="247"/>
      <c r="BY384" s="64"/>
      <c r="BZ384" s="254"/>
      <c r="CA384" s="254"/>
      <c r="CB384" s="254"/>
      <c r="CC384" s="254"/>
      <c r="CD384" s="254"/>
      <c r="CE384" s="247"/>
      <c r="CF384" s="64"/>
      <c r="CG384" s="255"/>
      <c r="CH384" s="255"/>
      <c r="CI384" s="255"/>
      <c r="CJ384" s="255"/>
      <c r="CK384" s="255"/>
      <c r="CL384" s="256"/>
      <c r="CM384" s="256"/>
      <c r="CN384" s="256"/>
      <c r="CO384" s="256"/>
      <c r="CP384" s="256"/>
      <c r="CQ384" s="247"/>
      <c r="CR384" s="64"/>
      <c r="CS384" s="226"/>
      <c r="CT384" s="226"/>
      <c r="CU384" s="226"/>
      <c r="CV384" s="226"/>
      <c r="CW384" s="226"/>
      <c r="CX384" s="247"/>
      <c r="CY384" s="64"/>
      <c r="CZ384" s="256"/>
      <c r="DA384" s="256"/>
      <c r="DB384" s="256"/>
      <c r="DC384" s="256"/>
      <c r="DD384" s="256"/>
    </row>
    <row r="385" spans="1:108" ht="16.5" x14ac:dyDescent="0.3">
      <c r="A385" s="391">
        <v>2025</v>
      </c>
      <c r="B385" s="353" t="s">
        <v>42</v>
      </c>
      <c r="C385" s="354" t="s">
        <v>101</v>
      </c>
      <c r="D385" s="355">
        <v>3721.75</v>
      </c>
      <c r="E385" s="355">
        <v>22979.46</v>
      </c>
      <c r="F385" s="356">
        <v>2256.107</v>
      </c>
      <c r="G385" s="357">
        <v>28957.316999999999</v>
      </c>
      <c r="H385" s="54"/>
      <c r="I385" s="54"/>
      <c r="BX385" s="247"/>
      <c r="BY385" s="64"/>
      <c r="BZ385" s="254"/>
      <c r="CA385" s="254"/>
      <c r="CB385" s="254"/>
      <c r="CC385" s="254"/>
      <c r="CD385" s="254"/>
      <c r="CE385" s="247"/>
      <c r="CF385" s="64"/>
      <c r="CG385" s="255"/>
      <c r="CH385" s="255"/>
      <c r="CI385" s="255"/>
      <c r="CJ385" s="255"/>
      <c r="CK385" s="255"/>
      <c r="CL385" s="256"/>
      <c r="CM385" s="256"/>
      <c r="CN385" s="256"/>
      <c r="CO385" s="256"/>
      <c r="CP385" s="256"/>
      <c r="CQ385" s="247"/>
      <c r="CR385" s="64"/>
      <c r="CS385" s="226"/>
      <c r="CT385" s="226"/>
      <c r="CU385" s="226"/>
      <c r="CV385" s="226"/>
      <c r="CW385" s="226"/>
      <c r="CX385" s="247"/>
      <c r="CY385" s="64"/>
      <c r="CZ385" s="256"/>
      <c r="DA385" s="256"/>
      <c r="DB385" s="256"/>
      <c r="DC385" s="256"/>
      <c r="DD385" s="256"/>
    </row>
    <row r="386" spans="1:108" ht="16.5" x14ac:dyDescent="0.3">
      <c r="A386" s="411">
        <v>2025</v>
      </c>
      <c r="B386" s="64" t="s">
        <v>43</v>
      </c>
      <c r="C386" s="358" t="s">
        <v>101</v>
      </c>
      <c r="D386" s="359">
        <v>5281.5879999999997</v>
      </c>
      <c r="E386" s="359">
        <v>21331.273999999998</v>
      </c>
      <c r="F386" s="360">
        <v>2382.8759999999997</v>
      </c>
      <c r="G386" s="118">
        <v>28995.738000000005</v>
      </c>
      <c r="H386" s="54"/>
      <c r="I386" s="54"/>
      <c r="BX386" s="247"/>
      <c r="BY386" s="64"/>
      <c r="BZ386" s="254"/>
      <c r="CA386" s="254"/>
      <c r="CB386" s="254"/>
      <c r="CC386" s="254"/>
      <c r="CD386" s="254"/>
      <c r="CE386" s="247"/>
      <c r="CF386" s="64"/>
      <c r="CG386" s="255"/>
      <c r="CH386" s="255"/>
      <c r="CI386" s="255"/>
      <c r="CJ386" s="255"/>
      <c r="CK386" s="255"/>
      <c r="CL386" s="256"/>
      <c r="CM386" s="256"/>
      <c r="CN386" s="256"/>
      <c r="CO386" s="256"/>
      <c r="CP386" s="256"/>
      <c r="CQ386" s="247"/>
      <c r="CR386" s="64"/>
      <c r="CS386" s="226"/>
      <c r="CT386" s="226"/>
      <c r="CU386" s="226"/>
      <c r="CV386" s="226"/>
      <c r="CW386" s="226"/>
      <c r="CX386" s="247"/>
      <c r="CY386" s="64"/>
      <c r="CZ386" s="256"/>
      <c r="DA386" s="256"/>
      <c r="DB386" s="256"/>
      <c r="DC386" s="256"/>
      <c r="DD386" s="256"/>
    </row>
    <row r="387" spans="1:108" ht="16.5" x14ac:dyDescent="0.3">
      <c r="A387" s="391">
        <v>2025</v>
      </c>
      <c r="B387" s="353" t="s">
        <v>44</v>
      </c>
      <c r="C387" s="354" t="s">
        <v>101</v>
      </c>
      <c r="D387" s="355">
        <v>4772.3499999999995</v>
      </c>
      <c r="E387" s="355">
        <v>25468.156999999999</v>
      </c>
      <c r="F387" s="356">
        <v>2828.5365000000002</v>
      </c>
      <c r="G387" s="357">
        <v>33069.0435</v>
      </c>
      <c r="H387" s="54"/>
      <c r="I387" s="54"/>
      <c r="BX387" s="247"/>
      <c r="BY387" s="64"/>
      <c r="BZ387" s="254"/>
      <c r="CA387" s="254"/>
      <c r="CB387" s="254"/>
      <c r="CC387" s="254"/>
      <c r="CD387" s="254"/>
      <c r="CE387" s="247"/>
      <c r="CF387" s="64"/>
      <c r="CG387" s="255"/>
      <c r="CH387" s="255"/>
      <c r="CI387" s="255"/>
      <c r="CJ387" s="255"/>
      <c r="CK387" s="255"/>
      <c r="CL387" s="256"/>
      <c r="CM387" s="256"/>
      <c r="CN387" s="256"/>
      <c r="CO387" s="256"/>
      <c r="CP387" s="256"/>
      <c r="CQ387" s="247"/>
      <c r="CR387" s="64"/>
      <c r="CS387" s="226"/>
      <c r="CT387" s="226"/>
      <c r="CU387" s="226"/>
      <c r="CV387" s="226"/>
      <c r="CW387" s="226"/>
      <c r="CX387" s="247"/>
      <c r="CY387" s="64"/>
      <c r="CZ387" s="256"/>
      <c r="DA387" s="256"/>
      <c r="DB387" s="256"/>
      <c r="DC387" s="256"/>
      <c r="DD387" s="256"/>
    </row>
    <row r="388" spans="1:108" ht="16.5" x14ac:dyDescent="0.3">
      <c r="A388" s="411">
        <v>2025</v>
      </c>
      <c r="B388" s="64" t="s">
        <v>45</v>
      </c>
      <c r="C388" s="358" t="s">
        <v>101</v>
      </c>
      <c r="D388" s="359">
        <v>3391.6880000000001</v>
      </c>
      <c r="E388" s="359">
        <v>23169.565499999997</v>
      </c>
      <c r="F388" s="360">
        <v>2490.1949999999997</v>
      </c>
      <c r="G388" s="118">
        <v>29051.448499999999</v>
      </c>
      <c r="H388" s="54"/>
      <c r="I388" s="54"/>
      <c r="BX388" s="247"/>
      <c r="BY388" s="64"/>
      <c r="BZ388" s="254"/>
      <c r="CA388" s="254"/>
      <c r="CB388" s="254"/>
      <c r="CC388" s="254"/>
      <c r="CD388" s="254"/>
      <c r="CE388" s="247"/>
      <c r="CF388" s="64"/>
      <c r="CG388" s="255"/>
      <c r="CH388" s="255"/>
      <c r="CI388" s="255"/>
      <c r="CJ388" s="255"/>
      <c r="CK388" s="255"/>
      <c r="CL388" s="256"/>
      <c r="CM388" s="256"/>
      <c r="CN388" s="256"/>
      <c r="CO388" s="256"/>
      <c r="CP388" s="256"/>
      <c r="CQ388" s="247"/>
      <c r="CR388" s="64"/>
      <c r="CS388" s="226"/>
      <c r="CT388" s="226"/>
      <c r="CU388" s="226"/>
      <c r="CV388" s="226"/>
      <c r="CW388" s="226"/>
      <c r="CX388" s="247"/>
      <c r="CY388" s="64"/>
      <c r="CZ388" s="256"/>
      <c r="DA388" s="256"/>
      <c r="DB388" s="256"/>
      <c r="DC388" s="256"/>
      <c r="DD388" s="256"/>
    </row>
    <row r="389" spans="1:108" ht="16.5" x14ac:dyDescent="0.3">
      <c r="A389" s="391">
        <v>2025</v>
      </c>
      <c r="B389" s="353" t="s">
        <v>46</v>
      </c>
      <c r="C389" s="354" t="s">
        <v>101</v>
      </c>
      <c r="D389" s="355">
        <v>3985.35</v>
      </c>
      <c r="E389" s="355">
        <v>25174.329999999998</v>
      </c>
      <c r="F389" s="356">
        <v>2808.2</v>
      </c>
      <c r="G389" s="357">
        <v>31967.879999999997</v>
      </c>
      <c r="H389" s="54"/>
      <c r="I389" s="54"/>
      <c r="BX389" s="247"/>
      <c r="BY389" s="64"/>
      <c r="BZ389" s="254"/>
      <c r="CA389" s="254"/>
      <c r="CB389" s="254"/>
      <c r="CC389" s="254"/>
      <c r="CD389" s="254"/>
      <c r="CE389" s="247"/>
      <c r="CF389" s="64"/>
      <c r="CG389" s="255"/>
      <c r="CH389" s="255"/>
      <c r="CI389" s="255"/>
      <c r="CJ389" s="255"/>
      <c r="CK389" s="255"/>
      <c r="CL389" s="256"/>
      <c r="CM389" s="256"/>
      <c r="CN389" s="256"/>
      <c r="CO389" s="256"/>
      <c r="CP389" s="256"/>
      <c r="CQ389" s="247"/>
      <c r="CR389" s="64"/>
      <c r="CS389" s="226"/>
      <c r="CT389" s="226"/>
      <c r="CU389" s="226"/>
      <c r="CV389" s="226"/>
      <c r="CW389" s="226"/>
      <c r="CX389" s="247"/>
      <c r="CY389" s="64"/>
      <c r="CZ389" s="256"/>
      <c r="DA389" s="256"/>
      <c r="DB389" s="256"/>
      <c r="DC389" s="256"/>
      <c r="DD389" s="256"/>
    </row>
    <row r="390" spans="1:108" ht="16.5" x14ac:dyDescent="0.3">
      <c r="A390" s="411">
        <v>2025</v>
      </c>
      <c r="B390" s="64" t="s">
        <v>47</v>
      </c>
      <c r="C390" s="358" t="s">
        <v>101</v>
      </c>
      <c r="D390" s="359">
        <v>4674.2700000000004</v>
      </c>
      <c r="E390" s="359">
        <v>24544.5</v>
      </c>
      <c r="F390" s="360">
        <v>2902.98</v>
      </c>
      <c r="G390" s="118">
        <v>32121.75</v>
      </c>
      <c r="H390" s="54"/>
      <c r="I390" s="54"/>
      <c r="BX390" s="247"/>
      <c r="BY390" s="64"/>
      <c r="BZ390" s="254"/>
      <c r="CA390" s="254"/>
      <c r="CB390" s="254"/>
      <c r="CC390" s="254"/>
      <c r="CD390" s="254"/>
      <c r="CE390" s="247"/>
      <c r="CF390" s="64"/>
      <c r="CG390" s="255"/>
      <c r="CH390" s="255"/>
      <c r="CI390" s="255"/>
      <c r="CJ390" s="255"/>
      <c r="CK390" s="255"/>
      <c r="CL390" s="256"/>
      <c r="CM390" s="256"/>
      <c r="CN390" s="256"/>
      <c r="CO390" s="256"/>
      <c r="CP390" s="256"/>
      <c r="CQ390" s="247"/>
      <c r="CR390" s="64"/>
      <c r="CS390" s="226"/>
      <c r="CT390" s="226"/>
      <c r="CU390" s="226"/>
      <c r="CV390" s="226"/>
      <c r="CW390" s="226"/>
      <c r="CX390" s="247"/>
      <c r="CY390" s="64"/>
      <c r="CZ390" s="256"/>
      <c r="DA390" s="256"/>
      <c r="DB390" s="256"/>
      <c r="DC390" s="256"/>
      <c r="DD390" s="256"/>
    </row>
    <row r="391" spans="1:108" ht="16.5" x14ac:dyDescent="0.3">
      <c r="A391" s="391">
        <v>2025</v>
      </c>
      <c r="B391" s="353" t="s">
        <v>48</v>
      </c>
      <c r="C391" s="354" t="s">
        <v>101</v>
      </c>
      <c r="D391" s="355">
        <v>4064.5199999999995</v>
      </c>
      <c r="E391" s="355">
        <v>24435.72</v>
      </c>
      <c r="F391" s="356">
        <v>2643.34</v>
      </c>
      <c r="G391" s="357">
        <v>31143.58</v>
      </c>
      <c r="H391" s="54"/>
      <c r="I391" s="54"/>
      <c r="BX391" s="247"/>
      <c r="BY391" s="64"/>
      <c r="BZ391" s="254"/>
      <c r="CA391" s="254"/>
      <c r="CB391" s="254"/>
      <c r="CC391" s="254"/>
      <c r="CD391" s="254"/>
      <c r="CE391" s="247"/>
      <c r="CF391" s="64"/>
      <c r="CG391" s="255"/>
      <c r="CH391" s="255"/>
      <c r="CI391" s="255"/>
      <c r="CJ391" s="255"/>
      <c r="CK391" s="255"/>
      <c r="CL391" s="256"/>
      <c r="CM391" s="256"/>
      <c r="CN391" s="256"/>
      <c r="CO391" s="256"/>
      <c r="CP391" s="256"/>
      <c r="CQ391" s="247"/>
      <c r="CR391" s="64"/>
      <c r="CS391" s="226"/>
      <c r="CT391" s="226"/>
      <c r="CU391" s="226"/>
      <c r="CV391" s="226"/>
      <c r="CW391" s="226"/>
      <c r="CX391" s="247"/>
      <c r="CY391" s="64"/>
      <c r="CZ391" s="256"/>
      <c r="DA391" s="256"/>
      <c r="DB391" s="256"/>
      <c r="DC391" s="256"/>
      <c r="DD391" s="256"/>
    </row>
    <row r="392" spans="1:108" ht="16.5" x14ac:dyDescent="0.3">
      <c r="A392" s="411">
        <v>2025</v>
      </c>
      <c r="B392" s="64" t="s">
        <v>49</v>
      </c>
      <c r="C392" s="358" t="s">
        <v>101</v>
      </c>
      <c r="D392" s="359">
        <v>4334.18</v>
      </c>
      <c r="E392" s="359">
        <v>26287.119999999999</v>
      </c>
      <c r="F392" s="360">
        <v>2375.7799999999997</v>
      </c>
      <c r="G392" s="118">
        <v>32997.08</v>
      </c>
      <c r="H392" s="54"/>
      <c r="I392" s="54"/>
      <c r="BX392" s="247"/>
      <c r="BY392" s="64"/>
      <c r="BZ392" s="254"/>
      <c r="CA392" s="254"/>
      <c r="CB392" s="254"/>
      <c r="CC392" s="254"/>
      <c r="CD392" s="254"/>
      <c r="CE392" s="247"/>
      <c r="CF392" s="64"/>
      <c r="CG392" s="255"/>
      <c r="CH392" s="255"/>
      <c r="CI392" s="255"/>
      <c r="CJ392" s="255"/>
      <c r="CK392" s="255"/>
      <c r="CL392" s="256"/>
      <c r="CM392" s="256"/>
      <c r="CN392" s="256"/>
      <c r="CO392" s="256"/>
      <c r="CP392" s="256"/>
      <c r="CQ392" s="247"/>
      <c r="CR392" s="64"/>
      <c r="CS392" s="226"/>
      <c r="CT392" s="226"/>
      <c r="CU392" s="226"/>
      <c r="CV392" s="226"/>
      <c r="CW392" s="226"/>
      <c r="CX392" s="247"/>
      <c r="CY392" s="64"/>
      <c r="CZ392" s="256"/>
      <c r="DA392" s="256"/>
      <c r="DB392" s="256"/>
      <c r="DC392" s="256"/>
      <c r="DD392" s="256"/>
    </row>
    <row r="393" spans="1:108" ht="16.5" x14ac:dyDescent="0.3">
      <c r="A393" s="391">
        <v>2026</v>
      </c>
      <c r="B393" s="353" t="s">
        <v>50</v>
      </c>
      <c r="C393" s="354" t="s">
        <v>101</v>
      </c>
      <c r="D393" s="355">
        <v>3266.32</v>
      </c>
      <c r="E393" s="355">
        <v>21822.629999999997</v>
      </c>
      <c r="F393" s="356">
        <v>1864.1299999999999</v>
      </c>
      <c r="G393" s="357">
        <v>26953.08</v>
      </c>
      <c r="H393" s="54"/>
      <c r="I393" s="54"/>
      <c r="BX393" s="247"/>
      <c r="BY393" s="64"/>
      <c r="BZ393" s="254"/>
      <c r="CA393" s="254"/>
      <c r="CB393" s="254"/>
      <c r="CC393" s="254"/>
      <c r="CD393" s="254"/>
      <c r="CE393" s="247"/>
      <c r="CF393" s="64"/>
      <c r="CG393" s="255"/>
      <c r="CH393" s="255"/>
      <c r="CI393" s="255"/>
      <c r="CJ393" s="255"/>
      <c r="CK393" s="255"/>
      <c r="CL393" s="256"/>
      <c r="CM393" s="256"/>
      <c r="CN393" s="256"/>
      <c r="CO393" s="256"/>
      <c r="CP393" s="256"/>
      <c r="CQ393" s="247"/>
      <c r="CR393" s="64"/>
      <c r="CS393" s="226"/>
      <c r="CT393" s="226"/>
      <c r="CU393" s="226"/>
      <c r="CV393" s="226"/>
      <c r="CW393" s="226"/>
      <c r="CX393" s="247"/>
      <c r="CY393" s="64"/>
      <c r="CZ393" s="256"/>
      <c r="DA393" s="256"/>
      <c r="DB393" s="256"/>
      <c r="DC393" s="256"/>
      <c r="DD393" s="256"/>
    </row>
    <row r="394" spans="1:108" ht="16.5" x14ac:dyDescent="0.3">
      <c r="A394" s="411">
        <v>2026</v>
      </c>
      <c r="B394" s="64" t="s">
        <v>51</v>
      </c>
      <c r="C394" s="358" t="s">
        <v>101</v>
      </c>
      <c r="D394" s="359">
        <v>4111.1899999999996</v>
      </c>
      <c r="E394" s="359">
        <v>23286.01</v>
      </c>
      <c r="F394" s="360">
        <v>2752.17</v>
      </c>
      <c r="G394" s="118">
        <v>30149.370000000003</v>
      </c>
      <c r="H394" s="54"/>
      <c r="I394" s="54"/>
      <c r="BX394" s="247"/>
      <c r="BY394" s="64"/>
      <c r="BZ394" s="254"/>
      <c r="CA394" s="254"/>
      <c r="CB394" s="254"/>
      <c r="CC394" s="254"/>
      <c r="CD394" s="254"/>
      <c r="CE394" s="247"/>
      <c r="CF394" s="64"/>
      <c r="CG394" s="255"/>
      <c r="CH394" s="255"/>
      <c r="CI394" s="255"/>
      <c r="CJ394" s="255"/>
      <c r="CK394" s="255"/>
      <c r="CL394" s="256"/>
      <c r="CM394" s="256"/>
      <c r="CN394" s="256"/>
      <c r="CO394" s="256"/>
      <c r="CP394" s="256"/>
      <c r="CQ394" s="247"/>
      <c r="CR394" s="64"/>
      <c r="CS394" s="226"/>
      <c r="CT394" s="226"/>
      <c r="CU394" s="226"/>
      <c r="CV394" s="226"/>
      <c r="CW394" s="226"/>
      <c r="CX394" s="247"/>
      <c r="CY394" s="64"/>
      <c r="CZ394" s="256"/>
      <c r="DA394" s="256"/>
      <c r="DB394" s="256"/>
      <c r="DC394" s="256"/>
      <c r="DD394" s="256"/>
    </row>
    <row r="395" spans="1:108" ht="16.5" x14ac:dyDescent="0.3">
      <c r="A395" s="391">
        <v>2026</v>
      </c>
      <c r="B395" s="353" t="s">
        <v>52</v>
      </c>
      <c r="C395" s="354" t="s">
        <v>101</v>
      </c>
      <c r="D395" s="355">
        <v>4651.0899999999992</v>
      </c>
      <c r="E395" s="355">
        <v>26199.469999999998</v>
      </c>
      <c r="F395" s="356">
        <v>2756.7</v>
      </c>
      <c r="G395" s="357">
        <v>33607.259999999995</v>
      </c>
      <c r="H395" s="54"/>
      <c r="I395" s="54"/>
      <c r="BX395" s="247"/>
      <c r="BY395" s="64"/>
      <c r="BZ395" s="254"/>
      <c r="CA395" s="254"/>
      <c r="CB395" s="254"/>
      <c r="CC395" s="254"/>
      <c r="CD395" s="254"/>
      <c r="CE395" s="247"/>
      <c r="CF395" s="64"/>
      <c r="CG395" s="255"/>
      <c r="CH395" s="255"/>
      <c r="CI395" s="255"/>
      <c r="CJ395" s="255"/>
      <c r="CK395" s="255"/>
      <c r="CL395" s="256"/>
      <c r="CM395" s="256"/>
      <c r="CN395" s="256"/>
      <c r="CO395" s="256"/>
      <c r="CP395" s="256"/>
      <c r="CQ395" s="247"/>
      <c r="CR395" s="64"/>
      <c r="CS395" s="226"/>
      <c r="CT395" s="226"/>
      <c r="CU395" s="226"/>
      <c r="CV395" s="226"/>
      <c r="CW395" s="226"/>
      <c r="CX395" s="247"/>
      <c r="CY395" s="64"/>
      <c r="CZ395" s="256"/>
      <c r="DA395" s="256"/>
      <c r="DB395" s="256"/>
      <c r="DC395" s="256"/>
      <c r="DD395" s="256"/>
    </row>
    <row r="396" spans="1:108" ht="16.5" x14ac:dyDescent="0.3">
      <c r="A396" s="411">
        <v>2026</v>
      </c>
      <c r="B396" s="64" t="s">
        <v>40</v>
      </c>
      <c r="C396" s="358" t="s">
        <v>101</v>
      </c>
      <c r="D396" s="359">
        <v>4754.1099999999997</v>
      </c>
      <c r="E396" s="359">
        <v>23515.74</v>
      </c>
      <c r="F396" s="360">
        <v>2417.0899999999997</v>
      </c>
      <c r="G396" s="118">
        <v>30686.94</v>
      </c>
      <c r="H396" s="54"/>
      <c r="I396" s="54"/>
      <c r="BX396" s="247"/>
      <c r="BY396" s="64"/>
      <c r="BZ396" s="254"/>
      <c r="CA396" s="254"/>
      <c r="CB396" s="254"/>
      <c r="CC396" s="254"/>
      <c r="CD396" s="254"/>
      <c r="CE396" s="247"/>
      <c r="CF396" s="64"/>
      <c r="CG396" s="255"/>
      <c r="CH396" s="255"/>
      <c r="CI396" s="255"/>
      <c r="CJ396" s="255"/>
      <c r="CK396" s="255"/>
      <c r="CL396" s="256"/>
      <c r="CM396" s="256"/>
      <c r="CN396" s="256"/>
      <c r="CO396" s="256"/>
      <c r="CP396" s="256"/>
      <c r="CQ396" s="247"/>
      <c r="CR396" s="64"/>
      <c r="CS396" s="226"/>
      <c r="CT396" s="226"/>
      <c r="CU396" s="226"/>
      <c r="CV396" s="226"/>
      <c r="CW396" s="226"/>
      <c r="CX396" s="247"/>
      <c r="CY396" s="64"/>
      <c r="CZ396" s="256"/>
      <c r="DA396" s="256"/>
      <c r="DB396" s="256"/>
      <c r="DC396" s="256"/>
      <c r="DD396" s="256"/>
    </row>
    <row r="397" spans="1:108" ht="16.5" x14ac:dyDescent="0.3">
      <c r="A397" s="391">
        <v>2026</v>
      </c>
      <c r="B397" s="353" t="s">
        <v>42</v>
      </c>
      <c r="C397" s="354" t="s">
        <v>101</v>
      </c>
      <c r="D397" s="355">
        <v>5170.54</v>
      </c>
      <c r="E397" s="355">
        <v>25076.84</v>
      </c>
      <c r="F397" s="356">
        <v>2733.75</v>
      </c>
      <c r="G397" s="357">
        <v>32981.129999999997</v>
      </c>
      <c r="H397" s="54"/>
      <c r="I397" s="54"/>
      <c r="BX397" s="247"/>
      <c r="BY397" s="64"/>
      <c r="BZ397" s="254"/>
      <c r="CA397" s="254"/>
      <c r="CB397" s="254"/>
      <c r="CC397" s="254"/>
      <c r="CD397" s="254"/>
      <c r="CE397" s="247"/>
      <c r="CF397" s="64"/>
      <c r="CG397" s="255"/>
      <c r="CH397" s="255"/>
      <c r="CI397" s="255"/>
      <c r="CJ397" s="255"/>
      <c r="CK397" s="255"/>
      <c r="CL397" s="256"/>
      <c r="CM397" s="256"/>
      <c r="CN397" s="256"/>
      <c r="CO397" s="256"/>
      <c r="CP397" s="256"/>
      <c r="CQ397" s="247"/>
      <c r="CR397" s="64"/>
      <c r="CS397" s="226"/>
      <c r="CT397" s="226"/>
      <c r="CU397" s="226"/>
      <c r="CV397" s="226"/>
      <c r="CW397" s="226"/>
      <c r="CX397" s="247"/>
      <c r="CY397" s="64"/>
      <c r="CZ397" s="256"/>
      <c r="DA397" s="256"/>
      <c r="DB397" s="256"/>
      <c r="DC397" s="256"/>
      <c r="DD397" s="256"/>
    </row>
    <row r="398" spans="1:108" ht="16.5" x14ac:dyDescent="0.3">
      <c r="A398" s="411">
        <v>2026</v>
      </c>
      <c r="B398" s="64" t="s">
        <v>43</v>
      </c>
      <c r="C398" s="358" t="s">
        <v>101</v>
      </c>
      <c r="D398" s="359">
        <v>4585.8</v>
      </c>
      <c r="E398" s="359">
        <v>24302.77</v>
      </c>
      <c r="F398" s="360">
        <v>2056.2399999999998</v>
      </c>
      <c r="G398" s="118">
        <v>30944.809999999998</v>
      </c>
      <c r="H398" s="54"/>
      <c r="I398" s="54"/>
      <c r="BX398" s="247"/>
      <c r="BY398" s="64"/>
      <c r="BZ398" s="254"/>
      <c r="CA398" s="254"/>
      <c r="CB398" s="254"/>
      <c r="CC398" s="254"/>
      <c r="CD398" s="254"/>
      <c r="CE398" s="247"/>
      <c r="CF398" s="64"/>
      <c r="CG398" s="255"/>
      <c r="CH398" s="255"/>
      <c r="CI398" s="255"/>
      <c r="CJ398" s="255"/>
      <c r="CK398" s="255"/>
      <c r="CL398" s="256"/>
      <c r="CM398" s="256"/>
      <c r="CN398" s="256"/>
      <c r="CO398" s="256"/>
      <c r="CP398" s="256"/>
      <c r="CQ398" s="247"/>
      <c r="CR398" s="64"/>
      <c r="CS398" s="226"/>
      <c r="CT398" s="226"/>
      <c r="CU398" s="226"/>
      <c r="CV398" s="226"/>
      <c r="CW398" s="226"/>
      <c r="CX398" s="247"/>
      <c r="CY398" s="64"/>
      <c r="CZ398" s="256"/>
      <c r="DA398" s="256"/>
      <c r="DB398" s="256"/>
      <c r="DC398" s="256"/>
      <c r="DD398" s="256"/>
    </row>
    <row r="399" spans="1:108" ht="16.5" x14ac:dyDescent="0.3">
      <c r="A399" s="391">
        <v>2020</v>
      </c>
      <c r="B399" s="353" t="s">
        <v>50</v>
      </c>
      <c r="C399" s="354" t="s">
        <v>104</v>
      </c>
      <c r="D399" s="355">
        <v>1535.9974999999999</v>
      </c>
      <c r="E399" s="355">
        <v>15053.094500000005</v>
      </c>
      <c r="F399" s="356">
        <v>5023.5625</v>
      </c>
      <c r="G399" s="357">
        <v>21612.654500000004</v>
      </c>
      <c r="H399" s="54"/>
      <c r="I399" s="54"/>
      <c r="BX399" s="247"/>
      <c r="BY399" s="64"/>
      <c r="BZ399" s="254"/>
      <c r="CA399" s="254"/>
      <c r="CB399" s="254"/>
      <c r="CC399" s="254"/>
      <c r="CD399" s="254"/>
      <c r="CE399" s="247"/>
      <c r="CF399" s="64"/>
      <c r="CG399" s="255"/>
      <c r="CH399" s="255"/>
      <c r="CI399" s="255"/>
      <c r="CJ399" s="255"/>
      <c r="CK399" s="255"/>
      <c r="CL399" s="256"/>
      <c r="CM399" s="256"/>
      <c r="CN399" s="256"/>
      <c r="CO399" s="256"/>
      <c r="CP399" s="256"/>
      <c r="CQ399" s="247"/>
      <c r="CR399" s="64"/>
      <c r="CS399" s="226"/>
      <c r="CT399" s="226"/>
      <c r="CU399" s="226"/>
      <c r="CV399" s="226"/>
      <c r="CW399" s="226"/>
      <c r="CX399" s="247"/>
      <c r="CY399" s="64"/>
      <c r="CZ399" s="256"/>
      <c r="DA399" s="256"/>
      <c r="DB399" s="256"/>
      <c r="DC399" s="256"/>
      <c r="DD399" s="256"/>
    </row>
    <row r="400" spans="1:108" ht="16.5" x14ac:dyDescent="0.3">
      <c r="A400" s="411">
        <v>2020</v>
      </c>
      <c r="B400" s="64" t="s">
        <v>51</v>
      </c>
      <c r="C400" s="358" t="s">
        <v>104</v>
      </c>
      <c r="D400" s="359">
        <v>1935.6374999999998</v>
      </c>
      <c r="E400" s="359">
        <v>15307.008500000004</v>
      </c>
      <c r="F400" s="360">
        <v>5012.5225</v>
      </c>
      <c r="G400" s="118">
        <v>22255.168500000003</v>
      </c>
      <c r="H400" s="54"/>
      <c r="I400" s="54"/>
      <c r="BX400" s="247"/>
      <c r="BY400" s="64"/>
      <c r="BZ400" s="254"/>
      <c r="CA400" s="254"/>
      <c r="CB400" s="254"/>
      <c r="CC400" s="254"/>
      <c r="CD400" s="254"/>
      <c r="CE400" s="247"/>
      <c r="CF400" s="64"/>
      <c r="CG400" s="255"/>
      <c r="CH400" s="255"/>
      <c r="CI400" s="255"/>
      <c r="CJ400" s="255"/>
      <c r="CK400" s="255"/>
      <c r="CL400" s="256"/>
      <c r="CM400" s="256"/>
      <c r="CN400" s="256"/>
      <c r="CO400" s="256"/>
      <c r="CP400" s="256"/>
      <c r="CQ400" s="247"/>
      <c r="CR400" s="64"/>
      <c r="CS400" s="226"/>
      <c r="CT400" s="226"/>
      <c r="CU400" s="226"/>
      <c r="CV400" s="226"/>
      <c r="CW400" s="226"/>
      <c r="CX400" s="247"/>
      <c r="CY400" s="64"/>
      <c r="CZ400" s="256"/>
      <c r="DA400" s="256"/>
      <c r="DB400" s="256"/>
      <c r="DC400" s="256"/>
      <c r="DD400" s="256"/>
    </row>
    <row r="401" spans="1:108" ht="16.5" x14ac:dyDescent="0.3">
      <c r="A401" s="391">
        <v>2020</v>
      </c>
      <c r="B401" s="353" t="s">
        <v>52</v>
      </c>
      <c r="C401" s="354" t="s">
        <v>104</v>
      </c>
      <c r="D401" s="355">
        <v>1873.8275000000001</v>
      </c>
      <c r="E401" s="355">
        <v>12746.2875</v>
      </c>
      <c r="F401" s="356">
        <v>4315.4400000000005</v>
      </c>
      <c r="G401" s="357">
        <v>18935.555</v>
      </c>
      <c r="H401" s="54"/>
      <c r="I401" s="54"/>
      <c r="BX401" s="247"/>
      <c r="BY401" s="64"/>
      <c r="BZ401" s="254"/>
      <c r="CA401" s="254"/>
      <c r="CB401" s="254"/>
      <c r="CC401" s="254"/>
      <c r="CD401" s="254"/>
      <c r="CE401" s="247"/>
      <c r="CF401" s="64"/>
      <c r="CG401" s="255"/>
      <c r="CH401" s="255"/>
      <c r="CI401" s="255"/>
      <c r="CJ401" s="255"/>
      <c r="CK401" s="255"/>
      <c r="CL401" s="256"/>
      <c r="CM401" s="256"/>
      <c r="CN401" s="256"/>
      <c r="CO401" s="256"/>
      <c r="CP401" s="256"/>
      <c r="CQ401" s="247"/>
      <c r="CR401" s="64"/>
      <c r="CS401" s="226"/>
      <c r="CT401" s="226"/>
      <c r="CU401" s="226"/>
      <c r="CV401" s="226"/>
      <c r="CW401" s="226"/>
      <c r="CX401" s="247"/>
      <c r="CY401" s="64"/>
      <c r="CZ401" s="256"/>
      <c r="DA401" s="256"/>
      <c r="DB401" s="256"/>
      <c r="DC401" s="256"/>
      <c r="DD401" s="256"/>
    </row>
    <row r="402" spans="1:108" ht="16.5" x14ac:dyDescent="0.3">
      <c r="A402" s="411">
        <v>2020</v>
      </c>
      <c r="B402" s="64" t="s">
        <v>40</v>
      </c>
      <c r="C402" s="358" t="s">
        <v>104</v>
      </c>
      <c r="D402" s="359">
        <v>31.9</v>
      </c>
      <c r="E402" s="359">
        <v>7037.527000000001</v>
      </c>
      <c r="F402" s="360">
        <v>685.67499999999995</v>
      </c>
      <c r="G402" s="118">
        <v>7755.1020000000008</v>
      </c>
      <c r="H402" s="54"/>
      <c r="I402" s="54"/>
      <c r="BX402" s="247"/>
      <c r="BY402" s="64"/>
      <c r="BZ402" s="254"/>
      <c r="CA402" s="254"/>
      <c r="CB402" s="254"/>
      <c r="CC402" s="254"/>
      <c r="CD402" s="254"/>
      <c r="CE402" s="247"/>
      <c r="CF402" s="64"/>
      <c r="CG402" s="255"/>
      <c r="CH402" s="255"/>
      <c r="CI402" s="255"/>
      <c r="CJ402" s="255"/>
      <c r="CK402" s="255"/>
      <c r="CL402" s="256"/>
      <c r="CM402" s="256"/>
      <c r="CN402" s="256"/>
      <c r="CO402" s="256"/>
      <c r="CP402" s="256"/>
      <c r="CQ402" s="247"/>
      <c r="CR402" s="64"/>
      <c r="CS402" s="226"/>
      <c r="CT402" s="226"/>
      <c r="CU402" s="226"/>
      <c r="CV402" s="226"/>
      <c r="CW402" s="226"/>
      <c r="CX402" s="247"/>
      <c r="CY402" s="64"/>
      <c r="CZ402" s="256"/>
      <c r="DA402" s="256"/>
      <c r="DB402" s="256"/>
      <c r="DC402" s="256"/>
      <c r="DD402" s="256"/>
    </row>
    <row r="403" spans="1:108" ht="16.5" x14ac:dyDescent="0.3">
      <c r="A403" s="391">
        <v>2020</v>
      </c>
      <c r="B403" s="353" t="s">
        <v>42</v>
      </c>
      <c r="C403" s="354" t="s">
        <v>104</v>
      </c>
      <c r="D403" s="355">
        <v>1259.0499999999997</v>
      </c>
      <c r="E403" s="355">
        <v>11464.144500190736</v>
      </c>
      <c r="F403" s="356">
        <v>3175.25</v>
      </c>
      <c r="G403" s="357">
        <v>15898.444500190737</v>
      </c>
      <c r="H403" s="54"/>
      <c r="I403" s="54"/>
      <c r="BX403" s="247"/>
      <c r="BY403" s="64"/>
      <c r="BZ403" s="254"/>
      <c r="CA403" s="254"/>
      <c r="CB403" s="254"/>
      <c r="CC403" s="254"/>
      <c r="CD403" s="254"/>
      <c r="CE403" s="247"/>
      <c r="CF403" s="64"/>
      <c r="CG403" s="255"/>
      <c r="CH403" s="255"/>
      <c r="CI403" s="255"/>
      <c r="CJ403" s="255"/>
      <c r="CK403" s="255"/>
      <c r="CL403" s="256"/>
      <c r="CM403" s="256"/>
      <c r="CN403" s="256"/>
      <c r="CO403" s="256"/>
      <c r="CP403" s="256"/>
      <c r="CQ403" s="247"/>
      <c r="CR403" s="64"/>
      <c r="CS403" s="226"/>
      <c r="CT403" s="226"/>
      <c r="CU403" s="226"/>
      <c r="CV403" s="226"/>
      <c r="CW403" s="226"/>
      <c r="CX403" s="247"/>
      <c r="CY403" s="64"/>
      <c r="CZ403" s="256"/>
      <c r="DA403" s="256"/>
      <c r="DB403" s="256"/>
      <c r="DC403" s="256"/>
      <c r="DD403" s="256"/>
    </row>
    <row r="404" spans="1:108" ht="16.5" x14ac:dyDescent="0.3">
      <c r="A404" s="411">
        <v>2020</v>
      </c>
      <c r="B404" s="64" t="s">
        <v>43</v>
      </c>
      <c r="C404" s="358" t="s">
        <v>104</v>
      </c>
      <c r="D404" s="359">
        <v>1851.1475</v>
      </c>
      <c r="E404" s="359">
        <v>13333.377000000002</v>
      </c>
      <c r="F404" s="360">
        <v>4248.9519999999993</v>
      </c>
      <c r="G404" s="118">
        <v>19433.476500000004</v>
      </c>
      <c r="H404" s="54"/>
      <c r="I404" s="54"/>
      <c r="BX404" s="247"/>
      <c r="BY404" s="64"/>
      <c r="BZ404" s="254"/>
      <c r="CA404" s="254"/>
      <c r="CB404" s="254"/>
      <c r="CC404" s="254"/>
      <c r="CD404" s="254"/>
      <c r="CE404" s="247"/>
      <c r="CF404" s="64"/>
      <c r="CG404" s="255"/>
      <c r="CH404" s="255"/>
      <c r="CI404" s="255"/>
      <c r="CJ404" s="255"/>
      <c r="CK404" s="255"/>
      <c r="CL404" s="256"/>
      <c r="CM404" s="256"/>
      <c r="CN404" s="256"/>
      <c r="CO404" s="256"/>
      <c r="CP404" s="256"/>
      <c r="CQ404" s="247"/>
      <c r="CR404" s="64"/>
      <c r="CS404" s="226"/>
      <c r="CT404" s="226"/>
      <c r="CU404" s="226"/>
      <c r="CV404" s="226"/>
      <c r="CW404" s="226"/>
      <c r="CX404" s="247"/>
      <c r="CY404" s="64"/>
      <c r="CZ404" s="256"/>
      <c r="DA404" s="256"/>
      <c r="DB404" s="256"/>
      <c r="DC404" s="256"/>
      <c r="DD404" s="256"/>
    </row>
    <row r="405" spans="1:108" ht="16.5" x14ac:dyDescent="0.3">
      <c r="A405" s="391">
        <v>2020</v>
      </c>
      <c r="B405" s="353" t="s">
        <v>44</v>
      </c>
      <c r="C405" s="354" t="s">
        <v>104</v>
      </c>
      <c r="D405" s="355">
        <v>2160.9700000000003</v>
      </c>
      <c r="E405" s="355">
        <v>18493.874500000005</v>
      </c>
      <c r="F405" s="356">
        <v>5541.6774999999998</v>
      </c>
      <c r="G405" s="357">
        <v>26196.522000000004</v>
      </c>
      <c r="H405" s="54"/>
      <c r="I405" s="54"/>
      <c r="BX405" s="247"/>
      <c r="BY405" s="64"/>
      <c r="BZ405" s="254"/>
      <c r="CA405" s="254"/>
      <c r="CB405" s="254"/>
      <c r="CC405" s="254"/>
      <c r="CD405" s="254"/>
      <c r="CE405" s="247"/>
      <c r="CF405" s="64"/>
      <c r="CG405" s="255"/>
      <c r="CH405" s="255"/>
      <c r="CI405" s="255"/>
      <c r="CJ405" s="255"/>
      <c r="CK405" s="255"/>
      <c r="CL405" s="256"/>
      <c r="CM405" s="256"/>
      <c r="CN405" s="256"/>
      <c r="CO405" s="256"/>
      <c r="CP405" s="256"/>
      <c r="CQ405" s="247"/>
      <c r="CR405" s="64"/>
      <c r="CS405" s="226"/>
      <c r="CT405" s="226"/>
      <c r="CU405" s="226"/>
      <c r="CV405" s="226"/>
      <c r="CW405" s="226"/>
      <c r="CX405" s="247"/>
      <c r="CY405" s="64"/>
      <c r="CZ405" s="256"/>
      <c r="DA405" s="256"/>
      <c r="DB405" s="256"/>
      <c r="DC405" s="256"/>
      <c r="DD405" s="256"/>
    </row>
    <row r="406" spans="1:108" ht="16.5" x14ac:dyDescent="0.3">
      <c r="A406" s="411">
        <v>2020</v>
      </c>
      <c r="B406" s="64" t="s">
        <v>45</v>
      </c>
      <c r="C406" s="358" t="s">
        <v>104</v>
      </c>
      <c r="D406" s="359">
        <v>2014.4124999999999</v>
      </c>
      <c r="E406" s="359">
        <v>16586.950498474122</v>
      </c>
      <c r="F406" s="360">
        <v>4565.7649999999994</v>
      </c>
      <c r="G406" s="118">
        <v>23167.12799847412</v>
      </c>
      <c r="H406" s="54"/>
      <c r="I406" s="54"/>
      <c r="BX406" s="247"/>
      <c r="BY406" s="64"/>
      <c r="BZ406" s="254"/>
      <c r="CA406" s="254"/>
      <c r="CB406" s="254"/>
      <c r="CC406" s="254"/>
      <c r="CD406" s="254"/>
      <c r="CE406" s="247"/>
      <c r="CF406" s="64"/>
      <c r="CG406" s="255"/>
      <c r="CH406" s="255"/>
      <c r="CI406" s="255"/>
      <c r="CJ406" s="255"/>
      <c r="CK406" s="255"/>
      <c r="CL406" s="256"/>
      <c r="CM406" s="256"/>
      <c r="CN406" s="256"/>
      <c r="CO406" s="256"/>
      <c r="CP406" s="256"/>
      <c r="CQ406" s="247"/>
      <c r="CR406" s="64"/>
      <c r="CS406" s="226"/>
      <c r="CT406" s="226"/>
      <c r="CU406" s="226"/>
      <c r="CV406" s="226"/>
      <c r="CW406" s="226"/>
      <c r="CX406" s="247"/>
      <c r="CY406" s="64"/>
      <c r="CZ406" s="256"/>
      <c r="DA406" s="256"/>
      <c r="DB406" s="256"/>
      <c r="DC406" s="256"/>
      <c r="DD406" s="256"/>
    </row>
    <row r="407" spans="1:108" ht="16.5" x14ac:dyDescent="0.3">
      <c r="A407" s="391">
        <v>2020</v>
      </c>
      <c r="B407" s="353" t="s">
        <v>46</v>
      </c>
      <c r="C407" s="354" t="s">
        <v>104</v>
      </c>
      <c r="D407" s="355">
        <v>2431.6799999999998</v>
      </c>
      <c r="E407" s="355">
        <v>16163.430501525876</v>
      </c>
      <c r="F407" s="356">
        <v>5171.5599999999995</v>
      </c>
      <c r="G407" s="357">
        <v>23766.670501525874</v>
      </c>
      <c r="H407" s="54"/>
      <c r="I407" s="54"/>
      <c r="BX407" s="247"/>
      <c r="BY407" s="64"/>
      <c r="BZ407" s="254"/>
      <c r="CA407" s="254"/>
      <c r="CB407" s="254"/>
      <c r="CC407" s="254"/>
      <c r="CD407" s="254"/>
      <c r="CE407" s="247"/>
      <c r="CF407" s="64"/>
      <c r="CG407" s="255"/>
      <c r="CH407" s="255"/>
      <c r="CI407" s="255"/>
      <c r="CJ407" s="255"/>
      <c r="CK407" s="255"/>
      <c r="CL407" s="256"/>
      <c r="CM407" s="256"/>
      <c r="CN407" s="256"/>
      <c r="CO407" s="256"/>
      <c r="CP407" s="256"/>
      <c r="CQ407" s="247"/>
      <c r="CR407" s="64"/>
      <c r="CS407" s="226"/>
      <c r="CT407" s="226"/>
      <c r="CU407" s="226"/>
      <c r="CV407" s="226"/>
      <c r="CW407" s="226"/>
      <c r="CX407" s="247"/>
      <c r="CY407" s="64"/>
      <c r="CZ407" s="256"/>
      <c r="DA407" s="256"/>
      <c r="DB407" s="256"/>
      <c r="DC407" s="256"/>
      <c r="DD407" s="256"/>
    </row>
    <row r="408" spans="1:108" ht="16.5" x14ac:dyDescent="0.3">
      <c r="A408" s="410">
        <v>2020</v>
      </c>
      <c r="B408" s="64" t="s">
        <v>47</v>
      </c>
      <c r="C408" s="358" t="s">
        <v>104</v>
      </c>
      <c r="D408" s="359">
        <v>2696.2275</v>
      </c>
      <c r="E408" s="359">
        <v>17779.943499237059</v>
      </c>
      <c r="F408" s="360">
        <v>3934.63</v>
      </c>
      <c r="G408" s="118">
        <v>24410.800999237061</v>
      </c>
      <c r="H408" s="54"/>
      <c r="I408" s="54"/>
      <c r="BX408" s="247"/>
      <c r="BY408" s="64"/>
      <c r="BZ408" s="254"/>
      <c r="CA408" s="254"/>
      <c r="CB408" s="254"/>
      <c r="CC408" s="254"/>
      <c r="CD408" s="254"/>
      <c r="CE408" s="247"/>
      <c r="CF408" s="64"/>
      <c r="CG408" s="255"/>
      <c r="CH408" s="255"/>
      <c r="CI408" s="255"/>
      <c r="CJ408" s="255"/>
      <c r="CK408" s="255"/>
      <c r="CL408" s="256"/>
      <c r="CM408" s="256"/>
      <c r="CN408" s="256"/>
      <c r="CO408" s="256"/>
      <c r="CP408" s="256"/>
      <c r="CQ408" s="247"/>
      <c r="CR408" s="64"/>
      <c r="CS408" s="226"/>
      <c r="CT408" s="226"/>
      <c r="CU408" s="226"/>
      <c r="CV408" s="226"/>
      <c r="CW408" s="226"/>
      <c r="CX408" s="247"/>
      <c r="CY408" s="64"/>
      <c r="CZ408" s="256"/>
      <c r="DA408" s="256"/>
      <c r="DB408" s="256"/>
      <c r="DC408" s="256"/>
      <c r="DD408" s="256"/>
    </row>
    <row r="409" spans="1:108" ht="16.5" x14ac:dyDescent="0.3">
      <c r="A409" s="391">
        <v>2020</v>
      </c>
      <c r="B409" s="353" t="s">
        <v>48</v>
      </c>
      <c r="C409" s="354" t="s">
        <v>104</v>
      </c>
      <c r="D409" s="355">
        <v>2415.6824999999999</v>
      </c>
      <c r="E409" s="355">
        <v>16662.948001525878</v>
      </c>
      <c r="F409" s="356">
        <v>4110.5950000000003</v>
      </c>
      <c r="G409" s="357">
        <v>23189.225501525878</v>
      </c>
      <c r="H409" s="54"/>
      <c r="I409" s="54"/>
      <c r="BX409" s="247"/>
      <c r="BY409" s="64"/>
      <c r="BZ409" s="254"/>
      <c r="CA409" s="254"/>
      <c r="CB409" s="254"/>
      <c r="CC409" s="254"/>
      <c r="CD409" s="254"/>
      <c r="CE409" s="247"/>
      <c r="CF409" s="64"/>
      <c r="CG409" s="255"/>
      <c r="CH409" s="255"/>
      <c r="CI409" s="255"/>
      <c r="CJ409" s="255"/>
      <c r="CK409" s="255"/>
      <c r="CL409" s="256"/>
      <c r="CM409" s="256"/>
      <c r="CN409" s="256"/>
      <c r="CO409" s="256"/>
      <c r="CP409" s="256"/>
      <c r="CQ409" s="247"/>
      <c r="CR409" s="64"/>
      <c r="CS409" s="226"/>
      <c r="CT409" s="226"/>
      <c r="CU409" s="226"/>
      <c r="CV409" s="226"/>
      <c r="CW409" s="226"/>
      <c r="CX409" s="247"/>
      <c r="CY409" s="64"/>
      <c r="CZ409" s="256"/>
      <c r="DA409" s="256"/>
      <c r="DB409" s="256"/>
      <c r="DC409" s="256"/>
      <c r="DD409" s="256"/>
    </row>
    <row r="410" spans="1:108" ht="16.5" x14ac:dyDescent="0.3">
      <c r="A410" s="410">
        <v>2020</v>
      </c>
      <c r="B410" s="64" t="s">
        <v>49</v>
      </c>
      <c r="C410" s="358" t="s">
        <v>104</v>
      </c>
      <c r="D410" s="359">
        <v>1949.73</v>
      </c>
      <c r="E410" s="359">
        <v>19423.873999999996</v>
      </c>
      <c r="F410" s="360">
        <v>4415.0825051879883</v>
      </c>
      <c r="G410" s="118">
        <v>25788.686505187987</v>
      </c>
      <c r="H410" s="54"/>
      <c r="I410" s="54"/>
      <c r="BX410" s="247"/>
      <c r="BY410" s="64"/>
      <c r="BZ410" s="254"/>
      <c r="CA410" s="254"/>
      <c r="CB410" s="254"/>
      <c r="CC410" s="254"/>
      <c r="CD410" s="254"/>
      <c r="CE410" s="247"/>
      <c r="CF410" s="64"/>
      <c r="CG410" s="255"/>
      <c r="CH410" s="255"/>
      <c r="CI410" s="255"/>
      <c r="CJ410" s="255"/>
      <c r="CK410" s="255"/>
      <c r="CL410" s="256"/>
      <c r="CM410" s="256"/>
      <c r="CN410" s="256"/>
      <c r="CO410" s="256"/>
      <c r="CP410" s="256"/>
      <c r="CQ410" s="247"/>
      <c r="CR410" s="64"/>
      <c r="CS410" s="226"/>
      <c r="CT410" s="226"/>
      <c r="CU410" s="226"/>
      <c r="CV410" s="226"/>
      <c r="CW410" s="226"/>
      <c r="CX410" s="247"/>
      <c r="CY410" s="64"/>
      <c r="CZ410" s="256"/>
      <c r="DA410" s="256"/>
      <c r="DB410" s="256"/>
      <c r="DC410" s="256"/>
      <c r="DD410" s="256"/>
    </row>
    <row r="411" spans="1:108" ht="16.5" x14ac:dyDescent="0.3">
      <c r="A411" s="391">
        <v>2021</v>
      </c>
      <c r="B411" s="353" t="s">
        <v>50</v>
      </c>
      <c r="C411" s="354" t="s">
        <v>104</v>
      </c>
      <c r="D411" s="355">
        <v>1448.2175</v>
      </c>
      <c r="E411" s="355">
        <v>17672.161499999995</v>
      </c>
      <c r="F411" s="356">
        <v>4879.4549942016602</v>
      </c>
      <c r="G411" s="357">
        <v>23999.833994201654</v>
      </c>
      <c r="H411" s="54"/>
      <c r="I411" s="54"/>
      <c r="BX411" s="247"/>
      <c r="BY411" s="64"/>
      <c r="BZ411" s="254"/>
      <c r="CA411" s="254"/>
      <c r="CB411" s="254"/>
      <c r="CC411" s="254"/>
      <c r="CD411" s="254"/>
      <c r="CE411" s="247"/>
      <c r="CF411" s="64"/>
      <c r="CG411" s="255"/>
      <c r="CH411" s="255"/>
      <c r="CI411" s="255"/>
      <c r="CJ411" s="255"/>
      <c r="CK411" s="255"/>
      <c r="CL411" s="256"/>
      <c r="CM411" s="256"/>
      <c r="CN411" s="256"/>
      <c r="CO411" s="256"/>
      <c r="CP411" s="256"/>
      <c r="CQ411" s="247"/>
      <c r="CR411" s="64"/>
      <c r="CS411" s="226"/>
      <c r="CT411" s="226"/>
      <c r="CU411" s="226"/>
      <c r="CV411" s="226"/>
      <c r="CW411" s="226"/>
      <c r="CX411" s="247"/>
      <c r="CY411" s="64"/>
      <c r="CZ411" s="256"/>
      <c r="DA411" s="256"/>
      <c r="DB411" s="256"/>
      <c r="DC411" s="256"/>
      <c r="DD411" s="256"/>
    </row>
    <row r="412" spans="1:108" ht="16.5" x14ac:dyDescent="0.3">
      <c r="A412" s="410">
        <v>2021</v>
      </c>
      <c r="B412" s="64" t="s">
        <v>51</v>
      </c>
      <c r="C412" s="358" t="s">
        <v>104</v>
      </c>
      <c r="D412" s="359">
        <v>2758.8525</v>
      </c>
      <c r="E412" s="359">
        <v>16611.894499999999</v>
      </c>
      <c r="F412" s="360">
        <v>5046.5575024</v>
      </c>
      <c r="G412" s="118">
        <v>24417.304502399995</v>
      </c>
      <c r="H412" s="54"/>
      <c r="I412" s="54"/>
      <c r="BX412" s="247"/>
      <c r="BY412" s="64"/>
      <c r="BZ412" s="254"/>
      <c r="CA412" s="254"/>
      <c r="CB412" s="254"/>
      <c r="CC412" s="254"/>
      <c r="CD412" s="254"/>
      <c r="CE412" s="247"/>
      <c r="CF412" s="64"/>
      <c r="CG412" s="255"/>
      <c r="CH412" s="255"/>
      <c r="CI412" s="255"/>
      <c r="CJ412" s="255"/>
      <c r="CK412" s="255"/>
      <c r="CL412" s="256"/>
      <c r="CM412" s="256"/>
      <c r="CN412" s="256"/>
      <c r="CO412" s="256"/>
      <c r="CP412" s="256"/>
      <c r="CQ412" s="247"/>
      <c r="CR412" s="64"/>
      <c r="CS412" s="226"/>
      <c r="CT412" s="226"/>
      <c r="CU412" s="226"/>
      <c r="CV412" s="226"/>
      <c r="CW412" s="226"/>
      <c r="CX412" s="247"/>
      <c r="CY412" s="64"/>
      <c r="CZ412" s="256"/>
      <c r="DA412" s="256"/>
      <c r="DB412" s="256"/>
      <c r="DC412" s="256"/>
      <c r="DD412" s="256"/>
    </row>
    <row r="413" spans="1:108" ht="16.5" x14ac:dyDescent="0.3">
      <c r="A413" s="391">
        <v>2021</v>
      </c>
      <c r="B413" s="353" t="s">
        <v>52</v>
      </c>
      <c r="C413" s="354" t="s">
        <v>104</v>
      </c>
      <c r="D413" s="355">
        <v>2697.6899999999996</v>
      </c>
      <c r="E413" s="355">
        <v>19645.980000000007</v>
      </c>
      <c r="F413" s="356">
        <v>5588.4100036621094</v>
      </c>
      <c r="G413" s="357">
        <v>27932.080003662115</v>
      </c>
      <c r="H413" s="54"/>
      <c r="I413" s="54"/>
      <c r="BX413" s="247"/>
      <c r="BY413" s="64"/>
      <c r="BZ413" s="254"/>
      <c r="CA413" s="254"/>
      <c r="CB413" s="254"/>
      <c r="CC413" s="254"/>
      <c r="CD413" s="254"/>
      <c r="CE413" s="247"/>
      <c r="CF413" s="64"/>
      <c r="CG413" s="255"/>
      <c r="CH413" s="255"/>
      <c r="CI413" s="255"/>
      <c r="CJ413" s="255"/>
      <c r="CK413" s="255"/>
      <c r="CL413" s="256"/>
      <c r="CM413" s="256"/>
      <c r="CN413" s="256"/>
      <c r="CO413" s="256"/>
      <c r="CP413" s="256"/>
      <c r="CQ413" s="247"/>
      <c r="CR413" s="64"/>
      <c r="CS413" s="226"/>
      <c r="CT413" s="226"/>
      <c r="CU413" s="226"/>
      <c r="CV413" s="226"/>
      <c r="CW413" s="226"/>
      <c r="CX413" s="247"/>
      <c r="CY413" s="64"/>
      <c r="CZ413" s="256"/>
      <c r="DA413" s="256"/>
      <c r="DB413" s="256"/>
      <c r="DC413" s="256"/>
      <c r="DD413" s="256"/>
    </row>
    <row r="414" spans="1:108" ht="16.5" x14ac:dyDescent="0.3">
      <c r="A414" s="410">
        <v>2021</v>
      </c>
      <c r="B414" s="64" t="s">
        <v>40</v>
      </c>
      <c r="C414" s="358" t="s">
        <v>104</v>
      </c>
      <c r="D414" s="359">
        <v>1857.9399999999998</v>
      </c>
      <c r="E414" s="359">
        <v>17099.802994278249</v>
      </c>
      <c r="F414" s="360">
        <v>5062.7225024414056</v>
      </c>
      <c r="G414" s="118">
        <v>24020.465496719655</v>
      </c>
      <c r="H414" s="54"/>
      <c r="I414" s="54"/>
      <c r="BX414" s="247"/>
      <c r="BY414" s="64"/>
      <c r="BZ414" s="254"/>
      <c r="CA414" s="254"/>
      <c r="CB414" s="254"/>
      <c r="CC414" s="254"/>
      <c r="CD414" s="254"/>
      <c r="CE414" s="247"/>
      <c r="CF414" s="64"/>
      <c r="CG414" s="255"/>
      <c r="CH414" s="255"/>
      <c r="CI414" s="255"/>
      <c r="CJ414" s="255"/>
      <c r="CK414" s="255"/>
      <c r="CL414" s="256"/>
      <c r="CM414" s="256"/>
      <c r="CN414" s="256"/>
      <c r="CO414" s="256"/>
      <c r="CP414" s="256"/>
      <c r="CQ414" s="247"/>
      <c r="CR414" s="64"/>
      <c r="CS414" s="226"/>
      <c r="CT414" s="226"/>
      <c r="CU414" s="226"/>
      <c r="CV414" s="226"/>
      <c r="CW414" s="226"/>
      <c r="CX414" s="247"/>
      <c r="CY414" s="64"/>
      <c r="CZ414" s="256"/>
      <c r="DA414" s="256"/>
      <c r="DB414" s="256"/>
      <c r="DC414" s="256"/>
      <c r="DD414" s="256"/>
    </row>
    <row r="415" spans="1:108" ht="16.5" x14ac:dyDescent="0.3">
      <c r="A415" s="391">
        <v>2021</v>
      </c>
      <c r="B415" s="353" t="s">
        <v>42</v>
      </c>
      <c r="C415" s="354" t="s">
        <v>104</v>
      </c>
      <c r="D415" s="355">
        <v>2060.0949999999998</v>
      </c>
      <c r="E415" s="355">
        <v>16438.7565</v>
      </c>
      <c r="F415" s="356">
        <v>4748.2225000000008</v>
      </c>
      <c r="G415" s="357">
        <v>23247.074000000001</v>
      </c>
      <c r="H415" s="54"/>
      <c r="I415" s="54"/>
      <c r="BX415" s="247"/>
      <c r="BY415" s="64"/>
      <c r="BZ415" s="254"/>
      <c r="CA415" s="254"/>
      <c r="CB415" s="254"/>
      <c r="CC415" s="254"/>
      <c r="CD415" s="254"/>
      <c r="CE415" s="247"/>
      <c r="CF415" s="64"/>
      <c r="CG415" s="255"/>
      <c r="CH415" s="255"/>
      <c r="CI415" s="255"/>
      <c r="CJ415" s="255"/>
      <c r="CK415" s="255"/>
      <c r="CL415" s="256"/>
      <c r="CM415" s="256"/>
      <c r="CN415" s="256"/>
      <c r="CO415" s="256"/>
      <c r="CP415" s="256"/>
      <c r="CQ415" s="247"/>
      <c r="CR415" s="64"/>
      <c r="CS415" s="226"/>
      <c r="CT415" s="226"/>
      <c r="CU415" s="226"/>
      <c r="CV415" s="226"/>
      <c r="CW415" s="226"/>
      <c r="CX415" s="247"/>
      <c r="CY415" s="64"/>
      <c r="CZ415" s="256"/>
      <c r="DA415" s="256"/>
      <c r="DB415" s="256"/>
      <c r="DC415" s="256"/>
      <c r="DD415" s="256"/>
    </row>
    <row r="416" spans="1:108" ht="16.5" x14ac:dyDescent="0.3">
      <c r="A416" s="410">
        <v>2021</v>
      </c>
      <c r="B416" s="64" t="s">
        <v>43</v>
      </c>
      <c r="C416" s="358" t="s">
        <v>104</v>
      </c>
      <c r="D416" s="359">
        <v>2562.9575</v>
      </c>
      <c r="E416" s="359">
        <v>16215.400499999996</v>
      </c>
      <c r="F416" s="360">
        <v>4648.2925000000005</v>
      </c>
      <c r="G416" s="118">
        <v>23426.650499999996</v>
      </c>
      <c r="H416" s="54"/>
      <c r="I416" s="54"/>
      <c r="BX416" s="247"/>
      <c r="BY416" s="64"/>
      <c r="BZ416" s="254"/>
      <c r="CA416" s="254"/>
      <c r="CB416" s="254"/>
      <c r="CC416" s="254"/>
      <c r="CD416" s="254"/>
      <c r="CE416" s="247"/>
      <c r="CF416" s="64"/>
      <c r="CG416" s="255"/>
      <c r="CH416" s="255"/>
      <c r="CI416" s="255"/>
      <c r="CJ416" s="255"/>
      <c r="CK416" s="255"/>
      <c r="CL416" s="256"/>
      <c r="CM416" s="256"/>
      <c r="CN416" s="256"/>
      <c r="CO416" s="256"/>
      <c r="CP416" s="256"/>
      <c r="CQ416" s="247"/>
      <c r="CR416" s="64"/>
      <c r="CS416" s="226"/>
      <c r="CT416" s="226"/>
      <c r="CU416" s="226"/>
      <c r="CV416" s="226"/>
      <c r="CW416" s="226"/>
      <c r="CX416" s="247"/>
      <c r="CY416" s="64"/>
      <c r="CZ416" s="256"/>
      <c r="DA416" s="256"/>
      <c r="DB416" s="256"/>
      <c r="DC416" s="256"/>
      <c r="DD416" s="256"/>
    </row>
    <row r="417" spans="1:108" ht="16.5" x14ac:dyDescent="0.3">
      <c r="A417" s="391">
        <v>2021</v>
      </c>
      <c r="B417" s="353" t="s">
        <v>44</v>
      </c>
      <c r="C417" s="354" t="s">
        <v>104</v>
      </c>
      <c r="D417" s="355">
        <v>2095.1799999999998</v>
      </c>
      <c r="E417" s="355">
        <v>17828.520502139207</v>
      </c>
      <c r="F417" s="356">
        <v>5042.9399999999996</v>
      </c>
      <c r="G417" s="357">
        <v>24966.640502139206</v>
      </c>
      <c r="H417" s="54"/>
      <c r="I417" s="54"/>
      <c r="BX417" s="247"/>
      <c r="BY417" s="64"/>
      <c r="BZ417" s="254"/>
      <c r="CA417" s="254"/>
      <c r="CB417" s="254"/>
      <c r="CC417" s="254"/>
      <c r="CD417" s="254"/>
      <c r="CE417" s="247"/>
      <c r="CF417" s="64"/>
      <c r="CG417" s="255"/>
      <c r="CH417" s="255"/>
      <c r="CI417" s="255"/>
      <c r="CJ417" s="255"/>
      <c r="CK417" s="255"/>
      <c r="CL417" s="256"/>
      <c r="CM417" s="256"/>
      <c r="CN417" s="256"/>
      <c r="CO417" s="256"/>
      <c r="CP417" s="256"/>
      <c r="CQ417" s="247"/>
      <c r="CR417" s="64"/>
      <c r="CS417" s="226"/>
      <c r="CT417" s="226"/>
      <c r="CU417" s="226"/>
      <c r="CV417" s="226"/>
      <c r="CW417" s="226"/>
      <c r="CX417" s="247"/>
      <c r="CY417" s="64"/>
      <c r="CZ417" s="256"/>
      <c r="DA417" s="256"/>
      <c r="DB417" s="256"/>
      <c r="DC417" s="256"/>
      <c r="DD417" s="256"/>
    </row>
    <row r="418" spans="1:108" ht="16.5" x14ac:dyDescent="0.3">
      <c r="A418" s="410">
        <v>2021</v>
      </c>
      <c r="B418" s="64" t="s">
        <v>45</v>
      </c>
      <c r="C418" s="358" t="s">
        <v>104</v>
      </c>
      <c r="D418" s="359">
        <v>2978.96</v>
      </c>
      <c r="E418" s="359">
        <v>17343.300495114803</v>
      </c>
      <c r="F418" s="360">
        <v>4360.2875003051759</v>
      </c>
      <c r="G418" s="118">
        <v>24682.54799541998</v>
      </c>
      <c r="H418" s="54"/>
      <c r="I418" s="54"/>
      <c r="BX418" s="247"/>
      <c r="BY418" s="64"/>
      <c r="BZ418" s="254"/>
      <c r="CA418" s="254"/>
      <c r="CB418" s="254"/>
      <c r="CC418" s="254"/>
      <c r="CD418" s="254"/>
      <c r="CE418" s="247"/>
      <c r="CF418" s="64"/>
      <c r="CG418" s="255"/>
      <c r="CH418" s="255"/>
      <c r="CI418" s="255"/>
      <c r="CJ418" s="255"/>
      <c r="CK418" s="255"/>
      <c r="CL418" s="256"/>
      <c r="CM418" s="256"/>
      <c r="CN418" s="256"/>
      <c r="CO418" s="256"/>
      <c r="CP418" s="256"/>
      <c r="CQ418" s="247"/>
      <c r="CR418" s="64"/>
      <c r="CS418" s="226"/>
      <c r="CT418" s="226"/>
      <c r="CU418" s="226"/>
      <c r="CV418" s="226"/>
      <c r="CW418" s="226"/>
      <c r="CX418" s="247"/>
      <c r="CY418" s="64"/>
      <c r="CZ418" s="256"/>
      <c r="DA418" s="256"/>
      <c r="DB418" s="256"/>
      <c r="DC418" s="256"/>
      <c r="DD418" s="256"/>
    </row>
    <row r="419" spans="1:108" ht="16.5" x14ac:dyDescent="0.3">
      <c r="A419" s="391">
        <v>2021</v>
      </c>
      <c r="B419" s="353" t="s">
        <v>46</v>
      </c>
      <c r="C419" s="354" t="s">
        <v>104</v>
      </c>
      <c r="D419" s="355">
        <v>3053.4949999999999</v>
      </c>
      <c r="E419" s="355">
        <v>16481.43299786362</v>
      </c>
      <c r="F419" s="356">
        <v>4623.7550000000001</v>
      </c>
      <c r="G419" s="357">
        <v>24158.682997863616</v>
      </c>
      <c r="H419" s="54"/>
      <c r="I419" s="54"/>
      <c r="BX419" s="247"/>
      <c r="BY419" s="64"/>
      <c r="BZ419" s="254"/>
      <c r="CA419" s="254"/>
      <c r="CB419" s="254"/>
      <c r="CC419" s="254"/>
      <c r="CD419" s="254"/>
      <c r="CE419" s="247"/>
      <c r="CF419" s="64"/>
      <c r="CG419" s="255"/>
      <c r="CH419" s="255"/>
      <c r="CI419" s="255"/>
      <c r="CJ419" s="255"/>
      <c r="CK419" s="255"/>
      <c r="CL419" s="256"/>
      <c r="CM419" s="256"/>
      <c r="CN419" s="256"/>
      <c r="CO419" s="256"/>
      <c r="CP419" s="256"/>
      <c r="CQ419" s="247"/>
      <c r="CR419" s="64"/>
      <c r="CS419" s="226"/>
      <c r="CT419" s="226"/>
      <c r="CU419" s="226"/>
      <c r="CV419" s="226"/>
      <c r="CW419" s="226"/>
      <c r="CX419" s="247"/>
      <c r="CY419" s="64"/>
      <c r="CZ419" s="256"/>
      <c r="DA419" s="256"/>
      <c r="DB419" s="256"/>
      <c r="DC419" s="256"/>
      <c r="DD419" s="256"/>
    </row>
    <row r="420" spans="1:108" ht="16.5" x14ac:dyDescent="0.3">
      <c r="A420" s="410">
        <v>2021</v>
      </c>
      <c r="B420" s="64" t="s">
        <v>47</v>
      </c>
      <c r="C420" s="358" t="s">
        <v>104</v>
      </c>
      <c r="D420" s="359">
        <v>2625.96</v>
      </c>
      <c r="E420" s="359">
        <v>17225.960501219586</v>
      </c>
      <c r="F420" s="360">
        <v>4292.9725006103508</v>
      </c>
      <c r="G420" s="118">
        <v>24144.893001829936</v>
      </c>
      <c r="H420" s="54"/>
      <c r="I420" s="54"/>
      <c r="BX420" s="247"/>
      <c r="BY420" s="64"/>
      <c r="BZ420" s="254"/>
      <c r="CA420" s="254"/>
      <c r="CB420" s="254"/>
      <c r="CC420" s="254"/>
      <c r="CD420" s="254"/>
      <c r="CE420" s="247"/>
      <c r="CF420" s="64"/>
      <c r="CG420" s="255"/>
      <c r="CH420" s="255"/>
      <c r="CI420" s="255"/>
      <c r="CJ420" s="255"/>
      <c r="CK420" s="255"/>
      <c r="CL420" s="256"/>
      <c r="CM420" s="256"/>
      <c r="CN420" s="256"/>
      <c r="CO420" s="256"/>
      <c r="CP420" s="256"/>
      <c r="CQ420" s="247"/>
      <c r="CR420" s="64"/>
      <c r="CS420" s="226"/>
      <c r="CT420" s="226"/>
      <c r="CU420" s="226"/>
      <c r="CV420" s="226"/>
      <c r="CW420" s="226"/>
      <c r="CX420" s="247"/>
      <c r="CY420" s="64"/>
      <c r="CZ420" s="256"/>
      <c r="DA420" s="256"/>
      <c r="DB420" s="256"/>
      <c r="DC420" s="256"/>
      <c r="DD420" s="256"/>
    </row>
    <row r="421" spans="1:108" ht="16.5" x14ac:dyDescent="0.3">
      <c r="A421" s="391">
        <v>2021</v>
      </c>
      <c r="B421" s="353" t="s">
        <v>48</v>
      </c>
      <c r="C421" s="354" t="s">
        <v>104</v>
      </c>
      <c r="D421" s="355">
        <v>3091.4250012207031</v>
      </c>
      <c r="E421" s="355">
        <v>19756.715995117189</v>
      </c>
      <c r="F421" s="356">
        <v>4277.9050000000007</v>
      </c>
      <c r="G421" s="357">
        <v>27126.045996337889</v>
      </c>
      <c r="H421" s="54"/>
      <c r="I421" s="54"/>
      <c r="BX421" s="247"/>
      <c r="BY421" s="64"/>
      <c r="BZ421" s="254"/>
      <c r="CA421" s="254"/>
      <c r="CB421" s="254"/>
      <c r="CC421" s="254"/>
      <c r="CD421" s="254"/>
      <c r="CE421" s="247"/>
      <c r="CF421" s="64"/>
      <c r="CG421" s="255"/>
      <c r="CH421" s="255"/>
      <c r="CI421" s="255"/>
      <c r="CJ421" s="255"/>
      <c r="CK421" s="255"/>
      <c r="CL421" s="256"/>
      <c r="CM421" s="256"/>
      <c r="CN421" s="256"/>
      <c r="CO421" s="256"/>
      <c r="CP421" s="256"/>
      <c r="CQ421" s="247"/>
      <c r="CR421" s="64"/>
      <c r="CS421" s="226"/>
      <c r="CT421" s="226"/>
      <c r="CU421" s="226"/>
      <c r="CV421" s="226"/>
      <c r="CW421" s="226"/>
      <c r="CX421" s="247"/>
      <c r="CY421" s="64"/>
      <c r="CZ421" s="256"/>
      <c r="DA421" s="256"/>
      <c r="DB421" s="256"/>
      <c r="DC421" s="256"/>
      <c r="DD421" s="256"/>
    </row>
    <row r="422" spans="1:108" ht="16.5" x14ac:dyDescent="0.3">
      <c r="A422" s="410">
        <v>2021</v>
      </c>
      <c r="B422" s="64" t="s">
        <v>49</v>
      </c>
      <c r="C422" s="358" t="s">
        <v>104</v>
      </c>
      <c r="D422" s="359">
        <v>2858.4700000000003</v>
      </c>
      <c r="E422" s="359">
        <v>21293.22100638962</v>
      </c>
      <c r="F422" s="360">
        <v>4769.8225000000002</v>
      </c>
      <c r="G422" s="118">
        <v>28921.513506389623</v>
      </c>
      <c r="H422" s="54"/>
      <c r="I422" s="54"/>
      <c r="BX422" s="247"/>
      <c r="BY422" s="64"/>
      <c r="BZ422" s="254"/>
      <c r="CA422" s="254"/>
      <c r="CB422" s="254"/>
      <c r="CC422" s="254"/>
      <c r="CD422" s="254"/>
      <c r="CE422" s="247"/>
      <c r="CF422" s="64"/>
      <c r="CG422" s="255"/>
      <c r="CH422" s="255"/>
      <c r="CI422" s="255"/>
      <c r="CJ422" s="255"/>
      <c r="CK422" s="255"/>
      <c r="CL422" s="256"/>
      <c r="CM422" s="256"/>
      <c r="CN422" s="256"/>
      <c r="CO422" s="256"/>
      <c r="CP422" s="256"/>
      <c r="CQ422" s="247"/>
      <c r="CR422" s="64"/>
      <c r="CS422" s="226"/>
      <c r="CT422" s="226"/>
      <c r="CU422" s="226"/>
      <c r="CV422" s="226"/>
      <c r="CW422" s="226"/>
      <c r="CX422" s="247"/>
      <c r="CY422" s="64"/>
      <c r="CZ422" s="256"/>
      <c r="DA422" s="256"/>
      <c r="DB422" s="256"/>
      <c r="DC422" s="256"/>
      <c r="DD422" s="256"/>
    </row>
    <row r="423" spans="1:108" ht="16.5" x14ac:dyDescent="0.3">
      <c r="A423" s="391">
        <v>2022</v>
      </c>
      <c r="B423" s="353" t="s">
        <v>50</v>
      </c>
      <c r="C423" s="354" t="s">
        <v>104</v>
      </c>
      <c r="D423" s="355">
        <v>2127.1449998474122</v>
      </c>
      <c r="E423" s="355">
        <v>16167.971503662113</v>
      </c>
      <c r="F423" s="356">
        <v>3550.5625</v>
      </c>
      <c r="G423" s="357">
        <v>21845.679003509526</v>
      </c>
      <c r="H423" s="54"/>
      <c r="I423" s="54"/>
      <c r="BX423" s="247"/>
      <c r="BY423" s="64"/>
      <c r="BZ423" s="254"/>
      <c r="CA423" s="254"/>
      <c r="CB423" s="254"/>
      <c r="CC423" s="254"/>
      <c r="CD423" s="254"/>
      <c r="CE423" s="247"/>
      <c r="CF423" s="64"/>
      <c r="CG423" s="255"/>
      <c r="CH423" s="255"/>
      <c r="CI423" s="255"/>
      <c r="CJ423" s="255"/>
      <c r="CK423" s="255"/>
      <c r="CL423" s="256"/>
      <c r="CM423" s="256"/>
      <c r="CN423" s="256"/>
      <c r="CO423" s="256"/>
      <c r="CP423" s="256"/>
      <c r="CQ423" s="247"/>
      <c r="CR423" s="64"/>
      <c r="CS423" s="226"/>
      <c r="CT423" s="226"/>
      <c r="CU423" s="226"/>
      <c r="CV423" s="226"/>
      <c r="CW423" s="226"/>
      <c r="CX423" s="247"/>
      <c r="CY423" s="64"/>
      <c r="CZ423" s="256"/>
      <c r="DA423" s="256"/>
      <c r="DB423" s="256"/>
      <c r="DC423" s="256"/>
      <c r="DD423" s="256"/>
    </row>
    <row r="424" spans="1:108" ht="16.5" x14ac:dyDescent="0.3">
      <c r="A424" s="410">
        <v>2022</v>
      </c>
      <c r="B424" s="64" t="s">
        <v>51</v>
      </c>
      <c r="C424" s="358" t="s">
        <v>104</v>
      </c>
      <c r="D424" s="359">
        <v>3602.7825016784664</v>
      </c>
      <c r="E424" s="359">
        <v>18023.754507019043</v>
      </c>
      <c r="F424" s="360">
        <v>4176.46</v>
      </c>
      <c r="G424" s="118">
        <v>25802.997008697512</v>
      </c>
      <c r="H424" s="54"/>
      <c r="I424" s="54"/>
      <c r="BX424" s="247"/>
      <c r="BY424" s="64"/>
      <c r="BZ424" s="254"/>
      <c r="CA424" s="254"/>
      <c r="CB424" s="254"/>
      <c r="CC424" s="254"/>
      <c r="CD424" s="254"/>
      <c r="CE424" s="247"/>
      <c r="CF424" s="64"/>
      <c r="CG424" s="255"/>
      <c r="CH424" s="255"/>
      <c r="CI424" s="255"/>
      <c r="CJ424" s="255"/>
      <c r="CK424" s="255"/>
      <c r="CL424" s="256"/>
      <c r="CM424" s="256"/>
      <c r="CN424" s="256"/>
      <c r="CO424" s="256"/>
      <c r="CP424" s="256"/>
      <c r="CQ424" s="247"/>
      <c r="CR424" s="64"/>
      <c r="CS424" s="226"/>
      <c r="CT424" s="226"/>
      <c r="CU424" s="226"/>
      <c r="CV424" s="226"/>
      <c r="CW424" s="226"/>
      <c r="CX424" s="247"/>
      <c r="CY424" s="64"/>
      <c r="CZ424" s="256"/>
      <c r="DA424" s="256"/>
      <c r="DB424" s="256"/>
      <c r="DC424" s="256"/>
      <c r="DD424" s="256"/>
    </row>
    <row r="425" spans="1:108" ht="16.5" x14ac:dyDescent="0.3">
      <c r="A425" s="391">
        <v>2022</v>
      </c>
      <c r="B425" s="353" t="s">
        <v>52</v>
      </c>
      <c r="C425" s="354" t="s">
        <v>104</v>
      </c>
      <c r="D425" s="355">
        <v>4426.6274975585948</v>
      </c>
      <c r="E425" s="355">
        <v>24213.667003826617</v>
      </c>
      <c r="F425" s="356">
        <v>5836.5325000000012</v>
      </c>
      <c r="G425" s="357">
        <v>34476.827001385216</v>
      </c>
      <c r="H425" s="54"/>
      <c r="I425" s="54"/>
      <c r="BX425" s="247"/>
      <c r="BY425" s="64"/>
      <c r="BZ425" s="254"/>
      <c r="CA425" s="254"/>
      <c r="CB425" s="254"/>
      <c r="CC425" s="254"/>
      <c r="CD425" s="254"/>
      <c r="CE425" s="247"/>
      <c r="CF425" s="64"/>
      <c r="CG425" s="255"/>
      <c r="CH425" s="255"/>
      <c r="CI425" s="255"/>
      <c r="CJ425" s="255"/>
      <c r="CK425" s="255"/>
      <c r="CL425" s="256"/>
      <c r="CM425" s="256"/>
      <c r="CN425" s="256"/>
      <c r="CO425" s="256"/>
      <c r="CP425" s="256"/>
      <c r="CQ425" s="247"/>
      <c r="CR425" s="64"/>
      <c r="CS425" s="226"/>
      <c r="CT425" s="226"/>
      <c r="CU425" s="226"/>
      <c r="CV425" s="226"/>
      <c r="CW425" s="226"/>
      <c r="CX425" s="247"/>
      <c r="CY425" s="64"/>
      <c r="CZ425" s="256"/>
      <c r="DA425" s="256"/>
      <c r="DB425" s="256"/>
      <c r="DC425" s="256"/>
      <c r="DD425" s="256"/>
    </row>
    <row r="426" spans="1:108" ht="16.5" x14ac:dyDescent="0.3">
      <c r="A426" s="410">
        <v>2022</v>
      </c>
      <c r="B426" s="64" t="s">
        <v>40</v>
      </c>
      <c r="C426" s="358" t="s">
        <v>104</v>
      </c>
      <c r="D426" s="359">
        <v>3215.3349987792972</v>
      </c>
      <c r="E426" s="359">
        <v>16939.194491302493</v>
      </c>
      <c r="F426" s="360">
        <v>4683.125</v>
      </c>
      <c r="G426" s="118">
        <v>24837.65449008179</v>
      </c>
      <c r="H426" s="54"/>
      <c r="I426" s="54"/>
      <c r="BX426" s="247"/>
      <c r="BY426" s="64"/>
      <c r="BZ426" s="254"/>
      <c r="CA426" s="254"/>
      <c r="CB426" s="254"/>
      <c r="CC426" s="254"/>
      <c r="CD426" s="254"/>
      <c r="CE426" s="247"/>
      <c r="CF426" s="64"/>
      <c r="CG426" s="255"/>
      <c r="CH426" s="255"/>
      <c r="CI426" s="255"/>
      <c r="CJ426" s="255"/>
      <c r="CK426" s="255"/>
      <c r="CL426" s="256"/>
      <c r="CM426" s="256"/>
      <c r="CN426" s="256"/>
      <c r="CO426" s="256"/>
      <c r="CP426" s="256"/>
      <c r="CQ426" s="247"/>
      <c r="CR426" s="64"/>
      <c r="CS426" s="226"/>
      <c r="CT426" s="226"/>
      <c r="CU426" s="226"/>
      <c r="CV426" s="226"/>
      <c r="CW426" s="226"/>
      <c r="CX426" s="247"/>
      <c r="CY426" s="64"/>
      <c r="CZ426" s="256"/>
      <c r="DA426" s="256"/>
      <c r="DB426" s="256"/>
      <c r="DC426" s="256"/>
      <c r="DD426" s="256"/>
    </row>
    <row r="427" spans="1:108" ht="16.5" x14ac:dyDescent="0.3">
      <c r="A427" s="391">
        <v>2022</v>
      </c>
      <c r="B427" s="353" t="s">
        <v>42</v>
      </c>
      <c r="C427" s="354" t="s">
        <v>104</v>
      </c>
      <c r="D427" s="355">
        <v>3391.1025054931638</v>
      </c>
      <c r="E427" s="355">
        <v>17764.533506713866</v>
      </c>
      <c r="F427" s="356">
        <v>5562.38</v>
      </c>
      <c r="G427" s="357">
        <v>26718.016012207034</v>
      </c>
      <c r="H427" s="54"/>
      <c r="I427" s="54"/>
      <c r="BX427" s="247"/>
      <c r="BY427" s="64"/>
      <c r="BZ427" s="254"/>
      <c r="CA427" s="254"/>
      <c r="CB427" s="254"/>
      <c r="CC427" s="254"/>
      <c r="CD427" s="254"/>
      <c r="CE427" s="247"/>
      <c r="CF427" s="64"/>
      <c r="CG427" s="255"/>
      <c r="CH427" s="255"/>
      <c r="CI427" s="255"/>
      <c r="CJ427" s="255"/>
      <c r="CK427" s="255"/>
      <c r="CL427" s="256"/>
      <c r="CM427" s="256"/>
      <c r="CN427" s="256"/>
      <c r="CO427" s="256"/>
      <c r="CP427" s="256"/>
      <c r="CQ427" s="247"/>
      <c r="CR427" s="64"/>
      <c r="CS427" s="226"/>
      <c r="CT427" s="226"/>
      <c r="CU427" s="226"/>
      <c r="CV427" s="226"/>
      <c r="CW427" s="226"/>
      <c r="CX427" s="247"/>
      <c r="CY427" s="64"/>
      <c r="CZ427" s="256"/>
      <c r="DA427" s="256"/>
      <c r="DB427" s="256"/>
      <c r="DC427" s="256"/>
      <c r="DD427" s="256"/>
    </row>
    <row r="428" spans="1:108" ht="16.5" x14ac:dyDescent="0.3">
      <c r="A428" s="410">
        <v>2022</v>
      </c>
      <c r="B428" s="64" t="s">
        <v>43</v>
      </c>
      <c r="C428" s="358" t="s">
        <v>104</v>
      </c>
      <c r="D428" s="359">
        <v>3586.1449999999995</v>
      </c>
      <c r="E428" s="359">
        <v>17577.605000762938</v>
      </c>
      <c r="F428" s="360">
        <v>5162.3824999999997</v>
      </c>
      <c r="G428" s="118">
        <v>26326.132500762938</v>
      </c>
      <c r="H428" s="54"/>
      <c r="I428" s="54"/>
      <c r="BX428" s="247"/>
      <c r="BY428" s="64"/>
      <c r="BZ428" s="254"/>
      <c r="CA428" s="254"/>
      <c r="CB428" s="254"/>
      <c r="CC428" s="254"/>
      <c r="CD428" s="254"/>
      <c r="CE428" s="247"/>
      <c r="CF428" s="64"/>
      <c r="CG428" s="255"/>
      <c r="CH428" s="255"/>
      <c r="CI428" s="255"/>
      <c r="CJ428" s="255"/>
      <c r="CK428" s="255"/>
      <c r="CL428" s="256"/>
      <c r="CM428" s="256"/>
      <c r="CN428" s="256"/>
      <c r="CO428" s="256"/>
      <c r="CP428" s="256"/>
      <c r="CQ428" s="247"/>
      <c r="CR428" s="64"/>
      <c r="CS428" s="226"/>
      <c r="CT428" s="226"/>
      <c r="CU428" s="226"/>
      <c r="CV428" s="226"/>
      <c r="CW428" s="226"/>
      <c r="CX428" s="247"/>
      <c r="CY428" s="64"/>
      <c r="CZ428" s="256"/>
      <c r="DA428" s="256"/>
      <c r="DB428" s="256"/>
      <c r="DC428" s="256"/>
      <c r="DD428" s="256"/>
    </row>
    <row r="429" spans="1:108" ht="16.5" x14ac:dyDescent="0.3">
      <c r="A429" s="391">
        <v>2022</v>
      </c>
      <c r="B429" s="353" t="s">
        <v>44</v>
      </c>
      <c r="C429" s="354" t="s">
        <v>104</v>
      </c>
      <c r="D429" s="355">
        <v>2837.62</v>
      </c>
      <c r="E429" s="355">
        <v>19108.795500000007</v>
      </c>
      <c r="F429" s="356">
        <v>5473.7324999999992</v>
      </c>
      <c r="G429" s="357">
        <v>27420.148000000005</v>
      </c>
      <c r="H429" s="54"/>
      <c r="I429" s="54"/>
      <c r="BX429" s="247"/>
      <c r="BY429" s="64"/>
      <c r="BZ429" s="254"/>
      <c r="CA429" s="254"/>
      <c r="CB429" s="254"/>
      <c r="CC429" s="254"/>
      <c r="CD429" s="254"/>
      <c r="CE429" s="247"/>
      <c r="CF429" s="64"/>
      <c r="CG429" s="255"/>
      <c r="CH429" s="255"/>
      <c r="CI429" s="255"/>
      <c r="CJ429" s="255"/>
      <c r="CK429" s="255"/>
      <c r="CL429" s="256"/>
      <c r="CM429" s="256"/>
      <c r="CN429" s="256"/>
      <c r="CO429" s="256"/>
      <c r="CP429" s="256"/>
      <c r="CQ429" s="247"/>
      <c r="CR429" s="64"/>
      <c r="CS429" s="226"/>
      <c r="CT429" s="226"/>
      <c r="CU429" s="226"/>
      <c r="CV429" s="226"/>
      <c r="CW429" s="226"/>
      <c r="CX429" s="247"/>
      <c r="CY429" s="64"/>
      <c r="CZ429" s="256"/>
      <c r="DA429" s="256"/>
      <c r="DB429" s="256"/>
      <c r="DC429" s="256"/>
      <c r="DD429" s="256"/>
    </row>
    <row r="430" spans="1:108" ht="16.5" x14ac:dyDescent="0.3">
      <c r="A430" s="410">
        <v>2022</v>
      </c>
      <c r="B430" s="64" t="s">
        <v>45</v>
      </c>
      <c r="C430" s="358" t="s">
        <v>104</v>
      </c>
      <c r="D430" s="359">
        <v>3002.7600006103517</v>
      </c>
      <c r="E430" s="359">
        <v>19007.096503280645</v>
      </c>
      <c r="F430" s="360">
        <v>5664.7550000000001</v>
      </c>
      <c r="G430" s="118">
        <v>27674.611503890999</v>
      </c>
      <c r="H430" s="54"/>
      <c r="I430" s="54"/>
      <c r="BX430" s="247"/>
      <c r="BY430" s="64"/>
      <c r="BZ430" s="254"/>
      <c r="CA430" s="254"/>
      <c r="CB430" s="254"/>
      <c r="CC430" s="254"/>
      <c r="CD430" s="254"/>
      <c r="CE430" s="247"/>
      <c r="CF430" s="64"/>
      <c r="CG430" s="255"/>
      <c r="CH430" s="255"/>
      <c r="CI430" s="255"/>
      <c r="CJ430" s="255"/>
      <c r="CK430" s="255"/>
      <c r="CL430" s="256"/>
      <c r="CM430" s="256"/>
      <c r="CN430" s="256"/>
      <c r="CO430" s="256"/>
      <c r="CP430" s="256"/>
      <c r="CQ430" s="247"/>
      <c r="CR430" s="64"/>
      <c r="CS430" s="226"/>
      <c r="CT430" s="226"/>
      <c r="CU430" s="226"/>
      <c r="CV430" s="226"/>
      <c r="CW430" s="226"/>
      <c r="CX430" s="247"/>
      <c r="CY430" s="64"/>
      <c r="CZ430" s="256"/>
      <c r="DA430" s="256"/>
      <c r="DB430" s="256"/>
      <c r="DC430" s="256"/>
      <c r="DD430" s="256"/>
    </row>
    <row r="431" spans="1:108" ht="16.5" x14ac:dyDescent="0.3">
      <c r="A431" s="391">
        <v>2022</v>
      </c>
      <c r="B431" s="353" t="s">
        <v>46</v>
      </c>
      <c r="C431" s="354" t="s">
        <v>104</v>
      </c>
      <c r="D431" s="355">
        <v>3245.0974999999999</v>
      </c>
      <c r="E431" s="355">
        <v>16917.057500000003</v>
      </c>
      <c r="F431" s="356">
        <v>6087.16</v>
      </c>
      <c r="G431" s="357">
        <v>26249.315000000002</v>
      </c>
      <c r="H431" s="54"/>
      <c r="I431" s="54"/>
      <c r="BX431" s="247"/>
      <c r="BY431" s="64"/>
      <c r="BZ431" s="254"/>
      <c r="CA431" s="254"/>
      <c r="CB431" s="254"/>
      <c r="CC431" s="254"/>
      <c r="CD431" s="254"/>
      <c r="CE431" s="247"/>
      <c r="CF431" s="64"/>
      <c r="CG431" s="255"/>
      <c r="CH431" s="255"/>
      <c r="CI431" s="255"/>
      <c r="CJ431" s="255"/>
      <c r="CK431" s="255"/>
      <c r="CL431" s="256"/>
      <c r="CM431" s="256"/>
      <c r="CN431" s="256"/>
      <c r="CO431" s="256"/>
      <c r="CP431" s="256"/>
      <c r="CQ431" s="247"/>
      <c r="CR431" s="64"/>
      <c r="CS431" s="226"/>
      <c r="CT431" s="226"/>
      <c r="CU431" s="226"/>
      <c r="CV431" s="226"/>
      <c r="CW431" s="226"/>
      <c r="CX431" s="247"/>
      <c r="CY431" s="64"/>
      <c r="CZ431" s="256"/>
      <c r="DA431" s="256"/>
      <c r="DB431" s="256"/>
      <c r="DC431" s="256"/>
      <c r="DD431" s="256"/>
    </row>
    <row r="432" spans="1:108" ht="16.5" x14ac:dyDescent="0.3">
      <c r="A432" s="410">
        <v>2022</v>
      </c>
      <c r="B432" s="64" t="s">
        <v>47</v>
      </c>
      <c r="C432" s="358" t="s">
        <v>104</v>
      </c>
      <c r="D432" s="359">
        <v>4381.4650000000001</v>
      </c>
      <c r="E432" s="359">
        <v>16687.740999952312</v>
      </c>
      <c r="F432" s="360">
        <v>5462.0575000000008</v>
      </c>
      <c r="G432" s="118">
        <v>26531.263499952314</v>
      </c>
      <c r="H432" s="54"/>
      <c r="I432" s="54"/>
      <c r="BX432" s="247"/>
      <c r="BY432" s="64"/>
      <c r="BZ432" s="254"/>
      <c r="CA432" s="254"/>
      <c r="CB432" s="254"/>
      <c r="CC432" s="254"/>
      <c r="CD432" s="254"/>
      <c r="CE432" s="247"/>
      <c r="CF432" s="64"/>
      <c r="CG432" s="255"/>
      <c r="CH432" s="255"/>
      <c r="CI432" s="255"/>
      <c r="CJ432" s="255"/>
      <c r="CK432" s="255"/>
      <c r="CL432" s="256"/>
      <c r="CM432" s="256"/>
      <c r="CN432" s="256"/>
      <c r="CO432" s="256"/>
      <c r="CP432" s="256"/>
      <c r="CQ432" s="247"/>
      <c r="CR432" s="64"/>
      <c r="CS432" s="226"/>
      <c r="CT432" s="226"/>
      <c r="CU432" s="226"/>
      <c r="CV432" s="226"/>
      <c r="CW432" s="226"/>
      <c r="CX432" s="247"/>
      <c r="CY432" s="64"/>
      <c r="CZ432" s="256"/>
      <c r="DA432" s="256"/>
      <c r="DB432" s="256"/>
      <c r="DC432" s="256"/>
      <c r="DD432" s="256"/>
    </row>
    <row r="433" spans="1:108" ht="16.5" x14ac:dyDescent="0.3">
      <c r="A433" s="391">
        <v>2022</v>
      </c>
      <c r="B433" s="353" t="s">
        <v>48</v>
      </c>
      <c r="C433" s="354" t="s">
        <v>104</v>
      </c>
      <c r="D433" s="355">
        <v>4694.3625000000002</v>
      </c>
      <c r="E433" s="355">
        <v>16072.090999999999</v>
      </c>
      <c r="F433" s="356">
        <v>4897.8725000000004</v>
      </c>
      <c r="G433" s="357">
        <v>25664.325999999997</v>
      </c>
      <c r="H433" s="54"/>
      <c r="I433" s="54"/>
      <c r="BX433" s="247"/>
      <c r="BY433" s="64"/>
      <c r="BZ433" s="254"/>
      <c r="CA433" s="254"/>
      <c r="CB433" s="254"/>
      <c r="CC433" s="254"/>
      <c r="CD433" s="254"/>
      <c r="CE433" s="247"/>
      <c r="CF433" s="64"/>
      <c r="CG433" s="255"/>
      <c r="CH433" s="255"/>
      <c r="CI433" s="255"/>
      <c r="CJ433" s="255"/>
      <c r="CK433" s="255"/>
      <c r="CL433" s="256"/>
      <c r="CM433" s="256"/>
      <c r="CN433" s="256"/>
      <c r="CO433" s="256"/>
      <c r="CP433" s="256"/>
      <c r="CQ433" s="247"/>
      <c r="CR433" s="64"/>
      <c r="CS433" s="226"/>
      <c r="CT433" s="226"/>
      <c r="CU433" s="226"/>
      <c r="CV433" s="226"/>
      <c r="CW433" s="226"/>
      <c r="CX433" s="247"/>
      <c r="CY433" s="64"/>
      <c r="CZ433" s="256"/>
      <c r="DA433" s="256"/>
      <c r="DB433" s="256"/>
      <c r="DC433" s="256"/>
      <c r="DD433" s="256"/>
    </row>
    <row r="434" spans="1:108" ht="16.5" x14ac:dyDescent="0.3">
      <c r="A434" s="410">
        <v>2022</v>
      </c>
      <c r="B434" s="64" t="s">
        <v>49</v>
      </c>
      <c r="C434" s="358" t="s">
        <v>104</v>
      </c>
      <c r="D434" s="359">
        <v>4706.47</v>
      </c>
      <c r="E434" s="359">
        <v>17975.217499999326</v>
      </c>
      <c r="F434" s="360">
        <v>5397.2199999999993</v>
      </c>
      <c r="G434" s="118">
        <v>28078.907499999325</v>
      </c>
      <c r="H434" s="54"/>
      <c r="I434" s="54"/>
      <c r="BX434" s="247"/>
      <c r="BY434" s="64"/>
      <c r="BZ434" s="254"/>
      <c r="CA434" s="254"/>
      <c r="CB434" s="254"/>
      <c r="CC434" s="254"/>
      <c r="CD434" s="254"/>
      <c r="CE434" s="247"/>
      <c r="CF434" s="64"/>
      <c r="CG434" s="255"/>
      <c r="CH434" s="255"/>
      <c r="CI434" s="255"/>
      <c r="CJ434" s="255"/>
      <c r="CK434" s="255"/>
      <c r="CL434" s="256"/>
      <c r="CM434" s="256"/>
      <c r="CN434" s="256"/>
      <c r="CO434" s="256"/>
      <c r="CP434" s="256"/>
      <c r="CQ434" s="247"/>
      <c r="CR434" s="64"/>
      <c r="CS434" s="226"/>
      <c r="CT434" s="226"/>
      <c r="CU434" s="226"/>
      <c r="CV434" s="226"/>
      <c r="CW434" s="226"/>
      <c r="CX434" s="247"/>
      <c r="CY434" s="64"/>
      <c r="CZ434" s="256"/>
      <c r="DA434" s="256"/>
      <c r="DB434" s="256"/>
      <c r="DC434" s="256"/>
      <c r="DD434" s="256"/>
    </row>
    <row r="435" spans="1:108" ht="16.5" x14ac:dyDescent="0.3">
      <c r="A435" s="391">
        <v>2023</v>
      </c>
      <c r="B435" s="353" t="s">
        <v>50</v>
      </c>
      <c r="C435" s="354" t="s">
        <v>104</v>
      </c>
      <c r="D435" s="355">
        <v>3636.3474999999999</v>
      </c>
      <c r="E435" s="355">
        <v>15720.915998779301</v>
      </c>
      <c r="F435" s="356">
        <v>5315.8399999999992</v>
      </c>
      <c r="G435" s="357">
        <v>24673.103498779299</v>
      </c>
      <c r="H435" s="54"/>
      <c r="I435" s="54"/>
      <c r="BX435" s="247"/>
      <c r="BY435" s="64"/>
      <c r="BZ435" s="254"/>
      <c r="CA435" s="254"/>
      <c r="CB435" s="254"/>
      <c r="CC435" s="254"/>
      <c r="CD435" s="254"/>
      <c r="CE435" s="247"/>
      <c r="CF435" s="64"/>
      <c r="CG435" s="255"/>
      <c r="CH435" s="255"/>
      <c r="CI435" s="255"/>
      <c r="CJ435" s="255"/>
      <c r="CK435" s="255"/>
      <c r="CL435" s="256"/>
      <c r="CM435" s="256"/>
      <c r="CN435" s="256"/>
      <c r="CO435" s="256"/>
      <c r="CP435" s="256"/>
      <c r="CQ435" s="247"/>
      <c r="CR435" s="64"/>
      <c r="CS435" s="226"/>
      <c r="CT435" s="226"/>
      <c r="CU435" s="226"/>
      <c r="CV435" s="226"/>
      <c r="CW435" s="226"/>
      <c r="CX435" s="247"/>
      <c r="CY435" s="64"/>
      <c r="CZ435" s="256"/>
      <c r="DA435" s="256"/>
      <c r="DB435" s="256"/>
      <c r="DC435" s="256"/>
      <c r="DD435" s="256"/>
    </row>
    <row r="436" spans="1:108" ht="16.5" x14ac:dyDescent="0.3">
      <c r="A436" s="410">
        <v>2023</v>
      </c>
      <c r="B436" s="64" t="s">
        <v>51</v>
      </c>
      <c r="C436" s="358" t="s">
        <v>104</v>
      </c>
      <c r="D436" s="359">
        <v>2701.11</v>
      </c>
      <c r="E436" s="359">
        <v>15747.559998700002</v>
      </c>
      <c r="F436" s="360">
        <v>6084.2329967999995</v>
      </c>
      <c r="G436" s="118">
        <v>24532.902995500001</v>
      </c>
      <c r="H436" s="54"/>
      <c r="I436" s="54"/>
      <c r="BX436" s="247"/>
      <c r="BY436" s="64"/>
      <c r="BZ436" s="254"/>
      <c r="CA436" s="254"/>
      <c r="CB436" s="254"/>
      <c r="CC436" s="254"/>
      <c r="CD436" s="254"/>
      <c r="CE436" s="247"/>
      <c r="CF436" s="64"/>
      <c r="CG436" s="255"/>
      <c r="CH436" s="255"/>
      <c r="CI436" s="255"/>
      <c r="CJ436" s="255"/>
      <c r="CK436" s="255"/>
      <c r="CL436" s="256"/>
      <c r="CM436" s="256"/>
      <c r="CN436" s="256"/>
      <c r="CO436" s="256"/>
      <c r="CP436" s="256"/>
      <c r="CQ436" s="247"/>
      <c r="CR436" s="64"/>
      <c r="CS436" s="226"/>
      <c r="CT436" s="226"/>
      <c r="CU436" s="226"/>
      <c r="CV436" s="226"/>
      <c r="CW436" s="226"/>
      <c r="CX436" s="247"/>
      <c r="CY436" s="64"/>
      <c r="CZ436" s="256"/>
      <c r="DA436" s="256"/>
      <c r="DB436" s="256"/>
      <c r="DC436" s="256"/>
      <c r="DD436" s="256"/>
    </row>
    <row r="437" spans="1:108" ht="16.5" x14ac:dyDescent="0.3">
      <c r="A437" s="391">
        <v>2023</v>
      </c>
      <c r="B437" s="353" t="s">
        <v>52</v>
      </c>
      <c r="C437" s="354" t="s">
        <v>104</v>
      </c>
      <c r="D437" s="355">
        <v>3410.5950000000003</v>
      </c>
      <c r="E437" s="355">
        <v>17615.802005493162</v>
      </c>
      <c r="F437" s="356">
        <v>7437.2974999999988</v>
      </c>
      <c r="G437" s="357">
        <v>28463.694505493157</v>
      </c>
      <c r="H437" s="54"/>
      <c r="I437" s="54"/>
      <c r="BX437" s="247"/>
      <c r="BY437" s="64"/>
      <c r="BZ437" s="254"/>
      <c r="CA437" s="254"/>
      <c r="CB437" s="254"/>
      <c r="CC437" s="254"/>
      <c r="CD437" s="254"/>
      <c r="CE437" s="247"/>
      <c r="CF437" s="64"/>
      <c r="CG437" s="255"/>
      <c r="CH437" s="255"/>
      <c r="CI437" s="255"/>
      <c r="CJ437" s="255"/>
      <c r="CK437" s="255"/>
      <c r="CL437" s="256"/>
      <c r="CM437" s="256"/>
      <c r="CN437" s="256"/>
      <c r="CO437" s="256"/>
      <c r="CP437" s="256"/>
      <c r="CQ437" s="247"/>
      <c r="CR437" s="64"/>
      <c r="CS437" s="226"/>
      <c r="CT437" s="226"/>
      <c r="CU437" s="226"/>
      <c r="CV437" s="226"/>
      <c r="CW437" s="226"/>
      <c r="CX437" s="247"/>
      <c r="CY437" s="64"/>
      <c r="CZ437" s="256"/>
      <c r="DA437" s="256"/>
      <c r="DB437" s="256"/>
      <c r="DC437" s="256"/>
      <c r="DD437" s="256"/>
    </row>
    <row r="438" spans="1:108" ht="16.5" x14ac:dyDescent="0.3">
      <c r="A438" s="410">
        <v>2023</v>
      </c>
      <c r="B438" s="64" t="s">
        <v>40</v>
      </c>
      <c r="C438" s="358" t="s">
        <v>104</v>
      </c>
      <c r="D438" s="359">
        <v>2705.2400000000002</v>
      </c>
      <c r="E438" s="359">
        <v>14670.683997558597</v>
      </c>
      <c r="F438" s="360">
        <v>6126.6150000000007</v>
      </c>
      <c r="G438" s="118">
        <v>23502.5389975586</v>
      </c>
      <c r="H438" s="54"/>
      <c r="I438" s="54"/>
      <c r="BX438" s="247"/>
      <c r="BY438" s="64"/>
      <c r="BZ438" s="254"/>
      <c r="CA438" s="254"/>
      <c r="CB438" s="254"/>
      <c r="CC438" s="254"/>
      <c r="CD438" s="254"/>
      <c r="CE438" s="247"/>
      <c r="CF438" s="64"/>
      <c r="CG438" s="255"/>
      <c r="CH438" s="255"/>
      <c r="CI438" s="255"/>
      <c r="CJ438" s="255"/>
      <c r="CK438" s="255"/>
      <c r="CL438" s="256"/>
      <c r="CM438" s="256"/>
      <c r="CN438" s="256"/>
      <c r="CO438" s="256"/>
      <c r="CP438" s="256"/>
      <c r="CQ438" s="247"/>
      <c r="CR438" s="64"/>
      <c r="CS438" s="226"/>
      <c r="CT438" s="226"/>
      <c r="CU438" s="226"/>
      <c r="CV438" s="226"/>
      <c r="CW438" s="226"/>
      <c r="CX438" s="247"/>
      <c r="CY438" s="64"/>
      <c r="CZ438" s="256"/>
      <c r="DA438" s="256"/>
      <c r="DB438" s="256"/>
      <c r="DC438" s="256"/>
      <c r="DD438" s="256"/>
    </row>
    <row r="439" spans="1:108" ht="16.5" x14ac:dyDescent="0.3">
      <c r="A439" s="391">
        <v>2023</v>
      </c>
      <c r="B439" s="353" t="s">
        <v>42</v>
      </c>
      <c r="C439" s="354" t="s">
        <v>104</v>
      </c>
      <c r="D439" s="355">
        <v>3729.7099999999996</v>
      </c>
      <c r="E439" s="355">
        <v>16092.439999999999</v>
      </c>
      <c r="F439" s="356">
        <v>5894.4425000000001</v>
      </c>
      <c r="G439" s="357">
        <v>25716.592499999999</v>
      </c>
      <c r="H439" s="54"/>
      <c r="I439" s="54"/>
      <c r="BX439" s="247"/>
      <c r="BY439" s="64"/>
      <c r="BZ439" s="254"/>
      <c r="CA439" s="254"/>
      <c r="CB439" s="254"/>
      <c r="CC439" s="254"/>
      <c r="CD439" s="254"/>
      <c r="CE439" s="247"/>
      <c r="CF439" s="64"/>
      <c r="CG439" s="255"/>
      <c r="CH439" s="255"/>
      <c r="CI439" s="255"/>
      <c r="CJ439" s="255"/>
      <c r="CK439" s="255"/>
      <c r="CL439" s="256"/>
      <c r="CM439" s="256"/>
      <c r="CN439" s="256"/>
      <c r="CO439" s="256"/>
      <c r="CP439" s="256"/>
      <c r="CQ439" s="247"/>
      <c r="CR439" s="64"/>
      <c r="CS439" s="226"/>
      <c r="CT439" s="226"/>
      <c r="CU439" s="226"/>
      <c r="CV439" s="226"/>
      <c r="CW439" s="226"/>
      <c r="CX439" s="247"/>
      <c r="CY439" s="64"/>
      <c r="CZ439" s="256"/>
      <c r="DA439" s="256"/>
      <c r="DB439" s="256"/>
      <c r="DC439" s="256"/>
      <c r="DD439" s="256"/>
    </row>
    <row r="440" spans="1:108" ht="16.5" x14ac:dyDescent="0.3">
      <c r="A440" s="410">
        <v>2023</v>
      </c>
      <c r="B440" s="64" t="s">
        <v>43</v>
      </c>
      <c r="C440" s="358" t="s">
        <v>104</v>
      </c>
      <c r="D440" s="359">
        <v>3564.1100000000006</v>
      </c>
      <c r="E440" s="359">
        <v>14366.613500000001</v>
      </c>
      <c r="F440" s="360">
        <v>4694.0299999999988</v>
      </c>
      <c r="G440" s="118">
        <v>22624.753499999999</v>
      </c>
      <c r="H440" s="54"/>
      <c r="I440" s="54"/>
      <c r="BX440" s="247"/>
      <c r="BY440" s="64"/>
      <c r="BZ440" s="254"/>
      <c r="CA440" s="254"/>
      <c r="CB440" s="254"/>
      <c r="CC440" s="254"/>
      <c r="CD440" s="254"/>
      <c r="CE440" s="247"/>
      <c r="CF440" s="64"/>
      <c r="CG440" s="255"/>
      <c r="CH440" s="255"/>
      <c r="CI440" s="255"/>
      <c r="CJ440" s="255"/>
      <c r="CK440" s="255"/>
      <c r="CL440" s="256"/>
      <c r="CM440" s="256"/>
      <c r="CN440" s="256"/>
      <c r="CO440" s="256"/>
      <c r="CP440" s="256"/>
      <c r="CQ440" s="247"/>
      <c r="CR440" s="64"/>
      <c r="CS440" s="226"/>
      <c r="CT440" s="226"/>
      <c r="CU440" s="226"/>
      <c r="CV440" s="226"/>
      <c r="CW440" s="226"/>
      <c r="CX440" s="247"/>
      <c r="CY440" s="64"/>
      <c r="CZ440" s="256"/>
      <c r="DA440" s="256"/>
      <c r="DB440" s="256"/>
      <c r="DC440" s="256"/>
      <c r="DD440" s="256"/>
    </row>
    <row r="441" spans="1:108" ht="16.5" x14ac:dyDescent="0.3">
      <c r="A441" s="391">
        <v>2023</v>
      </c>
      <c r="B441" s="353" t="s">
        <v>44</v>
      </c>
      <c r="C441" s="354" t="s">
        <v>104</v>
      </c>
      <c r="D441" s="355">
        <v>3764.4269999999997</v>
      </c>
      <c r="E441" s="355">
        <v>15924.317999999997</v>
      </c>
      <c r="F441" s="356">
        <v>5795.9774999999991</v>
      </c>
      <c r="G441" s="357">
        <v>25484.722499999996</v>
      </c>
      <c r="H441" s="54"/>
      <c r="I441" s="54"/>
      <c r="BX441" s="247"/>
      <c r="BY441" s="64"/>
      <c r="BZ441" s="254"/>
      <c r="CA441" s="254"/>
      <c r="CB441" s="254"/>
      <c r="CC441" s="254"/>
      <c r="CD441" s="254"/>
      <c r="CE441" s="247"/>
      <c r="CF441" s="64"/>
      <c r="CG441" s="255"/>
      <c r="CH441" s="255"/>
      <c r="CI441" s="255"/>
      <c r="CJ441" s="255"/>
      <c r="CK441" s="255"/>
      <c r="CL441" s="256"/>
      <c r="CM441" s="256"/>
      <c r="CN441" s="256"/>
      <c r="CO441" s="256"/>
      <c r="CP441" s="256"/>
      <c r="CQ441" s="247"/>
      <c r="CR441" s="64"/>
      <c r="CS441" s="226"/>
      <c r="CT441" s="226"/>
      <c r="CU441" s="226"/>
      <c r="CV441" s="226"/>
      <c r="CW441" s="226"/>
      <c r="CX441" s="247"/>
      <c r="CY441" s="64"/>
      <c r="CZ441" s="256"/>
      <c r="DA441" s="256"/>
      <c r="DB441" s="256"/>
      <c r="DC441" s="256"/>
      <c r="DD441" s="256"/>
    </row>
    <row r="442" spans="1:108" ht="16.5" x14ac:dyDescent="0.3">
      <c r="A442" s="411">
        <v>2023</v>
      </c>
      <c r="B442" s="64" t="s">
        <v>45</v>
      </c>
      <c r="C442" s="358" t="s">
        <v>104</v>
      </c>
      <c r="D442" s="359">
        <v>4011.97</v>
      </c>
      <c r="E442" s="359">
        <v>15669.4185</v>
      </c>
      <c r="F442" s="360">
        <v>6514.9924999999994</v>
      </c>
      <c r="G442" s="118">
        <v>26196.381000000001</v>
      </c>
      <c r="H442" s="54"/>
      <c r="I442" s="54"/>
      <c r="BX442" s="247"/>
      <c r="BY442" s="64"/>
      <c r="BZ442" s="254"/>
      <c r="CA442" s="254"/>
      <c r="CB442" s="254"/>
      <c r="CC442" s="254"/>
      <c r="CD442" s="254"/>
      <c r="CE442" s="247"/>
      <c r="CF442" s="64"/>
      <c r="CG442" s="255"/>
      <c r="CH442" s="255"/>
      <c r="CI442" s="255"/>
      <c r="CJ442" s="255"/>
      <c r="CK442" s="255"/>
      <c r="CL442" s="256"/>
      <c r="CM442" s="256"/>
      <c r="CN442" s="256"/>
      <c r="CO442" s="256"/>
      <c r="CP442" s="256"/>
      <c r="CQ442" s="247"/>
      <c r="CR442" s="64"/>
      <c r="CS442" s="226"/>
      <c r="CT442" s="226"/>
      <c r="CU442" s="226"/>
      <c r="CV442" s="226"/>
      <c r="CW442" s="226"/>
      <c r="CX442" s="247"/>
      <c r="CY442" s="64"/>
      <c r="CZ442" s="256"/>
      <c r="DA442" s="256"/>
      <c r="DB442" s="256"/>
      <c r="DC442" s="256"/>
      <c r="DD442" s="256"/>
    </row>
    <row r="443" spans="1:108" ht="16.5" x14ac:dyDescent="0.3">
      <c r="A443" s="391">
        <v>2023</v>
      </c>
      <c r="B443" s="353" t="s">
        <v>46</v>
      </c>
      <c r="C443" s="354" t="s">
        <v>104</v>
      </c>
      <c r="D443" s="355">
        <v>3658.2649999999994</v>
      </c>
      <c r="E443" s="355">
        <v>15408.399000000003</v>
      </c>
      <c r="F443" s="356">
        <v>7736.6549999999997</v>
      </c>
      <c r="G443" s="357">
        <v>26803.319</v>
      </c>
      <c r="H443" s="54"/>
      <c r="I443" s="54"/>
      <c r="BX443" s="247"/>
      <c r="BY443" s="64"/>
      <c r="BZ443" s="254"/>
      <c r="CA443" s="254"/>
      <c r="CB443" s="254"/>
      <c r="CC443" s="254"/>
      <c r="CD443" s="254"/>
      <c r="CE443" s="247"/>
      <c r="CF443" s="64"/>
      <c r="CG443" s="255"/>
      <c r="CH443" s="255"/>
      <c r="CI443" s="255"/>
      <c r="CJ443" s="255"/>
      <c r="CK443" s="255"/>
      <c r="CL443" s="256"/>
      <c r="CM443" s="256"/>
      <c r="CN443" s="256"/>
      <c r="CO443" s="256"/>
      <c r="CP443" s="256"/>
      <c r="CQ443" s="247"/>
      <c r="CR443" s="64"/>
      <c r="CS443" s="226"/>
      <c r="CT443" s="226"/>
      <c r="CU443" s="226"/>
      <c r="CV443" s="226"/>
      <c r="CW443" s="226"/>
      <c r="CX443" s="247"/>
      <c r="CY443" s="64"/>
      <c r="CZ443" s="256"/>
      <c r="DA443" s="256"/>
      <c r="DB443" s="256"/>
      <c r="DC443" s="256"/>
      <c r="DD443" s="256"/>
    </row>
    <row r="444" spans="1:108" ht="16.5" x14ac:dyDescent="0.3">
      <c r="A444" s="411">
        <v>2023</v>
      </c>
      <c r="B444" s="64" t="s">
        <v>47</v>
      </c>
      <c r="C444" s="358" t="s">
        <v>104</v>
      </c>
      <c r="D444" s="359">
        <v>3688.7</v>
      </c>
      <c r="E444" s="359">
        <v>16342.224499999995</v>
      </c>
      <c r="F444" s="360">
        <v>7366.6525000000001</v>
      </c>
      <c r="G444" s="118">
        <v>27397.576999999997</v>
      </c>
      <c r="H444" s="54"/>
      <c r="I444" s="54"/>
      <c r="BX444" s="247"/>
      <c r="BY444" s="64"/>
      <c r="BZ444" s="254"/>
      <c r="CA444" s="254"/>
      <c r="CB444" s="254"/>
      <c r="CC444" s="254"/>
      <c r="CD444" s="254"/>
      <c r="CE444" s="247"/>
      <c r="CF444" s="64"/>
      <c r="CG444" s="255"/>
      <c r="CH444" s="255"/>
      <c r="CI444" s="255"/>
      <c r="CJ444" s="255"/>
      <c r="CK444" s="255"/>
      <c r="CL444" s="256"/>
      <c r="CM444" s="256"/>
      <c r="CN444" s="256"/>
      <c r="CO444" s="256"/>
      <c r="CP444" s="256"/>
      <c r="CQ444" s="247"/>
      <c r="CR444" s="64"/>
      <c r="CS444" s="226"/>
      <c r="CT444" s="226"/>
      <c r="CU444" s="226"/>
      <c r="CV444" s="226"/>
      <c r="CW444" s="226"/>
      <c r="CX444" s="247"/>
      <c r="CY444" s="64"/>
      <c r="CZ444" s="256"/>
      <c r="DA444" s="256"/>
      <c r="DB444" s="256"/>
      <c r="DC444" s="256"/>
      <c r="DD444" s="256"/>
    </row>
    <row r="445" spans="1:108" ht="16.5" x14ac:dyDescent="0.3">
      <c r="A445" s="391">
        <v>2023</v>
      </c>
      <c r="B445" s="353" t="s">
        <v>48</v>
      </c>
      <c r="C445" s="354" t="s">
        <v>104</v>
      </c>
      <c r="D445" s="355">
        <v>3974.7309999999998</v>
      </c>
      <c r="E445" s="355">
        <v>15731.288999999999</v>
      </c>
      <c r="F445" s="356">
        <v>6910.1025</v>
      </c>
      <c r="G445" s="357">
        <v>26616.122499999998</v>
      </c>
      <c r="H445" s="54"/>
      <c r="I445" s="54"/>
      <c r="BX445" s="247"/>
      <c r="BY445" s="64"/>
      <c r="BZ445" s="254"/>
      <c r="CA445" s="254"/>
      <c r="CB445" s="254"/>
      <c r="CC445" s="254"/>
      <c r="CD445" s="254"/>
      <c r="CE445" s="247"/>
      <c r="CF445" s="64"/>
      <c r="CG445" s="255"/>
      <c r="CH445" s="255"/>
      <c r="CI445" s="255"/>
      <c r="CJ445" s="255"/>
      <c r="CK445" s="255"/>
      <c r="CL445" s="256"/>
      <c r="CM445" s="256"/>
      <c r="CN445" s="256"/>
      <c r="CO445" s="256"/>
      <c r="CP445" s="256"/>
      <c r="CQ445" s="247"/>
      <c r="CR445" s="64"/>
      <c r="CS445" s="226"/>
      <c r="CT445" s="226"/>
      <c r="CU445" s="226"/>
      <c r="CV445" s="226"/>
      <c r="CW445" s="226"/>
      <c r="CX445" s="247"/>
      <c r="CY445" s="64"/>
      <c r="CZ445" s="256"/>
      <c r="DA445" s="256"/>
      <c r="DB445" s="256"/>
      <c r="DC445" s="256"/>
      <c r="DD445" s="256"/>
    </row>
    <row r="446" spans="1:108" ht="16.5" x14ac:dyDescent="0.3">
      <c r="A446" s="411">
        <v>2023</v>
      </c>
      <c r="B446" s="64" t="s">
        <v>49</v>
      </c>
      <c r="C446" s="358" t="s">
        <v>104</v>
      </c>
      <c r="D446" s="359">
        <v>3281.6025</v>
      </c>
      <c r="E446" s="359">
        <v>18070.892999999996</v>
      </c>
      <c r="F446" s="360">
        <v>7129.8724999999995</v>
      </c>
      <c r="G446" s="118">
        <v>28482.367999999999</v>
      </c>
      <c r="H446" s="54"/>
      <c r="I446" s="54"/>
      <c r="BX446" s="247"/>
      <c r="BY446" s="64"/>
      <c r="BZ446" s="254"/>
      <c r="CA446" s="254"/>
      <c r="CB446" s="254"/>
      <c r="CC446" s="254"/>
      <c r="CD446" s="254"/>
      <c r="CE446" s="247"/>
      <c r="CF446" s="64"/>
      <c r="CG446" s="255"/>
      <c r="CH446" s="255"/>
      <c r="CI446" s="255"/>
      <c r="CJ446" s="255"/>
      <c r="CK446" s="255"/>
      <c r="CL446" s="256"/>
      <c r="CM446" s="256"/>
      <c r="CN446" s="256"/>
      <c r="CO446" s="256"/>
      <c r="CP446" s="256"/>
      <c r="CQ446" s="247"/>
      <c r="CR446" s="64"/>
      <c r="CS446" s="226"/>
      <c r="CT446" s="226"/>
      <c r="CU446" s="226"/>
      <c r="CV446" s="226"/>
      <c r="CW446" s="226"/>
      <c r="CX446" s="247"/>
      <c r="CY446" s="64"/>
      <c r="CZ446" s="256"/>
      <c r="DA446" s="256"/>
      <c r="DB446" s="256"/>
      <c r="DC446" s="256"/>
      <c r="DD446" s="256"/>
    </row>
    <row r="447" spans="1:108" ht="16.5" x14ac:dyDescent="0.3">
      <c r="A447" s="391">
        <v>2024</v>
      </c>
      <c r="B447" s="353" t="s">
        <v>50</v>
      </c>
      <c r="C447" s="354" t="s">
        <v>104</v>
      </c>
      <c r="D447" s="355">
        <v>2901.7449999999999</v>
      </c>
      <c r="E447" s="355">
        <v>17790.537500000002</v>
      </c>
      <c r="F447" s="356">
        <v>5855.7525000000005</v>
      </c>
      <c r="G447" s="357">
        <v>26548.035</v>
      </c>
      <c r="H447" s="54"/>
      <c r="I447" s="54"/>
      <c r="BX447" s="247"/>
      <c r="BY447" s="64"/>
      <c r="BZ447" s="254"/>
      <c r="CA447" s="254"/>
      <c r="CB447" s="254"/>
      <c r="CC447" s="254"/>
      <c r="CD447" s="254"/>
      <c r="CE447" s="247"/>
      <c r="CF447" s="64"/>
      <c r="CG447" s="255"/>
      <c r="CH447" s="255"/>
      <c r="CI447" s="255"/>
      <c r="CJ447" s="255"/>
      <c r="CK447" s="255"/>
      <c r="CL447" s="256"/>
      <c r="CM447" s="256"/>
      <c r="CN447" s="256"/>
      <c r="CO447" s="256"/>
      <c r="CP447" s="256"/>
      <c r="CQ447" s="247"/>
      <c r="CR447" s="64"/>
      <c r="CS447" s="226"/>
      <c r="CT447" s="226"/>
      <c r="CU447" s="226"/>
      <c r="CV447" s="226"/>
      <c r="CW447" s="226"/>
      <c r="CX447" s="247"/>
      <c r="CY447" s="64"/>
      <c r="CZ447" s="256"/>
      <c r="DA447" s="256"/>
      <c r="DB447" s="256"/>
      <c r="DC447" s="256"/>
      <c r="DD447" s="256"/>
    </row>
    <row r="448" spans="1:108" ht="16.5" x14ac:dyDescent="0.3">
      <c r="A448" s="411">
        <v>2024</v>
      </c>
      <c r="B448" s="64" t="s">
        <v>51</v>
      </c>
      <c r="C448" s="358" t="s">
        <v>104</v>
      </c>
      <c r="D448" s="359">
        <v>3677.0775000000003</v>
      </c>
      <c r="E448" s="359">
        <v>17932.7785</v>
      </c>
      <c r="F448" s="360">
        <v>5816.6849999999995</v>
      </c>
      <c r="G448" s="118">
        <v>27426.540999999997</v>
      </c>
      <c r="H448" s="54"/>
      <c r="I448" s="54"/>
      <c r="BX448" s="247"/>
      <c r="BY448" s="64"/>
      <c r="BZ448" s="254"/>
      <c r="CA448" s="254"/>
      <c r="CB448" s="254"/>
      <c r="CC448" s="254"/>
      <c r="CD448" s="254"/>
      <c r="CE448" s="247"/>
      <c r="CF448" s="64"/>
      <c r="CG448" s="255"/>
      <c r="CH448" s="255"/>
      <c r="CI448" s="255"/>
      <c r="CJ448" s="255"/>
      <c r="CK448" s="255"/>
      <c r="CL448" s="256"/>
      <c r="CM448" s="256"/>
      <c r="CN448" s="256"/>
      <c r="CO448" s="256"/>
      <c r="CP448" s="256"/>
      <c r="CQ448" s="247"/>
      <c r="CR448" s="64"/>
      <c r="CS448" s="226"/>
      <c r="CT448" s="226"/>
      <c r="CU448" s="226"/>
      <c r="CV448" s="226"/>
      <c r="CW448" s="226"/>
      <c r="CX448" s="247"/>
      <c r="CY448" s="64"/>
      <c r="CZ448" s="256"/>
      <c r="DA448" s="256"/>
      <c r="DB448" s="256"/>
      <c r="DC448" s="256"/>
      <c r="DD448" s="256"/>
    </row>
    <row r="449" spans="1:108" ht="16.5" x14ac:dyDescent="0.3">
      <c r="A449" s="391">
        <v>2024</v>
      </c>
      <c r="B449" s="353" t="s">
        <v>52</v>
      </c>
      <c r="C449" s="354" t="s">
        <v>104</v>
      </c>
      <c r="D449" s="355">
        <v>3486.3475000000003</v>
      </c>
      <c r="E449" s="355">
        <v>15137.275</v>
      </c>
      <c r="F449" s="356">
        <v>5244.7275000000009</v>
      </c>
      <c r="G449" s="357">
        <v>23868.35</v>
      </c>
      <c r="H449" s="54"/>
      <c r="I449" s="54"/>
      <c r="BX449" s="247"/>
      <c r="BY449" s="64"/>
      <c r="BZ449" s="254"/>
      <c r="CA449" s="254"/>
      <c r="CB449" s="254"/>
      <c r="CC449" s="254"/>
      <c r="CD449" s="254"/>
      <c r="CE449" s="247"/>
      <c r="CF449" s="64"/>
      <c r="CG449" s="255"/>
      <c r="CH449" s="255"/>
      <c r="CI449" s="255"/>
      <c r="CJ449" s="255"/>
      <c r="CK449" s="255"/>
      <c r="CL449" s="256"/>
      <c r="CM449" s="256"/>
      <c r="CN449" s="256"/>
      <c r="CO449" s="256"/>
      <c r="CP449" s="256"/>
      <c r="CQ449" s="247"/>
      <c r="CR449" s="64"/>
      <c r="CS449" s="226"/>
      <c r="CT449" s="226"/>
      <c r="CU449" s="226"/>
      <c r="CV449" s="226"/>
      <c r="CW449" s="226"/>
      <c r="CX449" s="247"/>
      <c r="CY449" s="64"/>
      <c r="CZ449" s="256"/>
      <c r="DA449" s="256"/>
      <c r="DB449" s="256"/>
      <c r="DC449" s="256"/>
      <c r="DD449" s="256"/>
    </row>
    <row r="450" spans="1:108" ht="16.5" x14ac:dyDescent="0.3">
      <c r="A450" s="411">
        <v>2024</v>
      </c>
      <c r="B450" s="64" t="s">
        <v>40</v>
      </c>
      <c r="C450" s="358" t="s">
        <v>104</v>
      </c>
      <c r="D450" s="359">
        <v>3266.25</v>
      </c>
      <c r="E450" s="359">
        <v>17616.239999999998</v>
      </c>
      <c r="F450" s="360">
        <v>6122.9750000000004</v>
      </c>
      <c r="G450" s="118">
        <v>27005.465</v>
      </c>
      <c r="H450" s="54"/>
      <c r="I450" s="54"/>
      <c r="BX450" s="247"/>
      <c r="BY450" s="64"/>
      <c r="BZ450" s="254"/>
      <c r="CA450" s="254"/>
      <c r="CB450" s="254"/>
      <c r="CC450" s="254"/>
      <c r="CD450" s="254"/>
      <c r="CE450" s="247"/>
      <c r="CF450" s="64"/>
      <c r="CG450" s="255"/>
      <c r="CH450" s="255"/>
      <c r="CI450" s="255"/>
      <c r="CJ450" s="255"/>
      <c r="CK450" s="255"/>
      <c r="CL450" s="256"/>
      <c r="CM450" s="256"/>
      <c r="CN450" s="256"/>
      <c r="CO450" s="256"/>
      <c r="CP450" s="256"/>
      <c r="CQ450" s="247"/>
      <c r="CR450" s="64"/>
      <c r="CS450" s="226"/>
      <c r="CT450" s="226"/>
      <c r="CU450" s="226"/>
      <c r="CV450" s="226"/>
      <c r="CW450" s="226"/>
      <c r="CX450" s="247"/>
      <c r="CY450" s="64"/>
      <c r="CZ450" s="256"/>
      <c r="DA450" s="256"/>
      <c r="DB450" s="256"/>
      <c r="DC450" s="256"/>
      <c r="DD450" s="256"/>
    </row>
    <row r="451" spans="1:108" ht="16.5" x14ac:dyDescent="0.3">
      <c r="A451" s="391">
        <v>2024</v>
      </c>
      <c r="B451" s="353" t="s">
        <v>42</v>
      </c>
      <c r="C451" s="354" t="s">
        <v>104</v>
      </c>
      <c r="D451" s="355">
        <v>2354.31</v>
      </c>
      <c r="E451" s="355">
        <v>15453.869999999999</v>
      </c>
      <c r="F451" s="356">
        <v>6232.7325000000001</v>
      </c>
      <c r="G451" s="357">
        <v>24040.912499999999</v>
      </c>
      <c r="H451" s="54"/>
      <c r="I451" s="54"/>
      <c r="BX451" s="247"/>
      <c r="BY451" s="64"/>
      <c r="BZ451" s="254"/>
      <c r="CA451" s="254"/>
      <c r="CB451" s="254"/>
      <c r="CC451" s="254"/>
      <c r="CD451" s="254"/>
      <c r="CE451" s="247"/>
      <c r="CF451" s="64"/>
      <c r="CG451" s="255"/>
      <c r="CH451" s="255"/>
      <c r="CI451" s="255"/>
      <c r="CJ451" s="255"/>
      <c r="CK451" s="255"/>
      <c r="CL451" s="256"/>
      <c r="CM451" s="256"/>
      <c r="CN451" s="256"/>
      <c r="CO451" s="256"/>
      <c r="CP451" s="256"/>
      <c r="CQ451" s="247"/>
      <c r="CR451" s="64"/>
      <c r="CS451" s="226"/>
      <c r="CT451" s="226"/>
      <c r="CU451" s="226"/>
      <c r="CV451" s="226"/>
      <c r="CW451" s="226"/>
      <c r="CX451" s="247"/>
      <c r="CY451" s="64"/>
      <c r="CZ451" s="256"/>
      <c r="DA451" s="256"/>
      <c r="DB451" s="256"/>
      <c r="DC451" s="256"/>
      <c r="DD451" s="256"/>
    </row>
    <row r="452" spans="1:108" ht="16.5" x14ac:dyDescent="0.3">
      <c r="A452" s="411">
        <v>2024</v>
      </c>
      <c r="B452" s="64" t="s">
        <v>43</v>
      </c>
      <c r="C452" s="358" t="s">
        <v>104</v>
      </c>
      <c r="D452" s="359">
        <v>1456.13</v>
      </c>
      <c r="E452" s="359">
        <v>15632.853499999999</v>
      </c>
      <c r="F452" s="360">
        <v>6771.25</v>
      </c>
      <c r="G452" s="118">
        <v>23860.233500000002</v>
      </c>
      <c r="H452" s="54"/>
      <c r="I452" s="54"/>
      <c r="BX452" s="247"/>
      <c r="BY452" s="64"/>
      <c r="BZ452" s="254"/>
      <c r="CA452" s="254"/>
      <c r="CB452" s="254"/>
      <c r="CC452" s="254"/>
      <c r="CD452" s="254"/>
      <c r="CE452" s="247"/>
      <c r="CF452" s="64"/>
      <c r="CG452" s="255"/>
      <c r="CH452" s="255"/>
      <c r="CI452" s="255"/>
      <c r="CJ452" s="255"/>
      <c r="CK452" s="255"/>
      <c r="CL452" s="256"/>
      <c r="CM452" s="256"/>
      <c r="CN452" s="256"/>
      <c r="CO452" s="256"/>
      <c r="CP452" s="256"/>
      <c r="CQ452" s="247"/>
      <c r="CR452" s="64"/>
      <c r="CS452" s="226"/>
      <c r="CT452" s="226"/>
      <c r="CU452" s="226"/>
      <c r="CV452" s="226"/>
      <c r="CW452" s="226"/>
      <c r="CX452" s="247"/>
      <c r="CY452" s="64"/>
      <c r="CZ452" s="256"/>
      <c r="DA452" s="256"/>
      <c r="DB452" s="256"/>
      <c r="DC452" s="256"/>
      <c r="DD452" s="256"/>
    </row>
    <row r="453" spans="1:108" ht="16.5" x14ac:dyDescent="0.3">
      <c r="A453" s="391">
        <v>2024</v>
      </c>
      <c r="B453" s="353" t="s">
        <v>44</v>
      </c>
      <c r="C453" s="354" t="s">
        <v>104</v>
      </c>
      <c r="D453" s="355">
        <v>2049.7399999999998</v>
      </c>
      <c r="E453" s="355">
        <v>17154.590500000002</v>
      </c>
      <c r="F453" s="356">
        <v>7167.24</v>
      </c>
      <c r="G453" s="357">
        <v>26371.570500000002</v>
      </c>
      <c r="H453" s="54"/>
      <c r="I453" s="54"/>
      <c r="BX453" s="247"/>
      <c r="BY453" s="64"/>
      <c r="BZ453" s="254"/>
      <c r="CA453" s="254"/>
      <c r="CB453" s="254"/>
      <c r="CC453" s="254"/>
      <c r="CD453" s="254"/>
      <c r="CE453" s="247"/>
      <c r="CF453" s="64"/>
      <c r="CG453" s="255"/>
      <c r="CH453" s="255"/>
      <c r="CI453" s="255"/>
      <c r="CJ453" s="255"/>
      <c r="CK453" s="255"/>
      <c r="CL453" s="256"/>
      <c r="CM453" s="256"/>
      <c r="CN453" s="256"/>
      <c r="CO453" s="256"/>
      <c r="CP453" s="256"/>
      <c r="CQ453" s="247"/>
      <c r="CR453" s="64"/>
      <c r="CS453" s="226"/>
      <c r="CT453" s="226"/>
      <c r="CU453" s="226"/>
      <c r="CV453" s="226"/>
      <c r="CW453" s="226"/>
      <c r="CX453" s="247"/>
      <c r="CY453" s="64"/>
      <c r="CZ453" s="256"/>
      <c r="DA453" s="256"/>
      <c r="DB453" s="256"/>
      <c r="DC453" s="256"/>
      <c r="DD453" s="256"/>
    </row>
    <row r="454" spans="1:108" ht="16.5" x14ac:dyDescent="0.3">
      <c r="A454" s="411">
        <v>2024</v>
      </c>
      <c r="B454" s="64" t="s">
        <v>45</v>
      </c>
      <c r="C454" s="358" t="s">
        <v>104</v>
      </c>
      <c r="D454" s="359">
        <v>3233.9610000000002</v>
      </c>
      <c r="E454" s="359">
        <v>18203.244500000001</v>
      </c>
      <c r="F454" s="360">
        <v>6505.08</v>
      </c>
      <c r="G454" s="118">
        <v>27942.285499999998</v>
      </c>
      <c r="H454" s="54"/>
      <c r="I454" s="54"/>
      <c r="BX454" s="247"/>
      <c r="BY454" s="64"/>
      <c r="BZ454" s="254"/>
      <c r="CA454" s="254"/>
      <c r="CB454" s="254"/>
      <c r="CC454" s="254"/>
      <c r="CD454" s="254"/>
      <c r="CE454" s="247"/>
      <c r="CF454" s="64"/>
      <c r="CG454" s="255"/>
      <c r="CH454" s="255"/>
      <c r="CI454" s="255"/>
      <c r="CJ454" s="255"/>
      <c r="CK454" s="255"/>
      <c r="CL454" s="256"/>
      <c r="CM454" s="256"/>
      <c r="CN454" s="256"/>
      <c r="CO454" s="256"/>
      <c r="CP454" s="256"/>
      <c r="CQ454" s="247"/>
      <c r="CR454" s="64"/>
      <c r="CS454" s="226"/>
      <c r="CT454" s="226"/>
      <c r="CU454" s="226"/>
      <c r="CV454" s="226"/>
      <c r="CW454" s="226"/>
      <c r="CX454" s="247"/>
      <c r="CY454" s="64"/>
      <c r="CZ454" s="256"/>
      <c r="DA454" s="256"/>
      <c r="DB454" s="256"/>
      <c r="DC454" s="256"/>
      <c r="DD454" s="256"/>
    </row>
    <row r="455" spans="1:108" ht="16.5" x14ac:dyDescent="0.3">
      <c r="A455" s="391">
        <v>2024</v>
      </c>
      <c r="B455" s="353" t="s">
        <v>46</v>
      </c>
      <c r="C455" s="354" t="s">
        <v>104</v>
      </c>
      <c r="D455" s="355">
        <v>2269.7799999999997</v>
      </c>
      <c r="E455" s="355">
        <v>17508.6175</v>
      </c>
      <c r="F455" s="356">
        <v>5263.7874999999995</v>
      </c>
      <c r="G455" s="357">
        <v>25042.184999999998</v>
      </c>
      <c r="H455" s="54"/>
      <c r="I455" s="54"/>
      <c r="BX455" s="247"/>
      <c r="BY455" s="64"/>
      <c r="BZ455" s="254"/>
      <c r="CA455" s="254"/>
      <c r="CB455" s="254"/>
      <c r="CC455" s="254"/>
      <c r="CD455" s="254"/>
      <c r="CE455" s="247"/>
      <c r="CF455" s="64"/>
      <c r="CG455" s="255"/>
      <c r="CH455" s="255"/>
      <c r="CI455" s="255"/>
      <c r="CJ455" s="255"/>
      <c r="CK455" s="255"/>
      <c r="CL455" s="256"/>
      <c r="CM455" s="256"/>
      <c r="CN455" s="256"/>
      <c r="CO455" s="256"/>
      <c r="CP455" s="256"/>
      <c r="CQ455" s="247"/>
      <c r="CR455" s="64"/>
      <c r="CS455" s="226"/>
      <c r="CT455" s="226"/>
      <c r="CU455" s="226"/>
      <c r="CV455" s="226"/>
      <c r="CW455" s="226"/>
      <c r="CX455" s="247"/>
      <c r="CY455" s="64"/>
      <c r="CZ455" s="256"/>
      <c r="DA455" s="256"/>
      <c r="DB455" s="256"/>
      <c r="DC455" s="256"/>
      <c r="DD455" s="256"/>
    </row>
    <row r="456" spans="1:108" ht="16.5" x14ac:dyDescent="0.3">
      <c r="A456" s="411">
        <v>2024</v>
      </c>
      <c r="B456" s="64" t="s">
        <v>47</v>
      </c>
      <c r="C456" s="358" t="s">
        <v>104</v>
      </c>
      <c r="D456" s="359">
        <v>3521.35</v>
      </c>
      <c r="E456" s="359">
        <v>18930.689999999999</v>
      </c>
      <c r="F456" s="360">
        <v>3484.1574999999998</v>
      </c>
      <c r="G456" s="118">
        <v>25936.197499999998</v>
      </c>
      <c r="H456" s="54"/>
      <c r="I456" s="54"/>
      <c r="BX456" s="247"/>
      <c r="BY456" s="64"/>
      <c r="BZ456" s="254"/>
      <c r="CA456" s="254"/>
      <c r="CB456" s="254"/>
      <c r="CC456" s="254"/>
      <c r="CD456" s="254"/>
      <c r="CE456" s="247"/>
      <c r="CF456" s="64"/>
      <c r="CG456" s="255"/>
      <c r="CH456" s="255"/>
      <c r="CI456" s="255"/>
      <c r="CJ456" s="255"/>
      <c r="CK456" s="255"/>
      <c r="CL456" s="256"/>
      <c r="CM456" s="256"/>
      <c r="CN456" s="256"/>
      <c r="CO456" s="256"/>
      <c r="CP456" s="256"/>
      <c r="CQ456" s="247"/>
      <c r="CR456" s="64"/>
      <c r="CS456" s="226"/>
      <c r="CT456" s="226"/>
      <c r="CU456" s="226"/>
      <c r="CV456" s="226"/>
      <c r="CW456" s="226"/>
      <c r="CX456" s="247"/>
      <c r="CY456" s="64"/>
      <c r="CZ456" s="256"/>
      <c r="DA456" s="256"/>
      <c r="DB456" s="256"/>
      <c r="DC456" s="256"/>
      <c r="DD456" s="256"/>
    </row>
    <row r="457" spans="1:108" ht="16.5" x14ac:dyDescent="0.3">
      <c r="A457" s="391">
        <v>2024</v>
      </c>
      <c r="B457" s="353" t="s">
        <v>48</v>
      </c>
      <c r="C457" s="354" t="s">
        <v>104</v>
      </c>
      <c r="D457" s="355">
        <v>3552.625</v>
      </c>
      <c r="E457" s="355">
        <v>17572.085000000003</v>
      </c>
      <c r="F457" s="356">
        <v>3639.1849999999995</v>
      </c>
      <c r="G457" s="357">
        <v>24763.895</v>
      </c>
      <c r="H457" s="54"/>
      <c r="I457" s="54"/>
      <c r="BX457" s="247"/>
      <c r="BY457" s="64"/>
      <c r="BZ457" s="254"/>
      <c r="CA457" s="254"/>
      <c r="CB457" s="254"/>
      <c r="CC457" s="254"/>
      <c r="CD457" s="254"/>
      <c r="CE457" s="247"/>
      <c r="CF457" s="64"/>
      <c r="CG457" s="255"/>
      <c r="CH457" s="255"/>
      <c r="CI457" s="255"/>
      <c r="CJ457" s="255"/>
      <c r="CK457" s="255"/>
      <c r="CL457" s="256"/>
      <c r="CM457" s="256"/>
      <c r="CN457" s="256"/>
      <c r="CO457" s="256"/>
      <c r="CP457" s="256"/>
      <c r="CQ457" s="247"/>
      <c r="CR457" s="64"/>
      <c r="CS457" s="226"/>
      <c r="CT457" s="226"/>
      <c r="CU457" s="226"/>
      <c r="CV457" s="226"/>
      <c r="CW457" s="226"/>
      <c r="CX457" s="247"/>
      <c r="CY457" s="64"/>
      <c r="CZ457" s="256"/>
      <c r="DA457" s="256"/>
      <c r="DB457" s="256"/>
      <c r="DC457" s="256"/>
      <c r="DD457" s="256"/>
    </row>
    <row r="458" spans="1:108" ht="16.5" x14ac:dyDescent="0.3">
      <c r="A458" s="411">
        <v>2024</v>
      </c>
      <c r="B458" s="64" t="s">
        <v>49</v>
      </c>
      <c r="C458" s="358" t="s">
        <v>104</v>
      </c>
      <c r="D458" s="359">
        <v>3456.51</v>
      </c>
      <c r="E458" s="359">
        <v>18007.335000000003</v>
      </c>
      <c r="F458" s="360">
        <v>5259.994999999999</v>
      </c>
      <c r="G458" s="118">
        <v>26723.840000000004</v>
      </c>
      <c r="H458" s="54"/>
      <c r="I458" s="54"/>
      <c r="BX458" s="247"/>
      <c r="BY458" s="64"/>
      <c r="BZ458" s="254"/>
      <c r="CA458" s="254"/>
      <c r="CB458" s="254"/>
      <c r="CC458" s="254"/>
      <c r="CD458" s="254"/>
      <c r="CE458" s="247"/>
      <c r="CF458" s="64"/>
      <c r="CG458" s="255"/>
      <c r="CH458" s="255"/>
      <c r="CI458" s="255"/>
      <c r="CJ458" s="255"/>
      <c r="CK458" s="255"/>
      <c r="CL458" s="256"/>
      <c r="CM458" s="256"/>
      <c r="CN458" s="256"/>
      <c r="CO458" s="256"/>
      <c r="CP458" s="256"/>
      <c r="CQ458" s="247"/>
      <c r="CR458" s="64"/>
      <c r="CS458" s="226"/>
      <c r="CT458" s="226"/>
      <c r="CU458" s="226"/>
      <c r="CV458" s="226"/>
      <c r="CW458" s="226"/>
      <c r="CX458" s="247"/>
      <c r="CY458" s="64"/>
      <c r="CZ458" s="256"/>
      <c r="DA458" s="256"/>
      <c r="DB458" s="256"/>
      <c r="DC458" s="256"/>
      <c r="DD458" s="256"/>
    </row>
    <row r="459" spans="1:108" ht="16.5" x14ac:dyDescent="0.3">
      <c r="A459" s="391">
        <v>2025</v>
      </c>
      <c r="B459" s="353" t="s">
        <v>50</v>
      </c>
      <c r="C459" s="354" t="s">
        <v>104</v>
      </c>
      <c r="D459" s="355">
        <v>1914.81</v>
      </c>
      <c r="E459" s="355">
        <v>17413.487500000003</v>
      </c>
      <c r="F459" s="356">
        <v>4859.0625</v>
      </c>
      <c r="G459" s="357">
        <v>24187.360000000008</v>
      </c>
      <c r="H459" s="54"/>
      <c r="I459" s="54"/>
      <c r="BX459" s="247"/>
      <c r="BY459" s="64"/>
      <c r="BZ459" s="254"/>
      <c r="CA459" s="254"/>
      <c r="CB459" s="254"/>
      <c r="CC459" s="254"/>
      <c r="CD459" s="254"/>
      <c r="CE459" s="247"/>
      <c r="CF459" s="64"/>
      <c r="CG459" s="255"/>
      <c r="CH459" s="255"/>
      <c r="CI459" s="255"/>
      <c r="CJ459" s="255"/>
      <c r="CK459" s="255"/>
      <c r="CL459" s="256"/>
      <c r="CM459" s="256"/>
      <c r="CN459" s="256"/>
      <c r="CO459" s="256"/>
      <c r="CP459" s="256"/>
      <c r="CQ459" s="247"/>
      <c r="CR459" s="64"/>
      <c r="CS459" s="226"/>
      <c r="CT459" s="226"/>
      <c r="CU459" s="226"/>
      <c r="CV459" s="226"/>
      <c r="CW459" s="226"/>
      <c r="CX459" s="247"/>
      <c r="CY459" s="64"/>
      <c r="CZ459" s="256"/>
      <c r="DA459" s="256"/>
      <c r="DB459" s="256"/>
      <c r="DC459" s="256"/>
      <c r="DD459" s="256"/>
    </row>
    <row r="460" spans="1:108" ht="16.5" x14ac:dyDescent="0.3">
      <c r="A460" s="411">
        <v>2025</v>
      </c>
      <c r="B460" s="64" t="s">
        <v>51</v>
      </c>
      <c r="C460" s="358" t="s">
        <v>104</v>
      </c>
      <c r="D460" s="359">
        <v>1633.75</v>
      </c>
      <c r="E460" s="359">
        <v>16473.969999999998</v>
      </c>
      <c r="F460" s="360">
        <v>4950.6999999999989</v>
      </c>
      <c r="G460" s="118">
        <v>23058.42</v>
      </c>
      <c r="H460" s="54"/>
      <c r="I460" s="54"/>
      <c r="BX460" s="247"/>
      <c r="BY460" s="64"/>
      <c r="BZ460" s="254"/>
      <c r="CA460" s="254"/>
      <c r="CB460" s="254"/>
      <c r="CC460" s="254"/>
      <c r="CD460" s="254"/>
      <c r="CE460" s="247"/>
      <c r="CF460" s="64"/>
      <c r="CG460" s="255"/>
      <c r="CH460" s="255"/>
      <c r="CI460" s="255"/>
      <c r="CJ460" s="255"/>
      <c r="CK460" s="255"/>
      <c r="CL460" s="256"/>
      <c r="CM460" s="256"/>
      <c r="CN460" s="256"/>
      <c r="CO460" s="256"/>
      <c r="CP460" s="256"/>
      <c r="CQ460" s="247"/>
      <c r="CR460" s="64"/>
      <c r="CS460" s="226"/>
      <c r="CT460" s="226"/>
      <c r="CU460" s="226"/>
      <c r="CV460" s="226"/>
      <c r="CW460" s="226"/>
      <c r="CX460" s="247"/>
      <c r="CY460" s="64"/>
      <c r="CZ460" s="256"/>
      <c r="DA460" s="256"/>
      <c r="DB460" s="256"/>
      <c r="DC460" s="256"/>
      <c r="DD460" s="256"/>
    </row>
    <row r="461" spans="1:108" ht="16.5" x14ac:dyDescent="0.3">
      <c r="A461" s="391">
        <v>2025</v>
      </c>
      <c r="B461" s="353" t="s">
        <v>52</v>
      </c>
      <c r="C461" s="354" t="s">
        <v>104</v>
      </c>
      <c r="D461" s="355">
        <v>2848.81</v>
      </c>
      <c r="E461" s="355">
        <v>19560.564999999999</v>
      </c>
      <c r="F461" s="356">
        <v>4850.5324999999993</v>
      </c>
      <c r="G461" s="357">
        <v>27259.907499999998</v>
      </c>
      <c r="H461" s="54"/>
      <c r="I461" s="54"/>
      <c r="BX461" s="247"/>
      <c r="BY461" s="64"/>
      <c r="BZ461" s="254"/>
      <c r="CA461" s="254"/>
      <c r="CB461" s="254"/>
      <c r="CC461" s="254"/>
      <c r="CD461" s="254"/>
      <c r="CE461" s="247"/>
      <c r="CF461" s="64"/>
      <c r="CG461" s="255"/>
      <c r="CH461" s="255"/>
      <c r="CI461" s="255"/>
      <c r="CJ461" s="255"/>
      <c r="CK461" s="255"/>
      <c r="CL461" s="256"/>
      <c r="CM461" s="256"/>
      <c r="CN461" s="256"/>
      <c r="CO461" s="256"/>
      <c r="CP461" s="256"/>
      <c r="CQ461" s="247"/>
      <c r="CR461" s="64"/>
      <c r="CS461" s="226"/>
      <c r="CT461" s="226"/>
      <c r="CU461" s="226"/>
      <c r="CV461" s="226"/>
      <c r="CW461" s="226"/>
      <c r="CX461" s="247"/>
      <c r="CY461" s="64"/>
      <c r="CZ461" s="256"/>
      <c r="DA461" s="256"/>
      <c r="DB461" s="256"/>
      <c r="DC461" s="256"/>
      <c r="DD461" s="256"/>
    </row>
    <row r="462" spans="1:108" ht="16.5" x14ac:dyDescent="0.3">
      <c r="A462" s="411">
        <v>2025</v>
      </c>
      <c r="B462" s="64" t="s">
        <v>40</v>
      </c>
      <c r="C462" s="358" t="s">
        <v>104</v>
      </c>
      <c r="D462" s="359">
        <v>2767.26</v>
      </c>
      <c r="E462" s="359">
        <v>17458.502499999999</v>
      </c>
      <c r="F462" s="360">
        <v>3651.7349999999997</v>
      </c>
      <c r="G462" s="118">
        <v>23877.497500000001</v>
      </c>
      <c r="H462" s="54"/>
      <c r="I462" s="54"/>
      <c r="BX462" s="247"/>
      <c r="BY462" s="64"/>
      <c r="BZ462" s="254"/>
      <c r="CA462" s="254"/>
      <c r="CB462" s="254"/>
      <c r="CC462" s="254"/>
      <c r="CD462" s="254"/>
      <c r="CE462" s="247"/>
      <c r="CF462" s="64"/>
      <c r="CG462" s="255"/>
      <c r="CH462" s="255"/>
      <c r="CI462" s="255"/>
      <c r="CJ462" s="255"/>
      <c r="CK462" s="255"/>
      <c r="CL462" s="256"/>
      <c r="CM462" s="256"/>
      <c r="CN462" s="256"/>
      <c r="CO462" s="256"/>
      <c r="CP462" s="256"/>
      <c r="CQ462" s="247"/>
      <c r="CR462" s="64"/>
      <c r="CS462" s="226"/>
      <c r="CT462" s="226"/>
      <c r="CU462" s="226"/>
      <c r="CV462" s="226"/>
      <c r="CW462" s="226"/>
      <c r="CX462" s="247"/>
      <c r="CY462" s="64"/>
      <c r="CZ462" s="256"/>
      <c r="DA462" s="256"/>
      <c r="DB462" s="256"/>
      <c r="DC462" s="256"/>
      <c r="DD462" s="256"/>
    </row>
    <row r="463" spans="1:108" ht="16.5" x14ac:dyDescent="0.3">
      <c r="A463" s="391">
        <v>2025</v>
      </c>
      <c r="B463" s="353" t="s">
        <v>42</v>
      </c>
      <c r="C463" s="354" t="s">
        <v>104</v>
      </c>
      <c r="D463" s="355">
        <v>2823.2550000000001</v>
      </c>
      <c r="E463" s="355">
        <v>18106.934999999994</v>
      </c>
      <c r="F463" s="356">
        <v>4487.6849999999995</v>
      </c>
      <c r="G463" s="357">
        <v>25417.874999999996</v>
      </c>
      <c r="H463" s="54"/>
      <c r="I463" s="54"/>
      <c r="BX463" s="247"/>
      <c r="BY463" s="64"/>
      <c r="BZ463" s="254"/>
      <c r="CA463" s="254"/>
      <c r="CB463" s="254"/>
      <c r="CC463" s="254"/>
      <c r="CD463" s="254"/>
      <c r="CE463" s="247"/>
      <c r="CF463" s="64"/>
      <c r="CG463" s="255"/>
      <c r="CH463" s="255"/>
      <c r="CI463" s="255"/>
      <c r="CJ463" s="255"/>
      <c r="CK463" s="255"/>
      <c r="CL463" s="256"/>
      <c r="CM463" s="256"/>
      <c r="CN463" s="256"/>
      <c r="CO463" s="256"/>
      <c r="CP463" s="256"/>
      <c r="CQ463" s="247"/>
      <c r="CR463" s="64"/>
      <c r="CS463" s="226"/>
      <c r="CT463" s="226"/>
      <c r="CU463" s="226"/>
      <c r="CV463" s="226"/>
      <c r="CW463" s="226"/>
      <c r="CX463" s="247"/>
      <c r="CY463" s="64"/>
      <c r="CZ463" s="256"/>
      <c r="DA463" s="256"/>
      <c r="DB463" s="256"/>
      <c r="DC463" s="256"/>
      <c r="DD463" s="256"/>
    </row>
    <row r="464" spans="1:108" ht="16.5" x14ac:dyDescent="0.3">
      <c r="A464" s="411">
        <v>2025</v>
      </c>
      <c r="B464" s="64" t="s">
        <v>43</v>
      </c>
      <c r="C464" s="358" t="s">
        <v>104</v>
      </c>
      <c r="D464" s="359">
        <v>3107.7750000000001</v>
      </c>
      <c r="E464" s="359">
        <v>17265.847499999996</v>
      </c>
      <c r="F464" s="360">
        <v>4921.1149999999998</v>
      </c>
      <c r="G464" s="118">
        <v>25294.737499999996</v>
      </c>
      <c r="H464" s="54"/>
      <c r="I464" s="54"/>
      <c r="BX464" s="247"/>
      <c r="BY464" s="64"/>
      <c r="BZ464" s="254"/>
      <c r="CA464" s="254"/>
      <c r="CB464" s="254"/>
      <c r="CC464" s="254"/>
      <c r="CD464" s="254"/>
      <c r="CE464" s="247"/>
      <c r="CF464" s="64"/>
      <c r="CG464" s="255"/>
      <c r="CH464" s="255"/>
      <c r="CI464" s="255"/>
      <c r="CJ464" s="255"/>
      <c r="CK464" s="255"/>
      <c r="CL464" s="256"/>
      <c r="CM464" s="256"/>
      <c r="CN464" s="256"/>
      <c r="CO464" s="256"/>
      <c r="CP464" s="256"/>
      <c r="CQ464" s="247"/>
      <c r="CR464" s="64"/>
      <c r="CS464" s="226"/>
      <c r="CT464" s="226"/>
      <c r="CU464" s="226"/>
      <c r="CV464" s="226"/>
      <c r="CW464" s="226"/>
      <c r="CX464" s="247"/>
      <c r="CY464" s="64"/>
      <c r="CZ464" s="256"/>
      <c r="DA464" s="256"/>
      <c r="DB464" s="256"/>
      <c r="DC464" s="256"/>
      <c r="DD464" s="256"/>
    </row>
    <row r="465" spans="1:108" ht="16.5" x14ac:dyDescent="0.3">
      <c r="A465" s="391">
        <v>2025</v>
      </c>
      <c r="B465" s="353" t="s">
        <v>44</v>
      </c>
      <c r="C465" s="354" t="s">
        <v>104</v>
      </c>
      <c r="D465" s="355">
        <v>2774.5550000000003</v>
      </c>
      <c r="E465" s="355">
        <v>20796.855000000003</v>
      </c>
      <c r="F465" s="356">
        <v>6430.1705000000002</v>
      </c>
      <c r="G465" s="357">
        <v>30001.580500000004</v>
      </c>
      <c r="H465" s="54"/>
      <c r="I465" s="54"/>
      <c r="BX465" s="247"/>
      <c r="BY465" s="64"/>
      <c r="BZ465" s="254"/>
      <c r="CA465" s="254"/>
      <c r="CB465" s="254"/>
      <c r="CC465" s="254"/>
      <c r="CD465" s="254"/>
      <c r="CE465" s="247"/>
      <c r="CF465" s="64"/>
      <c r="CG465" s="255"/>
      <c r="CH465" s="255"/>
      <c r="CI465" s="255"/>
      <c r="CJ465" s="255"/>
      <c r="CK465" s="255"/>
      <c r="CL465" s="256"/>
      <c r="CM465" s="256"/>
      <c r="CN465" s="256"/>
      <c r="CO465" s="256"/>
      <c r="CP465" s="256"/>
      <c r="CQ465" s="247"/>
      <c r="CR465" s="64"/>
      <c r="CS465" s="226"/>
      <c r="CT465" s="226"/>
      <c r="CU465" s="226"/>
      <c r="CV465" s="226"/>
      <c r="CW465" s="226"/>
      <c r="CX465" s="247"/>
      <c r="CY465" s="64"/>
      <c r="CZ465" s="256"/>
      <c r="DA465" s="256"/>
      <c r="DB465" s="256"/>
      <c r="DC465" s="256"/>
      <c r="DD465" s="256"/>
    </row>
    <row r="466" spans="1:108" ht="16.5" x14ac:dyDescent="0.3">
      <c r="A466" s="411">
        <v>2025</v>
      </c>
      <c r="B466" s="64" t="s">
        <v>45</v>
      </c>
      <c r="C466" s="358" t="s">
        <v>104</v>
      </c>
      <c r="D466" s="359">
        <v>3705.4839999999999</v>
      </c>
      <c r="E466" s="359">
        <v>19311.652500000004</v>
      </c>
      <c r="F466" s="360">
        <v>4498.8450000000003</v>
      </c>
      <c r="G466" s="118">
        <v>27515.981499999998</v>
      </c>
      <c r="H466" s="54"/>
      <c r="I466" s="54"/>
      <c r="BX466" s="247"/>
      <c r="BY466" s="64"/>
      <c r="BZ466" s="254"/>
      <c r="CA466" s="254"/>
      <c r="CB466" s="254"/>
      <c r="CC466" s="254"/>
      <c r="CD466" s="254"/>
      <c r="CE466" s="247"/>
      <c r="CF466" s="64"/>
      <c r="CG466" s="255"/>
      <c r="CH466" s="255"/>
      <c r="CI466" s="255"/>
      <c r="CJ466" s="255"/>
      <c r="CK466" s="255"/>
      <c r="CL466" s="256"/>
      <c r="CM466" s="256"/>
      <c r="CN466" s="256"/>
      <c r="CO466" s="256"/>
      <c r="CP466" s="256"/>
      <c r="CQ466" s="247"/>
      <c r="CR466" s="64"/>
      <c r="CS466" s="226"/>
      <c r="CT466" s="226"/>
      <c r="CU466" s="226"/>
      <c r="CV466" s="226"/>
      <c r="CW466" s="226"/>
      <c r="CX466" s="247"/>
      <c r="CY466" s="64"/>
      <c r="CZ466" s="256"/>
      <c r="DA466" s="256"/>
      <c r="DB466" s="256"/>
      <c r="DC466" s="256"/>
      <c r="DD466" s="256"/>
    </row>
    <row r="467" spans="1:108" ht="16.5" x14ac:dyDescent="0.3">
      <c r="A467" s="391">
        <v>2025</v>
      </c>
      <c r="B467" s="353" t="s">
        <v>46</v>
      </c>
      <c r="C467" s="354" t="s">
        <v>104</v>
      </c>
      <c r="D467" s="355">
        <v>3893.12</v>
      </c>
      <c r="E467" s="355">
        <v>18490.839999999997</v>
      </c>
      <c r="F467" s="356">
        <v>5183.68</v>
      </c>
      <c r="G467" s="357">
        <v>27567.64</v>
      </c>
      <c r="H467" s="54"/>
      <c r="I467" s="54"/>
      <c r="BX467" s="247"/>
      <c r="BY467" s="64"/>
      <c r="BZ467" s="254"/>
      <c r="CA467" s="254"/>
      <c r="CB467" s="254"/>
      <c r="CC467" s="254"/>
      <c r="CD467" s="254"/>
      <c r="CE467" s="247"/>
      <c r="CF467" s="64"/>
      <c r="CG467" s="255"/>
      <c r="CH467" s="255"/>
      <c r="CI467" s="255"/>
      <c r="CJ467" s="255"/>
      <c r="CK467" s="255"/>
      <c r="CL467" s="256"/>
      <c r="CM467" s="256"/>
      <c r="CN467" s="256"/>
      <c r="CO467" s="256"/>
      <c r="CP467" s="256"/>
      <c r="CQ467" s="247"/>
      <c r="CR467" s="64"/>
      <c r="CS467" s="226"/>
      <c r="CT467" s="226"/>
      <c r="CU467" s="226"/>
      <c r="CV467" s="226"/>
      <c r="CW467" s="226"/>
      <c r="CX467" s="247"/>
      <c r="CY467" s="64"/>
      <c r="CZ467" s="256"/>
      <c r="DA467" s="256"/>
      <c r="DB467" s="256"/>
      <c r="DC467" s="256"/>
      <c r="DD467" s="256"/>
    </row>
    <row r="468" spans="1:108" ht="16.5" x14ac:dyDescent="0.3">
      <c r="A468" s="411">
        <v>2025</v>
      </c>
      <c r="B468" s="64" t="s">
        <v>47</v>
      </c>
      <c r="C468" s="358" t="s">
        <v>104</v>
      </c>
      <c r="D468" s="359">
        <v>3488.84</v>
      </c>
      <c r="E468" s="359">
        <v>18788.930000000004</v>
      </c>
      <c r="F468" s="360">
        <v>6452.1399999999994</v>
      </c>
      <c r="G468" s="118">
        <v>28729.909999999996</v>
      </c>
      <c r="H468" s="54"/>
      <c r="I468" s="54"/>
      <c r="BX468" s="247"/>
      <c r="BY468" s="64"/>
      <c r="BZ468" s="254"/>
      <c r="CA468" s="254"/>
      <c r="CB468" s="254"/>
      <c r="CC468" s="254"/>
      <c r="CD468" s="254"/>
      <c r="CE468" s="247"/>
      <c r="CF468" s="64"/>
      <c r="CG468" s="255"/>
      <c r="CH468" s="255"/>
      <c r="CI468" s="255"/>
      <c r="CJ468" s="255"/>
      <c r="CK468" s="255"/>
      <c r="CL468" s="256"/>
      <c r="CM468" s="256"/>
      <c r="CN468" s="256"/>
      <c r="CO468" s="256"/>
      <c r="CP468" s="256"/>
      <c r="CQ468" s="247"/>
      <c r="CR468" s="64"/>
      <c r="CS468" s="226"/>
      <c r="CT468" s="226"/>
      <c r="CU468" s="226"/>
      <c r="CV468" s="226"/>
      <c r="CW468" s="226"/>
      <c r="CX468" s="247"/>
      <c r="CY468" s="64"/>
      <c r="CZ468" s="256"/>
      <c r="DA468" s="256"/>
      <c r="DB468" s="256"/>
      <c r="DC468" s="256"/>
      <c r="DD468" s="256"/>
    </row>
    <row r="469" spans="1:108" ht="16.5" x14ac:dyDescent="0.3">
      <c r="A469" s="391">
        <v>2025</v>
      </c>
      <c r="B469" s="353" t="s">
        <v>48</v>
      </c>
      <c r="C469" s="354" t="s">
        <v>104</v>
      </c>
      <c r="D469" s="355">
        <v>4084.81</v>
      </c>
      <c r="E469" s="355">
        <v>19586.66</v>
      </c>
      <c r="F469" s="356">
        <v>6618.9400000000005</v>
      </c>
      <c r="G469" s="357">
        <v>30290.410000000003</v>
      </c>
      <c r="H469" s="54"/>
      <c r="I469" s="54"/>
      <c r="BX469" s="247"/>
      <c r="BY469" s="64"/>
      <c r="BZ469" s="254"/>
      <c r="CA469" s="254"/>
      <c r="CB469" s="254"/>
      <c r="CC469" s="254"/>
      <c r="CD469" s="254"/>
      <c r="CE469" s="247"/>
      <c r="CF469" s="64"/>
      <c r="CG469" s="255"/>
      <c r="CH469" s="255"/>
      <c r="CI469" s="255"/>
      <c r="CJ469" s="255"/>
      <c r="CK469" s="255"/>
      <c r="CL469" s="256"/>
      <c r="CM469" s="256"/>
      <c r="CN469" s="256"/>
      <c r="CO469" s="256"/>
      <c r="CP469" s="256"/>
      <c r="CQ469" s="247"/>
      <c r="CR469" s="64"/>
      <c r="CS469" s="226"/>
      <c r="CT469" s="226"/>
      <c r="CU469" s="226"/>
      <c r="CV469" s="226"/>
      <c r="CW469" s="226"/>
      <c r="CX469" s="247"/>
      <c r="CY469" s="64"/>
      <c r="CZ469" s="256"/>
      <c r="DA469" s="256"/>
      <c r="DB469" s="256"/>
      <c r="DC469" s="256"/>
      <c r="DD469" s="256"/>
    </row>
    <row r="470" spans="1:108" ht="16.5" x14ac:dyDescent="0.3">
      <c r="A470" s="411">
        <v>2025</v>
      </c>
      <c r="B470" s="64" t="s">
        <v>49</v>
      </c>
      <c r="C470" s="358" t="s">
        <v>104</v>
      </c>
      <c r="D470" s="359">
        <v>4228.8999999999996</v>
      </c>
      <c r="E470" s="359">
        <v>19586.02</v>
      </c>
      <c r="F470" s="360">
        <v>7790.33</v>
      </c>
      <c r="G470" s="118">
        <v>31605.25</v>
      </c>
      <c r="H470" s="54"/>
      <c r="I470" s="54"/>
      <c r="BX470" s="247"/>
      <c r="BY470" s="64"/>
      <c r="BZ470" s="254"/>
      <c r="CA470" s="254"/>
      <c r="CB470" s="254"/>
      <c r="CC470" s="254"/>
      <c r="CD470" s="254"/>
      <c r="CE470" s="247"/>
      <c r="CF470" s="64"/>
      <c r="CG470" s="255"/>
      <c r="CH470" s="255"/>
      <c r="CI470" s="255"/>
      <c r="CJ470" s="255"/>
      <c r="CK470" s="255"/>
      <c r="CL470" s="256"/>
      <c r="CM470" s="256"/>
      <c r="CN470" s="256"/>
      <c r="CO470" s="256"/>
      <c r="CP470" s="256"/>
      <c r="CQ470" s="247"/>
      <c r="CR470" s="64"/>
      <c r="CS470" s="226"/>
      <c r="CT470" s="226"/>
      <c r="CU470" s="226"/>
      <c r="CV470" s="226"/>
      <c r="CW470" s="226"/>
      <c r="CX470" s="247"/>
      <c r="CY470" s="64"/>
      <c r="CZ470" s="256"/>
      <c r="DA470" s="256"/>
      <c r="DB470" s="256"/>
      <c r="DC470" s="256"/>
      <c r="DD470" s="256"/>
    </row>
    <row r="471" spans="1:108" ht="16.5" x14ac:dyDescent="0.3">
      <c r="A471" s="391">
        <v>2026</v>
      </c>
      <c r="B471" s="353" t="s">
        <v>50</v>
      </c>
      <c r="C471" s="354" t="s">
        <v>104</v>
      </c>
      <c r="D471" s="355">
        <v>3961.0299999999997</v>
      </c>
      <c r="E471" s="355">
        <v>18902.3</v>
      </c>
      <c r="F471" s="356">
        <v>6786.6900000000005</v>
      </c>
      <c r="G471" s="357">
        <v>29650.02</v>
      </c>
      <c r="H471" s="54"/>
      <c r="I471" s="54"/>
      <c r="BX471" s="247"/>
      <c r="BY471" s="64"/>
      <c r="BZ471" s="254"/>
      <c r="CA471" s="254"/>
      <c r="CB471" s="254"/>
      <c r="CC471" s="254"/>
      <c r="CD471" s="254"/>
      <c r="CE471" s="247"/>
      <c r="CF471" s="64"/>
      <c r="CG471" s="255"/>
      <c r="CH471" s="255"/>
      <c r="CI471" s="255"/>
      <c r="CJ471" s="255"/>
      <c r="CK471" s="255"/>
      <c r="CL471" s="256"/>
      <c r="CM471" s="256"/>
      <c r="CN471" s="256"/>
      <c r="CO471" s="256"/>
      <c r="CP471" s="256"/>
      <c r="CQ471" s="247"/>
      <c r="CR471" s="64"/>
      <c r="CS471" s="226"/>
      <c r="CT471" s="226"/>
      <c r="CU471" s="226"/>
      <c r="CV471" s="226"/>
      <c r="CW471" s="226"/>
      <c r="CX471" s="247"/>
      <c r="CY471" s="64"/>
      <c r="CZ471" s="256"/>
      <c r="DA471" s="256"/>
      <c r="DB471" s="256"/>
      <c r="DC471" s="256"/>
      <c r="DD471" s="256"/>
    </row>
    <row r="472" spans="1:108" ht="16.5" x14ac:dyDescent="0.3">
      <c r="A472" s="411">
        <v>2026</v>
      </c>
      <c r="B472" s="64" t="s">
        <v>51</v>
      </c>
      <c r="C472" s="358" t="s">
        <v>104</v>
      </c>
      <c r="D472" s="359">
        <v>3833.2</v>
      </c>
      <c r="E472" s="359">
        <v>17429.010000000002</v>
      </c>
      <c r="F472" s="360">
        <v>5971.84</v>
      </c>
      <c r="G472" s="118">
        <v>27234.05</v>
      </c>
      <c r="H472" s="54"/>
      <c r="I472" s="54"/>
      <c r="BX472" s="247"/>
      <c r="BY472" s="64"/>
      <c r="BZ472" s="254"/>
      <c r="CA472" s="254"/>
      <c r="CB472" s="254"/>
      <c r="CC472" s="254"/>
      <c r="CD472" s="254"/>
      <c r="CE472" s="247"/>
      <c r="CF472" s="64"/>
      <c r="CG472" s="255"/>
      <c r="CH472" s="255"/>
      <c r="CI472" s="255"/>
      <c r="CJ472" s="255"/>
      <c r="CK472" s="255"/>
      <c r="CL472" s="256"/>
      <c r="CM472" s="256"/>
      <c r="CN472" s="256"/>
      <c r="CO472" s="256"/>
      <c r="CP472" s="256"/>
      <c r="CQ472" s="247"/>
      <c r="CR472" s="64"/>
      <c r="CS472" s="226"/>
      <c r="CT472" s="226"/>
      <c r="CU472" s="226"/>
      <c r="CV472" s="226"/>
      <c r="CW472" s="226"/>
      <c r="CX472" s="247"/>
      <c r="CY472" s="64"/>
      <c r="CZ472" s="256"/>
      <c r="DA472" s="256"/>
      <c r="DB472" s="256"/>
      <c r="DC472" s="256"/>
      <c r="DD472" s="256"/>
    </row>
    <row r="473" spans="1:108" ht="16.5" x14ac:dyDescent="0.3">
      <c r="A473" s="391">
        <v>2026</v>
      </c>
      <c r="B473" s="353" t="s">
        <v>52</v>
      </c>
      <c r="C473" s="354" t="s">
        <v>104</v>
      </c>
      <c r="D473" s="355">
        <v>4641.96</v>
      </c>
      <c r="E473" s="355">
        <v>20369.14</v>
      </c>
      <c r="F473" s="356">
        <v>6638.9699999999993</v>
      </c>
      <c r="G473" s="357">
        <v>31650.07</v>
      </c>
      <c r="H473" s="54"/>
      <c r="I473" s="54"/>
      <c r="BX473" s="247"/>
      <c r="BY473" s="64"/>
      <c r="BZ473" s="254"/>
      <c r="CA473" s="254"/>
      <c r="CB473" s="254"/>
      <c r="CC473" s="254"/>
      <c r="CD473" s="254"/>
      <c r="CE473" s="247"/>
      <c r="CF473" s="64"/>
      <c r="CG473" s="255"/>
      <c r="CH473" s="255"/>
      <c r="CI473" s="255"/>
      <c r="CJ473" s="255"/>
      <c r="CK473" s="255"/>
      <c r="CL473" s="256"/>
      <c r="CM473" s="256"/>
      <c r="CN473" s="256"/>
      <c r="CO473" s="256"/>
      <c r="CP473" s="256"/>
      <c r="CQ473" s="247"/>
      <c r="CR473" s="64"/>
      <c r="CS473" s="226"/>
      <c r="CT473" s="226"/>
      <c r="CU473" s="226"/>
      <c r="CV473" s="226"/>
      <c r="CW473" s="226"/>
      <c r="CX473" s="247"/>
      <c r="CY473" s="64"/>
      <c r="CZ473" s="256"/>
      <c r="DA473" s="256"/>
      <c r="DB473" s="256"/>
      <c r="DC473" s="256"/>
      <c r="DD473" s="256"/>
    </row>
    <row r="474" spans="1:108" ht="16.5" x14ac:dyDescent="0.3">
      <c r="A474" s="411">
        <v>2026</v>
      </c>
      <c r="B474" s="64" t="s">
        <v>40</v>
      </c>
      <c r="C474" s="358" t="s">
        <v>104</v>
      </c>
      <c r="D474" s="359">
        <v>4846.93</v>
      </c>
      <c r="E474" s="359">
        <v>18859.439999999999</v>
      </c>
      <c r="F474" s="360">
        <v>5973.42</v>
      </c>
      <c r="G474" s="118">
        <v>29679.79</v>
      </c>
      <c r="H474" s="54"/>
      <c r="I474" s="54"/>
      <c r="BX474" s="247"/>
      <c r="BY474" s="64"/>
      <c r="BZ474" s="254"/>
      <c r="CA474" s="254"/>
      <c r="CB474" s="254"/>
      <c r="CC474" s="254"/>
      <c r="CD474" s="254"/>
      <c r="CE474" s="247"/>
      <c r="CF474" s="64"/>
      <c r="CG474" s="255"/>
      <c r="CH474" s="255"/>
      <c r="CI474" s="255"/>
      <c r="CJ474" s="255"/>
      <c r="CK474" s="255"/>
      <c r="CL474" s="256"/>
      <c r="CM474" s="256"/>
      <c r="CN474" s="256"/>
      <c r="CO474" s="256"/>
      <c r="CP474" s="256"/>
      <c r="CQ474" s="247"/>
      <c r="CR474" s="64"/>
      <c r="CS474" s="226"/>
      <c r="CT474" s="226"/>
      <c r="CU474" s="226"/>
      <c r="CV474" s="226"/>
      <c r="CW474" s="226"/>
      <c r="CX474" s="247"/>
      <c r="CY474" s="64"/>
      <c r="CZ474" s="256"/>
      <c r="DA474" s="256"/>
      <c r="DB474" s="256"/>
      <c r="DC474" s="256"/>
      <c r="DD474" s="256"/>
    </row>
    <row r="475" spans="1:108" ht="16.5" x14ac:dyDescent="0.3">
      <c r="A475" s="391">
        <v>2026</v>
      </c>
      <c r="B475" s="353" t="s">
        <v>42</v>
      </c>
      <c r="C475" s="354" t="s">
        <v>104</v>
      </c>
      <c r="D475" s="355">
        <v>3732.1099999999997</v>
      </c>
      <c r="E475" s="355">
        <v>19629.34</v>
      </c>
      <c r="F475" s="356">
        <v>6232.8099999999995</v>
      </c>
      <c r="G475" s="357">
        <v>29594.26</v>
      </c>
      <c r="H475" s="54"/>
      <c r="I475" s="54"/>
      <c r="BX475" s="247"/>
      <c r="BY475" s="64"/>
      <c r="BZ475" s="254"/>
      <c r="CA475" s="254"/>
      <c r="CB475" s="254"/>
      <c r="CC475" s="254"/>
      <c r="CD475" s="254"/>
      <c r="CE475" s="247"/>
      <c r="CF475" s="64"/>
      <c r="CG475" s="255"/>
      <c r="CH475" s="255"/>
      <c r="CI475" s="255"/>
      <c r="CJ475" s="255"/>
      <c r="CK475" s="255"/>
      <c r="CL475" s="256"/>
      <c r="CM475" s="256"/>
      <c r="CN475" s="256"/>
      <c r="CO475" s="256"/>
      <c r="CP475" s="256"/>
      <c r="CQ475" s="247"/>
      <c r="CR475" s="64"/>
      <c r="CS475" s="226"/>
      <c r="CT475" s="226"/>
      <c r="CU475" s="226"/>
      <c r="CV475" s="226"/>
      <c r="CW475" s="226"/>
      <c r="CX475" s="247"/>
      <c r="CY475" s="64"/>
      <c r="CZ475" s="256"/>
      <c r="DA475" s="256"/>
      <c r="DB475" s="256"/>
      <c r="DC475" s="256"/>
      <c r="DD475" s="256"/>
    </row>
    <row r="476" spans="1:108" ht="16.5" x14ac:dyDescent="0.3">
      <c r="A476" s="411">
        <v>2026</v>
      </c>
      <c r="B476" s="64" t="s">
        <v>43</v>
      </c>
      <c r="C476" s="358" t="s">
        <v>104</v>
      </c>
      <c r="D476" s="359">
        <v>4426.68</v>
      </c>
      <c r="E476" s="359">
        <v>18049.09</v>
      </c>
      <c r="F476" s="360">
        <v>6323.73</v>
      </c>
      <c r="G476" s="118">
        <v>28799.5</v>
      </c>
      <c r="H476" s="54"/>
      <c r="I476" s="54"/>
      <c r="BX476" s="247"/>
      <c r="BY476" s="64"/>
      <c r="BZ476" s="254"/>
      <c r="CA476" s="254"/>
      <c r="CB476" s="254"/>
      <c r="CC476" s="254"/>
      <c r="CD476" s="254"/>
      <c r="CE476" s="247"/>
      <c r="CF476" s="64"/>
      <c r="CG476" s="255"/>
      <c r="CH476" s="255"/>
      <c r="CI476" s="255"/>
      <c r="CJ476" s="255"/>
      <c r="CK476" s="255"/>
      <c r="CL476" s="256"/>
      <c r="CM476" s="256"/>
      <c r="CN476" s="256"/>
      <c r="CO476" s="256"/>
      <c r="CP476" s="256"/>
      <c r="CQ476" s="247"/>
      <c r="CR476" s="64"/>
      <c r="CS476" s="226"/>
      <c r="CT476" s="226"/>
      <c r="CU476" s="226"/>
      <c r="CV476" s="226"/>
      <c r="CW476" s="226"/>
      <c r="CX476" s="247"/>
      <c r="CY476" s="64"/>
      <c r="CZ476" s="256"/>
      <c r="DA476" s="256"/>
      <c r="DB476" s="256"/>
      <c r="DC476" s="256"/>
      <c r="DD476" s="256"/>
    </row>
    <row r="477" spans="1:108" ht="16.5" x14ac:dyDescent="0.3">
      <c r="A477" s="391">
        <v>2020</v>
      </c>
      <c r="B477" s="353" t="s">
        <v>50</v>
      </c>
      <c r="C477" s="354" t="s">
        <v>105</v>
      </c>
      <c r="D477" s="355">
        <v>19977.334000000003</v>
      </c>
      <c r="E477" s="355">
        <v>46316.162499999991</v>
      </c>
      <c r="F477" s="356">
        <v>9832.2624999999989</v>
      </c>
      <c r="G477" s="357">
        <v>76125.759000000005</v>
      </c>
      <c r="H477" s="54"/>
      <c r="I477" s="54"/>
      <c r="BX477" s="247"/>
      <c r="BY477" s="64"/>
      <c r="BZ477" s="254"/>
      <c r="CA477" s="254"/>
      <c r="CB477" s="254"/>
      <c r="CC477" s="254"/>
      <c r="CD477" s="254"/>
      <c r="CE477" s="247"/>
      <c r="CF477" s="64"/>
      <c r="CG477" s="255"/>
      <c r="CH477" s="255"/>
      <c r="CI477" s="255"/>
      <c r="CJ477" s="255"/>
      <c r="CK477" s="255"/>
      <c r="CL477" s="256"/>
      <c r="CM477" s="256"/>
      <c r="CN477" s="256"/>
      <c r="CO477" s="256"/>
      <c r="CP477" s="256"/>
      <c r="CQ477" s="247"/>
      <c r="CR477" s="64"/>
      <c r="CS477" s="226"/>
      <c r="CT477" s="226"/>
      <c r="CU477" s="226"/>
      <c r="CV477" s="226"/>
      <c r="CW477" s="226"/>
      <c r="CX477" s="247"/>
      <c r="CY477" s="64"/>
      <c r="CZ477" s="256"/>
      <c r="DA477" s="256"/>
      <c r="DB477" s="256"/>
      <c r="DC477" s="256"/>
      <c r="DD477" s="256"/>
    </row>
    <row r="478" spans="1:108" ht="16.5" x14ac:dyDescent="0.3">
      <c r="A478" s="411">
        <v>2020</v>
      </c>
      <c r="B478" s="64" t="s">
        <v>51</v>
      </c>
      <c r="C478" s="358" t="s">
        <v>105</v>
      </c>
      <c r="D478" s="359">
        <v>25573.228000000003</v>
      </c>
      <c r="E478" s="359">
        <v>41684.873999999996</v>
      </c>
      <c r="F478" s="360">
        <v>12162.410499999998</v>
      </c>
      <c r="G478" s="118">
        <v>79420.512499999997</v>
      </c>
      <c r="H478" s="54"/>
      <c r="I478" s="54"/>
      <c r="BX478" s="247"/>
      <c r="BY478" s="64"/>
      <c r="BZ478" s="254"/>
      <c r="CA478" s="254"/>
      <c r="CB478" s="254"/>
      <c r="CC478" s="254"/>
      <c r="CD478" s="254"/>
      <c r="CE478" s="247"/>
      <c r="CF478" s="64"/>
      <c r="CG478" s="255"/>
      <c r="CH478" s="255"/>
      <c r="CI478" s="255"/>
      <c r="CJ478" s="255"/>
      <c r="CK478" s="255"/>
      <c r="CL478" s="256"/>
      <c r="CM478" s="256"/>
      <c r="CN478" s="256"/>
      <c r="CO478" s="256"/>
      <c r="CP478" s="256"/>
      <c r="CQ478" s="247"/>
      <c r="CR478" s="64"/>
      <c r="CS478" s="226"/>
      <c r="CT478" s="226"/>
      <c r="CU478" s="226"/>
      <c r="CV478" s="226"/>
      <c r="CW478" s="226"/>
      <c r="CX478" s="247"/>
      <c r="CY478" s="64"/>
      <c r="CZ478" s="256"/>
      <c r="DA478" s="256"/>
      <c r="DB478" s="256"/>
      <c r="DC478" s="256"/>
      <c r="DD478" s="256"/>
    </row>
    <row r="479" spans="1:108" ht="16.5" x14ac:dyDescent="0.3">
      <c r="A479" s="391">
        <v>2020</v>
      </c>
      <c r="B479" s="353" t="s">
        <v>52</v>
      </c>
      <c r="C479" s="354" t="s">
        <v>105</v>
      </c>
      <c r="D479" s="355">
        <v>15991.263000000001</v>
      </c>
      <c r="E479" s="355">
        <v>28307.671000000002</v>
      </c>
      <c r="F479" s="356">
        <v>9370.6180000000022</v>
      </c>
      <c r="G479" s="357">
        <v>53669.551999999996</v>
      </c>
      <c r="H479" s="54"/>
      <c r="I479" s="54"/>
      <c r="BX479" s="247"/>
      <c r="BY479" s="64"/>
      <c r="BZ479" s="254"/>
      <c r="CA479" s="254"/>
      <c r="CB479" s="254"/>
      <c r="CC479" s="254"/>
      <c r="CD479" s="254"/>
      <c r="CE479" s="247"/>
      <c r="CF479" s="64"/>
      <c r="CG479" s="255"/>
      <c r="CH479" s="255"/>
      <c r="CI479" s="255"/>
      <c r="CJ479" s="255"/>
      <c r="CK479" s="255"/>
      <c r="CL479" s="256"/>
      <c r="CM479" s="256"/>
      <c r="CN479" s="256"/>
      <c r="CO479" s="256"/>
      <c r="CP479" s="256"/>
      <c r="CQ479" s="247"/>
      <c r="CR479" s="64"/>
      <c r="CS479" s="226"/>
      <c r="CT479" s="226"/>
      <c r="CU479" s="226"/>
      <c r="CV479" s="226"/>
      <c r="CW479" s="226"/>
      <c r="CX479" s="247"/>
      <c r="CY479" s="64"/>
      <c r="CZ479" s="256"/>
      <c r="DA479" s="256"/>
      <c r="DB479" s="256"/>
      <c r="DC479" s="256"/>
      <c r="DD479" s="256"/>
    </row>
    <row r="480" spans="1:108" ht="16.5" x14ac:dyDescent="0.3">
      <c r="A480" s="411">
        <v>2020</v>
      </c>
      <c r="B480" s="64" t="s">
        <v>40</v>
      </c>
      <c r="C480" s="358" t="s">
        <v>105</v>
      </c>
      <c r="D480" s="359">
        <v>305.1275</v>
      </c>
      <c r="E480" s="359">
        <v>7530.9270000000006</v>
      </c>
      <c r="F480" s="360">
        <v>781.30000000000007</v>
      </c>
      <c r="G480" s="118">
        <v>8617.3545000000013</v>
      </c>
      <c r="H480" s="54"/>
      <c r="I480" s="54"/>
      <c r="BX480" s="247"/>
      <c r="BY480" s="64"/>
      <c r="BZ480" s="254"/>
      <c r="CA480" s="254"/>
      <c r="CB480" s="254"/>
      <c r="CC480" s="254"/>
      <c r="CD480" s="254"/>
      <c r="CE480" s="247"/>
      <c r="CF480" s="64"/>
      <c r="CG480" s="255"/>
      <c r="CH480" s="255"/>
      <c r="CI480" s="255"/>
      <c r="CJ480" s="255"/>
      <c r="CK480" s="255"/>
      <c r="CL480" s="256"/>
      <c r="CM480" s="256"/>
      <c r="CN480" s="256"/>
      <c r="CO480" s="256"/>
      <c r="CP480" s="256"/>
      <c r="CQ480" s="247"/>
      <c r="CR480" s="64"/>
      <c r="CS480" s="226"/>
      <c r="CT480" s="226"/>
      <c r="CU480" s="226"/>
      <c r="CV480" s="226"/>
      <c r="CW480" s="226"/>
      <c r="CX480" s="247"/>
      <c r="CY480" s="64"/>
      <c r="CZ480" s="256"/>
      <c r="DA480" s="256"/>
      <c r="DB480" s="256"/>
      <c r="DC480" s="256"/>
      <c r="DD480" s="256"/>
    </row>
    <row r="481" spans="1:108" ht="16.5" x14ac:dyDescent="0.3">
      <c r="A481" s="391">
        <v>2020</v>
      </c>
      <c r="B481" s="353" t="s">
        <v>42</v>
      </c>
      <c r="C481" s="354" t="s">
        <v>105</v>
      </c>
      <c r="D481" s="355">
        <v>7521.0055041198748</v>
      </c>
      <c r="E481" s="355">
        <v>26242.686002908707</v>
      </c>
      <c r="F481" s="356">
        <v>5151.4450093078594</v>
      </c>
      <c r="G481" s="357">
        <v>38915.136516336439</v>
      </c>
      <c r="H481" s="54"/>
      <c r="I481" s="54"/>
      <c r="BX481" s="247"/>
      <c r="BY481" s="64"/>
      <c r="BZ481" s="254"/>
      <c r="CA481" s="254"/>
      <c r="CB481" s="254"/>
      <c r="CC481" s="254"/>
      <c r="CD481" s="254"/>
      <c r="CE481" s="247"/>
      <c r="CF481" s="64"/>
      <c r="CG481" s="255"/>
      <c r="CH481" s="255"/>
      <c r="CI481" s="255"/>
      <c r="CJ481" s="255"/>
      <c r="CK481" s="255"/>
      <c r="CL481" s="256"/>
      <c r="CM481" s="256"/>
      <c r="CN481" s="256"/>
      <c r="CO481" s="256"/>
      <c r="CP481" s="256"/>
      <c r="CQ481" s="247"/>
      <c r="CR481" s="64"/>
      <c r="CS481" s="226"/>
      <c r="CT481" s="226"/>
      <c r="CU481" s="226"/>
      <c r="CV481" s="226"/>
      <c r="CW481" s="226"/>
      <c r="CX481" s="247"/>
      <c r="CY481" s="64"/>
      <c r="CZ481" s="256"/>
      <c r="DA481" s="256"/>
      <c r="DB481" s="256"/>
      <c r="DC481" s="256"/>
      <c r="DD481" s="256"/>
    </row>
    <row r="482" spans="1:108" ht="16.5" x14ac:dyDescent="0.3">
      <c r="A482" s="411">
        <v>2020</v>
      </c>
      <c r="B482" s="64" t="s">
        <v>43</v>
      </c>
      <c r="C482" s="358" t="s">
        <v>105</v>
      </c>
      <c r="D482" s="359">
        <v>15399.352012207031</v>
      </c>
      <c r="E482" s="359">
        <v>34212.417995823387</v>
      </c>
      <c r="F482" s="360">
        <v>8760.8939860916144</v>
      </c>
      <c r="G482" s="118">
        <v>58372.663994122027</v>
      </c>
      <c r="H482" s="54"/>
      <c r="I482" s="54"/>
      <c r="BX482" s="247"/>
      <c r="BY482" s="64"/>
      <c r="BZ482" s="254"/>
      <c r="CA482" s="254"/>
      <c r="CB482" s="254"/>
      <c r="CC482" s="254"/>
      <c r="CD482" s="254"/>
      <c r="CE482" s="247"/>
      <c r="CF482" s="64"/>
      <c r="CG482" s="255"/>
      <c r="CH482" s="255"/>
      <c r="CI482" s="255"/>
      <c r="CJ482" s="255"/>
      <c r="CK482" s="255"/>
      <c r="CL482" s="256"/>
      <c r="CM482" s="256"/>
      <c r="CN482" s="256"/>
      <c r="CO482" s="256"/>
      <c r="CP482" s="256"/>
      <c r="CQ482" s="247"/>
      <c r="CR482" s="64"/>
      <c r="CS482" s="226"/>
      <c r="CT482" s="226"/>
      <c r="CU482" s="226"/>
      <c r="CV482" s="226"/>
      <c r="CW482" s="226"/>
      <c r="CX482" s="247"/>
      <c r="CY482" s="64"/>
      <c r="CZ482" s="256"/>
      <c r="DA482" s="256"/>
      <c r="DB482" s="256"/>
      <c r="DC482" s="256"/>
      <c r="DD482" s="256"/>
    </row>
    <row r="483" spans="1:108" ht="16.5" x14ac:dyDescent="0.3">
      <c r="A483" s="391">
        <v>2020</v>
      </c>
      <c r="B483" s="353" t="s">
        <v>44</v>
      </c>
      <c r="C483" s="354" t="s">
        <v>105</v>
      </c>
      <c r="D483" s="355">
        <v>21847.165996948235</v>
      </c>
      <c r="E483" s="355">
        <v>43034.398937984479</v>
      </c>
      <c r="F483" s="356">
        <v>11235.691985351565</v>
      </c>
      <c r="G483" s="357">
        <v>76117.256920284271</v>
      </c>
      <c r="H483" s="54"/>
      <c r="I483" s="54"/>
      <c r="BX483" s="247"/>
      <c r="BY483" s="64"/>
      <c r="BZ483" s="254"/>
      <c r="CA483" s="254"/>
      <c r="CB483" s="254"/>
      <c r="CC483" s="254"/>
      <c r="CD483" s="254"/>
      <c r="CE483" s="247"/>
      <c r="CF483" s="64"/>
      <c r="CG483" s="255"/>
      <c r="CH483" s="255"/>
      <c r="CI483" s="255"/>
      <c r="CJ483" s="255"/>
      <c r="CK483" s="255"/>
      <c r="CL483" s="256"/>
      <c r="CM483" s="256"/>
      <c r="CN483" s="256"/>
      <c r="CO483" s="256"/>
      <c r="CP483" s="256"/>
      <c r="CQ483" s="247"/>
      <c r="CR483" s="64"/>
      <c r="CS483" s="226"/>
      <c r="CT483" s="226"/>
      <c r="CU483" s="226"/>
      <c r="CV483" s="226"/>
      <c r="CW483" s="226"/>
      <c r="CX483" s="247"/>
      <c r="CY483" s="64"/>
      <c r="CZ483" s="256"/>
      <c r="DA483" s="256"/>
      <c r="DB483" s="256"/>
      <c r="DC483" s="256"/>
      <c r="DD483" s="256"/>
    </row>
    <row r="484" spans="1:108" ht="16.5" x14ac:dyDescent="0.3">
      <c r="A484" s="411">
        <v>2020</v>
      </c>
      <c r="B484" s="64" t="s">
        <v>45</v>
      </c>
      <c r="C484" s="358" t="s">
        <v>105</v>
      </c>
      <c r="D484" s="359">
        <v>23118.516504577638</v>
      </c>
      <c r="E484" s="359">
        <v>42211.355005961654</v>
      </c>
      <c r="F484" s="360">
        <v>11074.505516319274</v>
      </c>
      <c r="G484" s="118">
        <v>76404.377026858565</v>
      </c>
      <c r="H484" s="54"/>
      <c r="I484" s="54"/>
      <c r="BX484" s="247"/>
      <c r="BY484" s="64"/>
      <c r="BZ484" s="254"/>
      <c r="CA484" s="254"/>
      <c r="CB484" s="254"/>
      <c r="CC484" s="254"/>
      <c r="CD484" s="254"/>
      <c r="CE484" s="247"/>
      <c r="CF484" s="64"/>
      <c r="CG484" s="255"/>
      <c r="CH484" s="255"/>
      <c r="CI484" s="255"/>
      <c r="CJ484" s="255"/>
      <c r="CK484" s="255"/>
      <c r="CL484" s="256"/>
      <c r="CM484" s="256"/>
      <c r="CN484" s="256"/>
      <c r="CO484" s="256"/>
      <c r="CP484" s="256"/>
      <c r="CQ484" s="247"/>
      <c r="CR484" s="64"/>
      <c r="CS484" s="226"/>
      <c r="CT484" s="226"/>
      <c r="CU484" s="226"/>
      <c r="CV484" s="226"/>
      <c r="CW484" s="226"/>
      <c r="CX484" s="247"/>
      <c r="CY484" s="64"/>
      <c r="CZ484" s="256"/>
      <c r="DA484" s="256"/>
      <c r="DB484" s="256"/>
      <c r="DC484" s="256"/>
      <c r="DD484" s="256"/>
    </row>
    <row r="485" spans="1:108" ht="16.5" x14ac:dyDescent="0.3">
      <c r="A485" s="391">
        <v>2020</v>
      </c>
      <c r="B485" s="353" t="s">
        <v>46</v>
      </c>
      <c r="C485" s="354" t="s">
        <v>105</v>
      </c>
      <c r="D485" s="355">
        <v>23193.849963836667</v>
      </c>
      <c r="E485" s="355">
        <v>46898.168974265063</v>
      </c>
      <c r="F485" s="356">
        <v>13555.195001220702</v>
      </c>
      <c r="G485" s="357">
        <v>83647.213939322435</v>
      </c>
      <c r="H485" s="54"/>
      <c r="I485" s="54"/>
      <c r="BX485" s="247"/>
      <c r="BY485" s="64"/>
      <c r="BZ485" s="254"/>
      <c r="CA485" s="254"/>
      <c r="CB485" s="254"/>
      <c r="CC485" s="254"/>
      <c r="CD485" s="254"/>
      <c r="CE485" s="247"/>
      <c r="CF485" s="64"/>
      <c r="CG485" s="255"/>
      <c r="CH485" s="255"/>
      <c r="CI485" s="255"/>
      <c r="CJ485" s="255"/>
      <c r="CK485" s="255"/>
      <c r="CL485" s="256"/>
      <c r="CM485" s="256"/>
      <c r="CN485" s="256"/>
      <c r="CO485" s="256"/>
      <c r="CP485" s="256"/>
      <c r="CQ485" s="247"/>
      <c r="CR485" s="64"/>
      <c r="CS485" s="226"/>
      <c r="CT485" s="226"/>
      <c r="CU485" s="226"/>
      <c r="CV485" s="226"/>
      <c r="CW485" s="226"/>
      <c r="CX485" s="247"/>
      <c r="CY485" s="64"/>
      <c r="CZ485" s="256"/>
      <c r="DA485" s="256"/>
      <c r="DB485" s="256"/>
      <c r="DC485" s="256"/>
      <c r="DD485" s="256"/>
    </row>
    <row r="486" spans="1:108" ht="16.5" x14ac:dyDescent="0.3">
      <c r="A486" s="411">
        <v>2020</v>
      </c>
      <c r="B486" s="64" t="s">
        <v>47</v>
      </c>
      <c r="C486" s="358" t="s">
        <v>105</v>
      </c>
      <c r="D486" s="359">
        <v>23992.89298840332</v>
      </c>
      <c r="E486" s="359">
        <v>48471.336493839262</v>
      </c>
      <c r="F486" s="360">
        <v>13189.64697702408</v>
      </c>
      <c r="G486" s="118">
        <v>85653.876459266656</v>
      </c>
      <c r="H486" s="54"/>
      <c r="I486" s="54"/>
      <c r="BX486" s="247"/>
      <c r="BY486" s="64"/>
      <c r="BZ486" s="254"/>
      <c r="CA486" s="254"/>
      <c r="CB486" s="254"/>
      <c r="CC486" s="254"/>
      <c r="CD486" s="254"/>
      <c r="CE486" s="247"/>
      <c r="CF486" s="64"/>
      <c r="CG486" s="255"/>
      <c r="CH486" s="255"/>
      <c r="CI486" s="255"/>
      <c r="CJ486" s="255"/>
      <c r="CK486" s="255"/>
      <c r="CL486" s="256"/>
      <c r="CM486" s="256"/>
      <c r="CN486" s="256"/>
      <c r="CO486" s="256"/>
      <c r="CP486" s="256"/>
      <c r="CQ486" s="247"/>
      <c r="CR486" s="64"/>
      <c r="CS486" s="226"/>
      <c r="CT486" s="226"/>
      <c r="CU486" s="226"/>
      <c r="CV486" s="226"/>
      <c r="CW486" s="226"/>
      <c r="CX486" s="247"/>
      <c r="CY486" s="64"/>
      <c r="CZ486" s="256"/>
      <c r="DA486" s="256"/>
      <c r="DB486" s="256"/>
      <c r="DC486" s="256"/>
      <c r="DD486" s="256"/>
    </row>
    <row r="487" spans="1:108" ht="16.5" x14ac:dyDescent="0.3">
      <c r="A487" s="391">
        <v>2020</v>
      </c>
      <c r="B487" s="353" t="s">
        <v>48</v>
      </c>
      <c r="C487" s="354" t="s">
        <v>105</v>
      </c>
      <c r="D487" s="355">
        <v>24035.856026245117</v>
      </c>
      <c r="E487" s="355">
        <v>46965.649492394456</v>
      </c>
      <c r="F487" s="356">
        <v>11638.431005363465</v>
      </c>
      <c r="G487" s="357">
        <v>82639.936524003017</v>
      </c>
      <c r="H487" s="54"/>
      <c r="I487" s="54"/>
      <c r="BX487" s="247"/>
      <c r="BY487" s="64"/>
      <c r="BZ487" s="254"/>
      <c r="CA487" s="254"/>
      <c r="CB487" s="254"/>
      <c r="CC487" s="254"/>
      <c r="CD487" s="254"/>
      <c r="CE487" s="247"/>
      <c r="CF487" s="64"/>
      <c r="CG487" s="255"/>
      <c r="CH487" s="255"/>
      <c r="CI487" s="255"/>
      <c r="CJ487" s="255"/>
      <c r="CK487" s="255"/>
      <c r="CL487" s="256"/>
      <c r="CM487" s="256"/>
      <c r="CN487" s="256"/>
      <c r="CO487" s="256"/>
      <c r="CP487" s="256"/>
      <c r="CQ487" s="247"/>
      <c r="CR487" s="64"/>
      <c r="CS487" s="226"/>
      <c r="CT487" s="226"/>
      <c r="CU487" s="226"/>
      <c r="CV487" s="226"/>
      <c r="CW487" s="226"/>
      <c r="CX487" s="247"/>
      <c r="CY487" s="64"/>
      <c r="CZ487" s="256"/>
      <c r="DA487" s="256"/>
      <c r="DB487" s="256"/>
      <c r="DC487" s="256"/>
      <c r="DD487" s="256"/>
    </row>
    <row r="488" spans="1:108" ht="16.5" x14ac:dyDescent="0.3">
      <c r="A488" s="411">
        <v>2020</v>
      </c>
      <c r="B488" s="64" t="s">
        <v>49</v>
      </c>
      <c r="C488" s="358" t="s">
        <v>105</v>
      </c>
      <c r="D488" s="359">
        <v>22298.030018615722</v>
      </c>
      <c r="E488" s="359">
        <v>43590.234506461129</v>
      </c>
      <c r="F488" s="360">
        <v>10753.879017807007</v>
      </c>
      <c r="G488" s="118">
        <v>76642.143542883859</v>
      </c>
      <c r="H488" s="54"/>
      <c r="I488" s="54"/>
      <c r="BX488" s="247"/>
      <c r="BY488" s="64"/>
      <c r="BZ488" s="254"/>
      <c r="CA488" s="254"/>
      <c r="CB488" s="254"/>
      <c r="CC488" s="254"/>
      <c r="CD488" s="254"/>
      <c r="CE488" s="247"/>
      <c r="CF488" s="64"/>
      <c r="CG488" s="255"/>
      <c r="CH488" s="255"/>
      <c r="CI488" s="255"/>
      <c r="CJ488" s="255"/>
      <c r="CK488" s="255"/>
      <c r="CL488" s="256"/>
      <c r="CM488" s="256"/>
      <c r="CN488" s="256"/>
      <c r="CO488" s="256"/>
      <c r="CP488" s="256"/>
      <c r="CQ488" s="247"/>
      <c r="CR488" s="64"/>
      <c r="CS488" s="226"/>
      <c r="CT488" s="226"/>
      <c r="CU488" s="226"/>
      <c r="CV488" s="226"/>
      <c r="CW488" s="226"/>
      <c r="CX488" s="247"/>
      <c r="CY488" s="64"/>
      <c r="CZ488" s="256"/>
      <c r="DA488" s="256"/>
      <c r="DB488" s="256"/>
      <c r="DC488" s="256"/>
      <c r="DD488" s="256"/>
    </row>
    <row r="489" spans="1:108" ht="16.5" x14ac:dyDescent="0.3">
      <c r="A489" s="391">
        <v>2021</v>
      </c>
      <c r="B489" s="353" t="s">
        <v>50</v>
      </c>
      <c r="C489" s="354" t="s">
        <v>105</v>
      </c>
      <c r="D489" s="355">
        <v>19614.558008239746</v>
      </c>
      <c r="E489" s="355">
        <v>40481.438482199665</v>
      </c>
      <c r="F489" s="356">
        <v>9911.7324831008918</v>
      </c>
      <c r="G489" s="357">
        <v>70007.728973540303</v>
      </c>
      <c r="H489" s="54"/>
      <c r="I489" s="54"/>
      <c r="BX489" s="247"/>
      <c r="BY489" s="64"/>
      <c r="BZ489" s="254"/>
      <c r="CA489" s="254"/>
      <c r="CB489" s="254"/>
      <c r="CC489" s="254"/>
      <c r="CD489" s="254"/>
      <c r="CE489" s="247"/>
      <c r="CF489" s="64"/>
      <c r="CG489" s="255"/>
      <c r="CH489" s="255"/>
      <c r="CI489" s="255"/>
      <c r="CJ489" s="255"/>
      <c r="CK489" s="255"/>
      <c r="CL489" s="256"/>
      <c r="CM489" s="256"/>
      <c r="CN489" s="256"/>
      <c r="CO489" s="256"/>
      <c r="CP489" s="256"/>
      <c r="CQ489" s="247"/>
      <c r="CR489" s="64"/>
      <c r="CS489" s="226"/>
      <c r="CT489" s="226"/>
      <c r="CU489" s="226"/>
      <c r="CV489" s="226"/>
      <c r="CW489" s="226"/>
      <c r="CX489" s="247"/>
      <c r="CY489" s="64"/>
      <c r="CZ489" s="256"/>
      <c r="DA489" s="256"/>
      <c r="DB489" s="256"/>
      <c r="DC489" s="256"/>
      <c r="DD489" s="256"/>
    </row>
    <row r="490" spans="1:108" ht="16.5" x14ac:dyDescent="0.3">
      <c r="A490" s="411">
        <v>2021</v>
      </c>
      <c r="B490" s="64" t="s">
        <v>51</v>
      </c>
      <c r="C490" s="358" t="s">
        <v>105</v>
      </c>
      <c r="D490" s="359">
        <v>28826.726095000005</v>
      </c>
      <c r="E490" s="359">
        <v>43425.915017129999</v>
      </c>
      <c r="F490" s="360">
        <v>10255.991000400001</v>
      </c>
      <c r="G490" s="118">
        <v>82508.632112530002</v>
      </c>
      <c r="H490" s="54"/>
      <c r="I490" s="54"/>
      <c r="BX490" s="247"/>
      <c r="BY490" s="64"/>
      <c r="BZ490" s="254"/>
      <c r="CA490" s="254"/>
      <c r="CB490" s="254"/>
      <c r="CC490" s="254"/>
      <c r="CD490" s="254"/>
      <c r="CE490" s="247"/>
      <c r="CF490" s="64"/>
      <c r="CG490" s="255"/>
      <c r="CH490" s="255"/>
      <c r="CI490" s="255"/>
      <c r="CJ490" s="255"/>
      <c r="CK490" s="255"/>
      <c r="CL490" s="256"/>
      <c r="CM490" s="256"/>
      <c r="CN490" s="256"/>
      <c r="CO490" s="256"/>
      <c r="CP490" s="256"/>
      <c r="CQ490" s="247"/>
      <c r="CR490" s="64"/>
      <c r="CS490" s="226"/>
      <c r="CT490" s="226"/>
      <c r="CU490" s="226"/>
      <c r="CV490" s="226"/>
      <c r="CW490" s="226"/>
      <c r="CX490" s="247"/>
      <c r="CY490" s="64"/>
      <c r="CZ490" s="256"/>
      <c r="DA490" s="256"/>
      <c r="DB490" s="256"/>
      <c r="DC490" s="256"/>
      <c r="DD490" s="256"/>
    </row>
    <row r="491" spans="1:108" ht="16.5" x14ac:dyDescent="0.3">
      <c r="A491" s="391">
        <v>2021</v>
      </c>
      <c r="B491" s="353" t="s">
        <v>52</v>
      </c>
      <c r="C491" s="354" t="s">
        <v>105</v>
      </c>
      <c r="D491" s="355">
        <v>29485.119057983404</v>
      </c>
      <c r="E491" s="355">
        <v>48489.369997492729</v>
      </c>
      <c r="F491" s="356">
        <v>10500.856994096757</v>
      </c>
      <c r="G491" s="357">
        <v>88475.346049572894</v>
      </c>
      <c r="H491" s="54"/>
      <c r="I491" s="54"/>
      <c r="BX491" s="247"/>
      <c r="BY491" s="64"/>
      <c r="BZ491" s="254"/>
      <c r="CA491" s="254"/>
      <c r="CB491" s="254"/>
      <c r="CC491" s="254"/>
      <c r="CD491" s="254"/>
      <c r="CE491" s="247"/>
      <c r="CF491" s="64"/>
      <c r="CG491" s="255"/>
      <c r="CH491" s="255"/>
      <c r="CI491" s="255"/>
      <c r="CJ491" s="255"/>
      <c r="CK491" s="255"/>
      <c r="CL491" s="256"/>
      <c r="CM491" s="256"/>
      <c r="CN491" s="256"/>
      <c r="CO491" s="256"/>
      <c r="CP491" s="256"/>
      <c r="CQ491" s="247"/>
      <c r="CR491" s="64"/>
      <c r="CS491" s="226"/>
      <c r="CT491" s="226"/>
      <c r="CU491" s="226"/>
      <c r="CV491" s="226"/>
      <c r="CW491" s="226"/>
      <c r="CX491" s="247"/>
      <c r="CY491" s="64"/>
      <c r="CZ491" s="256"/>
      <c r="DA491" s="256"/>
      <c r="DB491" s="256"/>
      <c r="DC491" s="256"/>
      <c r="DD491" s="256"/>
    </row>
    <row r="492" spans="1:108" ht="16.5" x14ac:dyDescent="0.3">
      <c r="A492" s="410">
        <v>2021</v>
      </c>
      <c r="B492" s="64" t="s">
        <v>40</v>
      </c>
      <c r="C492" s="358" t="s">
        <v>105</v>
      </c>
      <c r="D492" s="359">
        <v>24344.748464294429</v>
      </c>
      <c r="E492" s="359">
        <v>48388.485010608216</v>
      </c>
      <c r="F492" s="360">
        <v>10218.825016441344</v>
      </c>
      <c r="G492" s="118">
        <v>82952.058491343982</v>
      </c>
      <c r="H492" s="54"/>
      <c r="I492" s="54"/>
      <c r="BX492" s="247"/>
      <c r="BY492" s="64"/>
      <c r="BZ492" s="254"/>
      <c r="CA492" s="254"/>
      <c r="CB492" s="254"/>
      <c r="CC492" s="254"/>
      <c r="CD492" s="254"/>
      <c r="CE492" s="247"/>
      <c r="CF492" s="64"/>
      <c r="CG492" s="255"/>
      <c r="CH492" s="255"/>
      <c r="CI492" s="255"/>
      <c r="CJ492" s="255"/>
      <c r="CK492" s="255"/>
      <c r="CL492" s="256"/>
      <c r="CM492" s="256"/>
      <c r="CN492" s="256"/>
      <c r="CO492" s="256"/>
      <c r="CP492" s="256"/>
      <c r="CQ492" s="247"/>
      <c r="CR492" s="64"/>
      <c r="CS492" s="226"/>
      <c r="CT492" s="226"/>
      <c r="CU492" s="226"/>
      <c r="CV492" s="226"/>
      <c r="CW492" s="226"/>
      <c r="CX492" s="247"/>
      <c r="CY492" s="64"/>
      <c r="CZ492" s="256"/>
      <c r="DA492" s="256"/>
      <c r="DB492" s="256"/>
      <c r="DC492" s="256"/>
      <c r="DD492" s="256"/>
    </row>
    <row r="493" spans="1:108" ht="16.5" x14ac:dyDescent="0.3">
      <c r="A493" s="391">
        <v>2021</v>
      </c>
      <c r="B493" s="353" t="s">
        <v>42</v>
      </c>
      <c r="C493" s="354" t="s">
        <v>105</v>
      </c>
      <c r="D493" s="355">
        <v>20691.618961853026</v>
      </c>
      <c r="E493" s="355">
        <v>41815.542939409068</v>
      </c>
      <c r="F493" s="356">
        <v>8389.1399818344107</v>
      </c>
      <c r="G493" s="357">
        <v>70896.301883096501</v>
      </c>
      <c r="H493" s="54"/>
      <c r="I493" s="54"/>
      <c r="BX493" s="247"/>
      <c r="BY493" s="64"/>
      <c r="BZ493" s="254"/>
      <c r="CA493" s="254"/>
      <c r="CB493" s="254"/>
      <c r="CC493" s="254"/>
      <c r="CD493" s="254"/>
      <c r="CE493" s="247"/>
      <c r="CF493" s="64"/>
      <c r="CG493" s="255"/>
      <c r="CH493" s="255"/>
      <c r="CI493" s="255"/>
      <c r="CJ493" s="255"/>
      <c r="CK493" s="255"/>
      <c r="CL493" s="256"/>
      <c r="CM493" s="256"/>
      <c r="CN493" s="256"/>
      <c r="CO493" s="256"/>
      <c r="CP493" s="256"/>
      <c r="CQ493" s="247"/>
      <c r="CR493" s="64"/>
      <c r="CS493" s="226"/>
      <c r="CT493" s="226"/>
      <c r="CU493" s="226"/>
      <c r="CV493" s="226"/>
      <c r="CW493" s="226"/>
      <c r="CX493" s="247"/>
      <c r="CY493" s="64"/>
      <c r="CZ493" s="256"/>
      <c r="DA493" s="256"/>
      <c r="DB493" s="256"/>
      <c r="DC493" s="256"/>
      <c r="DD493" s="256"/>
    </row>
    <row r="494" spans="1:108" ht="16.5" x14ac:dyDescent="0.3">
      <c r="A494" s="410">
        <v>2021</v>
      </c>
      <c r="B494" s="64" t="s">
        <v>43</v>
      </c>
      <c r="C494" s="358" t="s">
        <v>105</v>
      </c>
      <c r="D494" s="359">
        <v>25559.009013275154</v>
      </c>
      <c r="E494" s="359">
        <v>43666.360566935124</v>
      </c>
      <c r="F494" s="360">
        <v>11147.916501239777</v>
      </c>
      <c r="G494" s="118">
        <v>80373.286081450045</v>
      </c>
      <c r="H494" s="54"/>
      <c r="I494" s="54"/>
      <c r="BX494" s="247"/>
      <c r="BY494" s="64"/>
      <c r="BZ494" s="254"/>
      <c r="CA494" s="254"/>
      <c r="CB494" s="254"/>
      <c r="CC494" s="254"/>
      <c r="CD494" s="254"/>
      <c r="CE494" s="247"/>
      <c r="CF494" s="64"/>
      <c r="CG494" s="255"/>
      <c r="CH494" s="255"/>
      <c r="CI494" s="255"/>
      <c r="CJ494" s="255"/>
      <c r="CK494" s="255"/>
      <c r="CL494" s="256"/>
      <c r="CM494" s="256"/>
      <c r="CN494" s="256"/>
      <c r="CO494" s="256"/>
      <c r="CP494" s="256"/>
      <c r="CQ494" s="247"/>
      <c r="CR494" s="64"/>
      <c r="CS494" s="226"/>
      <c r="CT494" s="226"/>
      <c r="CU494" s="226"/>
      <c r="CV494" s="226"/>
      <c r="CW494" s="226"/>
      <c r="CX494" s="247"/>
      <c r="CY494" s="64"/>
      <c r="CZ494" s="256"/>
      <c r="DA494" s="256"/>
      <c r="DB494" s="256"/>
      <c r="DC494" s="256"/>
      <c r="DD494" s="256"/>
    </row>
    <row r="495" spans="1:108" ht="16.5" x14ac:dyDescent="0.3">
      <c r="A495" s="391">
        <v>2021</v>
      </c>
      <c r="B495" s="353" t="s">
        <v>44</v>
      </c>
      <c r="C495" s="354" t="s">
        <v>105</v>
      </c>
      <c r="D495" s="355">
        <v>24841.940983894347</v>
      </c>
      <c r="E495" s="355">
        <v>46167.368505088663</v>
      </c>
      <c r="F495" s="356">
        <v>11034.120991771699</v>
      </c>
      <c r="G495" s="357">
        <v>82043.430480754701</v>
      </c>
      <c r="H495" s="54"/>
      <c r="I495" s="54"/>
      <c r="BX495" s="247"/>
      <c r="BY495" s="64"/>
      <c r="BZ495" s="254"/>
      <c r="CA495" s="254"/>
      <c r="CB495" s="254"/>
      <c r="CC495" s="254"/>
      <c r="CD495" s="254"/>
      <c r="CE495" s="247"/>
      <c r="CF495" s="64"/>
      <c r="CG495" s="255"/>
      <c r="CH495" s="255"/>
      <c r="CI495" s="255"/>
      <c r="CJ495" s="255"/>
      <c r="CK495" s="255"/>
      <c r="CL495" s="256"/>
      <c r="CM495" s="256"/>
      <c r="CN495" s="256"/>
      <c r="CO495" s="256"/>
      <c r="CP495" s="256"/>
      <c r="CQ495" s="247"/>
      <c r="CR495" s="64"/>
      <c r="CS495" s="226"/>
      <c r="CT495" s="226"/>
      <c r="CU495" s="226"/>
      <c r="CV495" s="226"/>
      <c r="CW495" s="226"/>
      <c r="CX495" s="247"/>
      <c r="CY495" s="64"/>
      <c r="CZ495" s="256"/>
      <c r="DA495" s="256"/>
      <c r="DB495" s="256"/>
      <c r="DC495" s="256"/>
      <c r="DD495" s="256"/>
    </row>
    <row r="496" spans="1:108" ht="16.5" x14ac:dyDescent="0.3">
      <c r="A496" s="410">
        <v>2021</v>
      </c>
      <c r="B496" s="64" t="s">
        <v>45</v>
      </c>
      <c r="C496" s="358" t="s">
        <v>105</v>
      </c>
      <c r="D496" s="359">
        <v>28067.786966148386</v>
      </c>
      <c r="E496" s="359">
        <v>46639.135498407377</v>
      </c>
      <c r="F496" s="360">
        <v>11164.532016189578</v>
      </c>
      <c r="G496" s="118">
        <v>85871.454480745335</v>
      </c>
      <c r="H496" s="54"/>
      <c r="I496" s="54"/>
      <c r="BX496" s="247"/>
      <c r="BY496" s="64"/>
      <c r="BZ496" s="254"/>
      <c r="CA496" s="254"/>
      <c r="CB496" s="254"/>
      <c r="CC496" s="254"/>
      <c r="CD496" s="254"/>
      <c r="CE496" s="247"/>
      <c r="CF496" s="64"/>
      <c r="CG496" s="255"/>
      <c r="CH496" s="255"/>
      <c r="CI496" s="255"/>
      <c r="CJ496" s="255"/>
      <c r="CK496" s="255"/>
      <c r="CL496" s="256"/>
      <c r="CM496" s="256"/>
      <c r="CN496" s="256"/>
      <c r="CO496" s="256"/>
      <c r="CP496" s="256"/>
      <c r="CQ496" s="247"/>
      <c r="CR496" s="64"/>
      <c r="CS496" s="226"/>
      <c r="CT496" s="226"/>
      <c r="CU496" s="226"/>
      <c r="CV496" s="226"/>
      <c r="CW496" s="226"/>
      <c r="CX496" s="247"/>
      <c r="CY496" s="64"/>
      <c r="CZ496" s="256"/>
      <c r="DA496" s="256"/>
      <c r="DB496" s="256"/>
      <c r="DC496" s="256"/>
      <c r="DD496" s="256"/>
    </row>
    <row r="497" spans="1:108" ht="16.5" x14ac:dyDescent="0.3">
      <c r="A497" s="391">
        <v>2021</v>
      </c>
      <c r="B497" s="353" t="s">
        <v>46</v>
      </c>
      <c r="C497" s="354" t="s">
        <v>105</v>
      </c>
      <c r="D497" s="355">
        <v>30182.851070648183</v>
      </c>
      <c r="E497" s="355">
        <v>50894.893968830598</v>
      </c>
      <c r="F497" s="356">
        <v>12415.666492847444</v>
      </c>
      <c r="G497" s="357">
        <v>93493.411532326238</v>
      </c>
      <c r="H497" s="54"/>
      <c r="I497" s="54"/>
      <c r="BX497" s="247"/>
      <c r="BY497" s="64"/>
      <c r="BZ497" s="254"/>
      <c r="CA497" s="254"/>
      <c r="CB497" s="254"/>
      <c r="CC497" s="254"/>
      <c r="CD497" s="254"/>
      <c r="CE497" s="247"/>
      <c r="CF497" s="64"/>
      <c r="CG497" s="255"/>
      <c r="CH497" s="255"/>
      <c r="CI497" s="255"/>
      <c r="CJ497" s="255"/>
      <c r="CK497" s="255"/>
      <c r="CL497" s="256"/>
      <c r="CM497" s="256"/>
      <c r="CN497" s="256"/>
      <c r="CO497" s="256"/>
      <c r="CP497" s="256"/>
      <c r="CQ497" s="247"/>
      <c r="CR497" s="64"/>
      <c r="CS497" s="226"/>
      <c r="CT497" s="226"/>
      <c r="CU497" s="226"/>
      <c r="CV497" s="226"/>
      <c r="CW497" s="226"/>
      <c r="CX497" s="247"/>
      <c r="CY497" s="64"/>
      <c r="CZ497" s="256"/>
      <c r="DA497" s="256"/>
      <c r="DB497" s="256"/>
      <c r="DC497" s="256"/>
      <c r="DD497" s="256"/>
    </row>
    <row r="498" spans="1:108" ht="16.5" x14ac:dyDescent="0.3">
      <c r="A498" s="410">
        <v>2021</v>
      </c>
      <c r="B498" s="64" t="s">
        <v>47</v>
      </c>
      <c r="C498" s="358" t="s">
        <v>105</v>
      </c>
      <c r="D498" s="359">
        <v>29602.657990539545</v>
      </c>
      <c r="E498" s="359">
        <v>49661.959430835712</v>
      </c>
      <c r="F498" s="360">
        <v>12266.425003128054</v>
      </c>
      <c r="G498" s="118">
        <v>91531.042424503306</v>
      </c>
      <c r="H498" s="54"/>
      <c r="I498" s="54"/>
      <c r="BX498" s="247"/>
      <c r="BY498" s="64"/>
      <c r="BZ498" s="254"/>
      <c r="CA498" s="254"/>
      <c r="CB498" s="254"/>
      <c r="CC498" s="254"/>
      <c r="CD498" s="254"/>
      <c r="CE498" s="247"/>
      <c r="CF498" s="64"/>
      <c r="CG498" s="255"/>
      <c r="CH498" s="255"/>
      <c r="CI498" s="255"/>
      <c r="CJ498" s="255"/>
      <c r="CK498" s="255"/>
      <c r="CL498" s="256"/>
      <c r="CM498" s="256"/>
      <c r="CN498" s="256"/>
      <c r="CO498" s="256"/>
      <c r="CP498" s="256"/>
      <c r="CQ498" s="247"/>
      <c r="CR498" s="64"/>
      <c r="CS498" s="226"/>
      <c r="CT498" s="226"/>
      <c r="CU498" s="226"/>
      <c r="CV498" s="226"/>
      <c r="CW498" s="226"/>
      <c r="CX498" s="247"/>
      <c r="CY498" s="64"/>
      <c r="CZ498" s="256"/>
      <c r="DA498" s="256"/>
      <c r="DB498" s="256"/>
      <c r="DC498" s="256"/>
      <c r="DD498" s="256"/>
    </row>
    <row r="499" spans="1:108" ht="16.5" x14ac:dyDescent="0.3">
      <c r="A499" s="391">
        <v>2021</v>
      </c>
      <c r="B499" s="353" t="s">
        <v>48</v>
      </c>
      <c r="C499" s="354" t="s">
        <v>105</v>
      </c>
      <c r="D499" s="355">
        <v>33274.430465515135</v>
      </c>
      <c r="E499" s="355">
        <v>47774.419089345247</v>
      </c>
      <c r="F499" s="356">
        <v>12306.525978538515</v>
      </c>
      <c r="G499" s="357">
        <v>93355.375533398896</v>
      </c>
      <c r="H499" s="54"/>
      <c r="I499" s="54"/>
      <c r="BX499" s="247"/>
      <c r="BY499" s="64"/>
      <c r="BZ499" s="254"/>
      <c r="CA499" s="254"/>
      <c r="CB499" s="254"/>
      <c r="CC499" s="254"/>
      <c r="CD499" s="254"/>
      <c r="CE499" s="247"/>
      <c r="CF499" s="64"/>
      <c r="CG499" s="255"/>
      <c r="CH499" s="255"/>
      <c r="CI499" s="255"/>
      <c r="CJ499" s="255"/>
      <c r="CK499" s="255"/>
      <c r="CL499" s="256"/>
      <c r="CM499" s="256"/>
      <c r="CN499" s="256"/>
      <c r="CO499" s="256"/>
      <c r="CP499" s="256"/>
      <c r="CQ499" s="247"/>
      <c r="CR499" s="64"/>
      <c r="CS499" s="226"/>
      <c r="CT499" s="226"/>
      <c r="CU499" s="226"/>
      <c r="CV499" s="226"/>
      <c r="CW499" s="226"/>
      <c r="CX499" s="247"/>
      <c r="CY499" s="64"/>
      <c r="CZ499" s="256"/>
      <c r="DA499" s="256"/>
      <c r="DB499" s="256"/>
      <c r="DC499" s="256"/>
      <c r="DD499" s="256"/>
    </row>
    <row r="500" spans="1:108" ht="16.5" x14ac:dyDescent="0.3">
      <c r="A500" s="410">
        <v>2021</v>
      </c>
      <c r="B500" s="64" t="s">
        <v>49</v>
      </c>
      <c r="C500" s="358" t="s">
        <v>105</v>
      </c>
      <c r="D500" s="359">
        <v>29874.33402814484</v>
      </c>
      <c r="E500" s="359">
        <v>50784.423074354178</v>
      </c>
      <c r="F500" s="360">
        <v>11963.990499213427</v>
      </c>
      <c r="G500" s="118">
        <v>92622.747601712443</v>
      </c>
      <c r="H500" s="54"/>
      <c r="I500" s="54"/>
      <c r="BX500" s="247"/>
      <c r="BY500" s="64"/>
      <c r="BZ500" s="254"/>
      <c r="CA500" s="254"/>
      <c r="CB500" s="254"/>
      <c r="CC500" s="254"/>
      <c r="CD500" s="254"/>
      <c r="CE500" s="247"/>
      <c r="CF500" s="64"/>
      <c r="CG500" s="255"/>
      <c r="CH500" s="255"/>
      <c r="CI500" s="255"/>
      <c r="CJ500" s="255"/>
      <c r="CK500" s="255"/>
      <c r="CL500" s="256"/>
      <c r="CM500" s="256"/>
      <c r="CN500" s="256"/>
      <c r="CO500" s="256"/>
      <c r="CP500" s="256"/>
      <c r="CQ500" s="247"/>
      <c r="CR500" s="64"/>
      <c r="CS500" s="226"/>
      <c r="CT500" s="226"/>
      <c r="CU500" s="226"/>
      <c r="CV500" s="226"/>
      <c r="CW500" s="226"/>
      <c r="CX500" s="247"/>
      <c r="CY500" s="64"/>
      <c r="CZ500" s="256"/>
      <c r="DA500" s="256"/>
      <c r="DB500" s="256"/>
      <c r="DC500" s="256"/>
      <c r="DD500" s="256"/>
    </row>
    <row r="501" spans="1:108" ht="16.5" x14ac:dyDescent="0.3">
      <c r="A501" s="391">
        <v>2022</v>
      </c>
      <c r="B501" s="353" t="s">
        <v>50</v>
      </c>
      <c r="C501" s="354" t="s">
        <v>105</v>
      </c>
      <c r="D501" s="355">
        <v>26203.806931121828</v>
      </c>
      <c r="E501" s="355">
        <v>35541.440515625509</v>
      </c>
      <c r="F501" s="356">
        <v>10451.849996685029</v>
      </c>
      <c r="G501" s="357">
        <v>72197.097443432373</v>
      </c>
      <c r="H501" s="54"/>
      <c r="I501" s="54"/>
      <c r="BX501" s="247"/>
      <c r="BY501" s="64"/>
      <c r="BZ501" s="254"/>
      <c r="CA501" s="254"/>
      <c r="CB501" s="254"/>
      <c r="CC501" s="254"/>
      <c r="CD501" s="254"/>
      <c r="CE501" s="247"/>
      <c r="CF501" s="64"/>
      <c r="CG501" s="255"/>
      <c r="CH501" s="255"/>
      <c r="CI501" s="255"/>
      <c r="CJ501" s="255"/>
      <c r="CK501" s="255"/>
      <c r="CL501" s="256"/>
      <c r="CM501" s="256"/>
      <c r="CN501" s="256"/>
      <c r="CO501" s="256"/>
      <c r="CP501" s="256"/>
      <c r="CQ501" s="247"/>
      <c r="CR501" s="64"/>
      <c r="CS501" s="226"/>
      <c r="CT501" s="226"/>
      <c r="CU501" s="226"/>
      <c r="CV501" s="226"/>
      <c r="CW501" s="226"/>
      <c r="CX501" s="247"/>
      <c r="CY501" s="64"/>
      <c r="CZ501" s="256"/>
      <c r="DA501" s="256"/>
      <c r="DB501" s="256"/>
      <c r="DC501" s="256"/>
      <c r="DD501" s="256"/>
    </row>
    <row r="502" spans="1:108" ht="16.5" x14ac:dyDescent="0.3">
      <c r="A502" s="410">
        <v>2022</v>
      </c>
      <c r="B502" s="64" t="s">
        <v>51</v>
      </c>
      <c r="C502" s="358" t="s">
        <v>105</v>
      </c>
      <c r="D502" s="359">
        <v>34505.688030914309</v>
      </c>
      <c r="E502" s="359">
        <v>42397.452565630454</v>
      </c>
      <c r="F502" s="360">
        <v>12950.300985435486</v>
      </c>
      <c r="G502" s="118">
        <v>89853.441581980238</v>
      </c>
      <c r="H502" s="54"/>
      <c r="I502" s="54"/>
      <c r="BX502" s="247"/>
      <c r="BY502" s="64"/>
      <c r="BZ502" s="254"/>
      <c r="CA502" s="254"/>
      <c r="CB502" s="254"/>
      <c r="CC502" s="254"/>
      <c r="CD502" s="254"/>
      <c r="CE502" s="247"/>
      <c r="CF502" s="64"/>
      <c r="CG502" s="255"/>
      <c r="CH502" s="255"/>
      <c r="CI502" s="255"/>
      <c r="CJ502" s="255"/>
      <c r="CK502" s="255"/>
      <c r="CL502" s="256"/>
      <c r="CM502" s="256"/>
      <c r="CN502" s="256"/>
      <c r="CO502" s="256"/>
      <c r="CP502" s="256"/>
      <c r="CQ502" s="247"/>
      <c r="CR502" s="64"/>
      <c r="CS502" s="226"/>
      <c r="CT502" s="226"/>
      <c r="CU502" s="226"/>
      <c r="CV502" s="226"/>
      <c r="CW502" s="226"/>
      <c r="CX502" s="247"/>
      <c r="CY502" s="64"/>
      <c r="CZ502" s="256"/>
      <c r="DA502" s="256"/>
      <c r="DB502" s="256"/>
      <c r="DC502" s="256"/>
      <c r="DD502" s="256"/>
    </row>
    <row r="503" spans="1:108" ht="16.5" x14ac:dyDescent="0.3">
      <c r="A503" s="391">
        <v>2022</v>
      </c>
      <c r="B503" s="353" t="s">
        <v>52</v>
      </c>
      <c r="C503" s="354" t="s">
        <v>105</v>
      </c>
      <c r="D503" s="355">
        <v>33652.596573521136</v>
      </c>
      <c r="E503" s="355">
        <v>46663.441959390519</v>
      </c>
      <c r="F503" s="356">
        <v>12725.939998731614</v>
      </c>
      <c r="G503" s="357">
        <v>93041.978531643268</v>
      </c>
      <c r="H503" s="54"/>
      <c r="I503" s="54"/>
      <c r="BX503" s="247"/>
      <c r="BY503" s="64"/>
      <c r="BZ503" s="254"/>
      <c r="CA503" s="254"/>
      <c r="CB503" s="254"/>
      <c r="CC503" s="254"/>
      <c r="CD503" s="254"/>
      <c r="CE503" s="247"/>
      <c r="CF503" s="64"/>
      <c r="CG503" s="255"/>
      <c r="CH503" s="255"/>
      <c r="CI503" s="255"/>
      <c r="CJ503" s="255"/>
      <c r="CK503" s="255"/>
      <c r="CL503" s="256"/>
      <c r="CM503" s="256"/>
      <c r="CN503" s="256"/>
      <c r="CO503" s="256"/>
      <c r="CP503" s="256"/>
      <c r="CQ503" s="247"/>
      <c r="CR503" s="64"/>
      <c r="CS503" s="226"/>
      <c r="CT503" s="226"/>
      <c r="CU503" s="226"/>
      <c r="CV503" s="226"/>
      <c r="CW503" s="226"/>
      <c r="CX503" s="247"/>
      <c r="CY503" s="64"/>
      <c r="CZ503" s="256"/>
      <c r="DA503" s="256"/>
      <c r="DB503" s="256"/>
      <c r="DC503" s="256"/>
      <c r="DD503" s="256"/>
    </row>
    <row r="504" spans="1:108" ht="16.5" x14ac:dyDescent="0.3">
      <c r="A504" s="410">
        <v>2022</v>
      </c>
      <c r="B504" s="64" t="s">
        <v>40</v>
      </c>
      <c r="C504" s="358" t="s">
        <v>105</v>
      </c>
      <c r="D504" s="359">
        <v>29158.574002967838</v>
      </c>
      <c r="E504" s="359">
        <v>36020.571506608663</v>
      </c>
      <c r="F504" s="360">
        <v>10277.780497791289</v>
      </c>
      <c r="G504" s="118">
        <v>75456.926007367787</v>
      </c>
      <c r="H504" s="54"/>
      <c r="I504" s="54"/>
      <c r="BX504" s="247"/>
      <c r="BY504" s="64"/>
      <c r="BZ504" s="254"/>
      <c r="CA504" s="254"/>
      <c r="CB504" s="254"/>
      <c r="CC504" s="254"/>
      <c r="CD504" s="254"/>
      <c r="CE504" s="247"/>
      <c r="CF504" s="64"/>
      <c r="CG504" s="255"/>
      <c r="CH504" s="255"/>
      <c r="CI504" s="255"/>
      <c r="CJ504" s="255"/>
      <c r="CK504" s="255"/>
      <c r="CL504" s="256"/>
      <c r="CM504" s="256"/>
      <c r="CN504" s="256"/>
      <c r="CO504" s="256"/>
      <c r="CP504" s="256"/>
      <c r="CQ504" s="247"/>
      <c r="CR504" s="64"/>
      <c r="CS504" s="226"/>
      <c r="CT504" s="226"/>
      <c r="CU504" s="226"/>
      <c r="CV504" s="226"/>
      <c r="CW504" s="226"/>
      <c r="CX504" s="247"/>
      <c r="CY504" s="64"/>
      <c r="CZ504" s="256"/>
      <c r="DA504" s="256"/>
      <c r="DB504" s="256"/>
      <c r="DC504" s="256"/>
      <c r="DD504" s="256"/>
    </row>
    <row r="505" spans="1:108" ht="16.5" x14ac:dyDescent="0.3">
      <c r="A505" s="391">
        <v>2022</v>
      </c>
      <c r="B505" s="353" t="s">
        <v>42</v>
      </c>
      <c r="C505" s="354" t="s">
        <v>105</v>
      </c>
      <c r="D505" s="355">
        <v>33938.76100829029</v>
      </c>
      <c r="E505" s="355">
        <v>40836.683499950705</v>
      </c>
      <c r="F505" s="356">
        <v>11388.948483379363</v>
      </c>
      <c r="G505" s="357">
        <v>86164.392991620363</v>
      </c>
      <c r="H505" s="54"/>
      <c r="I505" s="54"/>
      <c r="BX505" s="247"/>
      <c r="BY505" s="64"/>
      <c r="BZ505" s="254"/>
      <c r="CA505" s="254"/>
      <c r="CB505" s="254"/>
      <c r="CC505" s="254"/>
      <c r="CD505" s="254"/>
      <c r="CE505" s="247"/>
      <c r="CF505" s="64"/>
      <c r="CG505" s="255"/>
      <c r="CH505" s="255"/>
      <c r="CI505" s="255"/>
      <c r="CJ505" s="255"/>
      <c r="CK505" s="255"/>
      <c r="CL505" s="256"/>
      <c r="CM505" s="256"/>
      <c r="CN505" s="256"/>
      <c r="CO505" s="256"/>
      <c r="CP505" s="256"/>
      <c r="CQ505" s="247"/>
      <c r="CR505" s="64"/>
      <c r="CS505" s="226"/>
      <c r="CT505" s="226"/>
      <c r="CU505" s="226"/>
      <c r="CV505" s="226"/>
      <c r="CW505" s="226"/>
      <c r="CX505" s="247"/>
      <c r="CY505" s="64"/>
      <c r="CZ505" s="256"/>
      <c r="DA505" s="256"/>
      <c r="DB505" s="256"/>
      <c r="DC505" s="256"/>
      <c r="DD505" s="256"/>
    </row>
    <row r="506" spans="1:108" ht="16.5" x14ac:dyDescent="0.3">
      <c r="A506" s="411">
        <v>2022</v>
      </c>
      <c r="B506" s="64" t="s">
        <v>43</v>
      </c>
      <c r="C506" s="358" t="s">
        <v>105</v>
      </c>
      <c r="D506" s="359">
        <v>28645.519977188127</v>
      </c>
      <c r="E506" s="359">
        <v>44350.588987745286</v>
      </c>
      <c r="F506" s="360">
        <v>11057.510005407335</v>
      </c>
      <c r="G506" s="118">
        <v>84053.618970340744</v>
      </c>
      <c r="H506" s="54"/>
      <c r="I506" s="54"/>
      <c r="BX506" s="247"/>
      <c r="BY506" s="64"/>
      <c r="BZ506" s="254"/>
      <c r="CA506" s="254"/>
      <c r="CB506" s="254"/>
      <c r="CC506" s="254"/>
      <c r="CD506" s="254"/>
      <c r="CE506" s="247"/>
      <c r="CF506" s="64"/>
      <c r="CG506" s="255"/>
      <c r="CH506" s="255"/>
      <c r="CI506" s="255"/>
      <c r="CJ506" s="255"/>
      <c r="CK506" s="255"/>
      <c r="CL506" s="256"/>
      <c r="CM506" s="256"/>
      <c r="CN506" s="256"/>
      <c r="CO506" s="256"/>
      <c r="CP506" s="256"/>
      <c r="CQ506" s="247"/>
      <c r="CR506" s="64"/>
      <c r="CS506" s="226"/>
      <c r="CT506" s="226"/>
      <c r="CU506" s="226"/>
      <c r="CV506" s="226"/>
      <c r="CW506" s="226"/>
      <c r="CX506" s="247"/>
      <c r="CY506" s="64"/>
      <c r="CZ506" s="256"/>
      <c r="DA506" s="256"/>
      <c r="DB506" s="256"/>
      <c r="DC506" s="256"/>
      <c r="DD506" s="256"/>
    </row>
    <row r="507" spans="1:108" ht="16.5" x14ac:dyDescent="0.3">
      <c r="A507" s="391">
        <v>2022</v>
      </c>
      <c r="B507" s="353" t="s">
        <v>44</v>
      </c>
      <c r="C507" s="354" t="s">
        <v>105</v>
      </c>
      <c r="D507" s="355">
        <v>28976.035499999998</v>
      </c>
      <c r="E507" s="355">
        <v>48245.947500000009</v>
      </c>
      <c r="F507" s="356">
        <v>11847.150500000002</v>
      </c>
      <c r="G507" s="357">
        <v>89069.133499999996</v>
      </c>
      <c r="H507" s="54"/>
      <c r="I507" s="54"/>
      <c r="BX507" s="247"/>
      <c r="BY507" s="64"/>
      <c r="BZ507" s="254"/>
      <c r="CA507" s="254"/>
      <c r="CB507" s="254"/>
      <c r="CC507" s="254"/>
      <c r="CD507" s="254"/>
      <c r="CE507" s="247"/>
      <c r="CF507" s="64"/>
      <c r="CG507" s="255"/>
      <c r="CH507" s="255"/>
      <c r="CI507" s="255"/>
      <c r="CJ507" s="255"/>
      <c r="CK507" s="255"/>
      <c r="CL507" s="256"/>
      <c r="CM507" s="256"/>
      <c r="CN507" s="256"/>
      <c r="CO507" s="256"/>
      <c r="CP507" s="256"/>
      <c r="CQ507" s="247"/>
      <c r="CR507" s="64"/>
      <c r="CS507" s="226"/>
      <c r="CT507" s="226"/>
      <c r="CU507" s="226"/>
      <c r="CV507" s="226"/>
      <c r="CW507" s="226"/>
      <c r="CX507" s="247"/>
      <c r="CY507" s="64"/>
      <c r="CZ507" s="256"/>
      <c r="DA507" s="256"/>
      <c r="DB507" s="256"/>
      <c r="DC507" s="256"/>
      <c r="DD507" s="256"/>
    </row>
    <row r="508" spans="1:108" ht="16.5" x14ac:dyDescent="0.3">
      <c r="A508" s="411">
        <v>2022</v>
      </c>
      <c r="B508" s="64" t="s">
        <v>45</v>
      </c>
      <c r="C508" s="358" t="s">
        <v>105</v>
      </c>
      <c r="D508" s="359">
        <v>33550.802441593172</v>
      </c>
      <c r="E508" s="359">
        <v>48369.585505669093</v>
      </c>
      <c r="F508" s="360">
        <v>14241.548985662463</v>
      </c>
      <c r="G508" s="118">
        <v>96161.936932924727</v>
      </c>
      <c r="H508" s="54"/>
      <c r="I508" s="54"/>
      <c r="BX508" s="247"/>
      <c r="BY508" s="64"/>
      <c r="BZ508" s="254"/>
      <c r="CA508" s="254"/>
      <c r="CB508" s="254"/>
      <c r="CC508" s="254"/>
      <c r="CD508" s="254"/>
      <c r="CE508" s="247"/>
      <c r="CF508" s="64"/>
      <c r="CG508" s="255"/>
      <c r="CH508" s="255"/>
      <c r="CI508" s="255"/>
      <c r="CJ508" s="255"/>
      <c r="CK508" s="255"/>
      <c r="CL508" s="256"/>
      <c r="CM508" s="256"/>
      <c r="CN508" s="256"/>
      <c r="CO508" s="256"/>
      <c r="CP508" s="256"/>
      <c r="CQ508" s="247"/>
      <c r="CR508" s="64"/>
      <c r="CS508" s="226"/>
      <c r="CT508" s="226"/>
      <c r="CU508" s="226"/>
      <c r="CV508" s="226"/>
      <c r="CW508" s="226"/>
      <c r="CX508" s="247"/>
      <c r="CY508" s="64"/>
      <c r="CZ508" s="256"/>
      <c r="DA508" s="256"/>
      <c r="DB508" s="256"/>
      <c r="DC508" s="256"/>
      <c r="DD508" s="256"/>
    </row>
    <row r="509" spans="1:108" ht="16.5" x14ac:dyDescent="0.3">
      <c r="A509" s="391">
        <v>2022</v>
      </c>
      <c r="B509" s="353" t="s">
        <v>46</v>
      </c>
      <c r="C509" s="354" t="s">
        <v>105</v>
      </c>
      <c r="D509" s="355">
        <v>31590.363000000005</v>
      </c>
      <c r="E509" s="355">
        <v>53223.146999999997</v>
      </c>
      <c r="F509" s="356">
        <v>14415.186000000003</v>
      </c>
      <c r="G509" s="357">
        <v>99228.695999999996</v>
      </c>
      <c r="H509" s="54"/>
      <c r="I509" s="54"/>
      <c r="BX509" s="247"/>
      <c r="BY509" s="64"/>
      <c r="BZ509" s="254"/>
      <c r="CA509" s="254"/>
      <c r="CB509" s="254"/>
      <c r="CC509" s="254"/>
      <c r="CD509" s="254"/>
      <c r="CE509" s="247"/>
      <c r="CF509" s="64"/>
      <c r="CG509" s="255"/>
      <c r="CH509" s="255"/>
      <c r="CI509" s="255"/>
      <c r="CJ509" s="255"/>
      <c r="CK509" s="255"/>
      <c r="CL509" s="256"/>
      <c r="CM509" s="256"/>
      <c r="CN509" s="256"/>
      <c r="CO509" s="256"/>
      <c r="CP509" s="256"/>
      <c r="CQ509" s="247"/>
      <c r="CR509" s="64"/>
      <c r="CS509" s="226"/>
      <c r="CT509" s="226"/>
      <c r="CU509" s="226"/>
      <c r="CV509" s="226"/>
      <c r="CW509" s="226"/>
      <c r="CX509" s="247"/>
      <c r="CY509" s="64"/>
      <c r="CZ509" s="256"/>
      <c r="DA509" s="256"/>
      <c r="DB509" s="256"/>
      <c r="DC509" s="256"/>
      <c r="DD509" s="256"/>
    </row>
    <row r="510" spans="1:108" ht="16.5" x14ac:dyDescent="0.3">
      <c r="A510" s="411">
        <v>2022</v>
      </c>
      <c r="B510" s="64" t="s">
        <v>47</v>
      </c>
      <c r="C510" s="358" t="s">
        <v>105</v>
      </c>
      <c r="D510" s="359">
        <v>30844.164011539462</v>
      </c>
      <c r="E510" s="359">
        <v>47432.189061386351</v>
      </c>
      <c r="F510" s="360">
        <v>12330.052483264924</v>
      </c>
      <c r="G510" s="118">
        <v>90606.40555619073</v>
      </c>
      <c r="H510" s="54"/>
      <c r="I510" s="54"/>
      <c r="BX510" s="247"/>
      <c r="BY510" s="64"/>
      <c r="BZ510" s="254"/>
      <c r="CA510" s="254"/>
      <c r="CB510" s="254"/>
      <c r="CC510" s="254"/>
      <c r="CD510" s="254"/>
      <c r="CE510" s="247"/>
      <c r="CF510" s="64"/>
      <c r="CG510" s="255"/>
      <c r="CH510" s="255"/>
      <c r="CI510" s="255"/>
      <c r="CJ510" s="255"/>
      <c r="CK510" s="255"/>
      <c r="CL510" s="256"/>
      <c r="CM510" s="256"/>
      <c r="CN510" s="256"/>
      <c r="CO510" s="256"/>
      <c r="CP510" s="256"/>
      <c r="CQ510" s="247"/>
      <c r="CR510" s="64"/>
      <c r="CS510" s="226"/>
      <c r="CT510" s="226"/>
      <c r="CU510" s="226"/>
      <c r="CV510" s="226"/>
      <c r="CW510" s="226"/>
      <c r="CX510" s="247"/>
      <c r="CY510" s="64"/>
      <c r="CZ510" s="256"/>
      <c r="DA510" s="256"/>
      <c r="DB510" s="256"/>
      <c r="DC510" s="256"/>
      <c r="DD510" s="256"/>
    </row>
    <row r="511" spans="1:108" ht="16.5" x14ac:dyDescent="0.3">
      <c r="A511" s="391">
        <v>2022</v>
      </c>
      <c r="B511" s="353" t="s">
        <v>48</v>
      </c>
      <c r="C511" s="354" t="s">
        <v>105</v>
      </c>
      <c r="D511" s="355">
        <v>31893.683070808405</v>
      </c>
      <c r="E511" s="355">
        <v>48002.366929584983</v>
      </c>
      <c r="F511" s="356">
        <v>11364.255004043582</v>
      </c>
      <c r="G511" s="357">
        <v>91260.305004436959</v>
      </c>
      <c r="H511" s="54"/>
      <c r="I511" s="54"/>
      <c r="BX511" s="247"/>
      <c r="BY511" s="64"/>
      <c r="BZ511" s="254"/>
      <c r="CA511" s="254"/>
      <c r="CB511" s="254"/>
      <c r="CC511" s="254"/>
      <c r="CD511" s="254"/>
      <c r="CE511" s="247"/>
      <c r="CF511" s="64"/>
      <c r="CG511" s="255"/>
      <c r="CH511" s="255"/>
      <c r="CI511" s="255"/>
      <c r="CJ511" s="255"/>
      <c r="CK511" s="255"/>
      <c r="CL511" s="256"/>
      <c r="CM511" s="256"/>
      <c r="CN511" s="256"/>
      <c r="CO511" s="256"/>
      <c r="CP511" s="256"/>
      <c r="CQ511" s="247"/>
      <c r="CR511" s="64"/>
      <c r="CS511" s="226"/>
      <c r="CT511" s="226"/>
      <c r="CU511" s="226"/>
      <c r="CV511" s="226"/>
      <c r="CW511" s="226"/>
      <c r="CX511" s="247"/>
      <c r="CY511" s="64"/>
      <c r="CZ511" s="256"/>
      <c r="DA511" s="256"/>
      <c r="DB511" s="256"/>
      <c r="DC511" s="256"/>
      <c r="DD511" s="256"/>
    </row>
    <row r="512" spans="1:108" ht="16.5" x14ac:dyDescent="0.3">
      <c r="A512" s="411">
        <v>2022</v>
      </c>
      <c r="B512" s="64" t="s">
        <v>49</v>
      </c>
      <c r="C512" s="358" t="s">
        <v>105</v>
      </c>
      <c r="D512" s="359">
        <v>31327.161098461165</v>
      </c>
      <c r="E512" s="359">
        <v>47719.059521422154</v>
      </c>
      <c r="F512" s="360">
        <v>11283.945465250017</v>
      </c>
      <c r="G512" s="118">
        <v>90330.166085133358</v>
      </c>
      <c r="H512" s="54"/>
      <c r="I512" s="54"/>
      <c r="BX512" s="247"/>
      <c r="BY512" s="64"/>
      <c r="BZ512" s="254"/>
      <c r="CA512" s="254"/>
      <c r="CB512" s="254"/>
      <c r="CC512" s="254"/>
      <c r="CD512" s="254"/>
      <c r="CE512" s="247"/>
      <c r="CF512" s="64"/>
      <c r="CG512" s="255"/>
      <c r="CH512" s="255"/>
      <c r="CI512" s="255"/>
      <c r="CJ512" s="255"/>
      <c r="CK512" s="255"/>
      <c r="CL512" s="256"/>
      <c r="CM512" s="256"/>
      <c r="CN512" s="256"/>
      <c r="CO512" s="256"/>
      <c r="CP512" s="256"/>
      <c r="CQ512" s="247"/>
      <c r="CR512" s="64"/>
      <c r="CS512" s="226"/>
      <c r="CT512" s="226"/>
      <c r="CU512" s="226"/>
      <c r="CV512" s="226"/>
      <c r="CW512" s="226"/>
      <c r="CX512" s="247"/>
      <c r="CY512" s="64"/>
      <c r="CZ512" s="256"/>
      <c r="DA512" s="256"/>
      <c r="DB512" s="256"/>
      <c r="DC512" s="256"/>
      <c r="DD512" s="256"/>
    </row>
    <row r="513" spans="1:108" ht="16.5" x14ac:dyDescent="0.3">
      <c r="A513" s="391">
        <v>2023</v>
      </c>
      <c r="B513" s="353" t="s">
        <v>50</v>
      </c>
      <c r="C513" s="354" t="s">
        <v>105</v>
      </c>
      <c r="D513" s="355">
        <v>21075.007085182202</v>
      </c>
      <c r="E513" s="355">
        <v>39735.059450535751</v>
      </c>
      <c r="F513" s="356">
        <v>8164.7669952392589</v>
      </c>
      <c r="G513" s="357">
        <v>68974.833530957199</v>
      </c>
      <c r="H513" s="54"/>
      <c r="I513" s="54"/>
      <c r="BX513" s="247"/>
      <c r="BY513" s="64"/>
      <c r="BZ513" s="254"/>
      <c r="CA513" s="254"/>
      <c r="CB513" s="254"/>
      <c r="CC513" s="254"/>
      <c r="CD513" s="254"/>
      <c r="CE513" s="247"/>
      <c r="CF513" s="64"/>
      <c r="CG513" s="255"/>
      <c r="CH513" s="255"/>
      <c r="CI513" s="255"/>
      <c r="CJ513" s="255"/>
      <c r="CK513" s="255"/>
      <c r="CL513" s="256"/>
      <c r="CM513" s="256"/>
      <c r="CN513" s="256"/>
      <c r="CO513" s="256"/>
      <c r="CP513" s="256"/>
      <c r="CQ513" s="247"/>
      <c r="CR513" s="64"/>
      <c r="CS513" s="226"/>
      <c r="CT513" s="226"/>
      <c r="CU513" s="226"/>
      <c r="CV513" s="226"/>
      <c r="CW513" s="226"/>
      <c r="CX513" s="247"/>
      <c r="CY513" s="64"/>
      <c r="CZ513" s="256"/>
      <c r="DA513" s="256"/>
      <c r="DB513" s="256"/>
      <c r="DC513" s="256"/>
      <c r="DD513" s="256"/>
    </row>
    <row r="514" spans="1:108" ht="16.5" x14ac:dyDescent="0.3">
      <c r="A514" s="411">
        <v>2023</v>
      </c>
      <c r="B514" s="64" t="s">
        <v>51</v>
      </c>
      <c r="C514" s="358" t="s">
        <v>105</v>
      </c>
      <c r="D514" s="359">
        <v>28323.426041899998</v>
      </c>
      <c r="E514" s="359">
        <v>49009.575382000003</v>
      </c>
      <c r="F514" s="360">
        <v>10035.186513800005</v>
      </c>
      <c r="G514" s="118">
        <v>87368.1879377</v>
      </c>
      <c r="H514" s="54"/>
      <c r="I514" s="54"/>
      <c r="BX514" s="247"/>
      <c r="BY514" s="64"/>
      <c r="BZ514" s="254"/>
      <c r="CA514" s="254"/>
      <c r="CB514" s="254"/>
      <c r="CC514" s="254"/>
      <c r="CD514" s="254"/>
      <c r="CE514" s="247"/>
      <c r="CF514" s="64"/>
      <c r="CG514" s="255"/>
      <c r="CH514" s="255"/>
      <c r="CI514" s="255"/>
      <c r="CJ514" s="255"/>
      <c r="CK514" s="255"/>
      <c r="CL514" s="256"/>
      <c r="CM514" s="256"/>
      <c r="CN514" s="256"/>
      <c r="CO514" s="256"/>
      <c r="CP514" s="256"/>
      <c r="CQ514" s="247"/>
      <c r="CR514" s="64"/>
      <c r="CS514" s="226"/>
      <c r="CT514" s="226"/>
      <c r="CU514" s="226"/>
      <c r="CV514" s="226"/>
      <c r="CW514" s="226"/>
      <c r="CX514" s="247"/>
      <c r="CY514" s="64"/>
      <c r="CZ514" s="256"/>
      <c r="DA514" s="256"/>
      <c r="DB514" s="256"/>
      <c r="DC514" s="256"/>
      <c r="DD514" s="256"/>
    </row>
    <row r="515" spans="1:108" ht="16.5" x14ac:dyDescent="0.3">
      <c r="A515" s="391">
        <v>2023</v>
      </c>
      <c r="B515" s="353" t="s">
        <v>52</v>
      </c>
      <c r="C515" s="354" t="s">
        <v>105</v>
      </c>
      <c r="D515" s="355">
        <v>34229.704954545974</v>
      </c>
      <c r="E515" s="355">
        <v>51412.072583196175</v>
      </c>
      <c r="F515" s="356">
        <v>11299.56049757791</v>
      </c>
      <c r="G515" s="357">
        <v>96941.338035320063</v>
      </c>
      <c r="H515" s="54"/>
      <c r="I515" s="54"/>
      <c r="BX515" s="247"/>
      <c r="BY515" s="64"/>
      <c r="BZ515" s="254"/>
      <c r="CA515" s="254"/>
      <c r="CB515" s="254"/>
      <c r="CC515" s="254"/>
      <c r="CD515" s="254"/>
      <c r="CE515" s="247"/>
      <c r="CF515" s="64"/>
      <c r="CG515" s="255"/>
      <c r="CH515" s="255"/>
      <c r="CI515" s="255"/>
      <c r="CJ515" s="255"/>
      <c r="CK515" s="255"/>
      <c r="CL515" s="256"/>
      <c r="CM515" s="256"/>
      <c r="CN515" s="256"/>
      <c r="CO515" s="256"/>
      <c r="CP515" s="256"/>
      <c r="CQ515" s="247"/>
      <c r="CR515" s="64"/>
      <c r="CS515" s="226"/>
      <c r="CT515" s="226"/>
      <c r="CU515" s="226"/>
      <c r="CV515" s="226"/>
      <c r="CW515" s="226"/>
      <c r="CX515" s="247"/>
      <c r="CY515" s="64"/>
      <c r="CZ515" s="256"/>
      <c r="DA515" s="256"/>
      <c r="DB515" s="256"/>
      <c r="DC515" s="256"/>
      <c r="DD515" s="256"/>
    </row>
    <row r="516" spans="1:108" ht="16.5" x14ac:dyDescent="0.3">
      <c r="A516" s="411">
        <v>2023</v>
      </c>
      <c r="B516" s="64" t="s">
        <v>40</v>
      </c>
      <c r="C516" s="358" t="s">
        <v>105</v>
      </c>
      <c r="D516" s="359">
        <v>24649.855489402777</v>
      </c>
      <c r="E516" s="359">
        <v>43333.17291592541</v>
      </c>
      <c r="F516" s="360">
        <v>10067.94698401451</v>
      </c>
      <c r="G516" s="118">
        <v>78050.975389342697</v>
      </c>
      <c r="H516" s="54"/>
      <c r="I516" s="54"/>
      <c r="BX516" s="247"/>
      <c r="BY516" s="64"/>
      <c r="BZ516" s="254"/>
      <c r="CA516" s="254"/>
      <c r="CB516" s="254"/>
      <c r="CC516" s="254"/>
      <c r="CD516" s="254"/>
      <c r="CE516" s="247"/>
      <c r="CF516" s="64"/>
      <c r="CG516" s="255"/>
      <c r="CH516" s="255"/>
      <c r="CI516" s="255"/>
      <c r="CJ516" s="255"/>
      <c r="CK516" s="255"/>
      <c r="CL516" s="256"/>
      <c r="CM516" s="256"/>
      <c r="CN516" s="256"/>
      <c r="CO516" s="256"/>
      <c r="CP516" s="256"/>
      <c r="CQ516" s="247"/>
      <c r="CR516" s="64"/>
      <c r="CS516" s="226"/>
      <c r="CT516" s="226"/>
      <c r="CU516" s="226"/>
      <c r="CV516" s="226"/>
      <c r="CW516" s="226"/>
      <c r="CX516" s="247"/>
      <c r="CY516" s="64"/>
      <c r="CZ516" s="256"/>
      <c r="DA516" s="256"/>
      <c r="DB516" s="256"/>
      <c r="DC516" s="256"/>
      <c r="DD516" s="256"/>
    </row>
    <row r="517" spans="1:108" ht="16.5" x14ac:dyDescent="0.3">
      <c r="A517" s="391">
        <v>2023</v>
      </c>
      <c r="B517" s="353" t="s">
        <v>42</v>
      </c>
      <c r="C517" s="354" t="s">
        <v>105</v>
      </c>
      <c r="D517" s="355">
        <v>30070.040125905995</v>
      </c>
      <c r="E517" s="355">
        <v>50580.424518378743</v>
      </c>
      <c r="F517" s="356">
        <v>11719.838503186107</v>
      </c>
      <c r="G517" s="357">
        <v>92370.303147470855</v>
      </c>
      <c r="H517" s="54"/>
      <c r="I517" s="54"/>
      <c r="BX517" s="247"/>
      <c r="BY517" s="64"/>
      <c r="BZ517" s="254"/>
      <c r="CA517" s="254"/>
      <c r="CB517" s="254"/>
      <c r="CC517" s="254"/>
      <c r="CD517" s="254"/>
      <c r="CE517" s="247"/>
      <c r="CF517" s="64"/>
      <c r="CG517" s="255"/>
      <c r="CH517" s="255"/>
      <c r="CI517" s="255"/>
      <c r="CJ517" s="255"/>
      <c r="CK517" s="255"/>
      <c r="CL517" s="256"/>
      <c r="CM517" s="256"/>
      <c r="CN517" s="256"/>
      <c r="CO517" s="256"/>
      <c r="CP517" s="256"/>
      <c r="CQ517" s="247"/>
      <c r="CR517" s="64"/>
      <c r="CS517" s="226"/>
      <c r="CT517" s="226"/>
      <c r="CU517" s="226"/>
      <c r="CV517" s="226"/>
      <c r="CW517" s="226"/>
      <c r="CX517" s="247"/>
      <c r="CY517" s="64"/>
      <c r="CZ517" s="256"/>
      <c r="DA517" s="256"/>
      <c r="DB517" s="256"/>
      <c r="DC517" s="256"/>
      <c r="DD517" s="256"/>
    </row>
    <row r="518" spans="1:108" ht="16.5" x14ac:dyDescent="0.3">
      <c r="A518" s="411">
        <v>2023</v>
      </c>
      <c r="B518" s="64" t="s">
        <v>43</v>
      </c>
      <c r="C518" s="358" t="s">
        <v>105</v>
      </c>
      <c r="D518" s="359">
        <v>35370.757049499996</v>
      </c>
      <c r="E518" s="359">
        <v>46130.71895999994</v>
      </c>
      <c r="F518" s="360">
        <v>10922.871002000007</v>
      </c>
      <c r="G518" s="118">
        <v>92424.347011499951</v>
      </c>
      <c r="H518" s="54"/>
      <c r="I518" s="54"/>
      <c r="BX518" s="247"/>
      <c r="BY518" s="64"/>
      <c r="BZ518" s="254"/>
      <c r="CA518" s="254"/>
      <c r="CB518" s="254"/>
      <c r="CC518" s="254"/>
      <c r="CD518" s="254"/>
      <c r="CE518" s="247"/>
      <c r="CF518" s="64"/>
      <c r="CG518" s="255"/>
      <c r="CH518" s="255"/>
      <c r="CI518" s="255"/>
      <c r="CJ518" s="255"/>
      <c r="CK518" s="255"/>
      <c r="CL518" s="256"/>
      <c r="CM518" s="256"/>
      <c r="CN518" s="256"/>
      <c r="CO518" s="256"/>
      <c r="CP518" s="256"/>
      <c r="CQ518" s="247"/>
      <c r="CR518" s="64"/>
      <c r="CS518" s="226"/>
      <c r="CT518" s="226"/>
      <c r="CU518" s="226"/>
      <c r="CV518" s="226"/>
      <c r="CW518" s="226"/>
      <c r="CX518" s="247"/>
      <c r="CY518" s="64"/>
      <c r="CZ518" s="256"/>
      <c r="DA518" s="256"/>
      <c r="DB518" s="256"/>
      <c r="DC518" s="256"/>
      <c r="DD518" s="256"/>
    </row>
    <row r="519" spans="1:108" ht="16.5" x14ac:dyDescent="0.3">
      <c r="A519" s="391">
        <v>2023</v>
      </c>
      <c r="B519" s="353" t="s">
        <v>44</v>
      </c>
      <c r="C519" s="354" t="s">
        <v>105</v>
      </c>
      <c r="D519" s="355">
        <v>32175.441500000004</v>
      </c>
      <c r="E519" s="355">
        <v>43546.180999999997</v>
      </c>
      <c r="F519" s="356">
        <v>10799.086499999999</v>
      </c>
      <c r="G519" s="357">
        <v>86520.709000000003</v>
      </c>
      <c r="H519" s="54"/>
      <c r="I519" s="54"/>
      <c r="BX519" s="247"/>
      <c r="BY519" s="64"/>
      <c r="BZ519" s="254"/>
      <c r="CA519" s="254"/>
      <c r="CB519" s="254"/>
      <c r="CC519" s="254"/>
      <c r="CD519" s="254"/>
      <c r="CE519" s="247"/>
      <c r="CF519" s="64"/>
      <c r="CG519" s="255"/>
      <c r="CH519" s="255"/>
      <c r="CI519" s="255"/>
      <c r="CJ519" s="255"/>
      <c r="CK519" s="255"/>
      <c r="CL519" s="256"/>
      <c r="CM519" s="256"/>
      <c r="CN519" s="256"/>
      <c r="CO519" s="256"/>
      <c r="CP519" s="256"/>
      <c r="CQ519" s="247"/>
      <c r="CR519" s="64"/>
      <c r="CS519" s="226"/>
      <c r="CT519" s="226"/>
      <c r="CU519" s="226"/>
      <c r="CV519" s="226"/>
      <c r="CW519" s="226"/>
      <c r="CX519" s="247"/>
      <c r="CY519" s="64"/>
      <c r="CZ519" s="256"/>
      <c r="DA519" s="256"/>
      <c r="DB519" s="256"/>
      <c r="DC519" s="256"/>
      <c r="DD519" s="256"/>
    </row>
    <row r="520" spans="1:108" ht="16.5" x14ac:dyDescent="0.3">
      <c r="A520" s="411">
        <v>2023</v>
      </c>
      <c r="B520" s="64" t="s">
        <v>45</v>
      </c>
      <c r="C520" s="358" t="s">
        <v>105</v>
      </c>
      <c r="D520" s="359">
        <v>33543.364023292539</v>
      </c>
      <c r="E520" s="359">
        <v>48439.351425888497</v>
      </c>
      <c r="F520" s="360">
        <v>11591.904011688235</v>
      </c>
      <c r="G520" s="118">
        <v>93574.61946086926</v>
      </c>
      <c r="H520" s="54"/>
      <c r="I520" s="54"/>
      <c r="BX520" s="247"/>
      <c r="BY520" s="64"/>
      <c r="BZ520" s="254"/>
      <c r="CA520" s="254"/>
      <c r="CB520" s="254"/>
      <c r="CC520" s="254"/>
      <c r="CD520" s="254"/>
      <c r="CE520" s="247"/>
      <c r="CF520" s="64"/>
      <c r="CG520" s="255"/>
      <c r="CH520" s="255"/>
      <c r="CI520" s="255"/>
      <c r="CJ520" s="255"/>
      <c r="CK520" s="255"/>
      <c r="CL520" s="256"/>
      <c r="CM520" s="256"/>
      <c r="CN520" s="256"/>
      <c r="CO520" s="256"/>
      <c r="CP520" s="256"/>
      <c r="CQ520" s="247"/>
      <c r="CR520" s="64"/>
      <c r="CS520" s="226"/>
      <c r="CT520" s="226"/>
      <c r="CU520" s="226"/>
      <c r="CV520" s="226"/>
      <c r="CW520" s="226"/>
      <c r="CX520" s="247"/>
      <c r="CY520" s="64"/>
      <c r="CZ520" s="256"/>
      <c r="DA520" s="256"/>
      <c r="DB520" s="256"/>
      <c r="DC520" s="256"/>
      <c r="DD520" s="256"/>
    </row>
    <row r="521" spans="1:108" ht="16.5" x14ac:dyDescent="0.3">
      <c r="A521" s="391">
        <v>2023</v>
      </c>
      <c r="B521" s="353" t="s">
        <v>46</v>
      </c>
      <c r="C521" s="354" t="s">
        <v>105</v>
      </c>
      <c r="D521" s="355">
        <v>33595.237999999998</v>
      </c>
      <c r="E521" s="355">
        <v>49850.943999999996</v>
      </c>
      <c r="F521" s="356">
        <v>11822.734499999999</v>
      </c>
      <c r="G521" s="357">
        <v>95268.916499999992</v>
      </c>
      <c r="H521" s="54"/>
      <c r="I521" s="54"/>
      <c r="BX521" s="247"/>
      <c r="BY521" s="64"/>
      <c r="BZ521" s="254"/>
      <c r="CA521" s="254"/>
      <c r="CB521" s="254"/>
      <c r="CC521" s="254"/>
      <c r="CD521" s="254"/>
      <c r="CE521" s="247"/>
      <c r="CF521" s="64"/>
      <c r="CG521" s="255"/>
      <c r="CH521" s="255"/>
      <c r="CI521" s="255"/>
      <c r="CJ521" s="255"/>
      <c r="CK521" s="255"/>
      <c r="CL521" s="256"/>
      <c r="CM521" s="256"/>
      <c r="CN521" s="256"/>
      <c r="CO521" s="256"/>
      <c r="CP521" s="256"/>
      <c r="CQ521" s="247"/>
      <c r="CR521" s="64"/>
      <c r="CS521" s="226"/>
      <c r="CT521" s="226"/>
      <c r="CU521" s="226"/>
      <c r="CV521" s="226"/>
      <c r="CW521" s="226"/>
      <c r="CX521" s="247"/>
      <c r="CY521" s="64"/>
      <c r="CZ521" s="256"/>
      <c r="DA521" s="256"/>
      <c r="DB521" s="256"/>
      <c r="DC521" s="256"/>
      <c r="DD521" s="256"/>
    </row>
    <row r="522" spans="1:108" ht="16.5" x14ac:dyDescent="0.3">
      <c r="A522" s="411">
        <v>2023</v>
      </c>
      <c r="B522" s="64" t="s">
        <v>47</v>
      </c>
      <c r="C522" s="358" t="s">
        <v>105</v>
      </c>
      <c r="D522" s="359">
        <v>32814.013999999996</v>
      </c>
      <c r="E522" s="359">
        <v>49574.496999999988</v>
      </c>
      <c r="F522" s="360">
        <v>12614.764499999999</v>
      </c>
      <c r="G522" s="118">
        <v>95003.275499999989</v>
      </c>
      <c r="H522" s="54"/>
      <c r="I522" s="54"/>
      <c r="BX522" s="247"/>
      <c r="BY522" s="64"/>
      <c r="BZ522" s="254"/>
      <c r="CA522" s="254"/>
      <c r="CB522" s="254"/>
      <c r="CC522" s="254"/>
      <c r="CD522" s="254"/>
      <c r="CE522" s="247"/>
      <c r="CF522" s="64"/>
      <c r="CG522" s="255"/>
      <c r="CH522" s="255"/>
      <c r="CI522" s="255"/>
      <c r="CJ522" s="255"/>
      <c r="CK522" s="255"/>
      <c r="CL522" s="256"/>
      <c r="CM522" s="256"/>
      <c r="CN522" s="256"/>
      <c r="CO522" s="256"/>
      <c r="CP522" s="256"/>
      <c r="CQ522" s="247"/>
      <c r="CR522" s="64"/>
      <c r="CS522" s="226"/>
      <c r="CT522" s="226"/>
      <c r="CU522" s="226"/>
      <c r="CV522" s="226"/>
      <c r="CW522" s="226"/>
      <c r="CX522" s="247"/>
      <c r="CY522" s="64"/>
      <c r="CZ522" s="256"/>
      <c r="DA522" s="256"/>
      <c r="DB522" s="256"/>
      <c r="DC522" s="256"/>
      <c r="DD522" s="256"/>
    </row>
    <row r="523" spans="1:108" ht="16.5" x14ac:dyDescent="0.3">
      <c r="A523" s="391">
        <v>2023</v>
      </c>
      <c r="B523" s="353" t="s">
        <v>48</v>
      </c>
      <c r="C523" s="354" t="s">
        <v>105</v>
      </c>
      <c r="D523" s="355">
        <v>31377.293000000001</v>
      </c>
      <c r="E523" s="355">
        <v>47626.799999999996</v>
      </c>
      <c r="F523" s="356">
        <v>12257.302</v>
      </c>
      <c r="G523" s="357">
        <v>91261.39499999999</v>
      </c>
      <c r="H523" s="54"/>
      <c r="I523" s="54"/>
      <c r="BX523" s="247"/>
      <c r="BY523" s="64"/>
      <c r="BZ523" s="254"/>
      <c r="CA523" s="254"/>
      <c r="CB523" s="254"/>
      <c r="CC523" s="254"/>
      <c r="CD523" s="254"/>
      <c r="CE523" s="247"/>
      <c r="CF523" s="64"/>
      <c r="CG523" s="255"/>
      <c r="CH523" s="255"/>
      <c r="CI523" s="255"/>
      <c r="CJ523" s="255"/>
      <c r="CK523" s="255"/>
      <c r="CL523" s="256"/>
      <c r="CM523" s="256"/>
      <c r="CN523" s="256"/>
      <c r="CO523" s="256"/>
      <c r="CP523" s="256"/>
      <c r="CQ523" s="247"/>
      <c r="CR523" s="64"/>
      <c r="CS523" s="226"/>
      <c r="CT523" s="226"/>
      <c r="CU523" s="226"/>
      <c r="CV523" s="226"/>
      <c r="CW523" s="226"/>
      <c r="CX523" s="247"/>
      <c r="CY523" s="64"/>
      <c r="CZ523" s="256"/>
      <c r="DA523" s="256"/>
      <c r="DB523" s="256"/>
      <c r="DC523" s="256"/>
      <c r="DD523" s="256"/>
    </row>
    <row r="524" spans="1:108" ht="16.5" x14ac:dyDescent="0.3">
      <c r="A524" s="411">
        <v>2023</v>
      </c>
      <c r="B524" s="64" t="s">
        <v>49</v>
      </c>
      <c r="C524" s="358" t="s">
        <v>105</v>
      </c>
      <c r="D524" s="359">
        <v>25172.077000000005</v>
      </c>
      <c r="E524" s="359">
        <v>48940.200500000006</v>
      </c>
      <c r="F524" s="360">
        <v>10381.875499999998</v>
      </c>
      <c r="G524" s="118">
        <v>84494.152999999991</v>
      </c>
      <c r="H524" s="54"/>
      <c r="I524" s="54"/>
      <c r="BX524" s="247"/>
      <c r="BY524" s="64"/>
      <c r="BZ524" s="254"/>
      <c r="CA524" s="254"/>
      <c r="CB524" s="254"/>
      <c r="CC524" s="254"/>
      <c r="CD524" s="254"/>
      <c r="CE524" s="247"/>
      <c r="CF524" s="64"/>
      <c r="CG524" s="255"/>
      <c r="CH524" s="255"/>
      <c r="CI524" s="255"/>
      <c r="CJ524" s="255"/>
      <c r="CK524" s="255"/>
      <c r="CL524" s="256"/>
      <c r="CM524" s="256"/>
      <c r="CN524" s="256"/>
      <c r="CO524" s="256"/>
      <c r="CP524" s="256"/>
      <c r="CQ524" s="247"/>
      <c r="CR524" s="64"/>
      <c r="CS524" s="226"/>
      <c r="CT524" s="226"/>
      <c r="CU524" s="226"/>
      <c r="CV524" s="226"/>
      <c r="CW524" s="226"/>
      <c r="CX524" s="247"/>
      <c r="CY524" s="64"/>
      <c r="CZ524" s="256"/>
      <c r="DA524" s="256"/>
      <c r="DB524" s="256"/>
      <c r="DC524" s="256"/>
      <c r="DD524" s="256"/>
    </row>
    <row r="525" spans="1:108" ht="16.5" x14ac:dyDescent="0.3">
      <c r="A525" s="391">
        <v>2024</v>
      </c>
      <c r="B525" s="353" t="s">
        <v>50</v>
      </c>
      <c r="C525" s="354" t="s">
        <v>105</v>
      </c>
      <c r="D525" s="355">
        <v>21142.176999999996</v>
      </c>
      <c r="E525" s="355">
        <v>37450.258000000002</v>
      </c>
      <c r="F525" s="356">
        <v>9042.6054999999997</v>
      </c>
      <c r="G525" s="357">
        <v>67635.040500000003</v>
      </c>
      <c r="H525" s="54"/>
      <c r="I525" s="54"/>
      <c r="BX525" s="247"/>
      <c r="BY525" s="64"/>
      <c r="BZ525" s="254"/>
      <c r="CA525" s="254"/>
      <c r="CB525" s="254"/>
      <c r="CC525" s="254"/>
      <c r="CD525" s="254"/>
      <c r="CE525" s="247"/>
      <c r="CF525" s="64"/>
      <c r="CG525" s="255"/>
      <c r="CH525" s="255"/>
      <c r="CI525" s="255"/>
      <c r="CJ525" s="255"/>
      <c r="CK525" s="255"/>
      <c r="CL525" s="256"/>
      <c r="CM525" s="256"/>
      <c r="CN525" s="256"/>
      <c r="CO525" s="256"/>
      <c r="CP525" s="256"/>
      <c r="CQ525" s="247"/>
      <c r="CR525" s="64"/>
      <c r="CS525" s="226"/>
      <c r="CT525" s="226"/>
      <c r="CU525" s="226"/>
      <c r="CV525" s="226"/>
      <c r="CW525" s="226"/>
      <c r="CX525" s="247"/>
      <c r="CY525" s="64"/>
      <c r="CZ525" s="256"/>
      <c r="DA525" s="256"/>
      <c r="DB525" s="256"/>
      <c r="DC525" s="256"/>
      <c r="DD525" s="256"/>
    </row>
    <row r="526" spans="1:108" ht="16.5" x14ac:dyDescent="0.3">
      <c r="A526" s="411">
        <v>2024</v>
      </c>
      <c r="B526" s="64" t="s">
        <v>51</v>
      </c>
      <c r="C526" s="358" t="s">
        <v>105</v>
      </c>
      <c r="D526" s="359">
        <v>27882.663</v>
      </c>
      <c r="E526" s="359">
        <v>44676.864000000001</v>
      </c>
      <c r="F526" s="360">
        <v>9567.4050000000043</v>
      </c>
      <c r="G526" s="118">
        <v>82126.932000000001</v>
      </c>
      <c r="H526" s="54"/>
      <c r="I526" s="54"/>
      <c r="BX526" s="247"/>
      <c r="BY526" s="64"/>
      <c r="BZ526" s="254"/>
      <c r="CA526" s="254"/>
      <c r="CB526" s="254"/>
      <c r="CC526" s="254"/>
      <c r="CD526" s="254"/>
      <c r="CE526" s="247"/>
      <c r="CF526" s="64"/>
      <c r="CG526" s="255"/>
      <c r="CH526" s="255"/>
      <c r="CI526" s="255"/>
      <c r="CJ526" s="255"/>
      <c r="CK526" s="255"/>
      <c r="CL526" s="256"/>
      <c r="CM526" s="256"/>
      <c r="CN526" s="256"/>
      <c r="CO526" s="256"/>
      <c r="CP526" s="256"/>
      <c r="CQ526" s="247"/>
      <c r="CR526" s="64"/>
      <c r="CS526" s="226"/>
      <c r="CT526" s="226"/>
      <c r="CU526" s="226"/>
      <c r="CV526" s="226"/>
      <c r="CW526" s="226"/>
      <c r="CX526" s="247"/>
      <c r="CY526" s="64"/>
      <c r="CZ526" s="256"/>
      <c r="DA526" s="256"/>
      <c r="DB526" s="256"/>
      <c r="DC526" s="256"/>
      <c r="DD526" s="256"/>
    </row>
    <row r="527" spans="1:108" ht="16.5" x14ac:dyDescent="0.3">
      <c r="A527" s="391">
        <v>2024</v>
      </c>
      <c r="B527" s="353" t="s">
        <v>52</v>
      </c>
      <c r="C527" s="354" t="s">
        <v>105</v>
      </c>
      <c r="D527" s="355">
        <v>25180.368000000002</v>
      </c>
      <c r="E527" s="355">
        <v>39018.083499999993</v>
      </c>
      <c r="F527" s="356">
        <v>8526.9814999999999</v>
      </c>
      <c r="G527" s="357">
        <v>72725.433000000005</v>
      </c>
      <c r="H527" s="54"/>
      <c r="I527" s="54"/>
      <c r="BX527" s="247"/>
      <c r="BY527" s="64"/>
      <c r="BZ527" s="254"/>
      <c r="CA527" s="254"/>
      <c r="CB527" s="254"/>
      <c r="CC527" s="254"/>
      <c r="CD527" s="254"/>
      <c r="CE527" s="247"/>
      <c r="CF527" s="64"/>
      <c r="CG527" s="255"/>
      <c r="CH527" s="255"/>
      <c r="CI527" s="255"/>
      <c r="CJ527" s="255"/>
      <c r="CK527" s="255"/>
      <c r="CL527" s="256"/>
      <c r="CM527" s="256"/>
      <c r="CN527" s="256"/>
      <c r="CO527" s="256"/>
      <c r="CP527" s="256"/>
      <c r="CQ527" s="247"/>
      <c r="CR527" s="64"/>
      <c r="CS527" s="226"/>
      <c r="CT527" s="226"/>
      <c r="CU527" s="226"/>
      <c r="CV527" s="226"/>
      <c r="CW527" s="226"/>
      <c r="CX527" s="247"/>
      <c r="CY527" s="64"/>
      <c r="CZ527" s="256"/>
      <c r="DA527" s="256"/>
      <c r="DB527" s="256"/>
      <c r="DC527" s="256"/>
      <c r="DD527" s="256"/>
    </row>
    <row r="528" spans="1:108" ht="16.5" x14ac:dyDescent="0.3">
      <c r="A528" s="411">
        <v>2024</v>
      </c>
      <c r="B528" s="64" t="s">
        <v>40</v>
      </c>
      <c r="C528" s="358" t="s">
        <v>105</v>
      </c>
      <c r="D528" s="359">
        <v>26039.959000000003</v>
      </c>
      <c r="E528" s="359">
        <v>47334.553000000007</v>
      </c>
      <c r="F528" s="360">
        <v>9752.0415000000012</v>
      </c>
      <c r="G528" s="118">
        <v>83126.553499999995</v>
      </c>
      <c r="H528" s="54"/>
      <c r="I528" s="54"/>
      <c r="BX528" s="247"/>
      <c r="BY528" s="64"/>
      <c r="BZ528" s="254"/>
      <c r="CA528" s="254"/>
      <c r="CB528" s="254"/>
      <c r="CC528" s="254"/>
      <c r="CD528" s="254"/>
      <c r="CE528" s="247"/>
      <c r="CF528" s="64"/>
      <c r="CG528" s="255"/>
      <c r="CH528" s="255"/>
      <c r="CI528" s="255"/>
      <c r="CJ528" s="255"/>
      <c r="CK528" s="255"/>
      <c r="CL528" s="256"/>
      <c r="CM528" s="256"/>
      <c r="CN528" s="256"/>
      <c r="CO528" s="256"/>
      <c r="CP528" s="256"/>
      <c r="CQ528" s="247"/>
      <c r="CR528" s="64"/>
      <c r="CS528" s="226"/>
      <c r="CT528" s="226"/>
      <c r="CU528" s="226"/>
      <c r="CV528" s="226"/>
      <c r="CW528" s="226"/>
      <c r="CX528" s="247"/>
      <c r="CY528" s="64"/>
      <c r="CZ528" s="256"/>
      <c r="DA528" s="256"/>
      <c r="DB528" s="256"/>
      <c r="DC528" s="256"/>
      <c r="DD528" s="256"/>
    </row>
    <row r="529" spans="1:108" ht="16.5" x14ac:dyDescent="0.3">
      <c r="A529" s="391">
        <v>2024</v>
      </c>
      <c r="B529" s="353" t="s">
        <v>42</v>
      </c>
      <c r="C529" s="354" t="s">
        <v>105</v>
      </c>
      <c r="D529" s="355">
        <v>25386.463000000003</v>
      </c>
      <c r="E529" s="355">
        <v>43253.236000000019</v>
      </c>
      <c r="F529" s="356">
        <v>8822.4889999999996</v>
      </c>
      <c r="G529" s="357">
        <v>77462.188000000009</v>
      </c>
      <c r="H529" s="54"/>
      <c r="I529" s="54"/>
      <c r="BX529" s="247"/>
      <c r="BY529" s="64"/>
      <c r="BZ529" s="254"/>
      <c r="CA529" s="254"/>
      <c r="CB529" s="254"/>
      <c r="CC529" s="254"/>
      <c r="CD529" s="254"/>
      <c r="CE529" s="247"/>
      <c r="CF529" s="64"/>
      <c r="CG529" s="255"/>
      <c r="CH529" s="255"/>
      <c r="CI529" s="255"/>
      <c r="CJ529" s="255"/>
      <c r="CK529" s="255"/>
      <c r="CL529" s="256"/>
      <c r="CM529" s="256"/>
      <c r="CN529" s="256"/>
      <c r="CO529" s="256"/>
      <c r="CP529" s="256"/>
      <c r="CQ529" s="247"/>
      <c r="CR529" s="64"/>
      <c r="CS529" s="226"/>
      <c r="CT529" s="226"/>
      <c r="CU529" s="226"/>
      <c r="CV529" s="226"/>
      <c r="CW529" s="226"/>
      <c r="CX529" s="247"/>
      <c r="CY529" s="64"/>
      <c r="CZ529" s="256"/>
      <c r="DA529" s="256"/>
      <c r="DB529" s="256"/>
      <c r="DC529" s="256"/>
      <c r="DD529" s="256"/>
    </row>
    <row r="530" spans="1:108" ht="16.5" x14ac:dyDescent="0.3">
      <c r="A530" s="411">
        <v>2024</v>
      </c>
      <c r="B530" s="64" t="s">
        <v>43</v>
      </c>
      <c r="C530" s="358" t="s">
        <v>105</v>
      </c>
      <c r="D530" s="359">
        <v>25605.030999999999</v>
      </c>
      <c r="E530" s="359">
        <v>41811.361999999994</v>
      </c>
      <c r="F530" s="360">
        <v>7360.5865000000003</v>
      </c>
      <c r="G530" s="118">
        <v>74776.979500000001</v>
      </c>
      <c r="H530" s="54"/>
      <c r="I530" s="54"/>
      <c r="BX530" s="247"/>
      <c r="BY530" s="64"/>
      <c r="BZ530" s="254"/>
      <c r="CA530" s="254"/>
      <c r="CB530" s="254"/>
      <c r="CC530" s="254"/>
      <c r="CD530" s="254"/>
      <c r="CE530" s="247"/>
      <c r="CF530" s="64"/>
      <c r="CG530" s="255"/>
      <c r="CH530" s="255"/>
      <c r="CI530" s="255"/>
      <c r="CJ530" s="255"/>
      <c r="CK530" s="255"/>
      <c r="CL530" s="256"/>
      <c r="CM530" s="256"/>
      <c r="CN530" s="256"/>
      <c r="CO530" s="256"/>
      <c r="CP530" s="256"/>
      <c r="CQ530" s="247"/>
      <c r="CR530" s="64"/>
      <c r="CS530" s="226"/>
      <c r="CT530" s="226"/>
      <c r="CU530" s="226"/>
      <c r="CV530" s="226"/>
      <c r="CW530" s="226"/>
      <c r="CX530" s="247"/>
      <c r="CY530" s="64"/>
      <c r="CZ530" s="256"/>
      <c r="DA530" s="256"/>
      <c r="DB530" s="256"/>
      <c r="DC530" s="256"/>
      <c r="DD530" s="256"/>
    </row>
    <row r="531" spans="1:108" ht="16.5" x14ac:dyDescent="0.3">
      <c r="A531" s="391">
        <v>2024</v>
      </c>
      <c r="B531" s="353" t="s">
        <v>44</v>
      </c>
      <c r="C531" s="354" t="s">
        <v>105</v>
      </c>
      <c r="D531" s="355">
        <v>27078.013999999999</v>
      </c>
      <c r="E531" s="355">
        <v>45613.094499999999</v>
      </c>
      <c r="F531" s="356">
        <v>9633.5715</v>
      </c>
      <c r="G531" s="357">
        <v>82324.680000000008</v>
      </c>
      <c r="H531" s="54"/>
      <c r="I531" s="54"/>
      <c r="BX531" s="247"/>
      <c r="BY531" s="64"/>
      <c r="BZ531" s="254"/>
      <c r="CA531" s="254"/>
      <c r="CB531" s="254"/>
      <c r="CC531" s="254"/>
      <c r="CD531" s="254"/>
      <c r="CE531" s="247"/>
      <c r="CF531" s="64"/>
      <c r="CG531" s="255"/>
      <c r="CH531" s="255"/>
      <c r="CI531" s="255"/>
      <c r="CJ531" s="255"/>
      <c r="CK531" s="255"/>
      <c r="CL531" s="256"/>
      <c r="CM531" s="256"/>
      <c r="CN531" s="256"/>
      <c r="CO531" s="256"/>
      <c r="CP531" s="256"/>
      <c r="CQ531" s="247"/>
      <c r="CR531" s="64"/>
      <c r="CS531" s="226"/>
      <c r="CT531" s="226"/>
      <c r="CU531" s="226"/>
      <c r="CV531" s="226"/>
      <c r="CW531" s="226"/>
      <c r="CX531" s="247"/>
      <c r="CY531" s="64"/>
      <c r="CZ531" s="256"/>
      <c r="DA531" s="256"/>
      <c r="DB531" s="256"/>
      <c r="DC531" s="256"/>
      <c r="DD531" s="256"/>
    </row>
    <row r="532" spans="1:108" ht="16.5" x14ac:dyDescent="0.3">
      <c r="A532" s="411">
        <v>2024</v>
      </c>
      <c r="B532" s="64" t="s">
        <v>45</v>
      </c>
      <c r="C532" s="358" t="s">
        <v>105</v>
      </c>
      <c r="D532" s="359">
        <v>27840.073999999993</v>
      </c>
      <c r="E532" s="359">
        <v>47101.809000000001</v>
      </c>
      <c r="F532" s="360">
        <v>9552.6465000000007</v>
      </c>
      <c r="G532" s="118">
        <v>84494.52949999999</v>
      </c>
      <c r="H532" s="54"/>
      <c r="I532" s="54"/>
      <c r="BX532" s="247"/>
      <c r="BY532" s="64"/>
      <c r="BZ532" s="254"/>
      <c r="CA532" s="254"/>
      <c r="CB532" s="254"/>
      <c r="CC532" s="254"/>
      <c r="CD532" s="254"/>
      <c r="CE532" s="247"/>
      <c r="CF532" s="64"/>
      <c r="CG532" s="255"/>
      <c r="CH532" s="255"/>
      <c r="CI532" s="255"/>
      <c r="CJ532" s="255"/>
      <c r="CK532" s="255"/>
      <c r="CL532" s="256"/>
      <c r="CM532" s="256"/>
      <c r="CN532" s="256"/>
      <c r="CO532" s="256"/>
      <c r="CP532" s="256"/>
      <c r="CQ532" s="247"/>
      <c r="CR532" s="64"/>
      <c r="CS532" s="226"/>
      <c r="CT532" s="226"/>
      <c r="CU532" s="226"/>
      <c r="CV532" s="226"/>
      <c r="CW532" s="226"/>
      <c r="CX532" s="247"/>
      <c r="CY532" s="64"/>
      <c r="CZ532" s="256"/>
      <c r="DA532" s="256"/>
      <c r="DB532" s="256"/>
      <c r="DC532" s="256"/>
      <c r="DD532" s="256"/>
    </row>
    <row r="533" spans="1:108" ht="16.5" x14ac:dyDescent="0.3">
      <c r="A533" s="391">
        <v>2024</v>
      </c>
      <c r="B533" s="353" t="s">
        <v>46</v>
      </c>
      <c r="C533" s="354" t="s">
        <v>105</v>
      </c>
      <c r="D533" s="355">
        <v>26069.358000000004</v>
      </c>
      <c r="E533" s="355">
        <v>43244.523999999998</v>
      </c>
      <c r="F533" s="356">
        <v>10119.708999999999</v>
      </c>
      <c r="G533" s="357">
        <v>79433.591000000015</v>
      </c>
      <c r="H533" s="54"/>
      <c r="I533" s="54"/>
      <c r="BX533" s="247"/>
      <c r="BY533" s="64"/>
      <c r="BZ533" s="254"/>
      <c r="CA533" s="254"/>
      <c r="CB533" s="254"/>
      <c r="CC533" s="254"/>
      <c r="CD533" s="254"/>
      <c r="CE533" s="247"/>
      <c r="CF533" s="64"/>
      <c r="CG533" s="255"/>
      <c r="CH533" s="255"/>
      <c r="CI533" s="255"/>
      <c r="CJ533" s="255"/>
      <c r="CK533" s="255"/>
      <c r="CL533" s="256"/>
      <c r="CM533" s="256"/>
      <c r="CN533" s="256"/>
      <c r="CO533" s="256"/>
      <c r="CP533" s="256"/>
      <c r="CQ533" s="247"/>
      <c r="CR533" s="64"/>
      <c r="CS533" s="226"/>
      <c r="CT533" s="226"/>
      <c r="CU533" s="226"/>
      <c r="CV533" s="226"/>
      <c r="CW533" s="226"/>
      <c r="CX533" s="247"/>
      <c r="CY533" s="64"/>
      <c r="CZ533" s="256"/>
      <c r="DA533" s="256"/>
      <c r="DB533" s="256"/>
      <c r="DC533" s="256"/>
      <c r="DD533" s="256"/>
    </row>
    <row r="534" spans="1:108" ht="16.5" x14ac:dyDescent="0.3">
      <c r="A534" s="411">
        <v>2024</v>
      </c>
      <c r="B534" s="64" t="s">
        <v>47</v>
      </c>
      <c r="C534" s="358" t="s">
        <v>105</v>
      </c>
      <c r="D534" s="359">
        <v>21369.066999999999</v>
      </c>
      <c r="E534" s="359">
        <v>46440.107500000006</v>
      </c>
      <c r="F534" s="360">
        <v>15260.623499999996</v>
      </c>
      <c r="G534" s="118">
        <v>83069.797999999995</v>
      </c>
      <c r="H534" s="54"/>
      <c r="I534" s="54"/>
      <c r="BX534" s="247"/>
      <c r="BY534" s="64"/>
      <c r="BZ534" s="254"/>
      <c r="CA534" s="254"/>
      <c r="CB534" s="254"/>
      <c r="CC534" s="254"/>
      <c r="CD534" s="254"/>
      <c r="CE534" s="247"/>
      <c r="CF534" s="64"/>
      <c r="CG534" s="255"/>
      <c r="CH534" s="255"/>
      <c r="CI534" s="255"/>
      <c r="CJ534" s="255"/>
      <c r="CK534" s="255"/>
      <c r="CL534" s="256"/>
      <c r="CM534" s="256"/>
      <c r="CN534" s="256"/>
      <c r="CO534" s="256"/>
      <c r="CP534" s="256"/>
      <c r="CQ534" s="247"/>
      <c r="CR534" s="64"/>
      <c r="CS534" s="226"/>
      <c r="CT534" s="226"/>
      <c r="CU534" s="226"/>
      <c r="CV534" s="226"/>
      <c r="CW534" s="226"/>
      <c r="CX534" s="247"/>
      <c r="CY534" s="64"/>
      <c r="CZ534" s="256"/>
      <c r="DA534" s="256"/>
      <c r="DB534" s="256"/>
      <c r="DC534" s="256"/>
      <c r="DD534" s="256"/>
    </row>
    <row r="535" spans="1:108" ht="16.5" x14ac:dyDescent="0.3">
      <c r="A535" s="391">
        <v>2024</v>
      </c>
      <c r="B535" s="353" t="s">
        <v>48</v>
      </c>
      <c r="C535" s="354" t="s">
        <v>105</v>
      </c>
      <c r="D535" s="355">
        <v>17572.686999999998</v>
      </c>
      <c r="E535" s="355">
        <v>44796.337500000009</v>
      </c>
      <c r="F535" s="356">
        <v>16476.224000000002</v>
      </c>
      <c r="G535" s="357">
        <v>78845.248500000002</v>
      </c>
      <c r="H535" s="54"/>
      <c r="I535" s="54"/>
      <c r="BX535" s="247"/>
      <c r="BY535" s="64"/>
      <c r="BZ535" s="254"/>
      <c r="CA535" s="254"/>
      <c r="CB535" s="254"/>
      <c r="CC535" s="254"/>
      <c r="CD535" s="254"/>
      <c r="CE535" s="247"/>
      <c r="CF535" s="64"/>
      <c r="CG535" s="255"/>
      <c r="CH535" s="255"/>
      <c r="CI535" s="255"/>
      <c r="CJ535" s="255"/>
      <c r="CK535" s="255"/>
      <c r="CL535" s="256"/>
      <c r="CM535" s="256"/>
      <c r="CN535" s="256"/>
      <c r="CO535" s="256"/>
      <c r="CP535" s="256"/>
      <c r="CQ535" s="247"/>
      <c r="CR535" s="64"/>
      <c r="CS535" s="226"/>
      <c r="CT535" s="226"/>
      <c r="CU535" s="226"/>
      <c r="CV535" s="226"/>
      <c r="CW535" s="226"/>
      <c r="CX535" s="247"/>
      <c r="CY535" s="64"/>
      <c r="CZ535" s="256"/>
      <c r="DA535" s="256"/>
      <c r="DB535" s="256"/>
      <c r="DC535" s="256"/>
      <c r="DD535" s="256"/>
    </row>
    <row r="536" spans="1:108" ht="16.5" x14ac:dyDescent="0.3">
      <c r="A536" s="410">
        <v>2024</v>
      </c>
      <c r="B536" s="64" t="s">
        <v>49</v>
      </c>
      <c r="C536" s="358" t="s">
        <v>105</v>
      </c>
      <c r="D536" s="359">
        <v>24701.309000000001</v>
      </c>
      <c r="E536" s="359">
        <v>46081.940999999999</v>
      </c>
      <c r="F536" s="360">
        <v>7217.652</v>
      </c>
      <c r="G536" s="118">
        <v>78000.902000000016</v>
      </c>
      <c r="H536" s="54"/>
      <c r="I536" s="54"/>
      <c r="BX536" s="247"/>
      <c r="BY536" s="64"/>
      <c r="BZ536" s="254"/>
      <c r="CA536" s="254"/>
      <c r="CB536" s="254"/>
      <c r="CC536" s="254"/>
      <c r="CD536" s="254"/>
      <c r="CE536" s="247"/>
      <c r="CF536" s="64"/>
      <c r="CG536" s="255"/>
      <c r="CH536" s="255"/>
      <c r="CI536" s="255"/>
      <c r="CJ536" s="255"/>
      <c r="CK536" s="255"/>
      <c r="CL536" s="256"/>
      <c r="CM536" s="256"/>
      <c r="CN536" s="256"/>
      <c r="CO536" s="256"/>
      <c r="CP536" s="256"/>
      <c r="CQ536" s="247"/>
      <c r="CR536" s="64"/>
      <c r="CS536" s="226"/>
      <c r="CT536" s="226"/>
      <c r="CU536" s="226"/>
      <c r="CV536" s="226"/>
      <c r="CW536" s="226"/>
      <c r="CX536" s="247"/>
      <c r="CY536" s="64"/>
      <c r="CZ536" s="256"/>
      <c r="DA536" s="256"/>
      <c r="DB536" s="256"/>
      <c r="DC536" s="256"/>
      <c r="DD536" s="256"/>
    </row>
    <row r="537" spans="1:108" ht="16.5" x14ac:dyDescent="0.3">
      <c r="A537" s="391">
        <v>2025</v>
      </c>
      <c r="B537" s="353" t="s">
        <v>50</v>
      </c>
      <c r="C537" s="354" t="s">
        <v>105</v>
      </c>
      <c r="D537" s="355">
        <v>18027.793000000001</v>
      </c>
      <c r="E537" s="355">
        <v>41579.586500000005</v>
      </c>
      <c r="F537" s="356">
        <v>6766.2389999999996</v>
      </c>
      <c r="G537" s="357">
        <v>66373.618500000011</v>
      </c>
      <c r="H537" s="54"/>
      <c r="I537" s="54"/>
      <c r="BX537" s="247"/>
      <c r="BY537" s="64"/>
      <c r="BZ537" s="254"/>
      <c r="CA537" s="254"/>
      <c r="CB537" s="254"/>
      <c r="CC537" s="254"/>
      <c r="CD537" s="254"/>
      <c r="CE537" s="247"/>
      <c r="CF537" s="64"/>
      <c r="CG537" s="255"/>
      <c r="CH537" s="255"/>
      <c r="CI537" s="255"/>
      <c r="CJ537" s="255"/>
      <c r="CK537" s="255"/>
      <c r="CL537" s="256"/>
      <c r="CM537" s="256"/>
      <c r="CN537" s="256"/>
      <c r="CO537" s="256"/>
      <c r="CP537" s="256"/>
      <c r="CQ537" s="247"/>
      <c r="CR537" s="64"/>
      <c r="CS537" s="226"/>
      <c r="CT537" s="226"/>
      <c r="CU537" s="226"/>
      <c r="CV537" s="226"/>
      <c r="CW537" s="226"/>
      <c r="CX537" s="247"/>
      <c r="CY537" s="64"/>
      <c r="CZ537" s="256"/>
      <c r="DA537" s="256"/>
      <c r="DB537" s="256"/>
      <c r="DC537" s="256"/>
      <c r="DD537" s="256"/>
    </row>
    <row r="538" spans="1:108" ht="16.5" x14ac:dyDescent="0.3">
      <c r="A538" s="410">
        <v>2025</v>
      </c>
      <c r="B538" s="64" t="s">
        <v>51</v>
      </c>
      <c r="C538" s="358" t="s">
        <v>105</v>
      </c>
      <c r="D538" s="359">
        <v>22900.532499999994</v>
      </c>
      <c r="E538" s="359">
        <v>44192.317500000005</v>
      </c>
      <c r="F538" s="360">
        <v>8687.7569999999996</v>
      </c>
      <c r="G538" s="118">
        <v>75780.606999999989</v>
      </c>
      <c r="H538" s="54"/>
      <c r="I538" s="54"/>
      <c r="BX538" s="247"/>
      <c r="BY538" s="64"/>
      <c r="BZ538" s="254"/>
      <c r="CA538" s="254"/>
      <c r="CB538" s="254"/>
      <c r="CC538" s="254"/>
      <c r="CD538" s="254"/>
      <c r="CE538" s="247"/>
      <c r="CF538" s="64"/>
      <c r="CG538" s="255"/>
      <c r="CH538" s="255"/>
      <c r="CI538" s="255"/>
      <c r="CJ538" s="255"/>
      <c r="CK538" s="255"/>
      <c r="CL538" s="256"/>
      <c r="CM538" s="256"/>
      <c r="CN538" s="256"/>
      <c r="CO538" s="256"/>
      <c r="CP538" s="256"/>
      <c r="CQ538" s="247"/>
      <c r="CR538" s="64"/>
      <c r="CS538" s="226"/>
      <c r="CT538" s="226"/>
      <c r="CU538" s="226"/>
      <c r="CV538" s="226"/>
      <c r="CW538" s="226"/>
      <c r="CX538" s="247"/>
      <c r="CY538" s="64"/>
      <c r="CZ538" s="256"/>
      <c r="DA538" s="256"/>
      <c r="DB538" s="256"/>
      <c r="DC538" s="256"/>
      <c r="DD538" s="256"/>
    </row>
    <row r="539" spans="1:108" ht="16.5" x14ac:dyDescent="0.3">
      <c r="A539" s="391">
        <v>2025</v>
      </c>
      <c r="B539" s="353" t="s">
        <v>52</v>
      </c>
      <c r="C539" s="354" t="s">
        <v>105</v>
      </c>
      <c r="D539" s="355">
        <v>25178.03</v>
      </c>
      <c r="E539" s="355">
        <v>47026.548500000012</v>
      </c>
      <c r="F539" s="356">
        <v>8861.2479999999996</v>
      </c>
      <c r="G539" s="357">
        <v>81065.82650000001</v>
      </c>
      <c r="H539" s="54"/>
      <c r="I539" s="54"/>
      <c r="BX539" s="247"/>
      <c r="BY539" s="64"/>
      <c r="BZ539" s="254"/>
      <c r="CA539" s="254"/>
      <c r="CB539" s="254"/>
      <c r="CC539" s="254"/>
      <c r="CD539" s="254"/>
      <c r="CE539" s="247"/>
      <c r="CF539" s="64"/>
      <c r="CG539" s="255"/>
      <c r="CH539" s="255"/>
      <c r="CI539" s="255"/>
      <c r="CJ539" s="255"/>
      <c r="CK539" s="255"/>
      <c r="CL539" s="256"/>
      <c r="CM539" s="256"/>
      <c r="CN539" s="256"/>
      <c r="CO539" s="256"/>
      <c r="CP539" s="256"/>
      <c r="CQ539" s="247"/>
      <c r="CR539" s="64"/>
      <c r="CS539" s="226"/>
      <c r="CT539" s="226"/>
      <c r="CU539" s="226"/>
      <c r="CV539" s="226"/>
      <c r="CW539" s="226"/>
      <c r="CX539" s="247"/>
      <c r="CY539" s="64"/>
      <c r="CZ539" s="256"/>
      <c r="DA539" s="256"/>
      <c r="DB539" s="256"/>
      <c r="DC539" s="256"/>
      <c r="DD539" s="256"/>
    </row>
    <row r="540" spans="1:108" ht="16.5" x14ac:dyDescent="0.3">
      <c r="A540" s="410">
        <v>2025</v>
      </c>
      <c r="B540" s="64" t="s">
        <v>40</v>
      </c>
      <c r="C540" s="358" t="s">
        <v>105</v>
      </c>
      <c r="D540" s="359">
        <v>23837.828999999994</v>
      </c>
      <c r="E540" s="359">
        <v>46565.3655</v>
      </c>
      <c r="F540" s="360">
        <v>6820.0765000000001</v>
      </c>
      <c r="G540" s="118">
        <v>77223.271000000008</v>
      </c>
      <c r="H540" s="54"/>
      <c r="I540" s="54"/>
      <c r="BX540" s="247"/>
      <c r="BY540" s="64"/>
      <c r="BZ540" s="254"/>
      <c r="CA540" s="254"/>
      <c r="CB540" s="254"/>
      <c r="CC540" s="254"/>
      <c r="CD540" s="254"/>
      <c r="CE540" s="247"/>
      <c r="CF540" s="64"/>
      <c r="CG540" s="255"/>
      <c r="CH540" s="255"/>
      <c r="CI540" s="255"/>
      <c r="CJ540" s="255"/>
      <c r="CK540" s="255"/>
      <c r="CL540" s="256"/>
      <c r="CM540" s="256"/>
      <c r="CN540" s="256"/>
      <c r="CO540" s="256"/>
      <c r="CP540" s="256"/>
      <c r="CQ540" s="247"/>
      <c r="CR540" s="64"/>
      <c r="CS540" s="226"/>
      <c r="CT540" s="226"/>
      <c r="CU540" s="226"/>
      <c r="CV540" s="226"/>
      <c r="CW540" s="226"/>
      <c r="CX540" s="247"/>
      <c r="CY540" s="64"/>
      <c r="CZ540" s="256"/>
      <c r="DA540" s="256"/>
      <c r="DB540" s="256"/>
      <c r="DC540" s="256"/>
      <c r="DD540" s="256"/>
    </row>
    <row r="541" spans="1:108" ht="16.5" x14ac:dyDescent="0.3">
      <c r="A541" s="391">
        <v>2025</v>
      </c>
      <c r="B541" s="353" t="s">
        <v>42</v>
      </c>
      <c r="C541" s="354" t="s">
        <v>105</v>
      </c>
      <c r="D541" s="355">
        <v>23443.218000000001</v>
      </c>
      <c r="E541" s="355">
        <v>47740.064000000006</v>
      </c>
      <c r="F541" s="356">
        <v>8499.5564999999988</v>
      </c>
      <c r="G541" s="357">
        <v>79682.838500000013</v>
      </c>
      <c r="H541" s="54"/>
      <c r="I541" s="54"/>
      <c r="BX541" s="247"/>
      <c r="BY541" s="64"/>
      <c r="BZ541" s="254"/>
      <c r="CA541" s="254"/>
      <c r="CB541" s="254"/>
      <c r="CC541" s="254"/>
      <c r="CD541" s="254"/>
      <c r="CE541" s="247"/>
      <c r="CF541" s="64"/>
      <c r="CG541" s="255"/>
      <c r="CH541" s="255"/>
      <c r="CI541" s="255"/>
      <c r="CJ541" s="255"/>
      <c r="CK541" s="255"/>
      <c r="CL541" s="256"/>
      <c r="CM541" s="256"/>
      <c r="CN541" s="256"/>
      <c r="CO541" s="256"/>
      <c r="CP541" s="256"/>
      <c r="CQ541" s="247"/>
      <c r="CR541" s="64"/>
      <c r="CS541" s="226"/>
      <c r="CT541" s="226"/>
      <c r="CU541" s="226"/>
      <c r="CV541" s="226"/>
      <c r="CW541" s="226"/>
      <c r="CX541" s="247"/>
      <c r="CY541" s="64"/>
      <c r="CZ541" s="256"/>
      <c r="DA541" s="256"/>
      <c r="DB541" s="256"/>
      <c r="DC541" s="256"/>
      <c r="DD541" s="256"/>
    </row>
    <row r="542" spans="1:108" ht="16.5" x14ac:dyDescent="0.3">
      <c r="A542" s="410">
        <v>2025</v>
      </c>
      <c r="B542" s="64" t="s">
        <v>43</v>
      </c>
      <c r="C542" s="358" t="s">
        <v>105</v>
      </c>
      <c r="D542" s="359">
        <v>22065.541500000003</v>
      </c>
      <c r="E542" s="359">
        <v>39380.547500000001</v>
      </c>
      <c r="F542" s="360">
        <v>7232.9969999999985</v>
      </c>
      <c r="G542" s="118">
        <v>68679.085999999996</v>
      </c>
      <c r="H542" s="54"/>
      <c r="I542" s="54"/>
      <c r="BX542" s="247"/>
      <c r="BY542" s="64"/>
      <c r="BZ542" s="254"/>
      <c r="CA542" s="254"/>
      <c r="CB542" s="254"/>
      <c r="CC542" s="254"/>
      <c r="CD542" s="254"/>
      <c r="CE542" s="247"/>
      <c r="CF542" s="64"/>
      <c r="CG542" s="255"/>
      <c r="CH542" s="255"/>
      <c r="CI542" s="255"/>
      <c r="CJ542" s="255"/>
      <c r="CK542" s="255"/>
      <c r="CL542" s="256"/>
      <c r="CM542" s="256"/>
      <c r="CN542" s="256"/>
      <c r="CO542" s="256"/>
      <c r="CP542" s="256"/>
      <c r="CQ542" s="247"/>
      <c r="CR542" s="64"/>
      <c r="CS542" s="226"/>
      <c r="CT542" s="226"/>
      <c r="CU542" s="226"/>
      <c r="CV542" s="226"/>
      <c r="CW542" s="226"/>
      <c r="CX542" s="247"/>
      <c r="CY542" s="64"/>
      <c r="CZ542" s="256"/>
      <c r="DA542" s="256"/>
      <c r="DB542" s="256"/>
      <c r="DC542" s="256"/>
      <c r="DD542" s="256"/>
    </row>
    <row r="543" spans="1:108" ht="16.5" x14ac:dyDescent="0.3">
      <c r="A543" s="391">
        <v>2025</v>
      </c>
      <c r="B543" s="353" t="s">
        <v>44</v>
      </c>
      <c r="C543" s="354" t="s">
        <v>105</v>
      </c>
      <c r="D543" s="355">
        <v>22732.719499999999</v>
      </c>
      <c r="E543" s="355">
        <v>53203.91099999896</v>
      </c>
      <c r="F543" s="356">
        <v>8177.4774999999981</v>
      </c>
      <c r="G543" s="357">
        <v>84114.107999998974</v>
      </c>
      <c r="H543" s="54"/>
      <c r="I543" s="54"/>
      <c r="BX543" s="247"/>
      <c r="BY543" s="64"/>
      <c r="BZ543" s="254"/>
      <c r="CA543" s="254"/>
      <c r="CB543" s="254"/>
      <c r="CC543" s="254"/>
      <c r="CD543" s="254"/>
      <c r="CE543" s="247"/>
      <c r="CF543" s="64"/>
      <c r="CG543" s="255"/>
      <c r="CH543" s="255"/>
      <c r="CI543" s="255"/>
      <c r="CJ543" s="255"/>
      <c r="CK543" s="255"/>
      <c r="CL543" s="256"/>
      <c r="CM543" s="256"/>
      <c r="CN543" s="256"/>
      <c r="CO543" s="256"/>
      <c r="CP543" s="256"/>
      <c r="CQ543" s="247"/>
      <c r="CR543" s="64"/>
      <c r="CS543" s="226"/>
      <c r="CT543" s="226"/>
      <c r="CU543" s="226"/>
      <c r="CV543" s="226"/>
      <c r="CW543" s="226"/>
      <c r="CX543" s="247"/>
      <c r="CY543" s="64"/>
      <c r="CZ543" s="256"/>
      <c r="DA543" s="256"/>
      <c r="DB543" s="256"/>
      <c r="DC543" s="256"/>
      <c r="DD543" s="256"/>
    </row>
    <row r="544" spans="1:108" ht="16.5" x14ac:dyDescent="0.3">
      <c r="A544" s="410">
        <v>2025</v>
      </c>
      <c r="B544" s="64" t="s">
        <v>45</v>
      </c>
      <c r="C544" s="358" t="s">
        <v>105</v>
      </c>
      <c r="D544" s="359">
        <v>21555.5265</v>
      </c>
      <c r="E544" s="359">
        <v>48265.192500000005</v>
      </c>
      <c r="F544" s="360">
        <v>7249.744999999999</v>
      </c>
      <c r="G544" s="118">
        <v>77070.463999999993</v>
      </c>
      <c r="H544" s="54"/>
      <c r="I544" s="54"/>
      <c r="BX544" s="247"/>
      <c r="BY544" s="64"/>
      <c r="BZ544" s="254"/>
      <c r="CA544" s="254"/>
      <c r="CB544" s="254"/>
      <c r="CC544" s="254"/>
      <c r="CD544" s="254"/>
      <c r="CE544" s="247"/>
      <c r="CF544" s="64"/>
      <c r="CG544" s="255"/>
      <c r="CH544" s="255"/>
      <c r="CI544" s="255"/>
      <c r="CJ544" s="255"/>
      <c r="CK544" s="255"/>
      <c r="CL544" s="256"/>
      <c r="CM544" s="256"/>
      <c r="CN544" s="256"/>
      <c r="CO544" s="256"/>
      <c r="CP544" s="256"/>
      <c r="CQ544" s="247"/>
      <c r="CR544" s="64"/>
      <c r="CS544" s="226"/>
      <c r="CT544" s="226"/>
      <c r="CU544" s="226"/>
      <c r="CV544" s="226"/>
      <c r="CW544" s="226"/>
      <c r="CX544" s="247"/>
      <c r="CY544" s="64"/>
      <c r="CZ544" s="256"/>
      <c r="DA544" s="256"/>
      <c r="DB544" s="256"/>
      <c r="DC544" s="256"/>
      <c r="DD544" s="256"/>
    </row>
    <row r="545" spans="1:108" ht="16.5" x14ac:dyDescent="0.3">
      <c r="A545" s="391">
        <v>2025</v>
      </c>
      <c r="B545" s="353" t="s">
        <v>46</v>
      </c>
      <c r="C545" s="354" t="s">
        <v>105</v>
      </c>
      <c r="D545" s="355">
        <v>23011.21</v>
      </c>
      <c r="E545" s="355">
        <v>54697.760000000009</v>
      </c>
      <c r="F545" s="356">
        <v>7646.3400000000011</v>
      </c>
      <c r="G545" s="357">
        <v>85355.309999999983</v>
      </c>
      <c r="H545" s="54"/>
      <c r="I545" s="54"/>
      <c r="BX545" s="247"/>
      <c r="BY545" s="64"/>
      <c r="BZ545" s="254"/>
      <c r="CA545" s="254"/>
      <c r="CB545" s="254"/>
      <c r="CC545" s="254"/>
      <c r="CD545" s="254"/>
      <c r="CE545" s="247"/>
      <c r="CF545" s="64"/>
      <c r="CG545" s="255"/>
      <c r="CH545" s="255"/>
      <c r="CI545" s="255"/>
      <c r="CJ545" s="255"/>
      <c r="CK545" s="255"/>
      <c r="CL545" s="256"/>
      <c r="CM545" s="256"/>
      <c r="CN545" s="256"/>
      <c r="CO545" s="256"/>
      <c r="CP545" s="256"/>
      <c r="CQ545" s="247"/>
      <c r="CR545" s="64"/>
      <c r="CS545" s="226"/>
      <c r="CT545" s="226"/>
      <c r="CU545" s="226"/>
      <c r="CV545" s="226"/>
      <c r="CW545" s="226"/>
      <c r="CX545" s="247"/>
      <c r="CY545" s="64"/>
      <c r="CZ545" s="256"/>
      <c r="DA545" s="256"/>
      <c r="DB545" s="256"/>
      <c r="DC545" s="256"/>
      <c r="DD545" s="256"/>
    </row>
    <row r="546" spans="1:108" ht="16.5" x14ac:dyDescent="0.3">
      <c r="A546" s="410">
        <v>2025</v>
      </c>
      <c r="B546" s="64" t="s">
        <v>47</v>
      </c>
      <c r="C546" s="358" t="s">
        <v>105</v>
      </c>
      <c r="D546" s="359">
        <v>21982.959999999999</v>
      </c>
      <c r="E546" s="359">
        <v>54813.61</v>
      </c>
      <c r="F546" s="360">
        <v>7868.7000000000007</v>
      </c>
      <c r="G546" s="118">
        <v>84665.26999999999</v>
      </c>
      <c r="H546" s="54"/>
      <c r="I546" s="54"/>
      <c r="BX546" s="247"/>
      <c r="BY546" s="64"/>
      <c r="BZ546" s="254"/>
      <c r="CA546" s="254"/>
      <c r="CB546" s="254"/>
      <c r="CC546" s="254"/>
      <c r="CD546" s="254"/>
      <c r="CE546" s="247"/>
      <c r="CF546" s="64"/>
      <c r="CG546" s="255"/>
      <c r="CH546" s="255"/>
      <c r="CI546" s="255"/>
      <c r="CJ546" s="255"/>
      <c r="CK546" s="255"/>
      <c r="CL546" s="256"/>
      <c r="CM546" s="256"/>
      <c r="CN546" s="256"/>
      <c r="CO546" s="256"/>
      <c r="CP546" s="256"/>
      <c r="CQ546" s="247"/>
      <c r="CR546" s="64"/>
      <c r="CS546" s="226"/>
      <c r="CT546" s="226"/>
      <c r="CU546" s="226"/>
      <c r="CV546" s="226"/>
      <c r="CW546" s="226"/>
      <c r="CX546" s="247"/>
      <c r="CY546" s="64"/>
      <c r="CZ546" s="256"/>
      <c r="DA546" s="256"/>
      <c r="DB546" s="256"/>
      <c r="DC546" s="256"/>
      <c r="DD546" s="256"/>
    </row>
    <row r="547" spans="1:108" ht="16.5" x14ac:dyDescent="0.3">
      <c r="A547" s="391">
        <v>2025</v>
      </c>
      <c r="B547" s="353" t="s">
        <v>48</v>
      </c>
      <c r="C547" s="354" t="s">
        <v>105</v>
      </c>
      <c r="D547" s="355">
        <v>20792.009999999995</v>
      </c>
      <c r="E547" s="355">
        <v>51014.8</v>
      </c>
      <c r="F547" s="356">
        <v>7777.5000000000009</v>
      </c>
      <c r="G547" s="357">
        <v>79584.309999999983</v>
      </c>
      <c r="H547" s="54"/>
      <c r="I547" s="54"/>
      <c r="BX547" s="247"/>
      <c r="BY547" s="64"/>
      <c r="BZ547" s="254"/>
      <c r="CA547" s="254"/>
      <c r="CB547" s="254"/>
      <c r="CC547" s="254"/>
      <c r="CD547" s="254"/>
      <c r="CE547" s="247"/>
      <c r="CF547" s="64"/>
      <c r="CG547" s="255"/>
      <c r="CH547" s="255"/>
      <c r="CI547" s="255"/>
      <c r="CJ547" s="255"/>
      <c r="CK547" s="255"/>
      <c r="CL547" s="256"/>
      <c r="CM547" s="256"/>
      <c r="CN547" s="256"/>
      <c r="CO547" s="256"/>
      <c r="CP547" s="256"/>
      <c r="CQ547" s="247"/>
      <c r="CR547" s="64"/>
      <c r="CS547" s="226"/>
      <c r="CT547" s="226"/>
      <c r="CU547" s="226"/>
      <c r="CV547" s="226"/>
      <c r="CW547" s="226"/>
      <c r="CX547" s="247"/>
      <c r="CY547" s="64"/>
      <c r="CZ547" s="256"/>
      <c r="DA547" s="256"/>
      <c r="DB547" s="256"/>
      <c r="DC547" s="256"/>
      <c r="DD547" s="256"/>
    </row>
    <row r="548" spans="1:108" ht="16.5" x14ac:dyDescent="0.3">
      <c r="A548" s="410">
        <v>2025</v>
      </c>
      <c r="B548" s="64" t="s">
        <v>49</v>
      </c>
      <c r="C548" s="358" t="s">
        <v>105</v>
      </c>
      <c r="D548" s="359">
        <v>18435.060000000001</v>
      </c>
      <c r="E548" s="359">
        <v>51854.78</v>
      </c>
      <c r="F548" s="360">
        <v>6472.36</v>
      </c>
      <c r="G548" s="118">
        <v>76762.2</v>
      </c>
      <c r="H548" s="54"/>
      <c r="I548" s="54"/>
      <c r="BX548" s="247"/>
      <c r="BY548" s="64"/>
      <c r="BZ548" s="254"/>
      <c r="CA548" s="254"/>
      <c r="CB548" s="254"/>
      <c r="CC548" s="254"/>
      <c r="CD548" s="254"/>
      <c r="CE548" s="247"/>
      <c r="CF548" s="64"/>
      <c r="CG548" s="255"/>
      <c r="CH548" s="255"/>
      <c r="CI548" s="255"/>
      <c r="CJ548" s="255"/>
      <c r="CK548" s="255"/>
      <c r="CL548" s="256"/>
      <c r="CM548" s="256"/>
      <c r="CN548" s="256"/>
      <c r="CO548" s="256"/>
      <c r="CP548" s="256"/>
      <c r="CQ548" s="247"/>
      <c r="CR548" s="64"/>
      <c r="CS548" s="226"/>
      <c r="CT548" s="226"/>
      <c r="CU548" s="226"/>
      <c r="CV548" s="226"/>
      <c r="CW548" s="226"/>
      <c r="CX548" s="247"/>
      <c r="CY548" s="64"/>
      <c r="CZ548" s="256"/>
      <c r="DA548" s="256"/>
      <c r="DB548" s="256"/>
      <c r="DC548" s="256"/>
      <c r="DD548" s="256"/>
    </row>
    <row r="549" spans="1:108" ht="16.5" x14ac:dyDescent="0.3">
      <c r="A549" s="391">
        <v>2026</v>
      </c>
      <c r="B549" s="353" t="s">
        <v>50</v>
      </c>
      <c r="C549" s="354" t="s">
        <v>105</v>
      </c>
      <c r="D549" s="355">
        <v>15071.23</v>
      </c>
      <c r="E549" s="355">
        <v>40407.74</v>
      </c>
      <c r="F549" s="356">
        <v>5878.08</v>
      </c>
      <c r="G549" s="357">
        <v>61357.05</v>
      </c>
      <c r="H549" s="54"/>
      <c r="I549" s="54"/>
      <c r="BX549" s="247"/>
      <c r="BY549" s="64"/>
      <c r="BZ549" s="254"/>
      <c r="CA549" s="254"/>
      <c r="CB549" s="254"/>
      <c r="CC549" s="254"/>
      <c r="CD549" s="254"/>
      <c r="CE549" s="247"/>
      <c r="CF549" s="64"/>
      <c r="CG549" s="255"/>
      <c r="CH549" s="255"/>
      <c r="CI549" s="255"/>
      <c r="CJ549" s="255"/>
      <c r="CK549" s="255"/>
      <c r="CL549" s="256"/>
      <c r="CM549" s="256"/>
      <c r="CN549" s="256"/>
      <c r="CO549" s="256"/>
      <c r="CP549" s="256"/>
      <c r="CQ549" s="247"/>
      <c r="CR549" s="64"/>
      <c r="CS549" s="226"/>
      <c r="CT549" s="226"/>
      <c r="CU549" s="226"/>
      <c r="CV549" s="226"/>
      <c r="CW549" s="226"/>
      <c r="CX549" s="247"/>
      <c r="CY549" s="64"/>
      <c r="CZ549" s="256"/>
      <c r="DA549" s="256"/>
      <c r="DB549" s="256"/>
      <c r="DC549" s="256"/>
      <c r="DD549" s="256"/>
    </row>
    <row r="550" spans="1:108" ht="16.5" x14ac:dyDescent="0.3">
      <c r="A550" s="410">
        <v>2026</v>
      </c>
      <c r="B550" s="64" t="s">
        <v>51</v>
      </c>
      <c r="C550" s="358" t="s">
        <v>105</v>
      </c>
      <c r="D550" s="359">
        <v>20144.879999999997</v>
      </c>
      <c r="E550" s="359">
        <v>46132.749999999993</v>
      </c>
      <c r="F550" s="360">
        <v>6796.82</v>
      </c>
      <c r="G550" s="118">
        <v>73074.45</v>
      </c>
      <c r="H550" s="54"/>
      <c r="I550" s="54"/>
      <c r="BX550" s="247"/>
      <c r="BY550" s="64"/>
      <c r="BZ550" s="254"/>
      <c r="CA550" s="254"/>
      <c r="CB550" s="254"/>
      <c r="CC550" s="254"/>
      <c r="CD550" s="254"/>
      <c r="CE550" s="247"/>
      <c r="CF550" s="64"/>
      <c r="CG550" s="255"/>
      <c r="CH550" s="255"/>
      <c r="CI550" s="255"/>
      <c r="CJ550" s="255"/>
      <c r="CK550" s="255"/>
      <c r="CL550" s="256"/>
      <c r="CM550" s="256"/>
      <c r="CN550" s="256"/>
      <c r="CO550" s="256"/>
      <c r="CP550" s="256"/>
      <c r="CQ550" s="247"/>
      <c r="CR550" s="64"/>
      <c r="CS550" s="226"/>
      <c r="CT550" s="226"/>
      <c r="CU550" s="226"/>
      <c r="CV550" s="226"/>
      <c r="CW550" s="226"/>
      <c r="CX550" s="247"/>
      <c r="CY550" s="64"/>
      <c r="CZ550" s="256"/>
      <c r="DA550" s="256"/>
      <c r="DB550" s="256"/>
      <c r="DC550" s="256"/>
      <c r="DD550" s="256"/>
    </row>
    <row r="551" spans="1:108" ht="16.5" x14ac:dyDescent="0.3">
      <c r="A551" s="391">
        <v>2026</v>
      </c>
      <c r="B551" s="353" t="s">
        <v>52</v>
      </c>
      <c r="C551" s="354" t="s">
        <v>105</v>
      </c>
      <c r="D551" s="355">
        <v>18868.77</v>
      </c>
      <c r="E551" s="355">
        <v>51455.070000000007</v>
      </c>
      <c r="F551" s="356">
        <v>7446.07</v>
      </c>
      <c r="G551" s="357">
        <v>77769.91</v>
      </c>
      <c r="H551" s="54"/>
      <c r="I551" s="54"/>
      <c r="BX551" s="247"/>
      <c r="BY551" s="64"/>
      <c r="BZ551" s="254"/>
      <c r="CA551" s="254"/>
      <c r="CB551" s="254"/>
      <c r="CC551" s="254"/>
      <c r="CD551" s="254"/>
      <c r="CE551" s="247"/>
      <c r="CF551" s="64"/>
      <c r="CG551" s="255"/>
      <c r="CH551" s="255"/>
      <c r="CI551" s="255"/>
      <c r="CJ551" s="255"/>
      <c r="CK551" s="255"/>
      <c r="CL551" s="256"/>
      <c r="CM551" s="256"/>
      <c r="CN551" s="256"/>
      <c r="CO551" s="256"/>
      <c r="CP551" s="256"/>
      <c r="CQ551" s="247"/>
      <c r="CR551" s="64"/>
      <c r="CS551" s="226"/>
      <c r="CT551" s="226"/>
      <c r="CU551" s="226"/>
      <c r="CV551" s="226"/>
      <c r="CW551" s="226"/>
      <c r="CX551" s="247"/>
      <c r="CY551" s="64"/>
      <c r="CZ551" s="256"/>
      <c r="DA551" s="256"/>
      <c r="DB551" s="256"/>
      <c r="DC551" s="256"/>
      <c r="DD551" s="256"/>
    </row>
    <row r="552" spans="1:108" ht="16.5" x14ac:dyDescent="0.3">
      <c r="A552" s="410">
        <v>2026</v>
      </c>
      <c r="B552" s="64" t="s">
        <v>40</v>
      </c>
      <c r="C552" s="358" t="s">
        <v>105</v>
      </c>
      <c r="D552" s="359">
        <v>17626.8</v>
      </c>
      <c r="E552" s="359">
        <v>45193.43</v>
      </c>
      <c r="F552" s="360">
        <v>6429.31</v>
      </c>
      <c r="G552" s="118">
        <v>69249.540000000008</v>
      </c>
      <c r="H552" s="54"/>
      <c r="I552" s="54"/>
      <c r="BX552" s="247"/>
      <c r="BY552" s="64"/>
      <c r="BZ552" s="254"/>
      <c r="CA552" s="254"/>
      <c r="CB552" s="254"/>
      <c r="CC552" s="254"/>
      <c r="CD552" s="254"/>
      <c r="CE552" s="247"/>
      <c r="CF552" s="64"/>
      <c r="CG552" s="255"/>
      <c r="CH552" s="255"/>
      <c r="CI552" s="255"/>
      <c r="CJ552" s="255"/>
      <c r="CK552" s="255"/>
      <c r="CL552" s="256"/>
      <c r="CM552" s="256"/>
      <c r="CN552" s="256"/>
      <c r="CO552" s="256"/>
      <c r="CP552" s="256"/>
      <c r="CQ552" s="247"/>
      <c r="CR552" s="64"/>
      <c r="CS552" s="226"/>
      <c r="CT552" s="226"/>
      <c r="CU552" s="226"/>
      <c r="CV552" s="226"/>
      <c r="CW552" s="226"/>
      <c r="CX552" s="247"/>
      <c r="CY552" s="64"/>
      <c r="CZ552" s="256"/>
      <c r="DA552" s="256"/>
      <c r="DB552" s="256"/>
      <c r="DC552" s="256"/>
      <c r="DD552" s="256"/>
    </row>
    <row r="553" spans="1:108" ht="16.5" x14ac:dyDescent="0.3">
      <c r="A553" s="391">
        <v>2026</v>
      </c>
      <c r="B553" s="353" t="s">
        <v>42</v>
      </c>
      <c r="C553" s="354" t="s">
        <v>105</v>
      </c>
      <c r="D553" s="355">
        <v>23399.08</v>
      </c>
      <c r="E553" s="355">
        <v>49534.38</v>
      </c>
      <c r="F553" s="356">
        <v>7423.5000000000009</v>
      </c>
      <c r="G553" s="357">
        <v>80356.960000000006</v>
      </c>
      <c r="H553" s="54"/>
      <c r="I553" s="54"/>
      <c r="BX553" s="247"/>
      <c r="BY553" s="64"/>
      <c r="BZ553" s="254"/>
      <c r="CA553" s="254"/>
      <c r="CB553" s="254"/>
      <c r="CC553" s="254"/>
      <c r="CD553" s="254"/>
      <c r="CE553" s="247"/>
      <c r="CF553" s="64"/>
      <c r="CG553" s="255"/>
      <c r="CH553" s="255"/>
      <c r="CI553" s="255"/>
      <c r="CJ553" s="255"/>
      <c r="CK553" s="255"/>
      <c r="CL553" s="256"/>
      <c r="CM553" s="256"/>
      <c r="CN553" s="256"/>
      <c r="CO553" s="256"/>
      <c r="CP553" s="256"/>
      <c r="CQ553" s="247"/>
      <c r="CR553" s="64"/>
      <c r="CS553" s="226"/>
      <c r="CT553" s="226"/>
      <c r="CU553" s="226"/>
      <c r="CV553" s="226"/>
      <c r="CW553" s="226"/>
      <c r="CX553" s="247"/>
      <c r="CY553" s="64"/>
      <c r="CZ553" s="256"/>
      <c r="DA553" s="256"/>
      <c r="DB553" s="256"/>
      <c r="DC553" s="256"/>
      <c r="DD553" s="256"/>
    </row>
    <row r="554" spans="1:108" ht="16.5" x14ac:dyDescent="0.3">
      <c r="A554" s="410">
        <v>2026</v>
      </c>
      <c r="B554" s="64" t="s">
        <v>43</v>
      </c>
      <c r="C554" s="358" t="s">
        <v>105</v>
      </c>
      <c r="D554" s="359">
        <v>21417.1</v>
      </c>
      <c r="E554" s="359">
        <v>46565.69</v>
      </c>
      <c r="F554" s="360">
        <v>7615.8799999999992</v>
      </c>
      <c r="G554" s="118">
        <v>75598.67</v>
      </c>
      <c r="H554" s="54"/>
      <c r="I554" s="54"/>
      <c r="BX554" s="247"/>
      <c r="BY554" s="64"/>
      <c r="BZ554" s="254"/>
      <c r="CA554" s="254"/>
      <c r="CB554" s="254"/>
      <c r="CC554" s="254"/>
      <c r="CD554" s="254"/>
      <c r="CE554" s="247"/>
      <c r="CF554" s="64"/>
      <c r="CG554" s="255"/>
      <c r="CH554" s="255"/>
      <c r="CI554" s="255"/>
      <c r="CJ554" s="255"/>
      <c r="CK554" s="255"/>
      <c r="CL554" s="256"/>
      <c r="CM554" s="256"/>
      <c r="CN554" s="256"/>
      <c r="CO554" s="256"/>
      <c r="CP554" s="256"/>
      <c r="CQ554" s="247"/>
      <c r="CR554" s="64"/>
      <c r="CS554" s="226"/>
      <c r="CT554" s="226"/>
      <c r="CU554" s="226"/>
      <c r="CV554" s="226"/>
      <c r="CW554" s="226"/>
      <c r="CX554" s="247"/>
      <c r="CY554" s="64"/>
      <c r="CZ554" s="256"/>
      <c r="DA554" s="256"/>
      <c r="DB554" s="256"/>
      <c r="DC554" s="256"/>
      <c r="DD554" s="256"/>
    </row>
    <row r="555" spans="1:108" ht="16.5" x14ac:dyDescent="0.3">
      <c r="A555" s="391">
        <v>2020</v>
      </c>
      <c r="B555" s="353" t="s">
        <v>50</v>
      </c>
      <c r="C555" s="354" t="s">
        <v>108</v>
      </c>
      <c r="D555" s="355">
        <v>8217.4249999999993</v>
      </c>
      <c r="E555" s="355">
        <v>22931.682999999997</v>
      </c>
      <c r="F555" s="356">
        <v>5218.4594999999999</v>
      </c>
      <c r="G555" s="357">
        <v>36367.567499999997</v>
      </c>
      <c r="H555" s="54"/>
      <c r="I555" s="54"/>
      <c r="BX555" s="247"/>
      <c r="BY555" s="64"/>
      <c r="BZ555" s="254"/>
      <c r="CA555" s="254"/>
      <c r="CB555" s="254"/>
      <c r="CC555" s="254"/>
      <c r="CD555" s="254"/>
      <c r="CE555" s="247"/>
      <c r="CF555" s="64"/>
      <c r="CG555" s="255"/>
      <c r="CH555" s="255"/>
      <c r="CI555" s="255"/>
      <c r="CJ555" s="255"/>
      <c r="CK555" s="255"/>
      <c r="CL555" s="256"/>
      <c r="CM555" s="256"/>
      <c r="CN555" s="256"/>
      <c r="CO555" s="256"/>
      <c r="CP555" s="256"/>
      <c r="CQ555" s="247"/>
      <c r="CR555" s="64"/>
      <c r="CS555" s="226"/>
      <c r="CT555" s="226"/>
      <c r="CU555" s="226"/>
      <c r="CV555" s="226"/>
      <c r="CW555" s="226"/>
      <c r="CX555" s="247"/>
      <c r="CY555" s="64"/>
      <c r="CZ555" s="256"/>
      <c r="DA555" s="256"/>
      <c r="DB555" s="256"/>
      <c r="DC555" s="256"/>
      <c r="DD555" s="256"/>
    </row>
    <row r="556" spans="1:108" ht="16.5" x14ac:dyDescent="0.3">
      <c r="A556" s="410">
        <v>2020</v>
      </c>
      <c r="B556" s="64" t="s">
        <v>51</v>
      </c>
      <c r="C556" s="358" t="s">
        <v>108</v>
      </c>
      <c r="D556" s="359">
        <v>9689.24</v>
      </c>
      <c r="E556" s="359">
        <v>20331.588499999998</v>
      </c>
      <c r="F556" s="360">
        <v>4858.75</v>
      </c>
      <c r="G556" s="118">
        <v>34879.578500000003</v>
      </c>
      <c r="H556" s="54"/>
      <c r="I556" s="54"/>
      <c r="BX556" s="247"/>
      <c r="BY556" s="64"/>
      <c r="BZ556" s="254"/>
      <c r="CA556" s="254"/>
      <c r="CB556" s="254"/>
      <c r="CC556" s="254"/>
      <c r="CD556" s="254"/>
      <c r="CE556" s="247"/>
      <c r="CF556" s="64"/>
      <c r="CG556" s="255"/>
      <c r="CH556" s="255"/>
      <c r="CI556" s="255"/>
      <c r="CJ556" s="255"/>
      <c r="CK556" s="255"/>
      <c r="CL556" s="256"/>
      <c r="CM556" s="256"/>
      <c r="CN556" s="256"/>
      <c r="CO556" s="256"/>
      <c r="CP556" s="256"/>
      <c r="CQ556" s="247"/>
      <c r="CR556" s="64"/>
      <c r="CS556" s="226"/>
      <c r="CT556" s="226"/>
      <c r="CU556" s="226"/>
      <c r="CV556" s="226"/>
      <c r="CW556" s="226"/>
      <c r="CX556" s="247"/>
      <c r="CY556" s="64"/>
      <c r="CZ556" s="256"/>
      <c r="DA556" s="256"/>
      <c r="DB556" s="256"/>
      <c r="DC556" s="256"/>
      <c r="DD556" s="256"/>
    </row>
    <row r="557" spans="1:108" ht="16.5" x14ac:dyDescent="0.3">
      <c r="A557" s="391">
        <v>2020</v>
      </c>
      <c r="B557" s="353" t="s">
        <v>52</v>
      </c>
      <c r="C557" s="354" t="s">
        <v>108</v>
      </c>
      <c r="D557" s="355">
        <v>6331.76</v>
      </c>
      <c r="E557" s="355">
        <v>13966.819</v>
      </c>
      <c r="F557" s="356">
        <v>4013.0125000000003</v>
      </c>
      <c r="G557" s="357">
        <v>24311.591499999999</v>
      </c>
      <c r="H557" s="54"/>
      <c r="I557" s="54"/>
      <c r="BX557" s="247"/>
      <c r="BY557" s="64"/>
      <c r="BZ557" s="254"/>
      <c r="CA557" s="254"/>
      <c r="CB557" s="254"/>
      <c r="CC557" s="254"/>
      <c r="CD557" s="254"/>
      <c r="CE557" s="247"/>
      <c r="CF557" s="64"/>
      <c r="CG557" s="255"/>
      <c r="CH557" s="255"/>
      <c r="CI557" s="255"/>
      <c r="CJ557" s="255"/>
      <c r="CK557" s="255"/>
      <c r="CL557" s="256"/>
      <c r="CM557" s="256"/>
      <c r="CN557" s="256"/>
      <c r="CO557" s="256"/>
      <c r="CP557" s="256"/>
      <c r="CQ557" s="247"/>
      <c r="CR557" s="64"/>
      <c r="CS557" s="226"/>
      <c r="CT557" s="226"/>
      <c r="CU557" s="226"/>
      <c r="CV557" s="226"/>
      <c r="CW557" s="226"/>
      <c r="CX557" s="247"/>
      <c r="CY557" s="64"/>
      <c r="CZ557" s="256"/>
      <c r="DA557" s="256"/>
      <c r="DB557" s="256"/>
      <c r="DC557" s="256"/>
      <c r="DD557" s="256"/>
    </row>
    <row r="558" spans="1:108" ht="16.5" x14ac:dyDescent="0.3">
      <c r="A558" s="410">
        <v>2020</v>
      </c>
      <c r="B558" s="64" t="s">
        <v>40</v>
      </c>
      <c r="C558" s="358" t="s">
        <v>108</v>
      </c>
      <c r="D558" s="359">
        <v>305.88000000000005</v>
      </c>
      <c r="E558" s="359">
        <v>5399.9270000000006</v>
      </c>
      <c r="F558" s="360">
        <v>258.10000000000002</v>
      </c>
      <c r="G558" s="118">
        <v>5963.9070000000002</v>
      </c>
      <c r="H558" s="54"/>
      <c r="I558" s="54"/>
      <c r="BX558" s="247"/>
      <c r="BY558" s="64"/>
      <c r="BZ558" s="254"/>
      <c r="CA558" s="254"/>
      <c r="CB558" s="254"/>
      <c r="CC558" s="254"/>
      <c r="CD558" s="254"/>
      <c r="CE558" s="247"/>
      <c r="CF558" s="64"/>
      <c r="CG558" s="255"/>
      <c r="CH558" s="255"/>
      <c r="CI558" s="255"/>
      <c r="CJ558" s="255"/>
      <c r="CK558" s="255"/>
      <c r="CL558" s="256"/>
      <c r="CM558" s="256"/>
      <c r="CN558" s="256"/>
      <c r="CO558" s="256"/>
      <c r="CP558" s="256"/>
      <c r="CQ558" s="247"/>
      <c r="CR558" s="64"/>
      <c r="CS558" s="226"/>
      <c r="CT558" s="226"/>
      <c r="CU558" s="226"/>
      <c r="CV558" s="226"/>
      <c r="CW558" s="226"/>
      <c r="CX558" s="247"/>
      <c r="CY558" s="64"/>
      <c r="CZ558" s="256"/>
      <c r="DA558" s="256"/>
      <c r="DB558" s="256"/>
      <c r="DC558" s="256"/>
      <c r="DD558" s="256"/>
    </row>
    <row r="559" spans="1:108" ht="16.5" x14ac:dyDescent="0.3">
      <c r="A559" s="391">
        <v>2020</v>
      </c>
      <c r="B559" s="353" t="s">
        <v>42</v>
      </c>
      <c r="C559" s="354" t="s">
        <v>108</v>
      </c>
      <c r="D559" s="355">
        <v>6378.4509365234408</v>
      </c>
      <c r="E559" s="355">
        <v>14174.003499999999</v>
      </c>
      <c r="F559" s="356">
        <v>2550.867493133544</v>
      </c>
      <c r="G559" s="357">
        <v>23103.321929656981</v>
      </c>
      <c r="H559" s="54"/>
      <c r="I559" s="54"/>
      <c r="BX559" s="247"/>
      <c r="BY559" s="64"/>
      <c r="BZ559" s="254"/>
      <c r="CA559" s="254"/>
      <c r="CB559" s="254"/>
      <c r="CC559" s="254"/>
      <c r="CD559" s="254"/>
      <c r="CE559" s="247"/>
      <c r="CF559" s="64"/>
      <c r="CG559" s="255"/>
      <c r="CH559" s="255"/>
      <c r="CI559" s="255"/>
      <c r="CJ559" s="255"/>
      <c r="CK559" s="255"/>
      <c r="CL559" s="256"/>
      <c r="CM559" s="256"/>
      <c r="CN559" s="256"/>
      <c r="CO559" s="256"/>
      <c r="CP559" s="256"/>
      <c r="CQ559" s="247"/>
      <c r="CR559" s="64"/>
      <c r="CS559" s="226"/>
      <c r="CT559" s="226"/>
      <c r="CU559" s="226"/>
      <c r="CV559" s="226"/>
      <c r="CW559" s="226"/>
      <c r="CX559" s="247"/>
      <c r="CY559" s="64"/>
      <c r="CZ559" s="256"/>
      <c r="DA559" s="256"/>
      <c r="DB559" s="256"/>
      <c r="DC559" s="256"/>
      <c r="DD559" s="256"/>
    </row>
    <row r="560" spans="1:108" ht="16.5" x14ac:dyDescent="0.3">
      <c r="A560" s="410">
        <v>2020</v>
      </c>
      <c r="B560" s="64" t="s">
        <v>43</v>
      </c>
      <c r="C560" s="358" t="s">
        <v>108</v>
      </c>
      <c r="D560" s="359">
        <v>6919.0138895263672</v>
      </c>
      <c r="E560" s="359">
        <v>16968.837951171878</v>
      </c>
      <c r="F560" s="360">
        <v>3310.0975340271007</v>
      </c>
      <c r="G560" s="118">
        <v>27197.949374725344</v>
      </c>
      <c r="H560" s="54"/>
      <c r="I560" s="54"/>
      <c r="BX560" s="247"/>
      <c r="BY560" s="64"/>
      <c r="BZ560" s="254"/>
      <c r="CA560" s="254"/>
      <c r="CB560" s="254"/>
      <c r="CC560" s="254"/>
      <c r="CD560" s="254"/>
      <c r="CE560" s="247"/>
      <c r="CF560" s="64"/>
      <c r="CG560" s="255"/>
      <c r="CH560" s="255"/>
      <c r="CI560" s="255"/>
      <c r="CJ560" s="255"/>
      <c r="CK560" s="255"/>
      <c r="CL560" s="256"/>
      <c r="CM560" s="256"/>
      <c r="CN560" s="256"/>
      <c r="CO560" s="256"/>
      <c r="CP560" s="256"/>
      <c r="CQ560" s="247"/>
      <c r="CR560" s="64"/>
      <c r="CS560" s="226"/>
      <c r="CT560" s="226"/>
      <c r="CU560" s="226"/>
      <c r="CV560" s="226"/>
      <c r="CW560" s="226"/>
      <c r="CX560" s="247"/>
      <c r="CY560" s="64"/>
      <c r="CZ560" s="256"/>
      <c r="DA560" s="256"/>
      <c r="DB560" s="256"/>
      <c r="DC560" s="256"/>
      <c r="DD560" s="256"/>
    </row>
    <row r="561" spans="1:108" ht="16.5" x14ac:dyDescent="0.3">
      <c r="A561" s="391">
        <v>2020</v>
      </c>
      <c r="B561" s="353" t="s">
        <v>44</v>
      </c>
      <c r="C561" s="354" t="s">
        <v>108</v>
      </c>
      <c r="D561" s="355">
        <v>8023.3450640869132</v>
      </c>
      <c r="E561" s="355">
        <v>20220.865492675781</v>
      </c>
      <c r="F561" s="356">
        <v>3467.6450009155265</v>
      </c>
      <c r="G561" s="357">
        <v>31711.855557678224</v>
      </c>
      <c r="H561" s="54"/>
      <c r="I561" s="54"/>
      <c r="BX561" s="247"/>
      <c r="BY561" s="64"/>
      <c r="BZ561" s="254"/>
      <c r="CA561" s="254"/>
      <c r="CB561" s="254"/>
      <c r="CC561" s="254"/>
      <c r="CD561" s="254"/>
      <c r="CE561" s="247"/>
      <c r="CF561" s="64"/>
      <c r="CG561" s="255"/>
      <c r="CH561" s="255"/>
      <c r="CI561" s="255"/>
      <c r="CJ561" s="255"/>
      <c r="CK561" s="255"/>
      <c r="CL561" s="256"/>
      <c r="CM561" s="256"/>
      <c r="CN561" s="256"/>
      <c r="CO561" s="256"/>
      <c r="CP561" s="256"/>
      <c r="CQ561" s="247"/>
      <c r="CR561" s="64"/>
      <c r="CS561" s="226"/>
      <c r="CT561" s="226"/>
      <c r="CU561" s="226"/>
      <c r="CV561" s="226"/>
      <c r="CW561" s="226"/>
      <c r="CX561" s="247"/>
      <c r="CY561" s="64"/>
      <c r="CZ561" s="256"/>
      <c r="DA561" s="256"/>
      <c r="DB561" s="256"/>
      <c r="DC561" s="256"/>
      <c r="DD561" s="256"/>
    </row>
    <row r="562" spans="1:108" ht="16.5" x14ac:dyDescent="0.3">
      <c r="A562" s="410">
        <v>2020</v>
      </c>
      <c r="B562" s="64" t="s">
        <v>45</v>
      </c>
      <c r="C562" s="358" t="s">
        <v>108</v>
      </c>
      <c r="D562" s="359">
        <v>7299.8729224853541</v>
      </c>
      <c r="E562" s="359">
        <v>19567.783981079108</v>
      </c>
      <c r="F562" s="360">
        <v>3000.6349966430671</v>
      </c>
      <c r="G562" s="118">
        <v>29868.291900207529</v>
      </c>
      <c r="H562" s="54"/>
      <c r="I562" s="54"/>
      <c r="BX562" s="247"/>
      <c r="BY562" s="64"/>
      <c r="BZ562" s="254"/>
      <c r="CA562" s="254"/>
      <c r="CB562" s="254"/>
      <c r="CC562" s="254"/>
      <c r="CD562" s="254"/>
      <c r="CE562" s="247"/>
      <c r="CF562" s="64"/>
      <c r="CG562" s="255"/>
      <c r="CH562" s="255"/>
      <c r="CI562" s="255"/>
      <c r="CJ562" s="255"/>
      <c r="CK562" s="255"/>
      <c r="CL562" s="256"/>
      <c r="CM562" s="256"/>
      <c r="CN562" s="256"/>
      <c r="CO562" s="256"/>
      <c r="CP562" s="256"/>
      <c r="CQ562" s="247"/>
      <c r="CR562" s="64"/>
      <c r="CS562" s="226"/>
      <c r="CT562" s="226"/>
      <c r="CU562" s="226"/>
      <c r="CV562" s="226"/>
      <c r="CW562" s="226"/>
      <c r="CX562" s="247"/>
      <c r="CY562" s="64"/>
      <c r="CZ562" s="256"/>
      <c r="DA562" s="256"/>
      <c r="DB562" s="256"/>
      <c r="DC562" s="256"/>
      <c r="DD562" s="256"/>
    </row>
    <row r="563" spans="1:108" ht="16.5" x14ac:dyDescent="0.3">
      <c r="A563" s="391">
        <v>2020</v>
      </c>
      <c r="B563" s="353" t="s">
        <v>46</v>
      </c>
      <c r="C563" s="354" t="s">
        <v>108</v>
      </c>
      <c r="D563" s="355">
        <v>8172.1299594116208</v>
      </c>
      <c r="E563" s="355">
        <v>20899.041002441409</v>
      </c>
      <c r="F563" s="356">
        <v>3814.2050047302246</v>
      </c>
      <c r="G563" s="357">
        <v>32885.375966583255</v>
      </c>
      <c r="H563" s="54"/>
      <c r="I563" s="54"/>
      <c r="BX563" s="247"/>
      <c r="BY563" s="64"/>
      <c r="BZ563" s="254"/>
      <c r="CA563" s="254"/>
      <c r="CB563" s="254"/>
      <c r="CC563" s="254"/>
      <c r="CD563" s="254"/>
      <c r="CE563" s="247"/>
      <c r="CF563" s="64"/>
      <c r="CG563" s="255"/>
      <c r="CH563" s="255"/>
      <c r="CI563" s="255"/>
      <c r="CJ563" s="255"/>
      <c r="CK563" s="255"/>
      <c r="CL563" s="256"/>
      <c r="CM563" s="256"/>
      <c r="CN563" s="256"/>
      <c r="CO563" s="256"/>
      <c r="CP563" s="256"/>
      <c r="CQ563" s="247"/>
      <c r="CR563" s="64"/>
      <c r="CS563" s="226"/>
      <c r="CT563" s="226"/>
      <c r="CU563" s="226"/>
      <c r="CV563" s="226"/>
      <c r="CW563" s="226"/>
      <c r="CX563" s="247"/>
      <c r="CY563" s="64"/>
      <c r="CZ563" s="256"/>
      <c r="DA563" s="256"/>
      <c r="DB563" s="256"/>
      <c r="DC563" s="256"/>
      <c r="DD563" s="256"/>
    </row>
    <row r="564" spans="1:108" ht="16.5" x14ac:dyDescent="0.3">
      <c r="A564" s="410">
        <v>2020</v>
      </c>
      <c r="B564" s="64" t="s">
        <v>47</v>
      </c>
      <c r="C564" s="358" t="s">
        <v>108</v>
      </c>
      <c r="D564" s="359">
        <v>7298.6679234008798</v>
      </c>
      <c r="E564" s="359">
        <v>21408.643524414056</v>
      </c>
      <c r="F564" s="360">
        <v>3812.0475061035158</v>
      </c>
      <c r="G564" s="118">
        <v>32519.358953918454</v>
      </c>
      <c r="H564" s="54"/>
      <c r="I564" s="54"/>
      <c r="BX564" s="247"/>
      <c r="BY564" s="64"/>
      <c r="BZ564" s="254"/>
      <c r="CA564" s="254"/>
      <c r="CB564" s="254"/>
      <c r="CC564" s="254"/>
      <c r="CD564" s="254"/>
      <c r="CE564" s="247"/>
      <c r="CF564" s="64"/>
      <c r="CG564" s="255"/>
      <c r="CH564" s="255"/>
      <c r="CI564" s="255"/>
      <c r="CJ564" s="255"/>
      <c r="CK564" s="255"/>
      <c r="CL564" s="256"/>
      <c r="CM564" s="256"/>
      <c r="CN564" s="256"/>
      <c r="CO564" s="256"/>
      <c r="CP564" s="256"/>
      <c r="CQ564" s="247"/>
      <c r="CR564" s="64"/>
      <c r="CS564" s="226"/>
      <c r="CT564" s="226"/>
      <c r="CU564" s="226"/>
      <c r="CV564" s="226"/>
      <c r="CW564" s="226"/>
      <c r="CX564" s="247"/>
      <c r="CY564" s="64"/>
      <c r="CZ564" s="256"/>
      <c r="DA564" s="256"/>
      <c r="DB564" s="256"/>
      <c r="DC564" s="256"/>
      <c r="DD564" s="256"/>
    </row>
    <row r="565" spans="1:108" ht="16.5" x14ac:dyDescent="0.3">
      <c r="A565" s="391">
        <v>2020</v>
      </c>
      <c r="B565" s="353" t="s">
        <v>48</v>
      </c>
      <c r="C565" s="354" t="s">
        <v>108</v>
      </c>
      <c r="D565" s="355">
        <v>7260.3760674438481</v>
      </c>
      <c r="E565" s="355">
        <v>21614.308001525878</v>
      </c>
      <c r="F565" s="356">
        <v>4200.0450059509276</v>
      </c>
      <c r="G565" s="357">
        <v>33074.729074920651</v>
      </c>
      <c r="H565" s="54"/>
      <c r="I565" s="54"/>
      <c r="BX565" s="247"/>
      <c r="BY565" s="64"/>
      <c r="BZ565" s="254"/>
      <c r="CA565" s="254"/>
      <c r="CB565" s="254"/>
      <c r="CC565" s="254"/>
      <c r="CD565" s="254"/>
      <c r="CE565" s="247"/>
      <c r="CF565" s="64"/>
      <c r="CG565" s="255"/>
      <c r="CH565" s="255"/>
      <c r="CI565" s="255"/>
      <c r="CJ565" s="255"/>
      <c r="CK565" s="255"/>
      <c r="CL565" s="256"/>
      <c r="CM565" s="256"/>
      <c r="CN565" s="256"/>
      <c r="CO565" s="256"/>
      <c r="CP565" s="256"/>
      <c r="CQ565" s="247"/>
      <c r="CR565" s="64"/>
      <c r="CS565" s="226"/>
      <c r="CT565" s="226"/>
      <c r="CU565" s="226"/>
      <c r="CV565" s="226"/>
      <c r="CW565" s="226"/>
      <c r="CX565" s="247"/>
      <c r="CY565" s="64"/>
      <c r="CZ565" s="256"/>
      <c r="DA565" s="256"/>
      <c r="DB565" s="256"/>
      <c r="DC565" s="256"/>
      <c r="DD565" s="256"/>
    </row>
    <row r="566" spans="1:108" ht="16.5" x14ac:dyDescent="0.3">
      <c r="A566" s="410">
        <v>2020</v>
      </c>
      <c r="B566" s="64" t="s">
        <v>49</v>
      </c>
      <c r="C566" s="358" t="s">
        <v>108</v>
      </c>
      <c r="D566" s="359">
        <v>5797.7819487304723</v>
      </c>
      <c r="E566" s="359">
        <v>20484.17100015259</v>
      </c>
      <c r="F566" s="360">
        <v>3252.6774845886221</v>
      </c>
      <c r="G566" s="118">
        <v>29534.630433471684</v>
      </c>
      <c r="H566" s="54"/>
      <c r="I566" s="54"/>
      <c r="BX566" s="247"/>
      <c r="BY566" s="64"/>
      <c r="BZ566" s="254"/>
      <c r="CA566" s="254"/>
      <c r="CB566" s="254"/>
      <c r="CC566" s="254"/>
      <c r="CD566" s="254"/>
      <c r="CE566" s="247"/>
      <c r="CF566" s="64"/>
      <c r="CG566" s="255"/>
      <c r="CH566" s="255"/>
      <c r="CI566" s="255"/>
      <c r="CJ566" s="255"/>
      <c r="CK566" s="255"/>
      <c r="CL566" s="256"/>
      <c r="CM566" s="256"/>
      <c r="CN566" s="256"/>
      <c r="CO566" s="256"/>
      <c r="CP566" s="256"/>
      <c r="CQ566" s="247"/>
      <c r="CR566" s="64"/>
      <c r="CS566" s="226"/>
      <c r="CT566" s="226"/>
      <c r="CU566" s="226"/>
      <c r="CV566" s="226"/>
      <c r="CW566" s="226"/>
      <c r="CX566" s="247"/>
      <c r="CY566" s="64"/>
      <c r="CZ566" s="256"/>
      <c r="DA566" s="256"/>
      <c r="DB566" s="256"/>
      <c r="DC566" s="256"/>
      <c r="DD566" s="256"/>
    </row>
    <row r="567" spans="1:108" ht="16.5" x14ac:dyDescent="0.3">
      <c r="A567" s="391">
        <v>2021</v>
      </c>
      <c r="B567" s="353" t="s">
        <v>50</v>
      </c>
      <c r="C567" s="354" t="s">
        <v>108</v>
      </c>
      <c r="D567" s="355">
        <v>7066.3574102783259</v>
      </c>
      <c r="E567" s="355">
        <v>21266.738501220705</v>
      </c>
      <c r="F567" s="356">
        <v>3434.1974879455565</v>
      </c>
      <c r="G567" s="357">
        <v>31767.293399444592</v>
      </c>
      <c r="H567" s="54"/>
      <c r="I567" s="54"/>
      <c r="BX567" s="247"/>
      <c r="BY567" s="64"/>
      <c r="BZ567" s="254"/>
      <c r="CA567" s="254"/>
      <c r="CB567" s="254"/>
      <c r="CC567" s="254"/>
      <c r="CD567" s="254"/>
      <c r="CE567" s="247"/>
      <c r="CF567" s="64"/>
      <c r="CG567" s="255"/>
      <c r="CH567" s="255"/>
      <c r="CI567" s="255"/>
      <c r="CJ567" s="255"/>
      <c r="CK567" s="255"/>
      <c r="CL567" s="256"/>
      <c r="CM567" s="256"/>
      <c r="CN567" s="256"/>
      <c r="CO567" s="256"/>
      <c r="CP567" s="256"/>
      <c r="CQ567" s="247"/>
      <c r="CR567" s="64"/>
      <c r="CS567" s="226"/>
      <c r="CT567" s="226"/>
      <c r="CU567" s="226"/>
      <c r="CV567" s="226"/>
      <c r="CW567" s="226"/>
      <c r="CX567" s="247"/>
      <c r="CY567" s="64"/>
      <c r="CZ567" s="256"/>
      <c r="DA567" s="256"/>
      <c r="DB567" s="256"/>
      <c r="DC567" s="256"/>
      <c r="DD567" s="256"/>
    </row>
    <row r="568" spans="1:108" ht="16.5" x14ac:dyDescent="0.3">
      <c r="A568" s="410">
        <v>2021</v>
      </c>
      <c r="B568" s="64" t="s">
        <v>51</v>
      </c>
      <c r="C568" s="358" t="s">
        <v>108</v>
      </c>
      <c r="D568" s="359">
        <v>7709.4658609999997</v>
      </c>
      <c r="E568" s="359">
        <v>23004.522499999999</v>
      </c>
      <c r="F568" s="360">
        <v>4304.5775340999999</v>
      </c>
      <c r="G568" s="118">
        <v>35018.5658951</v>
      </c>
      <c r="H568" s="54"/>
      <c r="I568" s="54"/>
      <c r="BX568" s="247"/>
      <c r="BY568" s="64"/>
      <c r="BZ568" s="254"/>
      <c r="CA568" s="254"/>
      <c r="CB568" s="254"/>
      <c r="CC568" s="254"/>
      <c r="CD568" s="254"/>
      <c r="CE568" s="247"/>
      <c r="CF568" s="64"/>
      <c r="CG568" s="255"/>
      <c r="CH568" s="255"/>
      <c r="CI568" s="255"/>
      <c r="CJ568" s="255"/>
      <c r="CK568" s="255"/>
      <c r="CL568" s="256"/>
      <c r="CM568" s="256"/>
      <c r="CN568" s="256"/>
      <c r="CO568" s="256"/>
      <c r="CP568" s="256"/>
      <c r="CQ568" s="247"/>
      <c r="CR568" s="64"/>
      <c r="CS568" s="226"/>
      <c r="CT568" s="226"/>
      <c r="CU568" s="226"/>
      <c r="CV568" s="226"/>
      <c r="CW568" s="226"/>
      <c r="CX568" s="247"/>
      <c r="CY568" s="64"/>
      <c r="CZ568" s="256"/>
      <c r="DA568" s="256"/>
      <c r="DB568" s="256"/>
      <c r="DC568" s="256"/>
      <c r="DD568" s="256"/>
    </row>
    <row r="569" spans="1:108" ht="16.5" x14ac:dyDescent="0.3">
      <c r="A569" s="391">
        <v>2021</v>
      </c>
      <c r="B569" s="353" t="s">
        <v>52</v>
      </c>
      <c r="C569" s="354" t="s">
        <v>108</v>
      </c>
      <c r="D569" s="355">
        <v>9441.0258953247085</v>
      </c>
      <c r="E569" s="355">
        <v>26848.441032806397</v>
      </c>
      <c r="F569" s="356">
        <v>5237.4594841308599</v>
      </c>
      <c r="G569" s="357">
        <v>41526.926412261964</v>
      </c>
      <c r="H569" s="54"/>
      <c r="I569" s="54"/>
      <c r="BX569" s="247"/>
      <c r="BY569" s="64"/>
      <c r="BZ569" s="254"/>
      <c r="CA569" s="254"/>
      <c r="CB569" s="254"/>
      <c r="CC569" s="254"/>
      <c r="CD569" s="254"/>
      <c r="CE569" s="247"/>
      <c r="CF569" s="64"/>
      <c r="CG569" s="255"/>
      <c r="CH569" s="255"/>
      <c r="CI569" s="255"/>
      <c r="CJ569" s="255"/>
      <c r="CK569" s="255"/>
      <c r="CL569" s="256"/>
      <c r="CM569" s="256"/>
      <c r="CN569" s="256"/>
      <c r="CO569" s="256"/>
      <c r="CP569" s="256"/>
      <c r="CQ569" s="247"/>
      <c r="CR569" s="64"/>
      <c r="CS569" s="226"/>
      <c r="CT569" s="226"/>
      <c r="CU569" s="226"/>
      <c r="CV569" s="226"/>
      <c r="CW569" s="226"/>
      <c r="CX569" s="247"/>
      <c r="CY569" s="64"/>
      <c r="CZ569" s="256"/>
      <c r="DA569" s="256"/>
      <c r="DB569" s="256"/>
      <c r="DC569" s="256"/>
      <c r="DD569" s="256"/>
    </row>
    <row r="570" spans="1:108" ht="16.5" x14ac:dyDescent="0.3">
      <c r="A570" s="411">
        <v>2021</v>
      </c>
      <c r="B570" s="64" t="s">
        <v>40</v>
      </c>
      <c r="C570" s="358" t="s">
        <v>108</v>
      </c>
      <c r="D570" s="359">
        <v>8652.5589176025442</v>
      </c>
      <c r="E570" s="359">
        <v>21822.932489624025</v>
      </c>
      <c r="F570" s="360">
        <v>4365.5150302124021</v>
      </c>
      <c r="G570" s="118">
        <v>34841.006437438969</v>
      </c>
      <c r="H570" s="54"/>
      <c r="I570" s="54"/>
      <c r="BX570" s="247"/>
      <c r="BY570" s="64"/>
      <c r="BZ570" s="254"/>
      <c r="CA570" s="254"/>
      <c r="CB570" s="254"/>
      <c r="CC570" s="254"/>
      <c r="CD570" s="254"/>
      <c r="CE570" s="247"/>
      <c r="CF570" s="64"/>
      <c r="CG570" s="255"/>
      <c r="CH570" s="255"/>
      <c r="CI570" s="255"/>
      <c r="CJ570" s="255"/>
      <c r="CK570" s="255"/>
      <c r="CL570" s="256"/>
      <c r="CM570" s="256"/>
      <c r="CN570" s="256"/>
      <c r="CO570" s="256"/>
      <c r="CP570" s="256"/>
      <c r="CQ570" s="247"/>
      <c r="CR570" s="64"/>
      <c r="CS570" s="226"/>
      <c r="CT570" s="226"/>
      <c r="CU570" s="226"/>
      <c r="CV570" s="226"/>
      <c r="CW570" s="226"/>
      <c r="CX570" s="247"/>
      <c r="CY570" s="64"/>
      <c r="CZ570" s="256"/>
      <c r="DA570" s="256"/>
      <c r="DB570" s="256"/>
      <c r="DC570" s="256"/>
      <c r="DD570" s="256"/>
    </row>
    <row r="571" spans="1:108" ht="16.5" x14ac:dyDescent="0.3">
      <c r="A571" s="391">
        <v>2021</v>
      </c>
      <c r="B571" s="353" t="s">
        <v>42</v>
      </c>
      <c r="C571" s="354" t="s">
        <v>108</v>
      </c>
      <c r="D571" s="355">
        <v>6963.1948704528859</v>
      </c>
      <c r="E571" s="355">
        <v>16965.940996032714</v>
      </c>
      <c r="F571" s="356">
        <v>3606.5199839782713</v>
      </c>
      <c r="G571" s="357">
        <v>27535.655850463867</v>
      </c>
      <c r="H571" s="54"/>
      <c r="I571" s="54"/>
      <c r="BX571" s="247"/>
      <c r="BY571" s="64"/>
      <c r="BZ571" s="254"/>
      <c r="CA571" s="254"/>
      <c r="CB571" s="254"/>
      <c r="CC571" s="254"/>
      <c r="CD571" s="254"/>
      <c r="CE571" s="247"/>
      <c r="CF571" s="64"/>
      <c r="CG571" s="255"/>
      <c r="CH571" s="255"/>
      <c r="CI571" s="255"/>
      <c r="CJ571" s="255"/>
      <c r="CK571" s="255"/>
      <c r="CL571" s="256"/>
      <c r="CM571" s="256"/>
      <c r="CN571" s="256"/>
      <c r="CO571" s="256"/>
      <c r="CP571" s="256"/>
      <c r="CQ571" s="247"/>
      <c r="CR571" s="64"/>
      <c r="CS571" s="226"/>
      <c r="CT571" s="226"/>
      <c r="CU571" s="226"/>
      <c r="CV571" s="226"/>
      <c r="CW571" s="226"/>
      <c r="CX571" s="247"/>
      <c r="CY571" s="64"/>
      <c r="CZ571" s="256"/>
      <c r="DA571" s="256"/>
      <c r="DB571" s="256"/>
      <c r="DC571" s="256"/>
      <c r="DD571" s="256"/>
    </row>
    <row r="572" spans="1:108" ht="16.5" x14ac:dyDescent="0.3">
      <c r="A572" s="411">
        <v>2021</v>
      </c>
      <c r="B572" s="64" t="s">
        <v>43</v>
      </c>
      <c r="C572" s="358" t="s">
        <v>108</v>
      </c>
      <c r="D572" s="359">
        <v>7950.4039554443352</v>
      </c>
      <c r="E572" s="359">
        <v>21371.008506790164</v>
      </c>
      <c r="F572" s="360">
        <v>3647.4649858093262</v>
      </c>
      <c r="G572" s="118">
        <v>32968.877448043822</v>
      </c>
      <c r="H572" s="54"/>
      <c r="I572" s="54"/>
      <c r="BX572" s="247"/>
      <c r="BY572" s="64"/>
      <c r="BZ572" s="254"/>
      <c r="CA572" s="254"/>
      <c r="CB572" s="254"/>
      <c r="CC572" s="254"/>
      <c r="CD572" s="254"/>
      <c r="CE572" s="247"/>
      <c r="CF572" s="64"/>
      <c r="CG572" s="255"/>
      <c r="CH572" s="255"/>
      <c r="CI572" s="255"/>
      <c r="CJ572" s="255"/>
      <c r="CK572" s="255"/>
      <c r="CL572" s="256"/>
      <c r="CM572" s="256"/>
      <c r="CN572" s="256"/>
      <c r="CO572" s="256"/>
      <c r="CP572" s="256"/>
      <c r="CQ572" s="247"/>
      <c r="CR572" s="64"/>
      <c r="CS572" s="226"/>
      <c r="CT572" s="226"/>
      <c r="CU572" s="226"/>
      <c r="CV572" s="226"/>
      <c r="CW572" s="226"/>
      <c r="CX572" s="247"/>
      <c r="CY572" s="64"/>
      <c r="CZ572" s="256"/>
      <c r="DA572" s="256"/>
      <c r="DB572" s="256"/>
      <c r="DC572" s="256"/>
      <c r="DD572" s="256"/>
    </row>
    <row r="573" spans="1:108" ht="16.5" x14ac:dyDescent="0.3">
      <c r="A573" s="391">
        <v>2021</v>
      </c>
      <c r="B573" s="353" t="s">
        <v>44</v>
      </c>
      <c r="C573" s="354" t="s">
        <v>108</v>
      </c>
      <c r="D573" s="355">
        <v>9398.1219676513665</v>
      </c>
      <c r="E573" s="355">
        <v>20582.371999237061</v>
      </c>
      <c r="F573" s="356">
        <v>3931.8749847412118</v>
      </c>
      <c r="G573" s="357">
        <v>33912.368951629644</v>
      </c>
      <c r="H573" s="54"/>
      <c r="I573" s="54"/>
      <c r="BX573" s="247"/>
      <c r="BY573" s="64"/>
      <c r="BZ573" s="254"/>
      <c r="CA573" s="254"/>
      <c r="CB573" s="254"/>
      <c r="CC573" s="254"/>
      <c r="CD573" s="254"/>
      <c r="CE573" s="247"/>
      <c r="CF573" s="64"/>
      <c r="CG573" s="255"/>
      <c r="CH573" s="255"/>
      <c r="CI573" s="255"/>
      <c r="CJ573" s="255"/>
      <c r="CK573" s="255"/>
      <c r="CL573" s="256"/>
      <c r="CM573" s="256"/>
      <c r="CN573" s="256"/>
      <c r="CO573" s="256"/>
      <c r="CP573" s="256"/>
      <c r="CQ573" s="247"/>
      <c r="CR573" s="64"/>
      <c r="CS573" s="226"/>
      <c r="CT573" s="226"/>
      <c r="CU573" s="226"/>
      <c r="CV573" s="226"/>
      <c r="CW573" s="226"/>
      <c r="CX573" s="247"/>
      <c r="CY573" s="64"/>
      <c r="CZ573" s="256"/>
      <c r="DA573" s="256"/>
      <c r="DB573" s="256"/>
      <c r="DC573" s="256"/>
      <c r="DD573" s="256"/>
    </row>
    <row r="574" spans="1:108" ht="16.5" x14ac:dyDescent="0.3">
      <c r="A574" s="411">
        <v>2021</v>
      </c>
      <c r="B574" s="64" t="s">
        <v>45</v>
      </c>
      <c r="C574" s="358" t="s">
        <v>108</v>
      </c>
      <c r="D574" s="359">
        <v>9129.0160953674367</v>
      </c>
      <c r="E574" s="359">
        <v>19814.203993896484</v>
      </c>
      <c r="F574" s="360">
        <v>4611.7075154113772</v>
      </c>
      <c r="G574" s="118">
        <v>33554.9276046753</v>
      </c>
      <c r="H574" s="54"/>
      <c r="I574" s="54"/>
      <c r="BX574" s="247"/>
      <c r="BY574" s="64"/>
      <c r="BZ574" s="254"/>
      <c r="CA574" s="254"/>
      <c r="CB574" s="254"/>
      <c r="CC574" s="254"/>
      <c r="CD574" s="254"/>
      <c r="CE574" s="247"/>
      <c r="CF574" s="64"/>
      <c r="CG574" s="255"/>
      <c r="CH574" s="255"/>
      <c r="CI574" s="255"/>
      <c r="CJ574" s="255"/>
      <c r="CK574" s="255"/>
      <c r="CL574" s="256"/>
      <c r="CM574" s="256"/>
      <c r="CN574" s="256"/>
      <c r="CO574" s="256"/>
      <c r="CP574" s="256"/>
      <c r="CQ574" s="247"/>
      <c r="CR574" s="64"/>
      <c r="CS574" s="226"/>
      <c r="CT574" s="226"/>
      <c r="CU574" s="226"/>
      <c r="CV574" s="226"/>
      <c r="CW574" s="226"/>
      <c r="CX574" s="247"/>
      <c r="CY574" s="64"/>
      <c r="CZ574" s="256"/>
      <c r="DA574" s="256"/>
      <c r="DB574" s="256"/>
      <c r="DC574" s="256"/>
      <c r="DD574" s="256"/>
    </row>
    <row r="575" spans="1:108" ht="16.5" x14ac:dyDescent="0.3">
      <c r="A575" s="391">
        <v>2021</v>
      </c>
      <c r="B575" s="353" t="s">
        <v>46</v>
      </c>
      <c r="C575" s="354" t="s">
        <v>108</v>
      </c>
      <c r="D575" s="355">
        <v>9801.8081167602577</v>
      </c>
      <c r="E575" s="355">
        <v>21986.059476406095</v>
      </c>
      <c r="F575" s="356">
        <v>4901.2155275201803</v>
      </c>
      <c r="G575" s="357">
        <v>36689.08312068654</v>
      </c>
      <c r="H575" s="54"/>
      <c r="I575" s="54"/>
      <c r="BX575" s="247"/>
      <c r="BY575" s="64"/>
      <c r="BZ575" s="254"/>
      <c r="CA575" s="254"/>
      <c r="CB575" s="254"/>
      <c r="CC575" s="254"/>
      <c r="CD575" s="254"/>
      <c r="CE575" s="247"/>
      <c r="CF575" s="64"/>
      <c r="CG575" s="255"/>
      <c r="CH575" s="255"/>
      <c r="CI575" s="255"/>
      <c r="CJ575" s="255"/>
      <c r="CK575" s="255"/>
      <c r="CL575" s="256"/>
      <c r="CM575" s="256"/>
      <c r="CN575" s="256"/>
      <c r="CO575" s="256"/>
      <c r="CP575" s="256"/>
      <c r="CQ575" s="247"/>
      <c r="CR575" s="64"/>
      <c r="CS575" s="226"/>
      <c r="CT575" s="226"/>
      <c r="CU575" s="226"/>
      <c r="CV575" s="226"/>
      <c r="CW575" s="226"/>
      <c r="CX575" s="247"/>
      <c r="CY575" s="64"/>
      <c r="CZ575" s="256"/>
      <c r="DA575" s="256"/>
      <c r="DB575" s="256"/>
      <c r="DC575" s="256"/>
      <c r="DD575" s="256"/>
    </row>
    <row r="576" spans="1:108" ht="16.5" x14ac:dyDescent="0.3">
      <c r="A576" s="411">
        <v>2021</v>
      </c>
      <c r="B576" s="64" t="s">
        <v>47</v>
      </c>
      <c r="C576" s="358" t="s">
        <v>108</v>
      </c>
      <c r="D576" s="359">
        <v>8456.8199040222171</v>
      </c>
      <c r="E576" s="359">
        <v>23965.375019798281</v>
      </c>
      <c r="F576" s="360">
        <v>4934.5225109863286</v>
      </c>
      <c r="G576" s="118">
        <v>37356.717434806822</v>
      </c>
      <c r="H576" s="54"/>
      <c r="I576" s="54"/>
      <c r="BX576" s="247"/>
      <c r="BY576" s="64"/>
      <c r="BZ576" s="254"/>
      <c r="CA576" s="254"/>
      <c r="CB576" s="254"/>
      <c r="CC576" s="254"/>
      <c r="CD576" s="254"/>
      <c r="CE576" s="247"/>
      <c r="CF576" s="64"/>
      <c r="CG576" s="255"/>
      <c r="CH576" s="255"/>
      <c r="CI576" s="255"/>
      <c r="CJ576" s="255"/>
      <c r="CK576" s="255"/>
      <c r="CL576" s="256"/>
      <c r="CM576" s="256"/>
      <c r="CN576" s="256"/>
      <c r="CO576" s="256"/>
      <c r="CP576" s="256"/>
      <c r="CQ576" s="247"/>
      <c r="CR576" s="64"/>
      <c r="CS576" s="226"/>
      <c r="CT576" s="226"/>
      <c r="CU576" s="226"/>
      <c r="CV576" s="226"/>
      <c r="CW576" s="226"/>
      <c r="CX576" s="247"/>
      <c r="CY576" s="64"/>
      <c r="CZ576" s="256"/>
      <c r="DA576" s="256"/>
      <c r="DB576" s="256"/>
      <c r="DC576" s="256"/>
      <c r="DD576" s="256"/>
    </row>
    <row r="577" spans="1:108" ht="16.5" x14ac:dyDescent="0.3">
      <c r="A577" s="391">
        <v>2021</v>
      </c>
      <c r="B577" s="353" t="s">
        <v>48</v>
      </c>
      <c r="C577" s="354" t="s">
        <v>108</v>
      </c>
      <c r="D577" s="355">
        <v>8218.6850131225656</v>
      </c>
      <c r="E577" s="355">
        <v>23373.095487792969</v>
      </c>
      <c r="F577" s="356">
        <v>4872.5030164718637</v>
      </c>
      <c r="G577" s="357">
        <v>36464.283517387397</v>
      </c>
      <c r="H577" s="54"/>
      <c r="I577" s="54"/>
      <c r="BX577" s="247"/>
      <c r="BY577" s="64"/>
      <c r="BZ577" s="254"/>
      <c r="CA577" s="254"/>
      <c r="CB577" s="254"/>
      <c r="CC577" s="254"/>
      <c r="CD577" s="254"/>
      <c r="CE577" s="247"/>
      <c r="CF577" s="64"/>
      <c r="CG577" s="255"/>
      <c r="CH577" s="255"/>
      <c r="CI577" s="255"/>
      <c r="CJ577" s="255"/>
      <c r="CK577" s="255"/>
      <c r="CL577" s="256"/>
      <c r="CM577" s="256"/>
      <c r="CN577" s="256"/>
      <c r="CO577" s="256"/>
      <c r="CP577" s="256"/>
      <c r="CQ577" s="247"/>
      <c r="CR577" s="64"/>
      <c r="CS577" s="226"/>
      <c r="CT577" s="226"/>
      <c r="CU577" s="226"/>
      <c r="CV577" s="226"/>
      <c r="CW577" s="226"/>
      <c r="CX577" s="247"/>
      <c r="CY577" s="64"/>
      <c r="CZ577" s="256"/>
      <c r="DA577" s="256"/>
      <c r="DB577" s="256"/>
      <c r="DC577" s="256"/>
      <c r="DD577" s="256"/>
    </row>
    <row r="578" spans="1:108" ht="16.5" x14ac:dyDescent="0.3">
      <c r="A578" s="411">
        <v>2021</v>
      </c>
      <c r="B578" s="64" t="s">
        <v>49</v>
      </c>
      <c r="C578" s="358" t="s">
        <v>108</v>
      </c>
      <c r="D578" s="359">
        <v>7445.2439835205132</v>
      </c>
      <c r="E578" s="359">
        <v>24308.438993743894</v>
      </c>
      <c r="F578" s="360">
        <v>3989.8624919128415</v>
      </c>
      <c r="G578" s="118">
        <v>35743.545469177247</v>
      </c>
      <c r="H578" s="54"/>
      <c r="I578" s="54"/>
      <c r="BX578" s="247"/>
      <c r="BY578" s="64"/>
      <c r="BZ578" s="254"/>
      <c r="CA578" s="254"/>
      <c r="CB578" s="254"/>
      <c r="CC578" s="254"/>
      <c r="CD578" s="254"/>
      <c r="CE578" s="247"/>
      <c r="CF578" s="64"/>
      <c r="CG578" s="255"/>
      <c r="CH578" s="255"/>
      <c r="CI578" s="255"/>
      <c r="CJ578" s="255"/>
      <c r="CK578" s="255"/>
      <c r="CL578" s="256"/>
      <c r="CM578" s="256"/>
      <c r="CN578" s="256"/>
      <c r="CO578" s="256"/>
      <c r="CP578" s="256"/>
      <c r="CQ578" s="247"/>
      <c r="CR578" s="64"/>
      <c r="CS578" s="226"/>
      <c r="CT578" s="226"/>
      <c r="CU578" s="226"/>
      <c r="CV578" s="226"/>
      <c r="CW578" s="226"/>
      <c r="CX578" s="247"/>
      <c r="CY578" s="64"/>
      <c r="CZ578" s="256"/>
      <c r="DA578" s="256"/>
      <c r="DB578" s="256"/>
      <c r="DC578" s="256"/>
      <c r="DD578" s="256"/>
    </row>
    <row r="579" spans="1:108" ht="16.5" x14ac:dyDescent="0.3">
      <c r="A579" s="391">
        <v>2022</v>
      </c>
      <c r="B579" s="353" t="s">
        <v>50</v>
      </c>
      <c r="C579" s="354" t="s">
        <v>108</v>
      </c>
      <c r="D579" s="355">
        <v>6474.3169440002475</v>
      </c>
      <c r="E579" s="355">
        <v>22102.236017639159</v>
      </c>
      <c r="F579" s="356">
        <v>3803.2000129699709</v>
      </c>
      <c r="G579" s="357">
        <v>32379.752974609375</v>
      </c>
      <c r="H579" s="54"/>
      <c r="I579" s="54"/>
      <c r="BX579" s="247"/>
      <c r="BY579" s="64"/>
      <c r="BZ579" s="254"/>
      <c r="CA579" s="254"/>
      <c r="CB579" s="254"/>
      <c r="CC579" s="254"/>
      <c r="CD579" s="254"/>
      <c r="CE579" s="247"/>
      <c r="CF579" s="64"/>
      <c r="CG579" s="255"/>
      <c r="CH579" s="255"/>
      <c r="CI579" s="255"/>
      <c r="CJ579" s="255"/>
      <c r="CK579" s="255"/>
      <c r="CL579" s="256"/>
      <c r="CM579" s="256"/>
      <c r="CN579" s="256"/>
      <c r="CO579" s="256"/>
      <c r="CP579" s="256"/>
      <c r="CQ579" s="247"/>
      <c r="CR579" s="64"/>
      <c r="CS579" s="226"/>
      <c r="CT579" s="226"/>
      <c r="CU579" s="226"/>
      <c r="CV579" s="226"/>
      <c r="CW579" s="226"/>
      <c r="CX579" s="247"/>
      <c r="CY579" s="64"/>
      <c r="CZ579" s="256"/>
      <c r="DA579" s="256"/>
      <c r="DB579" s="256"/>
      <c r="DC579" s="256"/>
      <c r="DD579" s="256"/>
    </row>
    <row r="580" spans="1:108" ht="16.5" x14ac:dyDescent="0.3">
      <c r="A580" s="411">
        <v>2022</v>
      </c>
      <c r="B580" s="64" t="s">
        <v>51</v>
      </c>
      <c r="C580" s="358" t="s">
        <v>108</v>
      </c>
      <c r="D580" s="359">
        <v>6858.4899813842794</v>
      </c>
      <c r="E580" s="359">
        <v>24526.293005981446</v>
      </c>
      <c r="F580" s="360">
        <v>4976.7774826049808</v>
      </c>
      <c r="G580" s="118">
        <v>36361.560469970704</v>
      </c>
      <c r="H580" s="54"/>
      <c r="I580" s="54"/>
      <c r="BX580" s="247"/>
      <c r="BY580" s="64"/>
      <c r="BZ580" s="254"/>
      <c r="CA580" s="254"/>
      <c r="CB580" s="254"/>
      <c r="CC580" s="254"/>
      <c r="CD580" s="254"/>
      <c r="CE580" s="247"/>
      <c r="CF580" s="64"/>
      <c r="CG580" s="255"/>
      <c r="CH580" s="255"/>
      <c r="CI580" s="255"/>
      <c r="CJ580" s="255"/>
      <c r="CK580" s="255"/>
      <c r="CL580" s="256"/>
      <c r="CM580" s="256"/>
      <c r="CN580" s="256"/>
      <c r="CO580" s="256"/>
      <c r="CP580" s="256"/>
      <c r="CQ580" s="247"/>
      <c r="CR580" s="64"/>
      <c r="CS580" s="226"/>
      <c r="CT580" s="226"/>
      <c r="CU580" s="226"/>
      <c r="CV580" s="226"/>
      <c r="CW580" s="226"/>
      <c r="CX580" s="247"/>
      <c r="CY580" s="64"/>
      <c r="CZ580" s="256"/>
      <c r="DA580" s="256"/>
      <c r="DB580" s="256"/>
      <c r="DC580" s="256"/>
      <c r="DD580" s="256"/>
    </row>
    <row r="581" spans="1:108" ht="16.5" x14ac:dyDescent="0.3">
      <c r="A581" s="391">
        <v>2022</v>
      </c>
      <c r="B581" s="353" t="s">
        <v>52</v>
      </c>
      <c r="C581" s="354" t="s">
        <v>108</v>
      </c>
      <c r="D581" s="355">
        <v>7960.68309338379</v>
      </c>
      <c r="E581" s="355">
        <v>26174.966435211179</v>
      </c>
      <c r="F581" s="356">
        <v>5111.3349667358398</v>
      </c>
      <c r="G581" s="357">
        <v>39246.984495330813</v>
      </c>
      <c r="H581" s="54"/>
      <c r="I581" s="54"/>
      <c r="BX581" s="247"/>
      <c r="BY581" s="64"/>
      <c r="BZ581" s="254"/>
      <c r="CA581" s="254"/>
      <c r="CB581" s="254"/>
      <c r="CC581" s="254"/>
      <c r="CD581" s="254"/>
      <c r="CE581" s="247"/>
      <c r="CF581" s="64"/>
      <c r="CG581" s="255"/>
      <c r="CH581" s="255"/>
      <c r="CI581" s="255"/>
      <c r="CJ581" s="255"/>
      <c r="CK581" s="255"/>
      <c r="CL581" s="256"/>
      <c r="CM581" s="256"/>
      <c r="CN581" s="256"/>
      <c r="CO581" s="256"/>
      <c r="CP581" s="256"/>
      <c r="CQ581" s="247"/>
      <c r="CR581" s="64"/>
      <c r="CS581" s="226"/>
      <c r="CT581" s="226"/>
      <c r="CU581" s="226"/>
      <c r="CV581" s="226"/>
      <c r="CW581" s="226"/>
      <c r="CX581" s="247"/>
      <c r="CY581" s="64"/>
      <c r="CZ581" s="256"/>
      <c r="DA581" s="256"/>
      <c r="DB581" s="256"/>
      <c r="DC581" s="256"/>
      <c r="DD581" s="256"/>
    </row>
    <row r="582" spans="1:108" ht="16.5" x14ac:dyDescent="0.3">
      <c r="A582" s="411">
        <v>2022</v>
      </c>
      <c r="B582" s="64" t="s">
        <v>40</v>
      </c>
      <c r="C582" s="358" t="s">
        <v>108</v>
      </c>
      <c r="D582" s="359">
        <v>5130.6999653625489</v>
      </c>
      <c r="E582" s="359">
        <v>23960.780518157961</v>
      </c>
      <c r="F582" s="360">
        <v>4805.1699566650404</v>
      </c>
      <c r="G582" s="118">
        <v>33896.650440185549</v>
      </c>
      <c r="H582" s="54"/>
      <c r="I582" s="54"/>
      <c r="BX582" s="247"/>
      <c r="BY582" s="64"/>
      <c r="BZ582" s="254"/>
      <c r="CA582" s="254"/>
      <c r="CB582" s="254"/>
      <c r="CC582" s="254"/>
      <c r="CD582" s="254"/>
      <c r="CE582" s="247"/>
      <c r="CF582" s="64"/>
      <c r="CG582" s="255"/>
      <c r="CH582" s="255"/>
      <c r="CI582" s="255"/>
      <c r="CJ582" s="255"/>
      <c r="CK582" s="255"/>
      <c r="CL582" s="256"/>
      <c r="CM582" s="256"/>
      <c r="CN582" s="256"/>
      <c r="CO582" s="256"/>
      <c r="CP582" s="256"/>
      <c r="CQ582" s="247"/>
      <c r="CR582" s="64"/>
      <c r="CS582" s="226"/>
      <c r="CT582" s="226"/>
      <c r="CU582" s="226"/>
      <c r="CV582" s="226"/>
      <c r="CW582" s="226"/>
      <c r="CX582" s="247"/>
      <c r="CY582" s="64"/>
      <c r="CZ582" s="256"/>
      <c r="DA582" s="256"/>
      <c r="DB582" s="256"/>
      <c r="DC582" s="256"/>
      <c r="DD582" s="256"/>
    </row>
    <row r="583" spans="1:108" ht="16.5" x14ac:dyDescent="0.3">
      <c r="A583" s="391">
        <v>2022</v>
      </c>
      <c r="B583" s="353" t="s">
        <v>42</v>
      </c>
      <c r="C583" s="354" t="s">
        <v>108</v>
      </c>
      <c r="D583" s="355">
        <v>5322.7830221252461</v>
      </c>
      <c r="E583" s="355">
        <v>20777.012980773034</v>
      </c>
      <c r="F583" s="356">
        <v>4396.1899935913079</v>
      </c>
      <c r="G583" s="357">
        <v>30495.985996489591</v>
      </c>
      <c r="H583" s="54"/>
      <c r="I583" s="54"/>
      <c r="BX583" s="247"/>
      <c r="BY583" s="64"/>
      <c r="BZ583" s="254"/>
      <c r="CA583" s="254"/>
      <c r="CB583" s="254"/>
      <c r="CC583" s="254"/>
      <c r="CD583" s="254"/>
      <c r="CE583" s="247"/>
      <c r="CF583" s="64"/>
      <c r="CG583" s="255"/>
      <c r="CH583" s="255"/>
      <c r="CI583" s="255"/>
      <c r="CJ583" s="255"/>
      <c r="CK583" s="255"/>
      <c r="CL583" s="256"/>
      <c r="CM583" s="256"/>
      <c r="CN583" s="256"/>
      <c r="CO583" s="256"/>
      <c r="CP583" s="256"/>
      <c r="CQ583" s="247"/>
      <c r="CR583" s="64"/>
      <c r="CS583" s="226"/>
      <c r="CT583" s="226"/>
      <c r="CU583" s="226"/>
      <c r="CV583" s="226"/>
      <c r="CW583" s="226"/>
      <c r="CX583" s="247"/>
      <c r="CY583" s="64"/>
      <c r="CZ583" s="256"/>
      <c r="DA583" s="256"/>
      <c r="DB583" s="256"/>
      <c r="DC583" s="256"/>
      <c r="DD583" s="256"/>
    </row>
    <row r="584" spans="1:108" ht="16.5" x14ac:dyDescent="0.3">
      <c r="A584" s="411">
        <v>2022</v>
      </c>
      <c r="B584" s="64" t="s">
        <v>43</v>
      </c>
      <c r="C584" s="358" t="s">
        <v>108</v>
      </c>
      <c r="D584" s="359">
        <v>4992.3929624633793</v>
      </c>
      <c r="E584" s="359">
        <v>20418.163509977905</v>
      </c>
      <c r="F584" s="360">
        <v>3488.8110028076167</v>
      </c>
      <c r="G584" s="118">
        <v>28899.367475248902</v>
      </c>
      <c r="H584" s="54"/>
      <c r="I584" s="54"/>
      <c r="BX584" s="247"/>
      <c r="BY584" s="64"/>
      <c r="BZ584" s="254"/>
      <c r="CA584" s="254"/>
      <c r="CB584" s="254"/>
      <c r="CC584" s="254"/>
      <c r="CD584" s="254"/>
      <c r="CE584" s="247"/>
      <c r="CF584" s="64"/>
      <c r="CG584" s="255"/>
      <c r="CH584" s="255"/>
      <c r="CI584" s="255"/>
      <c r="CJ584" s="255"/>
      <c r="CK584" s="255"/>
      <c r="CL584" s="256"/>
      <c r="CM584" s="256"/>
      <c r="CN584" s="256"/>
      <c r="CO584" s="256"/>
      <c r="CP584" s="256"/>
      <c r="CQ584" s="247"/>
      <c r="CR584" s="64"/>
      <c r="CS584" s="226"/>
      <c r="CT584" s="226"/>
      <c r="CU584" s="226"/>
      <c r="CV584" s="226"/>
      <c r="CW584" s="226"/>
      <c r="CX584" s="247"/>
      <c r="CY584" s="64"/>
      <c r="CZ584" s="256"/>
      <c r="DA584" s="256"/>
      <c r="DB584" s="256"/>
      <c r="DC584" s="256"/>
      <c r="DD584" s="256"/>
    </row>
    <row r="585" spans="1:108" ht="16.5" x14ac:dyDescent="0.3">
      <c r="A585" s="391">
        <v>2022</v>
      </c>
      <c r="B585" s="353" t="s">
        <v>44</v>
      </c>
      <c r="C585" s="354" t="s">
        <v>108</v>
      </c>
      <c r="D585" s="355">
        <v>4179.41</v>
      </c>
      <c r="E585" s="355">
        <v>22525.411499999998</v>
      </c>
      <c r="F585" s="356">
        <v>2873.8559999999998</v>
      </c>
      <c r="G585" s="357">
        <v>29578.677499999998</v>
      </c>
      <c r="H585" s="54"/>
      <c r="I585" s="54"/>
      <c r="BX585" s="247"/>
      <c r="BY585" s="64"/>
      <c r="BZ585" s="254"/>
      <c r="CA585" s="254"/>
      <c r="CB585" s="254"/>
      <c r="CC585" s="254"/>
      <c r="CD585" s="254"/>
      <c r="CE585" s="247"/>
      <c r="CF585" s="64"/>
      <c r="CG585" s="255"/>
      <c r="CH585" s="255"/>
      <c r="CI585" s="255"/>
      <c r="CJ585" s="255"/>
      <c r="CK585" s="255"/>
      <c r="CL585" s="256"/>
      <c r="CM585" s="256"/>
      <c r="CN585" s="256"/>
      <c r="CO585" s="256"/>
      <c r="CP585" s="256"/>
      <c r="CQ585" s="247"/>
      <c r="CR585" s="64"/>
      <c r="CS585" s="226"/>
      <c r="CT585" s="226"/>
      <c r="CU585" s="226"/>
      <c r="CV585" s="226"/>
      <c r="CW585" s="226"/>
      <c r="CX585" s="247"/>
      <c r="CY585" s="64"/>
      <c r="CZ585" s="256"/>
      <c r="DA585" s="256"/>
      <c r="DB585" s="256"/>
      <c r="DC585" s="256"/>
      <c r="DD585" s="256"/>
    </row>
    <row r="586" spans="1:108" ht="16.5" x14ac:dyDescent="0.3">
      <c r="A586" s="411">
        <v>2022</v>
      </c>
      <c r="B586" s="64" t="s">
        <v>45</v>
      </c>
      <c r="C586" s="358" t="s">
        <v>108</v>
      </c>
      <c r="D586" s="359">
        <v>5361.3699876403816</v>
      </c>
      <c r="E586" s="359">
        <v>23663.798565917969</v>
      </c>
      <c r="F586" s="360">
        <v>3666.0500012207031</v>
      </c>
      <c r="G586" s="118">
        <v>32691.21855477905</v>
      </c>
      <c r="H586" s="54"/>
      <c r="I586" s="54"/>
      <c r="BX586" s="247"/>
      <c r="BY586" s="64"/>
      <c r="BZ586" s="254"/>
      <c r="CA586" s="254"/>
      <c r="CB586" s="254"/>
      <c r="CC586" s="254"/>
      <c r="CD586" s="254"/>
      <c r="CE586" s="247"/>
      <c r="CF586" s="64"/>
      <c r="CG586" s="255"/>
      <c r="CH586" s="255"/>
      <c r="CI586" s="255"/>
      <c r="CJ586" s="255"/>
      <c r="CK586" s="255"/>
      <c r="CL586" s="256"/>
      <c r="CM586" s="256"/>
      <c r="CN586" s="256"/>
      <c r="CO586" s="256"/>
      <c r="CP586" s="256"/>
      <c r="CQ586" s="247"/>
      <c r="CR586" s="64"/>
      <c r="CS586" s="226"/>
      <c r="CT586" s="226"/>
      <c r="CU586" s="226"/>
      <c r="CV586" s="226"/>
      <c r="CW586" s="226"/>
      <c r="CX586" s="247"/>
      <c r="CY586" s="64"/>
      <c r="CZ586" s="256"/>
      <c r="DA586" s="256"/>
      <c r="DB586" s="256"/>
      <c r="DC586" s="256"/>
      <c r="DD586" s="256"/>
    </row>
    <row r="587" spans="1:108" ht="16.5" x14ac:dyDescent="0.3">
      <c r="A587" s="391">
        <v>2022</v>
      </c>
      <c r="B587" s="353" t="s">
        <v>46</v>
      </c>
      <c r="C587" s="354" t="s">
        <v>108</v>
      </c>
      <c r="D587" s="355">
        <v>5039.74</v>
      </c>
      <c r="E587" s="355">
        <v>25856.3815</v>
      </c>
      <c r="F587" s="356">
        <v>3828.125</v>
      </c>
      <c r="G587" s="357">
        <v>34724.246499999994</v>
      </c>
      <c r="H587" s="54"/>
      <c r="I587" s="54"/>
      <c r="BX587" s="247"/>
      <c r="BY587" s="64"/>
      <c r="BZ587" s="254"/>
      <c r="CA587" s="254"/>
      <c r="CB587" s="254"/>
      <c r="CC587" s="254"/>
      <c r="CD587" s="254"/>
      <c r="CE587" s="247"/>
      <c r="CF587" s="64"/>
      <c r="CG587" s="255"/>
      <c r="CH587" s="255"/>
      <c r="CI587" s="255"/>
      <c r="CJ587" s="255"/>
      <c r="CK587" s="255"/>
      <c r="CL587" s="256"/>
      <c r="CM587" s="256"/>
      <c r="CN587" s="256"/>
      <c r="CO587" s="256"/>
      <c r="CP587" s="256"/>
      <c r="CQ587" s="247"/>
      <c r="CR587" s="64"/>
      <c r="CS587" s="226"/>
      <c r="CT587" s="226"/>
      <c r="CU587" s="226"/>
      <c r="CV587" s="226"/>
      <c r="CW587" s="226"/>
      <c r="CX587" s="247"/>
      <c r="CY587" s="64"/>
      <c r="CZ587" s="256"/>
      <c r="DA587" s="256"/>
      <c r="DB587" s="256"/>
      <c r="DC587" s="256"/>
      <c r="DD587" s="256"/>
    </row>
    <row r="588" spans="1:108" ht="16.5" x14ac:dyDescent="0.3">
      <c r="A588" s="411">
        <v>2022</v>
      </c>
      <c r="B588" s="64" t="s">
        <v>47</v>
      </c>
      <c r="C588" s="358" t="s">
        <v>108</v>
      </c>
      <c r="D588" s="359">
        <v>4930.0500244140621</v>
      </c>
      <c r="E588" s="359">
        <v>23992.736497421269</v>
      </c>
      <c r="F588" s="360">
        <v>3197.584972229005</v>
      </c>
      <c r="G588" s="118">
        <v>32120.371494064333</v>
      </c>
      <c r="H588" s="54"/>
      <c r="I588" s="54"/>
      <c r="BX588" s="247"/>
      <c r="BY588" s="64"/>
      <c r="BZ588" s="254"/>
      <c r="CA588" s="254"/>
      <c r="CB588" s="254"/>
      <c r="CC588" s="254"/>
      <c r="CD588" s="254"/>
      <c r="CE588" s="247"/>
      <c r="CF588" s="64"/>
      <c r="CG588" s="255"/>
      <c r="CH588" s="255"/>
      <c r="CI588" s="255"/>
      <c r="CJ588" s="255"/>
      <c r="CK588" s="255"/>
      <c r="CL588" s="256"/>
      <c r="CM588" s="256"/>
      <c r="CN588" s="256"/>
      <c r="CO588" s="256"/>
      <c r="CP588" s="256"/>
      <c r="CQ588" s="247"/>
      <c r="CR588" s="64"/>
      <c r="CS588" s="226"/>
      <c r="CT588" s="226"/>
      <c r="CU588" s="226"/>
      <c r="CV588" s="226"/>
      <c r="CW588" s="226"/>
      <c r="CX588" s="247"/>
      <c r="CY588" s="64"/>
      <c r="CZ588" s="256"/>
      <c r="DA588" s="256"/>
      <c r="DB588" s="256"/>
      <c r="DC588" s="256"/>
      <c r="DD588" s="256"/>
    </row>
    <row r="589" spans="1:108" ht="16.5" x14ac:dyDescent="0.3">
      <c r="A589" s="391">
        <v>2022</v>
      </c>
      <c r="B589" s="353" t="s">
        <v>48</v>
      </c>
      <c r="C589" s="354" t="s">
        <v>108</v>
      </c>
      <c r="D589" s="355">
        <v>5182.5900190734865</v>
      </c>
      <c r="E589" s="355">
        <v>24004.931041763306</v>
      </c>
      <c r="F589" s="356">
        <v>3175.6849946594234</v>
      </c>
      <c r="G589" s="357">
        <v>32363.206055496215</v>
      </c>
      <c r="H589" s="54"/>
      <c r="I589" s="54"/>
      <c r="BX589" s="247"/>
      <c r="BY589" s="64"/>
      <c r="BZ589" s="254"/>
      <c r="CA589" s="254"/>
      <c r="CB589" s="254"/>
      <c r="CC589" s="254"/>
      <c r="CD589" s="254"/>
      <c r="CE589" s="247"/>
      <c r="CF589" s="64"/>
      <c r="CG589" s="255"/>
      <c r="CH589" s="255"/>
      <c r="CI589" s="255"/>
      <c r="CJ589" s="255"/>
      <c r="CK589" s="255"/>
      <c r="CL589" s="256"/>
      <c r="CM589" s="256"/>
      <c r="CN589" s="256"/>
      <c r="CO589" s="256"/>
      <c r="CP589" s="256"/>
      <c r="CQ589" s="247"/>
      <c r="CR589" s="64"/>
      <c r="CS589" s="226"/>
      <c r="CT589" s="226"/>
      <c r="CU589" s="226"/>
      <c r="CV589" s="226"/>
      <c r="CW589" s="226"/>
      <c r="CX589" s="247"/>
      <c r="CY589" s="64"/>
      <c r="CZ589" s="256"/>
      <c r="DA589" s="256"/>
      <c r="DB589" s="256"/>
      <c r="DC589" s="256"/>
      <c r="DD589" s="256"/>
    </row>
    <row r="590" spans="1:108" ht="16.5" x14ac:dyDescent="0.3">
      <c r="A590" s="411">
        <v>2022</v>
      </c>
      <c r="B590" s="64" t="s">
        <v>49</v>
      </c>
      <c r="C590" s="358" t="s">
        <v>108</v>
      </c>
      <c r="D590" s="359">
        <v>5303.9699927520751</v>
      </c>
      <c r="E590" s="359">
        <v>24924.70003062439</v>
      </c>
      <c r="F590" s="360">
        <v>2079.900006561279</v>
      </c>
      <c r="G590" s="118">
        <v>32308.570029937746</v>
      </c>
      <c r="H590" s="54"/>
      <c r="I590" s="54"/>
      <c r="BX590" s="247"/>
      <c r="BY590" s="64"/>
      <c r="BZ590" s="254"/>
      <c r="CA590" s="254"/>
      <c r="CB590" s="254"/>
      <c r="CC590" s="254"/>
      <c r="CD590" s="254"/>
      <c r="CE590" s="247"/>
      <c r="CF590" s="64"/>
      <c r="CG590" s="255"/>
      <c r="CH590" s="255"/>
      <c r="CI590" s="255"/>
      <c r="CJ590" s="255"/>
      <c r="CK590" s="255"/>
      <c r="CL590" s="256"/>
      <c r="CM590" s="256"/>
      <c r="CN590" s="256"/>
      <c r="CO590" s="256"/>
      <c r="CP590" s="256"/>
      <c r="CQ590" s="247"/>
      <c r="CR590" s="64"/>
      <c r="CS590" s="226"/>
      <c r="CT590" s="226"/>
      <c r="CU590" s="226"/>
      <c r="CV590" s="226"/>
      <c r="CW590" s="226"/>
      <c r="CX590" s="247"/>
      <c r="CY590" s="64"/>
      <c r="CZ590" s="256"/>
      <c r="DA590" s="256"/>
      <c r="DB590" s="256"/>
      <c r="DC590" s="256"/>
      <c r="DD590" s="256"/>
    </row>
    <row r="591" spans="1:108" ht="16.5" x14ac:dyDescent="0.3">
      <c r="A591" s="391">
        <v>2023</v>
      </c>
      <c r="B591" s="353" t="s">
        <v>50</v>
      </c>
      <c r="C591" s="354" t="s">
        <v>108</v>
      </c>
      <c r="D591" s="355">
        <v>4083.7000387573253</v>
      </c>
      <c r="E591" s="355">
        <v>22749.548957214356</v>
      </c>
      <c r="F591" s="356">
        <v>1961.4580012893673</v>
      </c>
      <c r="G591" s="357">
        <v>28794.706997261048</v>
      </c>
      <c r="H591" s="54"/>
      <c r="I591" s="54"/>
      <c r="BX591" s="247"/>
      <c r="BY591" s="64"/>
      <c r="BZ591" s="254"/>
      <c r="CA591" s="254"/>
      <c r="CB591" s="254"/>
      <c r="CC591" s="254"/>
      <c r="CD591" s="254"/>
      <c r="CE591" s="247"/>
      <c r="CF591" s="64"/>
      <c r="CG591" s="255"/>
      <c r="CH591" s="255"/>
      <c r="CI591" s="255"/>
      <c r="CJ591" s="255"/>
      <c r="CK591" s="255"/>
      <c r="CL591" s="256"/>
      <c r="CM591" s="256"/>
      <c r="CN591" s="256"/>
      <c r="CO591" s="256"/>
      <c r="CP591" s="256"/>
      <c r="CQ591" s="247"/>
      <c r="CR591" s="64"/>
      <c r="CS591" s="226"/>
      <c r="CT591" s="226"/>
      <c r="CU591" s="226"/>
      <c r="CV591" s="226"/>
      <c r="CW591" s="226"/>
      <c r="CX591" s="247"/>
      <c r="CY591" s="64"/>
      <c r="CZ591" s="256"/>
      <c r="DA591" s="256"/>
      <c r="DB591" s="256"/>
      <c r="DC591" s="256"/>
      <c r="DD591" s="256"/>
    </row>
    <row r="592" spans="1:108" ht="16.5" x14ac:dyDescent="0.3">
      <c r="A592" s="411">
        <v>2023</v>
      </c>
      <c r="B592" s="64" t="s">
        <v>51</v>
      </c>
      <c r="C592" s="358" t="s">
        <v>108</v>
      </c>
      <c r="D592" s="359">
        <v>4338.7699890000004</v>
      </c>
      <c r="E592" s="359">
        <v>24820.603031999999</v>
      </c>
      <c r="F592" s="360">
        <v>1764.2650016000002</v>
      </c>
      <c r="G592" s="118">
        <v>30923.6380226</v>
      </c>
      <c r="H592" s="54"/>
      <c r="I592" s="54"/>
      <c r="BX592" s="247"/>
      <c r="BY592" s="64"/>
      <c r="BZ592" s="254"/>
      <c r="CA592" s="254"/>
      <c r="CB592" s="254"/>
      <c r="CC592" s="254"/>
      <c r="CD592" s="254"/>
      <c r="CE592" s="247"/>
      <c r="CF592" s="64"/>
      <c r="CG592" s="255"/>
      <c r="CH592" s="255"/>
      <c r="CI592" s="255"/>
      <c r="CJ592" s="255"/>
      <c r="CK592" s="255"/>
      <c r="CL592" s="256"/>
      <c r="CM592" s="256"/>
      <c r="CN592" s="256"/>
      <c r="CO592" s="256"/>
      <c r="CP592" s="256"/>
      <c r="CQ592" s="247"/>
      <c r="CR592" s="64"/>
      <c r="CS592" s="226"/>
      <c r="CT592" s="226"/>
      <c r="CU592" s="226"/>
      <c r="CV592" s="226"/>
      <c r="CW592" s="226"/>
      <c r="CX592" s="247"/>
      <c r="CY592" s="64"/>
      <c r="CZ592" s="256"/>
      <c r="DA592" s="256"/>
      <c r="DB592" s="256"/>
      <c r="DC592" s="256"/>
      <c r="DD592" s="256"/>
    </row>
    <row r="593" spans="1:108" ht="16.5" x14ac:dyDescent="0.3">
      <c r="A593" s="391">
        <v>2023</v>
      </c>
      <c r="B593" s="353" t="s">
        <v>52</v>
      </c>
      <c r="C593" s="354" t="s">
        <v>108</v>
      </c>
      <c r="D593" s="355">
        <v>5725.5899601364154</v>
      </c>
      <c r="E593" s="355">
        <v>26380.136946441646</v>
      </c>
      <c r="F593" s="356">
        <v>3055.1549865722654</v>
      </c>
      <c r="G593" s="357">
        <v>35160.881893150327</v>
      </c>
      <c r="H593" s="54"/>
      <c r="I593" s="54"/>
      <c r="BX593" s="247"/>
      <c r="BY593" s="64"/>
      <c r="BZ593" s="254"/>
      <c r="CA593" s="254"/>
      <c r="CB593" s="254"/>
      <c r="CC593" s="254"/>
      <c r="CD593" s="254"/>
      <c r="CE593" s="247"/>
      <c r="CF593" s="64"/>
      <c r="CG593" s="255"/>
      <c r="CH593" s="255"/>
      <c r="CI593" s="255"/>
      <c r="CJ593" s="255"/>
      <c r="CK593" s="255"/>
      <c r="CL593" s="256"/>
      <c r="CM593" s="256"/>
      <c r="CN593" s="256"/>
      <c r="CO593" s="256"/>
      <c r="CP593" s="256"/>
      <c r="CQ593" s="247"/>
      <c r="CR593" s="64"/>
      <c r="CS593" s="226"/>
      <c r="CT593" s="226"/>
      <c r="CU593" s="226"/>
      <c r="CV593" s="226"/>
      <c r="CW593" s="226"/>
      <c r="CX593" s="247"/>
      <c r="CY593" s="64"/>
      <c r="CZ593" s="256"/>
      <c r="DA593" s="256"/>
      <c r="DB593" s="256"/>
      <c r="DC593" s="256"/>
      <c r="DD593" s="256"/>
    </row>
    <row r="594" spans="1:108" ht="16.5" x14ac:dyDescent="0.3">
      <c r="A594" s="411">
        <v>2023</v>
      </c>
      <c r="B594" s="64" t="s">
        <v>40</v>
      </c>
      <c r="C594" s="358" t="s">
        <v>108</v>
      </c>
      <c r="D594" s="359">
        <v>4818.94998626709</v>
      </c>
      <c r="E594" s="359">
        <v>22340.317987365728</v>
      </c>
      <c r="F594" s="360">
        <v>2692.9349908447271</v>
      </c>
      <c r="G594" s="118">
        <v>29852.202964477543</v>
      </c>
      <c r="H594" s="54"/>
      <c r="I594" s="54"/>
      <c r="BX594" s="247"/>
      <c r="BY594" s="64"/>
      <c r="BZ594" s="254"/>
      <c r="CA594" s="254"/>
      <c r="CB594" s="254"/>
      <c r="CC594" s="254"/>
      <c r="CD594" s="254"/>
      <c r="CE594" s="247"/>
      <c r="CF594" s="64"/>
      <c r="CG594" s="255"/>
      <c r="CH594" s="255"/>
      <c r="CI594" s="255"/>
      <c r="CJ594" s="255"/>
      <c r="CK594" s="255"/>
      <c r="CL594" s="256"/>
      <c r="CM594" s="256"/>
      <c r="CN594" s="256"/>
      <c r="CO594" s="256"/>
      <c r="CP594" s="256"/>
      <c r="CQ594" s="247"/>
      <c r="CR594" s="64"/>
      <c r="CS594" s="226"/>
      <c r="CT594" s="226"/>
      <c r="CU594" s="226"/>
      <c r="CV594" s="226"/>
      <c r="CW594" s="226"/>
      <c r="CX594" s="247"/>
      <c r="CY594" s="64"/>
      <c r="CZ594" s="256"/>
      <c r="DA594" s="256"/>
      <c r="DB594" s="256"/>
      <c r="DC594" s="256"/>
      <c r="DD594" s="256"/>
    </row>
    <row r="595" spans="1:108" ht="16.5" x14ac:dyDescent="0.3">
      <c r="A595" s="391">
        <v>2023</v>
      </c>
      <c r="B595" s="353" t="s">
        <v>42</v>
      </c>
      <c r="C595" s="354" t="s">
        <v>108</v>
      </c>
      <c r="D595" s="355">
        <v>5045.7689703979504</v>
      </c>
      <c r="E595" s="355">
        <v>23529.489512664804</v>
      </c>
      <c r="F595" s="356">
        <v>2933.830011901855</v>
      </c>
      <c r="G595" s="357">
        <v>31509.088494964606</v>
      </c>
      <c r="H595" s="54"/>
      <c r="I595" s="54"/>
      <c r="BX595" s="247"/>
      <c r="BY595" s="64"/>
      <c r="BZ595" s="254"/>
      <c r="CA595" s="254"/>
      <c r="CB595" s="254"/>
      <c r="CC595" s="254"/>
      <c r="CD595" s="254"/>
      <c r="CE595" s="247"/>
      <c r="CF595" s="64"/>
      <c r="CG595" s="255"/>
      <c r="CH595" s="255"/>
      <c r="CI595" s="255"/>
      <c r="CJ595" s="255"/>
      <c r="CK595" s="255"/>
      <c r="CL595" s="256"/>
      <c r="CM595" s="256"/>
      <c r="CN595" s="256"/>
      <c r="CO595" s="256"/>
      <c r="CP595" s="256"/>
      <c r="CQ595" s="247"/>
      <c r="CR595" s="64"/>
      <c r="CS595" s="226"/>
      <c r="CT595" s="226"/>
      <c r="CU595" s="226"/>
      <c r="CV595" s="226"/>
      <c r="CW595" s="226"/>
      <c r="CX595" s="247"/>
      <c r="CY595" s="64"/>
      <c r="CZ595" s="256"/>
      <c r="DA595" s="256"/>
      <c r="DB595" s="256"/>
      <c r="DC595" s="256"/>
      <c r="DD595" s="256"/>
    </row>
    <row r="596" spans="1:108" ht="16.5" x14ac:dyDescent="0.3">
      <c r="A596" s="411">
        <v>2023</v>
      </c>
      <c r="B596" s="64" t="s">
        <v>43</v>
      </c>
      <c r="C596" s="358" t="s">
        <v>108</v>
      </c>
      <c r="D596" s="359">
        <v>5842.1430060000002</v>
      </c>
      <c r="E596" s="359">
        <v>22430.174069999997</v>
      </c>
      <c r="F596" s="360">
        <v>2631.2474755000003</v>
      </c>
      <c r="G596" s="118">
        <v>30903.564551500003</v>
      </c>
      <c r="H596" s="54"/>
      <c r="I596" s="54"/>
      <c r="BX596" s="247"/>
      <c r="BY596" s="64"/>
      <c r="BZ596" s="254"/>
      <c r="CA596" s="254"/>
      <c r="CB596" s="254"/>
      <c r="CC596" s="254"/>
      <c r="CD596" s="254"/>
      <c r="CE596" s="247"/>
      <c r="CF596" s="64"/>
      <c r="CG596" s="255"/>
      <c r="CH596" s="255"/>
      <c r="CI596" s="255"/>
      <c r="CJ596" s="255"/>
      <c r="CK596" s="255"/>
      <c r="CL596" s="256"/>
      <c r="CM596" s="256"/>
      <c r="CN596" s="256"/>
      <c r="CO596" s="256"/>
      <c r="CP596" s="256"/>
      <c r="CQ596" s="247"/>
      <c r="CR596" s="64"/>
      <c r="CS596" s="226"/>
      <c r="CT596" s="226"/>
      <c r="CU596" s="226"/>
      <c r="CV596" s="226"/>
      <c r="CW596" s="226"/>
      <c r="CX596" s="247"/>
      <c r="CY596" s="64"/>
      <c r="CZ596" s="256"/>
      <c r="DA596" s="256"/>
      <c r="DB596" s="256"/>
      <c r="DC596" s="256"/>
      <c r="DD596" s="256"/>
    </row>
    <row r="597" spans="1:108" ht="16.5" x14ac:dyDescent="0.3">
      <c r="A597" s="391">
        <v>2023</v>
      </c>
      <c r="B597" s="353" t="s">
        <v>44</v>
      </c>
      <c r="C597" s="354" t="s">
        <v>108</v>
      </c>
      <c r="D597" s="355">
        <v>6341.6550000000007</v>
      </c>
      <c r="E597" s="355">
        <v>20995.4725</v>
      </c>
      <c r="F597" s="356">
        <v>2835.9794999999999</v>
      </c>
      <c r="G597" s="357">
        <v>30173.107000000004</v>
      </c>
      <c r="H597" s="54"/>
      <c r="I597" s="54"/>
      <c r="BX597" s="247"/>
      <c r="BY597" s="64"/>
      <c r="BZ597" s="254"/>
      <c r="CA597" s="254"/>
      <c r="CB597" s="254"/>
      <c r="CC597" s="254"/>
      <c r="CD597" s="254"/>
      <c r="CE597" s="247"/>
      <c r="CF597" s="64"/>
      <c r="CG597" s="255"/>
      <c r="CH597" s="255"/>
      <c r="CI597" s="255"/>
      <c r="CJ597" s="255"/>
      <c r="CK597" s="255"/>
      <c r="CL597" s="256"/>
      <c r="CM597" s="256"/>
      <c r="CN597" s="256"/>
      <c r="CO597" s="256"/>
      <c r="CP597" s="256"/>
      <c r="CQ597" s="247"/>
      <c r="CR597" s="64"/>
      <c r="CS597" s="226"/>
      <c r="CT597" s="226"/>
      <c r="CU597" s="226"/>
      <c r="CV597" s="226"/>
      <c r="CW597" s="226"/>
      <c r="CX597" s="247"/>
      <c r="CY597" s="64"/>
      <c r="CZ597" s="256"/>
      <c r="DA597" s="256"/>
      <c r="DB597" s="256"/>
      <c r="DC597" s="256"/>
      <c r="DD597" s="256"/>
    </row>
    <row r="598" spans="1:108" ht="16.5" x14ac:dyDescent="0.3">
      <c r="A598" s="411">
        <v>2023</v>
      </c>
      <c r="B598" s="64" t="s">
        <v>45</v>
      </c>
      <c r="C598" s="358" t="s">
        <v>108</v>
      </c>
      <c r="D598" s="359">
        <v>7356.4599551391602</v>
      </c>
      <c r="E598" s="359">
        <v>23159.052447357179</v>
      </c>
      <c r="F598" s="360">
        <v>2081.2305012130746</v>
      </c>
      <c r="G598" s="118">
        <v>32596.742903709412</v>
      </c>
      <c r="H598" s="54"/>
      <c r="I598" s="54"/>
      <c r="BX598" s="247"/>
      <c r="BY598" s="64"/>
      <c r="BZ598" s="254"/>
      <c r="CA598" s="254"/>
      <c r="CB598" s="254"/>
      <c r="CC598" s="254"/>
      <c r="CD598" s="254"/>
      <c r="CE598" s="247"/>
      <c r="CF598" s="64"/>
      <c r="CG598" s="255"/>
      <c r="CH598" s="255"/>
      <c r="CI598" s="255"/>
      <c r="CJ598" s="255"/>
      <c r="CK598" s="255"/>
      <c r="CL598" s="256"/>
      <c r="CM598" s="256"/>
      <c r="CN598" s="256"/>
      <c r="CO598" s="256"/>
      <c r="CP598" s="256"/>
      <c r="CQ598" s="247"/>
      <c r="CR598" s="64"/>
      <c r="CS598" s="226"/>
      <c r="CT598" s="226"/>
      <c r="CU598" s="226"/>
      <c r="CV598" s="226"/>
      <c r="CW598" s="226"/>
      <c r="CX598" s="247"/>
      <c r="CY598" s="64"/>
      <c r="CZ598" s="256"/>
      <c r="DA598" s="256"/>
      <c r="DB598" s="256"/>
      <c r="DC598" s="256"/>
      <c r="DD598" s="256"/>
    </row>
    <row r="599" spans="1:108" ht="16.5" x14ac:dyDescent="0.3">
      <c r="A599" s="391">
        <v>2023</v>
      </c>
      <c r="B599" s="353" t="s">
        <v>46</v>
      </c>
      <c r="C599" s="354" t="s">
        <v>108</v>
      </c>
      <c r="D599" s="355">
        <v>6808.8230000000003</v>
      </c>
      <c r="E599" s="355">
        <v>26918.872499999994</v>
      </c>
      <c r="F599" s="356">
        <v>2411.8530000000001</v>
      </c>
      <c r="G599" s="357">
        <v>36139.548499999997</v>
      </c>
      <c r="H599" s="54"/>
      <c r="I599" s="54"/>
      <c r="BX599" s="247"/>
      <c r="BY599" s="64"/>
      <c r="BZ599" s="254"/>
      <c r="CA599" s="254"/>
      <c r="CB599" s="254"/>
      <c r="CC599" s="254"/>
      <c r="CD599" s="254"/>
      <c r="CE599" s="247"/>
      <c r="CF599" s="64"/>
      <c r="CG599" s="255"/>
      <c r="CH599" s="255"/>
      <c r="CI599" s="255"/>
      <c r="CJ599" s="255"/>
      <c r="CK599" s="255"/>
      <c r="CL599" s="256"/>
      <c r="CM599" s="256"/>
      <c r="CN599" s="256"/>
      <c r="CO599" s="256"/>
      <c r="CP599" s="256"/>
      <c r="CQ599" s="247"/>
      <c r="CR599" s="64"/>
      <c r="CS599" s="226"/>
      <c r="CT599" s="226"/>
      <c r="CU599" s="226"/>
      <c r="CV599" s="226"/>
      <c r="CW599" s="226"/>
      <c r="CX599" s="247"/>
      <c r="CY599" s="64"/>
      <c r="CZ599" s="256"/>
      <c r="DA599" s="256"/>
      <c r="DB599" s="256"/>
      <c r="DC599" s="256"/>
      <c r="DD599" s="256"/>
    </row>
    <row r="600" spans="1:108" ht="16.5" x14ac:dyDescent="0.3">
      <c r="A600" s="411">
        <v>2023</v>
      </c>
      <c r="B600" s="64" t="s">
        <v>47</v>
      </c>
      <c r="C600" s="358" t="s">
        <v>108</v>
      </c>
      <c r="D600" s="359">
        <v>6417.35</v>
      </c>
      <c r="E600" s="359">
        <v>25229.9575</v>
      </c>
      <c r="F600" s="360">
        <v>3279.7335000000003</v>
      </c>
      <c r="G600" s="118">
        <v>34927.040999999997</v>
      </c>
      <c r="H600" s="54"/>
      <c r="I600" s="54"/>
      <c r="BX600" s="247"/>
      <c r="BY600" s="64"/>
      <c r="BZ600" s="254"/>
      <c r="CA600" s="254"/>
      <c r="CB600" s="254"/>
      <c r="CC600" s="254"/>
      <c r="CD600" s="254"/>
      <c r="CE600" s="247"/>
      <c r="CF600" s="64"/>
      <c r="CG600" s="255"/>
      <c r="CH600" s="255"/>
      <c r="CI600" s="255"/>
      <c r="CJ600" s="255"/>
      <c r="CK600" s="255"/>
      <c r="CL600" s="256"/>
      <c r="CM600" s="256"/>
      <c r="CN600" s="256"/>
      <c r="CO600" s="256"/>
      <c r="CP600" s="256"/>
      <c r="CQ600" s="247"/>
      <c r="CR600" s="64"/>
      <c r="CS600" s="226"/>
      <c r="CT600" s="226"/>
      <c r="CU600" s="226"/>
      <c r="CV600" s="226"/>
      <c r="CW600" s="226"/>
      <c r="CX600" s="247"/>
      <c r="CY600" s="64"/>
      <c r="CZ600" s="256"/>
      <c r="DA600" s="256"/>
      <c r="DB600" s="256"/>
      <c r="DC600" s="256"/>
      <c r="DD600" s="256"/>
    </row>
    <row r="601" spans="1:108" ht="16.5" x14ac:dyDescent="0.3">
      <c r="A601" s="391">
        <v>2023</v>
      </c>
      <c r="B601" s="353" t="s">
        <v>48</v>
      </c>
      <c r="C601" s="354" t="s">
        <v>108</v>
      </c>
      <c r="D601" s="355">
        <v>7076.3499999999995</v>
      </c>
      <c r="E601" s="355">
        <v>22303.65</v>
      </c>
      <c r="F601" s="356">
        <v>3662.7455000000004</v>
      </c>
      <c r="G601" s="357">
        <v>33042.745500000005</v>
      </c>
      <c r="H601" s="54"/>
      <c r="I601" s="54"/>
      <c r="BX601" s="247"/>
      <c r="BY601" s="64"/>
      <c r="BZ601" s="254"/>
      <c r="CA601" s="254"/>
      <c r="CB601" s="254"/>
      <c r="CC601" s="254"/>
      <c r="CD601" s="254"/>
      <c r="CE601" s="247"/>
      <c r="CF601" s="64"/>
      <c r="CG601" s="255"/>
      <c r="CH601" s="255"/>
      <c r="CI601" s="255"/>
      <c r="CJ601" s="255"/>
      <c r="CK601" s="255"/>
      <c r="CL601" s="256"/>
      <c r="CM601" s="256"/>
      <c r="CN601" s="256"/>
      <c r="CO601" s="256"/>
      <c r="CP601" s="256"/>
      <c r="CQ601" s="247"/>
      <c r="CR601" s="64"/>
      <c r="CS601" s="226"/>
      <c r="CT601" s="226"/>
      <c r="CU601" s="226"/>
      <c r="CV601" s="226"/>
      <c r="CW601" s="226"/>
      <c r="CX601" s="247"/>
      <c r="CY601" s="64"/>
      <c r="CZ601" s="256"/>
      <c r="DA601" s="256"/>
      <c r="DB601" s="256"/>
      <c r="DC601" s="256"/>
      <c r="DD601" s="256"/>
    </row>
    <row r="602" spans="1:108" ht="16.5" x14ac:dyDescent="0.3">
      <c r="A602" s="411">
        <v>2023</v>
      </c>
      <c r="B602" s="64" t="s">
        <v>49</v>
      </c>
      <c r="C602" s="358" t="s">
        <v>108</v>
      </c>
      <c r="D602" s="359">
        <v>6756.24</v>
      </c>
      <c r="E602" s="359">
        <v>25573.212499999998</v>
      </c>
      <c r="F602" s="360">
        <v>1883.4755</v>
      </c>
      <c r="G602" s="118">
        <v>34212.928</v>
      </c>
      <c r="H602" s="54"/>
      <c r="I602" s="54"/>
      <c r="BX602" s="247"/>
      <c r="BY602" s="64"/>
      <c r="BZ602" s="254"/>
      <c r="CA602" s="254"/>
      <c r="CB602" s="254"/>
      <c r="CC602" s="254"/>
      <c r="CD602" s="254"/>
      <c r="CE602" s="247"/>
      <c r="CF602" s="64"/>
      <c r="CG602" s="255"/>
      <c r="CH602" s="255"/>
      <c r="CI602" s="255"/>
      <c r="CJ602" s="255"/>
      <c r="CK602" s="255"/>
      <c r="CL602" s="256"/>
      <c r="CM602" s="256"/>
      <c r="CN602" s="256"/>
      <c r="CO602" s="256"/>
      <c r="CP602" s="256"/>
      <c r="CQ602" s="247"/>
      <c r="CR602" s="64"/>
      <c r="CS602" s="226"/>
      <c r="CT602" s="226"/>
      <c r="CU602" s="226"/>
      <c r="CV602" s="226"/>
      <c r="CW602" s="226"/>
      <c r="CX602" s="247"/>
      <c r="CY602" s="64"/>
      <c r="CZ602" s="256"/>
      <c r="DA602" s="256"/>
      <c r="DB602" s="256"/>
      <c r="DC602" s="256"/>
      <c r="DD602" s="256"/>
    </row>
    <row r="603" spans="1:108" ht="16.5" x14ac:dyDescent="0.3">
      <c r="A603" s="391">
        <v>2024</v>
      </c>
      <c r="B603" s="353" t="s">
        <v>50</v>
      </c>
      <c r="C603" s="354" t="s">
        <v>108</v>
      </c>
      <c r="D603" s="355">
        <v>5709.1900000000005</v>
      </c>
      <c r="E603" s="355">
        <v>21089.54</v>
      </c>
      <c r="F603" s="356">
        <v>2104.9049999999997</v>
      </c>
      <c r="G603" s="357">
        <v>28903.634999999998</v>
      </c>
      <c r="H603" s="54"/>
      <c r="I603" s="54"/>
      <c r="BX603" s="247"/>
      <c r="BY603" s="64"/>
      <c r="BZ603" s="254"/>
      <c r="CA603" s="254"/>
      <c r="CB603" s="254"/>
      <c r="CC603" s="254"/>
      <c r="CD603" s="254"/>
      <c r="CE603" s="247"/>
      <c r="CF603" s="64"/>
      <c r="CG603" s="255"/>
      <c r="CH603" s="255"/>
      <c r="CI603" s="255"/>
      <c r="CJ603" s="255"/>
      <c r="CK603" s="255"/>
      <c r="CL603" s="256"/>
      <c r="CM603" s="256"/>
      <c r="CN603" s="256"/>
      <c r="CO603" s="256"/>
      <c r="CP603" s="256"/>
      <c r="CQ603" s="247"/>
      <c r="CR603" s="64"/>
      <c r="CS603" s="226"/>
      <c r="CT603" s="226"/>
      <c r="CU603" s="226"/>
      <c r="CV603" s="226"/>
      <c r="CW603" s="226"/>
      <c r="CX603" s="247"/>
      <c r="CY603" s="64"/>
      <c r="CZ603" s="256"/>
      <c r="DA603" s="256"/>
      <c r="DB603" s="256"/>
      <c r="DC603" s="256"/>
      <c r="DD603" s="256"/>
    </row>
    <row r="604" spans="1:108" ht="16.5" x14ac:dyDescent="0.3">
      <c r="A604" s="411">
        <v>2024</v>
      </c>
      <c r="B604" s="64" t="s">
        <v>51</v>
      </c>
      <c r="C604" s="358" t="s">
        <v>108</v>
      </c>
      <c r="D604" s="359">
        <v>7989.99</v>
      </c>
      <c r="E604" s="359">
        <v>21971.06</v>
      </c>
      <c r="F604" s="360">
        <v>2119.6800000000003</v>
      </c>
      <c r="G604" s="118">
        <v>32080.730000000003</v>
      </c>
      <c r="H604" s="54"/>
      <c r="I604" s="54"/>
      <c r="BX604" s="247"/>
      <c r="BY604" s="64"/>
      <c r="BZ604" s="254"/>
      <c r="CA604" s="254"/>
      <c r="CB604" s="254"/>
      <c r="CC604" s="254"/>
      <c r="CD604" s="254"/>
      <c r="CE604" s="247"/>
      <c r="CF604" s="64"/>
      <c r="CG604" s="255"/>
      <c r="CH604" s="255"/>
      <c r="CI604" s="255"/>
      <c r="CJ604" s="255"/>
      <c r="CK604" s="255"/>
      <c r="CL604" s="256"/>
      <c r="CM604" s="256"/>
      <c r="CN604" s="256"/>
      <c r="CO604" s="256"/>
      <c r="CP604" s="256"/>
      <c r="CQ604" s="247"/>
      <c r="CR604" s="64"/>
      <c r="CS604" s="226"/>
      <c r="CT604" s="226"/>
      <c r="CU604" s="226"/>
      <c r="CV604" s="226"/>
      <c r="CW604" s="226"/>
      <c r="CX604" s="247"/>
      <c r="CY604" s="64"/>
      <c r="CZ604" s="256"/>
      <c r="DA604" s="256"/>
      <c r="DB604" s="256"/>
      <c r="DC604" s="256"/>
      <c r="DD604" s="256"/>
    </row>
    <row r="605" spans="1:108" ht="16.5" x14ac:dyDescent="0.3">
      <c r="A605" s="391">
        <v>2024</v>
      </c>
      <c r="B605" s="353" t="s">
        <v>52</v>
      </c>
      <c r="C605" s="354" t="s">
        <v>108</v>
      </c>
      <c r="D605" s="355">
        <v>6651.29</v>
      </c>
      <c r="E605" s="355">
        <v>21217.942500000001</v>
      </c>
      <c r="F605" s="356">
        <v>1949.69</v>
      </c>
      <c r="G605" s="357">
        <v>29818.922499999997</v>
      </c>
      <c r="H605" s="54"/>
      <c r="I605" s="54"/>
      <c r="BX605" s="247"/>
      <c r="BY605" s="64"/>
      <c r="BZ605" s="254"/>
      <c r="CA605" s="254"/>
      <c r="CB605" s="254"/>
      <c r="CC605" s="254"/>
      <c r="CD605" s="254"/>
      <c r="CE605" s="247"/>
      <c r="CF605" s="64"/>
      <c r="CG605" s="255"/>
      <c r="CH605" s="255"/>
      <c r="CI605" s="255"/>
      <c r="CJ605" s="255"/>
      <c r="CK605" s="255"/>
      <c r="CL605" s="256"/>
      <c r="CM605" s="256"/>
      <c r="CN605" s="256"/>
      <c r="CO605" s="256"/>
      <c r="CP605" s="256"/>
      <c r="CQ605" s="247"/>
      <c r="CR605" s="64"/>
      <c r="CS605" s="226"/>
      <c r="CT605" s="226"/>
      <c r="CU605" s="226"/>
      <c r="CV605" s="226"/>
      <c r="CW605" s="226"/>
      <c r="CX605" s="247"/>
      <c r="CY605" s="64"/>
      <c r="CZ605" s="256"/>
      <c r="DA605" s="256"/>
      <c r="DB605" s="256"/>
      <c r="DC605" s="256"/>
      <c r="DD605" s="256"/>
    </row>
    <row r="606" spans="1:108" ht="16.5" x14ac:dyDescent="0.3">
      <c r="A606" s="411">
        <v>2024</v>
      </c>
      <c r="B606" s="64" t="s">
        <v>40</v>
      </c>
      <c r="C606" s="358" t="s">
        <v>108</v>
      </c>
      <c r="D606" s="359">
        <v>7251.0399999999991</v>
      </c>
      <c r="E606" s="359">
        <v>25995.572499999998</v>
      </c>
      <c r="F606" s="360">
        <v>1638.625</v>
      </c>
      <c r="G606" s="118">
        <v>34885.237499999996</v>
      </c>
      <c r="H606" s="54"/>
      <c r="I606" s="54"/>
      <c r="BX606" s="247"/>
      <c r="BY606" s="64"/>
      <c r="BZ606" s="254"/>
      <c r="CA606" s="254"/>
      <c r="CB606" s="254"/>
      <c r="CC606" s="254"/>
      <c r="CD606" s="254"/>
      <c r="CE606" s="247"/>
      <c r="CF606" s="64"/>
      <c r="CG606" s="255"/>
      <c r="CH606" s="255"/>
      <c r="CI606" s="255"/>
      <c r="CJ606" s="255"/>
      <c r="CK606" s="255"/>
      <c r="CL606" s="256"/>
      <c r="CM606" s="256"/>
      <c r="CN606" s="256"/>
      <c r="CO606" s="256"/>
      <c r="CP606" s="256"/>
      <c r="CQ606" s="247"/>
      <c r="CR606" s="64"/>
      <c r="CS606" s="226"/>
      <c r="CT606" s="226"/>
      <c r="CU606" s="226"/>
      <c r="CV606" s="226"/>
      <c r="CW606" s="226"/>
      <c r="CX606" s="247"/>
      <c r="CY606" s="64"/>
      <c r="CZ606" s="256"/>
      <c r="DA606" s="256"/>
      <c r="DB606" s="256"/>
      <c r="DC606" s="256"/>
      <c r="DD606" s="256"/>
    </row>
    <row r="607" spans="1:108" ht="16.5" x14ac:dyDescent="0.3">
      <c r="A607" s="391">
        <v>2024</v>
      </c>
      <c r="B607" s="353" t="s">
        <v>42</v>
      </c>
      <c r="C607" s="354" t="s">
        <v>108</v>
      </c>
      <c r="D607" s="355">
        <v>6757.2499999999991</v>
      </c>
      <c r="E607" s="355">
        <v>22286.4925</v>
      </c>
      <c r="F607" s="356">
        <v>1382.7950000000001</v>
      </c>
      <c r="G607" s="357">
        <v>30426.537499999999</v>
      </c>
      <c r="H607" s="54"/>
      <c r="I607" s="54"/>
      <c r="BX607" s="247"/>
      <c r="BY607" s="64"/>
      <c r="BZ607" s="254"/>
      <c r="CA607" s="254"/>
      <c r="CB607" s="254"/>
      <c r="CC607" s="254"/>
      <c r="CD607" s="254"/>
      <c r="CE607" s="247"/>
      <c r="CF607" s="64"/>
      <c r="CG607" s="255"/>
      <c r="CH607" s="255"/>
      <c r="CI607" s="255"/>
      <c r="CJ607" s="255"/>
      <c r="CK607" s="255"/>
      <c r="CL607" s="256"/>
      <c r="CM607" s="256"/>
      <c r="CN607" s="256"/>
      <c r="CO607" s="256"/>
      <c r="CP607" s="256"/>
      <c r="CQ607" s="247"/>
      <c r="CR607" s="64"/>
      <c r="CS607" s="226"/>
      <c r="CT607" s="226"/>
      <c r="CU607" s="226"/>
      <c r="CV607" s="226"/>
      <c r="CW607" s="226"/>
      <c r="CX607" s="247"/>
      <c r="CY607" s="64"/>
      <c r="CZ607" s="256"/>
      <c r="DA607" s="256"/>
      <c r="DB607" s="256"/>
      <c r="DC607" s="256"/>
      <c r="DD607" s="256"/>
    </row>
    <row r="608" spans="1:108" ht="16.5" x14ac:dyDescent="0.3">
      <c r="A608" s="411">
        <v>2024</v>
      </c>
      <c r="B608" s="64" t="s">
        <v>43</v>
      </c>
      <c r="C608" s="358" t="s">
        <v>108</v>
      </c>
      <c r="D608" s="359">
        <v>6233.6799999999985</v>
      </c>
      <c r="E608" s="359">
        <v>21253.145</v>
      </c>
      <c r="F608" s="360">
        <v>954.20749999999998</v>
      </c>
      <c r="G608" s="118">
        <v>28441.032500000001</v>
      </c>
      <c r="H608" s="54"/>
      <c r="I608" s="54"/>
      <c r="BX608" s="247"/>
      <c r="BY608" s="64"/>
      <c r="BZ608" s="254"/>
      <c r="CA608" s="254"/>
      <c r="CB608" s="254"/>
      <c r="CC608" s="254"/>
      <c r="CD608" s="254"/>
      <c r="CE608" s="247"/>
      <c r="CF608" s="64"/>
      <c r="CG608" s="255"/>
      <c r="CH608" s="255"/>
      <c r="CI608" s="255"/>
      <c r="CJ608" s="255"/>
      <c r="CK608" s="255"/>
      <c r="CL608" s="256"/>
      <c r="CM608" s="256"/>
      <c r="CN608" s="256"/>
      <c r="CO608" s="256"/>
      <c r="CP608" s="256"/>
      <c r="CQ608" s="247"/>
      <c r="CR608" s="64"/>
      <c r="CS608" s="226"/>
      <c r="CT608" s="226"/>
      <c r="CU608" s="226"/>
      <c r="CV608" s="226"/>
      <c r="CW608" s="226"/>
      <c r="CX608" s="247"/>
      <c r="CY608" s="64"/>
      <c r="CZ608" s="256"/>
      <c r="DA608" s="256"/>
      <c r="DB608" s="256"/>
      <c r="DC608" s="256"/>
      <c r="DD608" s="256"/>
    </row>
    <row r="609" spans="1:108" ht="16.5" x14ac:dyDescent="0.3">
      <c r="A609" s="391">
        <v>2024</v>
      </c>
      <c r="B609" s="353" t="s">
        <v>44</v>
      </c>
      <c r="C609" s="354" t="s">
        <v>108</v>
      </c>
      <c r="D609" s="355">
        <v>6772.9609999999993</v>
      </c>
      <c r="E609" s="355">
        <v>23791.625</v>
      </c>
      <c r="F609" s="356">
        <v>1411.46</v>
      </c>
      <c r="G609" s="357">
        <v>31976.045999999998</v>
      </c>
      <c r="H609" s="54"/>
      <c r="I609" s="54"/>
      <c r="BX609" s="247"/>
      <c r="BY609" s="64"/>
      <c r="BZ609" s="254"/>
      <c r="CA609" s="254"/>
      <c r="CB609" s="254"/>
      <c r="CC609" s="254"/>
      <c r="CD609" s="254"/>
      <c r="CE609" s="247"/>
      <c r="CF609" s="64"/>
      <c r="CG609" s="255"/>
      <c r="CH609" s="255"/>
      <c r="CI609" s="255"/>
      <c r="CJ609" s="255"/>
      <c r="CK609" s="255"/>
      <c r="CL609" s="256"/>
      <c r="CM609" s="256"/>
      <c r="CN609" s="256"/>
      <c r="CO609" s="256"/>
      <c r="CP609" s="256"/>
      <c r="CQ609" s="247"/>
      <c r="CR609" s="64"/>
      <c r="CS609" s="226"/>
      <c r="CT609" s="226"/>
      <c r="CU609" s="226"/>
      <c r="CV609" s="226"/>
      <c r="CW609" s="226"/>
      <c r="CX609" s="247"/>
      <c r="CY609" s="64"/>
      <c r="CZ609" s="256"/>
      <c r="DA609" s="256"/>
      <c r="DB609" s="256"/>
      <c r="DC609" s="256"/>
      <c r="DD609" s="256"/>
    </row>
    <row r="610" spans="1:108" ht="16.5" x14ac:dyDescent="0.3">
      <c r="A610" s="411">
        <v>2024</v>
      </c>
      <c r="B610" s="64" t="s">
        <v>45</v>
      </c>
      <c r="C610" s="358" t="s">
        <v>108</v>
      </c>
      <c r="D610" s="359">
        <v>5975.1189999999988</v>
      </c>
      <c r="E610" s="359">
        <v>24527.022499999999</v>
      </c>
      <c r="F610" s="360">
        <v>1193.94</v>
      </c>
      <c r="G610" s="118">
        <v>31696.0815</v>
      </c>
      <c r="H610" s="54"/>
      <c r="I610" s="54"/>
      <c r="BX610" s="247"/>
      <c r="BY610" s="64"/>
      <c r="BZ610" s="254"/>
      <c r="CA610" s="254"/>
      <c r="CB610" s="254"/>
      <c r="CC610" s="254"/>
      <c r="CD610" s="254"/>
      <c r="CE610" s="247"/>
      <c r="CF610" s="64"/>
      <c r="CG610" s="255"/>
      <c r="CH610" s="255"/>
      <c r="CI610" s="255"/>
      <c r="CJ610" s="255"/>
      <c r="CK610" s="255"/>
      <c r="CL610" s="256"/>
      <c r="CM610" s="256"/>
      <c r="CN610" s="256"/>
      <c r="CO610" s="256"/>
      <c r="CP610" s="256"/>
      <c r="CQ610" s="247"/>
      <c r="CR610" s="64"/>
      <c r="CS610" s="226"/>
      <c r="CT610" s="226"/>
      <c r="CU610" s="226"/>
      <c r="CV610" s="226"/>
      <c r="CW610" s="226"/>
      <c r="CX610" s="247"/>
      <c r="CY610" s="64"/>
      <c r="CZ610" s="256"/>
      <c r="DA610" s="256"/>
      <c r="DB610" s="256"/>
      <c r="DC610" s="256"/>
      <c r="DD610" s="256"/>
    </row>
    <row r="611" spans="1:108" ht="16.5" x14ac:dyDescent="0.3">
      <c r="A611" s="391">
        <v>2024</v>
      </c>
      <c r="B611" s="353" t="s">
        <v>46</v>
      </c>
      <c r="C611" s="354" t="s">
        <v>108</v>
      </c>
      <c r="D611" s="355">
        <v>5483.3700000000008</v>
      </c>
      <c r="E611" s="355">
        <v>22896.47</v>
      </c>
      <c r="F611" s="356">
        <v>1166.9549999999999</v>
      </c>
      <c r="G611" s="357">
        <v>29546.795000000002</v>
      </c>
      <c r="H611" s="54"/>
      <c r="I611" s="54"/>
      <c r="BX611" s="247"/>
      <c r="BY611" s="64"/>
      <c r="BZ611" s="254"/>
      <c r="CA611" s="254"/>
      <c r="CB611" s="254"/>
      <c r="CC611" s="254"/>
      <c r="CD611" s="254"/>
      <c r="CE611" s="247"/>
      <c r="CF611" s="64"/>
      <c r="CG611" s="255"/>
      <c r="CH611" s="255"/>
      <c r="CI611" s="255"/>
      <c r="CJ611" s="255"/>
      <c r="CK611" s="255"/>
      <c r="CL611" s="256"/>
      <c r="CM611" s="256"/>
      <c r="CN611" s="256"/>
      <c r="CO611" s="256"/>
      <c r="CP611" s="256"/>
      <c r="CQ611" s="247"/>
      <c r="CR611" s="64"/>
      <c r="CS611" s="226"/>
      <c r="CT611" s="226"/>
      <c r="CU611" s="226"/>
      <c r="CV611" s="226"/>
      <c r="CW611" s="226"/>
      <c r="CX611" s="247"/>
      <c r="CY611" s="64"/>
      <c r="CZ611" s="256"/>
      <c r="DA611" s="256"/>
      <c r="DB611" s="256"/>
      <c r="DC611" s="256"/>
      <c r="DD611" s="256"/>
    </row>
    <row r="612" spans="1:108" ht="16.5" x14ac:dyDescent="0.3">
      <c r="A612" s="411">
        <v>2024</v>
      </c>
      <c r="B612" s="64" t="s">
        <v>47</v>
      </c>
      <c r="C612" s="358" t="s">
        <v>108</v>
      </c>
      <c r="D612" s="359">
        <v>6062.2929999999988</v>
      </c>
      <c r="E612" s="359">
        <v>24383.99</v>
      </c>
      <c r="F612" s="360">
        <v>2269.61</v>
      </c>
      <c r="G612" s="118">
        <v>32715.893000000004</v>
      </c>
      <c r="H612" s="54"/>
      <c r="I612" s="54"/>
      <c r="BX612" s="247"/>
      <c r="BY612" s="64"/>
      <c r="BZ612" s="254"/>
      <c r="CA612" s="254"/>
      <c r="CB612" s="254"/>
      <c r="CC612" s="254"/>
      <c r="CD612" s="254"/>
      <c r="CE612" s="247"/>
      <c r="CF612" s="64"/>
      <c r="CG612" s="255"/>
      <c r="CH612" s="255"/>
      <c r="CI612" s="255"/>
      <c r="CJ612" s="255"/>
      <c r="CK612" s="255"/>
      <c r="CL612" s="256"/>
      <c r="CM612" s="256"/>
      <c r="CN612" s="256"/>
      <c r="CO612" s="256"/>
      <c r="CP612" s="256"/>
      <c r="CQ612" s="247"/>
      <c r="CR612" s="64"/>
      <c r="CS612" s="226"/>
      <c r="CT612" s="226"/>
      <c r="CU612" s="226"/>
      <c r="CV612" s="226"/>
      <c r="CW612" s="226"/>
      <c r="CX612" s="247"/>
      <c r="CY612" s="64"/>
      <c r="CZ612" s="256"/>
      <c r="DA612" s="256"/>
      <c r="DB612" s="256"/>
      <c r="DC612" s="256"/>
      <c r="DD612" s="256"/>
    </row>
    <row r="613" spans="1:108" ht="16.5" x14ac:dyDescent="0.3">
      <c r="A613" s="391">
        <v>2024</v>
      </c>
      <c r="B613" s="353" t="s">
        <v>48</v>
      </c>
      <c r="C613" s="354" t="s">
        <v>108</v>
      </c>
      <c r="D613" s="355">
        <v>5423.5970000000007</v>
      </c>
      <c r="E613" s="355">
        <v>24211.882499999992</v>
      </c>
      <c r="F613" s="356">
        <v>1683.6025</v>
      </c>
      <c r="G613" s="357">
        <v>31319.081999999999</v>
      </c>
      <c r="H613" s="54"/>
      <c r="I613" s="54"/>
      <c r="BX613" s="247"/>
      <c r="BY613" s="64"/>
      <c r="BZ613" s="254"/>
      <c r="CA613" s="254"/>
      <c r="CB613" s="254"/>
      <c r="CC613" s="254"/>
      <c r="CD613" s="254"/>
      <c r="CE613" s="247"/>
      <c r="CF613" s="64"/>
      <c r="CG613" s="255"/>
      <c r="CH613" s="255"/>
      <c r="CI613" s="255"/>
      <c r="CJ613" s="255"/>
      <c r="CK613" s="255"/>
      <c r="CL613" s="256"/>
      <c r="CM613" s="256"/>
      <c r="CN613" s="256"/>
      <c r="CO613" s="256"/>
      <c r="CP613" s="256"/>
      <c r="CQ613" s="247"/>
      <c r="CR613" s="64"/>
      <c r="CS613" s="226"/>
      <c r="CT613" s="226"/>
      <c r="CU613" s="226"/>
      <c r="CV613" s="226"/>
      <c r="CW613" s="226"/>
      <c r="CX613" s="247"/>
      <c r="CY613" s="64"/>
      <c r="CZ613" s="256"/>
      <c r="DA613" s="256"/>
      <c r="DB613" s="256"/>
      <c r="DC613" s="256"/>
      <c r="DD613" s="256"/>
    </row>
    <row r="614" spans="1:108" ht="16.5" x14ac:dyDescent="0.3">
      <c r="A614" s="411">
        <v>2024</v>
      </c>
      <c r="B614" s="64" t="s">
        <v>49</v>
      </c>
      <c r="C614" s="358" t="s">
        <v>108</v>
      </c>
      <c r="D614" s="359">
        <v>5145.7299999999996</v>
      </c>
      <c r="E614" s="359">
        <v>25505.41</v>
      </c>
      <c r="F614" s="360">
        <v>1554.6</v>
      </c>
      <c r="G614" s="118">
        <v>32205.74</v>
      </c>
      <c r="H614" s="54"/>
      <c r="I614" s="54"/>
      <c r="BX614" s="247"/>
      <c r="BY614" s="64"/>
      <c r="BZ614" s="254"/>
      <c r="CA614" s="254"/>
      <c r="CB614" s="254"/>
      <c r="CC614" s="254"/>
      <c r="CD614" s="254"/>
      <c r="CE614" s="247"/>
      <c r="CF614" s="64"/>
      <c r="CG614" s="255"/>
      <c r="CH614" s="255"/>
      <c r="CI614" s="255"/>
      <c r="CJ614" s="255"/>
      <c r="CK614" s="255"/>
      <c r="CL614" s="256"/>
      <c r="CM614" s="256"/>
      <c r="CN614" s="256"/>
      <c r="CO614" s="256"/>
      <c r="CP614" s="256"/>
      <c r="CQ614" s="247"/>
      <c r="CR614" s="64"/>
      <c r="CS614" s="226"/>
      <c r="CT614" s="226"/>
      <c r="CU614" s="226"/>
      <c r="CV614" s="226"/>
      <c r="CW614" s="226"/>
      <c r="CX614" s="247"/>
      <c r="CY614" s="64"/>
      <c r="CZ614" s="256"/>
      <c r="DA614" s="256"/>
      <c r="DB614" s="256"/>
      <c r="DC614" s="256"/>
      <c r="DD614" s="256"/>
    </row>
    <row r="615" spans="1:108" ht="16.5" x14ac:dyDescent="0.3">
      <c r="A615" s="391">
        <v>2025</v>
      </c>
      <c r="B615" s="353" t="s">
        <v>50</v>
      </c>
      <c r="C615" s="354" t="s">
        <v>108</v>
      </c>
      <c r="D615" s="355">
        <v>3906.9560000000001</v>
      </c>
      <c r="E615" s="355">
        <v>22157.134000000002</v>
      </c>
      <c r="F615" s="356">
        <v>992.81</v>
      </c>
      <c r="G615" s="357">
        <v>27056.9</v>
      </c>
      <c r="H615" s="54"/>
      <c r="I615" s="54"/>
      <c r="BX615" s="247"/>
      <c r="BY615" s="64"/>
      <c r="BZ615" s="254"/>
      <c r="CA615" s="254"/>
      <c r="CB615" s="254"/>
      <c r="CC615" s="254"/>
      <c r="CD615" s="254"/>
      <c r="CE615" s="247"/>
      <c r="CF615" s="64"/>
      <c r="CG615" s="255"/>
      <c r="CH615" s="255"/>
      <c r="CI615" s="255"/>
      <c r="CJ615" s="255"/>
      <c r="CK615" s="255"/>
      <c r="CL615" s="256"/>
      <c r="CM615" s="256"/>
      <c r="CN615" s="256"/>
      <c r="CO615" s="256"/>
      <c r="CP615" s="256"/>
      <c r="CQ615" s="247"/>
      <c r="CR615" s="64"/>
      <c r="CS615" s="226"/>
      <c r="CT615" s="226"/>
      <c r="CU615" s="226"/>
      <c r="CV615" s="226"/>
      <c r="CW615" s="226"/>
      <c r="CX615" s="247"/>
      <c r="CY615" s="64"/>
      <c r="CZ615" s="256"/>
      <c r="DA615" s="256"/>
      <c r="DB615" s="256"/>
      <c r="DC615" s="256"/>
      <c r="DD615" s="256"/>
    </row>
    <row r="616" spans="1:108" ht="16.5" x14ac:dyDescent="0.3">
      <c r="A616" s="411">
        <v>2025</v>
      </c>
      <c r="B616" s="64" t="s">
        <v>51</v>
      </c>
      <c r="C616" s="358" t="s">
        <v>108</v>
      </c>
      <c r="D616" s="359">
        <v>5479.1660000000002</v>
      </c>
      <c r="E616" s="359">
        <v>22241.843000000001</v>
      </c>
      <c r="F616" s="360">
        <v>882.14499999999998</v>
      </c>
      <c r="G616" s="118">
        <v>28603.154000000002</v>
      </c>
      <c r="H616" s="54"/>
      <c r="I616" s="54"/>
      <c r="BX616" s="247"/>
      <c r="BY616" s="64"/>
      <c r="BZ616" s="254"/>
      <c r="CA616" s="254"/>
      <c r="CB616" s="254"/>
      <c r="CC616" s="254"/>
      <c r="CD616" s="254"/>
      <c r="CE616" s="247"/>
      <c r="CF616" s="64"/>
      <c r="CG616" s="255"/>
      <c r="CH616" s="255"/>
      <c r="CI616" s="255"/>
      <c r="CJ616" s="255"/>
      <c r="CK616" s="255"/>
      <c r="CL616" s="256"/>
      <c r="CM616" s="256"/>
      <c r="CN616" s="256"/>
      <c r="CO616" s="256"/>
      <c r="CP616" s="256"/>
      <c r="CQ616" s="247"/>
      <c r="CR616" s="64"/>
      <c r="CS616" s="226"/>
      <c r="CT616" s="226"/>
      <c r="CU616" s="226"/>
      <c r="CV616" s="226"/>
      <c r="CW616" s="226"/>
      <c r="CX616" s="247"/>
      <c r="CY616" s="64"/>
      <c r="CZ616" s="256"/>
      <c r="DA616" s="256"/>
      <c r="DB616" s="256"/>
      <c r="DC616" s="256"/>
      <c r="DD616" s="256"/>
    </row>
    <row r="617" spans="1:108" ht="16.5" x14ac:dyDescent="0.3">
      <c r="A617" s="391">
        <v>2025</v>
      </c>
      <c r="B617" s="353" t="s">
        <v>52</v>
      </c>
      <c r="C617" s="354" t="s">
        <v>108</v>
      </c>
      <c r="D617" s="355">
        <v>5703.3919999999998</v>
      </c>
      <c r="E617" s="355">
        <v>26350.002499999999</v>
      </c>
      <c r="F617" s="356">
        <v>1047.1675</v>
      </c>
      <c r="G617" s="357">
        <v>33100.561999999998</v>
      </c>
      <c r="H617" s="54"/>
      <c r="I617" s="54"/>
      <c r="BX617" s="247"/>
      <c r="BY617" s="64"/>
      <c r="BZ617" s="254"/>
      <c r="CA617" s="254"/>
      <c r="CB617" s="254"/>
      <c r="CC617" s="254"/>
      <c r="CD617" s="254"/>
      <c r="CE617" s="247"/>
      <c r="CF617" s="64"/>
      <c r="CG617" s="255"/>
      <c r="CH617" s="255"/>
      <c r="CI617" s="255"/>
      <c r="CJ617" s="255"/>
      <c r="CK617" s="255"/>
      <c r="CL617" s="256"/>
      <c r="CM617" s="256"/>
      <c r="CN617" s="256"/>
      <c r="CO617" s="256"/>
      <c r="CP617" s="256"/>
      <c r="CQ617" s="247"/>
      <c r="CR617" s="64"/>
      <c r="CS617" s="226"/>
      <c r="CT617" s="226"/>
      <c r="CU617" s="226"/>
      <c r="CV617" s="226"/>
      <c r="CW617" s="226"/>
      <c r="CX617" s="247"/>
      <c r="CY617" s="64"/>
      <c r="CZ617" s="256"/>
      <c r="DA617" s="256"/>
      <c r="DB617" s="256"/>
      <c r="DC617" s="256"/>
      <c r="DD617" s="256"/>
    </row>
    <row r="618" spans="1:108" ht="16.5" x14ac:dyDescent="0.3">
      <c r="A618" s="411">
        <v>2025</v>
      </c>
      <c r="B618" s="64" t="s">
        <v>40</v>
      </c>
      <c r="C618" s="358" t="s">
        <v>108</v>
      </c>
      <c r="D618" s="359">
        <v>4035.7249999999999</v>
      </c>
      <c r="E618" s="359">
        <v>21713.937999999995</v>
      </c>
      <c r="F618" s="360">
        <v>3032.2049999999999</v>
      </c>
      <c r="G618" s="118">
        <v>28781.867999999995</v>
      </c>
      <c r="H618" s="54"/>
      <c r="I618" s="54"/>
      <c r="BX618" s="247"/>
      <c r="BY618" s="64"/>
      <c r="BZ618" s="254"/>
      <c r="CA618" s="254"/>
      <c r="CB618" s="254"/>
      <c r="CC618" s="254"/>
      <c r="CD618" s="254"/>
      <c r="CE618" s="247"/>
      <c r="CF618" s="64"/>
      <c r="CG618" s="255"/>
      <c r="CH618" s="255"/>
      <c r="CI618" s="255"/>
      <c r="CJ618" s="255"/>
      <c r="CK618" s="255"/>
      <c r="CL618" s="256"/>
      <c r="CM618" s="256"/>
      <c r="CN618" s="256"/>
      <c r="CO618" s="256"/>
      <c r="CP618" s="256"/>
      <c r="CQ618" s="247"/>
      <c r="CR618" s="64"/>
      <c r="CS618" s="226"/>
      <c r="CT618" s="226"/>
      <c r="CU618" s="226"/>
      <c r="CV618" s="226"/>
      <c r="CW618" s="226"/>
      <c r="CX618" s="247"/>
      <c r="CY618" s="64"/>
      <c r="CZ618" s="256"/>
      <c r="DA618" s="256"/>
      <c r="DB618" s="256"/>
      <c r="DC618" s="256"/>
      <c r="DD618" s="256"/>
    </row>
    <row r="619" spans="1:108" ht="16.5" x14ac:dyDescent="0.3">
      <c r="A619" s="391">
        <v>2025</v>
      </c>
      <c r="B619" s="353" t="s">
        <v>42</v>
      </c>
      <c r="C619" s="354" t="s">
        <v>108</v>
      </c>
      <c r="D619" s="355">
        <v>4224.93</v>
      </c>
      <c r="E619" s="355">
        <v>24798.222999999998</v>
      </c>
      <c r="F619" s="356">
        <v>3244.0125000000007</v>
      </c>
      <c r="G619" s="357">
        <v>32267.165500000003</v>
      </c>
      <c r="H619" s="54"/>
      <c r="I619" s="54"/>
      <c r="BX619" s="247"/>
      <c r="BY619" s="64"/>
      <c r="BZ619" s="254"/>
      <c r="CA619" s="254"/>
      <c r="CB619" s="254"/>
      <c r="CC619" s="254"/>
      <c r="CD619" s="254"/>
      <c r="CE619" s="247"/>
      <c r="CF619" s="64"/>
      <c r="CG619" s="255"/>
      <c r="CH619" s="255"/>
      <c r="CI619" s="255"/>
      <c r="CJ619" s="255"/>
      <c r="CK619" s="255"/>
      <c r="CL619" s="256"/>
      <c r="CM619" s="256"/>
      <c r="CN619" s="256"/>
      <c r="CO619" s="256"/>
      <c r="CP619" s="256"/>
      <c r="CQ619" s="247"/>
      <c r="CR619" s="64"/>
      <c r="CS619" s="226"/>
      <c r="CT619" s="226"/>
      <c r="CU619" s="226"/>
      <c r="CV619" s="226"/>
      <c r="CW619" s="226"/>
      <c r="CX619" s="247"/>
      <c r="CY619" s="64"/>
      <c r="CZ619" s="256"/>
      <c r="DA619" s="256"/>
      <c r="DB619" s="256"/>
      <c r="DC619" s="256"/>
      <c r="DD619" s="256"/>
    </row>
    <row r="620" spans="1:108" ht="16.5" x14ac:dyDescent="0.3">
      <c r="A620" s="410">
        <v>2025</v>
      </c>
      <c r="B620" s="64" t="s">
        <v>43</v>
      </c>
      <c r="C620" s="358" t="s">
        <v>108</v>
      </c>
      <c r="D620" s="359">
        <v>3937.2129999999997</v>
      </c>
      <c r="E620" s="359">
        <v>19395.123</v>
      </c>
      <c r="F620" s="360">
        <v>2636.91</v>
      </c>
      <c r="G620" s="118">
        <v>25969.245999999999</v>
      </c>
      <c r="H620" s="54"/>
      <c r="I620" s="54"/>
      <c r="BX620" s="247"/>
      <c r="BY620" s="64"/>
      <c r="BZ620" s="254"/>
      <c r="CA620" s="254"/>
      <c r="CB620" s="254"/>
      <c r="CC620" s="254"/>
      <c r="CD620" s="254"/>
      <c r="CE620" s="247"/>
      <c r="CF620" s="64"/>
      <c r="CG620" s="255"/>
      <c r="CH620" s="255"/>
      <c r="CI620" s="255"/>
      <c r="CJ620" s="255"/>
      <c r="CK620" s="255"/>
      <c r="CL620" s="256"/>
      <c r="CM620" s="256"/>
      <c r="CN620" s="256"/>
      <c r="CO620" s="256"/>
      <c r="CP620" s="256"/>
      <c r="CQ620" s="247"/>
      <c r="CR620" s="64"/>
      <c r="CS620" s="226"/>
      <c r="CT620" s="226"/>
      <c r="CU620" s="226"/>
      <c r="CV620" s="226"/>
      <c r="CW620" s="226"/>
      <c r="CX620" s="247"/>
      <c r="CY620" s="64"/>
      <c r="CZ620" s="256"/>
      <c r="DA620" s="256"/>
      <c r="DB620" s="256"/>
      <c r="DC620" s="256"/>
      <c r="DD620" s="256"/>
    </row>
    <row r="621" spans="1:108" ht="16.5" x14ac:dyDescent="0.3">
      <c r="A621" s="391">
        <v>2025</v>
      </c>
      <c r="B621" s="353" t="s">
        <v>44</v>
      </c>
      <c r="C621" s="354" t="s">
        <v>108</v>
      </c>
      <c r="D621" s="355">
        <v>6541.7579999999989</v>
      </c>
      <c r="E621" s="355">
        <v>24629.692999999999</v>
      </c>
      <c r="F621" s="356">
        <v>1668.7249999999999</v>
      </c>
      <c r="G621" s="357">
        <v>32840.175999999992</v>
      </c>
      <c r="H621" s="54"/>
      <c r="I621" s="54"/>
      <c r="BX621" s="247"/>
      <c r="BY621" s="64"/>
      <c r="BZ621" s="254"/>
      <c r="CA621" s="254"/>
      <c r="CB621" s="254"/>
      <c r="CC621" s="254"/>
      <c r="CD621" s="254"/>
      <c r="CE621" s="247"/>
      <c r="CF621" s="64"/>
      <c r="CG621" s="255"/>
      <c r="CH621" s="255"/>
      <c r="CI621" s="255"/>
      <c r="CJ621" s="255"/>
      <c r="CK621" s="255"/>
      <c r="CL621" s="256"/>
      <c r="CM621" s="256"/>
      <c r="CN621" s="256"/>
      <c r="CO621" s="256"/>
      <c r="CP621" s="256"/>
      <c r="CQ621" s="247"/>
      <c r="CR621" s="64"/>
      <c r="CS621" s="226"/>
      <c r="CT621" s="226"/>
      <c r="CU621" s="226"/>
      <c r="CV621" s="226"/>
      <c r="CW621" s="226"/>
      <c r="CX621" s="247"/>
      <c r="CY621" s="64"/>
      <c r="CZ621" s="256"/>
      <c r="DA621" s="256"/>
      <c r="DB621" s="256"/>
      <c r="DC621" s="256"/>
      <c r="DD621" s="256"/>
    </row>
    <row r="622" spans="1:108" ht="16.5" x14ac:dyDescent="0.3">
      <c r="A622" s="410">
        <v>2025</v>
      </c>
      <c r="B622" s="64" t="s">
        <v>45</v>
      </c>
      <c r="C622" s="358" t="s">
        <v>108</v>
      </c>
      <c r="D622" s="359">
        <v>6065.2260000000006</v>
      </c>
      <c r="E622" s="359">
        <v>24459.191999999999</v>
      </c>
      <c r="F622" s="360">
        <v>1471.9925000000001</v>
      </c>
      <c r="G622" s="118">
        <v>31996.410500000005</v>
      </c>
      <c r="H622" s="54"/>
      <c r="I622" s="54"/>
      <c r="BX622" s="247"/>
      <c r="BY622" s="64"/>
      <c r="BZ622" s="254"/>
      <c r="CA622" s="254"/>
      <c r="CB622" s="254"/>
      <c r="CC622" s="254"/>
      <c r="CD622" s="254"/>
      <c r="CE622" s="247"/>
      <c r="CF622" s="64"/>
      <c r="CG622" s="255"/>
      <c r="CH622" s="255"/>
      <c r="CI622" s="255"/>
      <c r="CJ622" s="255"/>
      <c r="CK622" s="255"/>
      <c r="CL622" s="256"/>
      <c r="CM622" s="256"/>
      <c r="CN622" s="256"/>
      <c r="CO622" s="256"/>
      <c r="CP622" s="256"/>
      <c r="CQ622" s="247"/>
      <c r="CR622" s="64"/>
      <c r="CS622" s="226"/>
      <c r="CT622" s="226"/>
      <c r="CU622" s="226"/>
      <c r="CV622" s="226"/>
      <c r="CW622" s="226"/>
      <c r="CX622" s="247"/>
      <c r="CY622" s="64"/>
      <c r="CZ622" s="256"/>
      <c r="DA622" s="256"/>
      <c r="DB622" s="256"/>
      <c r="DC622" s="256"/>
      <c r="DD622" s="256"/>
    </row>
    <row r="623" spans="1:108" ht="16.5" x14ac:dyDescent="0.3">
      <c r="A623" s="391">
        <v>2025</v>
      </c>
      <c r="B623" s="353" t="s">
        <v>46</v>
      </c>
      <c r="C623" s="354" t="s">
        <v>108</v>
      </c>
      <c r="D623" s="355">
        <v>6306.87</v>
      </c>
      <c r="E623" s="355">
        <v>22655.49</v>
      </c>
      <c r="F623" s="356">
        <v>1647.73</v>
      </c>
      <c r="G623" s="357">
        <v>30610.090000000004</v>
      </c>
      <c r="H623" s="54"/>
      <c r="I623" s="54"/>
      <c r="BX623" s="247"/>
      <c r="BY623" s="64"/>
      <c r="BZ623" s="254"/>
      <c r="CA623" s="254"/>
      <c r="CB623" s="254"/>
      <c r="CC623" s="254"/>
      <c r="CD623" s="254"/>
      <c r="CE623" s="247"/>
      <c r="CF623" s="64"/>
      <c r="CG623" s="255"/>
      <c r="CH623" s="255"/>
      <c r="CI623" s="255"/>
      <c r="CJ623" s="255"/>
      <c r="CK623" s="255"/>
      <c r="CL623" s="256"/>
      <c r="CM623" s="256"/>
      <c r="CN623" s="256"/>
      <c r="CO623" s="256"/>
      <c r="CP623" s="256"/>
      <c r="CQ623" s="247"/>
      <c r="CR623" s="64"/>
      <c r="CS623" s="226"/>
      <c r="CT623" s="226"/>
      <c r="CU623" s="226"/>
      <c r="CV623" s="226"/>
      <c r="CW623" s="226"/>
      <c r="CX623" s="247"/>
      <c r="CY623" s="64"/>
      <c r="CZ623" s="256"/>
      <c r="DA623" s="256"/>
      <c r="DB623" s="256"/>
      <c r="DC623" s="256"/>
      <c r="DD623" s="256"/>
    </row>
    <row r="624" spans="1:108" ht="16.5" x14ac:dyDescent="0.3">
      <c r="A624" s="410">
        <v>2025</v>
      </c>
      <c r="B624" s="64" t="s">
        <v>47</v>
      </c>
      <c r="C624" s="358" t="s">
        <v>108</v>
      </c>
      <c r="D624" s="359">
        <v>7881.6100000000006</v>
      </c>
      <c r="E624" s="359">
        <v>29026.61</v>
      </c>
      <c r="F624" s="360">
        <v>2045.2199999999998</v>
      </c>
      <c r="G624" s="118">
        <v>38953.440000000002</v>
      </c>
      <c r="H624" s="54"/>
      <c r="I624" s="54"/>
      <c r="BX624" s="247"/>
      <c r="BY624" s="64"/>
      <c r="BZ624" s="254"/>
      <c r="CA624" s="254"/>
      <c r="CB624" s="254"/>
      <c r="CC624" s="254"/>
      <c r="CD624" s="254"/>
      <c r="CE624" s="247"/>
      <c r="CF624" s="64"/>
      <c r="CG624" s="255"/>
      <c r="CH624" s="255"/>
      <c r="CI624" s="255"/>
      <c r="CJ624" s="255"/>
      <c r="CK624" s="255"/>
      <c r="CL624" s="256"/>
      <c r="CM624" s="256"/>
      <c r="CN624" s="256"/>
      <c r="CO624" s="256"/>
      <c r="CP624" s="256"/>
      <c r="CQ624" s="247"/>
      <c r="CR624" s="64"/>
      <c r="CS624" s="226"/>
      <c r="CT624" s="226"/>
      <c r="CU624" s="226"/>
      <c r="CV624" s="226"/>
      <c r="CW624" s="226"/>
      <c r="CX624" s="247"/>
      <c r="CY624" s="64"/>
      <c r="CZ624" s="256"/>
      <c r="DA624" s="256"/>
      <c r="DB624" s="256"/>
      <c r="DC624" s="256"/>
      <c r="DD624" s="256"/>
    </row>
    <row r="625" spans="1:108" ht="16.5" x14ac:dyDescent="0.3">
      <c r="A625" s="391">
        <v>2025</v>
      </c>
      <c r="B625" s="353" t="s">
        <v>48</v>
      </c>
      <c r="C625" s="354" t="s">
        <v>108</v>
      </c>
      <c r="D625" s="355">
        <v>7990.9699999999993</v>
      </c>
      <c r="E625" s="355">
        <v>22978.29</v>
      </c>
      <c r="F625" s="356">
        <v>2141.5700000000002</v>
      </c>
      <c r="G625" s="357">
        <v>33110.83</v>
      </c>
      <c r="H625" s="54"/>
      <c r="I625" s="54"/>
      <c r="BX625" s="247"/>
      <c r="BY625" s="64"/>
      <c r="BZ625" s="254"/>
      <c r="CA625" s="254"/>
      <c r="CB625" s="254"/>
      <c r="CC625" s="254"/>
      <c r="CD625" s="254"/>
      <c r="CE625" s="247"/>
      <c r="CF625" s="64"/>
      <c r="CG625" s="255"/>
      <c r="CH625" s="255"/>
      <c r="CI625" s="255"/>
      <c r="CJ625" s="255"/>
      <c r="CK625" s="255"/>
      <c r="CL625" s="256"/>
      <c r="CM625" s="256"/>
      <c r="CN625" s="256"/>
      <c r="CO625" s="256"/>
      <c r="CP625" s="256"/>
      <c r="CQ625" s="247"/>
      <c r="CR625" s="64"/>
      <c r="CS625" s="226"/>
      <c r="CT625" s="226"/>
      <c r="CU625" s="226"/>
      <c r="CV625" s="226"/>
      <c r="CW625" s="226"/>
      <c r="CX625" s="247"/>
      <c r="CY625" s="64"/>
      <c r="CZ625" s="256"/>
      <c r="DA625" s="256"/>
      <c r="DB625" s="256"/>
      <c r="DC625" s="256"/>
      <c r="DD625" s="256"/>
    </row>
    <row r="626" spans="1:108" ht="16.5" x14ac:dyDescent="0.3">
      <c r="A626" s="410">
        <v>2025</v>
      </c>
      <c r="B626" s="64" t="s">
        <v>49</v>
      </c>
      <c r="C626" s="358" t="s">
        <v>108</v>
      </c>
      <c r="D626" s="359">
        <v>7089.03</v>
      </c>
      <c r="E626" s="359">
        <v>25837.48</v>
      </c>
      <c r="F626" s="360">
        <v>1775.77</v>
      </c>
      <c r="G626" s="118">
        <v>34702.28</v>
      </c>
      <c r="H626" s="54"/>
      <c r="I626" s="54"/>
      <c r="BX626" s="247"/>
      <c r="BY626" s="64"/>
      <c r="BZ626" s="254"/>
      <c r="CA626" s="254"/>
      <c r="CB626" s="254"/>
      <c r="CC626" s="254"/>
      <c r="CD626" s="254"/>
      <c r="CE626" s="247"/>
      <c r="CF626" s="64"/>
      <c r="CG626" s="255"/>
      <c r="CH626" s="255"/>
      <c r="CI626" s="255"/>
      <c r="CJ626" s="255"/>
      <c r="CK626" s="255"/>
      <c r="CL626" s="256"/>
      <c r="CM626" s="256"/>
      <c r="CN626" s="256"/>
      <c r="CO626" s="256"/>
      <c r="CP626" s="256"/>
      <c r="CQ626" s="247"/>
      <c r="CR626" s="64"/>
      <c r="CS626" s="226"/>
      <c r="CT626" s="226"/>
      <c r="CU626" s="226"/>
      <c r="CV626" s="226"/>
      <c r="CW626" s="226"/>
      <c r="CX626" s="247"/>
      <c r="CY626" s="64"/>
      <c r="CZ626" s="256"/>
      <c r="DA626" s="256"/>
      <c r="DB626" s="256"/>
      <c r="DC626" s="256"/>
      <c r="DD626" s="256"/>
    </row>
    <row r="627" spans="1:108" ht="16.5" x14ac:dyDescent="0.3">
      <c r="A627" s="391">
        <v>2026</v>
      </c>
      <c r="B627" s="353" t="s">
        <v>50</v>
      </c>
      <c r="C627" s="354" t="s">
        <v>108</v>
      </c>
      <c r="D627" s="355">
        <v>5706.8799999999992</v>
      </c>
      <c r="E627" s="355">
        <v>22655.879999999997</v>
      </c>
      <c r="F627" s="356">
        <v>1658.58</v>
      </c>
      <c r="G627" s="357">
        <v>30021.339999999997</v>
      </c>
      <c r="H627" s="54"/>
      <c r="I627" s="54"/>
      <c r="BX627" s="247"/>
      <c r="BY627" s="64"/>
      <c r="BZ627" s="254"/>
      <c r="CA627" s="254"/>
      <c r="CB627" s="254"/>
      <c r="CC627" s="254"/>
      <c r="CD627" s="254"/>
      <c r="CE627" s="247"/>
      <c r="CF627" s="64"/>
      <c r="CG627" s="255"/>
      <c r="CH627" s="255"/>
      <c r="CI627" s="255"/>
      <c r="CJ627" s="255"/>
      <c r="CK627" s="255"/>
      <c r="CL627" s="256"/>
      <c r="CM627" s="256"/>
      <c r="CN627" s="256"/>
      <c r="CO627" s="256"/>
      <c r="CP627" s="256"/>
      <c r="CQ627" s="247"/>
      <c r="CR627" s="64"/>
      <c r="CS627" s="226"/>
      <c r="CT627" s="226"/>
      <c r="CU627" s="226"/>
      <c r="CV627" s="226"/>
      <c r="CW627" s="226"/>
      <c r="CX627" s="247"/>
      <c r="CY627" s="64"/>
      <c r="CZ627" s="256"/>
      <c r="DA627" s="256"/>
      <c r="DB627" s="256"/>
      <c r="DC627" s="256"/>
      <c r="DD627" s="256"/>
    </row>
    <row r="628" spans="1:108" ht="16.5" x14ac:dyDescent="0.3">
      <c r="A628" s="410">
        <v>2026</v>
      </c>
      <c r="B628" s="64" t="s">
        <v>51</v>
      </c>
      <c r="C628" s="358" t="s">
        <v>108</v>
      </c>
      <c r="D628" s="359">
        <v>6960.19</v>
      </c>
      <c r="E628" s="359">
        <v>22553.66</v>
      </c>
      <c r="F628" s="360">
        <v>1810.25</v>
      </c>
      <c r="G628" s="118">
        <v>31324.1</v>
      </c>
      <c r="H628" s="54"/>
      <c r="I628" s="54"/>
      <c r="BX628" s="247"/>
      <c r="BY628" s="64"/>
      <c r="BZ628" s="254"/>
      <c r="CA628" s="254"/>
      <c r="CB628" s="254"/>
      <c r="CC628" s="254"/>
      <c r="CD628" s="254"/>
      <c r="CE628" s="247"/>
      <c r="CF628" s="64"/>
      <c r="CG628" s="255"/>
      <c r="CH628" s="255"/>
      <c r="CI628" s="255"/>
      <c r="CJ628" s="255"/>
      <c r="CK628" s="255"/>
      <c r="CL628" s="256"/>
      <c r="CM628" s="256"/>
      <c r="CN628" s="256"/>
      <c r="CO628" s="256"/>
      <c r="CP628" s="256"/>
      <c r="CQ628" s="247"/>
      <c r="CR628" s="64"/>
      <c r="CS628" s="226"/>
      <c r="CT628" s="226"/>
      <c r="CU628" s="226"/>
      <c r="CV628" s="226"/>
      <c r="CW628" s="226"/>
      <c r="CX628" s="247"/>
      <c r="CY628" s="64"/>
      <c r="CZ628" s="256"/>
      <c r="DA628" s="256"/>
      <c r="DB628" s="256"/>
      <c r="DC628" s="256"/>
      <c r="DD628" s="256"/>
    </row>
    <row r="629" spans="1:108" ht="16.5" x14ac:dyDescent="0.3">
      <c r="A629" s="391">
        <v>2026</v>
      </c>
      <c r="B629" s="353" t="s">
        <v>52</v>
      </c>
      <c r="C629" s="354" t="s">
        <v>108</v>
      </c>
      <c r="D629" s="355">
        <v>6413.92</v>
      </c>
      <c r="E629" s="355">
        <v>27926.579999999998</v>
      </c>
      <c r="F629" s="356">
        <v>2178.1999999999998</v>
      </c>
      <c r="G629" s="357">
        <v>36518.699999999997</v>
      </c>
      <c r="H629" s="54"/>
      <c r="I629" s="54"/>
      <c r="BX629" s="247"/>
      <c r="BY629" s="64"/>
      <c r="BZ629" s="254"/>
      <c r="CA629" s="254"/>
      <c r="CB629" s="254"/>
      <c r="CC629" s="254"/>
      <c r="CD629" s="254"/>
      <c r="CE629" s="247"/>
      <c r="CF629" s="64"/>
      <c r="CG629" s="255"/>
      <c r="CH629" s="255"/>
      <c r="CI629" s="255"/>
      <c r="CJ629" s="255"/>
      <c r="CK629" s="255"/>
      <c r="CL629" s="256"/>
      <c r="CM629" s="256"/>
      <c r="CN629" s="256"/>
      <c r="CO629" s="256"/>
      <c r="CP629" s="256"/>
      <c r="CQ629" s="247"/>
      <c r="CR629" s="64"/>
      <c r="CS629" s="226"/>
      <c r="CT629" s="226"/>
      <c r="CU629" s="226"/>
      <c r="CV629" s="226"/>
      <c r="CW629" s="226"/>
      <c r="CX629" s="247"/>
      <c r="CY629" s="64"/>
      <c r="CZ629" s="256"/>
      <c r="DA629" s="256"/>
      <c r="DB629" s="256"/>
      <c r="DC629" s="256"/>
      <c r="DD629" s="256"/>
    </row>
    <row r="630" spans="1:108" ht="16.5" x14ac:dyDescent="0.3">
      <c r="A630" s="410">
        <v>2026</v>
      </c>
      <c r="B630" s="64" t="s">
        <v>40</v>
      </c>
      <c r="C630" s="358" t="s">
        <v>108</v>
      </c>
      <c r="D630" s="359">
        <v>4353.75</v>
      </c>
      <c r="E630" s="359">
        <v>24027.45</v>
      </c>
      <c r="F630" s="360">
        <v>1870.6</v>
      </c>
      <c r="G630" s="118">
        <v>30251.8</v>
      </c>
      <c r="H630" s="54"/>
      <c r="I630" s="54"/>
      <c r="BX630" s="247"/>
      <c r="BY630" s="64"/>
      <c r="BZ630" s="254"/>
      <c r="CA630" s="254"/>
      <c r="CB630" s="254"/>
      <c r="CC630" s="254"/>
      <c r="CD630" s="254"/>
      <c r="CE630" s="247"/>
      <c r="CF630" s="64"/>
      <c r="CG630" s="255"/>
      <c r="CH630" s="255"/>
      <c r="CI630" s="255"/>
      <c r="CJ630" s="255"/>
      <c r="CK630" s="255"/>
      <c r="CL630" s="256"/>
      <c r="CM630" s="256"/>
      <c r="CN630" s="256"/>
      <c r="CO630" s="256"/>
      <c r="CP630" s="256"/>
      <c r="CQ630" s="247"/>
      <c r="CR630" s="64"/>
      <c r="CS630" s="226"/>
      <c r="CT630" s="226"/>
      <c r="CU630" s="226"/>
      <c r="CV630" s="226"/>
      <c r="CW630" s="226"/>
      <c r="CX630" s="247"/>
      <c r="CY630" s="64"/>
      <c r="CZ630" s="256"/>
      <c r="DA630" s="256"/>
      <c r="DB630" s="256"/>
      <c r="DC630" s="256"/>
      <c r="DD630" s="256"/>
    </row>
    <row r="631" spans="1:108" ht="16.5" x14ac:dyDescent="0.3">
      <c r="A631" s="391">
        <v>2026</v>
      </c>
      <c r="B631" s="353" t="s">
        <v>42</v>
      </c>
      <c r="C631" s="354" t="s">
        <v>108</v>
      </c>
      <c r="D631" s="355">
        <v>5145.9500000000007</v>
      </c>
      <c r="E631" s="355">
        <v>24782.030000000002</v>
      </c>
      <c r="F631" s="356">
        <v>1886.4</v>
      </c>
      <c r="G631" s="357">
        <v>31814.379999999997</v>
      </c>
      <c r="H631" s="54"/>
      <c r="I631" s="54"/>
      <c r="BX631" s="247"/>
      <c r="BY631" s="64"/>
      <c r="BZ631" s="254"/>
      <c r="CA631" s="254"/>
      <c r="CB631" s="254"/>
      <c r="CC631" s="254"/>
      <c r="CD631" s="254"/>
      <c r="CE631" s="247"/>
      <c r="CF631" s="64"/>
      <c r="CG631" s="255"/>
      <c r="CH631" s="255"/>
      <c r="CI631" s="255"/>
      <c r="CJ631" s="255"/>
      <c r="CK631" s="255"/>
      <c r="CL631" s="256"/>
      <c r="CM631" s="256"/>
      <c r="CN631" s="256"/>
      <c r="CO631" s="256"/>
      <c r="CP631" s="256"/>
      <c r="CQ631" s="247"/>
      <c r="CR631" s="64"/>
      <c r="CS631" s="226"/>
      <c r="CT631" s="226"/>
      <c r="CU631" s="226"/>
      <c r="CV631" s="226"/>
      <c r="CW631" s="226"/>
      <c r="CX631" s="247"/>
      <c r="CY631" s="64"/>
      <c r="CZ631" s="256"/>
      <c r="DA631" s="256"/>
      <c r="DB631" s="256"/>
      <c r="DC631" s="256"/>
      <c r="DD631" s="256"/>
    </row>
    <row r="632" spans="1:108" ht="16.5" x14ac:dyDescent="0.3">
      <c r="A632" s="410">
        <v>2026</v>
      </c>
      <c r="B632" s="64" t="s">
        <v>43</v>
      </c>
      <c r="C632" s="358" t="s">
        <v>108</v>
      </c>
      <c r="D632" s="359">
        <v>5140.34</v>
      </c>
      <c r="E632" s="359">
        <v>20886.940000000002</v>
      </c>
      <c r="F632" s="360">
        <v>1636.6399999999999</v>
      </c>
      <c r="G632" s="118">
        <v>27663.919999999998</v>
      </c>
      <c r="H632" s="54"/>
      <c r="I632" s="54"/>
      <c r="BX632" s="247"/>
      <c r="BY632" s="64"/>
      <c r="BZ632" s="254"/>
      <c r="CA632" s="254"/>
      <c r="CB632" s="254"/>
      <c r="CC632" s="254"/>
      <c r="CD632" s="254"/>
      <c r="CE632" s="247"/>
      <c r="CF632" s="64"/>
      <c r="CG632" s="255"/>
      <c r="CH632" s="255"/>
      <c r="CI632" s="255"/>
      <c r="CJ632" s="255"/>
      <c r="CK632" s="255"/>
      <c r="CL632" s="256"/>
      <c r="CM632" s="256"/>
      <c r="CN632" s="256"/>
      <c r="CO632" s="256"/>
      <c r="CP632" s="256"/>
      <c r="CQ632" s="247"/>
      <c r="CR632" s="64"/>
      <c r="CS632" s="226"/>
      <c r="CT632" s="226"/>
      <c r="CU632" s="226"/>
      <c r="CV632" s="226"/>
      <c r="CW632" s="226"/>
      <c r="CX632" s="247"/>
      <c r="CY632" s="64"/>
      <c r="CZ632" s="256"/>
      <c r="DA632" s="256"/>
      <c r="DB632" s="256"/>
      <c r="DC632" s="256"/>
      <c r="DD632" s="256"/>
    </row>
    <row r="633" spans="1:108" ht="16.5" x14ac:dyDescent="0.3">
      <c r="A633" s="391">
        <v>2020</v>
      </c>
      <c r="B633" s="353" t="s">
        <v>50</v>
      </c>
      <c r="C633" s="354" t="s">
        <v>112</v>
      </c>
      <c r="D633" s="355">
        <v>10759.759999999998</v>
      </c>
      <c r="E633" s="355">
        <v>31482.596000000001</v>
      </c>
      <c r="F633" s="356">
        <v>3907.7084999999997</v>
      </c>
      <c r="G633" s="357">
        <v>46150.0645</v>
      </c>
      <c r="H633" s="54"/>
      <c r="I633" s="54"/>
      <c r="BX633" s="247"/>
      <c r="BY633" s="64"/>
      <c r="BZ633" s="254"/>
      <c r="CA633" s="254"/>
      <c r="CB633" s="254"/>
      <c r="CC633" s="254"/>
      <c r="CD633" s="254"/>
      <c r="CE633" s="247"/>
      <c r="CF633" s="64"/>
      <c r="CG633" s="255"/>
      <c r="CH633" s="255"/>
      <c r="CI633" s="255"/>
      <c r="CJ633" s="255"/>
      <c r="CK633" s="255"/>
      <c r="CL633" s="256"/>
      <c r="CM633" s="256"/>
      <c r="CN633" s="256"/>
      <c r="CO633" s="256"/>
      <c r="CP633" s="256"/>
      <c r="CQ633" s="247"/>
      <c r="CR633" s="64"/>
      <c r="CS633" s="226"/>
      <c r="CT633" s="226"/>
      <c r="CU633" s="226"/>
      <c r="CV633" s="226"/>
      <c r="CW633" s="226"/>
      <c r="CX633" s="247"/>
      <c r="CY633" s="64"/>
      <c r="CZ633" s="256"/>
      <c r="DA633" s="256"/>
      <c r="DB633" s="256"/>
      <c r="DC633" s="256"/>
      <c r="DD633" s="256"/>
    </row>
    <row r="634" spans="1:108" ht="16.5" x14ac:dyDescent="0.3">
      <c r="A634" s="410">
        <v>2020</v>
      </c>
      <c r="B634" s="64" t="s">
        <v>51</v>
      </c>
      <c r="C634" s="358" t="s">
        <v>112</v>
      </c>
      <c r="D634" s="359">
        <v>14932.229999999998</v>
      </c>
      <c r="E634" s="359">
        <v>28389.927</v>
      </c>
      <c r="F634" s="360">
        <v>4766.0515000000005</v>
      </c>
      <c r="G634" s="118">
        <v>48088.208500000001</v>
      </c>
      <c r="H634" s="54"/>
      <c r="I634" s="54"/>
      <c r="BX634" s="247"/>
      <c r="BY634" s="64"/>
      <c r="BZ634" s="254"/>
      <c r="CA634" s="254"/>
      <c r="CB634" s="254"/>
      <c r="CC634" s="254"/>
      <c r="CD634" s="254"/>
      <c r="CE634" s="247"/>
      <c r="CF634" s="64"/>
      <c r="CG634" s="255"/>
      <c r="CH634" s="255"/>
      <c r="CI634" s="255"/>
      <c r="CJ634" s="255"/>
      <c r="CK634" s="255"/>
      <c r="CL634" s="256"/>
      <c r="CM634" s="256"/>
      <c r="CN634" s="256"/>
      <c r="CO634" s="256"/>
      <c r="CP634" s="256"/>
      <c r="CQ634" s="247"/>
      <c r="CR634" s="64"/>
      <c r="CS634" s="226"/>
      <c r="CT634" s="226"/>
      <c r="CU634" s="226"/>
      <c r="CV634" s="226"/>
      <c r="CW634" s="226"/>
      <c r="CX634" s="247"/>
      <c r="CY634" s="64"/>
      <c r="CZ634" s="256"/>
      <c r="DA634" s="256"/>
      <c r="DB634" s="256"/>
      <c r="DC634" s="256"/>
      <c r="DD634" s="256"/>
    </row>
    <row r="635" spans="1:108" ht="16.5" x14ac:dyDescent="0.3">
      <c r="A635" s="391">
        <v>2020</v>
      </c>
      <c r="B635" s="353" t="s">
        <v>52</v>
      </c>
      <c r="C635" s="354" t="s">
        <v>112</v>
      </c>
      <c r="D635" s="355">
        <v>9982.8649999999998</v>
      </c>
      <c r="E635" s="355">
        <v>22244.367499999997</v>
      </c>
      <c r="F635" s="356">
        <v>4140.5314999999991</v>
      </c>
      <c r="G635" s="357">
        <v>36367.763999999996</v>
      </c>
      <c r="H635" s="54"/>
      <c r="I635" s="54"/>
      <c r="BX635" s="247"/>
      <c r="BY635" s="64"/>
      <c r="BZ635" s="254"/>
      <c r="CA635" s="254"/>
      <c r="CB635" s="254"/>
      <c r="CC635" s="254"/>
      <c r="CD635" s="254"/>
      <c r="CE635" s="247"/>
      <c r="CF635" s="64"/>
      <c r="CG635" s="255"/>
      <c r="CH635" s="255"/>
      <c r="CI635" s="255"/>
      <c r="CJ635" s="255"/>
      <c r="CK635" s="255"/>
      <c r="CL635" s="256"/>
      <c r="CM635" s="256"/>
      <c r="CN635" s="256"/>
      <c r="CO635" s="256"/>
      <c r="CP635" s="256"/>
      <c r="CQ635" s="247"/>
      <c r="CR635" s="64"/>
      <c r="CS635" s="226"/>
      <c r="CT635" s="226"/>
      <c r="CU635" s="226"/>
      <c r="CV635" s="226"/>
      <c r="CW635" s="226"/>
      <c r="CX635" s="247"/>
      <c r="CY635" s="64"/>
      <c r="CZ635" s="256"/>
      <c r="DA635" s="256"/>
      <c r="DB635" s="256"/>
      <c r="DC635" s="256"/>
      <c r="DD635" s="256"/>
    </row>
    <row r="636" spans="1:108" ht="16.5" x14ac:dyDescent="0.3">
      <c r="A636" s="410">
        <v>2020</v>
      </c>
      <c r="B636" s="64" t="s">
        <v>40</v>
      </c>
      <c r="C636" s="358" t="s">
        <v>112</v>
      </c>
      <c r="D636" s="359">
        <v>929.98</v>
      </c>
      <c r="E636" s="359">
        <v>8915.1279999999988</v>
      </c>
      <c r="F636" s="360">
        <v>707.44</v>
      </c>
      <c r="G636" s="118">
        <v>10552.548000000001</v>
      </c>
      <c r="H636" s="54"/>
      <c r="I636" s="54"/>
      <c r="BX636" s="247"/>
      <c r="BY636" s="64"/>
      <c r="BZ636" s="254"/>
      <c r="CA636" s="254"/>
      <c r="CB636" s="254"/>
      <c r="CC636" s="254"/>
      <c r="CD636" s="254"/>
      <c r="CE636" s="247"/>
      <c r="CF636" s="64"/>
      <c r="CG636" s="255"/>
      <c r="CH636" s="255"/>
      <c r="CI636" s="255"/>
      <c r="CJ636" s="255"/>
      <c r="CK636" s="255"/>
      <c r="CL636" s="256"/>
      <c r="CM636" s="256"/>
      <c r="CN636" s="256"/>
      <c r="CO636" s="256"/>
      <c r="CP636" s="256"/>
      <c r="CQ636" s="247"/>
      <c r="CR636" s="64"/>
      <c r="CS636" s="226"/>
      <c r="CT636" s="226"/>
      <c r="CU636" s="226"/>
      <c r="CV636" s="226"/>
      <c r="CW636" s="226"/>
      <c r="CX636" s="247"/>
      <c r="CY636" s="64"/>
      <c r="CZ636" s="256"/>
      <c r="DA636" s="256"/>
      <c r="DB636" s="256"/>
      <c r="DC636" s="256"/>
      <c r="DD636" s="256"/>
    </row>
    <row r="637" spans="1:108" ht="16.5" x14ac:dyDescent="0.3">
      <c r="A637" s="391">
        <v>2020</v>
      </c>
      <c r="B637" s="353" t="s">
        <v>42</v>
      </c>
      <c r="C637" s="354" t="s">
        <v>112</v>
      </c>
      <c r="D637" s="355">
        <v>8046.6870033569339</v>
      </c>
      <c r="E637" s="355">
        <v>23137.339498257163</v>
      </c>
      <c r="F637" s="356">
        <v>2939.6419955444321</v>
      </c>
      <c r="G637" s="357">
        <v>34123.668497158527</v>
      </c>
      <c r="H637" s="54"/>
      <c r="I637" s="54"/>
      <c r="BX637" s="247"/>
      <c r="BY637" s="64"/>
      <c r="BZ637" s="254"/>
      <c r="CA637" s="254"/>
      <c r="CB637" s="254"/>
      <c r="CC637" s="254"/>
      <c r="CD637" s="254"/>
      <c r="CE637" s="247"/>
      <c r="CF637" s="64"/>
      <c r="CG637" s="255"/>
      <c r="CH637" s="255"/>
      <c r="CI637" s="255"/>
      <c r="CJ637" s="255"/>
      <c r="CK637" s="255"/>
      <c r="CL637" s="256"/>
      <c r="CM637" s="256"/>
      <c r="CN637" s="256"/>
      <c r="CO637" s="256"/>
      <c r="CP637" s="256"/>
      <c r="CQ637" s="247"/>
      <c r="CR637" s="64"/>
      <c r="CS637" s="226"/>
      <c r="CT637" s="226"/>
      <c r="CU637" s="226"/>
      <c r="CV637" s="226"/>
      <c r="CW637" s="226"/>
      <c r="CX637" s="247"/>
      <c r="CY637" s="64"/>
      <c r="CZ637" s="256"/>
      <c r="DA637" s="256"/>
      <c r="DB637" s="256"/>
      <c r="DC637" s="256"/>
      <c r="DD637" s="256"/>
    </row>
    <row r="638" spans="1:108" ht="16.5" x14ac:dyDescent="0.3">
      <c r="A638" s="410">
        <v>2020</v>
      </c>
      <c r="B638" s="64" t="s">
        <v>43</v>
      </c>
      <c r="C638" s="358" t="s">
        <v>112</v>
      </c>
      <c r="D638" s="359">
        <v>10207.159984893799</v>
      </c>
      <c r="E638" s="359">
        <v>28222.910521418566</v>
      </c>
      <c r="F638" s="360">
        <v>3995.3540009307862</v>
      </c>
      <c r="G638" s="118">
        <v>42425.424507243151</v>
      </c>
      <c r="H638" s="54"/>
      <c r="I638" s="54"/>
      <c r="BX638" s="247"/>
      <c r="BY638" s="64"/>
      <c r="BZ638" s="254"/>
      <c r="CA638" s="254"/>
      <c r="CB638" s="254"/>
      <c r="CC638" s="254"/>
      <c r="CD638" s="254"/>
      <c r="CE638" s="247"/>
      <c r="CF638" s="64"/>
      <c r="CG638" s="255"/>
      <c r="CH638" s="255"/>
      <c r="CI638" s="255"/>
      <c r="CJ638" s="255"/>
      <c r="CK638" s="255"/>
      <c r="CL638" s="256"/>
      <c r="CM638" s="256"/>
      <c r="CN638" s="256"/>
      <c r="CO638" s="256"/>
      <c r="CP638" s="256"/>
      <c r="CQ638" s="247"/>
      <c r="CR638" s="64"/>
      <c r="CS638" s="226"/>
      <c r="CT638" s="226"/>
      <c r="CU638" s="226"/>
      <c r="CV638" s="226"/>
      <c r="CW638" s="226"/>
      <c r="CX638" s="247"/>
      <c r="CY638" s="64"/>
      <c r="CZ638" s="256"/>
      <c r="DA638" s="256"/>
      <c r="DB638" s="256"/>
      <c r="DC638" s="256"/>
      <c r="DD638" s="256"/>
    </row>
    <row r="639" spans="1:108" ht="16.5" x14ac:dyDescent="0.3">
      <c r="A639" s="391">
        <v>2020</v>
      </c>
      <c r="B639" s="353" t="s">
        <v>44</v>
      </c>
      <c r="C639" s="354" t="s">
        <v>112</v>
      </c>
      <c r="D639" s="355">
        <v>13706.767495117194</v>
      </c>
      <c r="E639" s="355">
        <v>34749.531497749325</v>
      </c>
      <c r="F639" s="356">
        <v>5135.1030045623793</v>
      </c>
      <c r="G639" s="357">
        <v>53591.401997428904</v>
      </c>
      <c r="H639" s="54"/>
      <c r="I639" s="54"/>
      <c r="BX639" s="247"/>
      <c r="BY639" s="64"/>
      <c r="BZ639" s="254"/>
      <c r="CA639" s="254"/>
      <c r="CB639" s="254"/>
      <c r="CC639" s="254"/>
      <c r="CD639" s="254"/>
      <c r="CE639" s="247"/>
      <c r="CF639" s="64"/>
      <c r="CG639" s="255"/>
      <c r="CH639" s="255"/>
      <c r="CI639" s="255"/>
      <c r="CJ639" s="255"/>
      <c r="CK639" s="255"/>
      <c r="CL639" s="256"/>
      <c r="CM639" s="256"/>
      <c r="CN639" s="256"/>
      <c r="CO639" s="256"/>
      <c r="CP639" s="256"/>
      <c r="CQ639" s="247"/>
      <c r="CR639" s="64"/>
      <c r="CS639" s="226"/>
      <c r="CT639" s="226"/>
      <c r="CU639" s="226"/>
      <c r="CV639" s="226"/>
      <c r="CW639" s="226"/>
      <c r="CX639" s="247"/>
      <c r="CY639" s="64"/>
      <c r="CZ639" s="256"/>
      <c r="DA639" s="256"/>
      <c r="DB639" s="256"/>
      <c r="DC639" s="256"/>
      <c r="DD639" s="256"/>
    </row>
    <row r="640" spans="1:108" ht="16.5" x14ac:dyDescent="0.3">
      <c r="A640" s="410">
        <v>2020</v>
      </c>
      <c r="B640" s="64" t="s">
        <v>45</v>
      </c>
      <c r="C640" s="358" t="s">
        <v>112</v>
      </c>
      <c r="D640" s="359">
        <v>11979.512459106447</v>
      </c>
      <c r="E640" s="359">
        <v>31865.954001536367</v>
      </c>
      <c r="F640" s="360">
        <v>5207.9629885101313</v>
      </c>
      <c r="G640" s="118">
        <v>49053.429449152944</v>
      </c>
      <c r="H640" s="54"/>
      <c r="I640" s="54"/>
      <c r="BX640" s="247"/>
      <c r="BY640" s="64"/>
      <c r="BZ640" s="254"/>
      <c r="CA640" s="254"/>
      <c r="CB640" s="254"/>
      <c r="CC640" s="254"/>
      <c r="CD640" s="254"/>
      <c r="CE640" s="247"/>
      <c r="CF640" s="64"/>
      <c r="CG640" s="255"/>
      <c r="CH640" s="255"/>
      <c r="CI640" s="255"/>
      <c r="CJ640" s="255"/>
      <c r="CK640" s="255"/>
      <c r="CL640" s="256"/>
      <c r="CM640" s="256"/>
      <c r="CN640" s="256"/>
      <c r="CO640" s="256"/>
      <c r="CP640" s="256"/>
      <c r="CQ640" s="247"/>
      <c r="CR640" s="64"/>
      <c r="CS640" s="226"/>
      <c r="CT640" s="226"/>
      <c r="CU640" s="226"/>
      <c r="CV640" s="226"/>
      <c r="CW640" s="226"/>
      <c r="CX640" s="247"/>
      <c r="CY640" s="64"/>
      <c r="CZ640" s="256"/>
      <c r="DA640" s="256"/>
      <c r="DB640" s="256"/>
      <c r="DC640" s="256"/>
      <c r="DD640" s="256"/>
    </row>
    <row r="641" spans="1:108" ht="16.5" x14ac:dyDescent="0.3">
      <c r="A641" s="391">
        <v>2020</v>
      </c>
      <c r="B641" s="353" t="s">
        <v>46</v>
      </c>
      <c r="C641" s="354" t="s">
        <v>112</v>
      </c>
      <c r="D641" s="355">
        <v>13426.122473144536</v>
      </c>
      <c r="E641" s="355">
        <v>33944.371995981215</v>
      </c>
      <c r="F641" s="356">
        <v>6532.0050068664541</v>
      </c>
      <c r="G641" s="357">
        <v>53902.499475992205</v>
      </c>
      <c r="H641" s="54"/>
      <c r="I641" s="54"/>
      <c r="BX641" s="247"/>
      <c r="BY641" s="64"/>
      <c r="BZ641" s="254"/>
      <c r="CA641" s="254"/>
      <c r="CB641" s="254"/>
      <c r="CC641" s="254"/>
      <c r="CD641" s="254"/>
      <c r="CE641" s="247"/>
      <c r="CF641" s="64"/>
      <c r="CG641" s="255"/>
      <c r="CH641" s="255"/>
      <c r="CI641" s="255"/>
      <c r="CJ641" s="255"/>
      <c r="CK641" s="255"/>
      <c r="CL641" s="256"/>
      <c r="CM641" s="256"/>
      <c r="CN641" s="256"/>
      <c r="CO641" s="256"/>
      <c r="CP641" s="256"/>
      <c r="CQ641" s="247"/>
      <c r="CR641" s="64"/>
      <c r="CS641" s="226"/>
      <c r="CT641" s="226"/>
      <c r="CU641" s="226"/>
      <c r="CV641" s="226"/>
      <c r="CW641" s="226"/>
      <c r="CX641" s="247"/>
      <c r="CY641" s="64"/>
      <c r="CZ641" s="256"/>
      <c r="DA641" s="256"/>
      <c r="DB641" s="256"/>
      <c r="DC641" s="256"/>
      <c r="DD641" s="256"/>
    </row>
    <row r="642" spans="1:108" ht="16.5" x14ac:dyDescent="0.3">
      <c r="A642" s="410">
        <v>2020</v>
      </c>
      <c r="B642" s="64" t="s">
        <v>47</v>
      </c>
      <c r="C642" s="358" t="s">
        <v>112</v>
      </c>
      <c r="D642" s="359">
        <v>14232.95749237061</v>
      </c>
      <c r="E642" s="359">
        <v>36284.986507831571</v>
      </c>
      <c r="F642" s="360">
        <v>5942.7674963951104</v>
      </c>
      <c r="G642" s="118">
        <v>56460.711496597301</v>
      </c>
      <c r="H642" s="54"/>
      <c r="I642" s="54"/>
      <c r="BX642" s="247"/>
      <c r="BY642" s="64"/>
      <c r="BZ642" s="254"/>
      <c r="CA642" s="254"/>
      <c r="CB642" s="254"/>
      <c r="CC642" s="254"/>
      <c r="CD642" s="254"/>
      <c r="CE642" s="247"/>
      <c r="CF642" s="64"/>
      <c r="CG642" s="255"/>
      <c r="CH642" s="255"/>
      <c r="CI642" s="255"/>
      <c r="CJ642" s="255"/>
      <c r="CK642" s="255"/>
      <c r="CL642" s="256"/>
      <c r="CM642" s="256"/>
      <c r="CN642" s="256"/>
      <c r="CO642" s="256"/>
      <c r="CP642" s="256"/>
      <c r="CQ642" s="247"/>
      <c r="CR642" s="64"/>
      <c r="CS642" s="226"/>
      <c r="CT642" s="226"/>
      <c r="CU642" s="226"/>
      <c r="CV642" s="226"/>
      <c r="CW642" s="226"/>
      <c r="CX642" s="247"/>
      <c r="CY642" s="64"/>
      <c r="CZ642" s="256"/>
      <c r="DA642" s="256"/>
      <c r="DB642" s="256"/>
      <c r="DC642" s="256"/>
      <c r="DD642" s="256"/>
    </row>
    <row r="643" spans="1:108" ht="16.5" x14ac:dyDescent="0.3">
      <c r="A643" s="391">
        <v>2020</v>
      </c>
      <c r="B643" s="353" t="s">
        <v>48</v>
      </c>
      <c r="C643" s="354" t="s">
        <v>112</v>
      </c>
      <c r="D643" s="355">
        <v>13592.959420654302</v>
      </c>
      <c r="E643" s="355">
        <v>34868.640981557852</v>
      </c>
      <c r="F643" s="356">
        <v>6035.5949969787598</v>
      </c>
      <c r="G643" s="357">
        <v>54497.19539919091</v>
      </c>
      <c r="H643" s="54"/>
      <c r="I643" s="54"/>
      <c r="BX643" s="247"/>
      <c r="BY643" s="64"/>
      <c r="BZ643" s="254"/>
      <c r="CA643" s="254"/>
      <c r="CB643" s="254"/>
      <c r="CC643" s="254"/>
      <c r="CD643" s="254"/>
      <c r="CE643" s="247"/>
      <c r="CF643" s="64"/>
      <c r="CG643" s="255"/>
      <c r="CH643" s="255"/>
      <c r="CI643" s="255"/>
      <c r="CJ643" s="255"/>
      <c r="CK643" s="255"/>
      <c r="CL643" s="256"/>
      <c r="CM643" s="256"/>
      <c r="CN643" s="256"/>
      <c r="CO643" s="256"/>
      <c r="CP643" s="256"/>
      <c r="CQ643" s="247"/>
      <c r="CR643" s="64"/>
      <c r="CS643" s="226"/>
      <c r="CT643" s="226"/>
      <c r="CU643" s="226"/>
      <c r="CV643" s="226"/>
      <c r="CW643" s="226"/>
      <c r="CX643" s="247"/>
      <c r="CY643" s="64"/>
      <c r="CZ643" s="256"/>
      <c r="DA643" s="256"/>
      <c r="DB643" s="256"/>
      <c r="DC643" s="256"/>
      <c r="DD643" s="256"/>
    </row>
    <row r="644" spans="1:108" ht="16.5" x14ac:dyDescent="0.3">
      <c r="A644" s="410">
        <v>2020</v>
      </c>
      <c r="B644" s="64" t="s">
        <v>49</v>
      </c>
      <c r="C644" s="358" t="s">
        <v>112</v>
      </c>
      <c r="D644" s="359">
        <v>14387.124550659182</v>
      </c>
      <c r="E644" s="359">
        <v>35668.605510086541</v>
      </c>
      <c r="F644" s="360">
        <v>4857.4624908447258</v>
      </c>
      <c r="G644" s="118">
        <v>54913.192551590459</v>
      </c>
      <c r="H644" s="54"/>
      <c r="I644" s="54"/>
      <c r="BX644" s="247"/>
      <c r="BY644" s="64"/>
      <c r="BZ644" s="254"/>
      <c r="CA644" s="254"/>
      <c r="CB644" s="254"/>
      <c r="CC644" s="254"/>
      <c r="CD644" s="254"/>
      <c r="CE644" s="247"/>
      <c r="CF644" s="64"/>
      <c r="CG644" s="255"/>
      <c r="CH644" s="255"/>
      <c r="CI644" s="255"/>
      <c r="CJ644" s="255"/>
      <c r="CK644" s="255"/>
      <c r="CL644" s="256"/>
      <c r="CM644" s="256"/>
      <c r="CN644" s="256"/>
      <c r="CO644" s="256"/>
      <c r="CP644" s="256"/>
      <c r="CQ644" s="247"/>
      <c r="CR644" s="64"/>
      <c r="CS644" s="226"/>
      <c r="CT644" s="226"/>
      <c r="CU644" s="226"/>
      <c r="CV644" s="226"/>
      <c r="CW644" s="226"/>
      <c r="CX644" s="247"/>
      <c r="CY644" s="64"/>
      <c r="CZ644" s="256"/>
      <c r="DA644" s="256"/>
      <c r="DB644" s="256"/>
      <c r="DC644" s="256"/>
      <c r="DD644" s="256"/>
    </row>
    <row r="645" spans="1:108" ht="16.5" x14ac:dyDescent="0.3">
      <c r="A645" s="391">
        <v>2021</v>
      </c>
      <c r="B645" s="353" t="s">
        <v>50</v>
      </c>
      <c r="C645" s="354" t="s">
        <v>112</v>
      </c>
      <c r="D645" s="355">
        <v>13175.17639303589</v>
      </c>
      <c r="E645" s="355">
        <v>32746.973498897554</v>
      </c>
      <c r="F645" s="356">
        <v>4736.2954983024611</v>
      </c>
      <c r="G645" s="357">
        <v>50658.445390235895</v>
      </c>
      <c r="H645" s="54"/>
      <c r="I645" s="54"/>
      <c r="BX645" s="247"/>
      <c r="BY645" s="64"/>
      <c r="BZ645" s="254"/>
      <c r="CA645" s="254"/>
      <c r="CB645" s="254"/>
      <c r="CC645" s="254"/>
      <c r="CD645" s="254"/>
      <c r="CE645" s="247"/>
      <c r="CF645" s="64"/>
      <c r="CG645" s="255"/>
      <c r="CH645" s="255"/>
      <c r="CI645" s="255"/>
      <c r="CJ645" s="255"/>
      <c r="CK645" s="255"/>
      <c r="CL645" s="256"/>
      <c r="CM645" s="256"/>
      <c r="CN645" s="256"/>
      <c r="CO645" s="256"/>
      <c r="CP645" s="256"/>
      <c r="CQ645" s="247"/>
      <c r="CR645" s="64"/>
      <c r="CS645" s="226"/>
      <c r="CT645" s="226"/>
      <c r="CU645" s="226"/>
      <c r="CV645" s="226"/>
      <c r="CW645" s="226"/>
      <c r="CX645" s="247"/>
      <c r="CY645" s="64"/>
      <c r="CZ645" s="256"/>
      <c r="DA645" s="256"/>
      <c r="DB645" s="256"/>
      <c r="DC645" s="256"/>
      <c r="DD645" s="256"/>
    </row>
    <row r="646" spans="1:108" ht="16.5" x14ac:dyDescent="0.3">
      <c r="A646" s="410">
        <v>2021</v>
      </c>
      <c r="B646" s="64" t="s">
        <v>51</v>
      </c>
      <c r="C646" s="358" t="s">
        <v>112</v>
      </c>
      <c r="D646" s="359">
        <v>15341.293981000001</v>
      </c>
      <c r="E646" s="359">
        <v>34588.554499981998</v>
      </c>
      <c r="F646" s="360">
        <v>6283.9399900000008</v>
      </c>
      <c r="G646" s="118">
        <v>56213.788470981999</v>
      </c>
      <c r="H646" s="54"/>
      <c r="I646" s="54"/>
      <c r="BX646" s="247"/>
      <c r="BY646" s="64"/>
      <c r="BZ646" s="254"/>
      <c r="CA646" s="254"/>
      <c r="CB646" s="254"/>
      <c r="CC646" s="254"/>
      <c r="CD646" s="254"/>
      <c r="CE646" s="247"/>
      <c r="CF646" s="64"/>
      <c r="CG646" s="255"/>
      <c r="CH646" s="255"/>
      <c r="CI646" s="255"/>
      <c r="CJ646" s="255"/>
      <c r="CK646" s="255"/>
      <c r="CL646" s="256"/>
      <c r="CM646" s="256"/>
      <c r="CN646" s="256"/>
      <c r="CO646" s="256"/>
      <c r="CP646" s="256"/>
      <c r="CQ646" s="247"/>
      <c r="CR646" s="64"/>
      <c r="CS646" s="226"/>
      <c r="CT646" s="226"/>
      <c r="CU646" s="226"/>
      <c r="CV646" s="226"/>
      <c r="CW646" s="226"/>
      <c r="CX646" s="247"/>
      <c r="CY646" s="64"/>
      <c r="CZ646" s="256"/>
      <c r="DA646" s="256"/>
      <c r="DB646" s="256"/>
      <c r="DC646" s="256"/>
      <c r="DD646" s="256"/>
    </row>
    <row r="647" spans="1:108" ht="16.5" x14ac:dyDescent="0.3">
      <c r="A647" s="391">
        <v>2021</v>
      </c>
      <c r="B647" s="353" t="s">
        <v>52</v>
      </c>
      <c r="C647" s="354" t="s">
        <v>112</v>
      </c>
      <c r="D647" s="355">
        <v>16237.057424621589</v>
      </c>
      <c r="E647" s="355">
        <v>39409.595499745992</v>
      </c>
      <c r="F647" s="356">
        <v>6718.0489878063217</v>
      </c>
      <c r="G647" s="357">
        <v>62364.701912173907</v>
      </c>
      <c r="H647" s="54"/>
      <c r="I647" s="54"/>
      <c r="BX647" s="247"/>
      <c r="BY647" s="64"/>
      <c r="BZ647" s="254"/>
      <c r="CA647" s="254"/>
      <c r="CB647" s="254"/>
      <c r="CC647" s="254"/>
      <c r="CD647" s="254"/>
      <c r="CE647" s="247"/>
      <c r="CF647" s="64"/>
      <c r="CG647" s="255"/>
      <c r="CH647" s="255"/>
      <c r="CI647" s="255"/>
      <c r="CJ647" s="255"/>
      <c r="CK647" s="255"/>
      <c r="CL647" s="256"/>
      <c r="CM647" s="256"/>
      <c r="CN647" s="256"/>
      <c r="CO647" s="256"/>
      <c r="CP647" s="256"/>
      <c r="CQ647" s="247"/>
      <c r="CR647" s="64"/>
      <c r="CS647" s="226"/>
      <c r="CT647" s="226"/>
      <c r="CU647" s="226"/>
      <c r="CV647" s="226"/>
      <c r="CW647" s="226"/>
      <c r="CX647" s="247"/>
      <c r="CY647" s="64"/>
      <c r="CZ647" s="256"/>
      <c r="DA647" s="256"/>
      <c r="DB647" s="256"/>
      <c r="DC647" s="256"/>
      <c r="DD647" s="256"/>
    </row>
    <row r="648" spans="1:108" ht="16.5" x14ac:dyDescent="0.3">
      <c r="A648" s="410">
        <v>2021</v>
      </c>
      <c r="B648" s="64" t="s">
        <v>40</v>
      </c>
      <c r="C648" s="358" t="s">
        <v>112</v>
      </c>
      <c r="D648" s="359">
        <v>13256.223400970455</v>
      </c>
      <c r="E648" s="359">
        <v>35759.912496788027</v>
      </c>
      <c r="F648" s="360">
        <v>5970.3030031967155</v>
      </c>
      <c r="G648" s="118">
        <v>54986.438900955196</v>
      </c>
      <c r="H648" s="54"/>
      <c r="I648" s="54"/>
      <c r="BX648" s="247"/>
      <c r="BY648" s="64"/>
      <c r="BZ648" s="254"/>
      <c r="CA648" s="254"/>
      <c r="CB648" s="254"/>
      <c r="CC648" s="254"/>
      <c r="CD648" s="254"/>
      <c r="CE648" s="247"/>
      <c r="CF648" s="64"/>
      <c r="CG648" s="255"/>
      <c r="CH648" s="255"/>
      <c r="CI648" s="255"/>
      <c r="CJ648" s="255"/>
      <c r="CK648" s="255"/>
      <c r="CL648" s="256"/>
      <c r="CM648" s="256"/>
      <c r="CN648" s="256"/>
      <c r="CO648" s="256"/>
      <c r="CP648" s="256"/>
      <c r="CQ648" s="247"/>
      <c r="CR648" s="64"/>
      <c r="CS648" s="226"/>
      <c r="CT648" s="226"/>
      <c r="CU648" s="226"/>
      <c r="CV648" s="226"/>
      <c r="CW648" s="226"/>
      <c r="CX648" s="247"/>
      <c r="CY648" s="64"/>
      <c r="CZ648" s="256"/>
      <c r="DA648" s="256"/>
      <c r="DB648" s="256"/>
      <c r="DC648" s="256"/>
      <c r="DD648" s="256"/>
    </row>
    <row r="649" spans="1:108" ht="16.5" x14ac:dyDescent="0.3">
      <c r="A649" s="391">
        <v>2021</v>
      </c>
      <c r="B649" s="353" t="s">
        <v>42</v>
      </c>
      <c r="C649" s="354" t="s">
        <v>112</v>
      </c>
      <c r="D649" s="355">
        <v>12269.508499523166</v>
      </c>
      <c r="E649" s="355">
        <v>32829.104004753288</v>
      </c>
      <c r="F649" s="356">
        <v>4840.1104855728154</v>
      </c>
      <c r="G649" s="357">
        <v>49938.722989849273</v>
      </c>
      <c r="H649" s="54"/>
      <c r="I649" s="54"/>
      <c r="BX649" s="247"/>
      <c r="BY649" s="64"/>
      <c r="BZ649" s="254"/>
      <c r="CA649" s="254"/>
      <c r="CB649" s="254"/>
      <c r="CC649" s="254"/>
      <c r="CD649" s="254"/>
      <c r="CE649" s="247"/>
      <c r="CF649" s="64"/>
      <c r="CG649" s="255"/>
      <c r="CH649" s="255"/>
      <c r="CI649" s="255"/>
      <c r="CJ649" s="255"/>
      <c r="CK649" s="255"/>
      <c r="CL649" s="256"/>
      <c r="CM649" s="256"/>
      <c r="CN649" s="256"/>
      <c r="CO649" s="256"/>
      <c r="CP649" s="256"/>
      <c r="CQ649" s="247"/>
      <c r="CR649" s="64"/>
      <c r="CS649" s="226"/>
      <c r="CT649" s="226"/>
      <c r="CU649" s="226"/>
      <c r="CV649" s="226"/>
      <c r="CW649" s="226"/>
      <c r="CX649" s="247"/>
      <c r="CY649" s="64"/>
      <c r="CZ649" s="256"/>
      <c r="DA649" s="256"/>
      <c r="DB649" s="256"/>
      <c r="DC649" s="256"/>
      <c r="DD649" s="256"/>
    </row>
    <row r="650" spans="1:108" ht="16.5" x14ac:dyDescent="0.3">
      <c r="A650" s="410">
        <v>2021</v>
      </c>
      <c r="B650" s="64" t="s">
        <v>43</v>
      </c>
      <c r="C650" s="358" t="s">
        <v>112</v>
      </c>
      <c r="D650" s="359">
        <v>13568.246018005369</v>
      </c>
      <c r="E650" s="359">
        <v>33695.562009474874</v>
      </c>
      <c r="F650" s="360">
        <v>4653.4655173110959</v>
      </c>
      <c r="G650" s="118">
        <v>51917.273544791351</v>
      </c>
      <c r="H650" s="54"/>
      <c r="I650" s="54"/>
      <c r="BX650" s="247"/>
      <c r="BY650" s="64"/>
      <c r="BZ650" s="254"/>
      <c r="CA650" s="254"/>
      <c r="CB650" s="254"/>
      <c r="CC650" s="254"/>
      <c r="CD650" s="254"/>
      <c r="CE650" s="247"/>
      <c r="CF650" s="64"/>
      <c r="CG650" s="255"/>
      <c r="CH650" s="255"/>
      <c r="CI650" s="255"/>
      <c r="CJ650" s="255"/>
      <c r="CK650" s="255"/>
      <c r="CL650" s="256"/>
      <c r="CM650" s="256"/>
      <c r="CN650" s="256"/>
      <c r="CO650" s="256"/>
      <c r="CP650" s="256"/>
      <c r="CQ650" s="247"/>
      <c r="CR650" s="64"/>
      <c r="CS650" s="226"/>
      <c r="CT650" s="226"/>
      <c r="CU650" s="226"/>
      <c r="CV650" s="226"/>
      <c r="CW650" s="226"/>
      <c r="CX650" s="247"/>
      <c r="CY650" s="64"/>
      <c r="CZ650" s="256"/>
      <c r="DA650" s="256"/>
      <c r="DB650" s="256"/>
      <c r="DC650" s="256"/>
      <c r="DD650" s="256"/>
    </row>
    <row r="651" spans="1:108" ht="16.5" x14ac:dyDescent="0.3">
      <c r="A651" s="391">
        <v>2021</v>
      </c>
      <c r="B651" s="353" t="s">
        <v>44</v>
      </c>
      <c r="C651" s="354" t="s">
        <v>112</v>
      </c>
      <c r="D651" s="355">
        <v>14457.511997558595</v>
      </c>
      <c r="E651" s="355">
        <v>34847.711531183006</v>
      </c>
      <c r="F651" s="356">
        <v>5467.0749922180166</v>
      </c>
      <c r="G651" s="357">
        <v>54772.298520959615</v>
      </c>
      <c r="H651" s="54"/>
      <c r="I651" s="54"/>
      <c r="BX651" s="247"/>
      <c r="BY651" s="64"/>
      <c r="BZ651" s="254"/>
      <c r="CA651" s="254"/>
      <c r="CB651" s="254"/>
      <c r="CC651" s="254"/>
      <c r="CD651" s="254"/>
      <c r="CE651" s="247"/>
      <c r="CF651" s="64"/>
      <c r="CG651" s="255"/>
      <c r="CH651" s="255"/>
      <c r="CI651" s="255"/>
      <c r="CJ651" s="255"/>
      <c r="CK651" s="255"/>
      <c r="CL651" s="256"/>
      <c r="CM651" s="256"/>
      <c r="CN651" s="256"/>
      <c r="CO651" s="256"/>
      <c r="CP651" s="256"/>
      <c r="CQ651" s="247"/>
      <c r="CR651" s="64"/>
      <c r="CS651" s="226"/>
      <c r="CT651" s="226"/>
      <c r="CU651" s="226"/>
      <c r="CV651" s="226"/>
      <c r="CW651" s="226"/>
      <c r="CX651" s="247"/>
      <c r="CY651" s="64"/>
      <c r="CZ651" s="256"/>
      <c r="DA651" s="256"/>
      <c r="DB651" s="256"/>
      <c r="DC651" s="256"/>
      <c r="DD651" s="256"/>
    </row>
    <row r="652" spans="1:108" ht="16.5" x14ac:dyDescent="0.3">
      <c r="A652" s="410">
        <v>2021</v>
      </c>
      <c r="B652" s="64" t="s">
        <v>45</v>
      </c>
      <c r="C652" s="358" t="s">
        <v>112</v>
      </c>
      <c r="D652" s="359">
        <v>14508.449991436008</v>
      </c>
      <c r="E652" s="359">
        <v>33381.618517395022</v>
      </c>
      <c r="F652" s="360">
        <v>4778.5565038204204</v>
      </c>
      <c r="G652" s="118">
        <v>52668.62501265145</v>
      </c>
      <c r="H652" s="54"/>
      <c r="I652" s="54"/>
      <c r="BX652" s="247"/>
      <c r="BY652" s="64"/>
      <c r="BZ652" s="254"/>
      <c r="CA652" s="254"/>
      <c r="CB652" s="254"/>
      <c r="CC652" s="254"/>
      <c r="CD652" s="254"/>
      <c r="CE652" s="247"/>
      <c r="CF652" s="64"/>
      <c r="CG652" s="255"/>
      <c r="CH652" s="255"/>
      <c r="CI652" s="255"/>
      <c r="CJ652" s="255"/>
      <c r="CK652" s="255"/>
      <c r="CL652" s="256"/>
      <c r="CM652" s="256"/>
      <c r="CN652" s="256"/>
      <c r="CO652" s="256"/>
      <c r="CP652" s="256"/>
      <c r="CQ652" s="247"/>
      <c r="CR652" s="64"/>
      <c r="CS652" s="226"/>
      <c r="CT652" s="226"/>
      <c r="CU652" s="226"/>
      <c r="CV652" s="226"/>
      <c r="CW652" s="226"/>
      <c r="CX652" s="247"/>
      <c r="CY652" s="64"/>
      <c r="CZ652" s="256"/>
      <c r="DA652" s="256"/>
      <c r="DB652" s="256"/>
      <c r="DC652" s="256"/>
      <c r="DD652" s="256"/>
    </row>
    <row r="653" spans="1:108" ht="16.5" x14ac:dyDescent="0.3">
      <c r="A653" s="391">
        <v>2021</v>
      </c>
      <c r="B653" s="353" t="s">
        <v>46</v>
      </c>
      <c r="C653" s="354" t="s">
        <v>112</v>
      </c>
      <c r="D653" s="355">
        <v>16350.307000000001</v>
      </c>
      <c r="E653" s="355">
        <v>38241.78651014233</v>
      </c>
      <c r="F653" s="356">
        <v>5115.0989794158941</v>
      </c>
      <c r="G653" s="357">
        <v>59707.19248955822</v>
      </c>
      <c r="H653" s="54"/>
      <c r="I653" s="54"/>
      <c r="BX653" s="247"/>
      <c r="BY653" s="64"/>
      <c r="BZ653" s="254"/>
      <c r="CA653" s="254"/>
      <c r="CB653" s="254"/>
      <c r="CC653" s="254"/>
      <c r="CD653" s="254"/>
      <c r="CE653" s="247"/>
      <c r="CF653" s="64"/>
      <c r="CG653" s="255"/>
      <c r="CH653" s="255"/>
      <c r="CI653" s="255"/>
      <c r="CJ653" s="255"/>
      <c r="CK653" s="255"/>
      <c r="CL653" s="256"/>
      <c r="CM653" s="256"/>
      <c r="CN653" s="256"/>
      <c r="CO653" s="256"/>
      <c r="CP653" s="256"/>
      <c r="CQ653" s="247"/>
      <c r="CR653" s="64"/>
      <c r="CS653" s="226"/>
      <c r="CT653" s="226"/>
      <c r="CU653" s="226"/>
      <c r="CV653" s="226"/>
      <c r="CW653" s="226"/>
      <c r="CX653" s="247"/>
      <c r="CY653" s="64"/>
      <c r="CZ653" s="256"/>
      <c r="DA653" s="256"/>
      <c r="DB653" s="256"/>
      <c r="DC653" s="256"/>
      <c r="DD653" s="256"/>
    </row>
    <row r="654" spans="1:108" ht="16.5" x14ac:dyDescent="0.3">
      <c r="A654" s="411">
        <v>2021</v>
      </c>
      <c r="B654" s="64" t="s">
        <v>47</v>
      </c>
      <c r="C654" s="358" t="s">
        <v>112</v>
      </c>
      <c r="D654" s="359">
        <v>15306.918547912595</v>
      </c>
      <c r="E654" s="359">
        <v>36872.416015405659</v>
      </c>
      <c r="F654" s="360">
        <v>5344.6715069961547</v>
      </c>
      <c r="G654" s="118">
        <v>57524.006070314404</v>
      </c>
      <c r="H654" s="54"/>
      <c r="I654" s="54"/>
      <c r="BX654" s="247"/>
      <c r="BY654" s="64"/>
      <c r="BZ654" s="254"/>
      <c r="CA654" s="254"/>
      <c r="CB654" s="254"/>
      <c r="CC654" s="254"/>
      <c r="CD654" s="254"/>
      <c r="CE654" s="247"/>
      <c r="CF654" s="64"/>
      <c r="CG654" s="255"/>
      <c r="CH654" s="255"/>
      <c r="CI654" s="255"/>
      <c r="CJ654" s="255"/>
      <c r="CK654" s="255"/>
      <c r="CL654" s="256"/>
      <c r="CM654" s="256"/>
      <c r="CN654" s="256"/>
      <c r="CO654" s="256"/>
      <c r="CP654" s="256"/>
      <c r="CQ654" s="247"/>
      <c r="CR654" s="64"/>
      <c r="CS654" s="226"/>
      <c r="CT654" s="226"/>
      <c r="CU654" s="226"/>
      <c r="CV654" s="226"/>
      <c r="CW654" s="226"/>
      <c r="CX654" s="247"/>
      <c r="CY654" s="64"/>
      <c r="CZ654" s="256"/>
      <c r="DA654" s="256"/>
      <c r="DB654" s="256"/>
      <c r="DC654" s="256"/>
      <c r="DD654" s="256"/>
    </row>
    <row r="655" spans="1:108" ht="16.5" x14ac:dyDescent="0.3">
      <c r="A655" s="391">
        <v>2021</v>
      </c>
      <c r="B655" s="353" t="s">
        <v>48</v>
      </c>
      <c r="C655" s="354" t="s">
        <v>112</v>
      </c>
      <c r="D655" s="355">
        <v>14054.853564392091</v>
      </c>
      <c r="E655" s="355">
        <v>38748.464500980386</v>
      </c>
      <c r="F655" s="356">
        <v>5163.4660038471229</v>
      </c>
      <c r="G655" s="357">
        <v>57966.78406921959</v>
      </c>
      <c r="H655" s="54"/>
      <c r="I655" s="54"/>
      <c r="BX655" s="247"/>
      <c r="BY655" s="64"/>
      <c r="BZ655" s="254"/>
      <c r="CA655" s="254"/>
      <c r="CB655" s="254"/>
      <c r="CC655" s="254"/>
      <c r="CD655" s="254"/>
      <c r="CE655" s="247"/>
      <c r="CF655" s="64"/>
      <c r="CG655" s="255"/>
      <c r="CH655" s="255"/>
      <c r="CI655" s="255"/>
      <c r="CJ655" s="255"/>
      <c r="CK655" s="255"/>
      <c r="CL655" s="256"/>
      <c r="CM655" s="256"/>
      <c r="CN655" s="256"/>
      <c r="CO655" s="256"/>
      <c r="CP655" s="256"/>
      <c r="CQ655" s="247"/>
      <c r="CR655" s="64"/>
      <c r="CS655" s="226"/>
      <c r="CT655" s="226"/>
      <c r="CU655" s="226"/>
      <c r="CV655" s="226"/>
      <c r="CW655" s="226"/>
      <c r="CX655" s="247"/>
      <c r="CY655" s="64"/>
      <c r="CZ655" s="256"/>
      <c r="DA655" s="256"/>
      <c r="DB655" s="256"/>
      <c r="DC655" s="256"/>
      <c r="DD655" s="256"/>
    </row>
    <row r="656" spans="1:108" ht="16.5" x14ac:dyDescent="0.3">
      <c r="A656" s="411">
        <v>2021</v>
      </c>
      <c r="B656" s="64" t="s">
        <v>49</v>
      </c>
      <c r="C656" s="358" t="s">
        <v>112</v>
      </c>
      <c r="D656" s="359">
        <v>14462.498458038333</v>
      </c>
      <c r="E656" s="359">
        <v>34570.430916473393</v>
      </c>
      <c r="F656" s="360">
        <v>4208.1530046081534</v>
      </c>
      <c r="G656" s="118">
        <v>53241.082379119878</v>
      </c>
      <c r="H656" s="54"/>
      <c r="I656" s="54"/>
      <c r="BX656" s="247"/>
      <c r="BY656" s="64"/>
      <c r="BZ656" s="254"/>
      <c r="CA656" s="254"/>
      <c r="CB656" s="254"/>
      <c r="CC656" s="254"/>
      <c r="CD656" s="254"/>
      <c r="CE656" s="247"/>
      <c r="CF656" s="64"/>
      <c r="CG656" s="255"/>
      <c r="CH656" s="255"/>
      <c r="CI656" s="255"/>
      <c r="CJ656" s="255"/>
      <c r="CK656" s="255"/>
      <c r="CL656" s="256"/>
      <c r="CM656" s="256"/>
      <c r="CN656" s="256"/>
      <c r="CO656" s="256"/>
      <c r="CP656" s="256"/>
      <c r="CQ656" s="247"/>
      <c r="CR656" s="64"/>
      <c r="CS656" s="226"/>
      <c r="CT656" s="226"/>
      <c r="CU656" s="226"/>
      <c r="CV656" s="226"/>
      <c r="CW656" s="226"/>
      <c r="CX656" s="247"/>
      <c r="CY656" s="64"/>
      <c r="CZ656" s="256"/>
      <c r="DA656" s="256"/>
      <c r="DB656" s="256"/>
      <c r="DC656" s="256"/>
      <c r="DD656" s="256"/>
    </row>
    <row r="657" spans="1:108" ht="16.5" x14ac:dyDescent="0.3">
      <c r="A657" s="391">
        <v>2022</v>
      </c>
      <c r="B657" s="353" t="s">
        <v>50</v>
      </c>
      <c r="C657" s="354" t="s">
        <v>112</v>
      </c>
      <c r="D657" s="355">
        <v>12188.869917755133</v>
      </c>
      <c r="E657" s="355">
        <v>32402.960005528454</v>
      </c>
      <c r="F657" s="356">
        <v>3722.9300006103504</v>
      </c>
      <c r="G657" s="357">
        <v>48314.759923893929</v>
      </c>
      <c r="H657" s="54"/>
      <c r="I657" s="54"/>
      <c r="BX657" s="247"/>
      <c r="BY657" s="64"/>
      <c r="BZ657" s="254"/>
      <c r="CA657" s="254"/>
      <c r="CB657" s="254"/>
      <c r="CC657" s="254"/>
      <c r="CD657" s="254"/>
      <c r="CE657" s="247"/>
      <c r="CF657" s="64"/>
      <c r="CG657" s="255"/>
      <c r="CH657" s="255"/>
      <c r="CI657" s="255"/>
      <c r="CJ657" s="255"/>
      <c r="CK657" s="255"/>
      <c r="CL657" s="256"/>
      <c r="CM657" s="256"/>
      <c r="CN657" s="256"/>
      <c r="CO657" s="256"/>
      <c r="CP657" s="256"/>
      <c r="CQ657" s="247"/>
      <c r="CR657" s="64"/>
      <c r="CS657" s="226"/>
      <c r="CT657" s="226"/>
      <c r="CU657" s="226"/>
      <c r="CV657" s="226"/>
      <c r="CW657" s="226"/>
      <c r="CX657" s="247"/>
      <c r="CY657" s="64"/>
      <c r="CZ657" s="256"/>
      <c r="DA657" s="256"/>
      <c r="DB657" s="256"/>
      <c r="DC657" s="256"/>
      <c r="DD657" s="256"/>
    </row>
    <row r="658" spans="1:108" ht="16.5" x14ac:dyDescent="0.3">
      <c r="A658" s="411">
        <v>2022</v>
      </c>
      <c r="B658" s="64" t="s">
        <v>51</v>
      </c>
      <c r="C658" s="358" t="s">
        <v>112</v>
      </c>
      <c r="D658" s="359">
        <v>13661.46105203247</v>
      </c>
      <c r="E658" s="359">
        <v>35868.082994990342</v>
      </c>
      <c r="F658" s="360">
        <v>3658.8125065994259</v>
      </c>
      <c r="G658" s="118">
        <v>53188.356553622252</v>
      </c>
      <c r="H658" s="54"/>
      <c r="I658" s="54"/>
      <c r="BX658" s="247"/>
      <c r="BY658" s="64"/>
      <c r="BZ658" s="254"/>
      <c r="CA658" s="254"/>
      <c r="CB658" s="254"/>
      <c r="CC658" s="254"/>
      <c r="CD658" s="254"/>
      <c r="CE658" s="247"/>
      <c r="CF658" s="64"/>
      <c r="CG658" s="255"/>
      <c r="CH658" s="255"/>
      <c r="CI658" s="255"/>
      <c r="CJ658" s="255"/>
      <c r="CK658" s="255"/>
      <c r="CL658" s="256"/>
      <c r="CM658" s="256"/>
      <c r="CN658" s="256"/>
      <c r="CO658" s="256"/>
      <c r="CP658" s="256"/>
      <c r="CQ658" s="247"/>
      <c r="CR658" s="64"/>
      <c r="CS658" s="226"/>
      <c r="CT658" s="226"/>
      <c r="CU658" s="226"/>
      <c r="CV658" s="226"/>
      <c r="CW658" s="226"/>
      <c r="CX658" s="247"/>
      <c r="CY658" s="64"/>
      <c r="CZ658" s="256"/>
      <c r="DA658" s="256"/>
      <c r="DB658" s="256"/>
      <c r="DC658" s="256"/>
      <c r="DD658" s="256"/>
    </row>
    <row r="659" spans="1:108" ht="16.5" x14ac:dyDescent="0.3">
      <c r="A659" s="391">
        <v>2022</v>
      </c>
      <c r="B659" s="353" t="s">
        <v>52</v>
      </c>
      <c r="C659" s="354" t="s">
        <v>112</v>
      </c>
      <c r="D659" s="355">
        <v>14176.055984741211</v>
      </c>
      <c r="E659" s="355">
        <v>42080.541068832397</v>
      </c>
      <c r="F659" s="356">
        <v>5251.9555225753784</v>
      </c>
      <c r="G659" s="357">
        <v>61508.552576148992</v>
      </c>
      <c r="H659" s="54"/>
      <c r="I659" s="54"/>
      <c r="BX659" s="247"/>
      <c r="BY659" s="64"/>
      <c r="BZ659" s="254"/>
      <c r="CA659" s="254"/>
      <c r="CB659" s="254"/>
      <c r="CC659" s="254"/>
      <c r="CD659" s="254"/>
      <c r="CE659" s="247"/>
      <c r="CF659" s="64"/>
      <c r="CG659" s="255"/>
      <c r="CH659" s="255"/>
      <c r="CI659" s="255"/>
      <c r="CJ659" s="255"/>
      <c r="CK659" s="255"/>
      <c r="CL659" s="256"/>
      <c r="CM659" s="256"/>
      <c r="CN659" s="256"/>
      <c r="CO659" s="256"/>
      <c r="CP659" s="256"/>
      <c r="CQ659" s="247"/>
      <c r="CR659" s="64"/>
      <c r="CS659" s="226"/>
      <c r="CT659" s="226"/>
      <c r="CU659" s="226"/>
      <c r="CV659" s="226"/>
      <c r="CW659" s="226"/>
      <c r="CX659" s="247"/>
      <c r="CY659" s="64"/>
      <c r="CZ659" s="256"/>
      <c r="DA659" s="256"/>
      <c r="DB659" s="256"/>
      <c r="DC659" s="256"/>
      <c r="DD659" s="256"/>
    </row>
    <row r="660" spans="1:108" ht="16.5" x14ac:dyDescent="0.3">
      <c r="A660" s="411">
        <v>2022</v>
      </c>
      <c r="B660" s="64" t="s">
        <v>40</v>
      </c>
      <c r="C660" s="358" t="s">
        <v>112</v>
      </c>
      <c r="D660" s="359">
        <v>13496.354970550537</v>
      </c>
      <c r="E660" s="359">
        <v>33977.941488060002</v>
      </c>
      <c r="F660" s="360">
        <v>4068.7375045776362</v>
      </c>
      <c r="G660" s="118">
        <v>51543.03396318818</v>
      </c>
      <c r="H660" s="54"/>
      <c r="I660" s="54"/>
      <c r="BX660" s="247"/>
      <c r="BY660" s="64"/>
      <c r="BZ660" s="254"/>
      <c r="CA660" s="254"/>
      <c r="CB660" s="254"/>
      <c r="CC660" s="254"/>
      <c r="CD660" s="254"/>
      <c r="CE660" s="247"/>
      <c r="CF660" s="64"/>
      <c r="CG660" s="255"/>
      <c r="CH660" s="255"/>
      <c r="CI660" s="255"/>
      <c r="CJ660" s="255"/>
      <c r="CK660" s="255"/>
      <c r="CL660" s="256"/>
      <c r="CM660" s="256"/>
      <c r="CN660" s="256"/>
      <c r="CO660" s="256"/>
      <c r="CP660" s="256"/>
      <c r="CQ660" s="247"/>
      <c r="CR660" s="64"/>
      <c r="CS660" s="226"/>
      <c r="CT660" s="226"/>
      <c r="CU660" s="226"/>
      <c r="CV660" s="226"/>
      <c r="CW660" s="226"/>
      <c r="CX660" s="247"/>
      <c r="CY660" s="64"/>
      <c r="CZ660" s="256"/>
      <c r="DA660" s="256"/>
      <c r="DB660" s="256"/>
      <c r="DC660" s="256"/>
      <c r="DD660" s="256"/>
    </row>
    <row r="661" spans="1:108" ht="16.5" x14ac:dyDescent="0.3">
      <c r="A661" s="391">
        <v>2022</v>
      </c>
      <c r="B661" s="353" t="s">
        <v>42</v>
      </c>
      <c r="C661" s="354" t="s">
        <v>112</v>
      </c>
      <c r="D661" s="355">
        <v>13557.282909000398</v>
      </c>
      <c r="E661" s="355">
        <v>35486.932959036829</v>
      </c>
      <c r="F661" s="356">
        <v>4740.8630156993859</v>
      </c>
      <c r="G661" s="357">
        <v>53785.078883736613</v>
      </c>
      <c r="H661" s="54"/>
      <c r="I661" s="54"/>
      <c r="BX661" s="247"/>
      <c r="BY661" s="64"/>
      <c r="BZ661" s="254"/>
      <c r="CA661" s="254"/>
      <c r="CB661" s="254"/>
      <c r="CC661" s="254"/>
      <c r="CD661" s="254"/>
      <c r="CE661" s="247"/>
      <c r="CF661" s="64"/>
      <c r="CG661" s="255"/>
      <c r="CH661" s="255"/>
      <c r="CI661" s="255"/>
      <c r="CJ661" s="255"/>
      <c r="CK661" s="255"/>
      <c r="CL661" s="256"/>
      <c r="CM661" s="256"/>
      <c r="CN661" s="256"/>
      <c r="CO661" s="256"/>
      <c r="CP661" s="256"/>
      <c r="CQ661" s="247"/>
      <c r="CR661" s="64"/>
      <c r="CS661" s="226"/>
      <c r="CT661" s="226"/>
      <c r="CU661" s="226"/>
      <c r="CV661" s="226"/>
      <c r="CW661" s="226"/>
      <c r="CX661" s="247"/>
      <c r="CY661" s="64"/>
      <c r="CZ661" s="256"/>
      <c r="DA661" s="256"/>
      <c r="DB661" s="256"/>
      <c r="DC661" s="256"/>
      <c r="DD661" s="256"/>
    </row>
    <row r="662" spans="1:108" ht="16.5" x14ac:dyDescent="0.3">
      <c r="A662" s="411">
        <v>2022</v>
      </c>
      <c r="B662" s="64" t="s">
        <v>43</v>
      </c>
      <c r="C662" s="358" t="s">
        <v>112</v>
      </c>
      <c r="D662" s="359">
        <v>13445.032958190917</v>
      </c>
      <c r="E662" s="359">
        <v>33826.401023111968</v>
      </c>
      <c r="F662" s="360">
        <v>4078.6904899597175</v>
      </c>
      <c r="G662" s="118">
        <v>51350.124471262607</v>
      </c>
      <c r="H662" s="54"/>
      <c r="I662" s="54"/>
      <c r="BX662" s="247"/>
      <c r="BY662" s="64"/>
      <c r="BZ662" s="254"/>
      <c r="CA662" s="254"/>
      <c r="CB662" s="254"/>
      <c r="CC662" s="254"/>
      <c r="CD662" s="254"/>
      <c r="CE662" s="247"/>
      <c r="CF662" s="64"/>
      <c r="CG662" s="255"/>
      <c r="CH662" s="255"/>
      <c r="CI662" s="255"/>
      <c r="CJ662" s="255"/>
      <c r="CK662" s="255"/>
      <c r="CL662" s="256"/>
      <c r="CM662" s="256"/>
      <c r="CN662" s="256"/>
      <c r="CO662" s="256"/>
      <c r="CP662" s="256"/>
      <c r="CQ662" s="247"/>
      <c r="CR662" s="64"/>
      <c r="CS662" s="226"/>
      <c r="CT662" s="226"/>
      <c r="CU662" s="226"/>
      <c r="CV662" s="226"/>
      <c r="CW662" s="226"/>
      <c r="CX662" s="247"/>
      <c r="CY662" s="64"/>
      <c r="CZ662" s="256"/>
      <c r="DA662" s="256"/>
      <c r="DB662" s="256"/>
      <c r="DC662" s="256"/>
      <c r="DD662" s="256"/>
    </row>
    <row r="663" spans="1:108" ht="16.5" x14ac:dyDescent="0.3">
      <c r="A663" s="391">
        <v>2022</v>
      </c>
      <c r="B663" s="353" t="s">
        <v>44</v>
      </c>
      <c r="C663" s="354" t="s">
        <v>112</v>
      </c>
      <c r="D663" s="355">
        <v>12835.468499999999</v>
      </c>
      <c r="E663" s="355">
        <v>36441.186000000002</v>
      </c>
      <c r="F663" s="356">
        <v>4723.3530000000001</v>
      </c>
      <c r="G663" s="357">
        <v>54000.0075</v>
      </c>
      <c r="H663" s="54"/>
      <c r="I663" s="54"/>
      <c r="BX663" s="247"/>
      <c r="BY663" s="64"/>
      <c r="BZ663" s="254"/>
      <c r="CA663" s="254"/>
      <c r="CB663" s="254"/>
      <c r="CC663" s="254"/>
      <c r="CD663" s="254"/>
      <c r="CE663" s="247"/>
      <c r="CF663" s="64"/>
      <c r="CG663" s="255"/>
      <c r="CH663" s="255"/>
      <c r="CI663" s="255"/>
      <c r="CJ663" s="255"/>
      <c r="CK663" s="255"/>
      <c r="CL663" s="256"/>
      <c r="CM663" s="256"/>
      <c r="CN663" s="256"/>
      <c r="CO663" s="256"/>
      <c r="CP663" s="256"/>
      <c r="CQ663" s="247"/>
      <c r="CR663" s="64"/>
      <c r="CS663" s="226"/>
      <c r="CT663" s="226"/>
      <c r="CU663" s="226"/>
      <c r="CV663" s="226"/>
      <c r="CW663" s="226"/>
      <c r="CX663" s="247"/>
      <c r="CY663" s="64"/>
      <c r="CZ663" s="256"/>
      <c r="DA663" s="256"/>
      <c r="DB663" s="256"/>
      <c r="DC663" s="256"/>
      <c r="DD663" s="256"/>
    </row>
    <row r="664" spans="1:108" ht="16.5" x14ac:dyDescent="0.3">
      <c r="A664" s="411">
        <v>2022</v>
      </c>
      <c r="B664" s="64" t="s">
        <v>45</v>
      </c>
      <c r="C664" s="358" t="s">
        <v>112</v>
      </c>
      <c r="D664" s="359">
        <v>14285.553451782225</v>
      </c>
      <c r="E664" s="359">
        <v>38564.176466849924</v>
      </c>
      <c r="F664" s="360">
        <v>5311.7640015044799</v>
      </c>
      <c r="G664" s="118">
        <v>58161.493920136636</v>
      </c>
      <c r="H664" s="54"/>
      <c r="I664" s="54"/>
      <c r="BX664" s="247"/>
      <c r="BY664" s="64"/>
      <c r="BZ664" s="254"/>
      <c r="CA664" s="254"/>
      <c r="CB664" s="254"/>
      <c r="CC664" s="254"/>
      <c r="CD664" s="254"/>
      <c r="CE664" s="247"/>
      <c r="CF664" s="64"/>
      <c r="CG664" s="255"/>
      <c r="CH664" s="255"/>
      <c r="CI664" s="255"/>
      <c r="CJ664" s="255"/>
      <c r="CK664" s="255"/>
      <c r="CL664" s="256"/>
      <c r="CM664" s="256"/>
      <c r="CN664" s="256"/>
      <c r="CO664" s="256"/>
      <c r="CP664" s="256"/>
      <c r="CQ664" s="247"/>
      <c r="CR664" s="64"/>
      <c r="CS664" s="226"/>
      <c r="CT664" s="226"/>
      <c r="CU664" s="226"/>
      <c r="CV664" s="226"/>
      <c r="CW664" s="226"/>
      <c r="CX664" s="247"/>
      <c r="CY664" s="64"/>
      <c r="CZ664" s="256"/>
      <c r="DA664" s="256"/>
      <c r="DB664" s="256"/>
      <c r="DC664" s="256"/>
      <c r="DD664" s="256"/>
    </row>
    <row r="665" spans="1:108" ht="16.5" x14ac:dyDescent="0.3">
      <c r="A665" s="391">
        <v>2022</v>
      </c>
      <c r="B665" s="353" t="s">
        <v>46</v>
      </c>
      <c r="C665" s="354" t="s">
        <v>112</v>
      </c>
      <c r="D665" s="355">
        <v>15858.692999999999</v>
      </c>
      <c r="E665" s="355">
        <v>36172.998500000002</v>
      </c>
      <c r="F665" s="356">
        <v>4727.2245000000003</v>
      </c>
      <c r="G665" s="357">
        <v>56758.915999999997</v>
      </c>
      <c r="H665" s="54"/>
      <c r="I665" s="54"/>
      <c r="BX665" s="247"/>
      <c r="BY665" s="64"/>
      <c r="BZ665" s="254"/>
      <c r="CA665" s="254"/>
      <c r="CB665" s="254"/>
      <c r="CC665" s="254"/>
      <c r="CD665" s="254"/>
      <c r="CE665" s="247"/>
      <c r="CF665" s="64"/>
      <c r="CG665" s="255"/>
      <c r="CH665" s="255"/>
      <c r="CI665" s="255"/>
      <c r="CJ665" s="255"/>
      <c r="CK665" s="255"/>
      <c r="CL665" s="256"/>
      <c r="CM665" s="256"/>
      <c r="CN665" s="256"/>
      <c r="CO665" s="256"/>
      <c r="CP665" s="256"/>
      <c r="CQ665" s="247"/>
      <c r="CR665" s="64"/>
      <c r="CS665" s="226"/>
      <c r="CT665" s="226"/>
      <c r="CU665" s="226"/>
      <c r="CV665" s="226"/>
      <c r="CW665" s="226"/>
      <c r="CX665" s="247"/>
      <c r="CY665" s="64"/>
      <c r="CZ665" s="256"/>
      <c r="DA665" s="256"/>
      <c r="DB665" s="256"/>
      <c r="DC665" s="256"/>
      <c r="DD665" s="256"/>
    </row>
    <row r="666" spans="1:108" ht="16.5" x14ac:dyDescent="0.3">
      <c r="A666" s="411">
        <v>2022</v>
      </c>
      <c r="B666" s="64" t="s">
        <v>47</v>
      </c>
      <c r="C666" s="358" t="s">
        <v>112</v>
      </c>
      <c r="D666" s="359">
        <v>15385.905479553221</v>
      </c>
      <c r="E666" s="359">
        <v>36634.603480194091</v>
      </c>
      <c r="F666" s="360">
        <v>4710.7075086975101</v>
      </c>
      <c r="G666" s="118">
        <v>56731.216468444822</v>
      </c>
      <c r="H666" s="54"/>
      <c r="I666" s="54"/>
      <c r="BX666" s="247"/>
      <c r="BY666" s="64"/>
      <c r="BZ666" s="254"/>
      <c r="CA666" s="254"/>
      <c r="CB666" s="254"/>
      <c r="CC666" s="254"/>
      <c r="CD666" s="254"/>
      <c r="CE666" s="247"/>
      <c r="CF666" s="64"/>
      <c r="CG666" s="255"/>
      <c r="CH666" s="255"/>
      <c r="CI666" s="255"/>
      <c r="CJ666" s="255"/>
      <c r="CK666" s="255"/>
      <c r="CL666" s="256"/>
      <c r="CM666" s="256"/>
      <c r="CN666" s="256"/>
      <c r="CO666" s="256"/>
      <c r="CP666" s="256"/>
      <c r="CQ666" s="247"/>
      <c r="CR666" s="64"/>
      <c r="CS666" s="226"/>
      <c r="CT666" s="226"/>
      <c r="CU666" s="226"/>
      <c r="CV666" s="226"/>
      <c r="CW666" s="226"/>
      <c r="CX666" s="247"/>
      <c r="CY666" s="64"/>
      <c r="CZ666" s="256"/>
      <c r="DA666" s="256"/>
      <c r="DB666" s="256"/>
      <c r="DC666" s="256"/>
      <c r="DD666" s="256"/>
    </row>
    <row r="667" spans="1:108" ht="16.5" x14ac:dyDescent="0.3">
      <c r="A667" s="391">
        <v>2022</v>
      </c>
      <c r="B667" s="353" t="s">
        <v>48</v>
      </c>
      <c r="C667" s="354" t="s">
        <v>112</v>
      </c>
      <c r="D667" s="355">
        <v>16138.811077499384</v>
      </c>
      <c r="E667" s="355">
        <v>34856.527517678376</v>
      </c>
      <c r="F667" s="356">
        <v>4428.1674845886237</v>
      </c>
      <c r="G667" s="357">
        <v>55423.506079766383</v>
      </c>
      <c r="H667" s="54"/>
      <c r="I667" s="54"/>
      <c r="BX667" s="247"/>
      <c r="BY667" s="64"/>
      <c r="BZ667" s="254"/>
      <c r="CA667" s="254"/>
      <c r="CB667" s="254"/>
      <c r="CC667" s="254"/>
      <c r="CD667" s="254"/>
      <c r="CE667" s="247"/>
      <c r="CF667" s="64"/>
      <c r="CG667" s="255"/>
      <c r="CH667" s="255"/>
      <c r="CI667" s="255"/>
      <c r="CJ667" s="255"/>
      <c r="CK667" s="255"/>
      <c r="CL667" s="256"/>
      <c r="CM667" s="256"/>
      <c r="CN667" s="256"/>
      <c r="CO667" s="256"/>
      <c r="CP667" s="256"/>
      <c r="CQ667" s="247"/>
      <c r="CR667" s="64"/>
      <c r="CS667" s="226"/>
      <c r="CT667" s="226"/>
      <c r="CU667" s="226"/>
      <c r="CV667" s="226"/>
      <c r="CW667" s="226"/>
      <c r="CX667" s="247"/>
      <c r="CY667" s="64"/>
      <c r="CZ667" s="256"/>
      <c r="DA667" s="256"/>
      <c r="DB667" s="256"/>
      <c r="DC667" s="256"/>
      <c r="DD667" s="256"/>
    </row>
    <row r="668" spans="1:108" ht="16.5" x14ac:dyDescent="0.3">
      <c r="A668" s="411">
        <v>2022</v>
      </c>
      <c r="B668" s="64" t="s">
        <v>49</v>
      </c>
      <c r="C668" s="358" t="s">
        <v>112</v>
      </c>
      <c r="D668" s="359">
        <v>16024.779110382078</v>
      </c>
      <c r="E668" s="359">
        <v>38551.11808075905</v>
      </c>
      <c r="F668" s="360">
        <v>4008.8430052185067</v>
      </c>
      <c r="G668" s="118">
        <v>58584.740196359642</v>
      </c>
      <c r="H668" s="54"/>
      <c r="I668" s="54"/>
      <c r="BX668" s="247"/>
      <c r="BY668" s="64"/>
      <c r="BZ668" s="254"/>
      <c r="CA668" s="254"/>
      <c r="CB668" s="254"/>
      <c r="CC668" s="254"/>
      <c r="CD668" s="254"/>
      <c r="CE668" s="247"/>
      <c r="CF668" s="64"/>
      <c r="CG668" s="255"/>
      <c r="CH668" s="255"/>
      <c r="CI668" s="255"/>
      <c r="CJ668" s="255"/>
      <c r="CK668" s="255"/>
      <c r="CL668" s="256"/>
      <c r="CM668" s="256"/>
      <c r="CN668" s="256"/>
      <c r="CO668" s="256"/>
      <c r="CP668" s="256"/>
      <c r="CQ668" s="247"/>
      <c r="CR668" s="64"/>
      <c r="CS668" s="226"/>
      <c r="CT668" s="226"/>
      <c r="CU668" s="226"/>
      <c r="CV668" s="226"/>
      <c r="CW668" s="226"/>
      <c r="CX668" s="247"/>
      <c r="CY668" s="64"/>
      <c r="CZ668" s="256"/>
      <c r="DA668" s="256"/>
      <c r="DB668" s="256"/>
      <c r="DC668" s="256"/>
      <c r="DD668" s="256"/>
    </row>
    <row r="669" spans="1:108" ht="16.5" x14ac:dyDescent="0.3">
      <c r="A669" s="391">
        <v>2023</v>
      </c>
      <c r="B669" s="353" t="s">
        <v>50</v>
      </c>
      <c r="C669" s="354" t="s">
        <v>112</v>
      </c>
      <c r="D669" s="355">
        <v>10173.12693277741</v>
      </c>
      <c r="E669" s="355">
        <v>31789.95897275925</v>
      </c>
      <c r="F669" s="356">
        <v>3803.2904925918588</v>
      </c>
      <c r="G669" s="357">
        <v>45766.376398128516</v>
      </c>
      <c r="H669" s="54"/>
      <c r="I669" s="54"/>
      <c r="BX669" s="247"/>
      <c r="BY669" s="64"/>
      <c r="BZ669" s="254"/>
      <c r="CA669" s="254"/>
      <c r="CB669" s="254"/>
      <c r="CC669" s="254"/>
      <c r="CD669" s="254"/>
      <c r="CE669" s="247"/>
      <c r="CF669" s="64"/>
      <c r="CG669" s="255"/>
      <c r="CH669" s="255"/>
      <c r="CI669" s="255"/>
      <c r="CJ669" s="255"/>
      <c r="CK669" s="255"/>
      <c r="CL669" s="256"/>
      <c r="CM669" s="256"/>
      <c r="CN669" s="256"/>
      <c r="CO669" s="256"/>
      <c r="CP669" s="256"/>
      <c r="CQ669" s="247"/>
      <c r="CR669" s="64"/>
      <c r="CS669" s="226"/>
      <c r="CT669" s="226"/>
      <c r="CU669" s="226"/>
      <c r="CV669" s="226"/>
      <c r="CW669" s="226"/>
      <c r="CX669" s="247"/>
      <c r="CY669" s="64"/>
      <c r="CZ669" s="256"/>
      <c r="DA669" s="256"/>
      <c r="DB669" s="256"/>
      <c r="DC669" s="256"/>
      <c r="DD669" s="256"/>
    </row>
    <row r="670" spans="1:108" ht="16.5" x14ac:dyDescent="0.3">
      <c r="A670" s="411">
        <v>2023</v>
      </c>
      <c r="B670" s="64" t="s">
        <v>51</v>
      </c>
      <c r="C670" s="358" t="s">
        <v>112</v>
      </c>
      <c r="D670" s="359">
        <v>13343.113472999999</v>
      </c>
      <c r="E670" s="359">
        <v>36177.4169587</v>
      </c>
      <c r="F670" s="360">
        <v>4568.1139916000002</v>
      </c>
      <c r="G670" s="118">
        <v>54088.644423299993</v>
      </c>
      <c r="H670" s="54"/>
      <c r="I670" s="54"/>
      <c r="BX670" s="247"/>
      <c r="BY670" s="64"/>
      <c r="BZ670" s="254"/>
      <c r="CA670" s="254"/>
      <c r="CB670" s="254"/>
      <c r="CC670" s="254"/>
      <c r="CD670" s="254"/>
      <c r="CE670" s="247"/>
      <c r="CF670" s="64"/>
      <c r="CG670" s="255"/>
      <c r="CH670" s="255"/>
      <c r="CI670" s="255"/>
      <c r="CJ670" s="255"/>
      <c r="CK670" s="255"/>
      <c r="CL670" s="256"/>
      <c r="CM670" s="256"/>
      <c r="CN670" s="256"/>
      <c r="CO670" s="256"/>
      <c r="CP670" s="256"/>
      <c r="CQ670" s="247"/>
      <c r="CR670" s="64"/>
      <c r="CS670" s="226"/>
      <c r="CT670" s="226"/>
      <c r="CU670" s="226"/>
      <c r="CV670" s="226"/>
      <c r="CW670" s="226"/>
      <c r="CX670" s="247"/>
      <c r="CY670" s="64"/>
      <c r="CZ670" s="256"/>
      <c r="DA670" s="256"/>
      <c r="DB670" s="256"/>
      <c r="DC670" s="256"/>
      <c r="DD670" s="256"/>
    </row>
    <row r="671" spans="1:108" ht="16.5" x14ac:dyDescent="0.3">
      <c r="A671" s="391">
        <v>2023</v>
      </c>
      <c r="B671" s="353" t="s">
        <v>52</v>
      </c>
      <c r="C671" s="354" t="s">
        <v>112</v>
      </c>
      <c r="D671" s="355">
        <v>14924.169584257124</v>
      </c>
      <c r="E671" s="355">
        <v>37977.664536435674</v>
      </c>
      <c r="F671" s="356">
        <v>4730.6834779882429</v>
      </c>
      <c r="G671" s="357">
        <v>57632.517598681035</v>
      </c>
      <c r="H671" s="54"/>
      <c r="I671" s="54"/>
      <c r="BX671" s="247"/>
      <c r="BY671" s="64"/>
      <c r="BZ671" s="254"/>
      <c r="CA671" s="254"/>
      <c r="CB671" s="254"/>
      <c r="CC671" s="254"/>
      <c r="CD671" s="254"/>
      <c r="CE671" s="247"/>
      <c r="CF671" s="64"/>
      <c r="CG671" s="255"/>
      <c r="CH671" s="255"/>
      <c r="CI671" s="255"/>
      <c r="CJ671" s="255"/>
      <c r="CK671" s="255"/>
      <c r="CL671" s="256"/>
      <c r="CM671" s="256"/>
      <c r="CN671" s="256"/>
      <c r="CO671" s="256"/>
      <c r="CP671" s="256"/>
      <c r="CQ671" s="247"/>
      <c r="CR671" s="64"/>
      <c r="CS671" s="226"/>
      <c r="CT671" s="226"/>
      <c r="CU671" s="226"/>
      <c r="CV671" s="226"/>
      <c r="CW671" s="226"/>
      <c r="CX671" s="247"/>
      <c r="CY671" s="64"/>
      <c r="CZ671" s="256"/>
      <c r="DA671" s="256"/>
      <c r="DB671" s="256"/>
      <c r="DC671" s="256"/>
      <c r="DD671" s="256"/>
    </row>
    <row r="672" spans="1:108" ht="16.5" x14ac:dyDescent="0.3">
      <c r="A672" s="411">
        <v>2023</v>
      </c>
      <c r="B672" s="64" t="s">
        <v>40</v>
      </c>
      <c r="C672" s="358" t="s">
        <v>112</v>
      </c>
      <c r="D672" s="359">
        <v>12369.216025024414</v>
      </c>
      <c r="E672" s="359">
        <v>31385.486973171242</v>
      </c>
      <c r="F672" s="360">
        <v>3851.9874938583371</v>
      </c>
      <c r="G672" s="118">
        <v>47606.690492053982</v>
      </c>
      <c r="H672" s="54"/>
      <c r="I672" s="54"/>
      <c r="BX672" s="247"/>
      <c r="BY672" s="64"/>
      <c r="BZ672" s="254"/>
      <c r="CA672" s="254"/>
      <c r="CB672" s="254"/>
      <c r="CC672" s="254"/>
      <c r="CD672" s="254"/>
      <c r="CE672" s="247"/>
      <c r="CF672" s="64"/>
      <c r="CG672" s="255"/>
      <c r="CH672" s="255"/>
      <c r="CI672" s="255"/>
      <c r="CJ672" s="255"/>
      <c r="CK672" s="255"/>
      <c r="CL672" s="256"/>
      <c r="CM672" s="256"/>
      <c r="CN672" s="256"/>
      <c r="CO672" s="256"/>
      <c r="CP672" s="256"/>
      <c r="CQ672" s="247"/>
      <c r="CR672" s="64"/>
      <c r="CS672" s="226"/>
      <c r="CT672" s="226"/>
      <c r="CU672" s="226"/>
      <c r="CV672" s="226"/>
      <c r="CW672" s="226"/>
      <c r="CX672" s="247"/>
      <c r="CY672" s="64"/>
      <c r="CZ672" s="256"/>
      <c r="DA672" s="256"/>
      <c r="DB672" s="256"/>
      <c r="DC672" s="256"/>
      <c r="DD672" s="256"/>
    </row>
    <row r="673" spans="1:108" ht="16.5" x14ac:dyDescent="0.3">
      <c r="A673" s="391">
        <v>2023</v>
      </c>
      <c r="B673" s="353" t="s">
        <v>42</v>
      </c>
      <c r="C673" s="354" t="s">
        <v>112</v>
      </c>
      <c r="D673" s="355">
        <v>14939.803020694972</v>
      </c>
      <c r="E673" s="355">
        <v>36857.862127705572</v>
      </c>
      <c r="F673" s="356">
        <v>4262.5905003798007</v>
      </c>
      <c r="G673" s="357">
        <v>56060.255648780338</v>
      </c>
      <c r="H673" s="54"/>
      <c r="I673" s="54"/>
      <c r="BX673" s="247"/>
      <c r="BY673" s="64"/>
      <c r="BZ673" s="254"/>
      <c r="CA673" s="254"/>
      <c r="CB673" s="254"/>
      <c r="CC673" s="254"/>
      <c r="CD673" s="254"/>
      <c r="CE673" s="247"/>
      <c r="CF673" s="64"/>
      <c r="CG673" s="255"/>
      <c r="CH673" s="255"/>
      <c r="CI673" s="255"/>
      <c r="CJ673" s="255"/>
      <c r="CK673" s="255"/>
      <c r="CL673" s="256"/>
      <c r="CM673" s="256"/>
      <c r="CN673" s="256"/>
      <c r="CO673" s="256"/>
      <c r="CP673" s="256"/>
      <c r="CQ673" s="247"/>
      <c r="CR673" s="64"/>
      <c r="CS673" s="226"/>
      <c r="CT673" s="226"/>
      <c r="CU673" s="226"/>
      <c r="CV673" s="226"/>
      <c r="CW673" s="226"/>
      <c r="CX673" s="247"/>
      <c r="CY673" s="64"/>
      <c r="CZ673" s="256"/>
      <c r="DA673" s="256"/>
      <c r="DB673" s="256"/>
      <c r="DC673" s="256"/>
      <c r="DD673" s="256"/>
    </row>
    <row r="674" spans="1:108" ht="16.5" x14ac:dyDescent="0.3">
      <c r="A674" s="411">
        <v>2023</v>
      </c>
      <c r="B674" s="64" t="s">
        <v>43</v>
      </c>
      <c r="C674" s="358" t="s">
        <v>112</v>
      </c>
      <c r="D674" s="359">
        <v>14410.7919764</v>
      </c>
      <c r="E674" s="359">
        <v>33435.431494901</v>
      </c>
      <c r="F674" s="360">
        <v>3013.5379962999996</v>
      </c>
      <c r="G674" s="118">
        <v>50859.761467600998</v>
      </c>
      <c r="H674" s="54"/>
      <c r="I674" s="54"/>
      <c r="BX674" s="247"/>
      <c r="BY674" s="64"/>
      <c r="BZ674" s="254"/>
      <c r="CA674" s="254"/>
      <c r="CB674" s="254"/>
      <c r="CC674" s="254"/>
      <c r="CD674" s="254"/>
      <c r="CE674" s="247"/>
      <c r="CF674" s="64"/>
      <c r="CG674" s="255"/>
      <c r="CH674" s="255"/>
      <c r="CI674" s="255"/>
      <c r="CJ674" s="255"/>
      <c r="CK674" s="255"/>
      <c r="CL674" s="256"/>
      <c r="CM674" s="256"/>
      <c r="CN674" s="256"/>
      <c r="CO674" s="256"/>
      <c r="CP674" s="256"/>
      <c r="CQ674" s="247"/>
      <c r="CR674" s="64"/>
      <c r="CS674" s="226"/>
      <c r="CT674" s="226"/>
      <c r="CU674" s="226"/>
      <c r="CV674" s="226"/>
      <c r="CW674" s="226"/>
      <c r="CX674" s="247"/>
      <c r="CY674" s="64"/>
      <c r="CZ674" s="256"/>
      <c r="DA674" s="256"/>
      <c r="DB674" s="256"/>
      <c r="DC674" s="256"/>
      <c r="DD674" s="256"/>
    </row>
    <row r="675" spans="1:108" ht="16.5" x14ac:dyDescent="0.3">
      <c r="A675" s="391">
        <v>2023</v>
      </c>
      <c r="B675" s="353" t="s">
        <v>44</v>
      </c>
      <c r="C675" s="354" t="s">
        <v>112</v>
      </c>
      <c r="D675" s="355">
        <v>13840.679999999998</v>
      </c>
      <c r="E675" s="355">
        <v>34541.576999999997</v>
      </c>
      <c r="F675" s="356">
        <v>2838.3799999999997</v>
      </c>
      <c r="G675" s="357">
        <v>51220.637000000002</v>
      </c>
      <c r="H675" s="54"/>
      <c r="I675" s="54"/>
      <c r="BX675" s="247"/>
      <c r="BY675" s="64"/>
      <c r="BZ675" s="254"/>
      <c r="CA675" s="254"/>
      <c r="CB675" s="254"/>
      <c r="CC675" s="254"/>
      <c r="CD675" s="254"/>
      <c r="CE675" s="247"/>
      <c r="CF675" s="64"/>
      <c r="CG675" s="255"/>
      <c r="CH675" s="255"/>
      <c r="CI675" s="255"/>
      <c r="CJ675" s="255"/>
      <c r="CK675" s="255"/>
      <c r="CL675" s="256"/>
      <c r="CM675" s="256"/>
      <c r="CN675" s="256"/>
      <c r="CO675" s="256"/>
      <c r="CP675" s="256"/>
      <c r="CQ675" s="247"/>
      <c r="CR675" s="64"/>
      <c r="CS675" s="226"/>
      <c r="CT675" s="226"/>
      <c r="CU675" s="226"/>
      <c r="CV675" s="226"/>
      <c r="CW675" s="226"/>
      <c r="CX675" s="247"/>
      <c r="CY675" s="64"/>
      <c r="CZ675" s="256"/>
      <c r="DA675" s="256"/>
      <c r="DB675" s="256"/>
      <c r="DC675" s="256"/>
      <c r="DD675" s="256"/>
    </row>
    <row r="676" spans="1:108" ht="16.5" x14ac:dyDescent="0.3">
      <c r="A676" s="411">
        <v>2023</v>
      </c>
      <c r="B676" s="64" t="s">
        <v>45</v>
      </c>
      <c r="C676" s="358" t="s">
        <v>112</v>
      </c>
      <c r="D676" s="359">
        <v>14136.116420639039</v>
      </c>
      <c r="E676" s="359">
        <v>37567.198976389882</v>
      </c>
      <c r="F676" s="360">
        <v>3355.5204935073853</v>
      </c>
      <c r="G676" s="118">
        <v>55058.835890536306</v>
      </c>
      <c r="H676" s="54"/>
      <c r="I676" s="54"/>
      <c r="BX676" s="247"/>
      <c r="BY676" s="64"/>
      <c r="BZ676" s="254"/>
      <c r="CA676" s="254"/>
      <c r="CB676" s="254"/>
      <c r="CC676" s="254"/>
      <c r="CD676" s="254"/>
      <c r="CE676" s="247"/>
      <c r="CF676" s="64"/>
      <c r="CG676" s="255"/>
      <c r="CH676" s="255"/>
      <c r="CI676" s="255"/>
      <c r="CJ676" s="255"/>
      <c r="CK676" s="255"/>
      <c r="CL676" s="256"/>
      <c r="CM676" s="256"/>
      <c r="CN676" s="256"/>
      <c r="CO676" s="256"/>
      <c r="CP676" s="256"/>
      <c r="CQ676" s="247"/>
      <c r="CR676" s="64"/>
      <c r="CS676" s="226"/>
      <c r="CT676" s="226"/>
      <c r="CU676" s="226"/>
      <c r="CV676" s="226"/>
      <c r="CW676" s="226"/>
      <c r="CX676" s="247"/>
      <c r="CY676" s="64"/>
      <c r="CZ676" s="256"/>
      <c r="DA676" s="256"/>
      <c r="DB676" s="256"/>
      <c r="DC676" s="256"/>
      <c r="DD676" s="256"/>
    </row>
    <row r="677" spans="1:108" ht="16.5" x14ac:dyDescent="0.3">
      <c r="A677" s="391">
        <v>2023</v>
      </c>
      <c r="B677" s="353" t="s">
        <v>46</v>
      </c>
      <c r="C677" s="354" t="s">
        <v>112</v>
      </c>
      <c r="D677" s="355">
        <v>16341.647000000001</v>
      </c>
      <c r="E677" s="355">
        <v>36433.195499999994</v>
      </c>
      <c r="F677" s="356">
        <v>3416.8119999999999</v>
      </c>
      <c r="G677" s="357">
        <v>56191.65449999999</v>
      </c>
      <c r="H677" s="54"/>
      <c r="I677" s="54"/>
      <c r="BX677" s="247"/>
      <c r="BY677" s="64"/>
      <c r="BZ677" s="254"/>
      <c r="CA677" s="254"/>
      <c r="CB677" s="254"/>
      <c r="CC677" s="254"/>
      <c r="CD677" s="254"/>
      <c r="CE677" s="247"/>
      <c r="CF677" s="64"/>
      <c r="CG677" s="255"/>
      <c r="CH677" s="255"/>
      <c r="CI677" s="255"/>
      <c r="CJ677" s="255"/>
      <c r="CK677" s="255"/>
      <c r="CL677" s="256"/>
      <c r="CM677" s="256"/>
      <c r="CN677" s="256"/>
      <c r="CO677" s="256"/>
      <c r="CP677" s="256"/>
      <c r="CQ677" s="247"/>
      <c r="CR677" s="64"/>
      <c r="CS677" s="226"/>
      <c r="CT677" s="226"/>
      <c r="CU677" s="226"/>
      <c r="CV677" s="226"/>
      <c r="CW677" s="226"/>
      <c r="CX677" s="247"/>
      <c r="CY677" s="64"/>
      <c r="CZ677" s="256"/>
      <c r="DA677" s="256"/>
      <c r="DB677" s="256"/>
      <c r="DC677" s="256"/>
      <c r="DD677" s="256"/>
    </row>
    <row r="678" spans="1:108" ht="16.5" x14ac:dyDescent="0.3">
      <c r="A678" s="411">
        <v>2023</v>
      </c>
      <c r="B678" s="64" t="s">
        <v>47</v>
      </c>
      <c r="C678" s="358" t="s">
        <v>112</v>
      </c>
      <c r="D678" s="359">
        <v>15310.788999999999</v>
      </c>
      <c r="E678" s="359">
        <v>36311.969499999992</v>
      </c>
      <c r="F678" s="360">
        <v>3403.0445</v>
      </c>
      <c r="G678" s="118">
        <v>55025.802999999993</v>
      </c>
      <c r="H678" s="54"/>
      <c r="I678" s="54"/>
      <c r="BX678" s="247"/>
      <c r="BY678" s="64"/>
      <c r="BZ678" s="254"/>
      <c r="CA678" s="254"/>
      <c r="CB678" s="254"/>
      <c r="CC678" s="254"/>
      <c r="CD678" s="254"/>
      <c r="CE678" s="247"/>
      <c r="CF678" s="64"/>
      <c r="CG678" s="255"/>
      <c r="CH678" s="255"/>
      <c r="CI678" s="255"/>
      <c r="CJ678" s="255"/>
      <c r="CK678" s="255"/>
      <c r="CL678" s="256"/>
      <c r="CM678" s="256"/>
      <c r="CN678" s="256"/>
      <c r="CO678" s="256"/>
      <c r="CP678" s="256"/>
      <c r="CQ678" s="247"/>
      <c r="CR678" s="64"/>
      <c r="CS678" s="226"/>
      <c r="CT678" s="226"/>
      <c r="CU678" s="226"/>
      <c r="CV678" s="226"/>
      <c r="CW678" s="226"/>
      <c r="CX678" s="247"/>
      <c r="CY678" s="64"/>
      <c r="CZ678" s="256"/>
      <c r="DA678" s="256"/>
      <c r="DB678" s="256"/>
      <c r="DC678" s="256"/>
      <c r="DD678" s="256"/>
    </row>
    <row r="679" spans="1:108" ht="16.5" x14ac:dyDescent="0.3">
      <c r="A679" s="391">
        <v>2023</v>
      </c>
      <c r="B679" s="353" t="s">
        <v>48</v>
      </c>
      <c r="C679" s="354" t="s">
        <v>112</v>
      </c>
      <c r="D679" s="355">
        <v>16232.892</v>
      </c>
      <c r="E679" s="355">
        <v>35975.515999999996</v>
      </c>
      <c r="F679" s="356">
        <v>3440.0589999999997</v>
      </c>
      <c r="G679" s="357">
        <v>55648.466999999997</v>
      </c>
      <c r="H679" s="54"/>
      <c r="I679" s="54"/>
      <c r="BX679" s="247"/>
      <c r="BY679" s="64"/>
      <c r="BZ679" s="254"/>
      <c r="CA679" s="254"/>
      <c r="CB679" s="254"/>
      <c r="CC679" s="254"/>
      <c r="CD679" s="254"/>
      <c r="CE679" s="247"/>
      <c r="CF679" s="64"/>
      <c r="CG679" s="255"/>
      <c r="CH679" s="255"/>
      <c r="CI679" s="255"/>
      <c r="CJ679" s="255"/>
      <c r="CK679" s="255"/>
      <c r="CL679" s="256"/>
      <c r="CM679" s="256"/>
      <c r="CN679" s="256"/>
      <c r="CO679" s="256"/>
      <c r="CP679" s="256"/>
      <c r="CQ679" s="247"/>
      <c r="CR679" s="64"/>
      <c r="CS679" s="226"/>
      <c r="CT679" s="226"/>
      <c r="CU679" s="226"/>
      <c r="CV679" s="226"/>
      <c r="CW679" s="226"/>
      <c r="CX679" s="247"/>
      <c r="CY679" s="64"/>
      <c r="CZ679" s="256"/>
      <c r="DA679" s="256"/>
      <c r="DB679" s="256"/>
      <c r="DC679" s="256"/>
      <c r="DD679" s="256"/>
    </row>
    <row r="680" spans="1:108" ht="16.5" x14ac:dyDescent="0.3">
      <c r="A680" s="411">
        <v>2023</v>
      </c>
      <c r="B680" s="64" t="s">
        <v>49</v>
      </c>
      <c r="C680" s="358" t="s">
        <v>112</v>
      </c>
      <c r="D680" s="359">
        <v>15242.599</v>
      </c>
      <c r="E680" s="359">
        <v>38992.908499999998</v>
      </c>
      <c r="F680" s="360">
        <v>2757.2394999999997</v>
      </c>
      <c r="G680" s="118">
        <v>56992.746999999996</v>
      </c>
      <c r="H680" s="54"/>
      <c r="I680" s="54"/>
      <c r="BX680" s="247"/>
      <c r="BY680" s="64"/>
      <c r="BZ680" s="254"/>
      <c r="CA680" s="254"/>
      <c r="CB680" s="254"/>
      <c r="CC680" s="254"/>
      <c r="CD680" s="254"/>
      <c r="CE680" s="247"/>
      <c r="CF680" s="64"/>
      <c r="CG680" s="255"/>
      <c r="CH680" s="255"/>
      <c r="CI680" s="255"/>
      <c r="CJ680" s="255"/>
      <c r="CK680" s="255"/>
      <c r="CL680" s="256"/>
      <c r="CM680" s="256"/>
      <c r="CN680" s="256"/>
      <c r="CO680" s="256"/>
      <c r="CP680" s="256"/>
      <c r="CQ680" s="247"/>
      <c r="CR680" s="64"/>
      <c r="CS680" s="226"/>
      <c r="CT680" s="226"/>
      <c r="CU680" s="226"/>
      <c r="CV680" s="226"/>
      <c r="CW680" s="226"/>
      <c r="CX680" s="247"/>
      <c r="CY680" s="64"/>
      <c r="CZ680" s="256"/>
      <c r="DA680" s="256"/>
      <c r="DB680" s="256"/>
      <c r="DC680" s="256"/>
      <c r="DD680" s="256"/>
    </row>
    <row r="681" spans="1:108" ht="16.5" x14ac:dyDescent="0.3">
      <c r="A681" s="391">
        <v>2024</v>
      </c>
      <c r="B681" s="353" t="s">
        <v>50</v>
      </c>
      <c r="C681" s="354" t="s">
        <v>112</v>
      </c>
      <c r="D681" s="355">
        <v>12494.882999999998</v>
      </c>
      <c r="E681" s="355">
        <v>27091.7925</v>
      </c>
      <c r="F681" s="356">
        <v>3149.6955000000003</v>
      </c>
      <c r="G681" s="357">
        <v>42736.370999999999</v>
      </c>
      <c r="H681" s="54"/>
      <c r="I681" s="54"/>
      <c r="BX681" s="247"/>
      <c r="BY681" s="64"/>
      <c r="BZ681" s="254"/>
      <c r="CA681" s="254"/>
      <c r="CB681" s="254"/>
      <c r="CC681" s="254"/>
      <c r="CD681" s="254"/>
      <c r="CE681" s="247"/>
      <c r="CF681" s="64"/>
      <c r="CG681" s="255"/>
      <c r="CH681" s="255"/>
      <c r="CI681" s="255"/>
      <c r="CJ681" s="255"/>
      <c r="CK681" s="255"/>
      <c r="CL681" s="256"/>
      <c r="CM681" s="256"/>
      <c r="CN681" s="256"/>
      <c r="CO681" s="256"/>
      <c r="CP681" s="256"/>
      <c r="CQ681" s="247"/>
      <c r="CR681" s="64"/>
      <c r="CS681" s="226"/>
      <c r="CT681" s="226"/>
      <c r="CU681" s="226"/>
      <c r="CV681" s="226"/>
      <c r="CW681" s="226"/>
      <c r="CX681" s="247"/>
      <c r="CY681" s="64"/>
      <c r="CZ681" s="256"/>
      <c r="DA681" s="256"/>
      <c r="DB681" s="256"/>
      <c r="DC681" s="256"/>
      <c r="DD681" s="256"/>
    </row>
    <row r="682" spans="1:108" ht="16.5" x14ac:dyDescent="0.3">
      <c r="A682" s="411">
        <v>2024</v>
      </c>
      <c r="B682" s="64" t="s">
        <v>51</v>
      </c>
      <c r="C682" s="358" t="s">
        <v>112</v>
      </c>
      <c r="D682" s="359">
        <v>14326.234</v>
      </c>
      <c r="E682" s="359">
        <v>31178.876500000002</v>
      </c>
      <c r="F682" s="360">
        <v>3123.8429999999989</v>
      </c>
      <c r="G682" s="118">
        <v>48628.953500000003</v>
      </c>
      <c r="H682" s="54"/>
      <c r="I682" s="54"/>
      <c r="BX682" s="247"/>
      <c r="BY682" s="64"/>
      <c r="BZ682" s="254"/>
      <c r="CA682" s="254"/>
      <c r="CB682" s="254"/>
      <c r="CC682" s="254"/>
      <c r="CD682" s="254"/>
      <c r="CE682" s="247"/>
      <c r="CF682" s="64"/>
      <c r="CG682" s="255"/>
      <c r="CH682" s="255"/>
      <c r="CI682" s="255"/>
      <c r="CJ682" s="255"/>
      <c r="CK682" s="255"/>
      <c r="CL682" s="256"/>
      <c r="CM682" s="256"/>
      <c r="CN682" s="256"/>
      <c r="CO682" s="256"/>
      <c r="CP682" s="256"/>
      <c r="CQ682" s="247"/>
      <c r="CR682" s="64"/>
      <c r="CS682" s="226"/>
      <c r="CT682" s="226"/>
      <c r="CU682" s="226"/>
      <c r="CV682" s="226"/>
      <c r="CW682" s="226"/>
      <c r="CX682" s="247"/>
      <c r="CY682" s="64"/>
      <c r="CZ682" s="256"/>
      <c r="DA682" s="256"/>
      <c r="DB682" s="256"/>
      <c r="DC682" s="256"/>
      <c r="DD682" s="256"/>
    </row>
    <row r="683" spans="1:108" ht="16.5" x14ac:dyDescent="0.3">
      <c r="A683" s="391">
        <v>2024</v>
      </c>
      <c r="B683" s="353" t="s">
        <v>52</v>
      </c>
      <c r="C683" s="354" t="s">
        <v>112</v>
      </c>
      <c r="D683" s="355">
        <v>12929.171</v>
      </c>
      <c r="E683" s="355">
        <v>29119.867499999997</v>
      </c>
      <c r="F683" s="356">
        <v>2787.991</v>
      </c>
      <c r="G683" s="357">
        <v>44837.029500000004</v>
      </c>
      <c r="H683" s="54"/>
      <c r="I683" s="54"/>
      <c r="BX683" s="247"/>
      <c r="BY683" s="64"/>
      <c r="BZ683" s="254"/>
      <c r="CA683" s="254"/>
      <c r="CB683" s="254"/>
      <c r="CC683" s="254"/>
      <c r="CD683" s="254"/>
      <c r="CE683" s="247"/>
      <c r="CF683" s="64"/>
      <c r="CG683" s="255"/>
      <c r="CH683" s="255"/>
      <c r="CI683" s="255"/>
      <c r="CJ683" s="255"/>
      <c r="CK683" s="255"/>
      <c r="CL683" s="256"/>
      <c r="CM683" s="256"/>
      <c r="CN683" s="256"/>
      <c r="CO683" s="256"/>
      <c r="CP683" s="256"/>
      <c r="CQ683" s="247"/>
      <c r="CR683" s="64"/>
      <c r="CS683" s="226"/>
      <c r="CT683" s="226"/>
      <c r="CU683" s="226"/>
      <c r="CV683" s="226"/>
      <c r="CW683" s="226"/>
      <c r="CX683" s="247"/>
      <c r="CY683" s="64"/>
      <c r="CZ683" s="256"/>
      <c r="DA683" s="256"/>
      <c r="DB683" s="256"/>
      <c r="DC683" s="256"/>
      <c r="DD683" s="256"/>
    </row>
    <row r="684" spans="1:108" ht="16.5" x14ac:dyDescent="0.3">
      <c r="A684" s="411">
        <v>2024</v>
      </c>
      <c r="B684" s="64" t="s">
        <v>40</v>
      </c>
      <c r="C684" s="358" t="s">
        <v>112</v>
      </c>
      <c r="D684" s="359">
        <v>14284.841999999999</v>
      </c>
      <c r="E684" s="359">
        <v>34406.492499999993</v>
      </c>
      <c r="F684" s="360">
        <v>3373.0474999999992</v>
      </c>
      <c r="G684" s="118">
        <v>52064.381999999991</v>
      </c>
      <c r="H684" s="54"/>
      <c r="I684" s="54"/>
      <c r="BX684" s="247"/>
      <c r="BY684" s="64"/>
      <c r="BZ684" s="254"/>
      <c r="CA684" s="254"/>
      <c r="CB684" s="254"/>
      <c r="CC684" s="254"/>
      <c r="CD684" s="254"/>
      <c r="CE684" s="247"/>
      <c r="CF684" s="64"/>
      <c r="CG684" s="255"/>
      <c r="CH684" s="255"/>
      <c r="CI684" s="255"/>
      <c r="CJ684" s="255"/>
      <c r="CK684" s="255"/>
      <c r="CL684" s="256"/>
      <c r="CM684" s="256"/>
      <c r="CN684" s="256"/>
      <c r="CO684" s="256"/>
      <c r="CP684" s="256"/>
      <c r="CQ684" s="247"/>
      <c r="CR684" s="64"/>
      <c r="CS684" s="226"/>
      <c r="CT684" s="226"/>
      <c r="CU684" s="226"/>
      <c r="CV684" s="226"/>
      <c r="CW684" s="226"/>
      <c r="CX684" s="247"/>
      <c r="CY684" s="64"/>
      <c r="CZ684" s="256"/>
      <c r="DA684" s="256"/>
      <c r="DB684" s="256"/>
      <c r="DC684" s="256"/>
      <c r="DD684" s="256"/>
    </row>
    <row r="685" spans="1:108" ht="16.5" x14ac:dyDescent="0.3">
      <c r="A685" s="391">
        <v>2024</v>
      </c>
      <c r="B685" s="353" t="s">
        <v>42</v>
      </c>
      <c r="C685" s="354" t="s">
        <v>112</v>
      </c>
      <c r="D685" s="355">
        <v>14518.584999999997</v>
      </c>
      <c r="E685" s="355">
        <v>30387.687999999995</v>
      </c>
      <c r="F685" s="356">
        <v>2619.4734999999991</v>
      </c>
      <c r="G685" s="357">
        <v>47525.746499999987</v>
      </c>
      <c r="H685" s="54"/>
      <c r="I685" s="54"/>
      <c r="BX685" s="247"/>
      <c r="BY685" s="64"/>
      <c r="BZ685" s="254"/>
      <c r="CA685" s="254"/>
      <c r="CB685" s="254"/>
      <c r="CC685" s="254"/>
      <c r="CD685" s="254"/>
      <c r="CE685" s="247"/>
      <c r="CF685" s="64"/>
      <c r="CG685" s="255"/>
      <c r="CH685" s="255"/>
      <c r="CI685" s="255"/>
      <c r="CJ685" s="255"/>
      <c r="CK685" s="255"/>
      <c r="CL685" s="256"/>
      <c r="CM685" s="256"/>
      <c r="CN685" s="256"/>
      <c r="CO685" s="256"/>
      <c r="CP685" s="256"/>
      <c r="CQ685" s="247"/>
      <c r="CR685" s="64"/>
      <c r="CS685" s="226"/>
      <c r="CT685" s="226"/>
      <c r="CU685" s="226"/>
      <c r="CV685" s="226"/>
      <c r="CW685" s="226"/>
      <c r="CX685" s="247"/>
      <c r="CY685" s="64"/>
      <c r="CZ685" s="256"/>
      <c r="DA685" s="256"/>
      <c r="DB685" s="256"/>
      <c r="DC685" s="256"/>
      <c r="DD685" s="256"/>
    </row>
    <row r="686" spans="1:108" ht="16.5" x14ac:dyDescent="0.3">
      <c r="A686" s="411">
        <v>2024</v>
      </c>
      <c r="B686" s="64" t="s">
        <v>43</v>
      </c>
      <c r="C686" s="358" t="s">
        <v>112</v>
      </c>
      <c r="D686" s="359">
        <v>12822.605000000001</v>
      </c>
      <c r="E686" s="359">
        <v>29898.380999999994</v>
      </c>
      <c r="F686" s="360">
        <v>3003.1029999999996</v>
      </c>
      <c r="G686" s="118">
        <v>45724.088999999985</v>
      </c>
      <c r="H686" s="54"/>
      <c r="I686" s="54"/>
      <c r="BX686" s="247"/>
      <c r="BY686" s="64"/>
      <c r="BZ686" s="254"/>
      <c r="CA686" s="254"/>
      <c r="CB686" s="254"/>
      <c r="CC686" s="254"/>
      <c r="CD686" s="254"/>
      <c r="CE686" s="247"/>
      <c r="CF686" s="64"/>
      <c r="CG686" s="255"/>
      <c r="CH686" s="255"/>
      <c r="CI686" s="255"/>
      <c r="CJ686" s="255"/>
      <c r="CK686" s="255"/>
      <c r="CL686" s="256"/>
      <c r="CM686" s="256"/>
      <c r="CN686" s="256"/>
      <c r="CO686" s="256"/>
      <c r="CP686" s="256"/>
      <c r="CQ686" s="247"/>
      <c r="CR686" s="64"/>
      <c r="CS686" s="226"/>
      <c r="CT686" s="226"/>
      <c r="CU686" s="226"/>
      <c r="CV686" s="226"/>
      <c r="CW686" s="226"/>
      <c r="CX686" s="247"/>
      <c r="CY686" s="64"/>
      <c r="CZ686" s="256"/>
      <c r="DA686" s="256"/>
      <c r="DB686" s="256"/>
      <c r="DC686" s="256"/>
      <c r="DD686" s="256"/>
    </row>
    <row r="687" spans="1:108" ht="16.5" x14ac:dyDescent="0.3">
      <c r="A687" s="391">
        <v>2024</v>
      </c>
      <c r="B687" s="353" t="s">
        <v>44</v>
      </c>
      <c r="C687" s="354" t="s">
        <v>112</v>
      </c>
      <c r="D687" s="355">
        <v>13951.155000000002</v>
      </c>
      <c r="E687" s="355">
        <v>34029.106499999994</v>
      </c>
      <c r="F687" s="356">
        <v>3181.1659999999997</v>
      </c>
      <c r="G687" s="357">
        <v>51161.427499999998</v>
      </c>
      <c r="H687" s="54"/>
      <c r="I687" s="54"/>
      <c r="BX687" s="247"/>
      <c r="BY687" s="64"/>
      <c r="BZ687" s="254"/>
      <c r="CA687" s="254"/>
      <c r="CB687" s="254"/>
      <c r="CC687" s="254"/>
      <c r="CD687" s="254"/>
      <c r="CE687" s="247"/>
      <c r="CF687" s="64"/>
      <c r="CG687" s="255"/>
      <c r="CH687" s="255"/>
      <c r="CI687" s="255"/>
      <c r="CJ687" s="255"/>
      <c r="CK687" s="255"/>
      <c r="CL687" s="256"/>
      <c r="CM687" s="256"/>
      <c r="CN687" s="256"/>
      <c r="CO687" s="256"/>
      <c r="CP687" s="256"/>
      <c r="CQ687" s="247"/>
      <c r="CR687" s="64"/>
      <c r="CS687" s="226"/>
      <c r="CT687" s="226"/>
      <c r="CU687" s="226"/>
      <c r="CV687" s="226"/>
      <c r="CW687" s="226"/>
      <c r="CX687" s="247"/>
      <c r="CY687" s="64"/>
      <c r="CZ687" s="256"/>
      <c r="DA687" s="256"/>
      <c r="DB687" s="256"/>
      <c r="DC687" s="256"/>
      <c r="DD687" s="256"/>
    </row>
    <row r="688" spans="1:108" ht="16.5" x14ac:dyDescent="0.3">
      <c r="A688" s="411">
        <v>2024</v>
      </c>
      <c r="B688" s="64" t="s">
        <v>45</v>
      </c>
      <c r="C688" s="358" t="s">
        <v>112</v>
      </c>
      <c r="D688" s="359">
        <v>13348.509999999998</v>
      </c>
      <c r="E688" s="359">
        <v>33631.896000000001</v>
      </c>
      <c r="F688" s="360">
        <v>2995.8864999999996</v>
      </c>
      <c r="G688" s="118">
        <v>49976.292499999996</v>
      </c>
      <c r="H688" s="54"/>
      <c r="I688" s="54"/>
      <c r="BX688" s="247"/>
      <c r="BY688" s="64"/>
      <c r="BZ688" s="254"/>
      <c r="CA688" s="254"/>
      <c r="CB688" s="254"/>
      <c r="CC688" s="254"/>
      <c r="CD688" s="254"/>
      <c r="CE688" s="247"/>
      <c r="CF688" s="64"/>
      <c r="CG688" s="255"/>
      <c r="CH688" s="255"/>
      <c r="CI688" s="255"/>
      <c r="CJ688" s="255"/>
      <c r="CK688" s="255"/>
      <c r="CL688" s="256"/>
      <c r="CM688" s="256"/>
      <c r="CN688" s="256"/>
      <c r="CO688" s="256"/>
      <c r="CP688" s="256"/>
      <c r="CQ688" s="247"/>
      <c r="CR688" s="64"/>
      <c r="CS688" s="226"/>
      <c r="CT688" s="226"/>
      <c r="CU688" s="226"/>
      <c r="CV688" s="226"/>
      <c r="CW688" s="226"/>
      <c r="CX688" s="247"/>
      <c r="CY688" s="64"/>
      <c r="CZ688" s="256"/>
      <c r="DA688" s="256"/>
      <c r="DB688" s="256"/>
      <c r="DC688" s="256"/>
      <c r="DD688" s="256"/>
    </row>
    <row r="689" spans="1:108" ht="16.5" x14ac:dyDescent="0.3">
      <c r="A689" s="391">
        <v>2024</v>
      </c>
      <c r="B689" s="353" t="s">
        <v>46</v>
      </c>
      <c r="C689" s="354" t="s">
        <v>112</v>
      </c>
      <c r="D689" s="355">
        <v>10694.282999999998</v>
      </c>
      <c r="E689" s="355">
        <v>32996.101500000004</v>
      </c>
      <c r="F689" s="356">
        <v>2462.8374999999996</v>
      </c>
      <c r="G689" s="357">
        <v>46153.222000000009</v>
      </c>
      <c r="H689" s="54"/>
      <c r="I689" s="54"/>
      <c r="BX689" s="247"/>
      <c r="BY689" s="64"/>
      <c r="BZ689" s="254"/>
      <c r="CA689" s="254"/>
      <c r="CB689" s="254"/>
      <c r="CC689" s="254"/>
      <c r="CD689" s="254"/>
      <c r="CE689" s="247"/>
      <c r="CF689" s="64"/>
      <c r="CG689" s="255"/>
      <c r="CH689" s="255"/>
      <c r="CI689" s="255"/>
      <c r="CJ689" s="255"/>
      <c r="CK689" s="255"/>
      <c r="CL689" s="256"/>
      <c r="CM689" s="256"/>
      <c r="CN689" s="256"/>
      <c r="CO689" s="256"/>
      <c r="CP689" s="256"/>
      <c r="CQ689" s="247"/>
      <c r="CR689" s="64"/>
      <c r="CS689" s="226"/>
      <c r="CT689" s="226"/>
      <c r="CU689" s="226"/>
      <c r="CV689" s="226"/>
      <c r="CW689" s="226"/>
      <c r="CX689" s="247"/>
      <c r="CY689" s="64"/>
      <c r="CZ689" s="256"/>
      <c r="DA689" s="256"/>
      <c r="DB689" s="256"/>
      <c r="DC689" s="256"/>
      <c r="DD689" s="256"/>
    </row>
    <row r="690" spans="1:108" ht="16.5" x14ac:dyDescent="0.3">
      <c r="A690" s="411">
        <v>2024</v>
      </c>
      <c r="B690" s="64" t="s">
        <v>47</v>
      </c>
      <c r="C690" s="358" t="s">
        <v>112</v>
      </c>
      <c r="D690" s="359">
        <v>12341.601999999999</v>
      </c>
      <c r="E690" s="359">
        <v>33631.361000000004</v>
      </c>
      <c r="F690" s="360">
        <v>2945.5625</v>
      </c>
      <c r="G690" s="118">
        <v>48918.525500000011</v>
      </c>
      <c r="H690" s="54"/>
      <c r="I690" s="54"/>
      <c r="BX690" s="247"/>
      <c r="BY690" s="64"/>
      <c r="BZ690" s="254"/>
      <c r="CA690" s="254"/>
      <c r="CB690" s="254"/>
      <c r="CC690" s="254"/>
      <c r="CD690" s="254"/>
      <c r="CE690" s="247"/>
      <c r="CF690" s="64"/>
      <c r="CG690" s="255"/>
      <c r="CH690" s="255"/>
      <c r="CI690" s="255"/>
      <c r="CJ690" s="255"/>
      <c r="CK690" s="255"/>
      <c r="CL690" s="256"/>
      <c r="CM690" s="256"/>
      <c r="CN690" s="256"/>
      <c r="CO690" s="256"/>
      <c r="CP690" s="256"/>
      <c r="CQ690" s="247"/>
      <c r="CR690" s="64"/>
      <c r="CS690" s="226"/>
      <c r="CT690" s="226"/>
      <c r="CU690" s="226"/>
      <c r="CV690" s="226"/>
      <c r="CW690" s="226"/>
      <c r="CX690" s="247"/>
      <c r="CY690" s="64"/>
      <c r="CZ690" s="256"/>
      <c r="DA690" s="256"/>
      <c r="DB690" s="256"/>
      <c r="DC690" s="256"/>
      <c r="DD690" s="256"/>
    </row>
    <row r="691" spans="1:108" ht="16.5" x14ac:dyDescent="0.3">
      <c r="A691" s="391">
        <v>2024</v>
      </c>
      <c r="B691" s="353" t="s">
        <v>48</v>
      </c>
      <c r="C691" s="354" t="s">
        <v>112</v>
      </c>
      <c r="D691" s="355">
        <v>10316.557999999999</v>
      </c>
      <c r="E691" s="355">
        <v>33432.356500000002</v>
      </c>
      <c r="F691" s="356">
        <v>2802.1214999999997</v>
      </c>
      <c r="G691" s="357">
        <v>46551.036</v>
      </c>
      <c r="H691" s="54"/>
      <c r="I691" s="54"/>
      <c r="BX691" s="247"/>
      <c r="BY691" s="64"/>
      <c r="BZ691" s="254"/>
      <c r="CA691" s="254"/>
      <c r="CB691" s="254"/>
      <c r="CC691" s="254"/>
      <c r="CD691" s="254"/>
      <c r="CE691" s="247"/>
      <c r="CF691" s="64"/>
      <c r="CG691" s="255"/>
      <c r="CH691" s="255"/>
      <c r="CI691" s="255"/>
      <c r="CJ691" s="255"/>
      <c r="CK691" s="255"/>
      <c r="CL691" s="256"/>
      <c r="CM691" s="256"/>
      <c r="CN691" s="256"/>
      <c r="CO691" s="256"/>
      <c r="CP691" s="256"/>
      <c r="CQ691" s="247"/>
      <c r="CR691" s="64"/>
      <c r="CS691" s="226"/>
      <c r="CT691" s="226"/>
      <c r="CU691" s="226"/>
      <c r="CV691" s="226"/>
      <c r="CW691" s="226"/>
      <c r="CX691" s="247"/>
      <c r="CY691" s="64"/>
      <c r="CZ691" s="256"/>
      <c r="DA691" s="256"/>
      <c r="DB691" s="256"/>
      <c r="DC691" s="256"/>
      <c r="DD691" s="256"/>
    </row>
    <row r="692" spans="1:108" ht="16.5" x14ac:dyDescent="0.3">
      <c r="A692" s="411">
        <v>2024</v>
      </c>
      <c r="B692" s="64" t="s">
        <v>49</v>
      </c>
      <c r="C692" s="358" t="s">
        <v>112</v>
      </c>
      <c r="D692" s="359">
        <v>10615.591</v>
      </c>
      <c r="E692" s="359">
        <v>32958.19200000001</v>
      </c>
      <c r="F692" s="360">
        <v>2106.9224999999997</v>
      </c>
      <c r="G692" s="118">
        <v>45680.705500000004</v>
      </c>
      <c r="H692" s="54"/>
      <c r="I692" s="54"/>
      <c r="BX692" s="247"/>
      <c r="BY692" s="64"/>
      <c r="BZ692" s="254"/>
      <c r="CA692" s="254"/>
      <c r="CB692" s="254"/>
      <c r="CC692" s="254"/>
      <c r="CD692" s="254"/>
      <c r="CE692" s="247"/>
      <c r="CF692" s="64"/>
      <c r="CG692" s="255"/>
      <c r="CH692" s="255"/>
      <c r="CI692" s="255"/>
      <c r="CJ692" s="255"/>
      <c r="CK692" s="255"/>
      <c r="CL692" s="256"/>
      <c r="CM692" s="256"/>
      <c r="CN692" s="256"/>
      <c r="CO692" s="256"/>
      <c r="CP692" s="256"/>
      <c r="CQ692" s="247"/>
      <c r="CR692" s="64"/>
      <c r="CS692" s="226"/>
      <c r="CT692" s="226"/>
      <c r="CU692" s="226"/>
      <c r="CV692" s="226"/>
      <c r="CW692" s="226"/>
      <c r="CX692" s="247"/>
      <c r="CY692" s="64"/>
      <c r="CZ692" s="256"/>
      <c r="DA692" s="256"/>
      <c r="DB692" s="256"/>
      <c r="DC692" s="256"/>
      <c r="DD692" s="256"/>
    </row>
    <row r="693" spans="1:108" ht="16.5" x14ac:dyDescent="0.3">
      <c r="A693" s="391">
        <v>2025</v>
      </c>
      <c r="B693" s="353" t="s">
        <v>50</v>
      </c>
      <c r="C693" s="354" t="s">
        <v>112</v>
      </c>
      <c r="D693" s="355">
        <v>8710.857</v>
      </c>
      <c r="E693" s="355">
        <v>28844.661</v>
      </c>
      <c r="F693" s="356">
        <v>2034.9224999999992</v>
      </c>
      <c r="G693" s="357">
        <v>39590.440499999997</v>
      </c>
      <c r="H693" s="54"/>
      <c r="I693" s="54"/>
      <c r="BX693" s="247"/>
      <c r="BY693" s="64"/>
      <c r="BZ693" s="254"/>
      <c r="CA693" s="254"/>
      <c r="CB693" s="254"/>
      <c r="CC693" s="254"/>
      <c r="CD693" s="254"/>
      <c r="CE693" s="247"/>
      <c r="CF693" s="64"/>
      <c r="CG693" s="255"/>
      <c r="CH693" s="255"/>
      <c r="CI693" s="255"/>
      <c r="CJ693" s="255"/>
      <c r="CK693" s="255"/>
      <c r="CL693" s="256"/>
      <c r="CM693" s="256"/>
      <c r="CN693" s="256"/>
      <c r="CO693" s="256"/>
      <c r="CP693" s="256"/>
      <c r="CQ693" s="247"/>
      <c r="CR693" s="64"/>
      <c r="CS693" s="226"/>
      <c r="CT693" s="226"/>
      <c r="CU693" s="226"/>
      <c r="CV693" s="226"/>
      <c r="CW693" s="226"/>
      <c r="CX693" s="247"/>
      <c r="CY693" s="64"/>
      <c r="CZ693" s="256"/>
      <c r="DA693" s="256"/>
      <c r="DB693" s="256"/>
      <c r="DC693" s="256"/>
      <c r="DD693" s="256"/>
    </row>
    <row r="694" spans="1:108" ht="16.5" x14ac:dyDescent="0.3">
      <c r="A694" s="411">
        <v>2025</v>
      </c>
      <c r="B694" s="64" t="s">
        <v>51</v>
      </c>
      <c r="C694" s="358" t="s">
        <v>112</v>
      </c>
      <c r="D694" s="359">
        <v>10325.804999999998</v>
      </c>
      <c r="E694" s="359">
        <v>33336.847000000002</v>
      </c>
      <c r="F694" s="360">
        <v>2464.0584999999992</v>
      </c>
      <c r="G694" s="118">
        <v>46126.710500000001</v>
      </c>
      <c r="H694" s="54"/>
      <c r="I694" s="54"/>
      <c r="BX694" s="247"/>
      <c r="BY694" s="64"/>
      <c r="BZ694" s="254"/>
      <c r="CA694" s="254"/>
      <c r="CB694" s="254"/>
      <c r="CC694" s="254"/>
      <c r="CD694" s="254"/>
      <c r="CE694" s="247"/>
      <c r="CF694" s="64"/>
      <c r="CG694" s="255"/>
      <c r="CH694" s="255"/>
      <c r="CI694" s="255"/>
      <c r="CJ694" s="255"/>
      <c r="CK694" s="255"/>
      <c r="CL694" s="256"/>
      <c r="CM694" s="256"/>
      <c r="CN694" s="256"/>
      <c r="CO694" s="256"/>
      <c r="CP694" s="256"/>
      <c r="CQ694" s="247"/>
      <c r="CR694" s="64"/>
      <c r="CS694" s="226"/>
      <c r="CT694" s="226"/>
      <c r="CU694" s="226"/>
      <c r="CV694" s="226"/>
      <c r="CW694" s="226"/>
      <c r="CX694" s="247"/>
      <c r="CY694" s="64"/>
      <c r="CZ694" s="256"/>
      <c r="DA694" s="256"/>
      <c r="DB694" s="256"/>
      <c r="DC694" s="256"/>
      <c r="DD694" s="256"/>
    </row>
    <row r="695" spans="1:108" ht="16.5" x14ac:dyDescent="0.3">
      <c r="A695" s="391">
        <v>2025</v>
      </c>
      <c r="B695" s="353" t="s">
        <v>52</v>
      </c>
      <c r="C695" s="354" t="s">
        <v>112</v>
      </c>
      <c r="D695" s="355">
        <v>11200.241999999998</v>
      </c>
      <c r="E695" s="355">
        <v>36056.78300000001</v>
      </c>
      <c r="F695" s="356">
        <v>2377.4709999999995</v>
      </c>
      <c r="G695" s="357">
        <v>49634.495999999999</v>
      </c>
      <c r="H695" s="54"/>
      <c r="I695" s="54"/>
      <c r="BX695" s="247"/>
      <c r="BY695" s="64"/>
      <c r="BZ695" s="254"/>
      <c r="CA695" s="254"/>
      <c r="CB695" s="254"/>
      <c r="CC695" s="254"/>
      <c r="CD695" s="254"/>
      <c r="CE695" s="247"/>
      <c r="CF695" s="64"/>
      <c r="CG695" s="255"/>
      <c r="CH695" s="255"/>
      <c r="CI695" s="255"/>
      <c r="CJ695" s="255"/>
      <c r="CK695" s="255"/>
      <c r="CL695" s="256"/>
      <c r="CM695" s="256"/>
      <c r="CN695" s="256"/>
      <c r="CO695" s="256"/>
      <c r="CP695" s="256"/>
      <c r="CQ695" s="247"/>
      <c r="CR695" s="64"/>
      <c r="CS695" s="226"/>
      <c r="CT695" s="226"/>
      <c r="CU695" s="226"/>
      <c r="CV695" s="226"/>
      <c r="CW695" s="226"/>
      <c r="CX695" s="247"/>
      <c r="CY695" s="64"/>
      <c r="CZ695" s="256"/>
      <c r="DA695" s="256"/>
      <c r="DB695" s="256"/>
      <c r="DC695" s="256"/>
      <c r="DD695" s="256"/>
    </row>
    <row r="696" spans="1:108" ht="16.5" x14ac:dyDescent="0.3">
      <c r="A696" s="411">
        <v>2025</v>
      </c>
      <c r="B696" s="64" t="s">
        <v>40</v>
      </c>
      <c r="C696" s="358" t="s">
        <v>112</v>
      </c>
      <c r="D696" s="359">
        <v>9746.3719999999994</v>
      </c>
      <c r="E696" s="359">
        <v>33320.9905</v>
      </c>
      <c r="F696" s="360">
        <v>3099.8629999999998</v>
      </c>
      <c r="G696" s="118">
        <v>46167.2255</v>
      </c>
      <c r="H696" s="54"/>
      <c r="I696" s="54"/>
      <c r="BX696" s="247"/>
      <c r="BY696" s="64"/>
      <c r="BZ696" s="254"/>
      <c r="CA696" s="254"/>
      <c r="CB696" s="254"/>
      <c r="CC696" s="254"/>
      <c r="CD696" s="254"/>
      <c r="CE696" s="247"/>
      <c r="CF696" s="64"/>
      <c r="CG696" s="255"/>
      <c r="CH696" s="255"/>
      <c r="CI696" s="255"/>
      <c r="CJ696" s="255"/>
      <c r="CK696" s="255"/>
      <c r="CL696" s="256"/>
      <c r="CM696" s="256"/>
      <c r="CN696" s="256"/>
      <c r="CO696" s="256"/>
      <c r="CP696" s="256"/>
      <c r="CQ696" s="247"/>
      <c r="CR696" s="64"/>
      <c r="CS696" s="226"/>
      <c r="CT696" s="226"/>
      <c r="CU696" s="226"/>
      <c r="CV696" s="226"/>
      <c r="CW696" s="226"/>
      <c r="CX696" s="247"/>
      <c r="CY696" s="64"/>
      <c r="CZ696" s="256"/>
      <c r="DA696" s="256"/>
      <c r="DB696" s="256"/>
      <c r="DC696" s="256"/>
      <c r="DD696" s="256"/>
    </row>
    <row r="697" spans="1:108" ht="16.5" x14ac:dyDescent="0.3">
      <c r="A697" s="391">
        <v>2025</v>
      </c>
      <c r="B697" s="353" t="s">
        <v>42</v>
      </c>
      <c r="C697" s="354" t="s">
        <v>112</v>
      </c>
      <c r="D697" s="355">
        <v>10520.769</v>
      </c>
      <c r="E697" s="355">
        <v>35758.071500000005</v>
      </c>
      <c r="F697" s="356">
        <v>3893.0875000000001</v>
      </c>
      <c r="G697" s="357">
        <v>50171.928000000014</v>
      </c>
      <c r="H697" s="54"/>
      <c r="I697" s="54"/>
      <c r="BX697" s="247"/>
      <c r="BY697" s="64"/>
      <c r="BZ697" s="254"/>
      <c r="CA697" s="254"/>
      <c r="CB697" s="254"/>
      <c r="CC697" s="254"/>
      <c r="CD697" s="254"/>
      <c r="CE697" s="247"/>
      <c r="CF697" s="64"/>
      <c r="CG697" s="255"/>
      <c r="CH697" s="255"/>
      <c r="CI697" s="255"/>
      <c r="CJ697" s="255"/>
      <c r="CK697" s="255"/>
      <c r="CL697" s="256"/>
      <c r="CM697" s="256"/>
      <c r="CN697" s="256"/>
      <c r="CO697" s="256"/>
      <c r="CP697" s="256"/>
      <c r="CQ697" s="247"/>
      <c r="CR697" s="64"/>
      <c r="CS697" s="226"/>
      <c r="CT697" s="226"/>
      <c r="CU697" s="226"/>
      <c r="CV697" s="226"/>
      <c r="CW697" s="226"/>
      <c r="CX697" s="247"/>
      <c r="CY697" s="64"/>
      <c r="CZ697" s="256"/>
      <c r="DA697" s="256"/>
      <c r="DB697" s="256"/>
      <c r="DC697" s="256"/>
      <c r="DD697" s="256"/>
    </row>
    <row r="698" spans="1:108" ht="16.5" x14ac:dyDescent="0.3">
      <c r="A698" s="411">
        <v>2025</v>
      </c>
      <c r="B698" s="64" t="s">
        <v>43</v>
      </c>
      <c r="C698" s="358" t="s">
        <v>112</v>
      </c>
      <c r="D698" s="359">
        <v>10581.084000000001</v>
      </c>
      <c r="E698" s="359">
        <v>33696.058499999999</v>
      </c>
      <c r="F698" s="360">
        <v>3276.5759999999996</v>
      </c>
      <c r="G698" s="118">
        <v>47553.718499999995</v>
      </c>
      <c r="H698" s="54"/>
      <c r="I698" s="54"/>
      <c r="BX698" s="247"/>
      <c r="BY698" s="64"/>
      <c r="BZ698" s="254"/>
      <c r="CA698" s="254"/>
      <c r="CB698" s="254"/>
      <c r="CC698" s="254"/>
      <c r="CD698" s="254"/>
      <c r="CE698" s="247"/>
      <c r="CF698" s="64"/>
      <c r="CG698" s="255"/>
      <c r="CH698" s="255"/>
      <c r="CI698" s="255"/>
      <c r="CJ698" s="255"/>
      <c r="CK698" s="255"/>
      <c r="CL698" s="256"/>
      <c r="CM698" s="256"/>
      <c r="CN698" s="256"/>
      <c r="CO698" s="256"/>
      <c r="CP698" s="256"/>
      <c r="CQ698" s="247"/>
      <c r="CR698" s="64"/>
      <c r="CS698" s="226"/>
      <c r="CT698" s="226"/>
      <c r="CU698" s="226"/>
      <c r="CV698" s="226"/>
      <c r="CW698" s="226"/>
      <c r="CX698" s="247"/>
      <c r="CY698" s="64"/>
      <c r="CZ698" s="256"/>
      <c r="DA698" s="256"/>
      <c r="DB698" s="256"/>
      <c r="DC698" s="256"/>
      <c r="DD698" s="256"/>
    </row>
    <row r="699" spans="1:108" ht="16.5" x14ac:dyDescent="0.3">
      <c r="A699" s="391">
        <v>2025</v>
      </c>
      <c r="B699" s="353" t="s">
        <v>44</v>
      </c>
      <c r="C699" s="354" t="s">
        <v>112</v>
      </c>
      <c r="D699" s="355">
        <v>13224.752999999999</v>
      </c>
      <c r="E699" s="355">
        <v>41630.105000000018</v>
      </c>
      <c r="F699" s="356">
        <v>2921.2144999999991</v>
      </c>
      <c r="G699" s="357">
        <v>57776.072500000009</v>
      </c>
      <c r="H699" s="54"/>
      <c r="I699" s="54"/>
      <c r="BX699" s="247"/>
      <c r="BY699" s="64"/>
      <c r="BZ699" s="254"/>
      <c r="CA699" s="254"/>
      <c r="CB699" s="254"/>
      <c r="CC699" s="254"/>
      <c r="CD699" s="254"/>
      <c r="CE699" s="247"/>
      <c r="CF699" s="64"/>
      <c r="CG699" s="255"/>
      <c r="CH699" s="255"/>
      <c r="CI699" s="255"/>
      <c r="CJ699" s="255"/>
      <c r="CK699" s="255"/>
      <c r="CL699" s="256"/>
      <c r="CM699" s="256"/>
      <c r="CN699" s="256"/>
      <c r="CO699" s="256"/>
      <c r="CP699" s="256"/>
      <c r="CQ699" s="247"/>
      <c r="CR699" s="64"/>
      <c r="CS699" s="226"/>
      <c r="CT699" s="226"/>
      <c r="CU699" s="226"/>
      <c r="CV699" s="226"/>
      <c r="CW699" s="226"/>
      <c r="CX699" s="247"/>
      <c r="CY699" s="64"/>
      <c r="CZ699" s="256"/>
      <c r="DA699" s="256"/>
      <c r="DB699" s="256"/>
      <c r="DC699" s="256"/>
      <c r="DD699" s="256"/>
    </row>
    <row r="700" spans="1:108" ht="16.5" x14ac:dyDescent="0.3">
      <c r="A700" s="411">
        <v>2025</v>
      </c>
      <c r="B700" s="64" t="s">
        <v>45</v>
      </c>
      <c r="C700" s="358" t="s">
        <v>112</v>
      </c>
      <c r="D700" s="359">
        <v>11288.691000000003</v>
      </c>
      <c r="E700" s="359">
        <v>38176.7215</v>
      </c>
      <c r="F700" s="360">
        <v>3363.1369999999993</v>
      </c>
      <c r="G700" s="118">
        <v>52828.549500000001</v>
      </c>
      <c r="H700" s="54"/>
      <c r="I700" s="54"/>
      <c r="BX700" s="247"/>
      <c r="BY700" s="64"/>
      <c r="BZ700" s="254"/>
      <c r="CA700" s="254"/>
      <c r="CB700" s="254"/>
      <c r="CC700" s="254"/>
      <c r="CD700" s="254"/>
      <c r="CE700" s="247"/>
      <c r="CF700" s="64"/>
      <c r="CG700" s="255"/>
      <c r="CH700" s="255"/>
      <c r="CI700" s="255"/>
      <c r="CJ700" s="255"/>
      <c r="CK700" s="255"/>
      <c r="CL700" s="256"/>
      <c r="CM700" s="256"/>
      <c r="CN700" s="256"/>
      <c r="CO700" s="256"/>
      <c r="CP700" s="256"/>
      <c r="CQ700" s="247"/>
      <c r="CR700" s="64"/>
      <c r="CS700" s="226"/>
      <c r="CT700" s="226"/>
      <c r="CU700" s="226"/>
      <c r="CV700" s="226"/>
      <c r="CW700" s="226"/>
      <c r="CX700" s="247"/>
      <c r="CY700" s="64"/>
      <c r="CZ700" s="256"/>
      <c r="DA700" s="256"/>
      <c r="DB700" s="256"/>
      <c r="DC700" s="256"/>
      <c r="DD700" s="256"/>
    </row>
    <row r="701" spans="1:108" ht="16.5" x14ac:dyDescent="0.3">
      <c r="A701" s="391">
        <v>2025</v>
      </c>
      <c r="B701" s="353" t="s">
        <v>46</v>
      </c>
      <c r="C701" s="354" t="s">
        <v>112</v>
      </c>
      <c r="D701" s="355">
        <v>13064.67</v>
      </c>
      <c r="E701" s="355">
        <v>41145.08</v>
      </c>
      <c r="F701" s="356">
        <v>3444.64</v>
      </c>
      <c r="G701" s="357">
        <v>57654.39</v>
      </c>
      <c r="H701" s="54"/>
      <c r="I701" s="54"/>
      <c r="BX701" s="247"/>
      <c r="BY701" s="64"/>
      <c r="BZ701" s="254"/>
      <c r="CA701" s="254"/>
      <c r="CB701" s="254"/>
      <c r="CC701" s="254"/>
      <c r="CD701" s="254"/>
      <c r="CE701" s="247"/>
      <c r="CF701" s="64"/>
      <c r="CG701" s="255"/>
      <c r="CH701" s="255"/>
      <c r="CI701" s="255"/>
      <c r="CJ701" s="255"/>
      <c r="CK701" s="255"/>
      <c r="CL701" s="256"/>
      <c r="CM701" s="256"/>
      <c r="CN701" s="256"/>
      <c r="CO701" s="256"/>
      <c r="CP701" s="256"/>
      <c r="CQ701" s="247"/>
      <c r="CR701" s="64"/>
      <c r="CS701" s="226"/>
      <c r="CT701" s="226"/>
      <c r="CU701" s="226"/>
      <c r="CV701" s="226"/>
      <c r="CW701" s="226"/>
      <c r="CX701" s="247"/>
      <c r="CY701" s="64"/>
      <c r="CZ701" s="256"/>
      <c r="DA701" s="256"/>
      <c r="DB701" s="256"/>
      <c r="DC701" s="256"/>
      <c r="DD701" s="256"/>
    </row>
    <row r="702" spans="1:108" ht="16.5" x14ac:dyDescent="0.3">
      <c r="A702" s="411">
        <v>2025</v>
      </c>
      <c r="B702" s="64" t="s">
        <v>47</v>
      </c>
      <c r="C702" s="358" t="s">
        <v>112</v>
      </c>
      <c r="D702" s="359">
        <v>15671.98</v>
      </c>
      <c r="E702" s="359">
        <v>40100.61</v>
      </c>
      <c r="F702" s="360">
        <v>3431.81</v>
      </c>
      <c r="G702" s="118">
        <v>59204.4</v>
      </c>
      <c r="H702" s="54"/>
      <c r="I702" s="54"/>
      <c r="BX702" s="247"/>
      <c r="BY702" s="64"/>
      <c r="BZ702" s="254"/>
      <c r="CA702" s="254"/>
      <c r="CB702" s="254"/>
      <c r="CC702" s="254"/>
      <c r="CD702" s="254"/>
      <c r="CE702" s="247"/>
      <c r="CF702" s="64"/>
      <c r="CG702" s="255"/>
      <c r="CH702" s="255"/>
      <c r="CI702" s="255"/>
      <c r="CJ702" s="255"/>
      <c r="CK702" s="255"/>
      <c r="CL702" s="256"/>
      <c r="CM702" s="256"/>
      <c r="CN702" s="256"/>
      <c r="CO702" s="256"/>
      <c r="CP702" s="256"/>
      <c r="CQ702" s="247"/>
      <c r="CR702" s="64"/>
      <c r="CS702" s="226"/>
      <c r="CT702" s="226"/>
      <c r="CU702" s="226"/>
      <c r="CV702" s="226"/>
      <c r="CW702" s="226"/>
      <c r="CX702" s="247"/>
      <c r="CY702" s="64"/>
      <c r="CZ702" s="256"/>
      <c r="DA702" s="256"/>
      <c r="DB702" s="256"/>
      <c r="DC702" s="256"/>
      <c r="DD702" s="256"/>
    </row>
    <row r="703" spans="1:108" ht="16.5" x14ac:dyDescent="0.3">
      <c r="A703" s="391">
        <v>2025</v>
      </c>
      <c r="B703" s="353" t="s">
        <v>48</v>
      </c>
      <c r="C703" s="354" t="s">
        <v>112</v>
      </c>
      <c r="D703" s="355">
        <v>14314.68</v>
      </c>
      <c r="E703" s="355">
        <v>37964.36</v>
      </c>
      <c r="F703" s="356">
        <v>3284.95</v>
      </c>
      <c r="G703" s="357">
        <v>55563.990000000005</v>
      </c>
      <c r="H703" s="54"/>
      <c r="I703" s="54"/>
      <c r="BX703" s="247"/>
      <c r="BY703" s="64"/>
      <c r="BZ703" s="254"/>
      <c r="CA703" s="254"/>
      <c r="CB703" s="254"/>
      <c r="CC703" s="254"/>
      <c r="CD703" s="254"/>
      <c r="CE703" s="247"/>
      <c r="CF703" s="64"/>
      <c r="CG703" s="255"/>
      <c r="CH703" s="255"/>
      <c r="CI703" s="255"/>
      <c r="CJ703" s="255"/>
      <c r="CK703" s="255"/>
      <c r="CL703" s="256"/>
      <c r="CM703" s="256"/>
      <c r="CN703" s="256"/>
      <c r="CO703" s="256"/>
      <c r="CP703" s="256"/>
      <c r="CQ703" s="247"/>
      <c r="CR703" s="64"/>
      <c r="CS703" s="226"/>
      <c r="CT703" s="226"/>
      <c r="CU703" s="226"/>
      <c r="CV703" s="226"/>
      <c r="CW703" s="226"/>
      <c r="CX703" s="247"/>
      <c r="CY703" s="64"/>
      <c r="CZ703" s="256"/>
      <c r="DA703" s="256"/>
      <c r="DB703" s="256"/>
      <c r="DC703" s="256"/>
      <c r="DD703" s="256"/>
    </row>
    <row r="704" spans="1:108" ht="16.5" x14ac:dyDescent="0.3">
      <c r="A704" s="410">
        <v>2025</v>
      </c>
      <c r="B704" s="64" t="s">
        <v>49</v>
      </c>
      <c r="C704" s="358" t="s">
        <v>112</v>
      </c>
      <c r="D704" s="359">
        <v>14099.89</v>
      </c>
      <c r="E704" s="359">
        <v>37636.320000000007</v>
      </c>
      <c r="F704" s="360">
        <v>2842.5699999999997</v>
      </c>
      <c r="G704" s="118">
        <v>54578.78</v>
      </c>
      <c r="H704" s="54"/>
      <c r="I704" s="54"/>
      <c r="BX704" s="247"/>
      <c r="BY704" s="64"/>
      <c r="BZ704" s="254"/>
      <c r="CA704" s="254"/>
      <c r="CB704" s="254"/>
      <c r="CC704" s="254"/>
      <c r="CD704" s="254"/>
      <c r="CE704" s="247"/>
      <c r="CF704" s="64"/>
      <c r="CG704" s="255"/>
      <c r="CH704" s="255"/>
      <c r="CI704" s="255"/>
      <c r="CJ704" s="255"/>
      <c r="CK704" s="255"/>
      <c r="CL704" s="256"/>
      <c r="CM704" s="256"/>
      <c r="CN704" s="256"/>
      <c r="CO704" s="256"/>
      <c r="CP704" s="256"/>
      <c r="CQ704" s="247"/>
      <c r="CR704" s="64"/>
      <c r="CS704" s="226"/>
      <c r="CT704" s="226"/>
      <c r="CU704" s="226"/>
      <c r="CV704" s="226"/>
      <c r="CW704" s="226"/>
      <c r="CX704" s="247"/>
      <c r="CY704" s="64"/>
      <c r="CZ704" s="256"/>
      <c r="DA704" s="256"/>
      <c r="DB704" s="256"/>
      <c r="DC704" s="256"/>
      <c r="DD704" s="256"/>
    </row>
    <row r="705" spans="1:108" ht="16.5" x14ac:dyDescent="0.3">
      <c r="A705" s="391">
        <v>2026</v>
      </c>
      <c r="B705" s="353" t="s">
        <v>50</v>
      </c>
      <c r="C705" s="354" t="s">
        <v>112</v>
      </c>
      <c r="D705" s="355">
        <v>10637.66</v>
      </c>
      <c r="E705" s="355">
        <v>31180.760000000002</v>
      </c>
      <c r="F705" s="356">
        <v>3546.86</v>
      </c>
      <c r="G705" s="357">
        <v>45365.279999999999</v>
      </c>
      <c r="H705" s="54"/>
      <c r="I705" s="54"/>
      <c r="BX705" s="247"/>
      <c r="BY705" s="64"/>
      <c r="BZ705" s="254"/>
      <c r="CA705" s="254"/>
      <c r="CB705" s="254"/>
      <c r="CC705" s="254"/>
      <c r="CD705" s="254"/>
      <c r="CE705" s="247"/>
      <c r="CF705" s="64"/>
      <c r="CG705" s="255"/>
      <c r="CH705" s="255"/>
      <c r="CI705" s="255"/>
      <c r="CJ705" s="255"/>
      <c r="CK705" s="255"/>
      <c r="CL705" s="256"/>
      <c r="CM705" s="256"/>
      <c r="CN705" s="256"/>
      <c r="CO705" s="256"/>
      <c r="CP705" s="256"/>
      <c r="CQ705" s="247"/>
      <c r="CR705" s="64"/>
      <c r="CS705" s="226"/>
      <c r="CT705" s="226"/>
      <c r="CU705" s="226"/>
      <c r="CV705" s="226"/>
      <c r="CW705" s="226"/>
      <c r="CX705" s="247"/>
      <c r="CY705" s="64"/>
      <c r="CZ705" s="256"/>
      <c r="DA705" s="256"/>
      <c r="DB705" s="256"/>
      <c r="DC705" s="256"/>
      <c r="DD705" s="256"/>
    </row>
    <row r="706" spans="1:108" ht="16.5" x14ac:dyDescent="0.3">
      <c r="A706" s="410">
        <v>2026</v>
      </c>
      <c r="B706" s="64" t="s">
        <v>51</v>
      </c>
      <c r="C706" s="358" t="s">
        <v>112</v>
      </c>
      <c r="D706" s="359">
        <v>14195.1</v>
      </c>
      <c r="E706" s="359">
        <v>35141.61</v>
      </c>
      <c r="F706" s="360">
        <v>4174.92</v>
      </c>
      <c r="G706" s="118">
        <v>53511.630000000005</v>
      </c>
      <c r="H706" s="54"/>
      <c r="I706" s="54"/>
      <c r="BX706" s="247"/>
      <c r="BY706" s="64"/>
      <c r="BZ706" s="254"/>
      <c r="CA706" s="254"/>
      <c r="CB706" s="254"/>
      <c r="CC706" s="254"/>
      <c r="CD706" s="254"/>
      <c r="CE706" s="247"/>
      <c r="CF706" s="64"/>
      <c r="CG706" s="255"/>
      <c r="CH706" s="255"/>
      <c r="CI706" s="255"/>
      <c r="CJ706" s="255"/>
      <c r="CK706" s="255"/>
      <c r="CL706" s="256"/>
      <c r="CM706" s="256"/>
      <c r="CN706" s="256"/>
      <c r="CO706" s="256"/>
      <c r="CP706" s="256"/>
      <c r="CQ706" s="247"/>
      <c r="CR706" s="64"/>
      <c r="CS706" s="226"/>
      <c r="CT706" s="226"/>
      <c r="CU706" s="226"/>
      <c r="CV706" s="226"/>
      <c r="CW706" s="226"/>
      <c r="CX706" s="247"/>
      <c r="CY706" s="64"/>
      <c r="CZ706" s="256"/>
      <c r="DA706" s="256"/>
      <c r="DB706" s="256"/>
      <c r="DC706" s="256"/>
      <c r="DD706" s="256"/>
    </row>
    <row r="707" spans="1:108" ht="16.5" x14ac:dyDescent="0.3">
      <c r="A707" s="391">
        <v>2026</v>
      </c>
      <c r="B707" s="353" t="s">
        <v>52</v>
      </c>
      <c r="C707" s="354" t="s">
        <v>112</v>
      </c>
      <c r="D707" s="355">
        <v>15173.130000000001</v>
      </c>
      <c r="E707" s="355">
        <v>38592.89</v>
      </c>
      <c r="F707" s="356">
        <v>4957.7300000000005</v>
      </c>
      <c r="G707" s="357">
        <v>58723.75</v>
      </c>
      <c r="H707" s="54"/>
      <c r="I707" s="54"/>
      <c r="BX707" s="247"/>
      <c r="BY707" s="64"/>
      <c r="BZ707" s="254"/>
      <c r="CA707" s="254"/>
      <c r="CB707" s="254"/>
      <c r="CC707" s="254"/>
      <c r="CD707" s="254"/>
      <c r="CE707" s="247"/>
      <c r="CF707" s="64"/>
      <c r="CG707" s="255"/>
      <c r="CH707" s="255"/>
      <c r="CI707" s="255"/>
      <c r="CJ707" s="255"/>
      <c r="CK707" s="255"/>
      <c r="CL707" s="256"/>
      <c r="CM707" s="256"/>
      <c r="CN707" s="256"/>
      <c r="CO707" s="256"/>
      <c r="CP707" s="256"/>
      <c r="CQ707" s="247"/>
      <c r="CR707" s="64"/>
      <c r="CS707" s="226"/>
      <c r="CT707" s="226"/>
      <c r="CU707" s="226"/>
      <c r="CV707" s="226"/>
      <c r="CW707" s="226"/>
      <c r="CX707" s="247"/>
      <c r="CY707" s="64"/>
      <c r="CZ707" s="256"/>
      <c r="DA707" s="256"/>
      <c r="DB707" s="256"/>
      <c r="DC707" s="256"/>
      <c r="DD707" s="256"/>
    </row>
    <row r="708" spans="1:108" ht="16.5" x14ac:dyDescent="0.3">
      <c r="A708" s="410">
        <v>2026</v>
      </c>
      <c r="B708" s="64" t="s">
        <v>40</v>
      </c>
      <c r="C708" s="358" t="s">
        <v>112</v>
      </c>
      <c r="D708" s="359">
        <v>11261.759999999998</v>
      </c>
      <c r="E708" s="359">
        <v>33576.619999999995</v>
      </c>
      <c r="F708" s="360">
        <v>4656.8899999999994</v>
      </c>
      <c r="G708" s="118">
        <v>49495.27</v>
      </c>
      <c r="H708" s="54"/>
      <c r="I708" s="54"/>
      <c r="BX708" s="247"/>
      <c r="BY708" s="64"/>
      <c r="BZ708" s="254"/>
      <c r="CA708" s="254"/>
      <c r="CB708" s="254"/>
      <c r="CC708" s="254"/>
      <c r="CD708" s="254"/>
      <c r="CE708" s="247"/>
      <c r="CF708" s="64"/>
      <c r="CG708" s="255"/>
      <c r="CH708" s="255"/>
      <c r="CI708" s="255"/>
      <c r="CJ708" s="255"/>
      <c r="CK708" s="255"/>
      <c r="CL708" s="256"/>
      <c r="CM708" s="256"/>
      <c r="CN708" s="256"/>
      <c r="CO708" s="256"/>
      <c r="CP708" s="256"/>
      <c r="CQ708" s="247"/>
      <c r="CR708" s="64"/>
      <c r="CS708" s="226"/>
      <c r="CT708" s="226"/>
      <c r="CU708" s="226"/>
      <c r="CV708" s="226"/>
      <c r="CW708" s="226"/>
      <c r="CX708" s="247"/>
      <c r="CY708" s="64"/>
      <c r="CZ708" s="256"/>
      <c r="DA708" s="256"/>
      <c r="DB708" s="256"/>
      <c r="DC708" s="256"/>
      <c r="DD708" s="256"/>
    </row>
    <row r="709" spans="1:108" ht="16.5" x14ac:dyDescent="0.3">
      <c r="A709" s="391">
        <v>2026</v>
      </c>
      <c r="B709" s="353" t="s">
        <v>42</v>
      </c>
      <c r="C709" s="354" t="s">
        <v>112</v>
      </c>
      <c r="D709" s="355">
        <v>12473.47</v>
      </c>
      <c r="E709" s="355">
        <v>39576.92</v>
      </c>
      <c r="F709" s="356">
        <v>5890.57</v>
      </c>
      <c r="G709" s="357">
        <v>57940.960000000006</v>
      </c>
      <c r="H709" s="54"/>
      <c r="I709" s="54"/>
      <c r="BX709" s="247"/>
      <c r="BY709" s="64"/>
      <c r="BZ709" s="254"/>
      <c r="CA709" s="254"/>
      <c r="CB709" s="254"/>
      <c r="CC709" s="254"/>
      <c r="CD709" s="254"/>
      <c r="CE709" s="247"/>
      <c r="CF709" s="64"/>
      <c r="CG709" s="255"/>
      <c r="CH709" s="255"/>
      <c r="CI709" s="255"/>
      <c r="CJ709" s="255"/>
      <c r="CK709" s="255"/>
      <c r="CL709" s="256"/>
      <c r="CM709" s="256"/>
      <c r="CN709" s="256"/>
      <c r="CO709" s="256"/>
      <c r="CP709" s="256"/>
      <c r="CQ709" s="247"/>
      <c r="CR709" s="64"/>
      <c r="CS709" s="226"/>
      <c r="CT709" s="226"/>
      <c r="CU709" s="226"/>
      <c r="CV709" s="226"/>
      <c r="CW709" s="226"/>
      <c r="CX709" s="247"/>
      <c r="CY709" s="64"/>
      <c r="CZ709" s="256"/>
      <c r="DA709" s="256"/>
      <c r="DB709" s="256"/>
      <c r="DC709" s="256"/>
      <c r="DD709" s="256"/>
    </row>
    <row r="710" spans="1:108" ht="16.5" x14ac:dyDescent="0.3">
      <c r="A710" s="410">
        <v>2026</v>
      </c>
      <c r="B710" s="64" t="s">
        <v>43</v>
      </c>
      <c r="C710" s="358" t="s">
        <v>112</v>
      </c>
      <c r="D710" s="359">
        <v>12776.630000000001</v>
      </c>
      <c r="E710" s="359">
        <v>35268.51</v>
      </c>
      <c r="F710" s="360">
        <v>4777.63</v>
      </c>
      <c r="G710" s="118">
        <v>52822.77</v>
      </c>
      <c r="H710" s="54"/>
      <c r="I710" s="54"/>
      <c r="BX710" s="247"/>
      <c r="BY710" s="64"/>
      <c r="BZ710" s="254"/>
      <c r="CA710" s="254"/>
      <c r="CB710" s="254"/>
      <c r="CC710" s="254"/>
      <c r="CD710" s="254"/>
      <c r="CE710" s="247"/>
      <c r="CF710" s="64"/>
      <c r="CG710" s="255"/>
      <c r="CH710" s="255"/>
      <c r="CI710" s="255"/>
      <c r="CJ710" s="255"/>
      <c r="CK710" s="255"/>
      <c r="CL710" s="256"/>
      <c r="CM710" s="256"/>
      <c r="CN710" s="256"/>
      <c r="CO710" s="256"/>
      <c r="CP710" s="256"/>
      <c r="CQ710" s="247"/>
      <c r="CR710" s="64"/>
      <c r="CS710" s="226"/>
      <c r="CT710" s="226"/>
      <c r="CU710" s="226"/>
      <c r="CV710" s="226"/>
      <c r="CW710" s="226"/>
      <c r="CX710" s="247"/>
      <c r="CY710" s="64"/>
      <c r="CZ710" s="256"/>
      <c r="DA710" s="256"/>
      <c r="DB710" s="256"/>
      <c r="DC710" s="256"/>
      <c r="DD710" s="256"/>
    </row>
    <row r="711" spans="1:108" ht="16.5" x14ac:dyDescent="0.3">
      <c r="A711" s="391">
        <v>2020</v>
      </c>
      <c r="B711" s="353" t="s">
        <v>50</v>
      </c>
      <c r="C711" s="354" t="s">
        <v>114</v>
      </c>
      <c r="D711" s="355">
        <v>6350.5950000000003</v>
      </c>
      <c r="E711" s="355">
        <v>16132.729000000001</v>
      </c>
      <c r="F711" s="356">
        <v>4944.0824999999995</v>
      </c>
      <c r="G711" s="357">
        <v>27427.406500000001</v>
      </c>
      <c r="H711" s="54"/>
      <c r="I711" s="54"/>
      <c r="BX711" s="247"/>
      <c r="BY711" s="64"/>
      <c r="BZ711" s="254"/>
      <c r="CA711" s="254"/>
      <c r="CB711" s="254"/>
      <c r="CC711" s="254"/>
      <c r="CD711" s="254"/>
      <c r="CE711" s="247"/>
      <c r="CF711" s="64"/>
      <c r="CG711" s="255"/>
      <c r="CH711" s="255"/>
      <c r="CI711" s="255"/>
      <c r="CJ711" s="255"/>
      <c r="CK711" s="255"/>
      <c r="CL711" s="256"/>
      <c r="CM711" s="256"/>
      <c r="CN711" s="256"/>
      <c r="CO711" s="256"/>
      <c r="CP711" s="256"/>
      <c r="CQ711" s="247"/>
      <c r="CR711" s="64"/>
      <c r="CS711" s="226"/>
      <c r="CT711" s="226"/>
      <c r="CU711" s="226"/>
      <c r="CV711" s="226"/>
      <c r="CW711" s="226"/>
      <c r="CX711" s="247"/>
      <c r="CY711" s="64"/>
      <c r="CZ711" s="256"/>
      <c r="DA711" s="256"/>
      <c r="DB711" s="256"/>
      <c r="DC711" s="256"/>
      <c r="DD711" s="256"/>
    </row>
    <row r="712" spans="1:108" ht="16.5" x14ac:dyDescent="0.3">
      <c r="A712" s="410">
        <v>2020</v>
      </c>
      <c r="B712" s="64" t="s">
        <v>51</v>
      </c>
      <c r="C712" s="358" t="s">
        <v>114</v>
      </c>
      <c r="D712" s="359">
        <v>7320.04</v>
      </c>
      <c r="E712" s="359">
        <v>15383.6805</v>
      </c>
      <c r="F712" s="360">
        <v>6535.0099999999984</v>
      </c>
      <c r="G712" s="118">
        <v>29238.730500000001</v>
      </c>
      <c r="H712" s="54"/>
      <c r="I712" s="54"/>
      <c r="BX712" s="247"/>
      <c r="BY712" s="64"/>
      <c r="BZ712" s="254"/>
      <c r="CA712" s="254"/>
      <c r="CB712" s="254"/>
      <c r="CC712" s="254"/>
      <c r="CD712" s="254"/>
      <c r="CE712" s="247"/>
      <c r="CF712" s="64"/>
      <c r="CG712" s="255"/>
      <c r="CH712" s="255"/>
      <c r="CI712" s="255"/>
      <c r="CJ712" s="255"/>
      <c r="CK712" s="255"/>
      <c r="CL712" s="256"/>
      <c r="CM712" s="256"/>
      <c r="CN712" s="256"/>
      <c r="CO712" s="256"/>
      <c r="CP712" s="256"/>
      <c r="CQ712" s="247"/>
      <c r="CR712" s="64"/>
      <c r="CS712" s="226"/>
      <c r="CT712" s="226"/>
      <c r="CU712" s="226"/>
      <c r="CV712" s="226"/>
      <c r="CW712" s="226"/>
      <c r="CX712" s="247"/>
      <c r="CY712" s="64"/>
      <c r="CZ712" s="256"/>
      <c r="DA712" s="256"/>
      <c r="DB712" s="256"/>
      <c r="DC712" s="256"/>
      <c r="DD712" s="256"/>
    </row>
    <row r="713" spans="1:108" ht="16.5" x14ac:dyDescent="0.3">
      <c r="A713" s="391">
        <v>2020</v>
      </c>
      <c r="B713" s="353" t="s">
        <v>52</v>
      </c>
      <c r="C713" s="354" t="s">
        <v>114</v>
      </c>
      <c r="D713" s="355">
        <v>5436.8320000000003</v>
      </c>
      <c r="E713" s="355">
        <v>8890.4875000000011</v>
      </c>
      <c r="F713" s="356">
        <v>4409.1774999999998</v>
      </c>
      <c r="G713" s="357">
        <v>18736.496999999999</v>
      </c>
      <c r="H713" s="54"/>
      <c r="I713" s="54"/>
      <c r="BX713" s="247"/>
      <c r="BY713" s="64"/>
      <c r="BZ713" s="254"/>
      <c r="CA713" s="254"/>
      <c r="CB713" s="254"/>
      <c r="CC713" s="254"/>
      <c r="CD713" s="254"/>
      <c r="CE713" s="247"/>
      <c r="CF713" s="64"/>
      <c r="CG713" s="255"/>
      <c r="CH713" s="255"/>
      <c r="CI713" s="255"/>
      <c r="CJ713" s="255"/>
      <c r="CK713" s="255"/>
      <c r="CL713" s="256"/>
      <c r="CM713" s="256"/>
      <c r="CN713" s="256"/>
      <c r="CO713" s="256"/>
      <c r="CP713" s="256"/>
      <c r="CQ713" s="247"/>
      <c r="CR713" s="64"/>
      <c r="CS713" s="226"/>
      <c r="CT713" s="226"/>
      <c r="CU713" s="226"/>
      <c r="CV713" s="226"/>
      <c r="CW713" s="226"/>
      <c r="CX713" s="247"/>
      <c r="CY713" s="64"/>
      <c r="CZ713" s="256"/>
      <c r="DA713" s="256"/>
      <c r="DB713" s="256"/>
      <c r="DC713" s="256"/>
      <c r="DD713" s="256"/>
    </row>
    <row r="714" spans="1:108" ht="16.5" x14ac:dyDescent="0.3">
      <c r="A714" s="410">
        <v>2020</v>
      </c>
      <c r="B714" s="64" t="s">
        <v>40</v>
      </c>
      <c r="C714" s="358" t="s">
        <v>114</v>
      </c>
      <c r="D714" s="359">
        <v>430.56</v>
      </c>
      <c r="E714" s="359">
        <v>4411.7500000000009</v>
      </c>
      <c r="F714" s="360">
        <v>677.63000000000011</v>
      </c>
      <c r="G714" s="118">
        <v>5519.9400000000005</v>
      </c>
      <c r="H714" s="54"/>
      <c r="I714" s="54"/>
      <c r="BX714" s="247"/>
      <c r="BY714" s="64"/>
      <c r="BZ714" s="254"/>
      <c r="CA714" s="254"/>
      <c r="CB714" s="254"/>
      <c r="CC714" s="254"/>
      <c r="CD714" s="254"/>
      <c r="CE714" s="247"/>
      <c r="CF714" s="64"/>
      <c r="CG714" s="255"/>
      <c r="CH714" s="255"/>
      <c r="CI714" s="255"/>
      <c r="CJ714" s="255"/>
      <c r="CK714" s="255"/>
      <c r="CL714" s="256"/>
      <c r="CM714" s="256"/>
      <c r="CN714" s="256"/>
      <c r="CO714" s="256"/>
      <c r="CP714" s="256"/>
      <c r="CQ714" s="247"/>
      <c r="CR714" s="64"/>
      <c r="CS714" s="226"/>
      <c r="CT714" s="226"/>
      <c r="CU714" s="226"/>
      <c r="CV714" s="226"/>
      <c r="CW714" s="226"/>
      <c r="CX714" s="247"/>
      <c r="CY714" s="64"/>
      <c r="CZ714" s="256"/>
      <c r="DA714" s="256"/>
      <c r="DB714" s="256"/>
      <c r="DC714" s="256"/>
      <c r="DD714" s="256"/>
    </row>
    <row r="715" spans="1:108" ht="16.5" x14ac:dyDescent="0.3">
      <c r="A715" s="391">
        <v>2020</v>
      </c>
      <c r="B715" s="353" t="s">
        <v>42</v>
      </c>
      <c r="C715" s="354" t="s">
        <v>114</v>
      </c>
      <c r="D715" s="355">
        <v>3363.0439935913087</v>
      </c>
      <c r="E715" s="355">
        <v>11281.996999904633</v>
      </c>
      <c r="F715" s="356">
        <v>4205.7199876403811</v>
      </c>
      <c r="G715" s="357">
        <v>18850.760981136322</v>
      </c>
      <c r="H715" s="54"/>
      <c r="I715" s="54"/>
      <c r="BX715" s="247"/>
      <c r="BY715" s="64"/>
      <c r="BZ715" s="254"/>
      <c r="CA715" s="254"/>
      <c r="CB715" s="254"/>
      <c r="CC715" s="254"/>
      <c r="CD715" s="254"/>
      <c r="CE715" s="247"/>
      <c r="CF715" s="64"/>
      <c r="CG715" s="255"/>
      <c r="CH715" s="255"/>
      <c r="CI715" s="255"/>
      <c r="CJ715" s="255"/>
      <c r="CK715" s="255"/>
      <c r="CL715" s="256"/>
      <c r="CM715" s="256"/>
      <c r="CN715" s="256"/>
      <c r="CO715" s="256"/>
      <c r="CP715" s="256"/>
      <c r="CQ715" s="247"/>
      <c r="CR715" s="64"/>
      <c r="CS715" s="226"/>
      <c r="CT715" s="226"/>
      <c r="CU715" s="226"/>
      <c r="CV715" s="226"/>
      <c r="CW715" s="226"/>
      <c r="CX715" s="247"/>
      <c r="CY715" s="64"/>
      <c r="CZ715" s="256"/>
      <c r="DA715" s="256"/>
      <c r="DB715" s="256"/>
      <c r="DC715" s="256"/>
      <c r="DD715" s="256"/>
    </row>
    <row r="716" spans="1:108" ht="16.5" x14ac:dyDescent="0.3">
      <c r="A716" s="410">
        <v>2020</v>
      </c>
      <c r="B716" s="64" t="s">
        <v>43</v>
      </c>
      <c r="C716" s="358" t="s">
        <v>114</v>
      </c>
      <c r="D716" s="359">
        <v>5274.8295119018549</v>
      </c>
      <c r="E716" s="359">
        <v>15605.921000190734</v>
      </c>
      <c r="F716" s="360">
        <v>5783.3500167846678</v>
      </c>
      <c r="G716" s="118">
        <v>26664.100528877258</v>
      </c>
      <c r="H716" s="54"/>
      <c r="I716" s="54"/>
      <c r="BX716" s="247"/>
      <c r="BY716" s="64"/>
      <c r="BZ716" s="254"/>
      <c r="CA716" s="254"/>
      <c r="CB716" s="254"/>
      <c r="CC716" s="254"/>
      <c r="CD716" s="254"/>
      <c r="CE716" s="247"/>
      <c r="CF716" s="64"/>
      <c r="CG716" s="255"/>
      <c r="CH716" s="255"/>
      <c r="CI716" s="255"/>
      <c r="CJ716" s="255"/>
      <c r="CK716" s="255"/>
      <c r="CL716" s="256"/>
      <c r="CM716" s="256"/>
      <c r="CN716" s="256"/>
      <c r="CO716" s="256"/>
      <c r="CP716" s="256"/>
      <c r="CQ716" s="247"/>
      <c r="CR716" s="64"/>
      <c r="CS716" s="226"/>
      <c r="CT716" s="226"/>
      <c r="CU716" s="226"/>
      <c r="CV716" s="226"/>
      <c r="CW716" s="226"/>
      <c r="CX716" s="247"/>
      <c r="CY716" s="64"/>
      <c r="CZ716" s="256"/>
      <c r="DA716" s="256"/>
      <c r="DB716" s="256"/>
      <c r="DC716" s="256"/>
      <c r="DD716" s="256"/>
    </row>
    <row r="717" spans="1:108" ht="16.5" x14ac:dyDescent="0.3">
      <c r="A717" s="391">
        <v>2020</v>
      </c>
      <c r="B717" s="353" t="s">
        <v>44</v>
      </c>
      <c r="C717" s="354" t="s">
        <v>114</v>
      </c>
      <c r="D717" s="355">
        <v>6616.6299893188479</v>
      </c>
      <c r="E717" s="355">
        <v>17985.994003051761</v>
      </c>
      <c r="F717" s="356">
        <v>6705.9624925231929</v>
      </c>
      <c r="G717" s="357">
        <v>31308.5864848938</v>
      </c>
      <c r="H717" s="54"/>
      <c r="I717" s="54"/>
      <c r="BX717" s="247"/>
      <c r="BY717" s="64"/>
      <c r="BZ717" s="254"/>
      <c r="CA717" s="254"/>
      <c r="CB717" s="254"/>
      <c r="CC717" s="254"/>
      <c r="CD717" s="254"/>
      <c r="CE717" s="247"/>
      <c r="CF717" s="64"/>
      <c r="CG717" s="255"/>
      <c r="CH717" s="255"/>
      <c r="CI717" s="255"/>
      <c r="CJ717" s="255"/>
      <c r="CK717" s="255"/>
      <c r="CL717" s="256"/>
      <c r="CM717" s="256"/>
      <c r="CN717" s="256"/>
      <c r="CO717" s="256"/>
      <c r="CP717" s="256"/>
      <c r="CQ717" s="247"/>
      <c r="CR717" s="64"/>
      <c r="CS717" s="226"/>
      <c r="CT717" s="226"/>
      <c r="CU717" s="226"/>
      <c r="CV717" s="226"/>
      <c r="CW717" s="226"/>
      <c r="CX717" s="247"/>
      <c r="CY717" s="64"/>
      <c r="CZ717" s="256"/>
      <c r="DA717" s="256"/>
      <c r="DB717" s="256"/>
      <c r="DC717" s="256"/>
      <c r="DD717" s="256"/>
    </row>
    <row r="718" spans="1:108" ht="16.5" x14ac:dyDescent="0.3">
      <c r="A718" s="410">
        <v>2020</v>
      </c>
      <c r="B718" s="64" t="s">
        <v>45</v>
      </c>
      <c r="C718" s="358" t="s">
        <v>114</v>
      </c>
      <c r="D718" s="359">
        <v>6401.8190073242185</v>
      </c>
      <c r="E718" s="359">
        <v>18845.855001525877</v>
      </c>
      <c r="F718" s="360">
        <v>6649.3905122070319</v>
      </c>
      <c r="G718" s="118">
        <v>31897.064521057131</v>
      </c>
      <c r="H718" s="54"/>
      <c r="I718" s="54"/>
      <c r="BX718" s="247"/>
      <c r="BY718" s="64"/>
      <c r="BZ718" s="254"/>
      <c r="CA718" s="254"/>
      <c r="CB718" s="254"/>
      <c r="CC718" s="254"/>
      <c r="CD718" s="254"/>
      <c r="CE718" s="247"/>
      <c r="CF718" s="64"/>
      <c r="CG718" s="255"/>
      <c r="CH718" s="255"/>
      <c r="CI718" s="255"/>
      <c r="CJ718" s="255"/>
      <c r="CK718" s="255"/>
      <c r="CL718" s="256"/>
      <c r="CM718" s="256"/>
      <c r="CN718" s="256"/>
      <c r="CO718" s="256"/>
      <c r="CP718" s="256"/>
      <c r="CQ718" s="247"/>
      <c r="CR718" s="64"/>
      <c r="CS718" s="226"/>
      <c r="CT718" s="226"/>
      <c r="CU718" s="226"/>
      <c r="CV718" s="226"/>
      <c r="CW718" s="226"/>
      <c r="CX718" s="247"/>
      <c r="CY718" s="64"/>
      <c r="CZ718" s="256"/>
      <c r="DA718" s="256"/>
      <c r="DB718" s="256"/>
      <c r="DC718" s="256"/>
      <c r="DD718" s="256"/>
    </row>
    <row r="719" spans="1:108" ht="16.5" x14ac:dyDescent="0.3">
      <c r="A719" s="391">
        <v>2020</v>
      </c>
      <c r="B719" s="353" t="s">
        <v>46</v>
      </c>
      <c r="C719" s="354" t="s">
        <v>114</v>
      </c>
      <c r="D719" s="355">
        <v>6967.9899917602543</v>
      </c>
      <c r="E719" s="355">
        <v>19743.297500000001</v>
      </c>
      <c r="F719" s="356">
        <v>7188.792490234373</v>
      </c>
      <c r="G719" s="357">
        <v>33900.079981994626</v>
      </c>
      <c r="H719" s="54"/>
      <c r="I719" s="54"/>
      <c r="BX719" s="247"/>
      <c r="BY719" s="64"/>
      <c r="BZ719" s="254"/>
      <c r="CA719" s="254"/>
      <c r="CB719" s="254"/>
      <c r="CC719" s="254"/>
      <c r="CD719" s="254"/>
      <c r="CE719" s="247"/>
      <c r="CF719" s="64"/>
      <c r="CG719" s="255"/>
      <c r="CH719" s="255"/>
      <c r="CI719" s="255"/>
      <c r="CJ719" s="255"/>
      <c r="CK719" s="255"/>
      <c r="CL719" s="256"/>
      <c r="CM719" s="256"/>
      <c r="CN719" s="256"/>
      <c r="CO719" s="256"/>
      <c r="CP719" s="256"/>
      <c r="CQ719" s="247"/>
      <c r="CR719" s="64"/>
      <c r="CS719" s="226"/>
      <c r="CT719" s="226"/>
      <c r="CU719" s="226"/>
      <c r="CV719" s="226"/>
      <c r="CW719" s="226"/>
      <c r="CX719" s="247"/>
      <c r="CY719" s="64"/>
      <c r="CZ719" s="256"/>
      <c r="DA719" s="256"/>
      <c r="DB719" s="256"/>
      <c r="DC719" s="256"/>
      <c r="DD719" s="256"/>
    </row>
    <row r="720" spans="1:108" ht="16.5" x14ac:dyDescent="0.3">
      <c r="A720" s="410">
        <v>2020</v>
      </c>
      <c r="B720" s="64" t="s">
        <v>47</v>
      </c>
      <c r="C720" s="358" t="s">
        <v>114</v>
      </c>
      <c r="D720" s="359">
        <v>6385.3460018310552</v>
      </c>
      <c r="E720" s="359">
        <v>19586.557010681154</v>
      </c>
      <c r="F720" s="360">
        <v>9036.2659707031235</v>
      </c>
      <c r="G720" s="118">
        <v>35008.168983215335</v>
      </c>
      <c r="H720" s="54"/>
      <c r="I720" s="54"/>
      <c r="BX720" s="247"/>
      <c r="BY720" s="64"/>
      <c r="BZ720" s="254"/>
      <c r="CA720" s="254"/>
      <c r="CB720" s="254"/>
      <c r="CC720" s="254"/>
      <c r="CD720" s="254"/>
      <c r="CE720" s="247"/>
      <c r="CF720" s="64"/>
      <c r="CG720" s="255"/>
      <c r="CH720" s="255"/>
      <c r="CI720" s="255"/>
      <c r="CJ720" s="255"/>
      <c r="CK720" s="255"/>
      <c r="CL720" s="256"/>
      <c r="CM720" s="256"/>
      <c r="CN720" s="256"/>
      <c r="CO720" s="256"/>
      <c r="CP720" s="256"/>
      <c r="CQ720" s="247"/>
      <c r="CR720" s="64"/>
      <c r="CS720" s="226"/>
      <c r="CT720" s="226"/>
      <c r="CU720" s="226"/>
      <c r="CV720" s="226"/>
      <c r="CW720" s="226"/>
      <c r="CX720" s="247"/>
      <c r="CY720" s="64"/>
      <c r="CZ720" s="256"/>
      <c r="DA720" s="256"/>
      <c r="DB720" s="256"/>
      <c r="DC720" s="256"/>
      <c r="DD720" s="256"/>
    </row>
    <row r="721" spans="1:108" ht="16.5" x14ac:dyDescent="0.3">
      <c r="A721" s="391">
        <v>2020</v>
      </c>
      <c r="B721" s="353" t="s">
        <v>48</v>
      </c>
      <c r="C721" s="354" t="s">
        <v>114</v>
      </c>
      <c r="D721" s="355">
        <v>5139.7430027465825</v>
      </c>
      <c r="E721" s="355">
        <v>20139.632500004769</v>
      </c>
      <c r="F721" s="356">
        <v>8206.3450137329073</v>
      </c>
      <c r="G721" s="357">
        <v>33485.72051648426</v>
      </c>
      <c r="H721" s="54"/>
      <c r="I721" s="54"/>
      <c r="BX721" s="247"/>
      <c r="BY721" s="64"/>
      <c r="BZ721" s="254"/>
      <c r="CA721" s="254"/>
      <c r="CB721" s="254"/>
      <c r="CC721" s="254"/>
      <c r="CD721" s="254"/>
      <c r="CE721" s="247"/>
      <c r="CF721" s="64"/>
      <c r="CG721" s="255"/>
      <c r="CH721" s="255"/>
      <c r="CI721" s="255"/>
      <c r="CJ721" s="255"/>
      <c r="CK721" s="255"/>
      <c r="CL721" s="256"/>
      <c r="CM721" s="256"/>
      <c r="CN721" s="256"/>
      <c r="CO721" s="256"/>
      <c r="CP721" s="256"/>
      <c r="CQ721" s="247"/>
      <c r="CR721" s="64"/>
      <c r="CS721" s="226"/>
      <c r="CT721" s="226"/>
      <c r="CU721" s="226"/>
      <c r="CV721" s="226"/>
      <c r="CW721" s="226"/>
      <c r="CX721" s="247"/>
      <c r="CY721" s="64"/>
      <c r="CZ721" s="256"/>
      <c r="DA721" s="256"/>
      <c r="DB721" s="256"/>
      <c r="DC721" s="256"/>
      <c r="DD721" s="256"/>
    </row>
    <row r="722" spans="1:108" ht="16.5" x14ac:dyDescent="0.3">
      <c r="A722" s="410">
        <v>2020</v>
      </c>
      <c r="B722" s="64" t="s">
        <v>49</v>
      </c>
      <c r="C722" s="358" t="s">
        <v>114</v>
      </c>
      <c r="D722" s="359">
        <v>4823.6289972534178</v>
      </c>
      <c r="E722" s="359">
        <v>19602.685000000001</v>
      </c>
      <c r="F722" s="360">
        <v>6929.8809911498993</v>
      </c>
      <c r="G722" s="118">
        <v>31356.194988403317</v>
      </c>
      <c r="H722" s="54"/>
      <c r="I722" s="54"/>
      <c r="BX722" s="247"/>
      <c r="BY722" s="64"/>
      <c r="BZ722" s="254"/>
      <c r="CA722" s="254"/>
      <c r="CB722" s="254"/>
      <c r="CC722" s="254"/>
      <c r="CD722" s="254"/>
      <c r="CE722" s="247"/>
      <c r="CF722" s="64"/>
      <c r="CG722" s="255"/>
      <c r="CH722" s="255"/>
      <c r="CI722" s="255"/>
      <c r="CJ722" s="255"/>
      <c r="CK722" s="255"/>
      <c r="CL722" s="256"/>
      <c r="CM722" s="256"/>
      <c r="CN722" s="256"/>
      <c r="CO722" s="256"/>
      <c r="CP722" s="256"/>
      <c r="CQ722" s="247"/>
      <c r="CR722" s="64"/>
      <c r="CS722" s="226"/>
      <c r="CT722" s="226"/>
      <c r="CU722" s="226"/>
      <c r="CV722" s="226"/>
      <c r="CW722" s="226"/>
      <c r="CX722" s="247"/>
      <c r="CY722" s="64"/>
      <c r="CZ722" s="256"/>
      <c r="DA722" s="256"/>
      <c r="DB722" s="256"/>
      <c r="DC722" s="256"/>
      <c r="DD722" s="256"/>
    </row>
    <row r="723" spans="1:108" ht="16.5" x14ac:dyDescent="0.3">
      <c r="A723" s="391">
        <v>2021</v>
      </c>
      <c r="B723" s="353" t="s">
        <v>50</v>
      </c>
      <c r="C723" s="354" t="s">
        <v>114</v>
      </c>
      <c r="D723" s="355">
        <v>4240.1910048828122</v>
      </c>
      <c r="E723" s="355">
        <v>16603.032512207028</v>
      </c>
      <c r="F723" s="356">
        <v>5683.4799914550767</v>
      </c>
      <c r="G723" s="357">
        <v>26526.703508544921</v>
      </c>
      <c r="H723" s="54"/>
      <c r="I723" s="54"/>
      <c r="BX723" s="247"/>
      <c r="BY723" s="64"/>
      <c r="BZ723" s="254"/>
      <c r="CA723" s="254"/>
      <c r="CB723" s="254"/>
      <c r="CC723" s="254"/>
      <c r="CD723" s="254"/>
      <c r="CE723" s="247"/>
      <c r="CF723" s="64"/>
      <c r="CG723" s="255"/>
      <c r="CH723" s="255"/>
      <c r="CI723" s="255"/>
      <c r="CJ723" s="255"/>
      <c r="CK723" s="255"/>
      <c r="CL723" s="256"/>
      <c r="CM723" s="256"/>
      <c r="CN723" s="256"/>
      <c r="CO723" s="256"/>
      <c r="CP723" s="256"/>
      <c r="CQ723" s="247"/>
      <c r="CR723" s="64"/>
      <c r="CS723" s="226"/>
      <c r="CT723" s="226"/>
      <c r="CU723" s="226"/>
      <c r="CV723" s="226"/>
      <c r="CW723" s="226"/>
      <c r="CX723" s="247"/>
      <c r="CY723" s="64"/>
      <c r="CZ723" s="256"/>
      <c r="DA723" s="256"/>
      <c r="DB723" s="256"/>
      <c r="DC723" s="256"/>
      <c r="DD723" s="256"/>
    </row>
    <row r="724" spans="1:108" ht="16.5" x14ac:dyDescent="0.3">
      <c r="A724" s="410">
        <v>2021</v>
      </c>
      <c r="B724" s="64" t="s">
        <v>51</v>
      </c>
      <c r="C724" s="358" t="s">
        <v>114</v>
      </c>
      <c r="D724" s="359">
        <v>4456.9559724999999</v>
      </c>
      <c r="E724" s="359">
        <v>17725.981500000002</v>
      </c>
      <c r="F724" s="360">
        <v>6396.6025077999984</v>
      </c>
      <c r="G724" s="118">
        <v>28579.539980299996</v>
      </c>
      <c r="H724" s="54"/>
      <c r="I724" s="54"/>
      <c r="BX724" s="247"/>
      <c r="BY724" s="64"/>
      <c r="BZ724" s="254"/>
      <c r="CA724" s="254"/>
      <c r="CB724" s="254"/>
      <c r="CC724" s="254"/>
      <c r="CD724" s="254"/>
      <c r="CE724" s="247"/>
      <c r="CF724" s="64"/>
      <c r="CG724" s="255"/>
      <c r="CH724" s="255"/>
      <c r="CI724" s="255"/>
      <c r="CJ724" s="255"/>
      <c r="CK724" s="255"/>
      <c r="CL724" s="256"/>
      <c r="CM724" s="256"/>
      <c r="CN724" s="256"/>
      <c r="CO724" s="256"/>
      <c r="CP724" s="256"/>
      <c r="CQ724" s="247"/>
      <c r="CR724" s="64"/>
      <c r="CS724" s="226"/>
      <c r="CT724" s="226"/>
      <c r="CU724" s="226"/>
      <c r="CV724" s="226"/>
      <c r="CW724" s="226"/>
      <c r="CX724" s="247"/>
      <c r="CY724" s="64"/>
      <c r="CZ724" s="256"/>
      <c r="DA724" s="256"/>
      <c r="DB724" s="256"/>
      <c r="DC724" s="256"/>
      <c r="DD724" s="256"/>
    </row>
    <row r="725" spans="1:108" ht="16.5" x14ac:dyDescent="0.3">
      <c r="A725" s="391">
        <v>2021</v>
      </c>
      <c r="B725" s="353" t="s">
        <v>52</v>
      </c>
      <c r="C725" s="354" t="s">
        <v>114</v>
      </c>
      <c r="D725" s="355">
        <v>4313.3750241088865</v>
      </c>
      <c r="E725" s="355">
        <v>18962.643015354159</v>
      </c>
      <c r="F725" s="356">
        <v>6447.0064922180172</v>
      </c>
      <c r="G725" s="357">
        <v>29723.024531681061</v>
      </c>
      <c r="H725" s="54"/>
      <c r="I725" s="54"/>
      <c r="BX725" s="247"/>
      <c r="BY725" s="64"/>
      <c r="BZ725" s="254"/>
      <c r="CA725" s="254"/>
      <c r="CB725" s="254"/>
      <c r="CC725" s="254"/>
      <c r="CD725" s="254"/>
      <c r="CE725" s="247"/>
      <c r="CF725" s="64"/>
      <c r="CG725" s="255"/>
      <c r="CH725" s="255"/>
      <c r="CI725" s="255"/>
      <c r="CJ725" s="255"/>
      <c r="CK725" s="255"/>
      <c r="CL725" s="256"/>
      <c r="CM725" s="256"/>
      <c r="CN725" s="256"/>
      <c r="CO725" s="256"/>
      <c r="CP725" s="256"/>
      <c r="CQ725" s="247"/>
      <c r="CR725" s="64"/>
      <c r="CS725" s="226"/>
      <c r="CT725" s="226"/>
      <c r="CU725" s="226"/>
      <c r="CV725" s="226"/>
      <c r="CW725" s="226"/>
      <c r="CX725" s="247"/>
      <c r="CY725" s="64"/>
      <c r="CZ725" s="256"/>
      <c r="DA725" s="256"/>
      <c r="DB725" s="256"/>
      <c r="DC725" s="256"/>
      <c r="DD725" s="256"/>
    </row>
    <row r="726" spans="1:108" ht="16.5" x14ac:dyDescent="0.3">
      <c r="A726" s="410">
        <v>2021</v>
      </c>
      <c r="B726" s="64" t="s">
        <v>40</v>
      </c>
      <c r="C726" s="358" t="s">
        <v>114</v>
      </c>
      <c r="D726" s="359">
        <v>3217.0109966430673</v>
      </c>
      <c r="E726" s="359">
        <v>18006.122999997766</v>
      </c>
      <c r="F726" s="360">
        <v>5460.621498870848</v>
      </c>
      <c r="G726" s="118">
        <v>26683.755495511683</v>
      </c>
      <c r="H726" s="54"/>
      <c r="I726" s="54"/>
      <c r="BX726" s="247"/>
      <c r="BY726" s="64"/>
      <c r="BZ726" s="254"/>
      <c r="CA726" s="254"/>
      <c r="CB726" s="254"/>
      <c r="CC726" s="254"/>
      <c r="CD726" s="254"/>
      <c r="CE726" s="247"/>
      <c r="CF726" s="64"/>
      <c r="CG726" s="255"/>
      <c r="CH726" s="255"/>
      <c r="CI726" s="255"/>
      <c r="CJ726" s="255"/>
      <c r="CK726" s="255"/>
      <c r="CL726" s="256"/>
      <c r="CM726" s="256"/>
      <c r="CN726" s="256"/>
      <c r="CO726" s="256"/>
      <c r="CP726" s="256"/>
      <c r="CQ726" s="247"/>
      <c r="CR726" s="64"/>
      <c r="CS726" s="226"/>
      <c r="CT726" s="226"/>
      <c r="CU726" s="226"/>
      <c r="CV726" s="226"/>
      <c r="CW726" s="226"/>
      <c r="CX726" s="247"/>
      <c r="CY726" s="64"/>
      <c r="CZ726" s="256"/>
      <c r="DA726" s="256"/>
      <c r="DB726" s="256"/>
      <c r="DC726" s="256"/>
      <c r="DD726" s="256"/>
    </row>
    <row r="727" spans="1:108" ht="16.5" x14ac:dyDescent="0.3">
      <c r="A727" s="391">
        <v>2021</v>
      </c>
      <c r="B727" s="353" t="s">
        <v>42</v>
      </c>
      <c r="C727" s="354" t="s">
        <v>114</v>
      </c>
      <c r="D727" s="355">
        <v>3964.2880048828124</v>
      </c>
      <c r="E727" s="355">
        <v>16222.158500000298</v>
      </c>
      <c r="F727" s="356">
        <v>4750.6485010681145</v>
      </c>
      <c r="G727" s="357">
        <v>24937.095005951225</v>
      </c>
      <c r="H727" s="54"/>
      <c r="I727" s="54"/>
      <c r="BX727" s="247"/>
      <c r="BY727" s="64"/>
      <c r="BZ727" s="254"/>
      <c r="CA727" s="254"/>
      <c r="CB727" s="254"/>
      <c r="CC727" s="254"/>
      <c r="CD727" s="254"/>
      <c r="CE727" s="247"/>
      <c r="CF727" s="64"/>
      <c r="CG727" s="255"/>
      <c r="CH727" s="255"/>
      <c r="CI727" s="255"/>
      <c r="CJ727" s="255"/>
      <c r="CK727" s="255"/>
      <c r="CL727" s="256"/>
      <c r="CM727" s="256"/>
      <c r="CN727" s="256"/>
      <c r="CO727" s="256"/>
      <c r="CP727" s="256"/>
      <c r="CQ727" s="247"/>
      <c r="CR727" s="64"/>
      <c r="CS727" s="226"/>
      <c r="CT727" s="226"/>
      <c r="CU727" s="226"/>
      <c r="CV727" s="226"/>
      <c r="CW727" s="226"/>
      <c r="CX727" s="247"/>
      <c r="CY727" s="64"/>
      <c r="CZ727" s="256"/>
      <c r="DA727" s="256"/>
      <c r="DB727" s="256"/>
      <c r="DC727" s="256"/>
      <c r="DD727" s="256"/>
    </row>
    <row r="728" spans="1:108" ht="16.5" x14ac:dyDescent="0.3">
      <c r="A728" s="410">
        <v>2021</v>
      </c>
      <c r="B728" s="64" t="s">
        <v>43</v>
      </c>
      <c r="C728" s="358" t="s">
        <v>114</v>
      </c>
      <c r="D728" s="359">
        <v>4596.4439933357244</v>
      </c>
      <c r="E728" s="359">
        <v>18224.485475580575</v>
      </c>
      <c r="F728" s="360">
        <v>5252.400496170043</v>
      </c>
      <c r="G728" s="118">
        <v>28073.329965086341</v>
      </c>
      <c r="H728" s="54"/>
      <c r="I728" s="54"/>
      <c r="BX728" s="247"/>
      <c r="BY728" s="64"/>
      <c r="BZ728" s="254"/>
      <c r="CA728" s="254"/>
      <c r="CB728" s="254"/>
      <c r="CC728" s="254"/>
      <c r="CD728" s="254"/>
      <c r="CE728" s="247"/>
      <c r="CF728" s="64"/>
      <c r="CG728" s="255"/>
      <c r="CH728" s="255"/>
      <c r="CI728" s="255"/>
      <c r="CJ728" s="255"/>
      <c r="CK728" s="255"/>
      <c r="CL728" s="256"/>
      <c r="CM728" s="256"/>
      <c r="CN728" s="256"/>
      <c r="CO728" s="256"/>
      <c r="CP728" s="256"/>
      <c r="CQ728" s="247"/>
      <c r="CR728" s="64"/>
      <c r="CS728" s="226"/>
      <c r="CT728" s="226"/>
      <c r="CU728" s="226"/>
      <c r="CV728" s="226"/>
      <c r="CW728" s="226"/>
      <c r="CX728" s="247"/>
      <c r="CY728" s="64"/>
      <c r="CZ728" s="256"/>
      <c r="DA728" s="256"/>
      <c r="DB728" s="256"/>
      <c r="DC728" s="256"/>
      <c r="DD728" s="256"/>
    </row>
    <row r="729" spans="1:108" ht="16.5" x14ac:dyDescent="0.3">
      <c r="A729" s="391">
        <v>2021</v>
      </c>
      <c r="B729" s="353" t="s">
        <v>44</v>
      </c>
      <c r="C729" s="354" t="s">
        <v>114</v>
      </c>
      <c r="D729" s="355">
        <v>5420.9440225830076</v>
      </c>
      <c r="E729" s="355">
        <v>20791.374500000002</v>
      </c>
      <c r="F729" s="356">
        <v>6463.2430001373277</v>
      </c>
      <c r="G729" s="357">
        <v>32675.561522720338</v>
      </c>
      <c r="H729" s="54"/>
      <c r="I729" s="54"/>
      <c r="BX729" s="247"/>
      <c r="BY729" s="64"/>
      <c r="BZ729" s="254"/>
      <c r="CA729" s="254"/>
      <c r="CB729" s="254"/>
      <c r="CC729" s="254"/>
      <c r="CD729" s="254"/>
      <c r="CE729" s="247"/>
      <c r="CF729" s="64"/>
      <c r="CG729" s="255"/>
      <c r="CH729" s="255"/>
      <c r="CI729" s="255"/>
      <c r="CJ729" s="255"/>
      <c r="CK729" s="255"/>
      <c r="CL729" s="256"/>
      <c r="CM729" s="256"/>
      <c r="CN729" s="256"/>
      <c r="CO729" s="256"/>
      <c r="CP729" s="256"/>
      <c r="CQ729" s="247"/>
      <c r="CR729" s="64"/>
      <c r="CS729" s="226"/>
      <c r="CT729" s="226"/>
      <c r="CU729" s="226"/>
      <c r="CV729" s="226"/>
      <c r="CW729" s="226"/>
      <c r="CX729" s="247"/>
      <c r="CY729" s="64"/>
      <c r="CZ729" s="256"/>
      <c r="DA729" s="256"/>
      <c r="DB729" s="256"/>
      <c r="DC729" s="256"/>
      <c r="DD729" s="256"/>
    </row>
    <row r="730" spans="1:108" ht="16.5" x14ac:dyDescent="0.3">
      <c r="A730" s="410">
        <v>2021</v>
      </c>
      <c r="B730" s="64" t="s">
        <v>45</v>
      </c>
      <c r="C730" s="358" t="s">
        <v>114</v>
      </c>
      <c r="D730" s="359">
        <v>5592.1029926757801</v>
      </c>
      <c r="E730" s="359">
        <v>21528.800497314453</v>
      </c>
      <c r="F730" s="360">
        <v>6592.4655035781852</v>
      </c>
      <c r="G730" s="118">
        <v>33713.368993568423</v>
      </c>
      <c r="H730" s="54"/>
      <c r="I730" s="54"/>
      <c r="BX730" s="247"/>
      <c r="BY730" s="64"/>
      <c r="BZ730" s="254"/>
      <c r="CA730" s="254"/>
      <c r="CB730" s="254"/>
      <c r="CC730" s="254"/>
      <c r="CD730" s="254"/>
      <c r="CE730" s="247"/>
      <c r="CF730" s="64"/>
      <c r="CG730" s="255"/>
      <c r="CH730" s="255"/>
      <c r="CI730" s="255"/>
      <c r="CJ730" s="255"/>
      <c r="CK730" s="255"/>
      <c r="CL730" s="256"/>
      <c r="CM730" s="256"/>
      <c r="CN730" s="256"/>
      <c r="CO730" s="256"/>
      <c r="CP730" s="256"/>
      <c r="CQ730" s="247"/>
      <c r="CR730" s="64"/>
      <c r="CS730" s="226"/>
      <c r="CT730" s="226"/>
      <c r="CU730" s="226"/>
      <c r="CV730" s="226"/>
      <c r="CW730" s="226"/>
      <c r="CX730" s="247"/>
      <c r="CY730" s="64"/>
      <c r="CZ730" s="256"/>
      <c r="DA730" s="256"/>
      <c r="DB730" s="256"/>
      <c r="DC730" s="256"/>
      <c r="DD730" s="256"/>
    </row>
    <row r="731" spans="1:108" ht="16.5" x14ac:dyDescent="0.3">
      <c r="A731" s="391">
        <v>2021</v>
      </c>
      <c r="B731" s="353" t="s">
        <v>46</v>
      </c>
      <c r="C731" s="354" t="s">
        <v>114</v>
      </c>
      <c r="D731" s="355">
        <v>6260.3049975585936</v>
      </c>
      <c r="E731" s="355">
        <v>23591.057493701101</v>
      </c>
      <c r="F731" s="356">
        <v>6399.22849847412</v>
      </c>
      <c r="G731" s="357">
        <v>36250.590989733813</v>
      </c>
      <c r="H731" s="54"/>
      <c r="I731" s="54"/>
      <c r="BX731" s="247"/>
      <c r="BY731" s="64"/>
      <c r="BZ731" s="254"/>
      <c r="CA731" s="254"/>
      <c r="CB731" s="254"/>
      <c r="CC731" s="254"/>
      <c r="CD731" s="254"/>
      <c r="CE731" s="247"/>
      <c r="CF731" s="64"/>
      <c r="CG731" s="255"/>
      <c r="CH731" s="255"/>
      <c r="CI731" s="255"/>
      <c r="CJ731" s="255"/>
      <c r="CK731" s="255"/>
      <c r="CL731" s="256"/>
      <c r="CM731" s="256"/>
      <c r="CN731" s="256"/>
      <c r="CO731" s="256"/>
      <c r="CP731" s="256"/>
      <c r="CQ731" s="247"/>
      <c r="CR731" s="64"/>
      <c r="CS731" s="226"/>
      <c r="CT731" s="226"/>
      <c r="CU731" s="226"/>
      <c r="CV731" s="226"/>
      <c r="CW731" s="226"/>
      <c r="CX731" s="247"/>
      <c r="CY731" s="64"/>
      <c r="CZ731" s="256"/>
      <c r="DA731" s="256"/>
      <c r="DB731" s="256"/>
      <c r="DC731" s="256"/>
      <c r="DD731" s="256"/>
    </row>
    <row r="732" spans="1:108" ht="16.5" x14ac:dyDescent="0.3">
      <c r="A732" s="410">
        <v>2021</v>
      </c>
      <c r="B732" s="64" t="s">
        <v>47</v>
      </c>
      <c r="C732" s="358" t="s">
        <v>114</v>
      </c>
      <c r="D732" s="359">
        <v>6881.8649918670653</v>
      </c>
      <c r="E732" s="359">
        <v>21499.066498550415</v>
      </c>
      <c r="F732" s="360">
        <v>5865.636001983642</v>
      </c>
      <c r="G732" s="118">
        <v>34246.567492401125</v>
      </c>
      <c r="H732" s="54"/>
      <c r="I732" s="54"/>
      <c r="BX732" s="247"/>
      <c r="BY732" s="64"/>
      <c r="BZ732" s="254"/>
      <c r="CA732" s="254"/>
      <c r="CB732" s="254"/>
      <c r="CC732" s="254"/>
      <c r="CD732" s="254"/>
      <c r="CE732" s="247"/>
      <c r="CF732" s="64"/>
      <c r="CG732" s="255"/>
      <c r="CH732" s="255"/>
      <c r="CI732" s="255"/>
      <c r="CJ732" s="255"/>
      <c r="CK732" s="255"/>
      <c r="CL732" s="256"/>
      <c r="CM732" s="256"/>
      <c r="CN732" s="256"/>
      <c r="CO732" s="256"/>
      <c r="CP732" s="256"/>
      <c r="CQ732" s="247"/>
      <c r="CR732" s="64"/>
      <c r="CS732" s="226"/>
      <c r="CT732" s="226"/>
      <c r="CU732" s="226"/>
      <c r="CV732" s="226"/>
      <c r="CW732" s="226"/>
      <c r="CX732" s="247"/>
      <c r="CY732" s="64"/>
      <c r="CZ732" s="256"/>
      <c r="DA732" s="256"/>
      <c r="DB732" s="256"/>
      <c r="DC732" s="256"/>
      <c r="DD732" s="256"/>
    </row>
    <row r="733" spans="1:108" ht="16.5" x14ac:dyDescent="0.3">
      <c r="A733" s="391">
        <v>2021</v>
      </c>
      <c r="B733" s="353" t="s">
        <v>48</v>
      </c>
      <c r="C733" s="354" t="s">
        <v>114</v>
      </c>
      <c r="D733" s="355">
        <v>6932.1369945068363</v>
      </c>
      <c r="E733" s="355">
        <v>23323.624548828131</v>
      </c>
      <c r="F733" s="356">
        <v>6104.0440225906368</v>
      </c>
      <c r="G733" s="357">
        <v>36359.805565925599</v>
      </c>
      <c r="H733" s="54"/>
      <c r="I733" s="54"/>
      <c r="BX733" s="247"/>
      <c r="BY733" s="64"/>
      <c r="BZ733" s="254"/>
      <c r="CA733" s="254"/>
      <c r="CB733" s="254"/>
      <c r="CC733" s="254"/>
      <c r="CD733" s="254"/>
      <c r="CE733" s="247"/>
      <c r="CF733" s="64"/>
      <c r="CG733" s="255"/>
      <c r="CH733" s="255"/>
      <c r="CI733" s="255"/>
      <c r="CJ733" s="255"/>
      <c r="CK733" s="255"/>
      <c r="CL733" s="256"/>
      <c r="CM733" s="256"/>
      <c r="CN733" s="256"/>
      <c r="CO733" s="256"/>
      <c r="CP733" s="256"/>
      <c r="CQ733" s="247"/>
      <c r="CR733" s="64"/>
      <c r="CS733" s="226"/>
      <c r="CT733" s="226"/>
      <c r="CU733" s="226"/>
      <c r="CV733" s="226"/>
      <c r="CW733" s="226"/>
      <c r="CX733" s="247"/>
      <c r="CY733" s="64"/>
      <c r="CZ733" s="256"/>
      <c r="DA733" s="256"/>
      <c r="DB733" s="256"/>
      <c r="DC733" s="256"/>
      <c r="DD733" s="256"/>
    </row>
    <row r="734" spans="1:108" ht="16.5" x14ac:dyDescent="0.3">
      <c r="A734" s="410">
        <v>2021</v>
      </c>
      <c r="B734" s="64" t="s">
        <v>49</v>
      </c>
      <c r="C734" s="358" t="s">
        <v>114</v>
      </c>
      <c r="D734" s="359">
        <v>7030.4769838256852</v>
      </c>
      <c r="E734" s="359">
        <v>21032.234499999999</v>
      </c>
      <c r="F734" s="360">
        <v>6419.5369933929433</v>
      </c>
      <c r="G734" s="118">
        <v>34482.248477218629</v>
      </c>
      <c r="H734" s="54"/>
      <c r="I734" s="54"/>
      <c r="BX734" s="247"/>
      <c r="BY734" s="64"/>
      <c r="BZ734" s="254"/>
      <c r="CA734" s="254"/>
      <c r="CB734" s="254"/>
      <c r="CC734" s="254"/>
      <c r="CD734" s="254"/>
      <c r="CE734" s="247"/>
      <c r="CF734" s="64"/>
      <c r="CG734" s="255"/>
      <c r="CH734" s="255"/>
      <c r="CI734" s="255"/>
      <c r="CJ734" s="255"/>
      <c r="CK734" s="255"/>
      <c r="CL734" s="256"/>
      <c r="CM734" s="256"/>
      <c r="CN734" s="256"/>
      <c r="CO734" s="256"/>
      <c r="CP734" s="256"/>
      <c r="CQ734" s="247"/>
      <c r="CR734" s="64"/>
      <c r="CS734" s="226"/>
      <c r="CT734" s="226"/>
      <c r="CU734" s="226"/>
      <c r="CV734" s="226"/>
      <c r="CW734" s="226"/>
      <c r="CX734" s="247"/>
      <c r="CY734" s="64"/>
      <c r="CZ734" s="256"/>
      <c r="DA734" s="256"/>
      <c r="DB734" s="256"/>
      <c r="DC734" s="256"/>
      <c r="DD734" s="256"/>
    </row>
    <row r="735" spans="1:108" ht="16.5" x14ac:dyDescent="0.3">
      <c r="A735" s="391">
        <v>2022</v>
      </c>
      <c r="B735" s="353" t="s">
        <v>50</v>
      </c>
      <c r="C735" s="354" t="s">
        <v>114</v>
      </c>
      <c r="D735" s="355">
        <v>5418.7210107955925</v>
      </c>
      <c r="E735" s="355">
        <v>19892.0065</v>
      </c>
      <c r="F735" s="356">
        <v>4502.095003410338</v>
      </c>
      <c r="G735" s="357">
        <v>29812.822514205931</v>
      </c>
      <c r="H735" s="54"/>
      <c r="I735" s="54"/>
      <c r="BX735" s="247"/>
      <c r="BY735" s="64"/>
      <c r="BZ735" s="254"/>
      <c r="CA735" s="254"/>
      <c r="CB735" s="254"/>
      <c r="CC735" s="254"/>
      <c r="CD735" s="254"/>
      <c r="CE735" s="247"/>
      <c r="CF735" s="64"/>
      <c r="CG735" s="255"/>
      <c r="CH735" s="255"/>
      <c r="CI735" s="255"/>
      <c r="CJ735" s="255"/>
      <c r="CK735" s="255"/>
      <c r="CL735" s="256"/>
      <c r="CM735" s="256"/>
      <c r="CN735" s="256"/>
      <c r="CO735" s="256"/>
      <c r="CP735" s="256"/>
      <c r="CQ735" s="247"/>
      <c r="CR735" s="64"/>
      <c r="CS735" s="226"/>
      <c r="CT735" s="226"/>
      <c r="CU735" s="226"/>
      <c r="CV735" s="226"/>
      <c r="CW735" s="226"/>
      <c r="CX735" s="247"/>
      <c r="CY735" s="64"/>
      <c r="CZ735" s="256"/>
      <c r="DA735" s="256"/>
      <c r="DB735" s="256"/>
      <c r="DC735" s="256"/>
      <c r="DD735" s="256"/>
    </row>
    <row r="736" spans="1:108" ht="16.5" x14ac:dyDescent="0.3">
      <c r="A736" s="410">
        <v>2022</v>
      </c>
      <c r="B736" s="64" t="s">
        <v>51</v>
      </c>
      <c r="C736" s="358" t="s">
        <v>114</v>
      </c>
      <c r="D736" s="359">
        <v>7897.5309783325183</v>
      </c>
      <c r="E736" s="359">
        <v>21613.717994468687</v>
      </c>
      <c r="F736" s="360">
        <v>5550.4265164184562</v>
      </c>
      <c r="G736" s="118">
        <v>35061.675489219662</v>
      </c>
      <c r="H736" s="54"/>
      <c r="I736" s="54"/>
      <c r="BX736" s="247"/>
      <c r="BY736" s="64"/>
      <c r="BZ736" s="254"/>
      <c r="CA736" s="254"/>
      <c r="CB736" s="254"/>
      <c r="CC736" s="254"/>
      <c r="CD736" s="254"/>
      <c r="CE736" s="247"/>
      <c r="CF736" s="64"/>
      <c r="CG736" s="255"/>
      <c r="CH736" s="255"/>
      <c r="CI736" s="255"/>
      <c r="CJ736" s="255"/>
      <c r="CK736" s="255"/>
      <c r="CL736" s="256"/>
      <c r="CM736" s="256"/>
      <c r="CN736" s="256"/>
      <c r="CO736" s="256"/>
      <c r="CP736" s="256"/>
      <c r="CQ736" s="247"/>
      <c r="CR736" s="64"/>
      <c r="CS736" s="226"/>
      <c r="CT736" s="226"/>
      <c r="CU736" s="226"/>
      <c r="CV736" s="226"/>
      <c r="CW736" s="226"/>
      <c r="CX736" s="247"/>
      <c r="CY736" s="64"/>
      <c r="CZ736" s="256"/>
      <c r="DA736" s="256"/>
      <c r="DB736" s="256"/>
      <c r="DC736" s="256"/>
      <c r="DD736" s="256"/>
    </row>
    <row r="737" spans="1:108" ht="16.5" x14ac:dyDescent="0.3">
      <c r="A737" s="391">
        <v>2022</v>
      </c>
      <c r="B737" s="353" t="s">
        <v>52</v>
      </c>
      <c r="C737" s="354" t="s">
        <v>114</v>
      </c>
      <c r="D737" s="355">
        <v>8780.1089572753917</v>
      </c>
      <c r="E737" s="355">
        <v>25461.13494888306</v>
      </c>
      <c r="F737" s="356">
        <v>6602.2504903259251</v>
      </c>
      <c r="G737" s="357">
        <v>40843.494396484377</v>
      </c>
      <c r="H737" s="54"/>
      <c r="I737" s="54"/>
      <c r="BX737" s="247"/>
      <c r="BY737" s="64"/>
      <c r="BZ737" s="254"/>
      <c r="CA737" s="254"/>
      <c r="CB737" s="254"/>
      <c r="CC737" s="254"/>
      <c r="CD737" s="254"/>
      <c r="CE737" s="247"/>
      <c r="CF737" s="64"/>
      <c r="CG737" s="255"/>
      <c r="CH737" s="255"/>
      <c r="CI737" s="255"/>
      <c r="CJ737" s="255"/>
      <c r="CK737" s="255"/>
      <c r="CL737" s="256"/>
      <c r="CM737" s="256"/>
      <c r="CN737" s="256"/>
      <c r="CO737" s="256"/>
      <c r="CP737" s="256"/>
      <c r="CQ737" s="247"/>
      <c r="CR737" s="64"/>
      <c r="CS737" s="226"/>
      <c r="CT737" s="226"/>
      <c r="CU737" s="226"/>
      <c r="CV737" s="226"/>
      <c r="CW737" s="226"/>
      <c r="CX737" s="247"/>
      <c r="CY737" s="64"/>
      <c r="CZ737" s="256"/>
      <c r="DA737" s="256"/>
      <c r="DB737" s="256"/>
      <c r="DC737" s="256"/>
      <c r="DD737" s="256"/>
    </row>
    <row r="738" spans="1:108" ht="16.5" x14ac:dyDescent="0.3">
      <c r="A738" s="411">
        <v>2022</v>
      </c>
      <c r="B738" s="64" t="s">
        <v>40</v>
      </c>
      <c r="C738" s="358" t="s">
        <v>114</v>
      </c>
      <c r="D738" s="359">
        <v>7685.3479833679212</v>
      </c>
      <c r="E738" s="359">
        <v>18080.822524414059</v>
      </c>
      <c r="F738" s="360">
        <v>5629.424999832152</v>
      </c>
      <c r="G738" s="118">
        <v>31395.595507614133</v>
      </c>
      <c r="H738" s="54"/>
      <c r="I738" s="54"/>
      <c r="BX738" s="247"/>
      <c r="BY738" s="64"/>
      <c r="BZ738" s="254"/>
      <c r="CA738" s="254"/>
      <c r="CB738" s="254"/>
      <c r="CC738" s="254"/>
      <c r="CD738" s="254"/>
      <c r="CE738" s="247"/>
      <c r="CF738" s="64"/>
      <c r="CG738" s="255"/>
      <c r="CH738" s="255"/>
      <c r="CI738" s="255"/>
      <c r="CJ738" s="255"/>
      <c r="CK738" s="255"/>
      <c r="CL738" s="256"/>
      <c r="CM738" s="256"/>
      <c r="CN738" s="256"/>
      <c r="CO738" s="256"/>
      <c r="CP738" s="256"/>
      <c r="CQ738" s="247"/>
      <c r="CR738" s="64"/>
      <c r="CS738" s="226"/>
      <c r="CT738" s="226"/>
      <c r="CU738" s="226"/>
      <c r="CV738" s="226"/>
      <c r="CW738" s="226"/>
      <c r="CX738" s="247"/>
      <c r="CY738" s="64"/>
      <c r="CZ738" s="256"/>
      <c r="DA738" s="256"/>
      <c r="DB738" s="256"/>
      <c r="DC738" s="256"/>
      <c r="DD738" s="256"/>
    </row>
    <row r="739" spans="1:108" ht="16.5" x14ac:dyDescent="0.3">
      <c r="A739" s="391">
        <v>2022</v>
      </c>
      <c r="B739" s="353" t="s">
        <v>42</v>
      </c>
      <c r="C739" s="354" t="s">
        <v>114</v>
      </c>
      <c r="D739" s="355">
        <v>8840.1820004577639</v>
      </c>
      <c r="E739" s="355">
        <v>20881.594885272236</v>
      </c>
      <c r="F739" s="356">
        <v>5777.5079995422357</v>
      </c>
      <c r="G739" s="357">
        <v>35499.284885272231</v>
      </c>
      <c r="H739" s="54"/>
      <c r="I739" s="54"/>
      <c r="BX739" s="247"/>
      <c r="BY739" s="64"/>
      <c r="BZ739" s="254"/>
      <c r="CA739" s="254"/>
      <c r="CB739" s="254"/>
      <c r="CC739" s="254"/>
      <c r="CD739" s="254"/>
      <c r="CE739" s="247"/>
      <c r="CF739" s="64"/>
      <c r="CG739" s="255"/>
      <c r="CH739" s="255"/>
      <c r="CI739" s="255"/>
      <c r="CJ739" s="255"/>
      <c r="CK739" s="255"/>
      <c r="CL739" s="256"/>
      <c r="CM739" s="256"/>
      <c r="CN739" s="256"/>
      <c r="CO739" s="256"/>
      <c r="CP739" s="256"/>
      <c r="CQ739" s="247"/>
      <c r="CR739" s="64"/>
      <c r="CS739" s="226"/>
      <c r="CT739" s="226"/>
      <c r="CU739" s="226"/>
      <c r="CV739" s="226"/>
      <c r="CW739" s="226"/>
      <c r="CX739" s="247"/>
      <c r="CY739" s="64"/>
      <c r="CZ739" s="256"/>
      <c r="DA739" s="256"/>
      <c r="DB739" s="256"/>
      <c r="DC739" s="256"/>
      <c r="DD739" s="256"/>
    </row>
    <row r="740" spans="1:108" ht="16.5" x14ac:dyDescent="0.3">
      <c r="A740" s="411">
        <v>2022</v>
      </c>
      <c r="B740" s="64" t="s">
        <v>43</v>
      </c>
      <c r="C740" s="358" t="s">
        <v>114</v>
      </c>
      <c r="D740" s="359">
        <v>8103.5339920654296</v>
      </c>
      <c r="E740" s="359">
        <v>21111.301040597493</v>
      </c>
      <c r="F740" s="360">
        <v>5770.3044971008285</v>
      </c>
      <c r="G740" s="118">
        <v>34985.13952976375</v>
      </c>
      <c r="H740" s="54"/>
      <c r="I740" s="54"/>
      <c r="BX740" s="247"/>
      <c r="BY740" s="64"/>
      <c r="BZ740" s="254"/>
      <c r="CA740" s="254"/>
      <c r="CB740" s="254"/>
      <c r="CC740" s="254"/>
      <c r="CD740" s="254"/>
      <c r="CE740" s="247"/>
      <c r="CF740" s="64"/>
      <c r="CG740" s="255"/>
      <c r="CH740" s="255"/>
      <c r="CI740" s="255"/>
      <c r="CJ740" s="255"/>
      <c r="CK740" s="255"/>
      <c r="CL740" s="256"/>
      <c r="CM740" s="256"/>
      <c r="CN740" s="256"/>
      <c r="CO740" s="256"/>
      <c r="CP740" s="256"/>
      <c r="CQ740" s="247"/>
      <c r="CR740" s="64"/>
      <c r="CS740" s="226"/>
      <c r="CT740" s="226"/>
      <c r="CU740" s="226"/>
      <c r="CV740" s="226"/>
      <c r="CW740" s="226"/>
      <c r="CX740" s="247"/>
      <c r="CY740" s="64"/>
      <c r="CZ740" s="256"/>
      <c r="DA740" s="256"/>
      <c r="DB740" s="256"/>
      <c r="DC740" s="256"/>
      <c r="DD740" s="256"/>
    </row>
    <row r="741" spans="1:108" ht="16.5" x14ac:dyDescent="0.3">
      <c r="A741" s="391">
        <v>2022</v>
      </c>
      <c r="B741" s="353" t="s">
        <v>44</v>
      </c>
      <c r="C741" s="354" t="s">
        <v>114</v>
      </c>
      <c r="D741" s="355">
        <v>7653.1769999999997</v>
      </c>
      <c r="E741" s="355">
        <v>24286.31980358269</v>
      </c>
      <c r="F741" s="356">
        <v>6250.8089999999984</v>
      </c>
      <c r="G741" s="357">
        <v>38190.305803582683</v>
      </c>
      <c r="H741" s="54"/>
      <c r="I741" s="54"/>
      <c r="BX741" s="247"/>
      <c r="BY741" s="64"/>
      <c r="BZ741" s="254"/>
      <c r="CA741" s="254"/>
      <c r="CB741" s="254"/>
      <c r="CC741" s="254"/>
      <c r="CD741" s="254"/>
      <c r="CE741" s="247"/>
      <c r="CF741" s="64"/>
      <c r="CG741" s="255"/>
      <c r="CH741" s="255"/>
      <c r="CI741" s="255"/>
      <c r="CJ741" s="255"/>
      <c r="CK741" s="255"/>
      <c r="CL741" s="256"/>
      <c r="CM741" s="256"/>
      <c r="CN741" s="256"/>
      <c r="CO741" s="256"/>
      <c r="CP741" s="256"/>
      <c r="CQ741" s="247"/>
      <c r="CR741" s="64"/>
      <c r="CS741" s="226"/>
      <c r="CT741" s="226"/>
      <c r="CU741" s="226"/>
      <c r="CV741" s="226"/>
      <c r="CW741" s="226"/>
      <c r="CX741" s="247"/>
      <c r="CY741" s="64"/>
      <c r="CZ741" s="256"/>
      <c r="DA741" s="256"/>
      <c r="DB741" s="256"/>
      <c r="DC741" s="256"/>
      <c r="DD741" s="256"/>
    </row>
    <row r="742" spans="1:108" ht="16.5" x14ac:dyDescent="0.3">
      <c r="A742" s="411">
        <v>2022</v>
      </c>
      <c r="B742" s="64" t="s">
        <v>45</v>
      </c>
      <c r="C742" s="358" t="s">
        <v>114</v>
      </c>
      <c r="D742" s="359">
        <v>8115.6670115966808</v>
      </c>
      <c r="E742" s="359">
        <v>24884.980576220507</v>
      </c>
      <c r="F742" s="360">
        <v>8190.0659998321526</v>
      </c>
      <c r="G742" s="118">
        <v>41190.713587649341</v>
      </c>
      <c r="H742" s="54"/>
      <c r="I742" s="54"/>
      <c r="BX742" s="247"/>
      <c r="BY742" s="64"/>
      <c r="BZ742" s="254"/>
      <c r="CA742" s="254"/>
      <c r="CB742" s="254"/>
      <c r="CC742" s="254"/>
      <c r="CD742" s="254"/>
      <c r="CE742" s="247"/>
      <c r="CF742" s="64"/>
      <c r="CG742" s="255"/>
      <c r="CH742" s="255"/>
      <c r="CI742" s="255"/>
      <c r="CJ742" s="255"/>
      <c r="CK742" s="255"/>
      <c r="CL742" s="256"/>
      <c r="CM742" s="256"/>
      <c r="CN742" s="256"/>
      <c r="CO742" s="256"/>
      <c r="CP742" s="256"/>
      <c r="CQ742" s="247"/>
      <c r="CR742" s="64"/>
      <c r="CS742" s="226"/>
      <c r="CT742" s="226"/>
      <c r="CU742" s="226"/>
      <c r="CV742" s="226"/>
      <c r="CW742" s="226"/>
      <c r="CX742" s="247"/>
      <c r="CY742" s="64"/>
      <c r="CZ742" s="256"/>
      <c r="DA742" s="256"/>
      <c r="DB742" s="256"/>
      <c r="DC742" s="256"/>
      <c r="DD742" s="256"/>
    </row>
    <row r="743" spans="1:108" ht="16.5" x14ac:dyDescent="0.3">
      <c r="A743" s="391">
        <v>2022</v>
      </c>
      <c r="B743" s="353" t="s">
        <v>46</v>
      </c>
      <c r="C743" s="354" t="s">
        <v>114</v>
      </c>
      <c r="D743" s="355">
        <v>7960.451</v>
      </c>
      <c r="E743" s="355">
        <v>26933.319712812598</v>
      </c>
      <c r="F743" s="356">
        <v>7806.4934999999987</v>
      </c>
      <c r="G743" s="357">
        <v>42700.264212812595</v>
      </c>
      <c r="H743" s="54"/>
      <c r="I743" s="54"/>
      <c r="BX743" s="247"/>
      <c r="BY743" s="64"/>
      <c r="BZ743" s="254"/>
      <c r="CA743" s="254"/>
      <c r="CB743" s="254"/>
      <c r="CC743" s="254"/>
      <c r="CD743" s="254"/>
      <c r="CE743" s="247"/>
      <c r="CF743" s="64"/>
      <c r="CG743" s="255"/>
      <c r="CH743" s="255"/>
      <c r="CI743" s="255"/>
      <c r="CJ743" s="255"/>
      <c r="CK743" s="255"/>
      <c r="CL743" s="256"/>
      <c r="CM743" s="256"/>
      <c r="CN743" s="256"/>
      <c r="CO743" s="256"/>
      <c r="CP743" s="256"/>
      <c r="CQ743" s="247"/>
      <c r="CR743" s="64"/>
      <c r="CS743" s="226"/>
      <c r="CT743" s="226"/>
      <c r="CU743" s="226"/>
      <c r="CV743" s="226"/>
      <c r="CW743" s="226"/>
      <c r="CX743" s="247"/>
      <c r="CY743" s="64"/>
      <c r="CZ743" s="256"/>
      <c r="DA743" s="256"/>
      <c r="DB743" s="256"/>
      <c r="DC743" s="256"/>
      <c r="DD743" s="256"/>
    </row>
    <row r="744" spans="1:108" ht="16.5" x14ac:dyDescent="0.3">
      <c r="A744" s="411">
        <v>2022</v>
      </c>
      <c r="B744" s="64" t="s">
        <v>47</v>
      </c>
      <c r="C744" s="358" t="s">
        <v>114</v>
      </c>
      <c r="D744" s="359">
        <v>7750.8399993896492</v>
      </c>
      <c r="E744" s="359">
        <v>24594.979022873031</v>
      </c>
      <c r="F744" s="360">
        <v>6357.1625136566163</v>
      </c>
      <c r="G744" s="118">
        <v>38702.981535919294</v>
      </c>
      <c r="H744" s="54"/>
      <c r="I744" s="54"/>
      <c r="BX744" s="247"/>
      <c r="BY744" s="64"/>
      <c r="BZ744" s="254"/>
      <c r="CA744" s="254"/>
      <c r="CB744" s="254"/>
      <c r="CC744" s="254"/>
      <c r="CD744" s="254"/>
      <c r="CE744" s="247"/>
      <c r="CF744" s="64"/>
      <c r="CG744" s="255"/>
      <c r="CH744" s="255"/>
      <c r="CI744" s="255"/>
      <c r="CJ744" s="255"/>
      <c r="CK744" s="255"/>
      <c r="CL744" s="256"/>
      <c r="CM744" s="256"/>
      <c r="CN744" s="256"/>
      <c r="CO744" s="256"/>
      <c r="CP744" s="256"/>
      <c r="CQ744" s="247"/>
      <c r="CR744" s="64"/>
      <c r="CS744" s="226"/>
      <c r="CT744" s="226"/>
      <c r="CU744" s="226"/>
      <c r="CV744" s="226"/>
      <c r="CW744" s="226"/>
      <c r="CX744" s="247"/>
      <c r="CY744" s="64"/>
      <c r="CZ744" s="256"/>
      <c r="DA744" s="256"/>
      <c r="DB744" s="256"/>
      <c r="DC744" s="256"/>
      <c r="DD744" s="256"/>
    </row>
    <row r="745" spans="1:108" ht="16.5" x14ac:dyDescent="0.3">
      <c r="A745" s="391">
        <v>2022</v>
      </c>
      <c r="B745" s="353" t="s">
        <v>48</v>
      </c>
      <c r="C745" s="354" t="s">
        <v>114</v>
      </c>
      <c r="D745" s="355">
        <v>7580.8589780273442</v>
      </c>
      <c r="E745" s="355">
        <v>24233.5484988842</v>
      </c>
      <c r="F745" s="356">
        <v>6449.6365020599369</v>
      </c>
      <c r="G745" s="357">
        <v>38264.043978971487</v>
      </c>
      <c r="H745" s="54"/>
      <c r="I745" s="54"/>
      <c r="BX745" s="247"/>
      <c r="BY745" s="64"/>
      <c r="BZ745" s="254"/>
      <c r="CA745" s="254"/>
      <c r="CB745" s="254"/>
      <c r="CC745" s="254"/>
      <c r="CD745" s="254"/>
      <c r="CE745" s="247"/>
      <c r="CF745" s="64"/>
      <c r="CG745" s="255"/>
      <c r="CH745" s="255"/>
      <c r="CI745" s="255"/>
      <c r="CJ745" s="255"/>
      <c r="CK745" s="255"/>
      <c r="CL745" s="256"/>
      <c r="CM745" s="256"/>
      <c r="CN745" s="256"/>
      <c r="CO745" s="256"/>
      <c r="CP745" s="256"/>
      <c r="CQ745" s="247"/>
      <c r="CR745" s="64"/>
      <c r="CS745" s="226"/>
      <c r="CT745" s="226"/>
      <c r="CU745" s="226"/>
      <c r="CV745" s="226"/>
      <c r="CW745" s="226"/>
      <c r="CX745" s="247"/>
      <c r="CY745" s="64"/>
      <c r="CZ745" s="256"/>
      <c r="DA745" s="256"/>
      <c r="DB745" s="256"/>
      <c r="DC745" s="256"/>
      <c r="DD745" s="256"/>
    </row>
    <row r="746" spans="1:108" ht="16.5" x14ac:dyDescent="0.3">
      <c r="A746" s="411">
        <v>2022</v>
      </c>
      <c r="B746" s="64" t="s">
        <v>49</v>
      </c>
      <c r="C746" s="358" t="s">
        <v>114</v>
      </c>
      <c r="D746" s="359">
        <v>6539.8880048828123</v>
      </c>
      <c r="E746" s="359">
        <v>24511.169005664353</v>
      </c>
      <c r="F746" s="360">
        <v>5596.3955047683712</v>
      </c>
      <c r="G746" s="118">
        <v>36647.452515315534</v>
      </c>
      <c r="H746" s="54"/>
      <c r="I746" s="54"/>
      <c r="BX746" s="247"/>
      <c r="BY746" s="64"/>
      <c r="BZ746" s="254"/>
      <c r="CA746" s="254"/>
      <c r="CB746" s="254"/>
      <c r="CC746" s="254"/>
      <c r="CD746" s="254"/>
      <c r="CE746" s="247"/>
      <c r="CF746" s="64"/>
      <c r="CG746" s="255"/>
      <c r="CH746" s="255"/>
      <c r="CI746" s="255"/>
      <c r="CJ746" s="255"/>
      <c r="CK746" s="255"/>
      <c r="CL746" s="256"/>
      <c r="CM746" s="256"/>
      <c r="CN746" s="256"/>
      <c r="CO746" s="256"/>
      <c r="CP746" s="256"/>
      <c r="CQ746" s="247"/>
      <c r="CR746" s="64"/>
      <c r="CS746" s="226"/>
      <c r="CT746" s="226"/>
      <c r="CU746" s="226"/>
      <c r="CV746" s="226"/>
      <c r="CW746" s="226"/>
      <c r="CX746" s="247"/>
      <c r="CY746" s="64"/>
      <c r="CZ746" s="256"/>
      <c r="DA746" s="256"/>
      <c r="DB746" s="256"/>
      <c r="DC746" s="256"/>
      <c r="DD746" s="256"/>
    </row>
    <row r="747" spans="1:108" ht="16.5" x14ac:dyDescent="0.3">
      <c r="A747" s="391">
        <v>2023</v>
      </c>
      <c r="B747" s="353" t="s">
        <v>50</v>
      </c>
      <c r="C747" s="354" t="s">
        <v>114</v>
      </c>
      <c r="D747" s="355">
        <v>4979.9019896240234</v>
      </c>
      <c r="E747" s="355">
        <v>23046.32299659729</v>
      </c>
      <c r="F747" s="356">
        <v>4646.8685015869141</v>
      </c>
      <c r="G747" s="357">
        <v>32673.093487808226</v>
      </c>
      <c r="H747" s="54"/>
      <c r="I747" s="54"/>
      <c r="BX747" s="247"/>
      <c r="BY747" s="64"/>
      <c r="BZ747" s="254"/>
      <c r="CA747" s="254"/>
      <c r="CB747" s="254"/>
      <c r="CC747" s="254"/>
      <c r="CD747" s="254"/>
      <c r="CE747" s="247"/>
      <c r="CF747" s="64"/>
      <c r="CG747" s="255"/>
      <c r="CH747" s="255"/>
      <c r="CI747" s="255"/>
      <c r="CJ747" s="255"/>
      <c r="CK747" s="255"/>
      <c r="CL747" s="256"/>
      <c r="CM747" s="256"/>
      <c r="CN747" s="256"/>
      <c r="CO747" s="256"/>
      <c r="CP747" s="256"/>
      <c r="CQ747" s="247"/>
      <c r="CR747" s="64"/>
      <c r="CS747" s="226"/>
      <c r="CT747" s="226"/>
      <c r="CU747" s="226"/>
      <c r="CV747" s="226"/>
      <c r="CW747" s="226"/>
      <c r="CX747" s="247"/>
      <c r="CY747" s="64"/>
      <c r="CZ747" s="256"/>
      <c r="DA747" s="256"/>
      <c r="DB747" s="256"/>
      <c r="DC747" s="256"/>
      <c r="DD747" s="256"/>
    </row>
    <row r="748" spans="1:108" ht="16.5" x14ac:dyDescent="0.3">
      <c r="A748" s="411">
        <v>2023</v>
      </c>
      <c r="B748" s="64" t="s">
        <v>51</v>
      </c>
      <c r="C748" s="358" t="s">
        <v>114</v>
      </c>
      <c r="D748" s="359">
        <v>5598.6329846000008</v>
      </c>
      <c r="E748" s="359">
        <v>20562.065000999999</v>
      </c>
      <c r="F748" s="360">
        <v>5949.0620275999991</v>
      </c>
      <c r="G748" s="118">
        <v>32109.760013199997</v>
      </c>
      <c r="H748" s="54"/>
      <c r="I748" s="54"/>
      <c r="BX748" s="247"/>
      <c r="BY748" s="64"/>
      <c r="BZ748" s="254"/>
      <c r="CA748" s="254"/>
      <c r="CB748" s="254"/>
      <c r="CC748" s="254"/>
      <c r="CD748" s="254"/>
      <c r="CE748" s="247"/>
      <c r="CF748" s="64"/>
      <c r="CG748" s="255"/>
      <c r="CH748" s="255"/>
      <c r="CI748" s="255"/>
      <c r="CJ748" s="255"/>
      <c r="CK748" s="255"/>
      <c r="CL748" s="256"/>
      <c r="CM748" s="256"/>
      <c r="CN748" s="256"/>
      <c r="CO748" s="256"/>
      <c r="CP748" s="256"/>
      <c r="CQ748" s="247"/>
      <c r="CR748" s="64"/>
      <c r="CS748" s="226"/>
      <c r="CT748" s="226"/>
      <c r="CU748" s="226"/>
      <c r="CV748" s="226"/>
      <c r="CW748" s="226"/>
      <c r="CX748" s="247"/>
      <c r="CY748" s="64"/>
      <c r="CZ748" s="256"/>
      <c r="DA748" s="256"/>
      <c r="DB748" s="256"/>
      <c r="DC748" s="256"/>
      <c r="DD748" s="256"/>
    </row>
    <row r="749" spans="1:108" ht="16.5" x14ac:dyDescent="0.3">
      <c r="A749" s="391">
        <v>2023</v>
      </c>
      <c r="B749" s="353" t="s">
        <v>52</v>
      </c>
      <c r="C749" s="354" t="s">
        <v>114</v>
      </c>
      <c r="D749" s="355">
        <v>6446.2430099487301</v>
      </c>
      <c r="E749" s="355">
        <v>24230.390495128628</v>
      </c>
      <c r="F749" s="356">
        <v>6311.3714809570311</v>
      </c>
      <c r="G749" s="357">
        <v>36988.004986034393</v>
      </c>
      <c r="H749" s="54"/>
      <c r="I749" s="54"/>
      <c r="BX749" s="247"/>
      <c r="BY749" s="64"/>
      <c r="BZ749" s="254"/>
      <c r="CA749" s="254"/>
      <c r="CB749" s="254"/>
      <c r="CC749" s="254"/>
      <c r="CD749" s="254"/>
      <c r="CE749" s="247"/>
      <c r="CF749" s="64"/>
      <c r="CG749" s="255"/>
      <c r="CH749" s="255"/>
      <c r="CI749" s="255"/>
      <c r="CJ749" s="255"/>
      <c r="CK749" s="255"/>
      <c r="CL749" s="256"/>
      <c r="CM749" s="256"/>
      <c r="CN749" s="256"/>
      <c r="CO749" s="256"/>
      <c r="CP749" s="256"/>
      <c r="CQ749" s="247"/>
      <c r="CR749" s="64"/>
      <c r="CS749" s="226"/>
      <c r="CT749" s="226"/>
      <c r="CU749" s="226"/>
      <c r="CV749" s="226"/>
      <c r="CW749" s="226"/>
      <c r="CX749" s="247"/>
      <c r="CY749" s="64"/>
      <c r="CZ749" s="256"/>
      <c r="DA749" s="256"/>
      <c r="DB749" s="256"/>
      <c r="DC749" s="256"/>
      <c r="DD749" s="256"/>
    </row>
    <row r="750" spans="1:108" ht="16.5" x14ac:dyDescent="0.3">
      <c r="A750" s="411">
        <v>2023</v>
      </c>
      <c r="B750" s="64" t="s">
        <v>40</v>
      </c>
      <c r="C750" s="358" t="s">
        <v>114</v>
      </c>
      <c r="D750" s="359">
        <v>6323.499999389649</v>
      </c>
      <c r="E750" s="359">
        <v>19959.032997123719</v>
      </c>
      <c r="F750" s="360">
        <v>5120.8529969482424</v>
      </c>
      <c r="G750" s="118">
        <v>31403.385993461612</v>
      </c>
      <c r="H750" s="54"/>
      <c r="I750" s="54"/>
      <c r="BX750" s="247"/>
      <c r="BY750" s="64"/>
      <c r="BZ750" s="254"/>
      <c r="CA750" s="254"/>
      <c r="CB750" s="254"/>
      <c r="CC750" s="254"/>
      <c r="CD750" s="254"/>
      <c r="CE750" s="247"/>
      <c r="CF750" s="64"/>
      <c r="CG750" s="255"/>
      <c r="CH750" s="255"/>
      <c r="CI750" s="255"/>
      <c r="CJ750" s="255"/>
      <c r="CK750" s="255"/>
      <c r="CL750" s="256"/>
      <c r="CM750" s="256"/>
      <c r="CN750" s="256"/>
      <c r="CO750" s="256"/>
      <c r="CP750" s="256"/>
      <c r="CQ750" s="247"/>
      <c r="CR750" s="64"/>
      <c r="CS750" s="226"/>
      <c r="CT750" s="226"/>
      <c r="CU750" s="226"/>
      <c r="CV750" s="226"/>
      <c r="CW750" s="226"/>
      <c r="CX750" s="247"/>
      <c r="CY750" s="64"/>
      <c r="CZ750" s="256"/>
      <c r="DA750" s="256"/>
      <c r="DB750" s="256"/>
      <c r="DC750" s="256"/>
      <c r="DD750" s="256"/>
    </row>
    <row r="751" spans="1:108" ht="16.5" x14ac:dyDescent="0.3">
      <c r="A751" s="391">
        <v>2023</v>
      </c>
      <c r="B751" s="353" t="s">
        <v>42</v>
      </c>
      <c r="C751" s="354" t="s">
        <v>114</v>
      </c>
      <c r="D751" s="355">
        <v>7895.7470032043457</v>
      </c>
      <c r="E751" s="355">
        <v>24494.857994880673</v>
      </c>
      <c r="F751" s="356">
        <v>6703.6105000000007</v>
      </c>
      <c r="G751" s="357">
        <v>39094.215498085025</v>
      </c>
      <c r="H751" s="54"/>
      <c r="I751" s="54"/>
      <c r="BX751" s="247"/>
      <c r="BY751" s="64"/>
      <c r="BZ751" s="254"/>
      <c r="CA751" s="254"/>
      <c r="CB751" s="254"/>
      <c r="CC751" s="254"/>
      <c r="CD751" s="254"/>
      <c r="CE751" s="247"/>
      <c r="CF751" s="64"/>
      <c r="CG751" s="255"/>
      <c r="CH751" s="255"/>
      <c r="CI751" s="255"/>
      <c r="CJ751" s="255"/>
      <c r="CK751" s="255"/>
      <c r="CL751" s="256"/>
      <c r="CM751" s="256"/>
      <c r="CN751" s="256"/>
      <c r="CO751" s="256"/>
      <c r="CP751" s="256"/>
      <c r="CQ751" s="247"/>
      <c r="CR751" s="64"/>
      <c r="CS751" s="226"/>
      <c r="CT751" s="226"/>
      <c r="CU751" s="226"/>
      <c r="CV751" s="226"/>
      <c r="CW751" s="226"/>
      <c r="CX751" s="247"/>
      <c r="CY751" s="64"/>
      <c r="CZ751" s="256"/>
      <c r="DA751" s="256"/>
      <c r="DB751" s="256"/>
      <c r="DC751" s="256"/>
      <c r="DD751" s="256"/>
    </row>
    <row r="752" spans="1:108" ht="16.5" x14ac:dyDescent="0.3">
      <c r="A752" s="411">
        <v>2023</v>
      </c>
      <c r="B752" s="64" t="s">
        <v>43</v>
      </c>
      <c r="C752" s="358" t="s">
        <v>114</v>
      </c>
      <c r="D752" s="359">
        <v>6907.0979799999986</v>
      </c>
      <c r="E752" s="359">
        <v>20651.129997</v>
      </c>
      <c r="F752" s="360">
        <v>5673.8719999999994</v>
      </c>
      <c r="G752" s="118">
        <v>33232.099976999991</v>
      </c>
      <c r="H752" s="54"/>
      <c r="I752" s="54"/>
      <c r="BX752" s="247"/>
      <c r="BY752" s="64"/>
      <c r="BZ752" s="254"/>
      <c r="CA752" s="254"/>
      <c r="CB752" s="254"/>
      <c r="CC752" s="254"/>
      <c r="CD752" s="254"/>
      <c r="CE752" s="247"/>
      <c r="CF752" s="64"/>
      <c r="CG752" s="255"/>
      <c r="CH752" s="255"/>
      <c r="CI752" s="255"/>
      <c r="CJ752" s="255"/>
      <c r="CK752" s="255"/>
      <c r="CL752" s="256"/>
      <c r="CM752" s="256"/>
      <c r="CN752" s="256"/>
      <c r="CO752" s="256"/>
      <c r="CP752" s="256"/>
      <c r="CQ752" s="247"/>
      <c r="CR752" s="64"/>
      <c r="CS752" s="226"/>
      <c r="CT752" s="226"/>
      <c r="CU752" s="226"/>
      <c r="CV752" s="226"/>
      <c r="CW752" s="226"/>
      <c r="CX752" s="247"/>
      <c r="CY752" s="64"/>
      <c r="CZ752" s="256"/>
      <c r="DA752" s="256"/>
      <c r="DB752" s="256"/>
      <c r="DC752" s="256"/>
      <c r="DD752" s="256"/>
    </row>
    <row r="753" spans="1:108" ht="16.5" x14ac:dyDescent="0.3">
      <c r="A753" s="391">
        <v>2023</v>
      </c>
      <c r="B753" s="353" t="s">
        <v>44</v>
      </c>
      <c r="C753" s="354" t="s">
        <v>114</v>
      </c>
      <c r="D753" s="355">
        <v>6177.4920000000002</v>
      </c>
      <c r="E753" s="355">
        <v>23227.180499999999</v>
      </c>
      <c r="F753" s="356">
        <v>3678.9685000000004</v>
      </c>
      <c r="G753" s="357">
        <v>33083.640999999996</v>
      </c>
      <c r="H753" s="54"/>
      <c r="I753" s="54"/>
      <c r="BX753" s="247"/>
      <c r="BY753" s="64"/>
      <c r="BZ753" s="254"/>
      <c r="CA753" s="254"/>
      <c r="CB753" s="254"/>
      <c r="CC753" s="254"/>
      <c r="CD753" s="254"/>
      <c r="CE753" s="247"/>
      <c r="CF753" s="64"/>
      <c r="CG753" s="255"/>
      <c r="CH753" s="255"/>
      <c r="CI753" s="255"/>
      <c r="CJ753" s="255"/>
      <c r="CK753" s="255"/>
      <c r="CL753" s="256"/>
      <c r="CM753" s="256"/>
      <c r="CN753" s="256"/>
      <c r="CO753" s="256"/>
      <c r="CP753" s="256"/>
      <c r="CQ753" s="247"/>
      <c r="CR753" s="64"/>
      <c r="CS753" s="226"/>
      <c r="CT753" s="226"/>
      <c r="CU753" s="226"/>
      <c r="CV753" s="226"/>
      <c r="CW753" s="226"/>
      <c r="CX753" s="247"/>
      <c r="CY753" s="64"/>
      <c r="CZ753" s="256"/>
      <c r="DA753" s="256"/>
      <c r="DB753" s="256"/>
      <c r="DC753" s="256"/>
      <c r="DD753" s="256"/>
    </row>
    <row r="754" spans="1:108" ht="16.5" x14ac:dyDescent="0.3">
      <c r="A754" s="411">
        <v>2023</v>
      </c>
      <c r="B754" s="64" t="s">
        <v>45</v>
      </c>
      <c r="C754" s="358" t="s">
        <v>114</v>
      </c>
      <c r="D754" s="359">
        <v>6925.4540042572025</v>
      </c>
      <c r="E754" s="359">
        <v>24913.715501594546</v>
      </c>
      <c r="F754" s="360">
        <v>4723.9384981689454</v>
      </c>
      <c r="G754" s="118">
        <v>36563.108004020687</v>
      </c>
      <c r="H754" s="54"/>
      <c r="I754" s="54"/>
      <c r="BX754" s="247"/>
      <c r="BY754" s="64"/>
      <c r="BZ754" s="254"/>
      <c r="CA754" s="254"/>
      <c r="CB754" s="254"/>
      <c r="CC754" s="254"/>
      <c r="CD754" s="254"/>
      <c r="CE754" s="247"/>
      <c r="CF754" s="64"/>
      <c r="CG754" s="255"/>
      <c r="CH754" s="255"/>
      <c r="CI754" s="255"/>
      <c r="CJ754" s="255"/>
      <c r="CK754" s="255"/>
      <c r="CL754" s="256"/>
      <c r="CM754" s="256"/>
      <c r="CN754" s="256"/>
      <c r="CO754" s="256"/>
      <c r="CP754" s="256"/>
      <c r="CQ754" s="247"/>
      <c r="CR754" s="64"/>
      <c r="CS754" s="226"/>
      <c r="CT754" s="226"/>
      <c r="CU754" s="226"/>
      <c r="CV754" s="226"/>
      <c r="CW754" s="226"/>
      <c r="CX754" s="247"/>
      <c r="CY754" s="64"/>
      <c r="CZ754" s="256"/>
      <c r="DA754" s="256"/>
      <c r="DB754" s="256"/>
      <c r="DC754" s="256"/>
      <c r="DD754" s="256"/>
    </row>
    <row r="755" spans="1:108" ht="16.5" x14ac:dyDescent="0.3">
      <c r="A755" s="391">
        <v>2023</v>
      </c>
      <c r="B755" s="353" t="s">
        <v>46</v>
      </c>
      <c r="C755" s="354" t="s">
        <v>114</v>
      </c>
      <c r="D755" s="355">
        <v>6398.4120000000003</v>
      </c>
      <c r="E755" s="355">
        <v>25265.047999999999</v>
      </c>
      <c r="F755" s="356">
        <v>4807.1600000000008</v>
      </c>
      <c r="G755" s="357">
        <v>36470.620000000003</v>
      </c>
      <c r="H755" s="54"/>
      <c r="I755" s="54"/>
      <c r="BX755" s="247"/>
      <c r="BY755" s="64"/>
      <c r="BZ755" s="254"/>
      <c r="CA755" s="254"/>
      <c r="CB755" s="254"/>
      <c r="CC755" s="254"/>
      <c r="CD755" s="254"/>
      <c r="CE755" s="247"/>
      <c r="CF755" s="64"/>
      <c r="CG755" s="255"/>
      <c r="CH755" s="255"/>
      <c r="CI755" s="255"/>
      <c r="CJ755" s="255"/>
      <c r="CK755" s="255"/>
      <c r="CL755" s="256"/>
      <c r="CM755" s="256"/>
      <c r="CN755" s="256"/>
      <c r="CO755" s="256"/>
      <c r="CP755" s="256"/>
      <c r="CQ755" s="247"/>
      <c r="CR755" s="64"/>
      <c r="CS755" s="226"/>
      <c r="CT755" s="226"/>
      <c r="CU755" s="226"/>
      <c r="CV755" s="226"/>
      <c r="CW755" s="226"/>
      <c r="CX755" s="247"/>
      <c r="CY755" s="64"/>
      <c r="CZ755" s="256"/>
      <c r="DA755" s="256"/>
      <c r="DB755" s="256"/>
      <c r="DC755" s="256"/>
      <c r="DD755" s="256"/>
    </row>
    <row r="756" spans="1:108" ht="16.5" x14ac:dyDescent="0.3">
      <c r="A756" s="411">
        <v>2023</v>
      </c>
      <c r="B756" s="64" t="s">
        <v>47</v>
      </c>
      <c r="C756" s="358" t="s">
        <v>114</v>
      </c>
      <c r="D756" s="359">
        <v>5718.3739999999998</v>
      </c>
      <c r="E756" s="359">
        <v>26523.783500000001</v>
      </c>
      <c r="F756" s="360">
        <v>4611.3155000000006</v>
      </c>
      <c r="G756" s="118">
        <v>36853.473000000005</v>
      </c>
      <c r="H756" s="54"/>
      <c r="I756" s="54"/>
      <c r="BX756" s="247"/>
      <c r="BY756" s="64"/>
      <c r="BZ756" s="254"/>
      <c r="CA756" s="254"/>
      <c r="CB756" s="254"/>
      <c r="CC756" s="254"/>
      <c r="CD756" s="254"/>
      <c r="CE756" s="247"/>
      <c r="CF756" s="64"/>
      <c r="CG756" s="255"/>
      <c r="CH756" s="255"/>
      <c r="CI756" s="255"/>
      <c r="CJ756" s="255"/>
      <c r="CK756" s="255"/>
      <c r="CL756" s="256"/>
      <c r="CM756" s="256"/>
      <c r="CN756" s="256"/>
      <c r="CO756" s="256"/>
      <c r="CP756" s="256"/>
      <c r="CQ756" s="247"/>
      <c r="CR756" s="64"/>
      <c r="CS756" s="226"/>
      <c r="CT756" s="226"/>
      <c r="CU756" s="226"/>
      <c r="CV756" s="226"/>
      <c r="CW756" s="226"/>
      <c r="CX756" s="247"/>
      <c r="CY756" s="64"/>
      <c r="CZ756" s="256"/>
      <c r="DA756" s="256"/>
      <c r="DB756" s="256"/>
      <c r="DC756" s="256"/>
      <c r="DD756" s="256"/>
    </row>
    <row r="757" spans="1:108" ht="16.5" x14ac:dyDescent="0.3">
      <c r="A757" s="391">
        <v>2023</v>
      </c>
      <c r="B757" s="353" t="s">
        <v>48</v>
      </c>
      <c r="C757" s="354" t="s">
        <v>114</v>
      </c>
      <c r="D757" s="355">
        <v>6484.8580000000002</v>
      </c>
      <c r="E757" s="355">
        <v>24366.268</v>
      </c>
      <c r="F757" s="356">
        <v>5017.7744999999995</v>
      </c>
      <c r="G757" s="357">
        <v>35868.900499999989</v>
      </c>
      <c r="H757" s="54"/>
      <c r="I757" s="54"/>
      <c r="BX757" s="247"/>
      <c r="BY757" s="64"/>
      <c r="BZ757" s="254"/>
      <c r="CA757" s="254"/>
      <c r="CB757" s="254"/>
      <c r="CC757" s="254"/>
      <c r="CD757" s="254"/>
      <c r="CE757" s="247"/>
      <c r="CF757" s="64"/>
      <c r="CG757" s="255"/>
      <c r="CH757" s="255"/>
      <c r="CI757" s="255"/>
      <c r="CJ757" s="255"/>
      <c r="CK757" s="255"/>
      <c r="CL757" s="256"/>
      <c r="CM757" s="256"/>
      <c r="CN757" s="256"/>
      <c r="CO757" s="256"/>
      <c r="CP757" s="256"/>
      <c r="CQ757" s="247"/>
      <c r="CR757" s="64"/>
      <c r="CS757" s="226"/>
      <c r="CT757" s="226"/>
      <c r="CU757" s="226"/>
      <c r="CV757" s="226"/>
      <c r="CW757" s="226"/>
      <c r="CX757" s="247"/>
      <c r="CY757" s="64"/>
      <c r="CZ757" s="256"/>
      <c r="DA757" s="256"/>
      <c r="DB757" s="256"/>
      <c r="DC757" s="256"/>
      <c r="DD757" s="256"/>
    </row>
    <row r="758" spans="1:108" ht="16.5" x14ac:dyDescent="0.3">
      <c r="A758" s="411">
        <v>2023</v>
      </c>
      <c r="B758" s="64" t="s">
        <v>49</v>
      </c>
      <c r="C758" s="358" t="s">
        <v>114</v>
      </c>
      <c r="D758" s="359">
        <v>5707.7469999999994</v>
      </c>
      <c r="E758" s="359">
        <v>24875.190500000001</v>
      </c>
      <c r="F758" s="360">
        <v>3568.2629999999999</v>
      </c>
      <c r="G758" s="118">
        <v>34151.200500000006</v>
      </c>
      <c r="H758" s="54"/>
      <c r="I758" s="54"/>
      <c r="BX758" s="247"/>
      <c r="BY758" s="64"/>
      <c r="BZ758" s="254"/>
      <c r="CA758" s="254"/>
      <c r="CB758" s="254"/>
      <c r="CC758" s="254"/>
      <c r="CD758" s="254"/>
      <c r="CE758" s="247"/>
      <c r="CF758" s="64"/>
      <c r="CG758" s="255"/>
      <c r="CH758" s="255"/>
      <c r="CI758" s="255"/>
      <c r="CJ758" s="255"/>
      <c r="CK758" s="255"/>
      <c r="CL758" s="256"/>
      <c r="CM758" s="256"/>
      <c r="CN758" s="256"/>
      <c r="CO758" s="256"/>
      <c r="CP758" s="256"/>
      <c r="CQ758" s="247"/>
      <c r="CR758" s="64"/>
      <c r="CS758" s="226"/>
      <c r="CT758" s="226"/>
      <c r="CU758" s="226"/>
      <c r="CV758" s="226"/>
      <c r="CW758" s="226"/>
      <c r="CX758" s="247"/>
      <c r="CY758" s="64"/>
      <c r="CZ758" s="256"/>
      <c r="DA758" s="256"/>
      <c r="DB758" s="256"/>
      <c r="DC758" s="256"/>
      <c r="DD758" s="256"/>
    </row>
    <row r="759" spans="1:108" ht="16.5" x14ac:dyDescent="0.3">
      <c r="A759" s="391">
        <v>2024</v>
      </c>
      <c r="B759" s="353" t="s">
        <v>50</v>
      </c>
      <c r="C759" s="354" t="s">
        <v>114</v>
      </c>
      <c r="D759" s="355">
        <v>5080.1350000000002</v>
      </c>
      <c r="E759" s="355">
        <v>18014.941999999999</v>
      </c>
      <c r="F759" s="356">
        <v>3010.5209999999997</v>
      </c>
      <c r="G759" s="357">
        <v>26105.598000000002</v>
      </c>
      <c r="H759" s="54"/>
      <c r="I759" s="54"/>
      <c r="BX759" s="247"/>
      <c r="BY759" s="64"/>
      <c r="BZ759" s="254"/>
      <c r="CA759" s="254"/>
      <c r="CB759" s="254"/>
      <c r="CC759" s="254"/>
      <c r="CD759" s="254"/>
      <c r="CE759" s="247"/>
      <c r="CF759" s="64"/>
      <c r="CG759" s="255"/>
      <c r="CH759" s="255"/>
      <c r="CI759" s="255"/>
      <c r="CJ759" s="255"/>
      <c r="CK759" s="255"/>
      <c r="CL759" s="256"/>
      <c r="CM759" s="256"/>
      <c r="CN759" s="256"/>
      <c r="CO759" s="256"/>
      <c r="CP759" s="256"/>
      <c r="CQ759" s="247"/>
      <c r="CR759" s="64"/>
      <c r="CS759" s="226"/>
      <c r="CT759" s="226"/>
      <c r="CU759" s="226"/>
      <c r="CV759" s="226"/>
      <c r="CW759" s="226"/>
      <c r="CX759" s="247"/>
      <c r="CY759" s="64"/>
      <c r="CZ759" s="256"/>
      <c r="DA759" s="256"/>
      <c r="DB759" s="256"/>
      <c r="DC759" s="256"/>
      <c r="DD759" s="256"/>
    </row>
    <row r="760" spans="1:108" ht="16.5" x14ac:dyDescent="0.3">
      <c r="A760" s="411">
        <v>2024</v>
      </c>
      <c r="B760" s="64" t="s">
        <v>51</v>
      </c>
      <c r="C760" s="358" t="s">
        <v>114</v>
      </c>
      <c r="D760" s="359">
        <v>5739.6890000000003</v>
      </c>
      <c r="E760" s="359">
        <v>19454.057500000003</v>
      </c>
      <c r="F760" s="360">
        <v>3996.4310000000005</v>
      </c>
      <c r="G760" s="118">
        <v>29190.177500000002</v>
      </c>
      <c r="H760" s="54"/>
      <c r="I760" s="54"/>
      <c r="BX760" s="247"/>
      <c r="BY760" s="64"/>
      <c r="BZ760" s="254"/>
      <c r="CA760" s="254"/>
      <c r="CB760" s="254"/>
      <c r="CC760" s="254"/>
      <c r="CD760" s="254"/>
      <c r="CE760" s="247"/>
      <c r="CF760" s="64"/>
      <c r="CG760" s="255"/>
      <c r="CH760" s="255"/>
      <c r="CI760" s="255"/>
      <c r="CJ760" s="255"/>
      <c r="CK760" s="255"/>
      <c r="CL760" s="256"/>
      <c r="CM760" s="256"/>
      <c r="CN760" s="256"/>
      <c r="CO760" s="256"/>
      <c r="CP760" s="256"/>
      <c r="CQ760" s="247"/>
      <c r="CR760" s="64"/>
      <c r="CS760" s="226"/>
      <c r="CT760" s="226"/>
      <c r="CU760" s="226"/>
      <c r="CV760" s="226"/>
      <c r="CW760" s="226"/>
      <c r="CX760" s="247"/>
      <c r="CY760" s="64"/>
      <c r="CZ760" s="256"/>
      <c r="DA760" s="256"/>
      <c r="DB760" s="256"/>
      <c r="DC760" s="256"/>
      <c r="DD760" s="256"/>
    </row>
    <row r="761" spans="1:108" ht="16.5" x14ac:dyDescent="0.3">
      <c r="A761" s="391">
        <v>2024</v>
      </c>
      <c r="B761" s="353" t="s">
        <v>52</v>
      </c>
      <c r="C761" s="354" t="s">
        <v>114</v>
      </c>
      <c r="D761" s="355">
        <v>5619.3700000000008</v>
      </c>
      <c r="E761" s="355">
        <v>18417.100000000002</v>
      </c>
      <c r="F761" s="356">
        <v>3338.8514999999998</v>
      </c>
      <c r="G761" s="357">
        <v>27375.321500000005</v>
      </c>
      <c r="H761" s="54"/>
      <c r="I761" s="54"/>
      <c r="BX761" s="247"/>
      <c r="BY761" s="64"/>
      <c r="BZ761" s="254"/>
      <c r="CA761" s="254"/>
      <c r="CB761" s="254"/>
      <c r="CC761" s="254"/>
      <c r="CD761" s="254"/>
      <c r="CE761" s="247"/>
      <c r="CF761" s="64"/>
      <c r="CG761" s="255"/>
      <c r="CH761" s="255"/>
      <c r="CI761" s="255"/>
      <c r="CJ761" s="255"/>
      <c r="CK761" s="255"/>
      <c r="CL761" s="256"/>
      <c r="CM761" s="256"/>
      <c r="CN761" s="256"/>
      <c r="CO761" s="256"/>
      <c r="CP761" s="256"/>
      <c r="CQ761" s="247"/>
      <c r="CR761" s="64"/>
      <c r="CS761" s="226"/>
      <c r="CT761" s="226"/>
      <c r="CU761" s="226"/>
      <c r="CV761" s="226"/>
      <c r="CW761" s="226"/>
      <c r="CX761" s="247"/>
      <c r="CY761" s="64"/>
      <c r="CZ761" s="256"/>
      <c r="DA761" s="256"/>
      <c r="DB761" s="256"/>
      <c r="DC761" s="256"/>
      <c r="DD761" s="256"/>
    </row>
    <row r="762" spans="1:108" ht="16.5" x14ac:dyDescent="0.3">
      <c r="A762" s="411">
        <v>2024</v>
      </c>
      <c r="B762" s="64" t="s">
        <v>40</v>
      </c>
      <c r="C762" s="358" t="s">
        <v>114</v>
      </c>
      <c r="D762" s="359">
        <v>5101.0720000000001</v>
      </c>
      <c r="E762" s="359">
        <v>21706.224999999999</v>
      </c>
      <c r="F762" s="360">
        <v>3740.5020000000004</v>
      </c>
      <c r="G762" s="118">
        <v>30547.799000000003</v>
      </c>
      <c r="H762" s="54"/>
      <c r="I762" s="54"/>
      <c r="BX762" s="247"/>
      <c r="BY762" s="64"/>
      <c r="BZ762" s="254"/>
      <c r="CA762" s="254"/>
      <c r="CB762" s="254"/>
      <c r="CC762" s="254"/>
      <c r="CD762" s="254"/>
      <c r="CE762" s="247"/>
      <c r="CF762" s="64"/>
      <c r="CG762" s="255"/>
      <c r="CH762" s="255"/>
      <c r="CI762" s="255"/>
      <c r="CJ762" s="255"/>
      <c r="CK762" s="255"/>
      <c r="CL762" s="256"/>
      <c r="CM762" s="256"/>
      <c r="CN762" s="256"/>
      <c r="CO762" s="256"/>
      <c r="CP762" s="256"/>
      <c r="CQ762" s="247"/>
      <c r="CR762" s="64"/>
      <c r="CS762" s="226"/>
      <c r="CT762" s="226"/>
      <c r="CU762" s="226"/>
      <c r="CV762" s="226"/>
      <c r="CW762" s="226"/>
      <c r="CX762" s="247"/>
      <c r="CY762" s="64"/>
      <c r="CZ762" s="256"/>
      <c r="DA762" s="256"/>
      <c r="DB762" s="256"/>
      <c r="DC762" s="256"/>
      <c r="DD762" s="256"/>
    </row>
    <row r="763" spans="1:108" ht="16.5" x14ac:dyDescent="0.3">
      <c r="A763" s="391">
        <v>2024</v>
      </c>
      <c r="B763" s="353" t="s">
        <v>42</v>
      </c>
      <c r="C763" s="354" t="s">
        <v>114</v>
      </c>
      <c r="D763" s="355">
        <v>5345.6509999999989</v>
      </c>
      <c r="E763" s="355">
        <v>18995.907500000001</v>
      </c>
      <c r="F763" s="356">
        <v>2899.9419999999996</v>
      </c>
      <c r="G763" s="357">
        <v>27241.500500000002</v>
      </c>
      <c r="H763" s="54"/>
      <c r="I763" s="54"/>
      <c r="BX763" s="247"/>
      <c r="BY763" s="64"/>
      <c r="BZ763" s="254"/>
      <c r="CA763" s="254"/>
      <c r="CB763" s="254"/>
      <c r="CC763" s="254"/>
      <c r="CD763" s="254"/>
      <c r="CE763" s="247"/>
      <c r="CF763" s="64"/>
      <c r="CG763" s="255"/>
      <c r="CH763" s="255"/>
      <c r="CI763" s="255"/>
      <c r="CJ763" s="255"/>
      <c r="CK763" s="255"/>
      <c r="CL763" s="256"/>
      <c r="CM763" s="256"/>
      <c r="CN763" s="256"/>
      <c r="CO763" s="256"/>
      <c r="CP763" s="256"/>
      <c r="CQ763" s="247"/>
      <c r="CR763" s="64"/>
      <c r="CS763" s="226"/>
      <c r="CT763" s="226"/>
      <c r="CU763" s="226"/>
      <c r="CV763" s="226"/>
      <c r="CW763" s="226"/>
      <c r="CX763" s="247"/>
      <c r="CY763" s="64"/>
      <c r="CZ763" s="256"/>
      <c r="DA763" s="256"/>
      <c r="DB763" s="256"/>
      <c r="DC763" s="256"/>
      <c r="DD763" s="256"/>
    </row>
    <row r="764" spans="1:108" ht="16.5" x14ac:dyDescent="0.3">
      <c r="A764" s="411">
        <v>2024</v>
      </c>
      <c r="B764" s="64" t="s">
        <v>43</v>
      </c>
      <c r="C764" s="358" t="s">
        <v>114</v>
      </c>
      <c r="D764" s="359">
        <v>4658.9079999999994</v>
      </c>
      <c r="E764" s="359">
        <v>18918.625</v>
      </c>
      <c r="F764" s="360">
        <v>2794.0734999999995</v>
      </c>
      <c r="G764" s="118">
        <v>26371.606499999994</v>
      </c>
      <c r="H764" s="54"/>
      <c r="I764" s="54"/>
      <c r="BX764" s="247"/>
      <c r="BY764" s="64"/>
      <c r="BZ764" s="254"/>
      <c r="CA764" s="254"/>
      <c r="CB764" s="254"/>
      <c r="CC764" s="254"/>
      <c r="CD764" s="254"/>
      <c r="CE764" s="247"/>
      <c r="CF764" s="64"/>
      <c r="CG764" s="255"/>
      <c r="CH764" s="255"/>
      <c r="CI764" s="255"/>
      <c r="CJ764" s="255"/>
      <c r="CK764" s="255"/>
      <c r="CL764" s="256"/>
      <c r="CM764" s="256"/>
      <c r="CN764" s="256"/>
      <c r="CO764" s="256"/>
      <c r="CP764" s="256"/>
      <c r="CQ764" s="247"/>
      <c r="CR764" s="64"/>
      <c r="CS764" s="226"/>
      <c r="CT764" s="226"/>
      <c r="CU764" s="226"/>
      <c r="CV764" s="226"/>
      <c r="CW764" s="226"/>
      <c r="CX764" s="247"/>
      <c r="CY764" s="64"/>
      <c r="CZ764" s="256"/>
      <c r="DA764" s="256"/>
      <c r="DB764" s="256"/>
      <c r="DC764" s="256"/>
      <c r="DD764" s="256"/>
    </row>
    <row r="765" spans="1:108" ht="16.5" x14ac:dyDescent="0.3">
      <c r="A765" s="391">
        <v>2024</v>
      </c>
      <c r="B765" s="353" t="s">
        <v>44</v>
      </c>
      <c r="C765" s="354" t="s">
        <v>114</v>
      </c>
      <c r="D765" s="355">
        <v>4278.9889999999996</v>
      </c>
      <c r="E765" s="355">
        <v>21232.561499999996</v>
      </c>
      <c r="F765" s="356">
        <v>3628.3794999999991</v>
      </c>
      <c r="G765" s="357">
        <v>29139.93</v>
      </c>
      <c r="H765" s="54"/>
      <c r="I765" s="54"/>
      <c r="BX765" s="247"/>
      <c r="BY765" s="64"/>
      <c r="BZ765" s="254"/>
      <c r="CA765" s="254"/>
      <c r="CB765" s="254"/>
      <c r="CC765" s="254"/>
      <c r="CD765" s="254"/>
      <c r="CE765" s="247"/>
      <c r="CF765" s="64"/>
      <c r="CG765" s="255"/>
      <c r="CH765" s="255"/>
      <c r="CI765" s="255"/>
      <c r="CJ765" s="255"/>
      <c r="CK765" s="255"/>
      <c r="CL765" s="256"/>
      <c r="CM765" s="256"/>
      <c r="CN765" s="256"/>
      <c r="CO765" s="256"/>
      <c r="CP765" s="256"/>
      <c r="CQ765" s="247"/>
      <c r="CR765" s="64"/>
      <c r="CS765" s="226"/>
      <c r="CT765" s="226"/>
      <c r="CU765" s="226"/>
      <c r="CV765" s="226"/>
      <c r="CW765" s="226"/>
      <c r="CX765" s="247"/>
      <c r="CY765" s="64"/>
      <c r="CZ765" s="256"/>
      <c r="DA765" s="256"/>
      <c r="DB765" s="256"/>
      <c r="DC765" s="256"/>
      <c r="DD765" s="256"/>
    </row>
    <row r="766" spans="1:108" ht="16.5" x14ac:dyDescent="0.3">
      <c r="A766" s="411">
        <v>2024</v>
      </c>
      <c r="B766" s="64" t="s">
        <v>45</v>
      </c>
      <c r="C766" s="358" t="s">
        <v>114</v>
      </c>
      <c r="D766" s="359">
        <v>4613.3830000000007</v>
      </c>
      <c r="E766" s="359">
        <v>22184.589999999997</v>
      </c>
      <c r="F766" s="360">
        <v>3563.4214999999999</v>
      </c>
      <c r="G766" s="118">
        <v>30361.394500000002</v>
      </c>
      <c r="H766" s="54"/>
      <c r="I766" s="54"/>
      <c r="BX766" s="247"/>
      <c r="BY766" s="64"/>
      <c r="BZ766" s="254"/>
      <c r="CA766" s="254"/>
      <c r="CB766" s="254"/>
      <c r="CC766" s="254"/>
      <c r="CD766" s="254"/>
      <c r="CE766" s="247"/>
      <c r="CF766" s="64"/>
      <c r="CG766" s="255"/>
      <c r="CH766" s="255"/>
      <c r="CI766" s="255"/>
      <c r="CJ766" s="255"/>
      <c r="CK766" s="255"/>
      <c r="CL766" s="256"/>
      <c r="CM766" s="256"/>
      <c r="CN766" s="256"/>
      <c r="CO766" s="256"/>
      <c r="CP766" s="256"/>
      <c r="CQ766" s="247"/>
      <c r="CR766" s="64"/>
      <c r="CS766" s="226"/>
      <c r="CT766" s="226"/>
      <c r="CU766" s="226"/>
      <c r="CV766" s="226"/>
      <c r="CW766" s="226"/>
      <c r="CX766" s="247"/>
      <c r="CY766" s="64"/>
      <c r="CZ766" s="256"/>
      <c r="DA766" s="256"/>
      <c r="DB766" s="256"/>
      <c r="DC766" s="256"/>
      <c r="DD766" s="256"/>
    </row>
    <row r="767" spans="1:108" ht="16.5" x14ac:dyDescent="0.3">
      <c r="A767" s="391">
        <v>2024</v>
      </c>
      <c r="B767" s="353" t="s">
        <v>46</v>
      </c>
      <c r="C767" s="354" t="s">
        <v>114</v>
      </c>
      <c r="D767" s="355">
        <v>4686.1679999999997</v>
      </c>
      <c r="E767" s="355">
        <v>21215.337500000001</v>
      </c>
      <c r="F767" s="356">
        <v>3786.6019999999994</v>
      </c>
      <c r="G767" s="357">
        <v>29688.107500000002</v>
      </c>
      <c r="H767" s="54"/>
      <c r="I767" s="54"/>
      <c r="BX767" s="247"/>
      <c r="BY767" s="64"/>
      <c r="BZ767" s="254"/>
      <c r="CA767" s="254"/>
      <c r="CB767" s="254"/>
      <c r="CC767" s="254"/>
      <c r="CD767" s="254"/>
      <c r="CE767" s="247"/>
      <c r="CF767" s="64"/>
      <c r="CG767" s="255"/>
      <c r="CH767" s="255"/>
      <c r="CI767" s="255"/>
      <c r="CJ767" s="255"/>
      <c r="CK767" s="255"/>
      <c r="CL767" s="256"/>
      <c r="CM767" s="256"/>
      <c r="CN767" s="256"/>
      <c r="CO767" s="256"/>
      <c r="CP767" s="256"/>
      <c r="CQ767" s="247"/>
      <c r="CR767" s="64"/>
      <c r="CS767" s="226"/>
      <c r="CT767" s="226"/>
      <c r="CU767" s="226"/>
      <c r="CV767" s="226"/>
      <c r="CW767" s="226"/>
      <c r="CX767" s="247"/>
      <c r="CY767" s="64"/>
      <c r="CZ767" s="256"/>
      <c r="DA767" s="256"/>
      <c r="DB767" s="256"/>
      <c r="DC767" s="256"/>
      <c r="DD767" s="256"/>
    </row>
    <row r="768" spans="1:108" ht="16.5" x14ac:dyDescent="0.3">
      <c r="A768" s="411">
        <v>2024</v>
      </c>
      <c r="B768" s="64" t="s">
        <v>47</v>
      </c>
      <c r="C768" s="358" t="s">
        <v>114</v>
      </c>
      <c r="D768" s="359">
        <v>5865.9380000000001</v>
      </c>
      <c r="E768" s="359">
        <v>21397.967499999999</v>
      </c>
      <c r="F768" s="360">
        <v>4597.2315000000008</v>
      </c>
      <c r="G768" s="118">
        <v>31861.137000000002</v>
      </c>
      <c r="H768" s="54"/>
      <c r="I768" s="54"/>
      <c r="BX768" s="247"/>
      <c r="BY768" s="64"/>
      <c r="BZ768" s="254"/>
      <c r="CA768" s="254"/>
      <c r="CB768" s="254"/>
      <c r="CC768" s="254"/>
      <c r="CD768" s="254"/>
      <c r="CE768" s="247"/>
      <c r="CF768" s="64"/>
      <c r="CG768" s="255"/>
      <c r="CH768" s="255"/>
      <c r="CI768" s="255"/>
      <c r="CJ768" s="255"/>
      <c r="CK768" s="255"/>
      <c r="CL768" s="256"/>
      <c r="CM768" s="256"/>
      <c r="CN768" s="256"/>
      <c r="CO768" s="256"/>
      <c r="CP768" s="256"/>
      <c r="CQ768" s="247"/>
      <c r="CR768" s="64"/>
      <c r="CS768" s="226"/>
      <c r="CT768" s="226"/>
      <c r="CU768" s="226"/>
      <c r="CV768" s="226"/>
      <c r="CW768" s="226"/>
      <c r="CX768" s="247"/>
      <c r="CY768" s="64"/>
      <c r="CZ768" s="256"/>
      <c r="DA768" s="256"/>
      <c r="DB768" s="256"/>
      <c r="DC768" s="256"/>
      <c r="DD768" s="256"/>
    </row>
    <row r="769" spans="1:108" ht="16.5" x14ac:dyDescent="0.3">
      <c r="A769" s="391">
        <v>2024</v>
      </c>
      <c r="B769" s="353" t="s">
        <v>48</v>
      </c>
      <c r="C769" s="354" t="s">
        <v>114</v>
      </c>
      <c r="D769" s="355">
        <v>5008.9219999999987</v>
      </c>
      <c r="E769" s="355">
        <v>21891.27</v>
      </c>
      <c r="F769" s="356">
        <v>3886.6345000000006</v>
      </c>
      <c r="G769" s="357">
        <v>30786.826500000003</v>
      </c>
      <c r="H769" s="54"/>
      <c r="I769" s="54"/>
      <c r="BX769" s="247"/>
      <c r="BY769" s="64"/>
      <c r="BZ769" s="254"/>
      <c r="CA769" s="254"/>
      <c r="CB769" s="254"/>
      <c r="CC769" s="254"/>
      <c r="CD769" s="254"/>
      <c r="CE769" s="247"/>
      <c r="CF769" s="64"/>
      <c r="CG769" s="255"/>
      <c r="CH769" s="255"/>
      <c r="CI769" s="255"/>
      <c r="CJ769" s="255"/>
      <c r="CK769" s="255"/>
      <c r="CL769" s="256"/>
      <c r="CM769" s="256"/>
      <c r="CN769" s="256"/>
      <c r="CO769" s="256"/>
      <c r="CP769" s="256"/>
      <c r="CQ769" s="247"/>
      <c r="CR769" s="64"/>
      <c r="CS769" s="226"/>
      <c r="CT769" s="226"/>
      <c r="CU769" s="226"/>
      <c r="CV769" s="226"/>
      <c r="CW769" s="226"/>
      <c r="CX769" s="247"/>
      <c r="CY769" s="64"/>
      <c r="CZ769" s="256"/>
      <c r="DA769" s="256"/>
      <c r="DB769" s="256"/>
      <c r="DC769" s="256"/>
      <c r="DD769" s="256"/>
    </row>
    <row r="770" spans="1:108" ht="16.5" x14ac:dyDescent="0.3">
      <c r="A770" s="411">
        <v>2024</v>
      </c>
      <c r="B770" s="64" t="s">
        <v>49</v>
      </c>
      <c r="C770" s="358" t="s">
        <v>114</v>
      </c>
      <c r="D770" s="359">
        <v>4100.6149999999998</v>
      </c>
      <c r="E770" s="359">
        <v>22842.405000000002</v>
      </c>
      <c r="F770" s="360">
        <v>3917.4494999999997</v>
      </c>
      <c r="G770" s="118">
        <v>30860.469499999999</v>
      </c>
      <c r="H770" s="54"/>
      <c r="I770" s="54"/>
      <c r="BX770" s="247"/>
      <c r="BY770" s="64"/>
      <c r="BZ770" s="254"/>
      <c r="CA770" s="254"/>
      <c r="CB770" s="254"/>
      <c r="CC770" s="254"/>
      <c r="CD770" s="254"/>
      <c r="CE770" s="247"/>
      <c r="CF770" s="64"/>
      <c r="CG770" s="255"/>
      <c r="CH770" s="255"/>
      <c r="CI770" s="255"/>
      <c r="CJ770" s="255"/>
      <c r="CK770" s="255"/>
      <c r="CL770" s="256"/>
      <c r="CM770" s="256"/>
      <c r="CN770" s="256"/>
      <c r="CO770" s="256"/>
      <c r="CP770" s="256"/>
      <c r="CQ770" s="247"/>
      <c r="CR770" s="64"/>
      <c r="CS770" s="226"/>
      <c r="CT770" s="226"/>
      <c r="CU770" s="226"/>
      <c r="CV770" s="226"/>
      <c r="CW770" s="226"/>
      <c r="CX770" s="247"/>
      <c r="CY770" s="64"/>
      <c r="CZ770" s="256"/>
      <c r="DA770" s="256"/>
      <c r="DB770" s="256"/>
      <c r="DC770" s="256"/>
      <c r="DD770" s="256"/>
    </row>
    <row r="771" spans="1:108" ht="16.5" x14ac:dyDescent="0.3">
      <c r="A771" s="391">
        <v>2025</v>
      </c>
      <c r="B771" s="353" t="s">
        <v>50</v>
      </c>
      <c r="C771" s="354" t="s">
        <v>114</v>
      </c>
      <c r="D771" s="355">
        <v>3572.6590000000001</v>
      </c>
      <c r="E771" s="355">
        <v>17347.442500000001</v>
      </c>
      <c r="F771" s="356">
        <v>3502.16</v>
      </c>
      <c r="G771" s="357">
        <v>24422.261500000001</v>
      </c>
      <c r="H771" s="54"/>
      <c r="I771" s="54"/>
      <c r="BX771" s="247"/>
      <c r="BY771" s="64"/>
      <c r="BZ771" s="254"/>
      <c r="CA771" s="254"/>
      <c r="CB771" s="254"/>
      <c r="CC771" s="254"/>
      <c r="CD771" s="254"/>
      <c r="CE771" s="247"/>
      <c r="CF771" s="64"/>
      <c r="CG771" s="255"/>
      <c r="CH771" s="255"/>
      <c r="CI771" s="255"/>
      <c r="CJ771" s="255"/>
      <c r="CK771" s="255"/>
      <c r="CL771" s="256"/>
      <c r="CM771" s="256"/>
      <c r="CN771" s="256"/>
      <c r="CO771" s="256"/>
      <c r="CP771" s="256"/>
      <c r="CQ771" s="247"/>
      <c r="CR771" s="64"/>
      <c r="CS771" s="226"/>
      <c r="CT771" s="226"/>
      <c r="CU771" s="226"/>
      <c r="CV771" s="226"/>
      <c r="CW771" s="226"/>
      <c r="CX771" s="247"/>
      <c r="CY771" s="64"/>
      <c r="CZ771" s="256"/>
      <c r="DA771" s="256"/>
      <c r="DB771" s="256"/>
      <c r="DC771" s="256"/>
      <c r="DD771" s="256"/>
    </row>
    <row r="772" spans="1:108" ht="16.5" x14ac:dyDescent="0.3">
      <c r="A772" s="411">
        <v>2025</v>
      </c>
      <c r="B772" s="64" t="s">
        <v>51</v>
      </c>
      <c r="C772" s="358" t="s">
        <v>114</v>
      </c>
      <c r="D772" s="359">
        <v>5050.8240000000005</v>
      </c>
      <c r="E772" s="359">
        <v>19376.522499999999</v>
      </c>
      <c r="F772" s="360">
        <v>3897.65</v>
      </c>
      <c r="G772" s="118">
        <v>28324.996500000001</v>
      </c>
      <c r="H772" s="54"/>
      <c r="I772" s="54"/>
      <c r="BX772" s="247"/>
      <c r="BY772" s="64"/>
      <c r="BZ772" s="254"/>
      <c r="CA772" s="254"/>
      <c r="CB772" s="254"/>
      <c r="CC772" s="254"/>
      <c r="CD772" s="254"/>
      <c r="CE772" s="247"/>
      <c r="CF772" s="64"/>
      <c r="CG772" s="255"/>
      <c r="CH772" s="255"/>
      <c r="CI772" s="255"/>
      <c r="CJ772" s="255"/>
      <c r="CK772" s="255"/>
      <c r="CL772" s="256"/>
      <c r="CM772" s="256"/>
      <c r="CN772" s="256"/>
      <c r="CO772" s="256"/>
      <c r="CP772" s="256"/>
      <c r="CQ772" s="247"/>
      <c r="CR772" s="64"/>
      <c r="CS772" s="226"/>
      <c r="CT772" s="226"/>
      <c r="CU772" s="226"/>
      <c r="CV772" s="226"/>
      <c r="CW772" s="226"/>
      <c r="CX772" s="247"/>
      <c r="CY772" s="64"/>
      <c r="CZ772" s="256"/>
      <c r="DA772" s="256"/>
      <c r="DB772" s="256"/>
      <c r="DC772" s="256"/>
      <c r="DD772" s="256"/>
    </row>
    <row r="773" spans="1:108" ht="16.5" x14ac:dyDescent="0.3">
      <c r="A773" s="391">
        <v>2025</v>
      </c>
      <c r="B773" s="353" t="s">
        <v>52</v>
      </c>
      <c r="C773" s="354" t="s">
        <v>114</v>
      </c>
      <c r="D773" s="355">
        <v>6067.3040000000001</v>
      </c>
      <c r="E773" s="355">
        <v>19714.625500000002</v>
      </c>
      <c r="F773" s="356">
        <v>3615.7534999999998</v>
      </c>
      <c r="G773" s="357">
        <v>29397.683000000005</v>
      </c>
      <c r="H773" s="54"/>
      <c r="I773" s="54"/>
      <c r="BX773" s="247"/>
      <c r="BY773" s="64"/>
      <c r="BZ773" s="254"/>
      <c r="CA773" s="254"/>
      <c r="CB773" s="254"/>
      <c r="CC773" s="254"/>
      <c r="CD773" s="254"/>
      <c r="CE773" s="247"/>
      <c r="CF773" s="64"/>
      <c r="CG773" s="255"/>
      <c r="CH773" s="255"/>
      <c r="CI773" s="255"/>
      <c r="CJ773" s="255"/>
      <c r="CK773" s="255"/>
      <c r="CL773" s="256"/>
      <c r="CM773" s="256"/>
      <c r="CN773" s="256"/>
      <c r="CO773" s="256"/>
      <c r="CP773" s="256"/>
      <c r="CQ773" s="247"/>
      <c r="CR773" s="64"/>
      <c r="CS773" s="226"/>
      <c r="CT773" s="226"/>
      <c r="CU773" s="226"/>
      <c r="CV773" s="226"/>
      <c r="CW773" s="226"/>
      <c r="CX773" s="247"/>
      <c r="CY773" s="64"/>
      <c r="CZ773" s="256"/>
      <c r="DA773" s="256"/>
      <c r="DB773" s="256"/>
      <c r="DC773" s="256"/>
      <c r="DD773" s="256"/>
    </row>
    <row r="774" spans="1:108" ht="16.5" x14ac:dyDescent="0.3">
      <c r="A774" s="411">
        <v>2025</v>
      </c>
      <c r="B774" s="64" t="s">
        <v>40</v>
      </c>
      <c r="C774" s="358" t="s">
        <v>114</v>
      </c>
      <c r="D774" s="359">
        <v>5685.5140000000001</v>
      </c>
      <c r="E774" s="359">
        <v>19570.822499999998</v>
      </c>
      <c r="F774" s="360">
        <v>3173.4294999999993</v>
      </c>
      <c r="G774" s="118">
        <v>28429.765999999996</v>
      </c>
      <c r="H774" s="54"/>
      <c r="I774" s="54"/>
      <c r="BX774" s="247"/>
      <c r="BY774" s="64"/>
      <c r="BZ774" s="254"/>
      <c r="CA774" s="254"/>
      <c r="CB774" s="254"/>
      <c r="CC774" s="254"/>
      <c r="CD774" s="254"/>
      <c r="CE774" s="247"/>
      <c r="CF774" s="64"/>
      <c r="CG774" s="255"/>
      <c r="CH774" s="255"/>
      <c r="CI774" s="255"/>
      <c r="CJ774" s="255"/>
      <c r="CK774" s="255"/>
      <c r="CL774" s="256"/>
      <c r="CM774" s="256"/>
      <c r="CN774" s="256"/>
      <c r="CO774" s="256"/>
      <c r="CP774" s="256"/>
      <c r="CQ774" s="247"/>
      <c r="CR774" s="64"/>
      <c r="CS774" s="226"/>
      <c r="CT774" s="226"/>
      <c r="CU774" s="226"/>
      <c r="CV774" s="226"/>
      <c r="CW774" s="226"/>
      <c r="CX774" s="247"/>
      <c r="CY774" s="64"/>
      <c r="CZ774" s="256"/>
      <c r="DA774" s="256"/>
      <c r="DB774" s="256"/>
      <c r="DC774" s="256"/>
      <c r="DD774" s="256"/>
    </row>
    <row r="775" spans="1:108" ht="16.5" x14ac:dyDescent="0.3">
      <c r="A775" s="391">
        <v>2025</v>
      </c>
      <c r="B775" s="353" t="s">
        <v>42</v>
      </c>
      <c r="C775" s="354" t="s">
        <v>114</v>
      </c>
      <c r="D775" s="355">
        <v>5768.6679999999988</v>
      </c>
      <c r="E775" s="355">
        <v>22075.643500000002</v>
      </c>
      <c r="F775" s="356">
        <v>3823.8434999999995</v>
      </c>
      <c r="G775" s="357">
        <v>31668.154999999999</v>
      </c>
      <c r="H775" s="54"/>
      <c r="I775" s="54"/>
      <c r="BX775" s="247"/>
      <c r="BY775" s="64"/>
      <c r="BZ775" s="254"/>
      <c r="CA775" s="254"/>
      <c r="CB775" s="254"/>
      <c r="CC775" s="254"/>
      <c r="CD775" s="254"/>
      <c r="CE775" s="247"/>
      <c r="CF775" s="64"/>
      <c r="CG775" s="255"/>
      <c r="CH775" s="255"/>
      <c r="CI775" s="255"/>
      <c r="CJ775" s="255"/>
      <c r="CK775" s="255"/>
      <c r="CL775" s="256"/>
      <c r="CM775" s="256"/>
      <c r="CN775" s="256"/>
      <c r="CO775" s="256"/>
      <c r="CP775" s="256"/>
      <c r="CQ775" s="247"/>
      <c r="CR775" s="64"/>
      <c r="CS775" s="226"/>
      <c r="CT775" s="226"/>
      <c r="CU775" s="226"/>
      <c r="CV775" s="226"/>
      <c r="CW775" s="226"/>
      <c r="CX775" s="247"/>
      <c r="CY775" s="64"/>
      <c r="CZ775" s="256"/>
      <c r="DA775" s="256"/>
      <c r="DB775" s="256"/>
      <c r="DC775" s="256"/>
      <c r="DD775" s="256"/>
    </row>
    <row r="776" spans="1:108" ht="16.5" x14ac:dyDescent="0.3">
      <c r="A776" s="411">
        <v>2025</v>
      </c>
      <c r="B776" s="64" t="s">
        <v>43</v>
      </c>
      <c r="C776" s="358" t="s">
        <v>114</v>
      </c>
      <c r="D776" s="359">
        <v>5124.509</v>
      </c>
      <c r="E776" s="359">
        <v>19206.695500000002</v>
      </c>
      <c r="F776" s="360">
        <v>3390.1390000000001</v>
      </c>
      <c r="G776" s="118">
        <v>27721.343499999999</v>
      </c>
      <c r="H776" s="54"/>
      <c r="I776" s="54"/>
      <c r="BX776" s="247"/>
      <c r="BY776" s="64"/>
      <c r="BZ776" s="254"/>
      <c r="CA776" s="254"/>
      <c r="CB776" s="254"/>
      <c r="CC776" s="254"/>
      <c r="CD776" s="254"/>
      <c r="CE776" s="247"/>
      <c r="CF776" s="64"/>
      <c r="CG776" s="255"/>
      <c r="CH776" s="255"/>
      <c r="CI776" s="255"/>
      <c r="CJ776" s="255"/>
      <c r="CK776" s="255"/>
      <c r="CL776" s="256"/>
      <c r="CM776" s="256"/>
      <c r="CN776" s="256"/>
      <c r="CO776" s="256"/>
      <c r="CP776" s="256"/>
      <c r="CQ776" s="247"/>
      <c r="CR776" s="64"/>
      <c r="CS776" s="226"/>
      <c r="CT776" s="226"/>
      <c r="CU776" s="226"/>
      <c r="CV776" s="226"/>
      <c r="CW776" s="226"/>
      <c r="CX776" s="247"/>
      <c r="CY776" s="64"/>
      <c r="CZ776" s="256"/>
      <c r="DA776" s="256"/>
      <c r="DB776" s="256"/>
      <c r="DC776" s="256"/>
      <c r="DD776" s="256"/>
    </row>
    <row r="777" spans="1:108" ht="16.5" x14ac:dyDescent="0.3">
      <c r="A777" s="391">
        <v>2025</v>
      </c>
      <c r="B777" s="353" t="s">
        <v>44</v>
      </c>
      <c r="C777" s="354" t="s">
        <v>114</v>
      </c>
      <c r="D777" s="355">
        <v>6839.2970000000014</v>
      </c>
      <c r="E777" s="355">
        <v>25219.640500000001</v>
      </c>
      <c r="F777" s="356">
        <v>4129.9719999999998</v>
      </c>
      <c r="G777" s="357">
        <v>36188.909499999994</v>
      </c>
      <c r="H777" s="54"/>
      <c r="I777" s="54"/>
      <c r="BX777" s="247"/>
      <c r="BY777" s="64"/>
      <c r="BZ777" s="254"/>
      <c r="CA777" s="254"/>
      <c r="CB777" s="254"/>
      <c r="CC777" s="254"/>
      <c r="CD777" s="254"/>
      <c r="CE777" s="247"/>
      <c r="CF777" s="64"/>
      <c r="CG777" s="255"/>
      <c r="CH777" s="255"/>
      <c r="CI777" s="255"/>
      <c r="CJ777" s="255"/>
      <c r="CK777" s="255"/>
      <c r="CL777" s="256"/>
      <c r="CM777" s="256"/>
      <c r="CN777" s="256"/>
      <c r="CO777" s="256"/>
      <c r="CP777" s="256"/>
      <c r="CQ777" s="247"/>
      <c r="CR777" s="64"/>
      <c r="CS777" s="226"/>
      <c r="CT777" s="226"/>
      <c r="CU777" s="226"/>
      <c r="CV777" s="226"/>
      <c r="CW777" s="226"/>
      <c r="CX777" s="247"/>
      <c r="CY777" s="64"/>
      <c r="CZ777" s="256"/>
      <c r="DA777" s="256"/>
      <c r="DB777" s="256"/>
      <c r="DC777" s="256"/>
      <c r="DD777" s="256"/>
    </row>
    <row r="778" spans="1:108" ht="16.5" x14ac:dyDescent="0.3">
      <c r="A778" s="411">
        <v>2025</v>
      </c>
      <c r="B778" s="64" t="s">
        <v>45</v>
      </c>
      <c r="C778" s="358" t="s">
        <v>114</v>
      </c>
      <c r="D778" s="359">
        <v>5651.3969999999999</v>
      </c>
      <c r="E778" s="359">
        <v>25081.258000000002</v>
      </c>
      <c r="F778" s="360">
        <v>3584.5865000000003</v>
      </c>
      <c r="G778" s="118">
        <v>34317.241499999996</v>
      </c>
      <c r="H778" s="54"/>
      <c r="I778" s="54"/>
      <c r="BX778" s="247"/>
      <c r="BY778" s="64"/>
      <c r="BZ778" s="254"/>
      <c r="CA778" s="254"/>
      <c r="CB778" s="254"/>
      <c r="CC778" s="254"/>
      <c r="CD778" s="254"/>
      <c r="CE778" s="247"/>
      <c r="CF778" s="64"/>
      <c r="CG778" s="255"/>
      <c r="CH778" s="255"/>
      <c r="CI778" s="255"/>
      <c r="CJ778" s="255"/>
      <c r="CK778" s="255"/>
      <c r="CL778" s="256"/>
      <c r="CM778" s="256"/>
      <c r="CN778" s="256"/>
      <c r="CO778" s="256"/>
      <c r="CP778" s="256"/>
      <c r="CQ778" s="247"/>
      <c r="CR778" s="64"/>
      <c r="CS778" s="226"/>
      <c r="CT778" s="226"/>
      <c r="CU778" s="226"/>
      <c r="CV778" s="226"/>
      <c r="CW778" s="226"/>
      <c r="CX778" s="247"/>
      <c r="CY778" s="64"/>
      <c r="CZ778" s="256"/>
      <c r="DA778" s="256"/>
      <c r="DB778" s="256"/>
      <c r="DC778" s="256"/>
      <c r="DD778" s="256"/>
    </row>
    <row r="779" spans="1:108" ht="16.5" x14ac:dyDescent="0.3">
      <c r="A779" s="391">
        <v>2025</v>
      </c>
      <c r="B779" s="353" t="s">
        <v>46</v>
      </c>
      <c r="C779" s="354" t="s">
        <v>114</v>
      </c>
      <c r="D779" s="355">
        <v>4852.75</v>
      </c>
      <c r="E779" s="355">
        <v>26783.859999999997</v>
      </c>
      <c r="F779" s="356">
        <v>4263.2700000000004</v>
      </c>
      <c r="G779" s="357">
        <v>35899.880000000005</v>
      </c>
      <c r="H779" s="54"/>
      <c r="I779" s="54"/>
      <c r="BX779" s="247"/>
      <c r="BY779" s="64"/>
      <c r="BZ779" s="254"/>
      <c r="CA779" s="254"/>
      <c r="CB779" s="254"/>
      <c r="CC779" s="254"/>
      <c r="CD779" s="254"/>
      <c r="CE779" s="247"/>
      <c r="CF779" s="64"/>
      <c r="CG779" s="255"/>
      <c r="CH779" s="255"/>
      <c r="CI779" s="255"/>
      <c r="CJ779" s="255"/>
      <c r="CK779" s="255"/>
      <c r="CL779" s="256"/>
      <c r="CM779" s="256"/>
      <c r="CN779" s="256"/>
      <c r="CO779" s="256"/>
      <c r="CP779" s="256"/>
      <c r="CQ779" s="247"/>
      <c r="CR779" s="64"/>
      <c r="CS779" s="226"/>
      <c r="CT779" s="226"/>
      <c r="CU779" s="226"/>
      <c r="CV779" s="226"/>
      <c r="CW779" s="226"/>
      <c r="CX779" s="247"/>
      <c r="CY779" s="64"/>
      <c r="CZ779" s="256"/>
      <c r="DA779" s="256"/>
      <c r="DB779" s="256"/>
      <c r="DC779" s="256"/>
      <c r="DD779" s="256"/>
    </row>
    <row r="780" spans="1:108" ht="16.5" x14ac:dyDescent="0.3">
      <c r="A780" s="411">
        <v>2025</v>
      </c>
      <c r="B780" s="64" t="s">
        <v>47</v>
      </c>
      <c r="C780" s="358" t="s">
        <v>114</v>
      </c>
      <c r="D780" s="359">
        <v>4622.08</v>
      </c>
      <c r="E780" s="359">
        <v>26249.75</v>
      </c>
      <c r="F780" s="360">
        <v>3263.8199999999997</v>
      </c>
      <c r="G780" s="118">
        <v>34135.650000000009</v>
      </c>
      <c r="H780" s="54"/>
      <c r="I780" s="54"/>
      <c r="BX780" s="247"/>
      <c r="BY780" s="64"/>
      <c r="BZ780" s="254"/>
      <c r="CA780" s="254"/>
      <c r="CB780" s="254"/>
      <c r="CC780" s="254"/>
      <c r="CD780" s="254"/>
      <c r="CE780" s="247"/>
      <c r="CF780" s="64"/>
      <c r="CG780" s="255"/>
      <c r="CH780" s="255"/>
      <c r="CI780" s="255"/>
      <c r="CJ780" s="255"/>
      <c r="CK780" s="255"/>
      <c r="CL780" s="256"/>
      <c r="CM780" s="256"/>
      <c r="CN780" s="256"/>
      <c r="CO780" s="256"/>
      <c r="CP780" s="256"/>
      <c r="CQ780" s="247"/>
      <c r="CR780" s="64"/>
      <c r="CS780" s="226"/>
      <c r="CT780" s="226"/>
      <c r="CU780" s="226"/>
      <c r="CV780" s="226"/>
      <c r="CW780" s="226"/>
      <c r="CX780" s="247"/>
      <c r="CY780" s="64"/>
      <c r="CZ780" s="256"/>
      <c r="DA780" s="256"/>
      <c r="DB780" s="256"/>
      <c r="DC780" s="256"/>
      <c r="DD780" s="256"/>
    </row>
    <row r="781" spans="1:108" ht="16.5" x14ac:dyDescent="0.3">
      <c r="A781" s="391">
        <v>2025</v>
      </c>
      <c r="B781" s="353" t="s">
        <v>48</v>
      </c>
      <c r="C781" s="354" t="s">
        <v>114</v>
      </c>
      <c r="D781" s="355">
        <v>3591.64</v>
      </c>
      <c r="E781" s="355">
        <v>25025.779999999995</v>
      </c>
      <c r="F781" s="356">
        <v>3221.28</v>
      </c>
      <c r="G781" s="357">
        <v>31838.699999999997</v>
      </c>
      <c r="H781" s="54"/>
      <c r="I781" s="54"/>
      <c r="BX781" s="247"/>
      <c r="BY781" s="64"/>
      <c r="BZ781" s="254"/>
      <c r="CA781" s="254"/>
      <c r="CB781" s="254"/>
      <c r="CC781" s="254"/>
      <c r="CD781" s="254"/>
      <c r="CE781" s="247"/>
      <c r="CF781" s="64"/>
      <c r="CG781" s="255"/>
      <c r="CH781" s="255"/>
      <c r="CI781" s="255"/>
      <c r="CJ781" s="255"/>
      <c r="CK781" s="255"/>
      <c r="CL781" s="256"/>
      <c r="CM781" s="256"/>
      <c r="CN781" s="256"/>
      <c r="CO781" s="256"/>
      <c r="CP781" s="256"/>
      <c r="CQ781" s="247"/>
      <c r="CR781" s="64"/>
      <c r="CS781" s="226"/>
      <c r="CT781" s="226"/>
      <c r="CU781" s="226"/>
      <c r="CV781" s="226"/>
      <c r="CW781" s="226"/>
      <c r="CX781" s="247"/>
      <c r="CY781" s="64"/>
      <c r="CZ781" s="256"/>
      <c r="DA781" s="256"/>
      <c r="DB781" s="256"/>
      <c r="DC781" s="256"/>
      <c r="DD781" s="256"/>
    </row>
    <row r="782" spans="1:108" ht="16.5" x14ac:dyDescent="0.3">
      <c r="A782" s="411">
        <v>2025</v>
      </c>
      <c r="B782" s="64" t="s">
        <v>49</v>
      </c>
      <c r="C782" s="358" t="s">
        <v>114</v>
      </c>
      <c r="D782" s="359">
        <v>4132</v>
      </c>
      <c r="E782" s="359">
        <v>26124</v>
      </c>
      <c r="F782" s="360">
        <v>2359</v>
      </c>
      <c r="G782" s="118">
        <v>32615</v>
      </c>
      <c r="H782" s="54"/>
      <c r="I782" s="54"/>
      <c r="BX782" s="247"/>
      <c r="BY782" s="64"/>
      <c r="BZ782" s="254"/>
      <c r="CA782" s="254"/>
      <c r="CB782" s="254"/>
      <c r="CC782" s="254"/>
      <c r="CD782" s="254"/>
      <c r="CE782" s="247"/>
      <c r="CF782" s="64"/>
      <c r="CG782" s="255"/>
      <c r="CH782" s="255"/>
      <c r="CI782" s="255"/>
      <c r="CJ782" s="255"/>
      <c r="CK782" s="255"/>
      <c r="CL782" s="256"/>
      <c r="CM782" s="256"/>
      <c r="CN782" s="256"/>
      <c r="CO782" s="256"/>
      <c r="CP782" s="256"/>
      <c r="CQ782" s="247"/>
      <c r="CR782" s="64"/>
      <c r="CS782" s="226"/>
      <c r="CT782" s="226"/>
      <c r="CU782" s="226"/>
      <c r="CV782" s="226"/>
      <c r="CW782" s="226"/>
      <c r="CX782" s="247"/>
      <c r="CY782" s="64"/>
      <c r="CZ782" s="256"/>
      <c r="DA782" s="256"/>
      <c r="DB782" s="256"/>
      <c r="DC782" s="256"/>
      <c r="DD782" s="256"/>
    </row>
    <row r="783" spans="1:108" ht="16.5" x14ac:dyDescent="0.3">
      <c r="A783" s="391">
        <v>2026</v>
      </c>
      <c r="B783" s="353" t="s">
        <v>50</v>
      </c>
      <c r="C783" s="354" t="s">
        <v>114</v>
      </c>
      <c r="D783" s="355">
        <v>4049.4</v>
      </c>
      <c r="E783" s="355">
        <v>19646.490000000002</v>
      </c>
      <c r="F783" s="356">
        <v>2040.69</v>
      </c>
      <c r="G783" s="357">
        <v>25736.58</v>
      </c>
      <c r="H783" s="54"/>
      <c r="I783" s="54"/>
      <c r="BX783" s="247"/>
      <c r="BY783" s="64"/>
      <c r="BZ783" s="254"/>
      <c r="CA783" s="254"/>
      <c r="CB783" s="254"/>
      <c r="CC783" s="254"/>
      <c r="CD783" s="254"/>
      <c r="CE783" s="247"/>
      <c r="CF783" s="64"/>
      <c r="CG783" s="255"/>
      <c r="CH783" s="255"/>
      <c r="CI783" s="255"/>
      <c r="CJ783" s="255"/>
      <c r="CK783" s="255"/>
      <c r="CL783" s="256"/>
      <c r="CM783" s="256"/>
      <c r="CN783" s="256"/>
      <c r="CO783" s="256"/>
      <c r="CP783" s="256"/>
      <c r="CQ783" s="247"/>
      <c r="CR783" s="64"/>
      <c r="CS783" s="226"/>
      <c r="CT783" s="226"/>
      <c r="CU783" s="226"/>
      <c r="CV783" s="226"/>
      <c r="CW783" s="226"/>
      <c r="CX783" s="247"/>
      <c r="CY783" s="64"/>
      <c r="CZ783" s="256"/>
      <c r="DA783" s="256"/>
      <c r="DB783" s="256"/>
      <c r="DC783" s="256"/>
      <c r="DD783" s="256"/>
    </row>
    <row r="784" spans="1:108" ht="16.5" x14ac:dyDescent="0.3">
      <c r="A784" s="411">
        <v>2026</v>
      </c>
      <c r="B784" s="64" t="s">
        <v>51</v>
      </c>
      <c r="C784" s="358" t="s">
        <v>114</v>
      </c>
      <c r="D784" s="359">
        <v>4804.18</v>
      </c>
      <c r="E784" s="359">
        <v>21614.23</v>
      </c>
      <c r="F784" s="360">
        <v>3256.1000000000004</v>
      </c>
      <c r="G784" s="118">
        <v>29674.510000000002</v>
      </c>
      <c r="H784" s="54"/>
      <c r="I784" s="54"/>
      <c r="BX784" s="247"/>
      <c r="BY784" s="64"/>
      <c r="BZ784" s="254"/>
      <c r="CA784" s="254"/>
      <c r="CB784" s="254"/>
      <c r="CC784" s="254"/>
      <c r="CD784" s="254"/>
      <c r="CE784" s="247"/>
      <c r="CF784" s="64"/>
      <c r="CG784" s="255"/>
      <c r="CH784" s="255"/>
      <c r="CI784" s="255"/>
      <c r="CJ784" s="255"/>
      <c r="CK784" s="255"/>
      <c r="CL784" s="256"/>
      <c r="CM784" s="256"/>
      <c r="CN784" s="256"/>
      <c r="CO784" s="256"/>
      <c r="CP784" s="256"/>
      <c r="CQ784" s="247"/>
      <c r="CR784" s="64"/>
      <c r="CS784" s="226"/>
      <c r="CT784" s="226"/>
      <c r="CU784" s="226"/>
      <c r="CV784" s="226"/>
      <c r="CW784" s="226"/>
      <c r="CX784" s="247"/>
      <c r="CY784" s="64"/>
      <c r="CZ784" s="256"/>
      <c r="DA784" s="256"/>
      <c r="DB784" s="256"/>
      <c r="DC784" s="256"/>
      <c r="DD784" s="256"/>
    </row>
    <row r="785" spans="1:108" ht="16.5" x14ac:dyDescent="0.3">
      <c r="A785" s="391">
        <v>2026</v>
      </c>
      <c r="B785" s="353" t="s">
        <v>52</v>
      </c>
      <c r="C785" s="354" t="s">
        <v>114</v>
      </c>
      <c r="D785" s="355">
        <v>6211.44</v>
      </c>
      <c r="E785" s="355">
        <v>22578.85</v>
      </c>
      <c r="F785" s="356">
        <v>3398.63</v>
      </c>
      <c r="G785" s="357">
        <v>32188.920000000002</v>
      </c>
      <c r="H785" s="54"/>
      <c r="I785" s="54"/>
      <c r="BX785" s="247"/>
      <c r="BY785" s="64"/>
      <c r="BZ785" s="254"/>
      <c r="CA785" s="254"/>
      <c r="CB785" s="254"/>
      <c r="CC785" s="254"/>
      <c r="CD785" s="254"/>
      <c r="CE785" s="247"/>
      <c r="CF785" s="64"/>
      <c r="CG785" s="255"/>
      <c r="CH785" s="255"/>
      <c r="CI785" s="255"/>
      <c r="CJ785" s="255"/>
      <c r="CK785" s="255"/>
      <c r="CL785" s="256"/>
      <c r="CM785" s="256"/>
      <c r="CN785" s="256"/>
      <c r="CO785" s="256"/>
      <c r="CP785" s="256"/>
      <c r="CQ785" s="247"/>
      <c r="CR785" s="64"/>
      <c r="CS785" s="226"/>
      <c r="CT785" s="226"/>
      <c r="CU785" s="226"/>
      <c r="CV785" s="226"/>
      <c r="CW785" s="226"/>
      <c r="CX785" s="247"/>
      <c r="CY785" s="64"/>
      <c r="CZ785" s="256"/>
      <c r="DA785" s="256"/>
      <c r="DB785" s="256"/>
      <c r="DC785" s="256"/>
      <c r="DD785" s="256"/>
    </row>
    <row r="786" spans="1:108" ht="16.5" x14ac:dyDescent="0.3">
      <c r="A786" s="411">
        <v>2026</v>
      </c>
      <c r="B786" s="64" t="s">
        <v>40</v>
      </c>
      <c r="C786" s="358" t="s">
        <v>114</v>
      </c>
      <c r="D786" s="359">
        <v>5841.92</v>
      </c>
      <c r="E786" s="359">
        <v>22269.81</v>
      </c>
      <c r="F786" s="360">
        <v>3215.2000000000003</v>
      </c>
      <c r="G786" s="118">
        <v>31326.93</v>
      </c>
      <c r="H786" s="54"/>
      <c r="I786" s="54"/>
      <c r="BX786" s="247"/>
      <c r="BY786" s="64"/>
      <c r="BZ786" s="254"/>
      <c r="CA786" s="254"/>
      <c r="CB786" s="254"/>
      <c r="CC786" s="254"/>
      <c r="CD786" s="254"/>
      <c r="CE786" s="247"/>
      <c r="CF786" s="64"/>
      <c r="CG786" s="255"/>
      <c r="CH786" s="255"/>
      <c r="CI786" s="255"/>
      <c r="CJ786" s="255"/>
      <c r="CK786" s="255"/>
      <c r="CL786" s="256"/>
      <c r="CM786" s="256"/>
      <c r="CN786" s="256"/>
      <c r="CO786" s="256"/>
      <c r="CP786" s="256"/>
      <c r="CQ786" s="247"/>
      <c r="CR786" s="64"/>
      <c r="CS786" s="226"/>
      <c r="CT786" s="226"/>
      <c r="CU786" s="226"/>
      <c r="CV786" s="226"/>
      <c r="CW786" s="226"/>
      <c r="CX786" s="247"/>
      <c r="CY786" s="64"/>
      <c r="CZ786" s="256"/>
      <c r="DA786" s="256"/>
      <c r="DB786" s="256"/>
      <c r="DC786" s="256"/>
      <c r="DD786" s="256"/>
    </row>
    <row r="787" spans="1:108" ht="16.5" x14ac:dyDescent="0.3">
      <c r="A787" s="391">
        <v>2026</v>
      </c>
      <c r="B787" s="353" t="s">
        <v>42</v>
      </c>
      <c r="C787" s="354" t="s">
        <v>114</v>
      </c>
      <c r="D787" s="355">
        <v>6207.05</v>
      </c>
      <c r="E787" s="355">
        <v>23047.21</v>
      </c>
      <c r="F787" s="356">
        <v>4261.2</v>
      </c>
      <c r="G787" s="357">
        <v>33515.46</v>
      </c>
      <c r="H787" s="54"/>
      <c r="I787" s="54"/>
      <c r="BX787" s="247"/>
      <c r="BY787" s="64"/>
      <c r="BZ787" s="254"/>
      <c r="CA787" s="254"/>
      <c r="CB787" s="254"/>
      <c r="CC787" s="254"/>
      <c r="CD787" s="254"/>
      <c r="CE787" s="247"/>
      <c r="CF787" s="64"/>
      <c r="CG787" s="255"/>
      <c r="CH787" s="255"/>
      <c r="CI787" s="255"/>
      <c r="CJ787" s="255"/>
      <c r="CK787" s="255"/>
      <c r="CL787" s="256"/>
      <c r="CM787" s="256"/>
      <c r="CN787" s="256"/>
      <c r="CO787" s="256"/>
      <c r="CP787" s="256"/>
      <c r="CQ787" s="247"/>
      <c r="CR787" s="64"/>
      <c r="CS787" s="226"/>
      <c r="CT787" s="226"/>
      <c r="CU787" s="226"/>
      <c r="CV787" s="226"/>
      <c r="CW787" s="226"/>
      <c r="CX787" s="247"/>
      <c r="CY787" s="64"/>
      <c r="CZ787" s="256"/>
      <c r="DA787" s="256"/>
      <c r="DB787" s="256"/>
      <c r="DC787" s="256"/>
      <c r="DD787" s="256"/>
    </row>
    <row r="788" spans="1:108" ht="16.5" x14ac:dyDescent="0.3">
      <c r="A788" s="410">
        <v>2026</v>
      </c>
      <c r="B788" s="64" t="s">
        <v>43</v>
      </c>
      <c r="C788" s="358" t="s">
        <v>114</v>
      </c>
      <c r="D788" s="359">
        <v>5580.53</v>
      </c>
      <c r="E788" s="359">
        <v>21535.68</v>
      </c>
      <c r="F788" s="360">
        <v>3861.08</v>
      </c>
      <c r="G788" s="118">
        <v>30977.29</v>
      </c>
      <c r="H788" s="54"/>
      <c r="I788" s="54"/>
      <c r="BX788" s="247"/>
      <c r="BY788" s="64"/>
      <c r="BZ788" s="254"/>
      <c r="CA788" s="254"/>
      <c r="CB788" s="254"/>
      <c r="CC788" s="254"/>
      <c r="CD788" s="254"/>
      <c r="CE788" s="247"/>
      <c r="CF788" s="64"/>
      <c r="CG788" s="255"/>
      <c r="CH788" s="255"/>
      <c r="CI788" s="255"/>
      <c r="CJ788" s="255"/>
      <c r="CK788" s="255"/>
      <c r="CL788" s="256"/>
      <c r="CM788" s="256"/>
      <c r="CN788" s="256"/>
      <c r="CO788" s="256"/>
      <c r="CP788" s="256"/>
      <c r="CQ788" s="247"/>
      <c r="CR788" s="64"/>
      <c r="CS788" s="226"/>
      <c r="CT788" s="226"/>
      <c r="CU788" s="226"/>
      <c r="CV788" s="226"/>
      <c r="CW788" s="226"/>
      <c r="CX788" s="247"/>
      <c r="CY788" s="64"/>
      <c r="CZ788" s="256"/>
      <c r="DA788" s="256"/>
      <c r="DB788" s="256"/>
      <c r="DC788" s="256"/>
      <c r="DD788" s="256"/>
    </row>
    <row r="789" spans="1:108" ht="16.5" x14ac:dyDescent="0.3">
      <c r="A789" s="391">
        <v>2020</v>
      </c>
      <c r="B789" s="353" t="s">
        <v>50</v>
      </c>
      <c r="C789" s="354" t="s">
        <v>115</v>
      </c>
      <c r="D789" s="355">
        <v>9846.2599999999984</v>
      </c>
      <c r="E789" s="355">
        <v>64971.482999999986</v>
      </c>
      <c r="F789" s="356">
        <v>11506.225</v>
      </c>
      <c r="G789" s="357">
        <v>86323.967999999993</v>
      </c>
      <c r="H789" s="54"/>
      <c r="I789" s="54"/>
      <c r="BX789" s="247"/>
      <c r="BY789" s="64"/>
      <c r="BZ789" s="254"/>
      <c r="CA789" s="254"/>
      <c r="CB789" s="254"/>
      <c r="CC789" s="254"/>
      <c r="CD789" s="254"/>
      <c r="CE789" s="247"/>
      <c r="CF789" s="64"/>
      <c r="CG789" s="255"/>
      <c r="CH789" s="255"/>
      <c r="CI789" s="255"/>
      <c r="CJ789" s="255"/>
      <c r="CK789" s="255"/>
      <c r="CL789" s="256"/>
      <c r="CM789" s="256"/>
      <c r="CN789" s="256"/>
      <c r="CO789" s="256"/>
      <c r="CP789" s="256"/>
      <c r="CQ789" s="247"/>
      <c r="CR789" s="64"/>
      <c r="CS789" s="226"/>
      <c r="CT789" s="226"/>
      <c r="CU789" s="226"/>
      <c r="CV789" s="226"/>
      <c r="CW789" s="226"/>
      <c r="CX789" s="247"/>
      <c r="CY789" s="64"/>
      <c r="CZ789" s="256"/>
      <c r="DA789" s="256"/>
      <c r="DB789" s="256"/>
      <c r="DC789" s="256"/>
      <c r="DD789" s="256"/>
    </row>
    <row r="790" spans="1:108" ht="16.5" x14ac:dyDescent="0.3">
      <c r="A790" s="410">
        <v>2020</v>
      </c>
      <c r="B790" s="64" t="s">
        <v>51</v>
      </c>
      <c r="C790" s="358" t="s">
        <v>115</v>
      </c>
      <c r="D790" s="359">
        <v>12833.189999999999</v>
      </c>
      <c r="E790" s="359">
        <v>60348.256999999969</v>
      </c>
      <c r="F790" s="360">
        <v>12109.144999999999</v>
      </c>
      <c r="G790" s="118">
        <v>85290.591999999975</v>
      </c>
      <c r="H790" s="54"/>
      <c r="I790" s="54"/>
      <c r="BX790" s="247"/>
      <c r="BY790" s="64"/>
      <c r="BZ790" s="254"/>
      <c r="CA790" s="254"/>
      <c r="CB790" s="254"/>
      <c r="CC790" s="254"/>
      <c r="CD790" s="254"/>
      <c r="CE790" s="247"/>
      <c r="CF790" s="64"/>
      <c r="CG790" s="255"/>
      <c r="CH790" s="255"/>
      <c r="CI790" s="255"/>
      <c r="CJ790" s="255"/>
      <c r="CK790" s="255"/>
      <c r="CL790" s="256"/>
      <c r="CM790" s="256"/>
      <c r="CN790" s="256"/>
      <c r="CO790" s="256"/>
      <c r="CP790" s="256"/>
      <c r="CQ790" s="247"/>
      <c r="CR790" s="64"/>
      <c r="CS790" s="226"/>
      <c r="CT790" s="226"/>
      <c r="CU790" s="226"/>
      <c r="CV790" s="226"/>
      <c r="CW790" s="226"/>
      <c r="CX790" s="247"/>
      <c r="CY790" s="64"/>
      <c r="CZ790" s="256"/>
      <c r="DA790" s="256"/>
      <c r="DB790" s="256"/>
      <c r="DC790" s="256"/>
      <c r="DD790" s="256"/>
    </row>
    <row r="791" spans="1:108" ht="16.5" x14ac:dyDescent="0.3">
      <c r="A791" s="391">
        <v>2020</v>
      </c>
      <c r="B791" s="353" t="s">
        <v>52</v>
      </c>
      <c r="C791" s="354" t="s">
        <v>115</v>
      </c>
      <c r="D791" s="355">
        <v>9291.3300000000017</v>
      </c>
      <c r="E791" s="355">
        <v>36304.775500000003</v>
      </c>
      <c r="F791" s="356">
        <v>7853.2225000000008</v>
      </c>
      <c r="G791" s="357">
        <v>53449.328000000009</v>
      </c>
      <c r="H791" s="54"/>
      <c r="I791" s="54"/>
      <c r="BX791" s="247"/>
      <c r="BY791" s="64"/>
      <c r="BZ791" s="254"/>
      <c r="CA791" s="254"/>
      <c r="CB791" s="254"/>
      <c r="CC791" s="254"/>
      <c r="CD791" s="254"/>
      <c r="CE791" s="247"/>
      <c r="CF791" s="64"/>
      <c r="CG791" s="255"/>
      <c r="CH791" s="255"/>
      <c r="CI791" s="255"/>
      <c r="CJ791" s="255"/>
      <c r="CK791" s="255"/>
      <c r="CL791" s="256"/>
      <c r="CM791" s="256"/>
      <c r="CN791" s="256"/>
      <c r="CO791" s="256"/>
      <c r="CP791" s="256"/>
      <c r="CQ791" s="247"/>
      <c r="CR791" s="64"/>
      <c r="CS791" s="226"/>
      <c r="CT791" s="226"/>
      <c r="CU791" s="226"/>
      <c r="CV791" s="226"/>
      <c r="CW791" s="226"/>
      <c r="CX791" s="247"/>
      <c r="CY791" s="64"/>
      <c r="CZ791" s="256"/>
      <c r="DA791" s="256"/>
      <c r="DB791" s="256"/>
      <c r="DC791" s="256"/>
      <c r="DD791" s="256"/>
    </row>
    <row r="792" spans="1:108" ht="16.5" x14ac:dyDescent="0.3">
      <c r="A792" s="410">
        <v>2020</v>
      </c>
      <c r="B792" s="64" t="s">
        <v>40</v>
      </c>
      <c r="C792" s="358" t="s">
        <v>115</v>
      </c>
      <c r="D792" s="359">
        <v>1463.31</v>
      </c>
      <c r="E792" s="359">
        <v>19670.66</v>
      </c>
      <c r="F792" s="360">
        <v>376.9425</v>
      </c>
      <c r="G792" s="118">
        <v>21510.912500000002</v>
      </c>
      <c r="H792" s="54"/>
      <c r="I792" s="54"/>
      <c r="BX792" s="247"/>
      <c r="BY792" s="64"/>
      <c r="BZ792" s="254"/>
      <c r="CA792" s="254"/>
      <c r="CB792" s="254"/>
      <c r="CC792" s="254"/>
      <c r="CD792" s="254"/>
      <c r="CE792" s="247"/>
      <c r="CF792" s="64"/>
      <c r="CG792" s="255"/>
      <c r="CH792" s="255"/>
      <c r="CI792" s="255"/>
      <c r="CJ792" s="255"/>
      <c r="CK792" s="255"/>
      <c r="CL792" s="256"/>
      <c r="CM792" s="256"/>
      <c r="CN792" s="256"/>
      <c r="CO792" s="256"/>
      <c r="CP792" s="256"/>
      <c r="CQ792" s="247"/>
      <c r="CR792" s="64"/>
      <c r="CS792" s="226"/>
      <c r="CT792" s="226"/>
      <c r="CU792" s="226"/>
      <c r="CV792" s="226"/>
      <c r="CW792" s="226"/>
      <c r="CX792" s="247"/>
      <c r="CY792" s="64"/>
      <c r="CZ792" s="256"/>
      <c r="DA792" s="256"/>
      <c r="DB792" s="256"/>
      <c r="DC792" s="256"/>
      <c r="DD792" s="256"/>
    </row>
    <row r="793" spans="1:108" ht="16.5" x14ac:dyDescent="0.3">
      <c r="A793" s="391">
        <v>2020</v>
      </c>
      <c r="B793" s="353" t="s">
        <v>42</v>
      </c>
      <c r="C793" s="354" t="s">
        <v>115</v>
      </c>
      <c r="D793" s="355">
        <v>7370.1349914550774</v>
      </c>
      <c r="E793" s="355">
        <v>45973.258000000009</v>
      </c>
      <c r="F793" s="356">
        <v>8988.2875000476834</v>
      </c>
      <c r="G793" s="357">
        <v>62331.680491502761</v>
      </c>
      <c r="H793" s="54"/>
      <c r="I793" s="54"/>
      <c r="BX793" s="247"/>
      <c r="BY793" s="64"/>
      <c r="BZ793" s="254"/>
      <c r="CA793" s="254"/>
      <c r="CB793" s="254"/>
      <c r="CC793" s="254"/>
      <c r="CD793" s="254"/>
      <c r="CE793" s="247"/>
      <c r="CF793" s="64"/>
      <c r="CG793" s="255"/>
      <c r="CH793" s="255"/>
      <c r="CI793" s="255"/>
      <c r="CJ793" s="255"/>
      <c r="CK793" s="255"/>
      <c r="CL793" s="256"/>
      <c r="CM793" s="256"/>
      <c r="CN793" s="256"/>
      <c r="CO793" s="256"/>
      <c r="CP793" s="256"/>
      <c r="CQ793" s="247"/>
      <c r="CR793" s="64"/>
      <c r="CS793" s="226"/>
      <c r="CT793" s="226"/>
      <c r="CU793" s="226"/>
      <c r="CV793" s="226"/>
      <c r="CW793" s="226"/>
      <c r="CX793" s="247"/>
      <c r="CY793" s="64"/>
      <c r="CZ793" s="256"/>
      <c r="DA793" s="256"/>
      <c r="DB793" s="256"/>
      <c r="DC793" s="256"/>
      <c r="DD793" s="256"/>
    </row>
    <row r="794" spans="1:108" ht="16.5" x14ac:dyDescent="0.3">
      <c r="A794" s="410">
        <v>2020</v>
      </c>
      <c r="B794" s="64" t="s">
        <v>43</v>
      </c>
      <c r="C794" s="358" t="s">
        <v>115</v>
      </c>
      <c r="D794" s="359">
        <v>9333.6239999999998</v>
      </c>
      <c r="E794" s="359">
        <v>63510.131024318696</v>
      </c>
      <c r="F794" s="360">
        <v>10544.749999594689</v>
      </c>
      <c r="G794" s="118">
        <v>83388.505023913371</v>
      </c>
      <c r="H794" s="54"/>
      <c r="I794" s="54"/>
      <c r="BX794" s="247"/>
      <c r="BY794" s="64"/>
      <c r="BZ794" s="254"/>
      <c r="CA794" s="254"/>
      <c r="CB794" s="254"/>
      <c r="CC794" s="254"/>
      <c r="CD794" s="254"/>
      <c r="CE794" s="247"/>
      <c r="CF794" s="64"/>
      <c r="CG794" s="255"/>
      <c r="CH794" s="255"/>
      <c r="CI794" s="255"/>
      <c r="CJ794" s="255"/>
      <c r="CK794" s="255"/>
      <c r="CL794" s="256"/>
      <c r="CM794" s="256"/>
      <c r="CN794" s="256"/>
      <c r="CO794" s="256"/>
      <c r="CP794" s="256"/>
      <c r="CQ794" s="247"/>
      <c r="CR794" s="64"/>
      <c r="CS794" s="226"/>
      <c r="CT794" s="226"/>
      <c r="CU794" s="226"/>
      <c r="CV794" s="226"/>
      <c r="CW794" s="226"/>
      <c r="CX794" s="247"/>
      <c r="CY794" s="64"/>
      <c r="CZ794" s="256"/>
      <c r="DA794" s="256"/>
      <c r="DB794" s="256"/>
      <c r="DC794" s="256"/>
      <c r="DD794" s="256"/>
    </row>
    <row r="795" spans="1:108" ht="16.5" x14ac:dyDescent="0.3">
      <c r="A795" s="391">
        <v>2020</v>
      </c>
      <c r="B795" s="353" t="s">
        <v>44</v>
      </c>
      <c r="C795" s="354" t="s">
        <v>115</v>
      </c>
      <c r="D795" s="355">
        <v>11675.914941406252</v>
      </c>
      <c r="E795" s="355">
        <v>83924.187951171887</v>
      </c>
      <c r="F795" s="356">
        <v>13895.834999237062</v>
      </c>
      <c r="G795" s="357">
        <v>109495.93789181519</v>
      </c>
      <c r="H795" s="54"/>
      <c r="I795" s="54"/>
      <c r="BX795" s="247"/>
      <c r="BY795" s="64"/>
      <c r="BZ795" s="254"/>
      <c r="CA795" s="254"/>
      <c r="CB795" s="254"/>
      <c r="CC795" s="254"/>
      <c r="CD795" s="254"/>
      <c r="CE795" s="247"/>
      <c r="CF795" s="64"/>
      <c r="CG795" s="255"/>
      <c r="CH795" s="255"/>
      <c r="CI795" s="255"/>
      <c r="CJ795" s="255"/>
      <c r="CK795" s="255"/>
      <c r="CL795" s="256"/>
      <c r="CM795" s="256"/>
      <c r="CN795" s="256"/>
      <c r="CO795" s="256"/>
      <c r="CP795" s="256"/>
      <c r="CQ795" s="247"/>
      <c r="CR795" s="64"/>
      <c r="CS795" s="226"/>
      <c r="CT795" s="226"/>
      <c r="CU795" s="226"/>
      <c r="CV795" s="226"/>
      <c r="CW795" s="226"/>
      <c r="CX795" s="247"/>
      <c r="CY795" s="64"/>
      <c r="CZ795" s="256"/>
      <c r="DA795" s="256"/>
      <c r="DB795" s="256"/>
      <c r="DC795" s="256"/>
      <c r="DD795" s="256"/>
    </row>
    <row r="796" spans="1:108" ht="16.5" x14ac:dyDescent="0.3">
      <c r="A796" s="410">
        <v>2020</v>
      </c>
      <c r="B796" s="64" t="s">
        <v>45</v>
      </c>
      <c r="C796" s="358" t="s">
        <v>115</v>
      </c>
      <c r="D796" s="359">
        <v>12509.836500000001</v>
      </c>
      <c r="E796" s="359">
        <v>75054.91349847411</v>
      </c>
      <c r="F796" s="360">
        <v>14019.3325</v>
      </c>
      <c r="G796" s="118">
        <v>101584.08249847412</v>
      </c>
      <c r="H796" s="54"/>
      <c r="I796" s="54"/>
      <c r="BX796" s="247"/>
      <c r="BY796" s="64"/>
      <c r="BZ796" s="254"/>
      <c r="CA796" s="254"/>
      <c r="CB796" s="254"/>
      <c r="CC796" s="254"/>
      <c r="CD796" s="254"/>
      <c r="CE796" s="247"/>
      <c r="CF796" s="64"/>
      <c r="CG796" s="255"/>
      <c r="CH796" s="255"/>
      <c r="CI796" s="255"/>
      <c r="CJ796" s="255"/>
      <c r="CK796" s="255"/>
      <c r="CL796" s="256"/>
      <c r="CM796" s="256"/>
      <c r="CN796" s="256"/>
      <c r="CO796" s="256"/>
      <c r="CP796" s="256"/>
      <c r="CQ796" s="247"/>
      <c r="CR796" s="64"/>
      <c r="CS796" s="226"/>
      <c r="CT796" s="226"/>
      <c r="CU796" s="226"/>
      <c r="CV796" s="226"/>
      <c r="CW796" s="226"/>
      <c r="CX796" s="247"/>
      <c r="CY796" s="64"/>
      <c r="CZ796" s="256"/>
      <c r="DA796" s="256"/>
      <c r="DB796" s="256"/>
      <c r="DC796" s="256"/>
      <c r="DD796" s="256"/>
    </row>
    <row r="797" spans="1:108" ht="16.5" x14ac:dyDescent="0.3">
      <c r="A797" s="391">
        <v>2020</v>
      </c>
      <c r="B797" s="353" t="s">
        <v>46</v>
      </c>
      <c r="C797" s="354" t="s">
        <v>115</v>
      </c>
      <c r="D797" s="355">
        <v>13382.399960937499</v>
      </c>
      <c r="E797" s="355">
        <v>79752.386496948238</v>
      </c>
      <c r="F797" s="356">
        <v>15654.767500667574</v>
      </c>
      <c r="G797" s="357">
        <v>108789.55395855331</v>
      </c>
      <c r="H797" s="54"/>
      <c r="I797" s="54"/>
      <c r="BX797" s="247"/>
      <c r="BY797" s="64"/>
      <c r="BZ797" s="254"/>
      <c r="CA797" s="254"/>
      <c r="CB797" s="254"/>
      <c r="CC797" s="254"/>
      <c r="CD797" s="254"/>
      <c r="CE797" s="247"/>
      <c r="CF797" s="64"/>
      <c r="CG797" s="255"/>
      <c r="CH797" s="255"/>
      <c r="CI797" s="255"/>
      <c r="CJ797" s="255"/>
      <c r="CK797" s="255"/>
      <c r="CL797" s="256"/>
      <c r="CM797" s="256"/>
      <c r="CN797" s="256"/>
      <c r="CO797" s="256"/>
      <c r="CP797" s="256"/>
      <c r="CQ797" s="247"/>
      <c r="CR797" s="64"/>
      <c r="CS797" s="226"/>
      <c r="CT797" s="226"/>
      <c r="CU797" s="226"/>
      <c r="CV797" s="226"/>
      <c r="CW797" s="226"/>
      <c r="CX797" s="247"/>
      <c r="CY797" s="64"/>
      <c r="CZ797" s="256"/>
      <c r="DA797" s="256"/>
      <c r="DB797" s="256"/>
      <c r="DC797" s="256"/>
      <c r="DD797" s="256"/>
    </row>
    <row r="798" spans="1:108" ht="16.5" x14ac:dyDescent="0.3">
      <c r="A798" s="410">
        <v>2020</v>
      </c>
      <c r="B798" s="64" t="s">
        <v>47</v>
      </c>
      <c r="C798" s="358" t="s">
        <v>115</v>
      </c>
      <c r="D798" s="359">
        <v>13953.222449951178</v>
      </c>
      <c r="E798" s="359">
        <v>75920.473513732912</v>
      </c>
      <c r="F798" s="360">
        <v>14674.949999809265</v>
      </c>
      <c r="G798" s="118">
        <v>104548.64596349336</v>
      </c>
      <c r="H798" s="54"/>
      <c r="I798" s="54"/>
      <c r="BX798" s="247"/>
      <c r="BY798" s="64"/>
      <c r="BZ798" s="254"/>
      <c r="CA798" s="254"/>
      <c r="CB798" s="254"/>
      <c r="CC798" s="254"/>
      <c r="CD798" s="254"/>
      <c r="CE798" s="247"/>
      <c r="CF798" s="64"/>
      <c r="CG798" s="255"/>
      <c r="CH798" s="255"/>
      <c r="CI798" s="255"/>
      <c r="CJ798" s="255"/>
      <c r="CK798" s="255"/>
      <c r="CL798" s="256"/>
      <c r="CM798" s="256"/>
      <c r="CN798" s="256"/>
      <c r="CO798" s="256"/>
      <c r="CP798" s="256"/>
      <c r="CQ798" s="247"/>
      <c r="CR798" s="64"/>
      <c r="CS798" s="226"/>
      <c r="CT798" s="226"/>
      <c r="CU798" s="226"/>
      <c r="CV798" s="226"/>
      <c r="CW798" s="226"/>
      <c r="CX798" s="247"/>
      <c r="CY798" s="64"/>
      <c r="CZ798" s="256"/>
      <c r="DA798" s="256"/>
      <c r="DB798" s="256"/>
      <c r="DC798" s="256"/>
      <c r="DD798" s="256"/>
    </row>
    <row r="799" spans="1:108" ht="16.5" x14ac:dyDescent="0.3">
      <c r="A799" s="391">
        <v>2020</v>
      </c>
      <c r="B799" s="353" t="s">
        <v>48</v>
      </c>
      <c r="C799" s="354" t="s">
        <v>115</v>
      </c>
      <c r="D799" s="355">
        <v>12351.230049438478</v>
      </c>
      <c r="E799" s="355">
        <v>73141.251508964531</v>
      </c>
      <c r="F799" s="356">
        <v>14284.064999618529</v>
      </c>
      <c r="G799" s="357">
        <v>99776.546558021539</v>
      </c>
      <c r="H799" s="54"/>
      <c r="I799" s="54"/>
      <c r="BX799" s="247"/>
      <c r="BY799" s="64"/>
      <c r="BZ799" s="254"/>
      <c r="CA799" s="254"/>
      <c r="CB799" s="254"/>
      <c r="CC799" s="254"/>
      <c r="CD799" s="254"/>
      <c r="CE799" s="247"/>
      <c r="CF799" s="64"/>
      <c r="CG799" s="255"/>
      <c r="CH799" s="255"/>
      <c r="CI799" s="255"/>
      <c r="CJ799" s="255"/>
      <c r="CK799" s="255"/>
      <c r="CL799" s="256"/>
      <c r="CM799" s="256"/>
      <c r="CN799" s="256"/>
      <c r="CO799" s="256"/>
      <c r="CP799" s="256"/>
      <c r="CQ799" s="247"/>
      <c r="CR799" s="64"/>
      <c r="CS799" s="226"/>
      <c r="CT799" s="226"/>
      <c r="CU799" s="226"/>
      <c r="CV799" s="226"/>
      <c r="CW799" s="226"/>
      <c r="CX799" s="247"/>
      <c r="CY799" s="64"/>
      <c r="CZ799" s="256"/>
      <c r="DA799" s="256"/>
      <c r="DB799" s="256"/>
      <c r="DC799" s="256"/>
      <c r="DD799" s="256"/>
    </row>
    <row r="800" spans="1:108" ht="16.5" x14ac:dyDescent="0.3">
      <c r="A800" s="410">
        <v>2020</v>
      </c>
      <c r="B800" s="64" t="s">
        <v>49</v>
      </c>
      <c r="C800" s="358" t="s">
        <v>115</v>
      </c>
      <c r="D800" s="359">
        <v>11492.399026550298</v>
      </c>
      <c r="E800" s="359">
        <v>59379.831500190739</v>
      </c>
      <c r="F800" s="360">
        <v>12409.122498321529</v>
      </c>
      <c r="G800" s="118">
        <v>83281.353025062563</v>
      </c>
      <c r="H800" s="54"/>
      <c r="I800" s="54"/>
      <c r="BX800" s="247"/>
      <c r="BY800" s="64"/>
      <c r="BZ800" s="254"/>
      <c r="CA800" s="254"/>
      <c r="CB800" s="254"/>
      <c r="CC800" s="254"/>
      <c r="CD800" s="254"/>
      <c r="CE800" s="247"/>
      <c r="CF800" s="64"/>
      <c r="CG800" s="255"/>
      <c r="CH800" s="255"/>
      <c r="CI800" s="255"/>
      <c r="CJ800" s="255"/>
      <c r="CK800" s="255"/>
      <c r="CL800" s="256"/>
      <c r="CM800" s="256"/>
      <c r="CN800" s="256"/>
      <c r="CO800" s="256"/>
      <c r="CP800" s="256"/>
      <c r="CQ800" s="247"/>
      <c r="CR800" s="64"/>
      <c r="CS800" s="226"/>
      <c r="CT800" s="226"/>
      <c r="CU800" s="226"/>
      <c r="CV800" s="226"/>
      <c r="CW800" s="226"/>
      <c r="CX800" s="247"/>
      <c r="CY800" s="64"/>
      <c r="CZ800" s="256"/>
      <c r="DA800" s="256"/>
      <c r="DB800" s="256"/>
      <c r="DC800" s="256"/>
      <c r="DD800" s="256"/>
    </row>
    <row r="801" spans="1:108" ht="16.5" x14ac:dyDescent="0.3">
      <c r="A801" s="391">
        <v>2021</v>
      </c>
      <c r="B801" s="353" t="s">
        <v>50</v>
      </c>
      <c r="C801" s="354" t="s">
        <v>115</v>
      </c>
      <c r="D801" s="355">
        <v>12257.99397192383</v>
      </c>
      <c r="E801" s="355">
        <v>58759.661000000007</v>
      </c>
      <c r="F801" s="356">
        <v>13970.882499999996</v>
      </c>
      <c r="G801" s="357">
        <v>84988.537471923832</v>
      </c>
      <c r="H801" s="54"/>
      <c r="I801" s="54"/>
      <c r="BX801" s="247"/>
      <c r="BY801" s="64"/>
      <c r="BZ801" s="254"/>
      <c r="CA801" s="254"/>
      <c r="CB801" s="254"/>
      <c r="CC801" s="254"/>
      <c r="CD801" s="254"/>
      <c r="CE801" s="247"/>
      <c r="CF801" s="64"/>
      <c r="CG801" s="255"/>
      <c r="CH801" s="255"/>
      <c r="CI801" s="255"/>
      <c r="CJ801" s="255"/>
      <c r="CK801" s="255"/>
      <c r="CL801" s="256"/>
      <c r="CM801" s="256"/>
      <c r="CN801" s="256"/>
      <c r="CO801" s="256"/>
      <c r="CP801" s="256"/>
      <c r="CQ801" s="247"/>
      <c r="CR801" s="64"/>
      <c r="CS801" s="226"/>
      <c r="CT801" s="226"/>
      <c r="CU801" s="226"/>
      <c r="CV801" s="226"/>
      <c r="CW801" s="226"/>
      <c r="CX801" s="247"/>
      <c r="CY801" s="64"/>
      <c r="CZ801" s="256"/>
      <c r="DA801" s="256"/>
      <c r="DB801" s="256"/>
      <c r="DC801" s="256"/>
      <c r="DD801" s="256"/>
    </row>
    <row r="802" spans="1:108" ht="16.5" x14ac:dyDescent="0.3">
      <c r="A802" s="410">
        <v>2021</v>
      </c>
      <c r="B802" s="64" t="s">
        <v>51</v>
      </c>
      <c r="C802" s="358" t="s">
        <v>115</v>
      </c>
      <c r="D802" s="359">
        <v>14309.745994999999</v>
      </c>
      <c r="E802" s="359">
        <v>54297.544000000009</v>
      </c>
      <c r="F802" s="360">
        <v>16644.045000000002</v>
      </c>
      <c r="G802" s="118">
        <v>85251.334995000012</v>
      </c>
      <c r="H802" s="54"/>
      <c r="I802" s="54"/>
      <c r="BX802" s="247"/>
      <c r="BY802" s="64"/>
      <c r="BZ802" s="254"/>
      <c r="CA802" s="254"/>
      <c r="CB802" s="254"/>
      <c r="CC802" s="254"/>
      <c r="CD802" s="254"/>
      <c r="CE802" s="247"/>
      <c r="CF802" s="64"/>
      <c r="CG802" s="255"/>
      <c r="CH802" s="255"/>
      <c r="CI802" s="255"/>
      <c r="CJ802" s="255"/>
      <c r="CK802" s="255"/>
      <c r="CL802" s="256"/>
      <c r="CM802" s="256"/>
      <c r="CN802" s="256"/>
      <c r="CO802" s="256"/>
      <c r="CP802" s="256"/>
      <c r="CQ802" s="247"/>
      <c r="CR802" s="64"/>
      <c r="CS802" s="226"/>
      <c r="CT802" s="226"/>
      <c r="CU802" s="226"/>
      <c r="CV802" s="226"/>
      <c r="CW802" s="226"/>
      <c r="CX802" s="247"/>
      <c r="CY802" s="64"/>
      <c r="CZ802" s="256"/>
      <c r="DA802" s="256"/>
      <c r="DB802" s="256"/>
      <c r="DC802" s="256"/>
      <c r="DD802" s="256"/>
    </row>
    <row r="803" spans="1:108" ht="16.5" x14ac:dyDescent="0.3">
      <c r="A803" s="391">
        <v>2021</v>
      </c>
      <c r="B803" s="353" t="s">
        <v>52</v>
      </c>
      <c r="C803" s="354" t="s">
        <v>115</v>
      </c>
      <c r="D803" s="355">
        <v>14012.198017089842</v>
      </c>
      <c r="E803" s="355">
        <v>64080.699000000015</v>
      </c>
      <c r="F803" s="356">
        <v>16237.437500000002</v>
      </c>
      <c r="G803" s="357">
        <v>94330.334517089854</v>
      </c>
      <c r="H803" s="54"/>
      <c r="I803" s="54"/>
      <c r="BX803" s="247"/>
      <c r="BY803" s="64"/>
      <c r="BZ803" s="254"/>
      <c r="CA803" s="254"/>
      <c r="CB803" s="254"/>
      <c r="CC803" s="254"/>
      <c r="CD803" s="254"/>
      <c r="CE803" s="247"/>
      <c r="CF803" s="64"/>
      <c r="CG803" s="255"/>
      <c r="CH803" s="255"/>
      <c r="CI803" s="255"/>
      <c r="CJ803" s="255"/>
      <c r="CK803" s="255"/>
      <c r="CL803" s="256"/>
      <c r="CM803" s="256"/>
      <c r="CN803" s="256"/>
      <c r="CO803" s="256"/>
      <c r="CP803" s="256"/>
      <c r="CQ803" s="247"/>
      <c r="CR803" s="64"/>
      <c r="CS803" s="226"/>
      <c r="CT803" s="226"/>
      <c r="CU803" s="226"/>
      <c r="CV803" s="226"/>
      <c r="CW803" s="226"/>
      <c r="CX803" s="247"/>
      <c r="CY803" s="64"/>
      <c r="CZ803" s="256"/>
      <c r="DA803" s="256"/>
      <c r="DB803" s="256"/>
      <c r="DC803" s="256"/>
      <c r="DD803" s="256"/>
    </row>
    <row r="804" spans="1:108" ht="16.5" x14ac:dyDescent="0.3">
      <c r="A804" s="410">
        <v>2021</v>
      </c>
      <c r="B804" s="64" t="s">
        <v>40</v>
      </c>
      <c r="C804" s="358" t="s">
        <v>115</v>
      </c>
      <c r="D804" s="359">
        <v>11122.061970703129</v>
      </c>
      <c r="E804" s="359">
        <v>56221.863500023843</v>
      </c>
      <c r="F804" s="360">
        <v>13660.247500000003</v>
      </c>
      <c r="G804" s="118">
        <v>81004.17297072697</v>
      </c>
      <c r="H804" s="54"/>
      <c r="I804" s="54"/>
      <c r="BX804" s="247"/>
      <c r="BY804" s="64"/>
      <c r="BZ804" s="254"/>
      <c r="CA804" s="254"/>
      <c r="CB804" s="254"/>
      <c r="CC804" s="254"/>
      <c r="CD804" s="254"/>
      <c r="CE804" s="247"/>
      <c r="CF804" s="64"/>
      <c r="CG804" s="255"/>
      <c r="CH804" s="255"/>
      <c r="CI804" s="255"/>
      <c r="CJ804" s="255"/>
      <c r="CK804" s="255"/>
      <c r="CL804" s="256"/>
      <c r="CM804" s="256"/>
      <c r="CN804" s="256"/>
      <c r="CO804" s="256"/>
      <c r="CP804" s="256"/>
      <c r="CQ804" s="247"/>
      <c r="CR804" s="64"/>
      <c r="CS804" s="226"/>
      <c r="CT804" s="226"/>
      <c r="CU804" s="226"/>
      <c r="CV804" s="226"/>
      <c r="CW804" s="226"/>
      <c r="CX804" s="247"/>
      <c r="CY804" s="64"/>
      <c r="CZ804" s="256"/>
      <c r="DA804" s="256"/>
      <c r="DB804" s="256"/>
      <c r="DC804" s="256"/>
      <c r="DD804" s="256"/>
    </row>
    <row r="805" spans="1:108" ht="16.5" x14ac:dyDescent="0.3">
      <c r="A805" s="391">
        <v>2021</v>
      </c>
      <c r="B805" s="353" t="s">
        <v>42</v>
      </c>
      <c r="C805" s="354" t="s">
        <v>115</v>
      </c>
      <c r="D805" s="355">
        <v>458.37800000000004</v>
      </c>
      <c r="E805" s="355">
        <v>10414.972503100933</v>
      </c>
      <c r="F805" s="356">
        <v>926.65250000000003</v>
      </c>
      <c r="G805" s="357">
        <v>11800.003003100932</v>
      </c>
      <c r="H805" s="54"/>
      <c r="I805" s="54"/>
      <c r="BX805" s="247"/>
      <c r="BY805" s="64"/>
      <c r="BZ805" s="254"/>
      <c r="CA805" s="254"/>
      <c r="CB805" s="254"/>
      <c r="CC805" s="254"/>
      <c r="CD805" s="254"/>
      <c r="CE805" s="247"/>
      <c r="CF805" s="64"/>
      <c r="CG805" s="255"/>
      <c r="CH805" s="255"/>
      <c r="CI805" s="255"/>
      <c r="CJ805" s="255"/>
      <c r="CK805" s="255"/>
      <c r="CL805" s="256"/>
      <c r="CM805" s="256"/>
      <c r="CN805" s="256"/>
      <c r="CO805" s="256"/>
      <c r="CP805" s="256"/>
      <c r="CQ805" s="247"/>
      <c r="CR805" s="64"/>
      <c r="CS805" s="226"/>
      <c r="CT805" s="226"/>
      <c r="CU805" s="226"/>
      <c r="CV805" s="226"/>
      <c r="CW805" s="226"/>
      <c r="CX805" s="247"/>
      <c r="CY805" s="64"/>
      <c r="CZ805" s="256"/>
      <c r="DA805" s="256"/>
      <c r="DB805" s="256"/>
      <c r="DC805" s="256"/>
      <c r="DD805" s="256"/>
    </row>
    <row r="806" spans="1:108" ht="16.5" x14ac:dyDescent="0.3">
      <c r="A806" s="410">
        <v>2021</v>
      </c>
      <c r="B806" s="64" t="s">
        <v>43</v>
      </c>
      <c r="C806" s="358" t="s">
        <v>115</v>
      </c>
      <c r="D806" s="359">
        <v>11409.005014648439</v>
      </c>
      <c r="E806" s="359">
        <v>64911.829000762933</v>
      </c>
      <c r="F806" s="360">
        <v>13292.227500000005</v>
      </c>
      <c r="G806" s="118">
        <v>89613.061515411377</v>
      </c>
      <c r="H806" s="54"/>
      <c r="I806" s="54"/>
      <c r="BX806" s="247"/>
      <c r="BY806" s="64"/>
      <c r="BZ806" s="254"/>
      <c r="CA806" s="254"/>
      <c r="CB806" s="254"/>
      <c r="CC806" s="254"/>
      <c r="CD806" s="254"/>
      <c r="CE806" s="247"/>
      <c r="CF806" s="64"/>
      <c r="CG806" s="255"/>
      <c r="CH806" s="255"/>
      <c r="CI806" s="255"/>
      <c r="CJ806" s="255"/>
      <c r="CK806" s="255"/>
      <c r="CL806" s="256"/>
      <c r="CM806" s="256"/>
      <c r="CN806" s="256"/>
      <c r="CO806" s="256"/>
      <c r="CP806" s="256"/>
      <c r="CQ806" s="247"/>
      <c r="CR806" s="64"/>
      <c r="CS806" s="226"/>
      <c r="CT806" s="226"/>
      <c r="CU806" s="226"/>
      <c r="CV806" s="226"/>
      <c r="CW806" s="226"/>
      <c r="CX806" s="247"/>
      <c r="CY806" s="64"/>
      <c r="CZ806" s="256"/>
      <c r="DA806" s="256"/>
      <c r="DB806" s="256"/>
      <c r="DC806" s="256"/>
      <c r="DD806" s="256"/>
    </row>
    <row r="807" spans="1:108" ht="16.5" x14ac:dyDescent="0.3">
      <c r="A807" s="391">
        <v>2021</v>
      </c>
      <c r="B807" s="353" t="s">
        <v>44</v>
      </c>
      <c r="C807" s="354" t="s">
        <v>115</v>
      </c>
      <c r="D807" s="355">
        <v>16184.511919433593</v>
      </c>
      <c r="E807" s="355">
        <v>65455.758000002977</v>
      </c>
      <c r="F807" s="356">
        <v>17884.990001430509</v>
      </c>
      <c r="G807" s="357">
        <v>99525.259920867102</v>
      </c>
      <c r="H807" s="54"/>
      <c r="I807" s="54"/>
      <c r="BX807" s="247"/>
      <c r="BY807" s="64"/>
      <c r="BZ807" s="254"/>
      <c r="CA807" s="254"/>
      <c r="CB807" s="254"/>
      <c r="CC807" s="254"/>
      <c r="CD807" s="254"/>
      <c r="CE807" s="247"/>
      <c r="CF807" s="64"/>
      <c r="CG807" s="255"/>
      <c r="CH807" s="255"/>
      <c r="CI807" s="255"/>
      <c r="CJ807" s="255"/>
      <c r="CK807" s="255"/>
      <c r="CL807" s="256"/>
      <c r="CM807" s="256"/>
      <c r="CN807" s="256"/>
      <c r="CO807" s="256"/>
      <c r="CP807" s="256"/>
      <c r="CQ807" s="247"/>
      <c r="CR807" s="64"/>
      <c r="CS807" s="226"/>
      <c r="CT807" s="226"/>
      <c r="CU807" s="226"/>
      <c r="CV807" s="226"/>
      <c r="CW807" s="226"/>
      <c r="CX807" s="247"/>
      <c r="CY807" s="64"/>
      <c r="CZ807" s="256"/>
      <c r="DA807" s="256"/>
      <c r="DB807" s="256"/>
      <c r="DC807" s="256"/>
      <c r="DD807" s="256"/>
    </row>
    <row r="808" spans="1:108" ht="16.5" x14ac:dyDescent="0.3">
      <c r="A808" s="410">
        <v>2021</v>
      </c>
      <c r="B808" s="64" t="s">
        <v>45</v>
      </c>
      <c r="C808" s="358" t="s">
        <v>115</v>
      </c>
      <c r="D808" s="359">
        <v>16926.155026855464</v>
      </c>
      <c r="E808" s="359">
        <v>59136.884498474727</v>
      </c>
      <c r="F808" s="360">
        <v>17984.479999237061</v>
      </c>
      <c r="G808" s="118">
        <v>94047.519524567251</v>
      </c>
      <c r="H808" s="54"/>
      <c r="I808" s="54"/>
      <c r="BX808" s="247"/>
      <c r="BY808" s="64"/>
      <c r="BZ808" s="254"/>
      <c r="CA808" s="254"/>
      <c r="CB808" s="254"/>
      <c r="CC808" s="254"/>
      <c r="CD808" s="254"/>
      <c r="CE808" s="247"/>
      <c r="CF808" s="64"/>
      <c r="CG808" s="255"/>
      <c r="CH808" s="255"/>
      <c r="CI808" s="255"/>
      <c r="CJ808" s="255"/>
      <c r="CK808" s="255"/>
      <c r="CL808" s="256"/>
      <c r="CM808" s="256"/>
      <c r="CN808" s="256"/>
      <c r="CO808" s="256"/>
      <c r="CP808" s="256"/>
      <c r="CQ808" s="247"/>
      <c r="CR808" s="64"/>
      <c r="CS808" s="226"/>
      <c r="CT808" s="226"/>
      <c r="CU808" s="226"/>
      <c r="CV808" s="226"/>
      <c r="CW808" s="226"/>
      <c r="CX808" s="247"/>
      <c r="CY808" s="64"/>
      <c r="CZ808" s="256"/>
      <c r="DA808" s="256"/>
      <c r="DB808" s="256"/>
      <c r="DC808" s="256"/>
      <c r="DD808" s="256"/>
    </row>
    <row r="809" spans="1:108" ht="16.5" x14ac:dyDescent="0.3">
      <c r="A809" s="391">
        <v>2021</v>
      </c>
      <c r="B809" s="353" t="s">
        <v>46</v>
      </c>
      <c r="C809" s="354" t="s">
        <v>115</v>
      </c>
      <c r="D809" s="355">
        <v>17190.532421875003</v>
      </c>
      <c r="E809" s="355">
        <v>67562.111000095392</v>
      </c>
      <c r="F809" s="356">
        <v>18081.63749847412</v>
      </c>
      <c r="G809" s="357">
        <v>102834.28092044452</v>
      </c>
      <c r="H809" s="54"/>
      <c r="I809" s="54"/>
      <c r="BX809" s="247"/>
      <c r="BY809" s="64"/>
      <c r="BZ809" s="254"/>
      <c r="CA809" s="254"/>
      <c r="CB809" s="254"/>
      <c r="CC809" s="254"/>
      <c r="CD809" s="254"/>
      <c r="CE809" s="247"/>
      <c r="CF809" s="64"/>
      <c r="CG809" s="255"/>
      <c r="CH809" s="255"/>
      <c r="CI809" s="255"/>
      <c r="CJ809" s="255"/>
      <c r="CK809" s="255"/>
      <c r="CL809" s="256"/>
      <c r="CM809" s="256"/>
      <c r="CN809" s="256"/>
      <c r="CO809" s="256"/>
      <c r="CP809" s="256"/>
      <c r="CQ809" s="247"/>
      <c r="CR809" s="64"/>
      <c r="CS809" s="226"/>
      <c r="CT809" s="226"/>
      <c r="CU809" s="226"/>
      <c r="CV809" s="226"/>
      <c r="CW809" s="226"/>
      <c r="CX809" s="247"/>
      <c r="CY809" s="64"/>
      <c r="CZ809" s="256"/>
      <c r="DA809" s="256"/>
      <c r="DB809" s="256"/>
      <c r="DC809" s="256"/>
      <c r="DD809" s="256"/>
    </row>
    <row r="810" spans="1:108" ht="16.5" x14ac:dyDescent="0.3">
      <c r="A810" s="410">
        <v>2021</v>
      </c>
      <c r="B810" s="64" t="s">
        <v>47</v>
      </c>
      <c r="C810" s="358" t="s">
        <v>115</v>
      </c>
      <c r="D810" s="359">
        <v>18330.119960937511</v>
      </c>
      <c r="E810" s="359">
        <v>71250.714047599802</v>
      </c>
      <c r="F810" s="360">
        <v>17122.582491264344</v>
      </c>
      <c r="G810" s="118">
        <v>106703.41649980165</v>
      </c>
      <c r="H810" s="54"/>
      <c r="I810" s="54"/>
      <c r="BX810" s="247"/>
      <c r="BY810" s="64"/>
      <c r="BZ810" s="254"/>
      <c r="CA810" s="254"/>
      <c r="CB810" s="254"/>
      <c r="CC810" s="254"/>
      <c r="CD810" s="254"/>
      <c r="CE810" s="247"/>
      <c r="CF810" s="64"/>
      <c r="CG810" s="255"/>
      <c r="CH810" s="255"/>
      <c r="CI810" s="255"/>
      <c r="CJ810" s="255"/>
      <c r="CK810" s="255"/>
      <c r="CL810" s="256"/>
      <c r="CM810" s="256"/>
      <c r="CN810" s="256"/>
      <c r="CO810" s="256"/>
      <c r="CP810" s="256"/>
      <c r="CQ810" s="247"/>
      <c r="CR810" s="64"/>
      <c r="CS810" s="226"/>
      <c r="CT810" s="226"/>
      <c r="CU810" s="226"/>
      <c r="CV810" s="226"/>
      <c r="CW810" s="226"/>
      <c r="CX810" s="247"/>
      <c r="CY810" s="64"/>
      <c r="CZ810" s="256"/>
      <c r="DA810" s="256"/>
      <c r="DB810" s="256"/>
      <c r="DC810" s="256"/>
      <c r="DD810" s="256"/>
    </row>
    <row r="811" spans="1:108" ht="16.5" x14ac:dyDescent="0.3">
      <c r="A811" s="391">
        <v>2021</v>
      </c>
      <c r="B811" s="353" t="s">
        <v>48</v>
      </c>
      <c r="C811" s="354" t="s">
        <v>115</v>
      </c>
      <c r="D811" s="355">
        <v>17318.790048828123</v>
      </c>
      <c r="E811" s="355">
        <v>74585.512499832155</v>
      </c>
      <c r="F811" s="356">
        <v>17545.126496089935</v>
      </c>
      <c r="G811" s="357">
        <v>109449.42904475021</v>
      </c>
      <c r="H811" s="54"/>
      <c r="I811" s="54"/>
      <c r="BX811" s="247"/>
      <c r="BY811" s="64"/>
      <c r="BZ811" s="254"/>
      <c r="CA811" s="254"/>
      <c r="CB811" s="254"/>
      <c r="CC811" s="254"/>
      <c r="CD811" s="254"/>
      <c r="CE811" s="247"/>
      <c r="CF811" s="64"/>
      <c r="CG811" s="255"/>
      <c r="CH811" s="255"/>
      <c r="CI811" s="255"/>
      <c r="CJ811" s="255"/>
      <c r="CK811" s="255"/>
      <c r="CL811" s="256"/>
      <c r="CM811" s="256"/>
      <c r="CN811" s="256"/>
      <c r="CO811" s="256"/>
      <c r="CP811" s="256"/>
      <c r="CQ811" s="247"/>
      <c r="CR811" s="64"/>
      <c r="CS811" s="226"/>
      <c r="CT811" s="226"/>
      <c r="CU811" s="226"/>
      <c r="CV811" s="226"/>
      <c r="CW811" s="226"/>
      <c r="CX811" s="247"/>
      <c r="CY811" s="64"/>
      <c r="CZ811" s="256"/>
      <c r="DA811" s="256"/>
      <c r="DB811" s="256"/>
      <c r="DC811" s="256"/>
      <c r="DD811" s="256"/>
    </row>
    <row r="812" spans="1:108" ht="16.5" x14ac:dyDescent="0.3">
      <c r="A812" s="410">
        <v>2021</v>
      </c>
      <c r="B812" s="64" t="s">
        <v>49</v>
      </c>
      <c r="C812" s="358" t="s">
        <v>115</v>
      </c>
      <c r="D812" s="359">
        <v>15662.061009765617</v>
      </c>
      <c r="E812" s="359">
        <v>74887.302522508224</v>
      </c>
      <c r="F812" s="360">
        <v>15976.563994659426</v>
      </c>
      <c r="G812" s="118">
        <v>106525.92752693326</v>
      </c>
      <c r="H812" s="54"/>
      <c r="I812" s="54"/>
      <c r="BX812" s="247"/>
      <c r="BY812" s="64"/>
      <c r="BZ812" s="254"/>
      <c r="CA812" s="254"/>
      <c r="CB812" s="254"/>
      <c r="CC812" s="254"/>
      <c r="CD812" s="254"/>
      <c r="CE812" s="247"/>
      <c r="CF812" s="64"/>
      <c r="CG812" s="255"/>
      <c r="CH812" s="255"/>
      <c r="CI812" s="255"/>
      <c r="CJ812" s="255"/>
      <c r="CK812" s="255"/>
      <c r="CL812" s="256"/>
      <c r="CM812" s="256"/>
      <c r="CN812" s="256"/>
      <c r="CO812" s="256"/>
      <c r="CP812" s="256"/>
      <c r="CQ812" s="247"/>
      <c r="CR812" s="64"/>
      <c r="CS812" s="226"/>
      <c r="CT812" s="226"/>
      <c r="CU812" s="226"/>
      <c r="CV812" s="226"/>
      <c r="CW812" s="226"/>
      <c r="CX812" s="247"/>
      <c r="CY812" s="64"/>
      <c r="CZ812" s="256"/>
      <c r="DA812" s="256"/>
      <c r="DB812" s="256"/>
      <c r="DC812" s="256"/>
      <c r="DD812" s="256"/>
    </row>
    <row r="813" spans="1:108" ht="16.5" x14ac:dyDescent="0.3">
      <c r="A813" s="391">
        <v>2022</v>
      </c>
      <c r="B813" s="353" t="s">
        <v>50</v>
      </c>
      <c r="C813" s="354" t="s">
        <v>115</v>
      </c>
      <c r="D813" s="355">
        <v>13072.770049743658</v>
      </c>
      <c r="E813" s="355">
        <v>57918.068551498429</v>
      </c>
      <c r="F813" s="356">
        <v>15371.921002670289</v>
      </c>
      <c r="G813" s="357">
        <v>86362.759603912389</v>
      </c>
      <c r="H813" s="54"/>
      <c r="I813" s="54"/>
      <c r="BX813" s="247"/>
      <c r="BY813" s="64"/>
      <c r="BZ813" s="254"/>
      <c r="CA813" s="254"/>
      <c r="CB813" s="254"/>
      <c r="CC813" s="254"/>
      <c r="CD813" s="254"/>
      <c r="CE813" s="247"/>
      <c r="CF813" s="64"/>
      <c r="CG813" s="255"/>
      <c r="CH813" s="255"/>
      <c r="CI813" s="255"/>
      <c r="CJ813" s="255"/>
      <c r="CK813" s="255"/>
      <c r="CL813" s="256"/>
      <c r="CM813" s="256"/>
      <c r="CN813" s="256"/>
      <c r="CO813" s="256"/>
      <c r="CP813" s="256"/>
      <c r="CQ813" s="247"/>
      <c r="CR813" s="64"/>
      <c r="CS813" s="226"/>
      <c r="CT813" s="226"/>
      <c r="CU813" s="226"/>
      <c r="CV813" s="226"/>
      <c r="CW813" s="226"/>
      <c r="CX813" s="247"/>
      <c r="CY813" s="64"/>
      <c r="CZ813" s="256"/>
      <c r="DA813" s="256"/>
      <c r="DB813" s="256"/>
      <c r="DC813" s="256"/>
      <c r="DD813" s="256"/>
    </row>
    <row r="814" spans="1:108" ht="16.5" x14ac:dyDescent="0.3">
      <c r="A814" s="410">
        <v>2022</v>
      </c>
      <c r="B814" s="64" t="s">
        <v>51</v>
      </c>
      <c r="C814" s="358" t="s">
        <v>115</v>
      </c>
      <c r="D814" s="359">
        <v>17264.880107421879</v>
      </c>
      <c r="E814" s="359">
        <v>61507.323494659438</v>
      </c>
      <c r="F814" s="360">
        <v>17294.082499237058</v>
      </c>
      <c r="G814" s="118">
        <v>96066.286101318372</v>
      </c>
      <c r="H814" s="54"/>
      <c r="I814" s="54"/>
      <c r="BX814" s="247"/>
      <c r="BY814" s="64"/>
      <c r="BZ814" s="254"/>
      <c r="CA814" s="254"/>
      <c r="CB814" s="254"/>
      <c r="CC814" s="254"/>
      <c r="CD814" s="254"/>
      <c r="CE814" s="247"/>
      <c r="CF814" s="64"/>
      <c r="CG814" s="255"/>
      <c r="CH814" s="255"/>
      <c r="CI814" s="255"/>
      <c r="CJ814" s="255"/>
      <c r="CK814" s="255"/>
      <c r="CL814" s="256"/>
      <c r="CM814" s="256"/>
      <c r="CN814" s="256"/>
      <c r="CO814" s="256"/>
      <c r="CP814" s="256"/>
      <c r="CQ814" s="247"/>
      <c r="CR814" s="64"/>
      <c r="CS814" s="226"/>
      <c r="CT814" s="226"/>
      <c r="CU814" s="226"/>
      <c r="CV814" s="226"/>
      <c r="CW814" s="226"/>
      <c r="CX814" s="247"/>
      <c r="CY814" s="64"/>
      <c r="CZ814" s="256"/>
      <c r="DA814" s="256"/>
      <c r="DB814" s="256"/>
      <c r="DC814" s="256"/>
      <c r="DD814" s="256"/>
    </row>
    <row r="815" spans="1:108" ht="16.5" x14ac:dyDescent="0.3">
      <c r="A815" s="391">
        <v>2022</v>
      </c>
      <c r="B815" s="353" t="s">
        <v>52</v>
      </c>
      <c r="C815" s="354" t="s">
        <v>115</v>
      </c>
      <c r="D815" s="355">
        <v>19430.697545471194</v>
      </c>
      <c r="E815" s="355">
        <v>69703.055974918403</v>
      </c>
      <c r="F815" s="356">
        <v>18450.977497043605</v>
      </c>
      <c r="G815" s="357">
        <v>107584.73101743322</v>
      </c>
      <c r="H815" s="54"/>
      <c r="I815" s="54"/>
      <c r="BX815" s="247"/>
      <c r="BY815" s="64"/>
      <c r="BZ815" s="254"/>
      <c r="CA815" s="254"/>
      <c r="CB815" s="254"/>
      <c r="CC815" s="254"/>
      <c r="CD815" s="254"/>
      <c r="CE815" s="247"/>
      <c r="CF815" s="64"/>
      <c r="CG815" s="255"/>
      <c r="CH815" s="255"/>
      <c r="CI815" s="255"/>
      <c r="CJ815" s="255"/>
      <c r="CK815" s="255"/>
      <c r="CL815" s="256"/>
      <c r="CM815" s="256"/>
      <c r="CN815" s="256"/>
      <c r="CO815" s="256"/>
      <c r="CP815" s="256"/>
      <c r="CQ815" s="247"/>
      <c r="CR815" s="64"/>
      <c r="CS815" s="226"/>
      <c r="CT815" s="226"/>
      <c r="CU815" s="226"/>
      <c r="CV815" s="226"/>
      <c r="CW815" s="226"/>
      <c r="CX815" s="247"/>
      <c r="CY815" s="64"/>
      <c r="CZ815" s="256"/>
      <c r="DA815" s="256"/>
      <c r="DB815" s="256"/>
      <c r="DC815" s="256"/>
      <c r="DD815" s="256"/>
    </row>
    <row r="816" spans="1:108" ht="16.5" x14ac:dyDescent="0.3">
      <c r="A816" s="410">
        <v>2022</v>
      </c>
      <c r="B816" s="64" t="s">
        <v>40</v>
      </c>
      <c r="C816" s="358" t="s">
        <v>115</v>
      </c>
      <c r="D816" s="359">
        <v>16705.565078735355</v>
      </c>
      <c r="E816" s="359">
        <v>68042.901421973031</v>
      </c>
      <c r="F816" s="360">
        <v>17728.72600152588</v>
      </c>
      <c r="G816" s="118">
        <v>102477.19250223426</v>
      </c>
      <c r="H816" s="54"/>
      <c r="I816" s="54"/>
      <c r="BX816" s="247"/>
      <c r="BY816" s="64"/>
      <c r="BZ816" s="254"/>
      <c r="CA816" s="254"/>
      <c r="CB816" s="254"/>
      <c r="CC816" s="254"/>
      <c r="CD816" s="254"/>
      <c r="CE816" s="247"/>
      <c r="CF816" s="64"/>
      <c r="CG816" s="255"/>
      <c r="CH816" s="255"/>
      <c r="CI816" s="255"/>
      <c r="CJ816" s="255"/>
      <c r="CK816" s="255"/>
      <c r="CL816" s="256"/>
      <c r="CM816" s="256"/>
      <c r="CN816" s="256"/>
      <c r="CO816" s="256"/>
      <c r="CP816" s="256"/>
      <c r="CQ816" s="247"/>
      <c r="CR816" s="64"/>
      <c r="CS816" s="226"/>
      <c r="CT816" s="226"/>
      <c r="CU816" s="226"/>
      <c r="CV816" s="226"/>
      <c r="CW816" s="226"/>
      <c r="CX816" s="247"/>
      <c r="CY816" s="64"/>
      <c r="CZ816" s="256"/>
      <c r="DA816" s="256"/>
      <c r="DB816" s="256"/>
      <c r="DC816" s="256"/>
      <c r="DD816" s="256"/>
    </row>
    <row r="817" spans="1:108" ht="16.5" x14ac:dyDescent="0.3">
      <c r="A817" s="391">
        <v>2022</v>
      </c>
      <c r="B817" s="353" t="s">
        <v>42</v>
      </c>
      <c r="C817" s="354" t="s">
        <v>115</v>
      </c>
      <c r="D817" s="355">
        <v>18584.646067749032</v>
      </c>
      <c r="E817" s="355">
        <v>67238.241174877316</v>
      </c>
      <c r="F817" s="356">
        <v>19641.956500930784</v>
      </c>
      <c r="G817" s="357">
        <v>105464.84374355714</v>
      </c>
      <c r="H817" s="54"/>
      <c r="I817" s="54"/>
      <c r="BX817" s="247"/>
      <c r="BY817" s="64"/>
      <c r="BZ817" s="254"/>
      <c r="CA817" s="254"/>
      <c r="CB817" s="254"/>
      <c r="CC817" s="254"/>
      <c r="CD817" s="254"/>
      <c r="CE817" s="247"/>
      <c r="CF817" s="64"/>
      <c r="CG817" s="255"/>
      <c r="CH817" s="255"/>
      <c r="CI817" s="255"/>
      <c r="CJ817" s="255"/>
      <c r="CK817" s="255"/>
      <c r="CL817" s="256"/>
      <c r="CM817" s="256"/>
      <c r="CN817" s="256"/>
      <c r="CO817" s="256"/>
      <c r="CP817" s="256"/>
      <c r="CQ817" s="247"/>
      <c r="CR817" s="64"/>
      <c r="CS817" s="226"/>
      <c r="CT817" s="226"/>
      <c r="CU817" s="226"/>
      <c r="CV817" s="226"/>
      <c r="CW817" s="226"/>
      <c r="CX817" s="247"/>
      <c r="CY817" s="64"/>
      <c r="CZ817" s="256"/>
      <c r="DA817" s="256"/>
      <c r="DB817" s="256"/>
      <c r="DC817" s="256"/>
      <c r="DD817" s="256"/>
    </row>
    <row r="818" spans="1:108" ht="16.5" x14ac:dyDescent="0.3">
      <c r="A818" s="410">
        <v>2022</v>
      </c>
      <c r="B818" s="64" t="s">
        <v>43</v>
      </c>
      <c r="C818" s="358" t="s">
        <v>115</v>
      </c>
      <c r="D818" s="359">
        <v>19993.767487487792</v>
      </c>
      <c r="E818" s="359">
        <v>68428.991888957942</v>
      </c>
      <c r="F818" s="360">
        <v>18140.244999153139</v>
      </c>
      <c r="G818" s="118">
        <v>106563.00437559887</v>
      </c>
      <c r="H818" s="54"/>
      <c r="I818" s="54"/>
      <c r="BX818" s="247"/>
      <c r="BY818" s="64"/>
      <c r="BZ818" s="254"/>
      <c r="CA818" s="254"/>
      <c r="CB818" s="254"/>
      <c r="CC818" s="254"/>
      <c r="CD818" s="254"/>
      <c r="CE818" s="247"/>
      <c r="CF818" s="64"/>
      <c r="CG818" s="255"/>
      <c r="CH818" s="255"/>
      <c r="CI818" s="255"/>
      <c r="CJ818" s="255"/>
      <c r="CK818" s="255"/>
      <c r="CL818" s="256"/>
      <c r="CM818" s="256"/>
      <c r="CN818" s="256"/>
      <c r="CO818" s="256"/>
      <c r="CP818" s="256"/>
      <c r="CQ818" s="247"/>
      <c r="CR818" s="64"/>
      <c r="CS818" s="226"/>
      <c r="CT818" s="226"/>
      <c r="CU818" s="226"/>
      <c r="CV818" s="226"/>
      <c r="CW818" s="226"/>
      <c r="CX818" s="247"/>
      <c r="CY818" s="64"/>
      <c r="CZ818" s="256"/>
      <c r="DA818" s="256"/>
      <c r="DB818" s="256"/>
      <c r="DC818" s="256"/>
      <c r="DD818" s="256"/>
    </row>
    <row r="819" spans="1:108" ht="16.5" x14ac:dyDescent="0.3">
      <c r="A819" s="391">
        <v>2022</v>
      </c>
      <c r="B819" s="353" t="s">
        <v>44</v>
      </c>
      <c r="C819" s="354" t="s">
        <v>115</v>
      </c>
      <c r="D819" s="355">
        <v>21440.203499999996</v>
      </c>
      <c r="E819" s="355">
        <v>68647.575203048516</v>
      </c>
      <c r="F819" s="356">
        <v>16890.820499999998</v>
      </c>
      <c r="G819" s="357">
        <v>106978.59920304851</v>
      </c>
      <c r="H819" s="54"/>
      <c r="I819" s="54"/>
      <c r="BX819" s="247"/>
      <c r="BY819" s="64"/>
      <c r="BZ819" s="254"/>
      <c r="CA819" s="254"/>
      <c r="CB819" s="254"/>
      <c r="CC819" s="254"/>
      <c r="CD819" s="254"/>
      <c r="CE819" s="247"/>
      <c r="CF819" s="64"/>
      <c r="CG819" s="255"/>
      <c r="CH819" s="255"/>
      <c r="CI819" s="255"/>
      <c r="CJ819" s="255"/>
      <c r="CK819" s="255"/>
      <c r="CL819" s="256"/>
      <c r="CM819" s="256"/>
      <c r="CN819" s="256"/>
      <c r="CO819" s="256"/>
      <c r="CP819" s="256"/>
      <c r="CQ819" s="247"/>
      <c r="CR819" s="64"/>
      <c r="CS819" s="226"/>
      <c r="CT819" s="226"/>
      <c r="CU819" s="226"/>
      <c r="CV819" s="226"/>
      <c r="CW819" s="226"/>
      <c r="CX819" s="247"/>
      <c r="CY819" s="64"/>
      <c r="CZ819" s="256"/>
      <c r="DA819" s="256"/>
      <c r="DB819" s="256"/>
      <c r="DC819" s="256"/>
      <c r="DD819" s="256"/>
    </row>
    <row r="820" spans="1:108" ht="16.5" x14ac:dyDescent="0.3">
      <c r="A820" s="410">
        <v>2022</v>
      </c>
      <c r="B820" s="64" t="s">
        <v>45</v>
      </c>
      <c r="C820" s="358" t="s">
        <v>115</v>
      </c>
      <c r="D820" s="359">
        <v>24003.307521362309</v>
      </c>
      <c r="E820" s="359">
        <v>73118.995952441517</v>
      </c>
      <c r="F820" s="360">
        <v>19397.528996757508</v>
      </c>
      <c r="G820" s="118">
        <v>116519.83247056135</v>
      </c>
      <c r="H820" s="54"/>
      <c r="I820" s="54"/>
      <c r="BX820" s="247"/>
      <c r="BY820" s="64"/>
      <c r="BZ820" s="254"/>
      <c r="CA820" s="254"/>
      <c r="CB820" s="254"/>
      <c r="CC820" s="254"/>
      <c r="CD820" s="254"/>
      <c r="CE820" s="247"/>
      <c r="CF820" s="64"/>
      <c r="CG820" s="255"/>
      <c r="CH820" s="255"/>
      <c r="CI820" s="255"/>
      <c r="CJ820" s="255"/>
      <c r="CK820" s="255"/>
      <c r="CL820" s="256"/>
      <c r="CM820" s="256"/>
      <c r="CN820" s="256"/>
      <c r="CO820" s="256"/>
      <c r="CP820" s="256"/>
      <c r="CQ820" s="247"/>
      <c r="CR820" s="64"/>
      <c r="CS820" s="226"/>
      <c r="CT820" s="226"/>
      <c r="CU820" s="226"/>
      <c r="CV820" s="226"/>
      <c r="CW820" s="226"/>
      <c r="CX820" s="247"/>
      <c r="CY820" s="64"/>
      <c r="CZ820" s="256"/>
      <c r="DA820" s="256"/>
      <c r="DB820" s="256"/>
      <c r="DC820" s="256"/>
      <c r="DD820" s="256"/>
    </row>
    <row r="821" spans="1:108" ht="16.5" x14ac:dyDescent="0.3">
      <c r="A821" s="391">
        <v>2022</v>
      </c>
      <c r="B821" s="353" t="s">
        <v>46</v>
      </c>
      <c r="C821" s="354" t="s">
        <v>115</v>
      </c>
      <c r="D821" s="355">
        <v>25619.743000000002</v>
      </c>
      <c r="E821" s="355">
        <v>75504.983716961884</v>
      </c>
      <c r="F821" s="356">
        <v>18246.397999999994</v>
      </c>
      <c r="G821" s="357">
        <v>119371.12471696189</v>
      </c>
      <c r="H821" s="54"/>
      <c r="I821" s="54"/>
      <c r="BX821" s="247"/>
      <c r="BY821" s="64"/>
      <c r="BZ821" s="254"/>
      <c r="CA821" s="254"/>
      <c r="CB821" s="254"/>
      <c r="CC821" s="254"/>
      <c r="CD821" s="254"/>
      <c r="CE821" s="247"/>
      <c r="CF821" s="64"/>
      <c r="CG821" s="255"/>
      <c r="CH821" s="255"/>
      <c r="CI821" s="255"/>
      <c r="CJ821" s="255"/>
      <c r="CK821" s="255"/>
      <c r="CL821" s="256"/>
      <c r="CM821" s="256"/>
      <c r="CN821" s="256"/>
      <c r="CO821" s="256"/>
      <c r="CP821" s="256"/>
      <c r="CQ821" s="247"/>
      <c r="CR821" s="64"/>
      <c r="CS821" s="226"/>
      <c r="CT821" s="226"/>
      <c r="CU821" s="226"/>
      <c r="CV821" s="226"/>
      <c r="CW821" s="226"/>
      <c r="CX821" s="247"/>
      <c r="CY821" s="64"/>
      <c r="CZ821" s="256"/>
      <c r="DA821" s="256"/>
      <c r="DB821" s="256"/>
      <c r="DC821" s="256"/>
      <c r="DD821" s="256"/>
    </row>
    <row r="822" spans="1:108" ht="16.5" x14ac:dyDescent="0.3">
      <c r="A822" s="411">
        <v>2022</v>
      </c>
      <c r="B822" s="64" t="s">
        <v>47</v>
      </c>
      <c r="C822" s="358" t="s">
        <v>115</v>
      </c>
      <c r="D822" s="359">
        <v>21652.150002441398</v>
      </c>
      <c r="E822" s="359">
        <v>67100.029088850381</v>
      </c>
      <c r="F822" s="360">
        <v>14705.576500457764</v>
      </c>
      <c r="G822" s="118">
        <v>103457.75559174956</v>
      </c>
      <c r="H822" s="54"/>
      <c r="I822" s="54"/>
      <c r="BX822" s="247"/>
      <c r="BY822" s="64"/>
      <c r="BZ822" s="254"/>
      <c r="CA822" s="254"/>
      <c r="CB822" s="254"/>
      <c r="CC822" s="254"/>
      <c r="CD822" s="254"/>
      <c r="CE822" s="247"/>
      <c r="CF822" s="64"/>
      <c r="CG822" s="255"/>
      <c r="CH822" s="255"/>
      <c r="CI822" s="255"/>
      <c r="CJ822" s="255"/>
      <c r="CK822" s="255"/>
      <c r="CL822" s="256"/>
      <c r="CM822" s="256"/>
      <c r="CN822" s="256"/>
      <c r="CO822" s="256"/>
      <c r="CP822" s="256"/>
      <c r="CQ822" s="247"/>
      <c r="CR822" s="64"/>
      <c r="CS822" s="226"/>
      <c r="CT822" s="226"/>
      <c r="CU822" s="226"/>
      <c r="CV822" s="226"/>
      <c r="CW822" s="226"/>
      <c r="CX822" s="247"/>
      <c r="CY822" s="64"/>
      <c r="CZ822" s="256"/>
      <c r="DA822" s="256"/>
      <c r="DB822" s="256"/>
      <c r="DC822" s="256"/>
      <c r="DD822" s="256"/>
    </row>
    <row r="823" spans="1:108" ht="16.5" x14ac:dyDescent="0.3">
      <c r="A823" s="391">
        <v>2022</v>
      </c>
      <c r="B823" s="353" t="s">
        <v>48</v>
      </c>
      <c r="C823" s="354" t="s">
        <v>115</v>
      </c>
      <c r="D823" s="355">
        <v>19909.767523803712</v>
      </c>
      <c r="E823" s="355">
        <v>66849.935973785425</v>
      </c>
      <c r="F823" s="356">
        <v>14883.422999577522</v>
      </c>
      <c r="G823" s="357">
        <v>101643.12649716664</v>
      </c>
      <c r="H823" s="54"/>
      <c r="I823" s="54"/>
      <c r="BX823" s="247"/>
      <c r="BY823" s="64"/>
      <c r="BZ823" s="254"/>
      <c r="CA823" s="254"/>
      <c r="CB823" s="254"/>
      <c r="CC823" s="254"/>
      <c r="CD823" s="254"/>
      <c r="CE823" s="247"/>
      <c r="CF823" s="64"/>
      <c r="CG823" s="255"/>
      <c r="CH823" s="255"/>
      <c r="CI823" s="255"/>
      <c r="CJ823" s="255"/>
      <c r="CK823" s="255"/>
      <c r="CL823" s="256"/>
      <c r="CM823" s="256"/>
      <c r="CN823" s="256"/>
      <c r="CO823" s="256"/>
      <c r="CP823" s="256"/>
      <c r="CQ823" s="247"/>
      <c r="CR823" s="64"/>
      <c r="CS823" s="226"/>
      <c r="CT823" s="226"/>
      <c r="CU823" s="226"/>
      <c r="CV823" s="226"/>
      <c r="CW823" s="226"/>
      <c r="CX823" s="247"/>
      <c r="CY823" s="64"/>
      <c r="CZ823" s="256"/>
      <c r="DA823" s="256"/>
      <c r="DB823" s="256"/>
      <c r="DC823" s="256"/>
      <c r="DD823" s="256"/>
    </row>
    <row r="824" spans="1:108" ht="16.5" x14ac:dyDescent="0.3">
      <c r="A824" s="411">
        <v>2022</v>
      </c>
      <c r="B824" s="64" t="s">
        <v>49</v>
      </c>
      <c r="C824" s="358" t="s">
        <v>115</v>
      </c>
      <c r="D824" s="359">
        <v>19829.615000610356</v>
      </c>
      <c r="E824" s="359">
        <v>61755.02346165754</v>
      </c>
      <c r="F824" s="360">
        <v>13434.6335</v>
      </c>
      <c r="G824" s="118">
        <v>95019.2719622679</v>
      </c>
      <c r="H824" s="54"/>
      <c r="I824" s="54"/>
      <c r="BX824" s="247"/>
      <c r="BY824" s="64"/>
      <c r="BZ824" s="254"/>
      <c r="CA824" s="254"/>
      <c r="CB824" s="254"/>
      <c r="CC824" s="254"/>
      <c r="CD824" s="254"/>
      <c r="CE824" s="247"/>
      <c r="CF824" s="64"/>
      <c r="CG824" s="255"/>
      <c r="CH824" s="255"/>
      <c r="CI824" s="255"/>
      <c r="CJ824" s="255"/>
      <c r="CK824" s="255"/>
      <c r="CL824" s="256"/>
      <c r="CM824" s="256"/>
      <c r="CN824" s="256"/>
      <c r="CO824" s="256"/>
      <c r="CP824" s="256"/>
      <c r="CQ824" s="247"/>
      <c r="CR824" s="64"/>
      <c r="CS824" s="226"/>
      <c r="CT824" s="226"/>
      <c r="CU824" s="226"/>
      <c r="CV824" s="226"/>
      <c r="CW824" s="226"/>
      <c r="CX824" s="247"/>
      <c r="CY824" s="64"/>
      <c r="CZ824" s="256"/>
      <c r="DA824" s="256"/>
      <c r="DB824" s="256"/>
      <c r="DC824" s="256"/>
      <c r="DD824" s="256"/>
    </row>
    <row r="825" spans="1:108" ht="16.5" x14ac:dyDescent="0.3">
      <c r="A825" s="391">
        <v>2023</v>
      </c>
      <c r="B825" s="353" t="s">
        <v>50</v>
      </c>
      <c r="C825" s="354" t="s">
        <v>115</v>
      </c>
      <c r="D825" s="355">
        <v>15127.079990844726</v>
      </c>
      <c r="E825" s="355">
        <v>59836.202005798361</v>
      </c>
      <c r="F825" s="356">
        <v>11866.680499999999</v>
      </c>
      <c r="G825" s="357">
        <v>86829.962496643086</v>
      </c>
      <c r="H825" s="54"/>
      <c r="I825" s="54"/>
      <c r="BX825" s="247"/>
      <c r="BY825" s="64"/>
      <c r="BZ825" s="254"/>
      <c r="CA825" s="254"/>
      <c r="CB825" s="254"/>
      <c r="CC825" s="254"/>
      <c r="CD825" s="254"/>
      <c r="CE825" s="247"/>
      <c r="CF825" s="64"/>
      <c r="CG825" s="255"/>
      <c r="CH825" s="255"/>
      <c r="CI825" s="255"/>
      <c r="CJ825" s="255"/>
      <c r="CK825" s="255"/>
      <c r="CL825" s="256"/>
      <c r="CM825" s="256"/>
      <c r="CN825" s="256"/>
      <c r="CO825" s="256"/>
      <c r="CP825" s="256"/>
      <c r="CQ825" s="247"/>
      <c r="CR825" s="64"/>
      <c r="CS825" s="226"/>
      <c r="CT825" s="226"/>
      <c r="CU825" s="226"/>
      <c r="CV825" s="226"/>
      <c r="CW825" s="226"/>
      <c r="CX825" s="247"/>
      <c r="CY825" s="64"/>
      <c r="CZ825" s="256"/>
      <c r="DA825" s="256"/>
      <c r="DB825" s="256"/>
      <c r="DC825" s="256"/>
      <c r="DD825" s="256"/>
    </row>
    <row r="826" spans="1:108" ht="16.5" x14ac:dyDescent="0.3">
      <c r="A826" s="411">
        <v>2023</v>
      </c>
      <c r="B826" s="64" t="s">
        <v>51</v>
      </c>
      <c r="C826" s="358" t="s">
        <v>115</v>
      </c>
      <c r="D826" s="359">
        <v>18930.375066000001</v>
      </c>
      <c r="E826" s="359">
        <v>59630.984023230005</v>
      </c>
      <c r="F826" s="360">
        <v>14595.147500379999</v>
      </c>
      <c r="G826" s="118">
        <v>93156.506589610013</v>
      </c>
      <c r="H826" s="54"/>
      <c r="I826" s="54"/>
      <c r="BX826" s="247"/>
      <c r="BY826" s="64"/>
      <c r="BZ826" s="254"/>
      <c r="CA826" s="254"/>
      <c r="CB826" s="254"/>
      <c r="CC826" s="254"/>
      <c r="CD826" s="254"/>
      <c r="CE826" s="247"/>
      <c r="CF826" s="64"/>
      <c r="CG826" s="255"/>
      <c r="CH826" s="255"/>
      <c r="CI826" s="255"/>
      <c r="CJ826" s="255"/>
      <c r="CK826" s="255"/>
      <c r="CL826" s="256"/>
      <c r="CM826" s="256"/>
      <c r="CN826" s="256"/>
      <c r="CO826" s="256"/>
      <c r="CP826" s="256"/>
      <c r="CQ826" s="247"/>
      <c r="CR826" s="64"/>
      <c r="CS826" s="226"/>
      <c r="CT826" s="226"/>
      <c r="CU826" s="226"/>
      <c r="CV826" s="226"/>
      <c r="CW826" s="226"/>
      <c r="CX826" s="247"/>
      <c r="CY826" s="64"/>
      <c r="CZ826" s="256"/>
      <c r="DA826" s="256"/>
      <c r="DB826" s="256"/>
      <c r="DC826" s="256"/>
      <c r="DD826" s="256"/>
    </row>
    <row r="827" spans="1:108" ht="16.5" x14ac:dyDescent="0.3">
      <c r="A827" s="391">
        <v>2023</v>
      </c>
      <c r="B827" s="353" t="s">
        <v>52</v>
      </c>
      <c r="C827" s="354" t="s">
        <v>115</v>
      </c>
      <c r="D827" s="355">
        <v>19400.51007476807</v>
      </c>
      <c r="E827" s="355">
        <v>62729.805477283488</v>
      </c>
      <c r="F827" s="356">
        <v>16012.774999999998</v>
      </c>
      <c r="G827" s="357">
        <v>98143.090552051552</v>
      </c>
      <c r="H827" s="54"/>
      <c r="I827" s="54"/>
      <c r="BX827" s="247"/>
      <c r="BY827" s="64"/>
      <c r="BZ827" s="254"/>
      <c r="CA827" s="254"/>
      <c r="CB827" s="254"/>
      <c r="CC827" s="254"/>
      <c r="CD827" s="254"/>
      <c r="CE827" s="247"/>
      <c r="CF827" s="64"/>
      <c r="CG827" s="255"/>
      <c r="CH827" s="255"/>
      <c r="CI827" s="255"/>
      <c r="CJ827" s="255"/>
      <c r="CK827" s="255"/>
      <c r="CL827" s="256"/>
      <c r="CM827" s="256"/>
      <c r="CN827" s="256"/>
      <c r="CO827" s="256"/>
      <c r="CP827" s="256"/>
      <c r="CQ827" s="247"/>
      <c r="CR827" s="64"/>
      <c r="CS827" s="226"/>
      <c r="CT827" s="226"/>
      <c r="CU827" s="226"/>
      <c r="CV827" s="226"/>
      <c r="CW827" s="226"/>
      <c r="CX827" s="247"/>
      <c r="CY827" s="64"/>
      <c r="CZ827" s="256"/>
      <c r="DA827" s="256"/>
      <c r="DB827" s="256"/>
      <c r="DC827" s="256"/>
      <c r="DD827" s="256"/>
    </row>
    <row r="828" spans="1:108" ht="16.5" x14ac:dyDescent="0.3">
      <c r="A828" s="411">
        <v>2023</v>
      </c>
      <c r="B828" s="64" t="s">
        <v>40</v>
      </c>
      <c r="C828" s="358" t="s">
        <v>115</v>
      </c>
      <c r="D828" s="359">
        <v>14894.319969787592</v>
      </c>
      <c r="E828" s="359">
        <v>58394.067490300724</v>
      </c>
      <c r="F828" s="360">
        <v>12006.445</v>
      </c>
      <c r="G828" s="118">
        <v>85294.832460088306</v>
      </c>
      <c r="H828" s="54"/>
      <c r="I828" s="54"/>
      <c r="BX828" s="247"/>
      <c r="BY828" s="64"/>
      <c r="BZ828" s="254"/>
      <c r="CA828" s="254"/>
      <c r="CB828" s="254"/>
      <c r="CC828" s="254"/>
      <c r="CD828" s="254"/>
      <c r="CE828" s="247"/>
      <c r="CF828" s="64"/>
      <c r="CG828" s="255"/>
      <c r="CH828" s="255"/>
      <c r="CI828" s="255"/>
      <c r="CJ828" s="255"/>
      <c r="CK828" s="255"/>
      <c r="CL828" s="256"/>
      <c r="CM828" s="256"/>
      <c r="CN828" s="256"/>
      <c r="CO828" s="256"/>
      <c r="CP828" s="256"/>
      <c r="CQ828" s="247"/>
      <c r="CR828" s="64"/>
      <c r="CS828" s="226"/>
      <c r="CT828" s="226"/>
      <c r="CU828" s="226"/>
      <c r="CV828" s="226"/>
      <c r="CW828" s="226"/>
      <c r="CX828" s="247"/>
      <c r="CY828" s="64"/>
      <c r="CZ828" s="256"/>
      <c r="DA828" s="256"/>
      <c r="DB828" s="256"/>
      <c r="DC828" s="256"/>
      <c r="DD828" s="256"/>
    </row>
    <row r="829" spans="1:108" ht="16.5" x14ac:dyDescent="0.3">
      <c r="A829" s="391">
        <v>2023</v>
      </c>
      <c r="B829" s="353" t="s">
        <v>42</v>
      </c>
      <c r="C829" s="354" t="s">
        <v>115</v>
      </c>
      <c r="D829" s="355">
        <v>16866.147551269536</v>
      </c>
      <c r="E829" s="355">
        <v>64087.195533315884</v>
      </c>
      <c r="F829" s="356">
        <v>12817.135000000895</v>
      </c>
      <c r="G829" s="357">
        <v>93770.478084586299</v>
      </c>
      <c r="H829" s="54"/>
      <c r="I829" s="54"/>
      <c r="BX829" s="247"/>
      <c r="BY829" s="64"/>
      <c r="BZ829" s="254"/>
      <c r="CA829" s="254"/>
      <c r="CB829" s="254"/>
      <c r="CC829" s="254"/>
      <c r="CD829" s="254"/>
      <c r="CE829" s="247"/>
      <c r="CF829" s="64"/>
      <c r="CG829" s="255"/>
      <c r="CH829" s="255"/>
      <c r="CI829" s="255"/>
      <c r="CJ829" s="255"/>
      <c r="CK829" s="255"/>
      <c r="CL829" s="256"/>
      <c r="CM829" s="256"/>
      <c r="CN829" s="256"/>
      <c r="CO829" s="256"/>
      <c r="CP829" s="256"/>
      <c r="CQ829" s="247"/>
      <c r="CR829" s="64"/>
      <c r="CS829" s="226"/>
      <c r="CT829" s="226"/>
      <c r="CU829" s="226"/>
      <c r="CV829" s="226"/>
      <c r="CW829" s="226"/>
      <c r="CX829" s="247"/>
      <c r="CY829" s="64"/>
      <c r="CZ829" s="256"/>
      <c r="DA829" s="256"/>
      <c r="DB829" s="256"/>
      <c r="DC829" s="256"/>
      <c r="DD829" s="256"/>
    </row>
    <row r="830" spans="1:108" ht="16.5" x14ac:dyDescent="0.3">
      <c r="A830" s="411">
        <v>2023</v>
      </c>
      <c r="B830" s="64" t="s">
        <v>43</v>
      </c>
      <c r="C830" s="358" t="s">
        <v>115</v>
      </c>
      <c r="D830" s="359">
        <v>16324.230003999997</v>
      </c>
      <c r="E830" s="359">
        <v>57899.017503001014</v>
      </c>
      <c r="F830" s="360">
        <v>13079.60149947</v>
      </c>
      <c r="G830" s="118">
        <v>87302.849006471006</v>
      </c>
      <c r="H830" s="54"/>
      <c r="I830" s="54"/>
      <c r="BX830" s="247"/>
      <c r="BY830" s="64"/>
      <c r="BZ830" s="254"/>
      <c r="CA830" s="254"/>
      <c r="CB830" s="254"/>
      <c r="CC830" s="254"/>
      <c r="CD830" s="254"/>
      <c r="CE830" s="247"/>
      <c r="CF830" s="64"/>
      <c r="CG830" s="255"/>
      <c r="CH830" s="255"/>
      <c r="CI830" s="255"/>
      <c r="CJ830" s="255"/>
      <c r="CK830" s="255"/>
      <c r="CL830" s="256"/>
      <c r="CM830" s="256"/>
      <c r="CN830" s="256"/>
      <c r="CO830" s="256"/>
      <c r="CP830" s="256"/>
      <c r="CQ830" s="247"/>
      <c r="CR830" s="64"/>
      <c r="CS830" s="226"/>
      <c r="CT830" s="226"/>
      <c r="CU830" s="226"/>
      <c r="CV830" s="226"/>
      <c r="CW830" s="226"/>
      <c r="CX830" s="247"/>
      <c r="CY830" s="64"/>
      <c r="CZ830" s="256"/>
      <c r="DA830" s="256"/>
      <c r="DB830" s="256"/>
      <c r="DC830" s="256"/>
      <c r="DD830" s="256"/>
    </row>
    <row r="831" spans="1:108" ht="16.5" x14ac:dyDescent="0.3">
      <c r="A831" s="391">
        <v>2023</v>
      </c>
      <c r="B831" s="353" t="s">
        <v>44</v>
      </c>
      <c r="C831" s="354" t="s">
        <v>115</v>
      </c>
      <c r="D831" s="355">
        <v>17528.525000000001</v>
      </c>
      <c r="E831" s="355">
        <v>59333.345000000001</v>
      </c>
      <c r="F831" s="356">
        <v>12969.345000000001</v>
      </c>
      <c r="G831" s="357">
        <v>89831.214999999997</v>
      </c>
      <c r="H831" s="54"/>
      <c r="I831" s="54"/>
      <c r="BX831" s="247"/>
      <c r="BY831" s="64"/>
      <c r="BZ831" s="254"/>
      <c r="CA831" s="254"/>
      <c r="CB831" s="254"/>
      <c r="CC831" s="254"/>
      <c r="CD831" s="254"/>
      <c r="CE831" s="247"/>
      <c r="CF831" s="64"/>
      <c r="CG831" s="255"/>
      <c r="CH831" s="255"/>
      <c r="CI831" s="255"/>
      <c r="CJ831" s="255"/>
      <c r="CK831" s="255"/>
      <c r="CL831" s="256"/>
      <c r="CM831" s="256"/>
      <c r="CN831" s="256"/>
      <c r="CO831" s="256"/>
      <c r="CP831" s="256"/>
      <c r="CQ831" s="247"/>
      <c r="CR831" s="64"/>
      <c r="CS831" s="226"/>
      <c r="CT831" s="226"/>
      <c r="CU831" s="226"/>
      <c r="CV831" s="226"/>
      <c r="CW831" s="226"/>
      <c r="CX831" s="247"/>
      <c r="CY831" s="64"/>
      <c r="CZ831" s="256"/>
      <c r="DA831" s="256"/>
      <c r="DB831" s="256"/>
      <c r="DC831" s="256"/>
      <c r="DD831" s="256"/>
    </row>
    <row r="832" spans="1:108" ht="16.5" x14ac:dyDescent="0.3">
      <c r="A832" s="411">
        <v>2023</v>
      </c>
      <c r="B832" s="64" t="s">
        <v>45</v>
      </c>
      <c r="C832" s="358" t="s">
        <v>115</v>
      </c>
      <c r="D832" s="359">
        <v>18329.470057830811</v>
      </c>
      <c r="E832" s="359">
        <v>66105.004000381479</v>
      </c>
      <c r="F832" s="360">
        <v>12760.352500000001</v>
      </c>
      <c r="G832" s="118">
        <v>97194.826558212299</v>
      </c>
      <c r="H832" s="54"/>
      <c r="I832" s="54"/>
      <c r="BX832" s="247"/>
      <c r="BY832" s="64"/>
      <c r="BZ832" s="254"/>
      <c r="CA832" s="254"/>
      <c r="CB832" s="254"/>
      <c r="CC832" s="254"/>
      <c r="CD832" s="254"/>
      <c r="CE832" s="247"/>
      <c r="CF832" s="64"/>
      <c r="CG832" s="255"/>
      <c r="CH832" s="255"/>
      <c r="CI832" s="255"/>
      <c r="CJ832" s="255"/>
      <c r="CK832" s="255"/>
      <c r="CL832" s="256"/>
      <c r="CM832" s="256"/>
      <c r="CN832" s="256"/>
      <c r="CO832" s="256"/>
      <c r="CP832" s="256"/>
      <c r="CQ832" s="247"/>
      <c r="CR832" s="64"/>
      <c r="CS832" s="226"/>
      <c r="CT832" s="226"/>
      <c r="CU832" s="226"/>
      <c r="CV832" s="226"/>
      <c r="CW832" s="226"/>
      <c r="CX832" s="247"/>
      <c r="CY832" s="64"/>
      <c r="CZ832" s="256"/>
      <c r="DA832" s="256"/>
      <c r="DB832" s="256"/>
      <c r="DC832" s="256"/>
      <c r="DD832" s="256"/>
    </row>
    <row r="833" spans="1:108" ht="16.5" x14ac:dyDescent="0.3">
      <c r="A833" s="391">
        <v>2023</v>
      </c>
      <c r="B833" s="353" t="s">
        <v>46</v>
      </c>
      <c r="C833" s="354" t="s">
        <v>115</v>
      </c>
      <c r="D833" s="355">
        <v>21503.47</v>
      </c>
      <c r="E833" s="355">
        <v>63124.584000000017</v>
      </c>
      <c r="F833" s="356">
        <v>12252.582499999999</v>
      </c>
      <c r="G833" s="357">
        <v>96880.636500000022</v>
      </c>
      <c r="H833" s="54"/>
      <c r="I833" s="54"/>
      <c r="BX833" s="247"/>
      <c r="BY833" s="64"/>
      <c r="BZ833" s="254"/>
      <c r="CA833" s="254"/>
      <c r="CB833" s="254"/>
      <c r="CC833" s="254"/>
      <c r="CD833" s="254"/>
      <c r="CE833" s="247"/>
      <c r="CF833" s="64"/>
      <c r="CG833" s="255"/>
      <c r="CH833" s="255"/>
      <c r="CI833" s="255"/>
      <c r="CJ833" s="255"/>
      <c r="CK833" s="255"/>
      <c r="CL833" s="256"/>
      <c r="CM833" s="256"/>
      <c r="CN833" s="256"/>
      <c r="CO833" s="256"/>
      <c r="CP833" s="256"/>
      <c r="CQ833" s="247"/>
      <c r="CR833" s="64"/>
      <c r="CS833" s="226"/>
      <c r="CT833" s="226"/>
      <c r="CU833" s="226"/>
      <c r="CV833" s="226"/>
      <c r="CW833" s="226"/>
      <c r="CX833" s="247"/>
      <c r="CY833" s="64"/>
      <c r="CZ833" s="256"/>
      <c r="DA833" s="256"/>
      <c r="DB833" s="256"/>
      <c r="DC833" s="256"/>
      <c r="DD833" s="256"/>
    </row>
    <row r="834" spans="1:108" ht="16.5" x14ac:dyDescent="0.3">
      <c r="A834" s="411">
        <v>2023</v>
      </c>
      <c r="B834" s="64" t="s">
        <v>47</v>
      </c>
      <c r="C834" s="358" t="s">
        <v>115</v>
      </c>
      <c r="D834" s="359">
        <v>19126.395</v>
      </c>
      <c r="E834" s="359">
        <v>62562.782000000007</v>
      </c>
      <c r="F834" s="360">
        <v>11360.845000000001</v>
      </c>
      <c r="G834" s="118">
        <v>93050.022000000012</v>
      </c>
      <c r="H834" s="54"/>
      <c r="I834" s="54"/>
      <c r="BX834" s="247"/>
      <c r="BY834" s="64"/>
      <c r="BZ834" s="254"/>
      <c r="CA834" s="254"/>
      <c r="CB834" s="254"/>
      <c r="CC834" s="254"/>
      <c r="CD834" s="254"/>
      <c r="CE834" s="247"/>
      <c r="CF834" s="64"/>
      <c r="CG834" s="255"/>
      <c r="CH834" s="255"/>
      <c r="CI834" s="255"/>
      <c r="CJ834" s="255"/>
      <c r="CK834" s="255"/>
      <c r="CL834" s="256"/>
      <c r="CM834" s="256"/>
      <c r="CN834" s="256"/>
      <c r="CO834" s="256"/>
      <c r="CP834" s="256"/>
      <c r="CQ834" s="247"/>
      <c r="CR834" s="64"/>
      <c r="CS834" s="226"/>
      <c r="CT834" s="226"/>
      <c r="CU834" s="226"/>
      <c r="CV834" s="226"/>
      <c r="CW834" s="226"/>
      <c r="CX834" s="247"/>
      <c r="CY834" s="64"/>
      <c r="CZ834" s="256"/>
      <c r="DA834" s="256"/>
      <c r="DB834" s="256"/>
      <c r="DC834" s="256"/>
      <c r="DD834" s="256"/>
    </row>
    <row r="835" spans="1:108" ht="16.5" x14ac:dyDescent="0.3">
      <c r="A835" s="391">
        <v>2023</v>
      </c>
      <c r="B835" s="353" t="s">
        <v>48</v>
      </c>
      <c r="C835" s="354" t="s">
        <v>115</v>
      </c>
      <c r="D835" s="355">
        <v>19682.525000000005</v>
      </c>
      <c r="E835" s="355">
        <v>63248.304000000018</v>
      </c>
      <c r="F835" s="356">
        <v>9992.8349999999991</v>
      </c>
      <c r="G835" s="357">
        <v>92923.664000000019</v>
      </c>
      <c r="H835" s="54"/>
      <c r="I835" s="54"/>
      <c r="BX835" s="247"/>
      <c r="BY835" s="64"/>
      <c r="BZ835" s="254"/>
      <c r="CA835" s="254"/>
      <c r="CB835" s="254"/>
      <c r="CC835" s="254"/>
      <c r="CD835" s="254"/>
      <c r="CE835" s="247"/>
      <c r="CF835" s="64"/>
      <c r="CG835" s="255"/>
      <c r="CH835" s="255"/>
      <c r="CI835" s="255"/>
      <c r="CJ835" s="255"/>
      <c r="CK835" s="255"/>
      <c r="CL835" s="256"/>
      <c r="CM835" s="256"/>
      <c r="CN835" s="256"/>
      <c r="CO835" s="256"/>
      <c r="CP835" s="256"/>
      <c r="CQ835" s="247"/>
      <c r="CR835" s="64"/>
      <c r="CS835" s="226"/>
      <c r="CT835" s="226"/>
      <c r="CU835" s="226"/>
      <c r="CV835" s="226"/>
      <c r="CW835" s="226"/>
      <c r="CX835" s="247"/>
      <c r="CY835" s="64"/>
      <c r="CZ835" s="256"/>
      <c r="DA835" s="256"/>
      <c r="DB835" s="256"/>
      <c r="DC835" s="256"/>
      <c r="DD835" s="256"/>
    </row>
    <row r="836" spans="1:108" ht="16.5" x14ac:dyDescent="0.3">
      <c r="A836" s="411">
        <v>2023</v>
      </c>
      <c r="B836" s="64" t="s">
        <v>49</v>
      </c>
      <c r="C836" s="358" t="s">
        <v>115</v>
      </c>
      <c r="D836" s="359">
        <v>17064.669999999998</v>
      </c>
      <c r="E836" s="359">
        <v>60077.638500000015</v>
      </c>
      <c r="F836" s="360">
        <v>8117.9849999999997</v>
      </c>
      <c r="G836" s="118">
        <v>85260.293500000014</v>
      </c>
      <c r="H836" s="54"/>
      <c r="I836" s="54"/>
      <c r="BX836" s="247"/>
      <c r="BY836" s="64"/>
      <c r="BZ836" s="254"/>
      <c r="CA836" s="254"/>
      <c r="CB836" s="254"/>
      <c r="CC836" s="254"/>
      <c r="CD836" s="254"/>
      <c r="CE836" s="247"/>
      <c r="CF836" s="64"/>
      <c r="CG836" s="255"/>
      <c r="CH836" s="255"/>
      <c r="CI836" s="255"/>
      <c r="CJ836" s="255"/>
      <c r="CK836" s="255"/>
      <c r="CL836" s="256"/>
      <c r="CM836" s="256"/>
      <c r="CN836" s="256"/>
      <c r="CO836" s="256"/>
      <c r="CP836" s="256"/>
      <c r="CQ836" s="247"/>
      <c r="CR836" s="64"/>
      <c r="CS836" s="226"/>
      <c r="CT836" s="226"/>
      <c r="CU836" s="226"/>
      <c r="CV836" s="226"/>
      <c r="CW836" s="226"/>
      <c r="CX836" s="247"/>
      <c r="CY836" s="64"/>
      <c r="CZ836" s="256"/>
      <c r="DA836" s="256"/>
      <c r="DB836" s="256"/>
      <c r="DC836" s="256"/>
      <c r="DD836" s="256"/>
    </row>
    <row r="837" spans="1:108" ht="16.5" x14ac:dyDescent="0.3">
      <c r="A837" s="391">
        <v>2024</v>
      </c>
      <c r="B837" s="353" t="s">
        <v>50</v>
      </c>
      <c r="C837" s="354" t="s">
        <v>115</v>
      </c>
      <c r="D837" s="355">
        <v>14678.419999999998</v>
      </c>
      <c r="E837" s="355">
        <v>52265.696000000011</v>
      </c>
      <c r="F837" s="356">
        <v>9830.4950000000026</v>
      </c>
      <c r="G837" s="357">
        <v>76774.611000000004</v>
      </c>
      <c r="H837" s="54"/>
      <c r="I837" s="54"/>
      <c r="BX837" s="247"/>
      <c r="BY837" s="64"/>
      <c r="BZ837" s="254"/>
      <c r="CA837" s="254"/>
      <c r="CB837" s="254"/>
      <c r="CC837" s="254"/>
      <c r="CD837" s="254"/>
      <c r="CE837" s="247"/>
      <c r="CF837" s="64"/>
      <c r="CG837" s="255"/>
      <c r="CH837" s="255"/>
      <c r="CI837" s="255"/>
      <c r="CJ837" s="255"/>
      <c r="CK837" s="255"/>
      <c r="CL837" s="256"/>
      <c r="CM837" s="256"/>
      <c r="CN837" s="256"/>
      <c r="CO837" s="256"/>
      <c r="CP837" s="256"/>
      <c r="CQ837" s="247"/>
      <c r="CR837" s="64"/>
      <c r="CS837" s="226"/>
      <c r="CT837" s="226"/>
      <c r="CU837" s="226"/>
      <c r="CV837" s="226"/>
      <c r="CW837" s="226"/>
      <c r="CX837" s="247"/>
      <c r="CY837" s="64"/>
      <c r="CZ837" s="256"/>
      <c r="DA837" s="256"/>
      <c r="DB837" s="256"/>
      <c r="DC837" s="256"/>
      <c r="DD837" s="256"/>
    </row>
    <row r="838" spans="1:108" ht="16.5" x14ac:dyDescent="0.3">
      <c r="A838" s="411">
        <v>2024</v>
      </c>
      <c r="B838" s="64" t="s">
        <v>51</v>
      </c>
      <c r="C838" s="358" t="s">
        <v>115</v>
      </c>
      <c r="D838" s="359">
        <v>18290.100000000006</v>
      </c>
      <c r="E838" s="359">
        <v>56657.129000000008</v>
      </c>
      <c r="F838" s="360">
        <v>11740.545000000002</v>
      </c>
      <c r="G838" s="118">
        <v>86687.774000000005</v>
      </c>
      <c r="H838" s="54"/>
      <c r="I838" s="54"/>
      <c r="BX838" s="247"/>
      <c r="BY838" s="64"/>
      <c r="BZ838" s="254"/>
      <c r="CA838" s="254"/>
      <c r="CB838" s="254"/>
      <c r="CC838" s="254"/>
      <c r="CD838" s="254"/>
      <c r="CE838" s="247"/>
      <c r="CF838" s="64"/>
      <c r="CG838" s="255"/>
      <c r="CH838" s="255"/>
      <c r="CI838" s="255"/>
      <c r="CJ838" s="255"/>
      <c r="CK838" s="255"/>
      <c r="CL838" s="256"/>
      <c r="CM838" s="256"/>
      <c r="CN838" s="256"/>
      <c r="CO838" s="256"/>
      <c r="CP838" s="256"/>
      <c r="CQ838" s="247"/>
      <c r="CR838" s="64"/>
      <c r="CS838" s="226"/>
      <c r="CT838" s="226"/>
      <c r="CU838" s="226"/>
      <c r="CV838" s="226"/>
      <c r="CW838" s="226"/>
      <c r="CX838" s="247"/>
      <c r="CY838" s="64"/>
      <c r="CZ838" s="256"/>
      <c r="DA838" s="256"/>
      <c r="DB838" s="256"/>
      <c r="DC838" s="256"/>
      <c r="DD838" s="256"/>
    </row>
    <row r="839" spans="1:108" ht="16.5" x14ac:dyDescent="0.3">
      <c r="A839" s="391">
        <v>2024</v>
      </c>
      <c r="B839" s="353" t="s">
        <v>52</v>
      </c>
      <c r="C839" s="354" t="s">
        <v>115</v>
      </c>
      <c r="D839" s="355">
        <v>17158.68</v>
      </c>
      <c r="E839" s="355">
        <v>52234.316500000008</v>
      </c>
      <c r="F839" s="356">
        <v>10210.655000000001</v>
      </c>
      <c r="G839" s="357">
        <v>79603.651500000007</v>
      </c>
      <c r="H839" s="54"/>
      <c r="I839" s="54"/>
      <c r="BX839" s="247"/>
      <c r="BY839" s="64"/>
      <c r="BZ839" s="254"/>
      <c r="CA839" s="254"/>
      <c r="CB839" s="254"/>
      <c r="CC839" s="254"/>
      <c r="CD839" s="254"/>
      <c r="CE839" s="247"/>
      <c r="CF839" s="64"/>
      <c r="CG839" s="255"/>
      <c r="CH839" s="255"/>
      <c r="CI839" s="255"/>
      <c r="CJ839" s="255"/>
      <c r="CK839" s="255"/>
      <c r="CL839" s="256"/>
      <c r="CM839" s="256"/>
      <c r="CN839" s="256"/>
      <c r="CO839" s="256"/>
      <c r="CP839" s="256"/>
      <c r="CQ839" s="247"/>
      <c r="CR839" s="64"/>
      <c r="CS839" s="226"/>
      <c r="CT839" s="226"/>
      <c r="CU839" s="226"/>
      <c r="CV839" s="226"/>
      <c r="CW839" s="226"/>
      <c r="CX839" s="247"/>
      <c r="CY839" s="64"/>
      <c r="CZ839" s="256"/>
      <c r="DA839" s="256"/>
      <c r="DB839" s="256"/>
      <c r="DC839" s="256"/>
      <c r="DD839" s="256"/>
    </row>
    <row r="840" spans="1:108" ht="16.5" x14ac:dyDescent="0.3">
      <c r="A840" s="411">
        <v>2024</v>
      </c>
      <c r="B840" s="64" t="s">
        <v>40</v>
      </c>
      <c r="C840" s="358" t="s">
        <v>115</v>
      </c>
      <c r="D840" s="359">
        <v>19426.18</v>
      </c>
      <c r="E840" s="359">
        <v>60844.096000000012</v>
      </c>
      <c r="F840" s="360">
        <v>12923.05</v>
      </c>
      <c r="G840" s="118">
        <v>93193.326000000001</v>
      </c>
      <c r="H840" s="54"/>
      <c r="I840" s="54"/>
      <c r="BX840" s="247"/>
      <c r="BY840" s="64"/>
      <c r="BZ840" s="254"/>
      <c r="CA840" s="254"/>
      <c r="CB840" s="254"/>
      <c r="CC840" s="254"/>
      <c r="CD840" s="254"/>
      <c r="CE840" s="247"/>
      <c r="CF840" s="64"/>
      <c r="CG840" s="255"/>
      <c r="CH840" s="255"/>
      <c r="CI840" s="255"/>
      <c r="CJ840" s="255"/>
      <c r="CK840" s="255"/>
      <c r="CL840" s="256"/>
      <c r="CM840" s="256"/>
      <c r="CN840" s="256"/>
      <c r="CO840" s="256"/>
      <c r="CP840" s="256"/>
      <c r="CQ840" s="247"/>
      <c r="CR840" s="64"/>
      <c r="CS840" s="226"/>
      <c r="CT840" s="226"/>
      <c r="CU840" s="226"/>
      <c r="CV840" s="226"/>
      <c r="CW840" s="226"/>
      <c r="CX840" s="247"/>
      <c r="CY840" s="64"/>
      <c r="CZ840" s="256"/>
      <c r="DA840" s="256"/>
      <c r="DB840" s="256"/>
      <c r="DC840" s="256"/>
      <c r="DD840" s="256"/>
    </row>
    <row r="841" spans="1:108" ht="16.5" x14ac:dyDescent="0.3">
      <c r="A841" s="391">
        <v>2024</v>
      </c>
      <c r="B841" s="353" t="s">
        <v>42</v>
      </c>
      <c r="C841" s="354" t="s">
        <v>115</v>
      </c>
      <c r="D841" s="355">
        <v>22388.47</v>
      </c>
      <c r="E841" s="355">
        <v>55811.954000000012</v>
      </c>
      <c r="F841" s="356">
        <v>12385.702500000003</v>
      </c>
      <c r="G841" s="357">
        <v>90586.126500000013</v>
      </c>
      <c r="H841" s="54"/>
      <c r="I841" s="54"/>
      <c r="BX841" s="247"/>
      <c r="BY841" s="64"/>
      <c r="BZ841" s="254"/>
      <c r="CA841" s="254"/>
      <c r="CB841" s="254"/>
      <c r="CC841" s="254"/>
      <c r="CD841" s="254"/>
      <c r="CE841" s="247"/>
      <c r="CF841" s="64"/>
      <c r="CG841" s="255"/>
      <c r="CH841" s="255"/>
      <c r="CI841" s="255"/>
      <c r="CJ841" s="255"/>
      <c r="CK841" s="255"/>
      <c r="CL841" s="256"/>
      <c r="CM841" s="256"/>
      <c r="CN841" s="256"/>
      <c r="CO841" s="256"/>
      <c r="CP841" s="256"/>
      <c r="CQ841" s="247"/>
      <c r="CR841" s="64"/>
      <c r="CS841" s="226"/>
      <c r="CT841" s="226"/>
      <c r="CU841" s="226"/>
      <c r="CV841" s="226"/>
      <c r="CW841" s="226"/>
      <c r="CX841" s="247"/>
      <c r="CY841" s="64"/>
      <c r="CZ841" s="256"/>
      <c r="DA841" s="256"/>
      <c r="DB841" s="256"/>
      <c r="DC841" s="256"/>
      <c r="DD841" s="256"/>
    </row>
    <row r="842" spans="1:108" ht="16.5" x14ac:dyDescent="0.3">
      <c r="A842" s="411">
        <v>2024</v>
      </c>
      <c r="B842" s="64" t="s">
        <v>43</v>
      </c>
      <c r="C842" s="358" t="s">
        <v>115</v>
      </c>
      <c r="D842" s="359">
        <v>18998.329999999998</v>
      </c>
      <c r="E842" s="359">
        <v>52150.315500000004</v>
      </c>
      <c r="F842" s="360">
        <v>11505.495000000003</v>
      </c>
      <c r="G842" s="118">
        <v>82654.140500000009</v>
      </c>
      <c r="H842" s="54"/>
      <c r="I842" s="54"/>
      <c r="BX842" s="247"/>
      <c r="BY842" s="64"/>
      <c r="BZ842" s="254"/>
      <c r="CA842" s="254"/>
      <c r="CB842" s="254"/>
      <c r="CC842" s="254"/>
      <c r="CD842" s="254"/>
      <c r="CE842" s="247"/>
      <c r="CF842" s="64"/>
      <c r="CG842" s="255"/>
      <c r="CH842" s="255"/>
      <c r="CI842" s="255"/>
      <c r="CJ842" s="255"/>
      <c r="CK842" s="255"/>
      <c r="CL842" s="256"/>
      <c r="CM842" s="256"/>
      <c r="CN842" s="256"/>
      <c r="CO842" s="256"/>
      <c r="CP842" s="256"/>
      <c r="CQ842" s="247"/>
      <c r="CR842" s="64"/>
      <c r="CS842" s="226"/>
      <c r="CT842" s="226"/>
      <c r="CU842" s="226"/>
      <c r="CV842" s="226"/>
      <c r="CW842" s="226"/>
      <c r="CX842" s="247"/>
      <c r="CY842" s="64"/>
      <c r="CZ842" s="256"/>
      <c r="DA842" s="256"/>
      <c r="DB842" s="256"/>
      <c r="DC842" s="256"/>
      <c r="DD842" s="256"/>
    </row>
    <row r="843" spans="1:108" ht="16.5" x14ac:dyDescent="0.3">
      <c r="A843" s="391">
        <v>2024</v>
      </c>
      <c r="B843" s="353" t="s">
        <v>44</v>
      </c>
      <c r="C843" s="354" t="s">
        <v>115</v>
      </c>
      <c r="D843" s="355">
        <v>19924.885000000002</v>
      </c>
      <c r="E843" s="355">
        <v>58626.661999999997</v>
      </c>
      <c r="F843" s="356">
        <v>14469.657500000001</v>
      </c>
      <c r="G843" s="357">
        <v>93021.204500000007</v>
      </c>
      <c r="H843" s="54"/>
      <c r="I843" s="54"/>
      <c r="BX843" s="247"/>
      <c r="BY843" s="64"/>
      <c r="BZ843" s="254"/>
      <c r="CA843" s="254"/>
      <c r="CB843" s="254"/>
      <c r="CC843" s="254"/>
      <c r="CD843" s="254"/>
      <c r="CE843" s="247"/>
      <c r="CF843" s="64"/>
      <c r="CG843" s="255"/>
      <c r="CH843" s="255"/>
      <c r="CI843" s="255"/>
      <c r="CJ843" s="255"/>
      <c r="CK843" s="255"/>
      <c r="CL843" s="256"/>
      <c r="CM843" s="256"/>
      <c r="CN843" s="256"/>
      <c r="CO843" s="256"/>
      <c r="CP843" s="256"/>
      <c r="CQ843" s="247"/>
      <c r="CR843" s="64"/>
      <c r="CS843" s="226"/>
      <c r="CT843" s="226"/>
      <c r="CU843" s="226"/>
      <c r="CV843" s="226"/>
      <c r="CW843" s="226"/>
      <c r="CX843" s="247"/>
      <c r="CY843" s="64"/>
      <c r="CZ843" s="256"/>
      <c r="DA843" s="256"/>
      <c r="DB843" s="256"/>
      <c r="DC843" s="256"/>
      <c r="DD843" s="256"/>
    </row>
    <row r="844" spans="1:108" ht="16.5" x14ac:dyDescent="0.3">
      <c r="A844" s="411">
        <v>2024</v>
      </c>
      <c r="B844" s="64" t="s">
        <v>45</v>
      </c>
      <c r="C844" s="358" t="s">
        <v>115</v>
      </c>
      <c r="D844" s="359">
        <v>19956.900000000001</v>
      </c>
      <c r="E844" s="359">
        <v>60937.226000000024</v>
      </c>
      <c r="F844" s="360">
        <v>14227.849000000004</v>
      </c>
      <c r="G844" s="118">
        <v>95121.97500000002</v>
      </c>
      <c r="H844" s="54"/>
      <c r="I844" s="54"/>
      <c r="BX844" s="247"/>
      <c r="BY844" s="64"/>
      <c r="BZ844" s="254"/>
      <c r="CA844" s="254"/>
      <c r="CB844" s="254"/>
      <c r="CC844" s="254"/>
      <c r="CD844" s="254"/>
      <c r="CE844" s="247"/>
      <c r="CF844" s="64"/>
      <c r="CG844" s="255"/>
      <c r="CH844" s="255"/>
      <c r="CI844" s="255"/>
      <c r="CJ844" s="255"/>
      <c r="CK844" s="255"/>
      <c r="CL844" s="256"/>
      <c r="CM844" s="256"/>
      <c r="CN844" s="256"/>
      <c r="CO844" s="256"/>
      <c r="CP844" s="256"/>
      <c r="CQ844" s="247"/>
      <c r="CR844" s="64"/>
      <c r="CS844" s="226"/>
      <c r="CT844" s="226"/>
      <c r="CU844" s="226"/>
      <c r="CV844" s="226"/>
      <c r="CW844" s="226"/>
      <c r="CX844" s="247"/>
      <c r="CY844" s="64"/>
      <c r="CZ844" s="256"/>
      <c r="DA844" s="256"/>
      <c r="DB844" s="256"/>
      <c r="DC844" s="256"/>
      <c r="DD844" s="256"/>
    </row>
    <row r="845" spans="1:108" ht="16.5" x14ac:dyDescent="0.3">
      <c r="A845" s="391">
        <v>2024</v>
      </c>
      <c r="B845" s="353" t="s">
        <v>46</v>
      </c>
      <c r="C845" s="354" t="s">
        <v>115</v>
      </c>
      <c r="D845" s="355">
        <v>20969.174999999996</v>
      </c>
      <c r="E845" s="355">
        <v>59923.675000000003</v>
      </c>
      <c r="F845" s="356">
        <v>15273.627499999999</v>
      </c>
      <c r="G845" s="357">
        <v>96166.477499999994</v>
      </c>
      <c r="H845" s="54"/>
      <c r="I845" s="54"/>
      <c r="BX845" s="247"/>
      <c r="BY845" s="64"/>
      <c r="BZ845" s="254"/>
      <c r="CA845" s="254"/>
      <c r="CB845" s="254"/>
      <c r="CC845" s="254"/>
      <c r="CD845" s="254"/>
      <c r="CE845" s="247"/>
      <c r="CF845" s="64"/>
      <c r="CG845" s="255"/>
      <c r="CH845" s="255"/>
      <c r="CI845" s="255"/>
      <c r="CJ845" s="255"/>
      <c r="CK845" s="255"/>
      <c r="CL845" s="256"/>
      <c r="CM845" s="256"/>
      <c r="CN845" s="256"/>
      <c r="CO845" s="256"/>
      <c r="CP845" s="256"/>
      <c r="CQ845" s="247"/>
      <c r="CR845" s="64"/>
      <c r="CS845" s="226"/>
      <c r="CT845" s="226"/>
      <c r="CU845" s="226"/>
      <c r="CV845" s="226"/>
      <c r="CW845" s="226"/>
      <c r="CX845" s="247"/>
      <c r="CY845" s="64"/>
      <c r="CZ845" s="256"/>
      <c r="DA845" s="256"/>
      <c r="DB845" s="256"/>
      <c r="DC845" s="256"/>
      <c r="DD845" s="256"/>
    </row>
    <row r="846" spans="1:108" ht="16.5" x14ac:dyDescent="0.3">
      <c r="A846" s="411">
        <v>2024</v>
      </c>
      <c r="B846" s="64" t="s">
        <v>47</v>
      </c>
      <c r="C846" s="358" t="s">
        <v>115</v>
      </c>
      <c r="D846" s="359">
        <v>18181.334999999999</v>
      </c>
      <c r="E846" s="359">
        <v>59746.136500000015</v>
      </c>
      <c r="F846" s="360">
        <v>19036.557500000003</v>
      </c>
      <c r="G846" s="118">
        <v>96964.02900000001</v>
      </c>
      <c r="H846" s="54"/>
      <c r="I846" s="54"/>
      <c r="BX846" s="247"/>
      <c r="BY846" s="64"/>
      <c r="BZ846" s="254"/>
      <c r="CA846" s="254"/>
      <c r="CB846" s="254"/>
      <c r="CC846" s="254"/>
      <c r="CD846" s="254"/>
      <c r="CE846" s="247"/>
      <c r="CF846" s="64"/>
      <c r="CG846" s="255"/>
      <c r="CH846" s="255"/>
      <c r="CI846" s="255"/>
      <c r="CJ846" s="255"/>
      <c r="CK846" s="255"/>
      <c r="CL846" s="256"/>
      <c r="CM846" s="256"/>
      <c r="CN846" s="256"/>
      <c r="CO846" s="256"/>
      <c r="CP846" s="256"/>
      <c r="CQ846" s="247"/>
      <c r="CR846" s="64"/>
      <c r="CS846" s="226"/>
      <c r="CT846" s="226"/>
      <c r="CU846" s="226"/>
      <c r="CV846" s="226"/>
      <c r="CW846" s="226"/>
      <c r="CX846" s="247"/>
      <c r="CY846" s="64"/>
      <c r="CZ846" s="256"/>
      <c r="DA846" s="256"/>
      <c r="DB846" s="256"/>
      <c r="DC846" s="256"/>
      <c r="DD846" s="256"/>
    </row>
    <row r="847" spans="1:108" ht="16.5" x14ac:dyDescent="0.3">
      <c r="A847" s="391">
        <v>2024</v>
      </c>
      <c r="B847" s="353" t="s">
        <v>48</v>
      </c>
      <c r="C847" s="354" t="s">
        <v>115</v>
      </c>
      <c r="D847" s="355">
        <v>18754.735000000001</v>
      </c>
      <c r="E847" s="355">
        <v>61874.950000000026</v>
      </c>
      <c r="F847" s="356">
        <v>16908.924999999996</v>
      </c>
      <c r="G847" s="357">
        <v>97538.61000000003</v>
      </c>
      <c r="H847" s="54"/>
      <c r="I847" s="54"/>
      <c r="BX847" s="247"/>
      <c r="BY847" s="64"/>
      <c r="BZ847" s="254"/>
      <c r="CA847" s="254"/>
      <c r="CB847" s="254"/>
      <c r="CC847" s="254"/>
      <c r="CD847" s="254"/>
      <c r="CE847" s="247"/>
      <c r="CF847" s="64"/>
      <c r="CG847" s="255"/>
      <c r="CH847" s="255"/>
      <c r="CI847" s="255"/>
      <c r="CJ847" s="255"/>
      <c r="CK847" s="255"/>
      <c r="CL847" s="256"/>
      <c r="CM847" s="256"/>
      <c r="CN847" s="256"/>
      <c r="CO847" s="256"/>
      <c r="CP847" s="256"/>
      <c r="CQ847" s="247"/>
      <c r="CR847" s="64"/>
      <c r="CS847" s="226"/>
      <c r="CT847" s="226"/>
      <c r="CU847" s="226"/>
      <c r="CV847" s="226"/>
      <c r="CW847" s="226"/>
      <c r="CX847" s="247"/>
      <c r="CY847" s="64"/>
      <c r="CZ847" s="256"/>
      <c r="DA847" s="256"/>
      <c r="DB847" s="256"/>
      <c r="DC847" s="256"/>
      <c r="DD847" s="256"/>
    </row>
    <row r="848" spans="1:108" ht="16.5" x14ac:dyDescent="0.3">
      <c r="A848" s="411">
        <v>2024</v>
      </c>
      <c r="B848" s="64" t="s">
        <v>49</v>
      </c>
      <c r="C848" s="358" t="s">
        <v>115</v>
      </c>
      <c r="D848" s="359">
        <v>15875.564999999999</v>
      </c>
      <c r="E848" s="359">
        <v>59046.151000000013</v>
      </c>
      <c r="F848" s="360">
        <v>13199.917500000003</v>
      </c>
      <c r="G848" s="118">
        <v>88121.633499999996</v>
      </c>
      <c r="H848" s="54"/>
      <c r="I848" s="54"/>
      <c r="BX848" s="247"/>
      <c r="BY848" s="64"/>
      <c r="BZ848" s="254"/>
      <c r="CA848" s="254"/>
      <c r="CB848" s="254"/>
      <c r="CC848" s="254"/>
      <c r="CD848" s="254"/>
      <c r="CE848" s="247"/>
      <c r="CF848" s="64"/>
      <c r="CG848" s="255"/>
      <c r="CH848" s="255"/>
      <c r="CI848" s="255"/>
      <c r="CJ848" s="255"/>
      <c r="CK848" s="255"/>
      <c r="CL848" s="256"/>
      <c r="CM848" s="256"/>
      <c r="CN848" s="256"/>
      <c r="CO848" s="256"/>
      <c r="CP848" s="256"/>
      <c r="CQ848" s="247"/>
      <c r="CR848" s="64"/>
      <c r="CS848" s="226"/>
      <c r="CT848" s="226"/>
      <c r="CU848" s="226"/>
      <c r="CV848" s="226"/>
      <c r="CW848" s="226"/>
      <c r="CX848" s="247"/>
      <c r="CY848" s="64"/>
      <c r="CZ848" s="256"/>
      <c r="DA848" s="256"/>
      <c r="DB848" s="256"/>
      <c r="DC848" s="256"/>
      <c r="DD848" s="256"/>
    </row>
    <row r="849" spans="1:108" ht="16.5" x14ac:dyDescent="0.3">
      <c r="A849" s="391">
        <v>2025</v>
      </c>
      <c r="B849" s="353" t="s">
        <v>50</v>
      </c>
      <c r="C849" s="354" t="s">
        <v>115</v>
      </c>
      <c r="D849" s="355">
        <v>12348.130000000001</v>
      </c>
      <c r="E849" s="355">
        <v>51772.372000000003</v>
      </c>
      <c r="F849" s="356">
        <v>13389.690000000002</v>
      </c>
      <c r="G849" s="357">
        <v>77510.19200000001</v>
      </c>
      <c r="H849" s="54"/>
      <c r="I849" s="54"/>
      <c r="BX849" s="247"/>
      <c r="BY849" s="64"/>
      <c r="BZ849" s="254"/>
      <c r="CA849" s="254"/>
      <c r="CB849" s="254"/>
      <c r="CC849" s="254"/>
      <c r="CD849" s="254"/>
      <c r="CE849" s="247"/>
      <c r="CF849" s="64"/>
      <c r="CG849" s="255"/>
      <c r="CH849" s="255"/>
      <c r="CI849" s="255"/>
      <c r="CJ849" s="255"/>
      <c r="CK849" s="255"/>
      <c r="CL849" s="256"/>
      <c r="CM849" s="256"/>
      <c r="CN849" s="256"/>
      <c r="CO849" s="256"/>
      <c r="CP849" s="256"/>
      <c r="CQ849" s="247"/>
      <c r="CR849" s="64"/>
      <c r="CS849" s="226"/>
      <c r="CT849" s="226"/>
      <c r="CU849" s="226"/>
      <c r="CV849" s="226"/>
      <c r="CW849" s="226"/>
      <c r="CX849" s="247"/>
      <c r="CY849" s="64"/>
      <c r="CZ849" s="256"/>
      <c r="DA849" s="256"/>
      <c r="DB849" s="256"/>
      <c r="DC849" s="256"/>
      <c r="DD849" s="256"/>
    </row>
    <row r="850" spans="1:108" ht="16.5" x14ac:dyDescent="0.3">
      <c r="A850" s="411">
        <v>2025</v>
      </c>
      <c r="B850" s="64" t="s">
        <v>51</v>
      </c>
      <c r="C850" s="358" t="s">
        <v>115</v>
      </c>
      <c r="D850" s="359">
        <v>15210.055</v>
      </c>
      <c r="E850" s="359">
        <v>54830.853500000012</v>
      </c>
      <c r="F850" s="360">
        <v>13033.99</v>
      </c>
      <c r="G850" s="118">
        <v>83074.898500000025</v>
      </c>
      <c r="H850" s="54"/>
      <c r="I850" s="54"/>
      <c r="BX850" s="247"/>
      <c r="BY850" s="64"/>
      <c r="BZ850" s="254"/>
      <c r="CA850" s="254"/>
      <c r="CB850" s="254"/>
      <c r="CC850" s="254"/>
      <c r="CD850" s="254"/>
      <c r="CE850" s="247"/>
      <c r="CF850" s="64"/>
      <c r="CG850" s="255"/>
      <c r="CH850" s="255"/>
      <c r="CI850" s="255"/>
      <c r="CJ850" s="255"/>
      <c r="CK850" s="255"/>
      <c r="CL850" s="256"/>
      <c r="CM850" s="256"/>
      <c r="CN850" s="256"/>
      <c r="CO850" s="256"/>
      <c r="CP850" s="256"/>
      <c r="CQ850" s="247"/>
      <c r="CR850" s="64"/>
      <c r="CS850" s="226"/>
      <c r="CT850" s="226"/>
      <c r="CU850" s="226"/>
      <c r="CV850" s="226"/>
      <c r="CW850" s="226"/>
      <c r="CX850" s="247"/>
      <c r="CY850" s="64"/>
      <c r="CZ850" s="256"/>
      <c r="DA850" s="256"/>
      <c r="DB850" s="256"/>
      <c r="DC850" s="256"/>
      <c r="DD850" s="256"/>
    </row>
    <row r="851" spans="1:108" ht="16.5" x14ac:dyDescent="0.3">
      <c r="A851" s="391">
        <v>2025</v>
      </c>
      <c r="B851" s="353" t="s">
        <v>52</v>
      </c>
      <c r="C851" s="354" t="s">
        <v>115</v>
      </c>
      <c r="D851" s="355">
        <v>16519.54</v>
      </c>
      <c r="E851" s="355">
        <v>59781.835000000021</v>
      </c>
      <c r="F851" s="356">
        <v>13823.1145</v>
      </c>
      <c r="G851" s="357">
        <v>90124.489500000025</v>
      </c>
      <c r="H851" s="54"/>
      <c r="I851" s="54"/>
      <c r="BX851" s="247"/>
      <c r="BY851" s="64"/>
      <c r="BZ851" s="254"/>
      <c r="CA851" s="254"/>
      <c r="CB851" s="254"/>
      <c r="CC851" s="254"/>
      <c r="CD851" s="254"/>
      <c r="CE851" s="247"/>
      <c r="CF851" s="64"/>
      <c r="CG851" s="255"/>
      <c r="CH851" s="255"/>
      <c r="CI851" s="255"/>
      <c r="CJ851" s="255"/>
      <c r="CK851" s="255"/>
      <c r="CL851" s="256"/>
      <c r="CM851" s="256"/>
      <c r="CN851" s="256"/>
      <c r="CO851" s="256"/>
      <c r="CP851" s="256"/>
      <c r="CQ851" s="247"/>
      <c r="CR851" s="64"/>
      <c r="CS851" s="226"/>
      <c r="CT851" s="226"/>
      <c r="CU851" s="226"/>
      <c r="CV851" s="226"/>
      <c r="CW851" s="226"/>
      <c r="CX851" s="247"/>
      <c r="CY851" s="64"/>
      <c r="CZ851" s="256"/>
      <c r="DA851" s="256"/>
      <c r="DB851" s="256"/>
      <c r="DC851" s="256"/>
      <c r="DD851" s="256"/>
    </row>
    <row r="852" spans="1:108" ht="16.5" x14ac:dyDescent="0.3">
      <c r="A852" s="411">
        <v>2025</v>
      </c>
      <c r="B852" s="64" t="s">
        <v>40</v>
      </c>
      <c r="C852" s="358" t="s">
        <v>115</v>
      </c>
      <c r="D852" s="359">
        <v>15138.085000000001</v>
      </c>
      <c r="E852" s="359">
        <v>56459.082500000011</v>
      </c>
      <c r="F852" s="360">
        <v>12968.642500000002</v>
      </c>
      <c r="G852" s="118">
        <v>84565.810000000012</v>
      </c>
      <c r="H852" s="54"/>
      <c r="I852" s="54"/>
      <c r="BX852" s="247"/>
      <c r="BY852" s="64"/>
      <c r="BZ852" s="254"/>
      <c r="CA852" s="254"/>
      <c r="CB852" s="254"/>
      <c r="CC852" s="254"/>
      <c r="CD852" s="254"/>
      <c r="CE852" s="247"/>
      <c r="CF852" s="64"/>
      <c r="CG852" s="255"/>
      <c r="CH852" s="255"/>
      <c r="CI852" s="255"/>
      <c r="CJ852" s="255"/>
      <c r="CK852" s="255"/>
      <c r="CL852" s="256"/>
      <c r="CM852" s="256"/>
      <c r="CN852" s="256"/>
      <c r="CO852" s="256"/>
      <c r="CP852" s="256"/>
      <c r="CQ852" s="247"/>
      <c r="CR852" s="64"/>
      <c r="CS852" s="226"/>
      <c r="CT852" s="226"/>
      <c r="CU852" s="226"/>
      <c r="CV852" s="226"/>
      <c r="CW852" s="226"/>
      <c r="CX852" s="247"/>
      <c r="CY852" s="64"/>
      <c r="CZ852" s="256"/>
      <c r="DA852" s="256"/>
      <c r="DB852" s="256"/>
      <c r="DC852" s="256"/>
      <c r="DD852" s="256"/>
    </row>
    <row r="853" spans="1:108" ht="16.5" x14ac:dyDescent="0.3">
      <c r="A853" s="391">
        <v>2025</v>
      </c>
      <c r="B853" s="353" t="s">
        <v>42</v>
      </c>
      <c r="C853" s="354" t="s">
        <v>115</v>
      </c>
      <c r="D853" s="355">
        <v>17118.254999999997</v>
      </c>
      <c r="E853" s="355">
        <v>62658.843000000015</v>
      </c>
      <c r="F853" s="356">
        <v>14234.295500000002</v>
      </c>
      <c r="G853" s="357">
        <v>94011.39350000002</v>
      </c>
      <c r="H853" s="54"/>
      <c r="I853" s="54"/>
      <c r="BX853" s="247"/>
      <c r="BY853" s="64"/>
      <c r="BZ853" s="254"/>
      <c r="CA853" s="254"/>
      <c r="CB853" s="254"/>
      <c r="CC853" s="254"/>
      <c r="CD853" s="254"/>
      <c r="CE853" s="247"/>
      <c r="CF853" s="64"/>
      <c r="CG853" s="255"/>
      <c r="CH853" s="255"/>
      <c r="CI853" s="255"/>
      <c r="CJ853" s="255"/>
      <c r="CK853" s="255"/>
      <c r="CL853" s="256"/>
      <c r="CM853" s="256"/>
      <c r="CN853" s="256"/>
      <c r="CO853" s="256"/>
      <c r="CP853" s="256"/>
      <c r="CQ853" s="247"/>
      <c r="CR853" s="64"/>
      <c r="CS853" s="226"/>
      <c r="CT853" s="226"/>
      <c r="CU853" s="226"/>
      <c r="CV853" s="226"/>
      <c r="CW853" s="226"/>
      <c r="CX853" s="247"/>
      <c r="CY853" s="64"/>
      <c r="CZ853" s="256"/>
      <c r="DA853" s="256"/>
      <c r="DB853" s="256"/>
      <c r="DC853" s="256"/>
      <c r="DD853" s="256"/>
    </row>
    <row r="854" spans="1:108" ht="16.5" x14ac:dyDescent="0.3">
      <c r="A854" s="411">
        <v>2025</v>
      </c>
      <c r="B854" s="64" t="s">
        <v>43</v>
      </c>
      <c r="C854" s="358" t="s">
        <v>115</v>
      </c>
      <c r="D854" s="359">
        <v>12136.544</v>
      </c>
      <c r="E854" s="359">
        <v>55483.892500000024</v>
      </c>
      <c r="F854" s="360">
        <v>13175.119999999999</v>
      </c>
      <c r="G854" s="118">
        <v>80795.556500000021</v>
      </c>
      <c r="H854" s="54"/>
      <c r="I854" s="54"/>
      <c r="BX854" s="247"/>
      <c r="BY854" s="64"/>
      <c r="BZ854" s="254"/>
      <c r="CA854" s="254"/>
      <c r="CB854" s="254"/>
      <c r="CC854" s="254"/>
      <c r="CD854" s="254"/>
      <c r="CE854" s="247"/>
      <c r="CF854" s="64"/>
      <c r="CG854" s="255"/>
      <c r="CH854" s="255"/>
      <c r="CI854" s="255"/>
      <c r="CJ854" s="255"/>
      <c r="CK854" s="255"/>
      <c r="CL854" s="256"/>
      <c r="CM854" s="256"/>
      <c r="CN854" s="256"/>
      <c r="CO854" s="256"/>
      <c r="CP854" s="256"/>
      <c r="CQ854" s="247"/>
      <c r="CR854" s="64"/>
      <c r="CS854" s="226"/>
      <c r="CT854" s="226"/>
      <c r="CU854" s="226"/>
      <c r="CV854" s="226"/>
      <c r="CW854" s="226"/>
      <c r="CX854" s="247"/>
      <c r="CY854" s="64"/>
      <c r="CZ854" s="256"/>
      <c r="DA854" s="256"/>
      <c r="DB854" s="256"/>
      <c r="DC854" s="256"/>
      <c r="DD854" s="256"/>
    </row>
    <row r="855" spans="1:108" ht="16.5" x14ac:dyDescent="0.3">
      <c r="A855" s="391">
        <v>2025</v>
      </c>
      <c r="B855" s="353" t="s">
        <v>44</v>
      </c>
      <c r="C855" s="354" t="s">
        <v>115</v>
      </c>
      <c r="D855" s="355">
        <v>12952.227999999999</v>
      </c>
      <c r="E855" s="355">
        <v>69540.878000000026</v>
      </c>
      <c r="F855" s="356">
        <v>16923.9375</v>
      </c>
      <c r="G855" s="357">
        <v>99417.043500000014</v>
      </c>
      <c r="H855" s="54"/>
      <c r="I855" s="54"/>
      <c r="BX855" s="247"/>
      <c r="BY855" s="64"/>
      <c r="BZ855" s="254"/>
      <c r="CA855" s="254"/>
      <c r="CB855" s="254"/>
      <c r="CC855" s="254"/>
      <c r="CD855" s="254"/>
      <c r="CE855" s="247"/>
      <c r="CF855" s="64"/>
      <c r="CG855" s="255"/>
      <c r="CH855" s="255"/>
      <c r="CI855" s="255"/>
      <c r="CJ855" s="255"/>
      <c r="CK855" s="255"/>
      <c r="CL855" s="256"/>
      <c r="CM855" s="256"/>
      <c r="CN855" s="256"/>
      <c r="CO855" s="256"/>
      <c r="CP855" s="256"/>
      <c r="CQ855" s="247"/>
      <c r="CR855" s="64"/>
      <c r="CS855" s="226"/>
      <c r="CT855" s="226"/>
      <c r="CU855" s="226"/>
      <c r="CV855" s="226"/>
      <c r="CW855" s="226"/>
      <c r="CX855" s="247"/>
      <c r="CY855" s="64"/>
      <c r="CZ855" s="256"/>
      <c r="DA855" s="256"/>
      <c r="DB855" s="256"/>
      <c r="DC855" s="256"/>
      <c r="DD855" s="256"/>
    </row>
    <row r="856" spans="1:108" ht="16.5" x14ac:dyDescent="0.3">
      <c r="A856" s="411">
        <v>2025</v>
      </c>
      <c r="B856" s="64" t="s">
        <v>45</v>
      </c>
      <c r="C856" s="358" t="s">
        <v>115</v>
      </c>
      <c r="D856" s="359">
        <v>13400.223</v>
      </c>
      <c r="E856" s="359">
        <v>63520.608000000007</v>
      </c>
      <c r="F856" s="360">
        <v>13726.91</v>
      </c>
      <c r="G856" s="118">
        <v>90647.741000000009</v>
      </c>
      <c r="H856" s="54"/>
      <c r="I856" s="54"/>
      <c r="BX856" s="247"/>
      <c r="BY856" s="64"/>
      <c r="BZ856" s="254"/>
      <c r="CA856" s="254"/>
      <c r="CB856" s="254"/>
      <c r="CC856" s="254"/>
      <c r="CD856" s="254"/>
      <c r="CE856" s="247"/>
      <c r="CF856" s="64"/>
      <c r="CG856" s="255"/>
      <c r="CH856" s="255"/>
      <c r="CI856" s="255"/>
      <c r="CJ856" s="255"/>
      <c r="CK856" s="255"/>
      <c r="CL856" s="256"/>
      <c r="CM856" s="256"/>
      <c r="CN856" s="256"/>
      <c r="CO856" s="256"/>
      <c r="CP856" s="256"/>
      <c r="CQ856" s="247"/>
      <c r="CR856" s="64"/>
      <c r="CS856" s="226"/>
      <c r="CT856" s="226"/>
      <c r="CU856" s="226"/>
      <c r="CV856" s="226"/>
      <c r="CW856" s="226"/>
      <c r="CX856" s="247"/>
      <c r="CY856" s="64"/>
      <c r="CZ856" s="256"/>
      <c r="DA856" s="256"/>
      <c r="DB856" s="256"/>
      <c r="DC856" s="256"/>
      <c r="DD856" s="256"/>
    </row>
    <row r="857" spans="1:108" ht="16.5" x14ac:dyDescent="0.3">
      <c r="A857" s="391">
        <v>2025</v>
      </c>
      <c r="B857" s="353" t="s">
        <v>46</v>
      </c>
      <c r="C857" s="354" t="s">
        <v>115</v>
      </c>
      <c r="D857" s="355">
        <v>14707.07</v>
      </c>
      <c r="E857" s="355">
        <v>66818.86</v>
      </c>
      <c r="F857" s="356">
        <v>14036.36</v>
      </c>
      <c r="G857" s="357">
        <v>95562.290000000008</v>
      </c>
      <c r="H857" s="54"/>
      <c r="I857" s="54"/>
      <c r="BX857" s="247"/>
      <c r="BY857" s="64"/>
      <c r="BZ857" s="254"/>
      <c r="CA857" s="254"/>
      <c r="CB857" s="254"/>
      <c r="CC857" s="254"/>
      <c r="CD857" s="254"/>
      <c r="CE857" s="247"/>
      <c r="CF857" s="64"/>
      <c r="CG857" s="255"/>
      <c r="CH857" s="255"/>
      <c r="CI857" s="255"/>
      <c r="CJ857" s="255"/>
      <c r="CK857" s="255"/>
      <c r="CL857" s="256"/>
      <c r="CM857" s="256"/>
      <c r="CN857" s="256"/>
      <c r="CO857" s="256"/>
      <c r="CP857" s="256"/>
      <c r="CQ857" s="247"/>
      <c r="CR857" s="64"/>
      <c r="CS857" s="226"/>
      <c r="CT857" s="226"/>
      <c r="CU857" s="226"/>
      <c r="CV857" s="226"/>
      <c r="CW857" s="226"/>
      <c r="CX857" s="247"/>
      <c r="CY857" s="64"/>
      <c r="CZ857" s="256"/>
      <c r="DA857" s="256"/>
      <c r="DB857" s="256"/>
      <c r="DC857" s="256"/>
      <c r="DD857" s="256"/>
    </row>
    <row r="858" spans="1:108" ht="16.5" x14ac:dyDescent="0.3">
      <c r="A858" s="411">
        <v>2025</v>
      </c>
      <c r="B858" s="64" t="s">
        <v>47</v>
      </c>
      <c r="C858" s="358" t="s">
        <v>115</v>
      </c>
      <c r="D858" s="359">
        <v>13572.27</v>
      </c>
      <c r="E858" s="359">
        <v>67302.58</v>
      </c>
      <c r="F858" s="360">
        <v>13832.779999999999</v>
      </c>
      <c r="G858" s="118">
        <v>94707.63</v>
      </c>
      <c r="H858" s="54"/>
      <c r="I858" s="54"/>
      <c r="BX858" s="247"/>
      <c r="BY858" s="64"/>
      <c r="BZ858" s="254"/>
      <c r="CA858" s="254"/>
      <c r="CB858" s="254"/>
      <c r="CC858" s="254"/>
      <c r="CD858" s="254"/>
      <c r="CE858" s="247"/>
      <c r="CF858" s="64"/>
      <c r="CG858" s="255"/>
      <c r="CH858" s="255"/>
      <c r="CI858" s="255"/>
      <c r="CJ858" s="255"/>
      <c r="CK858" s="255"/>
      <c r="CL858" s="256"/>
      <c r="CM858" s="256"/>
      <c r="CN858" s="256"/>
      <c r="CO858" s="256"/>
      <c r="CP858" s="256"/>
      <c r="CQ858" s="247"/>
      <c r="CR858" s="64"/>
      <c r="CS858" s="226"/>
      <c r="CT858" s="226"/>
      <c r="CU858" s="226"/>
      <c r="CV858" s="226"/>
      <c r="CW858" s="226"/>
      <c r="CX858" s="247"/>
      <c r="CY858" s="64"/>
      <c r="CZ858" s="256"/>
      <c r="DA858" s="256"/>
      <c r="DB858" s="256"/>
      <c r="DC858" s="256"/>
      <c r="DD858" s="256"/>
    </row>
    <row r="859" spans="1:108" ht="16.5" x14ac:dyDescent="0.3">
      <c r="A859" s="391">
        <v>2025</v>
      </c>
      <c r="B859" s="353" t="s">
        <v>48</v>
      </c>
      <c r="C859" s="354" t="s">
        <v>115</v>
      </c>
      <c r="D859" s="355">
        <v>13059.380000000001</v>
      </c>
      <c r="E859" s="355">
        <v>63548.36</v>
      </c>
      <c r="F859" s="356">
        <v>12346.949999999999</v>
      </c>
      <c r="G859" s="357">
        <v>88954.69</v>
      </c>
      <c r="H859" s="54"/>
      <c r="I859" s="54"/>
      <c r="BX859" s="247"/>
      <c r="BY859" s="64"/>
      <c r="BZ859" s="254"/>
      <c r="CA859" s="254"/>
      <c r="CB859" s="254"/>
      <c r="CC859" s="254"/>
      <c r="CD859" s="254"/>
      <c r="CE859" s="247"/>
      <c r="CF859" s="64"/>
      <c r="CG859" s="255"/>
      <c r="CH859" s="255"/>
      <c r="CI859" s="255"/>
      <c r="CJ859" s="255"/>
      <c r="CK859" s="255"/>
      <c r="CL859" s="256"/>
      <c r="CM859" s="256"/>
      <c r="CN859" s="256"/>
      <c r="CO859" s="256"/>
      <c r="CP859" s="256"/>
      <c r="CQ859" s="247"/>
      <c r="CR859" s="64"/>
      <c r="CS859" s="226"/>
      <c r="CT859" s="226"/>
      <c r="CU859" s="226"/>
      <c r="CV859" s="226"/>
      <c r="CW859" s="226"/>
      <c r="CX859" s="247"/>
      <c r="CY859" s="64"/>
      <c r="CZ859" s="256"/>
      <c r="DA859" s="256"/>
      <c r="DB859" s="256"/>
      <c r="DC859" s="256"/>
      <c r="DD859" s="256"/>
    </row>
    <row r="860" spans="1:108" ht="16.5" x14ac:dyDescent="0.3">
      <c r="A860" s="411">
        <v>2025</v>
      </c>
      <c r="B860" s="64" t="s">
        <v>49</v>
      </c>
      <c r="C860" s="358" t="s">
        <v>115</v>
      </c>
      <c r="D860" s="359">
        <v>11124.170000000002</v>
      </c>
      <c r="E860" s="359">
        <v>59830.879999999997</v>
      </c>
      <c r="F860" s="360">
        <v>9361.4500000000007</v>
      </c>
      <c r="G860" s="118">
        <v>80316.5</v>
      </c>
      <c r="H860" s="54"/>
      <c r="I860" s="54"/>
      <c r="BX860" s="247"/>
      <c r="BY860" s="64"/>
      <c r="BZ860" s="254"/>
      <c r="CA860" s="254"/>
      <c r="CB860" s="254"/>
      <c r="CC860" s="254"/>
      <c r="CD860" s="254"/>
      <c r="CE860" s="247"/>
      <c r="CF860" s="64"/>
      <c r="CG860" s="255"/>
      <c r="CH860" s="255"/>
      <c r="CI860" s="255"/>
      <c r="CJ860" s="255"/>
      <c r="CK860" s="255"/>
      <c r="CL860" s="256"/>
      <c r="CM860" s="256"/>
      <c r="CN860" s="256"/>
      <c r="CO860" s="256"/>
      <c r="CP860" s="256"/>
      <c r="CQ860" s="247"/>
      <c r="CR860" s="64"/>
      <c r="CS860" s="226"/>
      <c r="CT860" s="226"/>
      <c r="CU860" s="226"/>
      <c r="CV860" s="226"/>
      <c r="CW860" s="226"/>
      <c r="CX860" s="247"/>
      <c r="CY860" s="64"/>
      <c r="CZ860" s="256"/>
      <c r="DA860" s="256"/>
      <c r="DB860" s="256"/>
      <c r="DC860" s="256"/>
      <c r="DD860" s="256"/>
    </row>
    <row r="861" spans="1:108" ht="16.5" x14ac:dyDescent="0.3">
      <c r="A861" s="391">
        <v>2026</v>
      </c>
      <c r="B861" s="353" t="s">
        <v>50</v>
      </c>
      <c r="C861" s="354" t="s">
        <v>115</v>
      </c>
      <c r="D861" s="355">
        <v>8406.65</v>
      </c>
      <c r="E861" s="355">
        <v>59287.12000000001</v>
      </c>
      <c r="F861" s="356">
        <v>9116.81</v>
      </c>
      <c r="G861" s="357">
        <v>76810.58</v>
      </c>
      <c r="H861" s="54"/>
      <c r="I861" s="54"/>
      <c r="BX861" s="247"/>
      <c r="BY861" s="64"/>
      <c r="BZ861" s="254"/>
      <c r="CA861" s="254"/>
      <c r="CB861" s="254"/>
      <c r="CC861" s="254"/>
      <c r="CD861" s="254"/>
      <c r="CE861" s="247"/>
      <c r="CF861" s="64"/>
      <c r="CG861" s="255"/>
      <c r="CH861" s="255"/>
      <c r="CI861" s="255"/>
      <c r="CJ861" s="255"/>
      <c r="CK861" s="255"/>
      <c r="CL861" s="256"/>
      <c r="CM861" s="256"/>
      <c r="CN861" s="256"/>
      <c r="CO861" s="256"/>
      <c r="CP861" s="256"/>
      <c r="CQ861" s="247"/>
      <c r="CR861" s="64"/>
      <c r="CS861" s="226"/>
      <c r="CT861" s="226"/>
      <c r="CU861" s="226"/>
      <c r="CV861" s="226"/>
      <c r="CW861" s="226"/>
      <c r="CX861" s="247"/>
      <c r="CY861" s="64"/>
      <c r="CZ861" s="256"/>
      <c r="DA861" s="256"/>
      <c r="DB861" s="256"/>
      <c r="DC861" s="256"/>
      <c r="DD861" s="256"/>
    </row>
    <row r="862" spans="1:108" ht="16.5" x14ac:dyDescent="0.3">
      <c r="A862" s="411">
        <v>2026</v>
      </c>
      <c r="B862" s="64" t="s">
        <v>51</v>
      </c>
      <c r="C862" s="358" t="s">
        <v>115</v>
      </c>
      <c r="D862" s="359">
        <v>12904.02</v>
      </c>
      <c r="E862" s="359">
        <v>57910.07</v>
      </c>
      <c r="F862" s="360">
        <v>11631.39</v>
      </c>
      <c r="G862" s="118">
        <v>82445.48</v>
      </c>
      <c r="H862" s="54"/>
      <c r="I862" s="54"/>
      <c r="BX862" s="247"/>
      <c r="BY862" s="64"/>
      <c r="BZ862" s="254"/>
      <c r="CA862" s="254"/>
      <c r="CB862" s="254"/>
      <c r="CC862" s="254"/>
      <c r="CD862" s="254"/>
      <c r="CE862" s="247"/>
      <c r="CF862" s="64"/>
      <c r="CG862" s="255"/>
      <c r="CH862" s="255"/>
      <c r="CI862" s="255"/>
      <c r="CJ862" s="255"/>
      <c r="CK862" s="255"/>
      <c r="CL862" s="256"/>
      <c r="CM862" s="256"/>
      <c r="CN862" s="256"/>
      <c r="CO862" s="256"/>
      <c r="CP862" s="256"/>
      <c r="CQ862" s="247"/>
      <c r="CR862" s="64"/>
      <c r="CS862" s="226"/>
      <c r="CT862" s="226"/>
      <c r="CU862" s="226"/>
      <c r="CV862" s="226"/>
      <c r="CW862" s="226"/>
      <c r="CX862" s="247"/>
      <c r="CY862" s="64"/>
      <c r="CZ862" s="256"/>
      <c r="DA862" s="256"/>
      <c r="DB862" s="256"/>
      <c r="DC862" s="256"/>
      <c r="DD862" s="256"/>
    </row>
    <row r="863" spans="1:108" ht="16.5" x14ac:dyDescent="0.3">
      <c r="A863" s="391">
        <v>2026</v>
      </c>
      <c r="B863" s="353" t="s">
        <v>52</v>
      </c>
      <c r="C863" s="354" t="s">
        <v>115</v>
      </c>
      <c r="D863" s="355">
        <v>12667.61</v>
      </c>
      <c r="E863" s="355">
        <v>62209.299999999996</v>
      </c>
      <c r="F863" s="356">
        <v>10170.349999999999</v>
      </c>
      <c r="G863" s="357">
        <v>85047.260000000009</v>
      </c>
      <c r="H863" s="54"/>
      <c r="I863" s="54"/>
      <c r="BX863" s="247"/>
      <c r="BY863" s="64"/>
      <c r="BZ863" s="254"/>
      <c r="CA863" s="254"/>
      <c r="CB863" s="254"/>
      <c r="CC863" s="254"/>
      <c r="CD863" s="254"/>
      <c r="CE863" s="247"/>
      <c r="CF863" s="64"/>
      <c r="CG863" s="255"/>
      <c r="CH863" s="255"/>
      <c r="CI863" s="255"/>
      <c r="CJ863" s="255"/>
      <c r="CK863" s="255"/>
      <c r="CL863" s="256"/>
      <c r="CM863" s="256"/>
      <c r="CN863" s="256"/>
      <c r="CO863" s="256"/>
      <c r="CP863" s="256"/>
      <c r="CQ863" s="247"/>
      <c r="CR863" s="64"/>
      <c r="CS863" s="226"/>
      <c r="CT863" s="226"/>
      <c r="CU863" s="226"/>
      <c r="CV863" s="226"/>
      <c r="CW863" s="226"/>
      <c r="CX863" s="247"/>
      <c r="CY863" s="64"/>
      <c r="CZ863" s="256"/>
      <c r="DA863" s="256"/>
      <c r="DB863" s="256"/>
      <c r="DC863" s="256"/>
      <c r="DD863" s="256"/>
    </row>
    <row r="864" spans="1:108" ht="16.5" x14ac:dyDescent="0.3">
      <c r="A864" s="411">
        <v>2026</v>
      </c>
      <c r="B864" s="64" t="s">
        <v>40</v>
      </c>
      <c r="C864" s="358" t="s">
        <v>115</v>
      </c>
      <c r="D864" s="359">
        <v>12434.66</v>
      </c>
      <c r="E864" s="359">
        <v>61096.37</v>
      </c>
      <c r="F864" s="360">
        <v>9294.2999999999993</v>
      </c>
      <c r="G864" s="118">
        <v>82825.329999999987</v>
      </c>
      <c r="H864" s="54"/>
      <c r="I864" s="54"/>
      <c r="BX864" s="247"/>
      <c r="BY864" s="64"/>
      <c r="BZ864" s="254"/>
      <c r="CA864" s="254"/>
      <c r="CB864" s="254"/>
      <c r="CC864" s="254"/>
      <c r="CD864" s="254"/>
      <c r="CE864" s="247"/>
      <c r="CF864" s="64"/>
      <c r="CG864" s="255"/>
      <c r="CH864" s="255"/>
      <c r="CI864" s="255"/>
      <c r="CJ864" s="255"/>
      <c r="CK864" s="255"/>
      <c r="CL864" s="256"/>
      <c r="CM864" s="256"/>
      <c r="CN864" s="256"/>
      <c r="CO864" s="256"/>
      <c r="CP864" s="256"/>
      <c r="CQ864" s="247"/>
      <c r="CR864" s="64"/>
      <c r="CS864" s="226"/>
      <c r="CT864" s="226"/>
      <c r="CU864" s="226"/>
      <c r="CV864" s="226"/>
      <c r="CW864" s="226"/>
      <c r="CX864" s="247"/>
      <c r="CY864" s="64"/>
      <c r="CZ864" s="256"/>
      <c r="DA864" s="256"/>
      <c r="DB864" s="256"/>
      <c r="DC864" s="256"/>
      <c r="DD864" s="256"/>
    </row>
    <row r="865" spans="1:108" ht="16.5" x14ac:dyDescent="0.3">
      <c r="A865" s="391">
        <v>2026</v>
      </c>
      <c r="B865" s="353" t="s">
        <v>42</v>
      </c>
      <c r="C865" s="354" t="s">
        <v>115</v>
      </c>
      <c r="D865" s="355">
        <v>13353.61</v>
      </c>
      <c r="E865" s="355">
        <v>62202.090000000004</v>
      </c>
      <c r="F865" s="356">
        <v>10059.39</v>
      </c>
      <c r="G865" s="357">
        <v>85615.09</v>
      </c>
      <c r="H865" s="54"/>
      <c r="I865" s="54"/>
      <c r="BX865" s="247"/>
      <c r="BY865" s="64"/>
      <c r="BZ865" s="254"/>
      <c r="CA865" s="254"/>
      <c r="CB865" s="254"/>
      <c r="CC865" s="254"/>
      <c r="CD865" s="254"/>
      <c r="CE865" s="247"/>
      <c r="CF865" s="64"/>
      <c r="CG865" s="255"/>
      <c r="CH865" s="255"/>
      <c r="CI865" s="255"/>
      <c r="CJ865" s="255"/>
      <c r="CK865" s="255"/>
      <c r="CL865" s="256"/>
      <c r="CM865" s="256"/>
      <c r="CN865" s="256"/>
      <c r="CO865" s="256"/>
      <c r="CP865" s="256"/>
      <c r="CQ865" s="247"/>
      <c r="CR865" s="64"/>
      <c r="CS865" s="226"/>
      <c r="CT865" s="226"/>
      <c r="CU865" s="226"/>
      <c r="CV865" s="226"/>
      <c r="CW865" s="226"/>
      <c r="CX865" s="247"/>
      <c r="CY865" s="64"/>
      <c r="CZ865" s="256"/>
      <c r="DA865" s="256"/>
      <c r="DB865" s="256"/>
      <c r="DC865" s="256"/>
      <c r="DD865" s="256"/>
    </row>
    <row r="866" spans="1:108" ht="16.5" x14ac:dyDescent="0.3">
      <c r="A866" s="411">
        <v>2026</v>
      </c>
      <c r="B866" s="64" t="s">
        <v>43</v>
      </c>
      <c r="C866" s="358" t="s">
        <v>115</v>
      </c>
      <c r="D866" s="359">
        <v>11922.25</v>
      </c>
      <c r="E866" s="359">
        <v>61534.720000000001</v>
      </c>
      <c r="F866" s="360">
        <v>9246.24</v>
      </c>
      <c r="G866" s="118">
        <v>82703.209999999992</v>
      </c>
      <c r="H866" s="54"/>
      <c r="I866" s="54"/>
      <c r="BX866" s="247"/>
      <c r="BY866" s="64"/>
      <c r="BZ866" s="254"/>
      <c r="CA866" s="254"/>
      <c r="CB866" s="254"/>
      <c r="CC866" s="254"/>
      <c r="CD866" s="254"/>
      <c r="CE866" s="247"/>
      <c r="CF866" s="64"/>
      <c r="CG866" s="255"/>
      <c r="CH866" s="255"/>
      <c r="CI866" s="255"/>
      <c r="CJ866" s="255"/>
      <c r="CK866" s="255"/>
      <c r="CL866" s="256"/>
      <c r="CM866" s="256"/>
      <c r="CN866" s="256"/>
      <c r="CO866" s="256"/>
      <c r="CP866" s="256"/>
      <c r="CQ866" s="247"/>
      <c r="CR866" s="64"/>
      <c r="CS866" s="226"/>
      <c r="CT866" s="226"/>
      <c r="CU866" s="226"/>
      <c r="CV866" s="226"/>
      <c r="CW866" s="226"/>
      <c r="CX866" s="247"/>
      <c r="CY866" s="64"/>
      <c r="CZ866" s="256"/>
      <c r="DA866" s="256"/>
      <c r="DB866" s="256"/>
      <c r="DC866" s="256"/>
      <c r="DD866" s="256"/>
    </row>
    <row r="867" spans="1:108" ht="16.5" x14ac:dyDescent="0.3">
      <c r="A867" s="391">
        <v>2020</v>
      </c>
      <c r="B867" s="353" t="s">
        <v>50</v>
      </c>
      <c r="C867" s="354" t="s">
        <v>123</v>
      </c>
      <c r="D867" s="355">
        <v>31818.37</v>
      </c>
      <c r="E867" s="355">
        <v>213822.47100000002</v>
      </c>
      <c r="F867" s="356">
        <v>41227.924500000008</v>
      </c>
      <c r="G867" s="357">
        <v>286868.76549999992</v>
      </c>
      <c r="H867" s="54"/>
      <c r="I867" s="54"/>
      <c r="BX867" s="247"/>
      <c r="BY867" s="64"/>
      <c r="BZ867" s="254"/>
      <c r="CA867" s="254"/>
      <c r="CB867" s="254"/>
      <c r="CC867" s="254"/>
      <c r="CD867" s="254"/>
      <c r="CE867" s="247"/>
      <c r="CF867" s="64"/>
      <c r="CG867" s="255"/>
      <c r="CH867" s="255"/>
      <c r="CI867" s="255"/>
      <c r="CJ867" s="255"/>
      <c r="CK867" s="255"/>
      <c r="CL867" s="256"/>
      <c r="CM867" s="256"/>
      <c r="CN867" s="256"/>
      <c r="CO867" s="256"/>
      <c r="CP867" s="256"/>
      <c r="CQ867" s="247"/>
      <c r="CR867" s="64"/>
      <c r="CS867" s="226"/>
      <c r="CT867" s="226"/>
      <c r="CU867" s="226"/>
      <c r="CV867" s="226"/>
      <c r="CW867" s="226"/>
      <c r="CX867" s="247"/>
      <c r="CY867" s="64"/>
      <c r="CZ867" s="256"/>
      <c r="DA867" s="256"/>
      <c r="DB867" s="256"/>
      <c r="DC867" s="256"/>
      <c r="DD867" s="256"/>
    </row>
    <row r="868" spans="1:108" ht="16.5" x14ac:dyDescent="0.3">
      <c r="A868" s="411">
        <v>2020</v>
      </c>
      <c r="B868" s="64" t="s">
        <v>51</v>
      </c>
      <c r="C868" s="358" t="s">
        <v>123</v>
      </c>
      <c r="D868" s="359">
        <v>37487.764999999999</v>
      </c>
      <c r="E868" s="359">
        <v>189827.64800000002</v>
      </c>
      <c r="F868" s="360">
        <v>50776.060000000012</v>
      </c>
      <c r="G868" s="118">
        <v>278091.47300000006</v>
      </c>
      <c r="H868" s="54"/>
      <c r="I868" s="54"/>
      <c r="BX868" s="247"/>
      <c r="BY868" s="64"/>
      <c r="BZ868" s="254"/>
      <c r="CA868" s="254"/>
      <c r="CB868" s="254"/>
      <c r="CC868" s="254"/>
      <c r="CD868" s="254"/>
      <c r="CE868" s="247"/>
      <c r="CF868" s="64"/>
      <c r="CG868" s="255"/>
      <c r="CH868" s="255"/>
      <c r="CI868" s="255"/>
      <c r="CJ868" s="255"/>
      <c r="CK868" s="255"/>
      <c r="CL868" s="256"/>
      <c r="CM868" s="256"/>
      <c r="CN868" s="256"/>
      <c r="CO868" s="256"/>
      <c r="CP868" s="256"/>
      <c r="CQ868" s="247"/>
      <c r="CR868" s="64"/>
      <c r="CS868" s="226"/>
      <c r="CT868" s="226"/>
      <c r="CU868" s="226"/>
      <c r="CV868" s="226"/>
      <c r="CW868" s="226"/>
      <c r="CX868" s="247"/>
      <c r="CY868" s="64"/>
      <c r="CZ868" s="256"/>
      <c r="DA868" s="256"/>
      <c r="DB868" s="256"/>
      <c r="DC868" s="256"/>
      <c r="DD868" s="256"/>
    </row>
    <row r="869" spans="1:108" ht="16.5" x14ac:dyDescent="0.3">
      <c r="A869" s="391">
        <v>2020</v>
      </c>
      <c r="B869" s="353" t="s">
        <v>52</v>
      </c>
      <c r="C869" s="354" t="s">
        <v>123</v>
      </c>
      <c r="D869" s="355">
        <v>26484.209999999995</v>
      </c>
      <c r="E869" s="355">
        <v>146771.27300000004</v>
      </c>
      <c r="F869" s="356">
        <v>40438.214999999997</v>
      </c>
      <c r="G869" s="357">
        <v>213693.69799999997</v>
      </c>
      <c r="H869" s="54"/>
      <c r="I869" s="54"/>
      <c r="BX869" s="247"/>
      <c r="BY869" s="64"/>
      <c r="BZ869" s="254"/>
      <c r="CA869" s="254"/>
      <c r="CB869" s="254"/>
      <c r="CC869" s="254"/>
      <c r="CD869" s="254"/>
      <c r="CE869" s="247"/>
      <c r="CF869" s="64"/>
      <c r="CG869" s="255"/>
      <c r="CH869" s="255"/>
      <c r="CI869" s="255"/>
      <c r="CJ869" s="255"/>
      <c r="CK869" s="255"/>
      <c r="CL869" s="256"/>
      <c r="CM869" s="256"/>
      <c r="CN869" s="256"/>
      <c r="CO869" s="256"/>
      <c r="CP869" s="256"/>
      <c r="CQ869" s="247"/>
      <c r="CR869" s="64"/>
      <c r="CS869" s="226"/>
      <c r="CT869" s="226"/>
      <c r="CU869" s="226"/>
      <c r="CV869" s="226"/>
      <c r="CW869" s="226"/>
      <c r="CX869" s="247"/>
      <c r="CY869" s="64"/>
      <c r="CZ869" s="256"/>
      <c r="DA869" s="256"/>
      <c r="DB869" s="256"/>
      <c r="DC869" s="256"/>
      <c r="DD869" s="256"/>
    </row>
    <row r="870" spans="1:108" ht="16.5" x14ac:dyDescent="0.3">
      <c r="A870" s="411">
        <v>2020</v>
      </c>
      <c r="B870" s="64" t="s">
        <v>40</v>
      </c>
      <c r="C870" s="358" t="s">
        <v>123</v>
      </c>
      <c r="D870" s="359">
        <v>3350.3699999999994</v>
      </c>
      <c r="E870" s="359">
        <v>71913.834000000017</v>
      </c>
      <c r="F870" s="360">
        <v>11799.867499999998</v>
      </c>
      <c r="G870" s="118">
        <v>87064.07150000002</v>
      </c>
      <c r="H870" s="54"/>
      <c r="I870" s="54"/>
      <c r="BX870" s="247"/>
      <c r="BY870" s="64"/>
      <c r="BZ870" s="254"/>
      <c r="CA870" s="254"/>
      <c r="CB870" s="254"/>
      <c r="CC870" s="254"/>
      <c r="CD870" s="254"/>
      <c r="CE870" s="247"/>
      <c r="CF870" s="64"/>
      <c r="CG870" s="255"/>
      <c r="CH870" s="255"/>
      <c r="CI870" s="255"/>
      <c r="CJ870" s="255"/>
      <c r="CK870" s="255"/>
      <c r="CL870" s="256"/>
      <c r="CM870" s="256"/>
      <c r="CN870" s="256"/>
      <c r="CO870" s="256"/>
      <c r="CP870" s="256"/>
      <c r="CQ870" s="247"/>
      <c r="CR870" s="64"/>
      <c r="CS870" s="226"/>
      <c r="CT870" s="226"/>
      <c r="CU870" s="226"/>
      <c r="CV870" s="226"/>
      <c r="CW870" s="226"/>
      <c r="CX870" s="247"/>
      <c r="CY870" s="64"/>
      <c r="CZ870" s="256"/>
      <c r="DA870" s="256"/>
      <c r="DB870" s="256"/>
      <c r="DC870" s="256"/>
      <c r="DD870" s="256"/>
    </row>
    <row r="871" spans="1:108" ht="16.5" x14ac:dyDescent="0.3">
      <c r="A871" s="391">
        <v>2020</v>
      </c>
      <c r="B871" s="353" t="s">
        <v>42</v>
      </c>
      <c r="C871" s="354" t="s">
        <v>123</v>
      </c>
      <c r="D871" s="355">
        <v>19477.012505798335</v>
      </c>
      <c r="E871" s="355">
        <v>153330.12300993371</v>
      </c>
      <c r="F871" s="356">
        <v>34573.685460662848</v>
      </c>
      <c r="G871" s="357">
        <v>207380.82097639496</v>
      </c>
      <c r="H871" s="54"/>
      <c r="I871" s="54"/>
      <c r="BX871" s="247"/>
      <c r="BY871" s="64"/>
      <c r="BZ871" s="254"/>
      <c r="CA871" s="254"/>
      <c r="CB871" s="254"/>
      <c r="CC871" s="254"/>
      <c r="CD871" s="254"/>
      <c r="CE871" s="247"/>
      <c r="CF871" s="64"/>
      <c r="CG871" s="255"/>
      <c r="CH871" s="255"/>
      <c r="CI871" s="255"/>
      <c r="CJ871" s="255"/>
      <c r="CK871" s="255"/>
      <c r="CL871" s="256"/>
      <c r="CM871" s="256"/>
      <c r="CN871" s="256"/>
      <c r="CO871" s="256"/>
      <c r="CP871" s="256"/>
      <c r="CQ871" s="247"/>
      <c r="CR871" s="64"/>
      <c r="CS871" s="226"/>
      <c r="CT871" s="226"/>
      <c r="CU871" s="226"/>
      <c r="CV871" s="226"/>
      <c r="CW871" s="226"/>
      <c r="CX871" s="247"/>
      <c r="CY871" s="64"/>
      <c r="CZ871" s="256"/>
      <c r="DA871" s="256"/>
      <c r="DB871" s="256"/>
      <c r="DC871" s="256"/>
      <c r="DD871" s="256"/>
    </row>
    <row r="872" spans="1:108" ht="16.5" x14ac:dyDescent="0.3">
      <c r="A872" s="410">
        <v>2020</v>
      </c>
      <c r="B872" s="64" t="s">
        <v>43</v>
      </c>
      <c r="C872" s="358" t="s">
        <v>123</v>
      </c>
      <c r="D872" s="359">
        <v>31562.60949176026</v>
      </c>
      <c r="E872" s="359">
        <v>191610.2594672108</v>
      </c>
      <c r="F872" s="360">
        <v>41420.382467956551</v>
      </c>
      <c r="G872" s="118">
        <v>264593.25142692757</v>
      </c>
      <c r="H872" s="54"/>
      <c r="I872" s="54"/>
      <c r="BX872" s="247"/>
      <c r="BY872" s="64"/>
      <c r="BZ872" s="254"/>
      <c r="CA872" s="254"/>
      <c r="CB872" s="254"/>
      <c r="CC872" s="254"/>
      <c r="CD872" s="254"/>
      <c r="CE872" s="247"/>
      <c r="CF872" s="64"/>
      <c r="CG872" s="255"/>
      <c r="CH872" s="255"/>
      <c r="CI872" s="255"/>
      <c r="CJ872" s="255"/>
      <c r="CK872" s="255"/>
      <c r="CL872" s="256"/>
      <c r="CM872" s="256"/>
      <c r="CN872" s="256"/>
      <c r="CO872" s="256"/>
      <c r="CP872" s="256"/>
      <c r="CQ872" s="247"/>
      <c r="CR872" s="64"/>
      <c r="CS872" s="226"/>
      <c r="CT872" s="226"/>
      <c r="CU872" s="226"/>
      <c r="CV872" s="226"/>
      <c r="CW872" s="226"/>
      <c r="CX872" s="247"/>
      <c r="CY872" s="64"/>
      <c r="CZ872" s="256"/>
      <c r="DA872" s="256"/>
      <c r="DB872" s="256"/>
      <c r="DC872" s="256"/>
      <c r="DD872" s="256"/>
    </row>
    <row r="873" spans="1:108" ht="16.5" x14ac:dyDescent="0.3">
      <c r="A873" s="391">
        <v>2020</v>
      </c>
      <c r="B873" s="353" t="s">
        <v>44</v>
      </c>
      <c r="C873" s="354" t="s">
        <v>123</v>
      </c>
      <c r="D873" s="355">
        <v>39141.273506713871</v>
      </c>
      <c r="E873" s="355">
        <v>232098.48866333009</v>
      </c>
      <c r="F873" s="356">
        <v>54689.187974288943</v>
      </c>
      <c r="G873" s="357">
        <v>325928.95014433283</v>
      </c>
      <c r="H873" s="54"/>
      <c r="I873" s="54"/>
      <c r="BX873" s="247"/>
      <c r="BY873" s="64"/>
      <c r="BZ873" s="254"/>
      <c r="CA873" s="254"/>
      <c r="CB873" s="254"/>
      <c r="CC873" s="254"/>
      <c r="CD873" s="254"/>
      <c r="CE873" s="247"/>
      <c r="CF873" s="64"/>
      <c r="CG873" s="255"/>
      <c r="CH873" s="255"/>
      <c r="CI873" s="255"/>
      <c r="CJ873" s="255"/>
      <c r="CK873" s="255"/>
      <c r="CL873" s="256"/>
      <c r="CM873" s="256"/>
      <c r="CN873" s="256"/>
      <c r="CO873" s="256"/>
      <c r="CP873" s="256"/>
      <c r="CQ873" s="247"/>
      <c r="CR873" s="64"/>
      <c r="CS873" s="226"/>
      <c r="CT873" s="226"/>
      <c r="CU873" s="226"/>
      <c r="CV873" s="226"/>
      <c r="CW873" s="226"/>
      <c r="CX873" s="247"/>
      <c r="CY873" s="64"/>
      <c r="CZ873" s="256"/>
      <c r="DA873" s="256"/>
      <c r="DB873" s="256"/>
      <c r="DC873" s="256"/>
      <c r="DD873" s="256"/>
    </row>
    <row r="874" spans="1:108" ht="16.5" x14ac:dyDescent="0.3">
      <c r="A874" s="410">
        <v>2020</v>
      </c>
      <c r="B874" s="64" t="s">
        <v>45</v>
      </c>
      <c r="C874" s="358" t="s">
        <v>123</v>
      </c>
      <c r="D874" s="359">
        <v>37942.868009155267</v>
      </c>
      <c r="E874" s="359">
        <v>221589.27191327664</v>
      </c>
      <c r="F874" s="360">
        <v>56810.339962997445</v>
      </c>
      <c r="G874" s="118">
        <v>316342.47988542938</v>
      </c>
      <c r="H874" s="54"/>
      <c r="I874" s="54"/>
      <c r="BX874" s="247"/>
      <c r="BY874" s="64"/>
      <c r="BZ874" s="254"/>
      <c r="CA874" s="254"/>
      <c r="CB874" s="254"/>
      <c r="CC874" s="254"/>
      <c r="CD874" s="254"/>
      <c r="CE874" s="247"/>
      <c r="CF874" s="64"/>
      <c r="CG874" s="255"/>
      <c r="CH874" s="255"/>
      <c r="CI874" s="255"/>
      <c r="CJ874" s="255"/>
      <c r="CK874" s="255"/>
      <c r="CL874" s="256"/>
      <c r="CM874" s="256"/>
      <c r="CN874" s="256"/>
      <c r="CO874" s="256"/>
      <c r="CP874" s="256"/>
      <c r="CQ874" s="247"/>
      <c r="CR874" s="64"/>
      <c r="CS874" s="226"/>
      <c r="CT874" s="226"/>
      <c r="CU874" s="226"/>
      <c r="CV874" s="226"/>
      <c r="CW874" s="226"/>
      <c r="CX874" s="247"/>
      <c r="CY874" s="64"/>
      <c r="CZ874" s="256"/>
      <c r="DA874" s="256"/>
      <c r="DB874" s="256"/>
      <c r="DC874" s="256"/>
      <c r="DD874" s="256"/>
    </row>
    <row r="875" spans="1:108" ht="16.5" x14ac:dyDescent="0.3">
      <c r="A875" s="162">
        <v>2020</v>
      </c>
      <c r="B875" s="353" t="s">
        <v>46</v>
      </c>
      <c r="C875" s="354" t="s">
        <v>123</v>
      </c>
      <c r="D875" s="355">
        <v>38199.870019378657</v>
      </c>
      <c r="E875" s="355">
        <v>232543.29321011357</v>
      </c>
      <c r="F875" s="356">
        <v>62021.859977417</v>
      </c>
      <c r="G875" s="357">
        <v>332765.0232069093</v>
      </c>
      <c r="H875" s="54"/>
      <c r="I875" s="54"/>
      <c r="BX875" s="247"/>
      <c r="BY875" s="64"/>
      <c r="BZ875" s="254"/>
      <c r="CA875" s="254"/>
      <c r="CB875" s="254"/>
      <c r="CC875" s="254"/>
      <c r="CD875" s="254"/>
      <c r="CE875" s="247"/>
      <c r="CF875" s="64"/>
      <c r="CG875" s="255"/>
      <c r="CH875" s="255"/>
      <c r="CI875" s="255"/>
      <c r="CJ875" s="255"/>
      <c r="CK875" s="255"/>
      <c r="CL875" s="256"/>
      <c r="CM875" s="256"/>
      <c r="CN875" s="256"/>
      <c r="CO875" s="256"/>
      <c r="CP875" s="256"/>
      <c r="CQ875" s="247"/>
      <c r="CR875" s="64"/>
      <c r="CS875" s="226"/>
      <c r="CT875" s="226"/>
      <c r="CU875" s="226"/>
      <c r="CV875" s="226"/>
      <c r="CW875" s="226"/>
      <c r="CX875" s="247"/>
      <c r="CY875" s="64"/>
      <c r="CZ875" s="256"/>
      <c r="DA875" s="256"/>
      <c r="DB875" s="256"/>
      <c r="DC875" s="256"/>
      <c r="DD875" s="256"/>
    </row>
    <row r="876" spans="1:108" ht="16.5" x14ac:dyDescent="0.3">
      <c r="A876" s="411">
        <v>2020</v>
      </c>
      <c r="B876" s="64" t="s">
        <v>47</v>
      </c>
      <c r="C876" s="358" t="s">
        <v>123</v>
      </c>
      <c r="D876" s="359">
        <v>39811.778525024412</v>
      </c>
      <c r="E876" s="359">
        <v>240938.55903682712</v>
      </c>
      <c r="F876" s="360">
        <v>64105.059030364981</v>
      </c>
      <c r="G876" s="118">
        <v>344855.39659221651</v>
      </c>
      <c r="H876" s="54"/>
      <c r="I876" s="54"/>
      <c r="BX876" s="247"/>
      <c r="BY876" s="64"/>
      <c r="BZ876" s="254"/>
      <c r="CA876" s="254"/>
      <c r="CB876" s="254"/>
      <c r="CC876" s="254"/>
      <c r="CD876" s="254"/>
      <c r="CE876" s="247"/>
      <c r="CF876" s="64"/>
      <c r="CG876" s="255"/>
      <c r="CH876" s="255"/>
      <c r="CI876" s="255"/>
      <c r="CJ876" s="255"/>
      <c r="CK876" s="255"/>
      <c r="CL876" s="256"/>
      <c r="CM876" s="256"/>
      <c r="CN876" s="256"/>
      <c r="CO876" s="256"/>
      <c r="CP876" s="256"/>
      <c r="CQ876" s="247"/>
      <c r="CR876" s="64"/>
      <c r="CS876" s="226"/>
      <c r="CT876" s="226"/>
      <c r="CU876" s="226"/>
      <c r="CV876" s="226"/>
      <c r="CW876" s="226"/>
      <c r="CX876" s="247"/>
      <c r="CY876" s="64"/>
      <c r="CZ876" s="256"/>
      <c r="DA876" s="256"/>
      <c r="DB876" s="256"/>
      <c r="DC876" s="256"/>
      <c r="DD876" s="256"/>
    </row>
    <row r="877" spans="1:108" ht="16.5" x14ac:dyDescent="0.3">
      <c r="A877" s="391">
        <v>2020</v>
      </c>
      <c r="B877" s="353" t="s">
        <v>48</v>
      </c>
      <c r="C877" s="354" t="s">
        <v>123</v>
      </c>
      <c r="D877" s="355">
        <v>35329.587490234378</v>
      </c>
      <c r="E877" s="355">
        <v>242663.8075418197</v>
      </c>
      <c r="F877" s="356">
        <v>62021.008480163597</v>
      </c>
      <c r="G877" s="357">
        <v>340014.40351221769</v>
      </c>
      <c r="H877" s="54"/>
      <c r="I877" s="54"/>
      <c r="BX877" s="247"/>
      <c r="BY877" s="64"/>
      <c r="BZ877" s="254"/>
      <c r="CA877" s="254"/>
      <c r="CB877" s="254"/>
      <c r="CC877" s="254"/>
      <c r="CD877" s="254"/>
      <c r="CE877" s="247"/>
      <c r="CF877" s="64"/>
      <c r="CG877" s="255"/>
      <c r="CH877" s="255"/>
      <c r="CI877" s="255"/>
      <c r="CJ877" s="255"/>
      <c r="CK877" s="255"/>
      <c r="CL877" s="256"/>
      <c r="CM877" s="256"/>
      <c r="CN877" s="256"/>
      <c r="CO877" s="256"/>
      <c r="CP877" s="256"/>
      <c r="CQ877" s="247"/>
      <c r="CR877" s="64"/>
      <c r="CS877" s="226"/>
      <c r="CT877" s="226"/>
      <c r="CU877" s="226"/>
      <c r="CV877" s="226"/>
      <c r="CW877" s="226"/>
      <c r="CX877" s="247"/>
      <c r="CY877" s="64"/>
      <c r="CZ877" s="256"/>
      <c r="DA877" s="256"/>
      <c r="DB877" s="256"/>
      <c r="DC877" s="256"/>
      <c r="DD877" s="256"/>
    </row>
    <row r="878" spans="1:108" ht="16.5" x14ac:dyDescent="0.3">
      <c r="A878" s="410">
        <v>2020</v>
      </c>
      <c r="B878" s="64" t="s">
        <v>49</v>
      </c>
      <c r="C878" s="358" t="s">
        <v>123</v>
      </c>
      <c r="D878" s="359">
        <v>36524.070516632077</v>
      </c>
      <c r="E878" s="359">
        <v>236854.7078707238</v>
      </c>
      <c r="F878" s="360">
        <v>54034.515003204353</v>
      </c>
      <c r="G878" s="118">
        <v>327413.2933905602</v>
      </c>
      <c r="H878" s="54"/>
      <c r="I878" s="54"/>
      <c r="BX878" s="247"/>
      <c r="BY878" s="64"/>
      <c r="BZ878" s="254"/>
      <c r="CA878" s="254"/>
      <c r="CB878" s="254"/>
      <c r="CC878" s="254"/>
      <c r="CD878" s="254"/>
      <c r="CE878" s="247"/>
      <c r="CF878" s="64"/>
      <c r="CG878" s="255"/>
      <c r="CH878" s="255"/>
      <c r="CI878" s="255"/>
      <c r="CJ878" s="255"/>
      <c r="CK878" s="255"/>
      <c r="CL878" s="256"/>
      <c r="CM878" s="256"/>
      <c r="CN878" s="256"/>
      <c r="CO878" s="256"/>
      <c r="CP878" s="256"/>
      <c r="CQ878" s="247"/>
      <c r="CR878" s="64"/>
      <c r="CS878" s="226"/>
      <c r="CT878" s="226"/>
      <c r="CU878" s="226"/>
      <c r="CV878" s="226"/>
      <c r="CW878" s="226"/>
      <c r="CX878" s="247"/>
      <c r="CY878" s="64"/>
      <c r="CZ878" s="256"/>
      <c r="DA878" s="256"/>
      <c r="DB878" s="256"/>
      <c r="DC878" s="256"/>
      <c r="DD878" s="256"/>
    </row>
    <row r="879" spans="1:108" ht="16.5" x14ac:dyDescent="0.3">
      <c r="A879" s="162">
        <v>2021</v>
      </c>
      <c r="B879" s="353" t="s">
        <v>50</v>
      </c>
      <c r="C879" s="354" t="s">
        <v>123</v>
      </c>
      <c r="D879" s="355">
        <v>26341.575502136231</v>
      </c>
      <c r="E879" s="355">
        <v>220864.70854676061</v>
      </c>
      <c r="F879" s="356">
        <v>55267.397001525889</v>
      </c>
      <c r="G879" s="357">
        <v>302473.68105042272</v>
      </c>
      <c r="H879" s="54"/>
      <c r="I879" s="54"/>
      <c r="BX879" s="247"/>
      <c r="BY879" s="64"/>
      <c r="BZ879" s="254"/>
      <c r="CA879" s="254"/>
      <c r="CB879" s="254"/>
      <c r="CC879" s="254"/>
      <c r="CD879" s="254"/>
      <c r="CE879" s="247"/>
      <c r="CF879" s="64"/>
      <c r="CG879" s="255"/>
      <c r="CH879" s="255"/>
      <c r="CI879" s="255"/>
      <c r="CJ879" s="255"/>
      <c r="CK879" s="255"/>
      <c r="CL879" s="256"/>
      <c r="CM879" s="256"/>
      <c r="CN879" s="256"/>
      <c r="CO879" s="256"/>
      <c r="CP879" s="256"/>
      <c r="CQ879" s="247"/>
      <c r="CR879" s="64"/>
      <c r="CS879" s="226"/>
      <c r="CT879" s="226"/>
      <c r="CU879" s="226"/>
      <c r="CV879" s="226"/>
      <c r="CW879" s="226"/>
      <c r="CX879" s="247"/>
      <c r="CY879" s="64"/>
      <c r="CZ879" s="256"/>
      <c r="DA879" s="256"/>
      <c r="DB879" s="256"/>
      <c r="DC879" s="256"/>
      <c r="DD879" s="256"/>
    </row>
    <row r="880" spans="1:108" ht="16.5" x14ac:dyDescent="0.3">
      <c r="A880" s="410">
        <v>2021</v>
      </c>
      <c r="B880" s="64" t="s">
        <v>51</v>
      </c>
      <c r="C880" s="358" t="s">
        <v>123</v>
      </c>
      <c r="D880" s="359">
        <v>36235.173979249994</v>
      </c>
      <c r="E880" s="359">
        <v>229886.10549935</v>
      </c>
      <c r="F880" s="360">
        <v>57778.012531320026</v>
      </c>
      <c r="G880" s="118">
        <v>323899.29200991994</v>
      </c>
      <c r="H880" s="54"/>
      <c r="I880" s="54"/>
      <c r="BX880" s="247"/>
      <c r="BY880" s="64"/>
      <c r="BZ880" s="254"/>
      <c r="CA880" s="254"/>
      <c r="CB880" s="254"/>
      <c r="CC880" s="254"/>
      <c r="CD880" s="254"/>
      <c r="CE880" s="247"/>
      <c r="CF880" s="64"/>
      <c r="CG880" s="255"/>
      <c r="CH880" s="255"/>
      <c r="CI880" s="255"/>
      <c r="CJ880" s="255"/>
      <c r="CK880" s="255"/>
      <c r="CL880" s="256"/>
      <c r="CM880" s="256"/>
      <c r="CN880" s="256"/>
      <c r="CO880" s="256"/>
      <c r="CP880" s="256"/>
      <c r="CQ880" s="247"/>
      <c r="CR880" s="64"/>
      <c r="CS880" s="226"/>
      <c r="CT880" s="226"/>
      <c r="CU880" s="226"/>
      <c r="CV880" s="226"/>
      <c r="CW880" s="226"/>
      <c r="CX880" s="247"/>
      <c r="CY880" s="64"/>
      <c r="CZ880" s="256"/>
      <c r="DA880" s="256"/>
      <c r="DB880" s="256"/>
      <c r="DC880" s="256"/>
      <c r="DD880" s="256"/>
    </row>
    <row r="881" spans="1:108" ht="16.5" x14ac:dyDescent="0.3">
      <c r="A881" s="391">
        <v>2021</v>
      </c>
      <c r="B881" s="353" t="s">
        <v>52</v>
      </c>
      <c r="C881" s="354" t="s">
        <v>123</v>
      </c>
      <c r="D881" s="355">
        <v>40590.012481231686</v>
      </c>
      <c r="E881" s="355">
        <v>250841.06163369719</v>
      </c>
      <c r="F881" s="356">
        <v>60597.003033721921</v>
      </c>
      <c r="G881" s="357">
        <v>352028.07714865077</v>
      </c>
      <c r="H881" s="54"/>
      <c r="I881" s="54"/>
      <c r="BX881" s="247"/>
      <c r="BY881" s="64"/>
      <c r="BZ881" s="254"/>
      <c r="CA881" s="254"/>
      <c r="CB881" s="254"/>
      <c r="CC881" s="254"/>
      <c r="CD881" s="254"/>
      <c r="CE881" s="247"/>
      <c r="CF881" s="64"/>
      <c r="CG881" s="255"/>
      <c r="CH881" s="255"/>
      <c r="CI881" s="255"/>
      <c r="CJ881" s="255"/>
      <c r="CK881" s="255"/>
      <c r="CL881" s="256"/>
      <c r="CM881" s="256"/>
      <c r="CN881" s="256"/>
      <c r="CO881" s="256"/>
      <c r="CP881" s="256"/>
      <c r="CQ881" s="247"/>
      <c r="CR881" s="64"/>
      <c r="CS881" s="226"/>
      <c r="CT881" s="226"/>
      <c r="CU881" s="226"/>
      <c r="CV881" s="226"/>
      <c r="CW881" s="226"/>
      <c r="CX881" s="247"/>
      <c r="CY881" s="64"/>
      <c r="CZ881" s="256"/>
      <c r="DA881" s="256"/>
      <c r="DB881" s="256"/>
      <c r="DC881" s="256"/>
      <c r="DD881" s="256"/>
    </row>
    <row r="882" spans="1:108" ht="16.5" x14ac:dyDescent="0.3">
      <c r="A882" s="410">
        <v>2021</v>
      </c>
      <c r="B882" s="64" t="s">
        <v>40</v>
      </c>
      <c r="C882" s="358" t="s">
        <v>123</v>
      </c>
      <c r="D882" s="359">
        <v>32670.770515258791</v>
      </c>
      <c r="E882" s="359">
        <v>225870.49542667205</v>
      </c>
      <c r="F882" s="360">
        <v>55823.440028076155</v>
      </c>
      <c r="G882" s="118">
        <v>314364.70597000699</v>
      </c>
      <c r="H882" s="54"/>
      <c r="I882" s="54"/>
      <c r="BX882" s="247"/>
      <c r="BY882" s="64"/>
      <c r="BZ882" s="254"/>
      <c r="CA882" s="254"/>
      <c r="CB882" s="254"/>
      <c r="CC882" s="254"/>
      <c r="CD882" s="254"/>
      <c r="CE882" s="247"/>
      <c r="CF882" s="64"/>
      <c r="CG882" s="255"/>
      <c r="CH882" s="255"/>
      <c r="CI882" s="255"/>
      <c r="CJ882" s="255"/>
      <c r="CK882" s="255"/>
      <c r="CL882" s="256"/>
      <c r="CM882" s="256"/>
      <c r="CN882" s="256"/>
      <c r="CO882" s="256"/>
      <c r="CP882" s="256"/>
      <c r="CQ882" s="247"/>
      <c r="CR882" s="64"/>
      <c r="CS882" s="226"/>
      <c r="CT882" s="226"/>
      <c r="CU882" s="226"/>
      <c r="CV882" s="226"/>
      <c r="CW882" s="226"/>
      <c r="CX882" s="247"/>
      <c r="CY882" s="64"/>
      <c r="CZ882" s="256"/>
      <c r="DA882" s="256"/>
      <c r="DB882" s="256"/>
      <c r="DC882" s="256"/>
      <c r="DD882" s="256"/>
    </row>
    <row r="883" spans="1:108" ht="16.5" x14ac:dyDescent="0.3">
      <c r="A883" s="162">
        <v>2021</v>
      </c>
      <c r="B883" s="353" t="s">
        <v>42</v>
      </c>
      <c r="C883" s="354" t="s">
        <v>123</v>
      </c>
      <c r="D883" s="355">
        <v>25463.230482910152</v>
      </c>
      <c r="E883" s="355">
        <v>134390.26949624281</v>
      </c>
      <c r="F883" s="356">
        <v>35016.812516937251</v>
      </c>
      <c r="G883" s="357">
        <v>194870.31249609028</v>
      </c>
      <c r="H883" s="54"/>
      <c r="I883" s="54"/>
      <c r="BX883" s="247"/>
      <c r="BY883" s="64"/>
      <c r="BZ883" s="254"/>
      <c r="CA883" s="254"/>
      <c r="CB883" s="254"/>
      <c r="CC883" s="254"/>
      <c r="CD883" s="254"/>
      <c r="CE883" s="247"/>
      <c r="CF883" s="64"/>
      <c r="CG883" s="255"/>
      <c r="CH883" s="255"/>
      <c r="CI883" s="255"/>
      <c r="CJ883" s="255"/>
      <c r="CK883" s="255"/>
      <c r="CL883" s="256"/>
      <c r="CM883" s="256"/>
      <c r="CN883" s="256"/>
      <c r="CO883" s="256"/>
      <c r="CP883" s="256"/>
      <c r="CQ883" s="247"/>
      <c r="CR883" s="64"/>
      <c r="CS883" s="226"/>
      <c r="CT883" s="226"/>
      <c r="CU883" s="226"/>
      <c r="CV883" s="226"/>
      <c r="CW883" s="226"/>
      <c r="CX883" s="247"/>
      <c r="CY883" s="64"/>
      <c r="CZ883" s="256"/>
      <c r="DA883" s="256"/>
      <c r="DB883" s="256"/>
      <c r="DC883" s="256"/>
      <c r="DD883" s="256"/>
    </row>
    <row r="884" spans="1:108" ht="16.5" x14ac:dyDescent="0.3">
      <c r="A884" s="410">
        <v>2021</v>
      </c>
      <c r="B884" s="64" t="s">
        <v>43</v>
      </c>
      <c r="C884" s="358" t="s">
        <v>123</v>
      </c>
      <c r="D884" s="359">
        <v>35467.529524414058</v>
      </c>
      <c r="E884" s="359">
        <v>239983.34759892704</v>
      </c>
      <c r="F884" s="360">
        <v>50398.050945587158</v>
      </c>
      <c r="G884" s="118">
        <v>325848.9280689283</v>
      </c>
      <c r="H884" s="54"/>
      <c r="I884" s="54"/>
      <c r="BX884" s="247"/>
      <c r="BY884" s="64"/>
      <c r="BZ884" s="254"/>
      <c r="CA884" s="254"/>
      <c r="CB884" s="254"/>
      <c r="CC884" s="254"/>
      <c r="CD884" s="254"/>
      <c r="CE884" s="247"/>
      <c r="CF884" s="64"/>
      <c r="CG884" s="255"/>
      <c r="CH884" s="255"/>
      <c r="CI884" s="255"/>
      <c r="CJ884" s="255"/>
      <c r="CK884" s="255"/>
      <c r="CL884" s="256"/>
      <c r="CM884" s="256"/>
      <c r="CN884" s="256"/>
      <c r="CO884" s="256"/>
      <c r="CP884" s="256"/>
      <c r="CQ884" s="247"/>
      <c r="CR884" s="64"/>
      <c r="CS884" s="226"/>
      <c r="CT884" s="226"/>
      <c r="CU884" s="226"/>
      <c r="CV884" s="226"/>
      <c r="CW884" s="226"/>
      <c r="CX884" s="247"/>
      <c r="CY884" s="64"/>
      <c r="CZ884" s="256"/>
      <c r="DA884" s="256"/>
      <c r="DB884" s="256"/>
      <c r="DC884" s="256"/>
      <c r="DD884" s="256"/>
    </row>
    <row r="885" spans="1:108" ht="16.5" x14ac:dyDescent="0.3">
      <c r="A885" s="391">
        <v>2021</v>
      </c>
      <c r="B885" s="353" t="s">
        <v>44</v>
      </c>
      <c r="C885" s="354" t="s">
        <v>123</v>
      </c>
      <c r="D885" s="355">
        <v>38926.616488708503</v>
      </c>
      <c r="E885" s="355">
        <v>237252.12998029098</v>
      </c>
      <c r="F885" s="356">
        <v>60382.272994659441</v>
      </c>
      <c r="G885" s="357">
        <v>336561.0194636588</v>
      </c>
      <c r="H885" s="54"/>
      <c r="I885" s="54"/>
      <c r="BX885" s="247"/>
      <c r="BY885" s="64"/>
      <c r="BZ885" s="254"/>
      <c r="CA885" s="254"/>
      <c r="CB885" s="254"/>
      <c r="CC885" s="254"/>
      <c r="CD885" s="254"/>
      <c r="CE885" s="247"/>
      <c r="CF885" s="64"/>
      <c r="CG885" s="255"/>
      <c r="CH885" s="255"/>
      <c r="CI885" s="255"/>
      <c r="CJ885" s="255"/>
      <c r="CK885" s="255"/>
      <c r="CL885" s="256"/>
      <c r="CM885" s="256"/>
      <c r="CN885" s="256"/>
      <c r="CO885" s="256"/>
      <c r="CP885" s="256"/>
      <c r="CQ885" s="247"/>
      <c r="CR885" s="64"/>
      <c r="CS885" s="226"/>
      <c r="CT885" s="226"/>
      <c r="CU885" s="226"/>
      <c r="CV885" s="226"/>
      <c r="CW885" s="226"/>
      <c r="CX885" s="247"/>
      <c r="CY885" s="64"/>
      <c r="CZ885" s="256"/>
      <c r="DA885" s="256"/>
      <c r="DB885" s="256"/>
      <c r="DC885" s="256"/>
      <c r="DD885" s="256"/>
    </row>
    <row r="886" spans="1:108" ht="16.5" x14ac:dyDescent="0.3">
      <c r="A886" s="410">
        <v>2021</v>
      </c>
      <c r="B886" s="64" t="s">
        <v>45</v>
      </c>
      <c r="C886" s="358" t="s">
        <v>123</v>
      </c>
      <c r="D886" s="359">
        <v>42480.991497863761</v>
      </c>
      <c r="E886" s="359">
        <v>221650.15203592004</v>
      </c>
      <c r="F886" s="360">
        <v>55279.011442237861</v>
      </c>
      <c r="G886" s="118">
        <v>319410.15497602173</v>
      </c>
      <c r="H886" s="54"/>
      <c r="I886" s="54"/>
      <c r="BX886" s="247"/>
      <c r="BY886" s="64"/>
      <c r="BZ886" s="254"/>
      <c r="CA886" s="254"/>
      <c r="CB886" s="254"/>
      <c r="CC886" s="254"/>
      <c r="CD886" s="254"/>
      <c r="CE886" s="247"/>
      <c r="CF886" s="64"/>
      <c r="CG886" s="255"/>
      <c r="CH886" s="255"/>
      <c r="CI886" s="255"/>
      <c r="CJ886" s="255"/>
      <c r="CK886" s="255"/>
      <c r="CL886" s="256"/>
      <c r="CM886" s="256"/>
      <c r="CN886" s="256"/>
      <c r="CO886" s="256"/>
      <c r="CP886" s="256"/>
      <c r="CQ886" s="247"/>
      <c r="CR886" s="64"/>
      <c r="CS886" s="226"/>
      <c r="CT886" s="226"/>
      <c r="CU886" s="226"/>
      <c r="CV886" s="226"/>
      <c r="CW886" s="226"/>
      <c r="CX886" s="247"/>
      <c r="CY886" s="64"/>
      <c r="CZ886" s="256"/>
      <c r="DA886" s="256"/>
      <c r="DB886" s="256"/>
      <c r="DC886" s="256"/>
      <c r="DD886" s="256"/>
    </row>
    <row r="887" spans="1:108" ht="16.5" x14ac:dyDescent="0.3">
      <c r="A887" s="162">
        <v>2021</v>
      </c>
      <c r="B887" s="353" t="s">
        <v>46</v>
      </c>
      <c r="C887" s="354" t="s">
        <v>123</v>
      </c>
      <c r="D887" s="355">
        <v>42493.228515716546</v>
      </c>
      <c r="E887" s="355">
        <v>243249.88186101156</v>
      </c>
      <c r="F887" s="356">
        <v>55474.749518615725</v>
      </c>
      <c r="G887" s="357">
        <v>341217.85989534372</v>
      </c>
      <c r="H887" s="54"/>
      <c r="I887" s="54"/>
      <c r="BX887" s="247"/>
      <c r="BY887" s="64"/>
      <c r="BZ887" s="254"/>
      <c r="CA887" s="254"/>
      <c r="CB887" s="254"/>
      <c r="CC887" s="254"/>
      <c r="CD887" s="254"/>
      <c r="CE887" s="247"/>
      <c r="CF887" s="64"/>
      <c r="CG887" s="255"/>
      <c r="CH887" s="255"/>
      <c r="CI887" s="255"/>
      <c r="CJ887" s="255"/>
      <c r="CK887" s="255"/>
      <c r="CL887" s="256"/>
      <c r="CM887" s="256"/>
      <c r="CN887" s="256"/>
      <c r="CO887" s="256"/>
      <c r="CP887" s="256"/>
      <c r="CQ887" s="247"/>
      <c r="CR887" s="64"/>
      <c r="CS887" s="226"/>
      <c r="CT887" s="226"/>
      <c r="CU887" s="226"/>
      <c r="CV887" s="226"/>
      <c r="CW887" s="226"/>
      <c r="CX887" s="247"/>
      <c r="CY887" s="64"/>
      <c r="CZ887" s="256"/>
      <c r="DA887" s="256"/>
      <c r="DB887" s="256"/>
      <c r="DC887" s="256"/>
      <c r="DD887" s="256"/>
    </row>
    <row r="888" spans="1:108" ht="16.5" x14ac:dyDescent="0.3">
      <c r="A888" s="411">
        <v>2021</v>
      </c>
      <c r="B888" s="64" t="s">
        <v>47</v>
      </c>
      <c r="C888" s="358" t="s">
        <v>123</v>
      </c>
      <c r="D888" s="359">
        <v>44244.402985961919</v>
      </c>
      <c r="E888" s="359">
        <v>242650.39498085974</v>
      </c>
      <c r="F888" s="360">
        <v>48762.972989395159</v>
      </c>
      <c r="G888" s="118">
        <v>335657.77095621673</v>
      </c>
      <c r="H888" s="54"/>
      <c r="I888" s="54"/>
      <c r="BX888" s="247"/>
      <c r="BY888" s="64"/>
      <c r="BZ888" s="254"/>
      <c r="CA888" s="254"/>
      <c r="CB888" s="254"/>
      <c r="CC888" s="254"/>
      <c r="CD888" s="254"/>
      <c r="CE888" s="247"/>
      <c r="CF888" s="64"/>
      <c r="CG888" s="255"/>
      <c r="CH888" s="255"/>
      <c r="CI888" s="255"/>
      <c r="CJ888" s="255"/>
      <c r="CK888" s="255"/>
      <c r="CL888" s="256"/>
      <c r="CM888" s="256"/>
      <c r="CN888" s="256"/>
      <c r="CO888" s="256"/>
      <c r="CP888" s="256"/>
      <c r="CQ888" s="247"/>
      <c r="CR888" s="64"/>
      <c r="CS888" s="226"/>
      <c r="CT888" s="226"/>
      <c r="CU888" s="226"/>
      <c r="CV888" s="226"/>
      <c r="CW888" s="226"/>
      <c r="CX888" s="247"/>
      <c r="CY888" s="64"/>
      <c r="CZ888" s="256"/>
      <c r="DA888" s="256"/>
      <c r="DB888" s="256"/>
      <c r="DC888" s="256"/>
      <c r="DD888" s="256"/>
    </row>
    <row r="889" spans="1:108" ht="16.5" x14ac:dyDescent="0.3">
      <c r="A889" s="391">
        <v>2021</v>
      </c>
      <c r="B889" s="353" t="s">
        <v>48</v>
      </c>
      <c r="C889" s="354" t="s">
        <v>123</v>
      </c>
      <c r="D889" s="355">
        <v>44397.342982910151</v>
      </c>
      <c r="E889" s="355">
        <v>238215.16935903559</v>
      </c>
      <c r="F889" s="356">
        <v>50456.765961700454</v>
      </c>
      <c r="G889" s="357">
        <v>333069.27830364613</v>
      </c>
      <c r="H889" s="54"/>
      <c r="I889" s="54"/>
      <c r="BX889" s="247"/>
      <c r="BY889" s="64"/>
      <c r="BZ889" s="254"/>
      <c r="CA889" s="254"/>
      <c r="CB889" s="254"/>
      <c r="CC889" s="254"/>
      <c r="CD889" s="254"/>
      <c r="CE889" s="247"/>
      <c r="CF889" s="64"/>
      <c r="CG889" s="255"/>
      <c r="CH889" s="255"/>
      <c r="CI889" s="255"/>
      <c r="CJ889" s="255"/>
      <c r="CK889" s="255"/>
      <c r="CL889" s="256"/>
      <c r="CM889" s="256"/>
      <c r="CN889" s="256"/>
      <c r="CO889" s="256"/>
      <c r="CP889" s="256"/>
      <c r="CQ889" s="247"/>
      <c r="CR889" s="64"/>
      <c r="CS889" s="226"/>
      <c r="CT889" s="226"/>
      <c r="CU889" s="226"/>
      <c r="CV889" s="226"/>
      <c r="CW889" s="226"/>
      <c r="CX889" s="247"/>
      <c r="CY889" s="64"/>
      <c r="CZ889" s="256"/>
      <c r="DA889" s="256"/>
      <c r="DB889" s="256"/>
      <c r="DC889" s="256"/>
      <c r="DD889" s="256"/>
    </row>
    <row r="890" spans="1:108" ht="16.5" x14ac:dyDescent="0.3">
      <c r="A890" s="410">
        <v>2021</v>
      </c>
      <c r="B890" s="64" t="s">
        <v>49</v>
      </c>
      <c r="C890" s="358" t="s">
        <v>123</v>
      </c>
      <c r="D890" s="359">
        <v>42370.329979248039</v>
      </c>
      <c r="E890" s="359">
        <v>247160.63689826583</v>
      </c>
      <c r="F890" s="360">
        <v>48950.532495147723</v>
      </c>
      <c r="G890" s="118">
        <v>338481.4993726617</v>
      </c>
      <c r="H890" s="54"/>
      <c r="I890" s="54"/>
      <c r="BX890" s="247"/>
      <c r="BY890" s="64"/>
      <c r="BZ890" s="254"/>
      <c r="CA890" s="254"/>
      <c r="CB890" s="254"/>
      <c r="CC890" s="254"/>
      <c r="CD890" s="254"/>
      <c r="CE890" s="247"/>
      <c r="CF890" s="64"/>
      <c r="CG890" s="255"/>
      <c r="CH890" s="255"/>
      <c r="CI890" s="255"/>
      <c r="CJ890" s="255"/>
      <c r="CK890" s="255"/>
      <c r="CL890" s="256"/>
      <c r="CM890" s="256"/>
      <c r="CN890" s="256"/>
      <c r="CO890" s="256"/>
      <c r="CP890" s="256"/>
      <c r="CQ890" s="247"/>
      <c r="CR890" s="64"/>
      <c r="CS890" s="226"/>
      <c r="CT890" s="226"/>
      <c r="CU890" s="226"/>
      <c r="CV890" s="226"/>
      <c r="CW890" s="226"/>
      <c r="CX890" s="247"/>
      <c r="CY890" s="64"/>
      <c r="CZ890" s="256"/>
      <c r="DA890" s="256"/>
      <c r="DB890" s="256"/>
      <c r="DC890" s="256"/>
      <c r="DD890" s="256"/>
    </row>
    <row r="891" spans="1:108" ht="16.5" x14ac:dyDescent="0.3">
      <c r="A891" s="162">
        <v>2022</v>
      </c>
      <c r="B891" s="353" t="s">
        <v>50</v>
      </c>
      <c r="C891" s="354" t="s">
        <v>123</v>
      </c>
      <c r="D891" s="355">
        <v>32437.199494049077</v>
      </c>
      <c r="E891" s="355">
        <v>199944.78840127378</v>
      </c>
      <c r="F891" s="356">
        <v>43282.197003967296</v>
      </c>
      <c r="G891" s="357">
        <v>275664.18489929003</v>
      </c>
      <c r="H891" s="54"/>
      <c r="I891" s="54"/>
      <c r="BX891" s="247"/>
      <c r="BY891" s="64"/>
      <c r="BZ891" s="254"/>
      <c r="CA891" s="254"/>
      <c r="CB891" s="254"/>
      <c r="CC891" s="254"/>
      <c r="CD891" s="254"/>
      <c r="CE891" s="247"/>
      <c r="CF891" s="64"/>
      <c r="CG891" s="255"/>
      <c r="CH891" s="255"/>
      <c r="CI891" s="255"/>
      <c r="CJ891" s="255"/>
      <c r="CK891" s="255"/>
      <c r="CL891" s="256"/>
      <c r="CM891" s="256"/>
      <c r="CN891" s="256"/>
      <c r="CO891" s="256"/>
      <c r="CP891" s="256"/>
      <c r="CQ891" s="247"/>
      <c r="CR891" s="64"/>
      <c r="CS891" s="226"/>
      <c r="CT891" s="226"/>
      <c r="CU891" s="226"/>
      <c r="CV891" s="226"/>
      <c r="CW891" s="226"/>
      <c r="CX891" s="247"/>
      <c r="CY891" s="64"/>
      <c r="CZ891" s="256"/>
      <c r="DA891" s="256"/>
      <c r="DB891" s="256"/>
      <c r="DC891" s="256"/>
      <c r="DD891" s="256"/>
    </row>
    <row r="892" spans="1:108" ht="16.5" x14ac:dyDescent="0.3">
      <c r="A892" s="410">
        <v>2022</v>
      </c>
      <c r="B892" s="64" t="s">
        <v>51</v>
      </c>
      <c r="C892" s="358" t="s">
        <v>123</v>
      </c>
      <c r="D892" s="359">
        <v>38031.966477874754</v>
      </c>
      <c r="E892" s="359">
        <v>223151.08853657715</v>
      </c>
      <c r="F892" s="360">
        <v>49945.349985809327</v>
      </c>
      <c r="G892" s="118">
        <v>311128.40500026126</v>
      </c>
      <c r="H892" s="54"/>
      <c r="I892" s="54"/>
      <c r="BX892" s="247"/>
      <c r="BY892" s="64"/>
      <c r="BZ892" s="254"/>
      <c r="CA892" s="254"/>
      <c r="CB892" s="254"/>
      <c r="CC892" s="254"/>
      <c r="CD892" s="254"/>
      <c r="CE892" s="247"/>
      <c r="CF892" s="64"/>
      <c r="CG892" s="255"/>
      <c r="CH892" s="255"/>
      <c r="CI892" s="255"/>
      <c r="CJ892" s="255"/>
      <c r="CK892" s="255"/>
      <c r="CL892" s="256"/>
      <c r="CM892" s="256"/>
      <c r="CN892" s="256"/>
      <c r="CO892" s="256"/>
      <c r="CP892" s="256"/>
      <c r="CQ892" s="247"/>
      <c r="CR892" s="64"/>
      <c r="CS892" s="226"/>
      <c r="CT892" s="226"/>
      <c r="CU892" s="226"/>
      <c r="CV892" s="226"/>
      <c r="CW892" s="226"/>
      <c r="CX892" s="247"/>
      <c r="CY892" s="64"/>
      <c r="CZ892" s="256"/>
      <c r="DA892" s="256"/>
      <c r="DB892" s="256"/>
      <c r="DC892" s="256"/>
      <c r="DD892" s="256"/>
    </row>
    <row r="893" spans="1:108" ht="16.5" x14ac:dyDescent="0.3">
      <c r="A893" s="162">
        <v>2022</v>
      </c>
      <c r="B893" s="353" t="s">
        <v>52</v>
      </c>
      <c r="C893" s="354" t="s">
        <v>123</v>
      </c>
      <c r="D893" s="355">
        <v>43421.04848901368</v>
      </c>
      <c r="E893" s="355">
        <v>265157.44027143595</v>
      </c>
      <c r="F893" s="356">
        <v>54865.545504425056</v>
      </c>
      <c r="G893" s="357">
        <v>363444.03426487464</v>
      </c>
      <c r="H893" s="54"/>
      <c r="I893" s="54"/>
      <c r="BX893" s="247"/>
      <c r="BY893" s="64"/>
      <c r="BZ893" s="254"/>
      <c r="CA893" s="254"/>
      <c r="CB893" s="254"/>
      <c r="CC893" s="254"/>
      <c r="CD893" s="254"/>
      <c r="CE893" s="247"/>
      <c r="CF893" s="64"/>
      <c r="CG893" s="255"/>
      <c r="CH893" s="255"/>
      <c r="CI893" s="255"/>
      <c r="CJ893" s="255"/>
      <c r="CK893" s="255"/>
      <c r="CL893" s="256"/>
      <c r="CM893" s="256"/>
      <c r="CN893" s="256"/>
      <c r="CO893" s="256"/>
      <c r="CP893" s="256"/>
      <c r="CQ893" s="247"/>
      <c r="CR893" s="64"/>
      <c r="CS893" s="226"/>
      <c r="CT893" s="226"/>
      <c r="CU893" s="226"/>
      <c r="CV893" s="226"/>
      <c r="CW893" s="226"/>
      <c r="CX893" s="247"/>
      <c r="CY893" s="64"/>
      <c r="CZ893" s="256"/>
      <c r="DA893" s="256"/>
      <c r="DB893" s="256"/>
      <c r="DC893" s="256"/>
      <c r="DD893" s="256"/>
    </row>
    <row r="894" spans="1:108" ht="16.5" x14ac:dyDescent="0.3">
      <c r="A894" s="410">
        <v>2022</v>
      </c>
      <c r="B894" s="64" t="s">
        <v>40</v>
      </c>
      <c r="C894" s="358" t="s">
        <v>123</v>
      </c>
      <c r="D894" s="359">
        <v>39475.622014343258</v>
      </c>
      <c r="E894" s="359">
        <v>222896.06256561851</v>
      </c>
      <c r="F894" s="360">
        <v>50218.325520751954</v>
      </c>
      <c r="G894" s="118">
        <v>312590.01010071387</v>
      </c>
      <c r="H894" s="54"/>
      <c r="I894" s="54"/>
      <c r="BX894" s="247"/>
      <c r="BY894" s="64"/>
      <c r="BZ894" s="254"/>
      <c r="CA894" s="254"/>
      <c r="CB894" s="254"/>
      <c r="CC894" s="254"/>
      <c r="CD894" s="254"/>
      <c r="CE894" s="247"/>
      <c r="CF894" s="64"/>
      <c r="CG894" s="255"/>
      <c r="CH894" s="255"/>
      <c r="CI894" s="255"/>
      <c r="CJ894" s="255"/>
      <c r="CK894" s="255"/>
      <c r="CL894" s="256"/>
      <c r="CM894" s="256"/>
      <c r="CN894" s="256"/>
      <c r="CO894" s="256"/>
      <c r="CP894" s="256"/>
      <c r="CQ894" s="247"/>
      <c r="CR894" s="64"/>
      <c r="CS894" s="226"/>
      <c r="CT894" s="226"/>
      <c r="CU894" s="226"/>
      <c r="CV894" s="226"/>
      <c r="CW894" s="226"/>
      <c r="CX894" s="247"/>
      <c r="CY894" s="64"/>
      <c r="CZ894" s="256"/>
      <c r="DA894" s="256"/>
      <c r="DB894" s="256"/>
      <c r="DC894" s="256"/>
      <c r="DD894" s="256"/>
    </row>
    <row r="895" spans="1:108" ht="16.5" x14ac:dyDescent="0.3">
      <c r="A895" s="162">
        <v>2022</v>
      </c>
      <c r="B895" s="353" t="s">
        <v>42</v>
      </c>
      <c r="C895" s="354" t="s">
        <v>123</v>
      </c>
      <c r="D895" s="355">
        <v>42071.488487792965</v>
      </c>
      <c r="E895" s="355">
        <v>210536.35319893484</v>
      </c>
      <c r="F895" s="356">
        <v>47694.479997100832</v>
      </c>
      <c r="G895" s="357">
        <v>300302.32168382866</v>
      </c>
      <c r="H895" s="54"/>
      <c r="I895" s="54"/>
      <c r="BX895" s="247"/>
      <c r="BY895" s="64"/>
      <c r="BZ895" s="254"/>
      <c r="CA895" s="254"/>
      <c r="CB895" s="254"/>
      <c r="CC895" s="254"/>
      <c r="CD895" s="254"/>
      <c r="CE895" s="247"/>
      <c r="CF895" s="64"/>
      <c r="CG895" s="255"/>
      <c r="CH895" s="255"/>
      <c r="CI895" s="255"/>
      <c r="CJ895" s="255"/>
      <c r="CK895" s="255"/>
      <c r="CL895" s="256"/>
      <c r="CM895" s="256"/>
      <c r="CN895" s="256"/>
      <c r="CO895" s="256"/>
      <c r="CP895" s="256"/>
      <c r="CQ895" s="247"/>
      <c r="CR895" s="64"/>
      <c r="CS895" s="226"/>
      <c r="CT895" s="226"/>
      <c r="CU895" s="226"/>
      <c r="CV895" s="226"/>
      <c r="CW895" s="226"/>
      <c r="CX895" s="247"/>
      <c r="CY895" s="64"/>
      <c r="CZ895" s="256"/>
      <c r="DA895" s="256"/>
      <c r="DB895" s="256"/>
      <c r="DC895" s="256"/>
      <c r="DD895" s="256"/>
    </row>
    <row r="896" spans="1:108" ht="16.5" x14ac:dyDescent="0.3">
      <c r="A896" s="410">
        <v>2022</v>
      </c>
      <c r="B896" s="64" t="s">
        <v>43</v>
      </c>
      <c r="C896" s="358" t="s">
        <v>123</v>
      </c>
      <c r="D896" s="359">
        <v>39861.72000122071</v>
      </c>
      <c r="E896" s="359">
        <v>228070.90854660241</v>
      </c>
      <c r="F896" s="360">
        <v>49167.949995422394</v>
      </c>
      <c r="G896" s="118">
        <v>317100.5785432455</v>
      </c>
      <c r="H896" s="54"/>
      <c r="I896" s="54"/>
      <c r="BX896" s="247"/>
      <c r="BY896" s="64"/>
      <c r="BZ896" s="254"/>
      <c r="CA896" s="254"/>
      <c r="CB896" s="254"/>
      <c r="CC896" s="254"/>
      <c r="CD896" s="254"/>
      <c r="CE896" s="247"/>
      <c r="CF896" s="64"/>
      <c r="CG896" s="255"/>
      <c r="CH896" s="255"/>
      <c r="CI896" s="255"/>
      <c r="CJ896" s="255"/>
      <c r="CK896" s="255"/>
      <c r="CL896" s="256"/>
      <c r="CM896" s="256"/>
      <c r="CN896" s="256"/>
      <c r="CO896" s="256"/>
      <c r="CP896" s="256"/>
      <c r="CQ896" s="247"/>
      <c r="CR896" s="64"/>
      <c r="CS896" s="226"/>
      <c r="CT896" s="226"/>
      <c r="CU896" s="226"/>
      <c r="CV896" s="226"/>
      <c r="CW896" s="226"/>
      <c r="CX896" s="247"/>
      <c r="CY896" s="64"/>
      <c r="CZ896" s="256"/>
      <c r="DA896" s="256"/>
      <c r="DB896" s="256"/>
      <c r="DC896" s="256"/>
      <c r="DD896" s="256"/>
    </row>
    <row r="897" spans="1:108" ht="16.5" x14ac:dyDescent="0.3">
      <c r="A897" s="162">
        <v>2022</v>
      </c>
      <c r="B897" s="353" t="s">
        <v>44</v>
      </c>
      <c r="C897" s="354" t="s">
        <v>123</v>
      </c>
      <c r="D897" s="355">
        <v>42450.185499999992</v>
      </c>
      <c r="E897" s="355">
        <v>223911.61422741899</v>
      </c>
      <c r="F897" s="356">
        <v>52318.503500000013</v>
      </c>
      <c r="G897" s="357">
        <v>318680.30322741909</v>
      </c>
      <c r="H897" s="54"/>
      <c r="I897" s="54"/>
      <c r="BX897" s="247"/>
      <c r="BY897" s="64"/>
      <c r="BZ897" s="254"/>
      <c r="CA897" s="254"/>
      <c r="CB897" s="254"/>
      <c r="CC897" s="254"/>
      <c r="CD897" s="254"/>
      <c r="CE897" s="247"/>
      <c r="CF897" s="64"/>
      <c r="CG897" s="255"/>
      <c r="CH897" s="255"/>
      <c r="CI897" s="255"/>
      <c r="CJ897" s="255"/>
      <c r="CK897" s="255"/>
      <c r="CL897" s="256"/>
      <c r="CM897" s="256"/>
      <c r="CN897" s="256"/>
      <c r="CO897" s="256"/>
      <c r="CP897" s="256"/>
      <c r="CQ897" s="247"/>
      <c r="CR897" s="64"/>
      <c r="CS897" s="226"/>
      <c r="CT897" s="226"/>
      <c r="CU897" s="226"/>
      <c r="CV897" s="226"/>
      <c r="CW897" s="226"/>
      <c r="CX897" s="247"/>
      <c r="CY897" s="64"/>
      <c r="CZ897" s="256"/>
      <c r="DA897" s="256"/>
      <c r="DB897" s="256"/>
      <c r="DC897" s="256"/>
      <c r="DD897" s="256"/>
    </row>
    <row r="898" spans="1:108" ht="16.5" x14ac:dyDescent="0.3">
      <c r="A898" s="410">
        <v>2022</v>
      </c>
      <c r="B898" s="64" t="s">
        <v>45</v>
      </c>
      <c r="C898" s="358" t="s">
        <v>123</v>
      </c>
      <c r="D898" s="359">
        <v>47294.453498931885</v>
      </c>
      <c r="E898" s="359">
        <v>234178.83756560492</v>
      </c>
      <c r="F898" s="360">
        <v>52698.095481231707</v>
      </c>
      <c r="G898" s="118">
        <v>334171.38654576859</v>
      </c>
      <c r="H898" s="54"/>
      <c r="I898" s="54"/>
      <c r="BX898" s="247"/>
      <c r="BY898" s="64"/>
      <c r="BZ898" s="254"/>
      <c r="CA898" s="254"/>
      <c r="CB898" s="254"/>
      <c r="CC898" s="254"/>
      <c r="CD898" s="254"/>
      <c r="CE898" s="247"/>
      <c r="CF898" s="64"/>
      <c r="CG898" s="255"/>
      <c r="CH898" s="255"/>
      <c r="CI898" s="255"/>
      <c r="CJ898" s="255"/>
      <c r="CK898" s="255"/>
      <c r="CL898" s="256"/>
      <c r="CM898" s="256"/>
      <c r="CN898" s="256"/>
      <c r="CO898" s="256"/>
      <c r="CP898" s="256"/>
      <c r="CQ898" s="247"/>
      <c r="CR898" s="64"/>
      <c r="CS898" s="226"/>
      <c r="CT898" s="226"/>
      <c r="CU898" s="226"/>
      <c r="CV898" s="226"/>
      <c r="CW898" s="226"/>
      <c r="CX898" s="247"/>
      <c r="CY898" s="64"/>
      <c r="CZ898" s="256"/>
      <c r="DA898" s="256"/>
      <c r="DB898" s="256"/>
      <c r="DC898" s="256"/>
      <c r="DD898" s="256"/>
    </row>
    <row r="899" spans="1:108" ht="16.5" x14ac:dyDescent="0.3">
      <c r="A899" s="162">
        <v>2022</v>
      </c>
      <c r="B899" s="353" t="s">
        <v>46</v>
      </c>
      <c r="C899" s="354" t="s">
        <v>123</v>
      </c>
      <c r="D899" s="355">
        <v>46715.373499999994</v>
      </c>
      <c r="E899" s="355">
        <v>233528.54116834555</v>
      </c>
      <c r="F899" s="356">
        <v>50982.228000000039</v>
      </c>
      <c r="G899" s="357">
        <v>331226.14266834571</v>
      </c>
      <c r="H899" s="54"/>
      <c r="I899" s="54"/>
      <c r="BX899" s="247"/>
      <c r="BY899" s="64"/>
      <c r="BZ899" s="254"/>
      <c r="CA899" s="254"/>
      <c r="CB899" s="254"/>
      <c r="CC899" s="254"/>
      <c r="CD899" s="254"/>
      <c r="CE899" s="247"/>
      <c r="CF899" s="64"/>
      <c r="CG899" s="255"/>
      <c r="CH899" s="255"/>
      <c r="CI899" s="255"/>
      <c r="CJ899" s="255"/>
      <c r="CK899" s="255"/>
      <c r="CL899" s="256"/>
      <c r="CM899" s="256"/>
      <c r="CN899" s="256"/>
      <c r="CO899" s="256"/>
      <c r="CP899" s="256"/>
      <c r="CQ899" s="247"/>
      <c r="CR899" s="64"/>
      <c r="CS899" s="226"/>
      <c r="CT899" s="226"/>
      <c r="CU899" s="226"/>
      <c r="CV899" s="226"/>
      <c r="CW899" s="226"/>
      <c r="CX899" s="247"/>
      <c r="CY899" s="64"/>
      <c r="CZ899" s="256"/>
      <c r="DA899" s="256"/>
      <c r="DB899" s="256"/>
      <c r="DC899" s="256"/>
      <c r="DD899" s="256"/>
    </row>
    <row r="900" spans="1:108" ht="16.5" x14ac:dyDescent="0.3">
      <c r="A900" s="410">
        <v>2022</v>
      </c>
      <c r="B900" s="64" t="s">
        <v>47</v>
      </c>
      <c r="C900" s="358" t="s">
        <v>123</v>
      </c>
      <c r="D900" s="359">
        <v>43393.548998779304</v>
      </c>
      <c r="E900" s="359">
        <v>224567.01421463181</v>
      </c>
      <c r="F900" s="360">
        <v>46694.952995727574</v>
      </c>
      <c r="G900" s="118">
        <v>314655.51620913862</v>
      </c>
      <c r="H900" s="54"/>
      <c r="I900" s="54"/>
      <c r="BX900" s="247"/>
      <c r="BY900" s="64"/>
      <c r="BZ900" s="254"/>
      <c r="CA900" s="254"/>
      <c r="CB900" s="254"/>
      <c r="CC900" s="254"/>
      <c r="CD900" s="254"/>
      <c r="CE900" s="247"/>
      <c r="CF900" s="64"/>
      <c r="CG900" s="255"/>
      <c r="CH900" s="255"/>
      <c r="CI900" s="255"/>
      <c r="CJ900" s="255"/>
      <c r="CK900" s="255"/>
      <c r="CL900" s="256"/>
      <c r="CM900" s="256"/>
      <c r="CN900" s="256"/>
      <c r="CO900" s="256"/>
      <c r="CP900" s="256"/>
      <c r="CQ900" s="247"/>
      <c r="CR900" s="64"/>
      <c r="CS900" s="226"/>
      <c r="CT900" s="226"/>
      <c r="CU900" s="226"/>
      <c r="CV900" s="226"/>
      <c r="CW900" s="226"/>
      <c r="CX900" s="247"/>
      <c r="CY900" s="64"/>
      <c r="CZ900" s="256"/>
      <c r="DA900" s="256"/>
      <c r="DB900" s="256"/>
      <c r="DC900" s="256"/>
      <c r="DD900" s="256"/>
    </row>
    <row r="901" spans="1:108" ht="16.5" x14ac:dyDescent="0.3">
      <c r="A901" s="162">
        <v>2022</v>
      </c>
      <c r="B901" s="353" t="s">
        <v>48</v>
      </c>
      <c r="C901" s="354" t="s">
        <v>123</v>
      </c>
      <c r="D901" s="355">
        <v>47061.90147619629</v>
      </c>
      <c r="E901" s="355">
        <v>222987.42591559986</v>
      </c>
      <c r="F901" s="356">
        <v>46222.220529907238</v>
      </c>
      <c r="G901" s="357">
        <v>316271.54792170337</v>
      </c>
      <c r="H901" s="54"/>
      <c r="I901" s="54"/>
      <c r="BX901" s="247"/>
      <c r="BY901" s="64"/>
      <c r="BZ901" s="254"/>
      <c r="CA901" s="254"/>
      <c r="CB901" s="254"/>
      <c r="CC901" s="254"/>
      <c r="CD901" s="254"/>
      <c r="CE901" s="247"/>
      <c r="CF901" s="64"/>
      <c r="CG901" s="255"/>
      <c r="CH901" s="255"/>
      <c r="CI901" s="255"/>
      <c r="CJ901" s="255"/>
      <c r="CK901" s="255"/>
      <c r="CL901" s="256"/>
      <c r="CM901" s="256"/>
      <c r="CN901" s="256"/>
      <c r="CO901" s="256"/>
      <c r="CP901" s="256"/>
      <c r="CQ901" s="247"/>
      <c r="CR901" s="64"/>
      <c r="CS901" s="226"/>
      <c r="CT901" s="226"/>
      <c r="CU901" s="226"/>
      <c r="CV901" s="226"/>
      <c r="CW901" s="226"/>
      <c r="CX901" s="247"/>
      <c r="CY901" s="64"/>
      <c r="CZ901" s="256"/>
      <c r="DA901" s="256"/>
      <c r="DB901" s="256"/>
      <c r="DC901" s="256"/>
      <c r="DD901" s="256"/>
    </row>
    <row r="902" spans="1:108" ht="16.5" x14ac:dyDescent="0.3">
      <c r="A902" s="410">
        <v>2022</v>
      </c>
      <c r="B902" s="64" t="s">
        <v>49</v>
      </c>
      <c r="C902" s="358" t="s">
        <v>123</v>
      </c>
      <c r="D902" s="359">
        <v>45666.978003356933</v>
      </c>
      <c r="E902" s="359">
        <v>236658.53593821725</v>
      </c>
      <c r="F902" s="360">
        <v>44994.283511177076</v>
      </c>
      <c r="G902" s="118">
        <v>327319.7974527512</v>
      </c>
      <c r="H902" s="54"/>
      <c r="I902" s="54"/>
      <c r="BX902" s="247"/>
      <c r="BY902" s="64"/>
      <c r="BZ902" s="254"/>
      <c r="CA902" s="254"/>
      <c r="CB902" s="254"/>
      <c r="CC902" s="254"/>
      <c r="CD902" s="254"/>
      <c r="CE902" s="247"/>
      <c r="CF902" s="64"/>
      <c r="CG902" s="255"/>
      <c r="CH902" s="255"/>
      <c r="CI902" s="255"/>
      <c r="CJ902" s="255"/>
      <c r="CK902" s="255"/>
      <c r="CL902" s="256"/>
      <c r="CM902" s="256"/>
      <c r="CN902" s="256"/>
      <c r="CO902" s="256"/>
      <c r="CP902" s="256"/>
      <c r="CQ902" s="247"/>
      <c r="CR902" s="64"/>
      <c r="CS902" s="226"/>
      <c r="CT902" s="226"/>
      <c r="CU902" s="226"/>
      <c r="CV902" s="226"/>
      <c r="CW902" s="226"/>
      <c r="CX902" s="247"/>
      <c r="CY902" s="64"/>
      <c r="CZ902" s="256"/>
      <c r="DA902" s="256"/>
      <c r="DB902" s="256"/>
      <c r="DC902" s="256"/>
      <c r="DD902" s="256"/>
    </row>
    <row r="903" spans="1:108" ht="16.5" x14ac:dyDescent="0.3">
      <c r="A903" s="162">
        <v>2023</v>
      </c>
      <c r="B903" s="353" t="s">
        <v>50</v>
      </c>
      <c r="C903" s="354" t="s">
        <v>123</v>
      </c>
      <c r="D903" s="355">
        <v>32123.603492675789</v>
      </c>
      <c r="E903" s="355">
        <v>194455.94302477461</v>
      </c>
      <c r="F903" s="356">
        <v>34319.134489318865</v>
      </c>
      <c r="G903" s="357">
        <v>260898.68100676927</v>
      </c>
      <c r="H903" s="54"/>
      <c r="I903" s="54"/>
      <c r="BX903" s="247"/>
      <c r="BY903" s="64"/>
      <c r="BZ903" s="254"/>
      <c r="CA903" s="254"/>
      <c r="CB903" s="254"/>
      <c r="CC903" s="254"/>
      <c r="CD903" s="254"/>
      <c r="CE903" s="247"/>
      <c r="CF903" s="64"/>
      <c r="CG903" s="255"/>
      <c r="CH903" s="255"/>
      <c r="CI903" s="255"/>
      <c r="CJ903" s="255"/>
      <c r="CK903" s="255"/>
      <c r="CL903" s="256"/>
      <c r="CM903" s="256"/>
      <c r="CN903" s="256"/>
      <c r="CO903" s="256"/>
      <c r="CP903" s="256"/>
      <c r="CQ903" s="247"/>
      <c r="CR903" s="64"/>
      <c r="CS903" s="226"/>
      <c r="CT903" s="226"/>
      <c r="CU903" s="226"/>
      <c r="CV903" s="226"/>
      <c r="CW903" s="226"/>
      <c r="CX903" s="247"/>
      <c r="CY903" s="64"/>
      <c r="CZ903" s="256"/>
      <c r="DA903" s="256"/>
      <c r="DB903" s="256"/>
      <c r="DC903" s="256"/>
      <c r="DD903" s="256"/>
    </row>
    <row r="904" spans="1:108" ht="16.5" x14ac:dyDescent="0.3">
      <c r="A904" s="410">
        <v>2023</v>
      </c>
      <c r="B904" s="64" t="s">
        <v>51</v>
      </c>
      <c r="C904" s="358" t="s">
        <v>123</v>
      </c>
      <c r="D904" s="359">
        <v>37729.472489299995</v>
      </c>
      <c r="E904" s="359">
        <v>211728.68746225003</v>
      </c>
      <c r="F904" s="360">
        <v>40853.102988760016</v>
      </c>
      <c r="G904" s="118">
        <v>290311.26294030988</v>
      </c>
      <c r="H904" s="54"/>
      <c r="I904" s="54"/>
      <c r="BX904" s="247"/>
      <c r="BY904" s="64"/>
      <c r="BZ904" s="254"/>
      <c r="CA904" s="254"/>
      <c r="CB904" s="254"/>
      <c r="CC904" s="254"/>
      <c r="CD904" s="254"/>
      <c r="CE904" s="247"/>
      <c r="CF904" s="64"/>
      <c r="CG904" s="255"/>
      <c r="CH904" s="255"/>
      <c r="CI904" s="255"/>
      <c r="CJ904" s="255"/>
      <c r="CK904" s="255"/>
      <c r="CL904" s="256"/>
      <c r="CM904" s="256"/>
      <c r="CN904" s="256"/>
      <c r="CO904" s="256"/>
      <c r="CP904" s="256"/>
      <c r="CQ904" s="247"/>
      <c r="CR904" s="64"/>
      <c r="CS904" s="226"/>
      <c r="CT904" s="226"/>
      <c r="CU904" s="226"/>
      <c r="CV904" s="226"/>
      <c r="CW904" s="226"/>
      <c r="CX904" s="247"/>
      <c r="CY904" s="64"/>
      <c r="CZ904" s="256"/>
      <c r="DA904" s="256"/>
      <c r="DB904" s="256"/>
      <c r="DC904" s="256"/>
      <c r="DD904" s="256"/>
    </row>
    <row r="905" spans="1:108" ht="16.5" x14ac:dyDescent="0.3">
      <c r="A905" s="162">
        <v>2023</v>
      </c>
      <c r="B905" s="353" t="s">
        <v>52</v>
      </c>
      <c r="C905" s="354" t="s">
        <v>133</v>
      </c>
      <c r="D905" s="355">
        <v>39945.982975891107</v>
      </c>
      <c r="E905" s="355">
        <v>237763.6661448974</v>
      </c>
      <c r="F905" s="356">
        <v>46083.330507507344</v>
      </c>
      <c r="G905" s="357">
        <v>323792.97962829593</v>
      </c>
      <c r="H905" s="54"/>
      <c r="I905" s="54"/>
      <c r="BX905" s="247"/>
      <c r="BY905" s="64"/>
      <c r="BZ905" s="254"/>
      <c r="CA905" s="254"/>
      <c r="CB905" s="254"/>
      <c r="CC905" s="254"/>
      <c r="CD905" s="254"/>
      <c r="CE905" s="247"/>
      <c r="CF905" s="64"/>
      <c r="CG905" s="255"/>
      <c r="CH905" s="255"/>
      <c r="CI905" s="255"/>
      <c r="CJ905" s="255"/>
      <c r="CK905" s="255"/>
      <c r="CL905" s="256"/>
      <c r="CM905" s="256"/>
      <c r="CN905" s="256"/>
      <c r="CO905" s="256"/>
      <c r="CP905" s="256"/>
      <c r="CQ905" s="247"/>
      <c r="CR905" s="64"/>
      <c r="CS905" s="226"/>
      <c r="CT905" s="226"/>
      <c r="CU905" s="226"/>
      <c r="CV905" s="226"/>
      <c r="CW905" s="226"/>
      <c r="CX905" s="247"/>
      <c r="CY905" s="64"/>
      <c r="CZ905" s="256"/>
      <c r="DA905" s="256"/>
      <c r="DB905" s="256"/>
      <c r="DC905" s="256"/>
      <c r="DD905" s="256"/>
    </row>
    <row r="906" spans="1:108" ht="16.5" x14ac:dyDescent="0.3">
      <c r="A906" s="410">
        <v>2023</v>
      </c>
      <c r="B906" s="64" t="s">
        <v>40</v>
      </c>
      <c r="C906" s="358" t="s">
        <v>133</v>
      </c>
      <c r="D906" s="359">
        <v>35992.485508850099</v>
      </c>
      <c r="E906" s="359">
        <v>204242.20045066832</v>
      </c>
      <c r="F906" s="360">
        <v>39926.850509307871</v>
      </c>
      <c r="G906" s="118">
        <v>280161.53646882635</v>
      </c>
      <c r="H906" s="54"/>
      <c r="I906" s="54"/>
      <c r="BX906" s="247"/>
      <c r="BY906" s="64"/>
      <c r="BZ906" s="254"/>
      <c r="CA906" s="254"/>
      <c r="CB906" s="254"/>
      <c r="CC906" s="254"/>
      <c r="CD906" s="254"/>
      <c r="CE906" s="247"/>
      <c r="CF906" s="64"/>
      <c r="CG906" s="255"/>
      <c r="CH906" s="255"/>
      <c r="CI906" s="255"/>
      <c r="CJ906" s="255"/>
      <c r="CK906" s="255"/>
      <c r="CL906" s="256"/>
      <c r="CM906" s="256"/>
      <c r="CN906" s="256"/>
      <c r="CO906" s="256"/>
      <c r="CP906" s="256"/>
      <c r="CQ906" s="247"/>
      <c r="CR906" s="64"/>
      <c r="CS906" s="226"/>
      <c r="CT906" s="226"/>
      <c r="CU906" s="226"/>
      <c r="CV906" s="226"/>
      <c r="CW906" s="226"/>
      <c r="CX906" s="247"/>
      <c r="CY906" s="64"/>
      <c r="CZ906" s="256"/>
      <c r="DA906" s="256"/>
      <c r="DB906" s="256"/>
      <c r="DC906" s="256"/>
      <c r="DD906" s="256"/>
    </row>
    <row r="907" spans="1:108" ht="16.5" x14ac:dyDescent="0.3">
      <c r="A907" s="162">
        <v>2023</v>
      </c>
      <c r="B907" s="353" t="s">
        <v>42</v>
      </c>
      <c r="C907" s="354" t="s">
        <v>133</v>
      </c>
      <c r="D907" s="355">
        <v>37685.551498626708</v>
      </c>
      <c r="E907" s="355">
        <v>231329.55561113739</v>
      </c>
      <c r="F907" s="356">
        <v>41178.109025177007</v>
      </c>
      <c r="G907" s="357">
        <v>310193.21613494115</v>
      </c>
      <c r="H907" s="54"/>
      <c r="I907" s="54"/>
      <c r="BX907" s="247"/>
      <c r="BY907" s="64"/>
      <c r="BZ907" s="254"/>
      <c r="CA907" s="254"/>
      <c r="CB907" s="254"/>
      <c r="CC907" s="254"/>
      <c r="CD907" s="254"/>
      <c r="CE907" s="247"/>
      <c r="CF907" s="64"/>
      <c r="CG907" s="255"/>
      <c r="CH907" s="255"/>
      <c r="CI907" s="255"/>
      <c r="CJ907" s="255"/>
      <c r="CK907" s="255"/>
      <c r="CL907" s="256"/>
      <c r="CM907" s="256"/>
      <c r="CN907" s="256"/>
      <c r="CO907" s="256"/>
      <c r="CP907" s="256"/>
      <c r="CQ907" s="247"/>
      <c r="CR907" s="64"/>
      <c r="CS907" s="226"/>
      <c r="CT907" s="226"/>
      <c r="CU907" s="226"/>
      <c r="CV907" s="226"/>
      <c r="CW907" s="226"/>
      <c r="CX907" s="247"/>
      <c r="CY907" s="64"/>
      <c r="CZ907" s="256"/>
      <c r="DA907" s="256"/>
      <c r="DB907" s="256"/>
      <c r="DC907" s="256"/>
      <c r="DD907" s="256"/>
    </row>
    <row r="908" spans="1:108" ht="16.5" x14ac:dyDescent="0.3">
      <c r="A908" s="410">
        <v>2023</v>
      </c>
      <c r="B908" s="64" t="s">
        <v>43</v>
      </c>
      <c r="C908" s="358" t="s">
        <v>133</v>
      </c>
      <c r="D908" s="359">
        <v>35302.031986319998</v>
      </c>
      <c r="E908" s="359">
        <v>199590.97514845995</v>
      </c>
      <c r="F908" s="360">
        <v>41113.421496700001</v>
      </c>
      <c r="G908" s="118">
        <v>276006.42863147997</v>
      </c>
      <c r="H908" s="54"/>
      <c r="I908" s="54"/>
      <c r="BX908" s="247"/>
      <c r="BY908" s="64"/>
      <c r="BZ908" s="254"/>
      <c r="CA908" s="254"/>
      <c r="CB908" s="254"/>
      <c r="CC908" s="254"/>
      <c r="CD908" s="254"/>
      <c r="CE908" s="247"/>
      <c r="CF908" s="64"/>
      <c r="CG908" s="255"/>
      <c r="CH908" s="255"/>
      <c r="CI908" s="255"/>
      <c r="CJ908" s="255"/>
      <c r="CK908" s="255"/>
      <c r="CL908" s="256"/>
      <c r="CM908" s="256"/>
      <c r="CN908" s="256"/>
      <c r="CO908" s="256"/>
      <c r="CP908" s="256"/>
      <c r="CQ908" s="247"/>
      <c r="CR908" s="64"/>
      <c r="CS908" s="226"/>
      <c r="CT908" s="226"/>
      <c r="CU908" s="226"/>
      <c r="CV908" s="226"/>
      <c r="CW908" s="226"/>
      <c r="CX908" s="247"/>
      <c r="CY908" s="64"/>
      <c r="CZ908" s="256"/>
      <c r="DA908" s="256"/>
      <c r="DB908" s="256"/>
      <c r="DC908" s="256"/>
      <c r="DD908" s="256"/>
    </row>
    <row r="909" spans="1:108" ht="16.5" x14ac:dyDescent="0.3">
      <c r="A909" s="162">
        <v>2023</v>
      </c>
      <c r="B909" s="353" t="s">
        <v>44</v>
      </c>
      <c r="C909" s="354" t="s">
        <v>133</v>
      </c>
      <c r="D909" s="355">
        <v>34973.482000000004</v>
      </c>
      <c r="E909" s="355">
        <v>211631.8395</v>
      </c>
      <c r="F909" s="356">
        <v>44700.908000000003</v>
      </c>
      <c r="G909" s="357">
        <v>291306.22950000007</v>
      </c>
      <c r="H909" s="54"/>
      <c r="I909" s="54"/>
      <c r="BX909" s="247"/>
      <c r="BY909" s="64"/>
      <c r="BZ909" s="254"/>
      <c r="CA909" s="254"/>
      <c r="CB909" s="254"/>
      <c r="CC909" s="254"/>
      <c r="CD909" s="254"/>
      <c r="CE909" s="247"/>
      <c r="CF909" s="64"/>
      <c r="CG909" s="255"/>
      <c r="CH909" s="255"/>
      <c r="CI909" s="255"/>
      <c r="CJ909" s="255"/>
      <c r="CK909" s="255"/>
      <c r="CL909" s="256"/>
      <c r="CM909" s="256"/>
      <c r="CN909" s="256"/>
      <c r="CO909" s="256"/>
      <c r="CP909" s="256"/>
      <c r="CQ909" s="247"/>
      <c r="CR909" s="64"/>
      <c r="CS909" s="226"/>
      <c r="CT909" s="226"/>
      <c r="CU909" s="226"/>
      <c r="CV909" s="226"/>
      <c r="CW909" s="226"/>
      <c r="CX909" s="247"/>
      <c r="CY909" s="64"/>
      <c r="CZ909" s="256"/>
      <c r="DA909" s="256"/>
      <c r="DB909" s="256"/>
      <c r="DC909" s="256"/>
      <c r="DD909" s="256"/>
    </row>
    <row r="910" spans="1:108" ht="16.5" x14ac:dyDescent="0.3">
      <c r="A910" s="410">
        <v>2023</v>
      </c>
      <c r="B910" s="64" t="s">
        <v>45</v>
      </c>
      <c r="C910" s="358" t="s">
        <v>133</v>
      </c>
      <c r="D910" s="359">
        <v>36502.384486724863</v>
      </c>
      <c r="E910" s="359">
        <v>229512.3282728763</v>
      </c>
      <c r="F910" s="360">
        <v>43226.781993591299</v>
      </c>
      <c r="G910" s="118">
        <v>309241.49475319241</v>
      </c>
      <c r="H910" s="54"/>
      <c r="I910" s="54"/>
      <c r="BX910" s="247"/>
      <c r="BY910" s="64"/>
      <c r="BZ910" s="254"/>
      <c r="CA910" s="254"/>
      <c r="CB910" s="254"/>
      <c r="CC910" s="254"/>
      <c r="CD910" s="254"/>
      <c r="CE910" s="247"/>
      <c r="CF910" s="64"/>
      <c r="CG910" s="255"/>
      <c r="CH910" s="255"/>
      <c r="CI910" s="255"/>
      <c r="CJ910" s="255"/>
      <c r="CK910" s="255"/>
      <c r="CL910" s="256"/>
      <c r="CM910" s="256"/>
      <c r="CN910" s="256"/>
      <c r="CO910" s="256"/>
      <c r="CP910" s="256"/>
      <c r="CQ910" s="247"/>
      <c r="CR910" s="64"/>
      <c r="CS910" s="226"/>
      <c r="CT910" s="226"/>
      <c r="CU910" s="226"/>
      <c r="CV910" s="226"/>
      <c r="CW910" s="226"/>
      <c r="CX910" s="247"/>
      <c r="CY910" s="64"/>
      <c r="CZ910" s="256"/>
      <c r="DA910" s="256"/>
      <c r="DB910" s="256"/>
      <c r="DC910" s="256"/>
      <c r="DD910" s="256"/>
    </row>
    <row r="911" spans="1:108" ht="16.5" x14ac:dyDescent="0.3">
      <c r="A911" s="162">
        <v>2023</v>
      </c>
      <c r="B911" s="353" t="s">
        <v>46</v>
      </c>
      <c r="C911" s="354" t="s">
        <v>133</v>
      </c>
      <c r="D911" s="355">
        <v>37502.627000000015</v>
      </c>
      <c r="E911" s="355">
        <v>229245.57450000008</v>
      </c>
      <c r="F911" s="356">
        <v>47570.173999999992</v>
      </c>
      <c r="G911" s="357">
        <v>314318.37550000002</v>
      </c>
      <c r="H911" s="54"/>
      <c r="I911" s="54"/>
      <c r="BX911" s="247"/>
      <c r="BY911" s="64"/>
      <c r="BZ911" s="254"/>
      <c r="CA911" s="254"/>
      <c r="CB911" s="254"/>
      <c r="CC911" s="254"/>
      <c r="CD911" s="254"/>
      <c r="CE911" s="247"/>
      <c r="CF911" s="64"/>
      <c r="CG911" s="255"/>
      <c r="CH911" s="255"/>
      <c r="CI911" s="255"/>
      <c r="CJ911" s="255"/>
      <c r="CK911" s="255"/>
      <c r="CL911" s="256"/>
      <c r="CM911" s="256"/>
      <c r="CN911" s="256"/>
      <c r="CO911" s="256"/>
      <c r="CP911" s="256"/>
      <c r="CQ911" s="247"/>
      <c r="CR911" s="64"/>
      <c r="CS911" s="226"/>
      <c r="CT911" s="226"/>
      <c r="CU911" s="226"/>
      <c r="CV911" s="226"/>
      <c r="CW911" s="226"/>
      <c r="CX911" s="247"/>
      <c r="CY911" s="64"/>
      <c r="CZ911" s="256"/>
      <c r="DA911" s="256"/>
      <c r="DB911" s="256"/>
      <c r="DC911" s="256"/>
      <c r="DD911" s="256"/>
    </row>
    <row r="912" spans="1:108" ht="16.5" x14ac:dyDescent="0.3">
      <c r="A912" s="410">
        <v>2023</v>
      </c>
      <c r="B912" s="64" t="s">
        <v>47</v>
      </c>
      <c r="C912" s="358" t="s">
        <v>133</v>
      </c>
      <c r="D912" s="359">
        <v>36940.521000000001</v>
      </c>
      <c r="E912" s="359">
        <v>231340.18649999989</v>
      </c>
      <c r="F912" s="360">
        <v>43869.904499999997</v>
      </c>
      <c r="G912" s="118">
        <v>312150.61199999996</v>
      </c>
      <c r="H912" s="54"/>
      <c r="I912" s="54"/>
      <c r="BX912" s="247"/>
      <c r="BY912" s="64"/>
      <c r="BZ912" s="254"/>
      <c r="CA912" s="254"/>
      <c r="CB912" s="254"/>
      <c r="CC912" s="254"/>
      <c r="CD912" s="254"/>
      <c r="CE912" s="247"/>
      <c r="CF912" s="64"/>
      <c r="CG912" s="255"/>
      <c r="CH912" s="255"/>
      <c r="CI912" s="255"/>
      <c r="CJ912" s="255"/>
      <c r="CK912" s="255"/>
      <c r="CL912" s="256"/>
      <c r="CM912" s="256"/>
      <c r="CN912" s="256"/>
      <c r="CO912" s="256"/>
      <c r="CP912" s="256"/>
      <c r="CQ912" s="247"/>
      <c r="CR912" s="64"/>
      <c r="CS912" s="226"/>
      <c r="CT912" s="226"/>
      <c r="CU912" s="226"/>
      <c r="CV912" s="226"/>
      <c r="CW912" s="226"/>
      <c r="CX912" s="247"/>
      <c r="CY912" s="64"/>
      <c r="CZ912" s="256"/>
      <c r="DA912" s="256"/>
      <c r="DB912" s="256"/>
      <c r="DC912" s="256"/>
      <c r="DD912" s="256"/>
    </row>
    <row r="913" spans="1:108" ht="16.5" x14ac:dyDescent="0.3">
      <c r="A913" s="162">
        <v>2023</v>
      </c>
      <c r="B913" s="353" t="s">
        <v>48</v>
      </c>
      <c r="C913" s="354" t="s">
        <v>133</v>
      </c>
      <c r="D913" s="355">
        <v>38017.088999999993</v>
      </c>
      <c r="E913" s="355">
        <v>231078.69400000005</v>
      </c>
      <c r="F913" s="356">
        <v>43014.444999999985</v>
      </c>
      <c r="G913" s="357">
        <v>312110.228</v>
      </c>
      <c r="H913" s="54"/>
      <c r="I913" s="54"/>
      <c r="BX913" s="247"/>
      <c r="BY913" s="64"/>
      <c r="BZ913" s="254"/>
      <c r="CA913" s="254"/>
      <c r="CB913" s="254"/>
      <c r="CC913" s="254"/>
      <c r="CD913" s="254"/>
      <c r="CE913" s="247"/>
      <c r="CF913" s="64"/>
      <c r="CG913" s="255"/>
      <c r="CH913" s="255"/>
      <c r="CI913" s="255"/>
      <c r="CJ913" s="255"/>
      <c r="CK913" s="255"/>
      <c r="CL913" s="256"/>
      <c r="CM913" s="256"/>
      <c r="CN913" s="256"/>
      <c r="CO913" s="256"/>
      <c r="CP913" s="256"/>
      <c r="CQ913" s="247"/>
      <c r="CR913" s="64"/>
      <c r="CS913" s="226"/>
      <c r="CT913" s="226"/>
      <c r="CU913" s="226"/>
      <c r="CV913" s="226"/>
      <c r="CW913" s="226"/>
      <c r="CX913" s="247"/>
      <c r="CY913" s="64"/>
      <c r="CZ913" s="256"/>
      <c r="DA913" s="256"/>
      <c r="DB913" s="256"/>
      <c r="DC913" s="256"/>
      <c r="DD913" s="256"/>
    </row>
    <row r="914" spans="1:108" ht="16.5" x14ac:dyDescent="0.3">
      <c r="A914" s="410">
        <v>2023</v>
      </c>
      <c r="B914" s="64" t="s">
        <v>49</v>
      </c>
      <c r="C914" s="358" t="s">
        <v>133</v>
      </c>
      <c r="D914" s="359">
        <v>39798.119499999993</v>
      </c>
      <c r="E914" s="359">
        <v>250287.69150000013</v>
      </c>
      <c r="F914" s="360">
        <v>40057.378000000004</v>
      </c>
      <c r="G914" s="118">
        <v>330143.18900000013</v>
      </c>
      <c r="H914" s="54"/>
      <c r="I914" s="54"/>
      <c r="BX914" s="247"/>
      <c r="BY914" s="64"/>
      <c r="BZ914" s="254"/>
      <c r="CA914" s="254"/>
      <c r="CB914" s="254"/>
      <c r="CC914" s="254"/>
      <c r="CD914" s="254"/>
      <c r="CE914" s="247"/>
      <c r="CF914" s="64"/>
      <c r="CG914" s="255"/>
      <c r="CH914" s="255"/>
      <c r="CI914" s="255"/>
      <c r="CJ914" s="255"/>
      <c r="CK914" s="255"/>
      <c r="CL914" s="256"/>
      <c r="CM914" s="256"/>
      <c r="CN914" s="256"/>
      <c r="CO914" s="256"/>
      <c r="CP914" s="256"/>
      <c r="CQ914" s="247"/>
      <c r="CR914" s="64"/>
      <c r="CS914" s="226"/>
      <c r="CT914" s="226"/>
      <c r="CU914" s="226"/>
      <c r="CV914" s="226"/>
      <c r="CW914" s="226"/>
      <c r="CX914" s="247"/>
      <c r="CY914" s="64"/>
      <c r="CZ914" s="256"/>
      <c r="DA914" s="256"/>
      <c r="DB914" s="256"/>
      <c r="DC914" s="256"/>
      <c r="DD914" s="256"/>
    </row>
    <row r="915" spans="1:108" ht="16.5" x14ac:dyDescent="0.3">
      <c r="A915" s="162">
        <v>2024</v>
      </c>
      <c r="B915" s="353" t="s">
        <v>50</v>
      </c>
      <c r="C915" s="354" t="s">
        <v>133</v>
      </c>
      <c r="D915" s="355">
        <v>29869.815999999999</v>
      </c>
      <c r="E915" s="355">
        <v>203145.23300000012</v>
      </c>
      <c r="F915" s="356">
        <v>36544.711999999992</v>
      </c>
      <c r="G915" s="357">
        <v>269559.76100000012</v>
      </c>
      <c r="H915" s="54"/>
      <c r="I915" s="54"/>
      <c r="BX915" s="247"/>
      <c r="BY915" s="64"/>
      <c r="BZ915" s="254"/>
      <c r="CA915" s="254"/>
      <c r="CB915" s="254"/>
      <c r="CC915" s="254"/>
      <c r="CD915" s="254"/>
      <c r="CE915" s="247"/>
      <c r="CF915" s="64"/>
      <c r="CG915" s="255"/>
      <c r="CH915" s="255"/>
      <c r="CI915" s="255"/>
      <c r="CJ915" s="255"/>
      <c r="CK915" s="255"/>
      <c r="CL915" s="256"/>
      <c r="CM915" s="256"/>
      <c r="CN915" s="256"/>
      <c r="CO915" s="256"/>
      <c r="CP915" s="256"/>
      <c r="CQ915" s="247"/>
      <c r="CR915" s="64"/>
      <c r="CS915" s="226"/>
      <c r="CT915" s="226"/>
      <c r="CU915" s="226"/>
      <c r="CV915" s="226"/>
      <c r="CW915" s="226"/>
      <c r="CX915" s="247"/>
      <c r="CY915" s="64"/>
      <c r="CZ915" s="256"/>
      <c r="DA915" s="256"/>
      <c r="DB915" s="256"/>
      <c r="DC915" s="256"/>
      <c r="DD915" s="256"/>
    </row>
    <row r="916" spans="1:108" ht="16.5" x14ac:dyDescent="0.3">
      <c r="A916" s="410">
        <v>2024</v>
      </c>
      <c r="B916" s="64" t="s">
        <v>51</v>
      </c>
      <c r="C916" s="358" t="s">
        <v>133</v>
      </c>
      <c r="D916" s="359">
        <v>35416.125</v>
      </c>
      <c r="E916" s="359">
        <v>223914.12599999999</v>
      </c>
      <c r="F916" s="360">
        <v>38583.182500000003</v>
      </c>
      <c r="G916" s="118">
        <v>297913.43349999993</v>
      </c>
      <c r="H916" s="54"/>
      <c r="I916" s="54"/>
      <c r="BX916" s="247"/>
      <c r="BY916" s="64"/>
      <c r="BZ916" s="254"/>
      <c r="CA916" s="254"/>
      <c r="CB916" s="254"/>
      <c r="CC916" s="254"/>
      <c r="CD916" s="254"/>
      <c r="CE916" s="247"/>
      <c r="CF916" s="64"/>
      <c r="CG916" s="255"/>
      <c r="CH916" s="255"/>
      <c r="CI916" s="255"/>
      <c r="CJ916" s="255"/>
      <c r="CK916" s="255"/>
      <c r="CL916" s="256"/>
      <c r="CM916" s="256"/>
      <c r="CN916" s="256"/>
      <c r="CO916" s="256"/>
      <c r="CP916" s="256"/>
      <c r="CQ916" s="247"/>
      <c r="CR916" s="64"/>
      <c r="CS916" s="226"/>
      <c r="CT916" s="226"/>
      <c r="CU916" s="226"/>
      <c r="CV916" s="226"/>
      <c r="CW916" s="226"/>
      <c r="CX916" s="247"/>
      <c r="CY916" s="64"/>
      <c r="CZ916" s="256"/>
      <c r="DA916" s="256"/>
      <c r="DB916" s="256"/>
      <c r="DC916" s="256"/>
      <c r="DD916" s="256"/>
    </row>
    <row r="917" spans="1:108" ht="16.5" x14ac:dyDescent="0.3">
      <c r="A917" s="162">
        <v>2024</v>
      </c>
      <c r="B917" s="353" t="s">
        <v>52</v>
      </c>
      <c r="C917" s="354" t="s">
        <v>133</v>
      </c>
      <c r="D917" s="355">
        <v>30873.327000000001</v>
      </c>
      <c r="E917" s="355">
        <v>207195.12249999997</v>
      </c>
      <c r="F917" s="356">
        <v>33417.720499999996</v>
      </c>
      <c r="G917" s="357">
        <v>271486.17</v>
      </c>
      <c r="H917" s="54"/>
      <c r="I917" s="54"/>
      <c r="BX917" s="247"/>
      <c r="BY917" s="64"/>
      <c r="BZ917" s="254"/>
      <c r="CA917" s="254"/>
      <c r="CB917" s="254"/>
      <c r="CC917" s="254"/>
      <c r="CD917" s="254"/>
      <c r="CE917" s="247"/>
      <c r="CF917" s="64"/>
      <c r="CG917" s="255"/>
      <c r="CH917" s="255"/>
      <c r="CI917" s="255"/>
      <c r="CJ917" s="255"/>
      <c r="CK917" s="255"/>
      <c r="CL917" s="256"/>
      <c r="CM917" s="256"/>
      <c r="CN917" s="256"/>
      <c r="CO917" s="256"/>
      <c r="CP917" s="256"/>
      <c r="CQ917" s="247"/>
      <c r="CR917" s="64"/>
      <c r="CS917" s="226"/>
      <c r="CT917" s="226"/>
      <c r="CU917" s="226"/>
      <c r="CV917" s="226"/>
      <c r="CW917" s="226"/>
      <c r="CX917" s="247"/>
      <c r="CY917" s="64"/>
      <c r="CZ917" s="256"/>
      <c r="DA917" s="256"/>
      <c r="DB917" s="256"/>
      <c r="DC917" s="256"/>
      <c r="DD917" s="256"/>
    </row>
    <row r="918" spans="1:108" ht="16.5" x14ac:dyDescent="0.3">
      <c r="A918" s="410">
        <v>2024</v>
      </c>
      <c r="B918" s="64" t="s">
        <v>40</v>
      </c>
      <c r="C918" s="358" t="s">
        <v>133</v>
      </c>
      <c r="D918" s="359">
        <v>34107.156000000003</v>
      </c>
      <c r="E918" s="359">
        <v>236952.19649999993</v>
      </c>
      <c r="F918" s="360">
        <v>38760.683000000005</v>
      </c>
      <c r="G918" s="118">
        <v>309820.03549999994</v>
      </c>
      <c r="H918" s="54"/>
      <c r="I918" s="54"/>
      <c r="BX918" s="247"/>
      <c r="BY918" s="64"/>
      <c r="BZ918" s="254"/>
      <c r="CA918" s="254"/>
      <c r="CB918" s="254"/>
      <c r="CC918" s="254"/>
      <c r="CD918" s="254"/>
      <c r="CE918" s="247"/>
      <c r="CF918" s="64"/>
      <c r="CG918" s="255"/>
      <c r="CH918" s="255"/>
      <c r="CI918" s="255"/>
      <c r="CJ918" s="255"/>
      <c r="CK918" s="255"/>
      <c r="CL918" s="256"/>
      <c r="CM918" s="256"/>
      <c r="CN918" s="256"/>
      <c r="CO918" s="256"/>
      <c r="CP918" s="256"/>
      <c r="CQ918" s="247"/>
      <c r="CR918" s="64"/>
      <c r="CS918" s="226"/>
      <c r="CT918" s="226"/>
      <c r="CU918" s="226"/>
      <c r="CV918" s="226"/>
      <c r="CW918" s="226"/>
      <c r="CX918" s="247"/>
      <c r="CY918" s="64"/>
      <c r="CZ918" s="256"/>
      <c r="DA918" s="256"/>
      <c r="DB918" s="256"/>
      <c r="DC918" s="256"/>
      <c r="DD918" s="256"/>
    </row>
    <row r="919" spans="1:108" ht="16.5" x14ac:dyDescent="0.3">
      <c r="A919" s="162">
        <v>2024</v>
      </c>
      <c r="B919" s="353" t="s">
        <v>42</v>
      </c>
      <c r="C919" s="354" t="s">
        <v>133</v>
      </c>
      <c r="D919" s="355">
        <v>31833.504500000003</v>
      </c>
      <c r="E919" s="355">
        <v>208194.64999999994</v>
      </c>
      <c r="F919" s="356">
        <v>33771.461500000005</v>
      </c>
      <c r="G919" s="357">
        <v>273799.61599999986</v>
      </c>
      <c r="H919" s="54"/>
      <c r="I919" s="54"/>
      <c r="BX919" s="247"/>
      <c r="BY919" s="64"/>
      <c r="BZ919" s="254"/>
      <c r="CA919" s="254"/>
      <c r="CB919" s="254"/>
      <c r="CC919" s="254"/>
      <c r="CD919" s="254"/>
      <c r="CE919" s="247"/>
      <c r="CF919" s="64"/>
      <c r="CG919" s="255"/>
      <c r="CH919" s="255"/>
      <c r="CI919" s="255"/>
      <c r="CJ919" s="255"/>
      <c r="CK919" s="255"/>
      <c r="CL919" s="256"/>
      <c r="CM919" s="256"/>
      <c r="CN919" s="256"/>
      <c r="CO919" s="256"/>
      <c r="CP919" s="256"/>
      <c r="CQ919" s="247"/>
      <c r="CR919" s="64"/>
      <c r="CS919" s="226"/>
      <c r="CT919" s="226"/>
      <c r="CU919" s="226"/>
      <c r="CV919" s="226"/>
      <c r="CW919" s="226"/>
      <c r="CX919" s="247"/>
      <c r="CY919" s="64"/>
      <c r="CZ919" s="256"/>
      <c r="DA919" s="256"/>
      <c r="DB919" s="256"/>
      <c r="DC919" s="256"/>
      <c r="DD919" s="256"/>
    </row>
    <row r="920" spans="1:108" ht="16.5" x14ac:dyDescent="0.3">
      <c r="A920" s="410">
        <v>2024</v>
      </c>
      <c r="B920" s="64" t="s">
        <v>43</v>
      </c>
      <c r="C920" s="358" t="s">
        <v>133</v>
      </c>
      <c r="D920" s="359">
        <v>31262.710999999996</v>
      </c>
      <c r="E920" s="359">
        <v>195261.02849999981</v>
      </c>
      <c r="F920" s="360">
        <v>33039.606500000009</v>
      </c>
      <c r="G920" s="118">
        <v>259563.34599999982</v>
      </c>
      <c r="H920" s="54"/>
      <c r="I920" s="54"/>
      <c r="BX920" s="247"/>
      <c r="BY920" s="64"/>
      <c r="BZ920" s="254"/>
      <c r="CA920" s="254"/>
      <c r="CB920" s="254"/>
      <c r="CC920" s="254"/>
      <c r="CD920" s="254"/>
      <c r="CE920" s="247"/>
      <c r="CF920" s="64"/>
      <c r="CG920" s="255"/>
      <c r="CH920" s="255"/>
      <c r="CI920" s="255"/>
      <c r="CJ920" s="255"/>
      <c r="CK920" s="255"/>
      <c r="CL920" s="256"/>
      <c r="CM920" s="256"/>
      <c r="CN920" s="256"/>
      <c r="CO920" s="256"/>
      <c r="CP920" s="256"/>
      <c r="CQ920" s="247"/>
      <c r="CR920" s="64"/>
      <c r="CS920" s="226"/>
      <c r="CT920" s="226"/>
      <c r="CU920" s="226"/>
      <c r="CV920" s="226"/>
      <c r="CW920" s="226"/>
      <c r="CX920" s="247"/>
      <c r="CY920" s="64"/>
      <c r="CZ920" s="256"/>
      <c r="DA920" s="256"/>
      <c r="DB920" s="256"/>
      <c r="DC920" s="256"/>
      <c r="DD920" s="256"/>
    </row>
    <row r="921" spans="1:108" ht="16.5" x14ac:dyDescent="0.3">
      <c r="A921" s="162">
        <v>2024</v>
      </c>
      <c r="B921" s="353" t="s">
        <v>44</v>
      </c>
      <c r="C921" s="354" t="s">
        <v>133</v>
      </c>
      <c r="D921" s="355">
        <v>31654.815999999992</v>
      </c>
      <c r="E921" s="355">
        <v>221048.83499999982</v>
      </c>
      <c r="F921" s="356">
        <v>33909.001499999998</v>
      </c>
      <c r="G921" s="357">
        <v>286612.65249999979</v>
      </c>
      <c r="H921" s="54"/>
      <c r="I921" s="54"/>
      <c r="BX921" s="247"/>
      <c r="BY921" s="64"/>
      <c r="BZ921" s="254"/>
      <c r="CA921" s="254"/>
      <c r="CB921" s="254"/>
      <c r="CC921" s="254"/>
      <c r="CD921" s="254"/>
      <c r="CE921" s="247"/>
      <c r="CF921" s="64"/>
      <c r="CG921" s="255"/>
      <c r="CH921" s="255"/>
      <c r="CI921" s="255"/>
      <c r="CJ921" s="255"/>
      <c r="CK921" s="255"/>
      <c r="CL921" s="256"/>
      <c r="CM921" s="256"/>
      <c r="CN921" s="256"/>
      <c r="CO921" s="256"/>
      <c r="CP921" s="256"/>
      <c r="CQ921" s="247"/>
      <c r="CR921" s="64"/>
      <c r="CS921" s="226"/>
      <c r="CT921" s="226"/>
      <c r="CU921" s="226"/>
      <c r="CV921" s="226"/>
      <c r="CW921" s="226"/>
      <c r="CX921" s="247"/>
      <c r="CY921" s="64"/>
      <c r="CZ921" s="256"/>
      <c r="DA921" s="256"/>
      <c r="DB921" s="256"/>
      <c r="DC921" s="256"/>
      <c r="DD921" s="256"/>
    </row>
    <row r="922" spans="1:108" ht="16.5" x14ac:dyDescent="0.3">
      <c r="A922" s="410">
        <v>2024</v>
      </c>
      <c r="B922" s="64" t="s">
        <v>45</v>
      </c>
      <c r="C922" s="358" t="s">
        <v>133</v>
      </c>
      <c r="D922" s="359">
        <v>31968.315000000002</v>
      </c>
      <c r="E922" s="359">
        <v>231298.76249999981</v>
      </c>
      <c r="F922" s="360">
        <v>35593.659499999994</v>
      </c>
      <c r="G922" s="118">
        <v>298860.73699999979</v>
      </c>
      <c r="H922" s="54"/>
      <c r="I922" s="54"/>
      <c r="BX922" s="247"/>
      <c r="BY922" s="64"/>
      <c r="BZ922" s="254"/>
      <c r="CA922" s="254"/>
      <c r="CB922" s="254"/>
      <c r="CC922" s="254"/>
      <c r="CD922" s="254"/>
      <c r="CE922" s="247"/>
      <c r="CF922" s="64"/>
      <c r="CG922" s="255"/>
      <c r="CH922" s="255"/>
      <c r="CI922" s="255"/>
      <c r="CJ922" s="255"/>
      <c r="CK922" s="255"/>
      <c r="CL922" s="256"/>
      <c r="CM922" s="256"/>
      <c r="CN922" s="256"/>
      <c r="CO922" s="256"/>
      <c r="CP922" s="256"/>
      <c r="CQ922" s="247"/>
      <c r="CR922" s="64"/>
      <c r="CS922" s="226"/>
      <c r="CT922" s="226"/>
      <c r="CU922" s="226"/>
      <c r="CV922" s="226"/>
      <c r="CW922" s="226"/>
      <c r="CX922" s="247"/>
      <c r="CY922" s="64"/>
      <c r="CZ922" s="256"/>
      <c r="DA922" s="256"/>
      <c r="DB922" s="256"/>
      <c r="DC922" s="256"/>
      <c r="DD922" s="256"/>
    </row>
    <row r="923" spans="1:108" ht="16.5" x14ac:dyDescent="0.3">
      <c r="A923" s="162">
        <v>2024</v>
      </c>
      <c r="B923" s="353" t="s">
        <v>46</v>
      </c>
      <c r="C923" s="354" t="s">
        <v>133</v>
      </c>
      <c r="D923" s="355">
        <v>31381.413499999999</v>
      </c>
      <c r="E923" s="355">
        <v>211915.6795</v>
      </c>
      <c r="F923" s="356">
        <v>33859.145999999993</v>
      </c>
      <c r="G923" s="357">
        <v>277156.23900000006</v>
      </c>
      <c r="H923" s="54"/>
      <c r="I923" s="54"/>
      <c r="BX923" s="247"/>
      <c r="BY923" s="64"/>
      <c r="BZ923" s="254"/>
      <c r="CA923" s="254"/>
      <c r="CB923" s="254"/>
      <c r="CC923" s="254"/>
      <c r="CD923" s="254"/>
      <c r="CE923" s="247"/>
      <c r="CF923" s="64"/>
      <c r="CG923" s="255"/>
      <c r="CH923" s="255"/>
      <c r="CI923" s="255"/>
      <c r="CJ923" s="255"/>
      <c r="CK923" s="255"/>
      <c r="CL923" s="256"/>
      <c r="CM923" s="256"/>
      <c r="CN923" s="256"/>
      <c r="CO923" s="256"/>
      <c r="CP923" s="256"/>
      <c r="CQ923" s="247"/>
      <c r="CR923" s="64"/>
      <c r="CS923" s="226"/>
      <c r="CT923" s="226"/>
      <c r="CU923" s="226"/>
      <c r="CV923" s="226"/>
      <c r="CW923" s="226"/>
      <c r="CX923" s="247"/>
      <c r="CY923" s="64"/>
      <c r="CZ923" s="256"/>
      <c r="DA923" s="256"/>
      <c r="DB923" s="256"/>
      <c r="DC923" s="256"/>
      <c r="DD923" s="256"/>
    </row>
    <row r="924" spans="1:108" ht="16.5" x14ac:dyDescent="0.3">
      <c r="A924" s="410">
        <v>2024</v>
      </c>
      <c r="B924" s="64" t="s">
        <v>47</v>
      </c>
      <c r="C924" s="358" t="s">
        <v>133</v>
      </c>
      <c r="D924" s="359">
        <v>33863.478500000012</v>
      </c>
      <c r="E924" s="359">
        <v>236752.96500000003</v>
      </c>
      <c r="F924" s="360">
        <v>35685.573999999993</v>
      </c>
      <c r="G924" s="118">
        <v>306302.01750000007</v>
      </c>
      <c r="H924" s="54"/>
      <c r="I924" s="54"/>
      <c r="BX924" s="247"/>
      <c r="BY924" s="64"/>
      <c r="BZ924" s="254"/>
      <c r="CA924" s="254"/>
      <c r="CB924" s="254"/>
      <c r="CC924" s="254"/>
      <c r="CD924" s="254"/>
      <c r="CE924" s="247"/>
      <c r="CF924" s="64"/>
      <c r="CG924" s="255"/>
      <c r="CH924" s="255"/>
      <c r="CI924" s="255"/>
      <c r="CJ924" s="255"/>
      <c r="CK924" s="255"/>
      <c r="CL924" s="256"/>
      <c r="CM924" s="256"/>
      <c r="CN924" s="256"/>
      <c r="CO924" s="256"/>
      <c r="CP924" s="256"/>
      <c r="CQ924" s="247"/>
      <c r="CR924" s="64"/>
      <c r="CS924" s="226"/>
      <c r="CT924" s="226"/>
      <c r="CU924" s="226"/>
      <c r="CV924" s="226"/>
      <c r="CW924" s="226"/>
      <c r="CX924" s="247"/>
      <c r="CY924" s="64"/>
      <c r="CZ924" s="256"/>
      <c r="DA924" s="256"/>
      <c r="DB924" s="256"/>
      <c r="DC924" s="256"/>
      <c r="DD924" s="256"/>
    </row>
    <row r="925" spans="1:108" ht="16.5" x14ac:dyDescent="0.3">
      <c r="A925" s="162">
        <v>2024</v>
      </c>
      <c r="B925" s="353" t="s">
        <v>48</v>
      </c>
      <c r="C925" s="354" t="s">
        <v>123</v>
      </c>
      <c r="D925" s="355">
        <v>32186.253000000004</v>
      </c>
      <c r="E925" s="355">
        <v>228837.88450000004</v>
      </c>
      <c r="F925" s="356">
        <v>32191.391500000005</v>
      </c>
      <c r="G925" s="357">
        <v>293215.5290000001</v>
      </c>
      <c r="H925" s="54"/>
      <c r="I925" s="54"/>
      <c r="BX925" s="247"/>
      <c r="BY925" s="64"/>
      <c r="BZ925" s="254"/>
      <c r="CA925" s="254"/>
      <c r="CB925" s="254"/>
      <c r="CC925" s="254"/>
      <c r="CD925" s="254"/>
      <c r="CE925" s="247"/>
      <c r="CF925" s="64"/>
      <c r="CG925" s="255"/>
      <c r="CH925" s="255"/>
      <c r="CI925" s="255"/>
      <c r="CJ925" s="255"/>
      <c r="CK925" s="255"/>
      <c r="CL925" s="256"/>
      <c r="CM925" s="256"/>
      <c r="CN925" s="256"/>
      <c r="CO925" s="256"/>
      <c r="CP925" s="256"/>
      <c r="CQ925" s="247"/>
      <c r="CR925" s="64"/>
      <c r="CS925" s="226"/>
      <c r="CT925" s="226"/>
      <c r="CU925" s="226"/>
      <c r="CV925" s="226"/>
      <c r="CW925" s="226"/>
      <c r="CX925" s="247"/>
      <c r="CY925" s="64"/>
      <c r="CZ925" s="256"/>
      <c r="DA925" s="256"/>
      <c r="DB925" s="256"/>
      <c r="DC925" s="256"/>
      <c r="DD925" s="256"/>
    </row>
    <row r="926" spans="1:108" ht="16.5" x14ac:dyDescent="0.3">
      <c r="A926" s="410">
        <v>2024</v>
      </c>
      <c r="B926" s="64" t="s">
        <v>49</v>
      </c>
      <c r="C926" s="358" t="s">
        <v>134</v>
      </c>
      <c r="D926" s="359">
        <v>33180.070499999994</v>
      </c>
      <c r="E926" s="359">
        <v>243339.08850000004</v>
      </c>
      <c r="F926" s="360">
        <v>30853.215</v>
      </c>
      <c r="G926" s="118">
        <v>307372.37399999995</v>
      </c>
      <c r="H926" s="54"/>
      <c r="I926" s="54"/>
      <c r="BX926" s="247"/>
      <c r="BY926" s="64"/>
      <c r="BZ926" s="254"/>
      <c r="CA926" s="254"/>
      <c r="CB926" s="254"/>
      <c r="CC926" s="254"/>
      <c r="CD926" s="254"/>
      <c r="CE926" s="247"/>
      <c r="CF926" s="64"/>
      <c r="CG926" s="255"/>
      <c r="CH926" s="255"/>
      <c r="CI926" s="255"/>
      <c r="CJ926" s="255"/>
      <c r="CK926" s="255"/>
      <c r="CL926" s="256"/>
      <c r="CM926" s="256"/>
      <c r="CN926" s="256"/>
      <c r="CO926" s="256"/>
      <c r="CP926" s="256"/>
      <c r="CQ926" s="247"/>
      <c r="CR926" s="64"/>
      <c r="CS926" s="226"/>
      <c r="CT926" s="226"/>
      <c r="CU926" s="226"/>
      <c r="CV926" s="226"/>
      <c r="CW926" s="226"/>
      <c r="CX926" s="247"/>
      <c r="CY926" s="64"/>
      <c r="CZ926" s="256"/>
      <c r="DA926" s="256"/>
      <c r="DB926" s="256"/>
      <c r="DC926" s="256"/>
      <c r="DD926" s="256"/>
    </row>
    <row r="927" spans="1:108" ht="16.5" x14ac:dyDescent="0.3">
      <c r="A927" s="162">
        <v>2025</v>
      </c>
      <c r="B927" s="353" t="s">
        <v>50</v>
      </c>
      <c r="C927" s="354" t="s">
        <v>133</v>
      </c>
      <c r="D927" s="355">
        <v>29714.238000000005</v>
      </c>
      <c r="E927" s="355">
        <v>195803.35100000002</v>
      </c>
      <c r="F927" s="356">
        <v>26925.652499999997</v>
      </c>
      <c r="G927" s="357">
        <v>252443.24149999992</v>
      </c>
      <c r="H927" s="54"/>
      <c r="I927" s="54"/>
      <c r="BX927" s="247"/>
      <c r="BY927" s="64"/>
      <c r="BZ927" s="254"/>
      <c r="CA927" s="254"/>
      <c r="CB927" s="254"/>
      <c r="CC927" s="254"/>
      <c r="CD927" s="254"/>
      <c r="CE927" s="247"/>
      <c r="CF927" s="64"/>
      <c r="CG927" s="255"/>
      <c r="CH927" s="255"/>
      <c r="CI927" s="255"/>
      <c r="CJ927" s="255"/>
      <c r="CK927" s="255"/>
      <c r="CL927" s="256"/>
      <c r="CM927" s="256"/>
      <c r="CN927" s="256"/>
      <c r="CO927" s="256"/>
      <c r="CP927" s="256"/>
      <c r="CQ927" s="247"/>
      <c r="CR927" s="64"/>
      <c r="CS927" s="226"/>
      <c r="CT927" s="226"/>
      <c r="CU927" s="226"/>
      <c r="CV927" s="226"/>
      <c r="CW927" s="226"/>
      <c r="CX927" s="247"/>
      <c r="CY927" s="64"/>
      <c r="CZ927" s="256"/>
      <c r="DA927" s="256"/>
      <c r="DB927" s="256"/>
      <c r="DC927" s="256"/>
      <c r="DD927" s="256"/>
    </row>
    <row r="928" spans="1:108" ht="16.5" x14ac:dyDescent="0.3">
      <c r="A928" s="410">
        <v>2025</v>
      </c>
      <c r="B928" s="64" t="s">
        <v>51</v>
      </c>
      <c r="C928" s="358" t="s">
        <v>135</v>
      </c>
      <c r="D928" s="359">
        <v>28421.826499999996</v>
      </c>
      <c r="E928" s="359">
        <v>216009.99199999997</v>
      </c>
      <c r="F928" s="360">
        <v>28876.0635</v>
      </c>
      <c r="G928" s="118">
        <v>273307.88199999993</v>
      </c>
      <c r="H928" s="54"/>
      <c r="I928" s="54"/>
      <c r="BX928" s="247"/>
      <c r="BY928" s="64"/>
      <c r="BZ928" s="254"/>
      <c r="CA928" s="254"/>
      <c r="CB928" s="254"/>
      <c r="CC928" s="254"/>
      <c r="CD928" s="254"/>
      <c r="CE928" s="247"/>
      <c r="CF928" s="64"/>
      <c r="CG928" s="255"/>
      <c r="CH928" s="255"/>
      <c r="CI928" s="255"/>
      <c r="CJ928" s="255"/>
      <c r="CK928" s="255"/>
      <c r="CL928" s="256"/>
      <c r="CM928" s="256"/>
      <c r="CN928" s="256"/>
      <c r="CO928" s="256"/>
      <c r="CP928" s="256"/>
      <c r="CQ928" s="247"/>
      <c r="CR928" s="64"/>
      <c r="CS928" s="226"/>
      <c r="CT928" s="226"/>
      <c r="CU928" s="226"/>
      <c r="CV928" s="226"/>
      <c r="CW928" s="226"/>
      <c r="CX928" s="247"/>
      <c r="CY928" s="64"/>
      <c r="CZ928" s="256"/>
      <c r="DA928" s="256"/>
      <c r="DB928" s="256"/>
      <c r="DC928" s="256"/>
      <c r="DD928" s="256"/>
    </row>
    <row r="929" spans="1:108" ht="16.5" x14ac:dyDescent="0.3">
      <c r="A929" s="162">
        <v>2025</v>
      </c>
      <c r="B929" s="353" t="s">
        <v>52</v>
      </c>
      <c r="C929" s="354" t="s">
        <v>133</v>
      </c>
      <c r="D929" s="355">
        <v>31340.875500000006</v>
      </c>
      <c r="E929" s="355">
        <v>244939.17850000007</v>
      </c>
      <c r="F929" s="356">
        <v>28910.886500000004</v>
      </c>
      <c r="G929" s="357">
        <v>305190.94050000003</v>
      </c>
      <c r="H929" s="54"/>
      <c r="I929" s="54"/>
      <c r="BX929" s="247"/>
      <c r="BY929" s="64"/>
      <c r="BZ929" s="254"/>
      <c r="CA929" s="254"/>
      <c r="CB929" s="254"/>
      <c r="CC929" s="254"/>
      <c r="CD929" s="254"/>
      <c r="CE929" s="247"/>
      <c r="CF929" s="64"/>
      <c r="CG929" s="255"/>
      <c r="CH929" s="255"/>
      <c r="CI929" s="255"/>
      <c r="CJ929" s="255"/>
      <c r="CK929" s="255"/>
      <c r="CL929" s="256"/>
      <c r="CM929" s="256"/>
      <c r="CN929" s="256"/>
      <c r="CO929" s="256"/>
      <c r="CP929" s="256"/>
      <c r="CQ929" s="247"/>
      <c r="CR929" s="64"/>
      <c r="CS929" s="226"/>
      <c r="CT929" s="226"/>
      <c r="CU929" s="226"/>
      <c r="CV929" s="226"/>
      <c r="CW929" s="226"/>
      <c r="CX929" s="247"/>
      <c r="CY929" s="64"/>
      <c r="CZ929" s="256"/>
      <c r="DA929" s="256"/>
      <c r="DB929" s="256"/>
      <c r="DC929" s="256"/>
      <c r="DD929" s="256"/>
    </row>
    <row r="930" spans="1:108" ht="16.5" x14ac:dyDescent="0.3">
      <c r="A930" s="410">
        <v>2025</v>
      </c>
      <c r="B930" s="64" t="s">
        <v>40</v>
      </c>
      <c r="C930" s="358" t="s">
        <v>135</v>
      </c>
      <c r="D930" s="359">
        <v>28641.5105</v>
      </c>
      <c r="E930" s="359">
        <v>234830.41600000008</v>
      </c>
      <c r="F930" s="360">
        <v>28005.521999999994</v>
      </c>
      <c r="G930" s="118">
        <v>291477.4485</v>
      </c>
      <c r="H930" s="54"/>
      <c r="I930" s="54"/>
      <c r="BX930" s="247"/>
      <c r="BY930" s="64"/>
      <c r="BZ930" s="254"/>
      <c r="CA930" s="254"/>
      <c r="CB930" s="254"/>
      <c r="CC930" s="254"/>
      <c r="CD930" s="254"/>
      <c r="CE930" s="247"/>
      <c r="CF930" s="64"/>
      <c r="CG930" s="255"/>
      <c r="CH930" s="255"/>
      <c r="CI930" s="255"/>
      <c r="CJ930" s="255"/>
      <c r="CK930" s="255"/>
      <c r="CL930" s="256"/>
      <c r="CM930" s="256"/>
      <c r="CN930" s="256"/>
      <c r="CO930" s="256"/>
      <c r="CP930" s="256"/>
      <c r="CQ930" s="247"/>
      <c r="CR930" s="64"/>
      <c r="CS930" s="226"/>
      <c r="CT930" s="226"/>
      <c r="CU930" s="226"/>
      <c r="CV930" s="226"/>
      <c r="CW930" s="226"/>
      <c r="CX930" s="247"/>
      <c r="CY930" s="64"/>
      <c r="CZ930" s="256"/>
      <c r="DA930" s="256"/>
      <c r="DB930" s="256"/>
      <c r="DC930" s="256"/>
      <c r="DD930" s="256"/>
    </row>
    <row r="931" spans="1:108" ht="16.5" x14ac:dyDescent="0.3">
      <c r="A931" s="162">
        <v>2025</v>
      </c>
      <c r="B931" s="353" t="s">
        <v>42</v>
      </c>
      <c r="C931" s="354" t="s">
        <v>135</v>
      </c>
      <c r="D931" s="355">
        <v>36477.851999999999</v>
      </c>
      <c r="E931" s="355">
        <v>246805.43900000007</v>
      </c>
      <c r="F931" s="356">
        <v>32274.728999999999</v>
      </c>
      <c r="G931" s="357">
        <v>315558.02</v>
      </c>
      <c r="H931" s="54"/>
      <c r="I931" s="54"/>
      <c r="BX931" s="247"/>
      <c r="BY931" s="64"/>
      <c r="BZ931" s="254"/>
      <c r="CA931" s="254"/>
      <c r="CB931" s="254"/>
      <c r="CC931" s="254"/>
      <c r="CD931" s="254"/>
      <c r="CE931" s="247"/>
      <c r="CF931" s="64"/>
      <c r="CG931" s="255"/>
      <c r="CH931" s="255"/>
      <c r="CI931" s="255"/>
      <c r="CJ931" s="255"/>
      <c r="CK931" s="255"/>
      <c r="CL931" s="256"/>
      <c r="CM931" s="256"/>
      <c r="CN931" s="256"/>
      <c r="CO931" s="256"/>
      <c r="CP931" s="256"/>
      <c r="CQ931" s="247"/>
      <c r="CR931" s="64"/>
      <c r="CS931" s="226"/>
      <c r="CT931" s="226"/>
      <c r="CU931" s="226"/>
      <c r="CV931" s="226"/>
      <c r="CW931" s="226"/>
      <c r="CX931" s="247"/>
      <c r="CY931" s="64"/>
      <c r="CZ931" s="256"/>
      <c r="DA931" s="256"/>
      <c r="DB931" s="256"/>
      <c r="DC931" s="256"/>
      <c r="DD931" s="256"/>
    </row>
    <row r="932" spans="1:108" ht="16.5" x14ac:dyDescent="0.3">
      <c r="A932" s="410">
        <v>2025</v>
      </c>
      <c r="B932" s="64" t="s">
        <v>43</v>
      </c>
      <c r="C932" s="358" t="s">
        <v>135</v>
      </c>
      <c r="D932" s="359">
        <v>30495.401750000005</v>
      </c>
      <c r="E932" s="359">
        <v>212088.7905</v>
      </c>
      <c r="F932" s="360">
        <v>26478.810169999993</v>
      </c>
      <c r="G932" s="118">
        <v>269063.00241999992</v>
      </c>
      <c r="H932" s="54"/>
      <c r="I932" s="54"/>
      <c r="BX932" s="247"/>
      <c r="BY932" s="64"/>
      <c r="BZ932" s="254"/>
      <c r="CA932" s="254"/>
      <c r="CB932" s="254"/>
      <c r="CC932" s="254"/>
      <c r="CD932" s="254"/>
      <c r="CE932" s="247"/>
      <c r="CF932" s="64"/>
      <c r="CG932" s="255"/>
      <c r="CH932" s="255"/>
      <c r="CI932" s="255"/>
      <c r="CJ932" s="255"/>
      <c r="CK932" s="255"/>
      <c r="CL932" s="256"/>
      <c r="CM932" s="256"/>
      <c r="CN932" s="256"/>
      <c r="CO932" s="256"/>
      <c r="CP932" s="256"/>
      <c r="CQ932" s="247"/>
      <c r="CR932" s="64"/>
      <c r="CS932" s="226"/>
      <c r="CT932" s="226"/>
      <c r="CU932" s="226"/>
      <c r="CV932" s="226"/>
      <c r="CW932" s="226"/>
      <c r="CX932" s="247"/>
      <c r="CY932" s="64"/>
      <c r="CZ932" s="256"/>
      <c r="DA932" s="256"/>
      <c r="DB932" s="256"/>
      <c r="DC932" s="256"/>
      <c r="DD932" s="256"/>
    </row>
    <row r="933" spans="1:108" ht="16.5" x14ac:dyDescent="0.3">
      <c r="A933" s="162">
        <v>2025</v>
      </c>
      <c r="B933" s="353" t="s">
        <v>44</v>
      </c>
      <c r="C933" s="354" t="s">
        <v>135</v>
      </c>
      <c r="D933" s="355">
        <v>39572.189499999993</v>
      </c>
      <c r="E933" s="355">
        <v>265668.64449999999</v>
      </c>
      <c r="F933" s="356">
        <v>33608.410170000003</v>
      </c>
      <c r="G933" s="357">
        <v>338849.24417000002</v>
      </c>
      <c r="H933" s="54"/>
      <c r="I933" s="54"/>
      <c r="BX933" s="247"/>
      <c r="BY933" s="64"/>
      <c r="BZ933" s="254"/>
      <c r="CA933" s="254"/>
      <c r="CB933" s="254"/>
      <c r="CC933" s="254"/>
      <c r="CD933" s="254"/>
      <c r="CE933" s="247"/>
      <c r="CF933" s="64"/>
      <c r="CG933" s="255"/>
      <c r="CH933" s="255"/>
      <c r="CI933" s="255"/>
      <c r="CJ933" s="255"/>
      <c r="CK933" s="255"/>
      <c r="CL933" s="256"/>
      <c r="CM933" s="256"/>
      <c r="CN933" s="256"/>
      <c r="CO933" s="256"/>
      <c r="CP933" s="256"/>
      <c r="CQ933" s="247"/>
      <c r="CR933" s="64"/>
      <c r="CS933" s="226"/>
      <c r="CT933" s="226"/>
      <c r="CU933" s="226"/>
      <c r="CV933" s="226"/>
      <c r="CW933" s="226"/>
      <c r="CX933" s="247"/>
      <c r="CY933" s="64"/>
      <c r="CZ933" s="256"/>
      <c r="DA933" s="256"/>
      <c r="DB933" s="256"/>
      <c r="DC933" s="256"/>
      <c r="DD933" s="256"/>
    </row>
    <row r="934" spans="1:108" ht="16.5" x14ac:dyDescent="0.3">
      <c r="A934" s="410">
        <v>2025</v>
      </c>
      <c r="B934" s="64" t="s">
        <v>45</v>
      </c>
      <c r="C934" s="358" t="s">
        <v>135</v>
      </c>
      <c r="D934" s="359">
        <v>33335.589800000002</v>
      </c>
      <c r="E934" s="359">
        <v>253118.82300000006</v>
      </c>
      <c r="F934" s="360">
        <v>30436.152159999994</v>
      </c>
      <c r="G934" s="118">
        <v>316890.56496000005</v>
      </c>
      <c r="H934" s="54"/>
      <c r="I934" s="54"/>
      <c r="BX934" s="247"/>
      <c r="BY934" s="64"/>
      <c r="BZ934" s="254"/>
      <c r="CA934" s="254"/>
      <c r="CB934" s="254"/>
      <c r="CC934" s="254"/>
      <c r="CD934" s="254"/>
      <c r="CE934" s="247"/>
      <c r="CF934" s="64"/>
      <c r="CG934" s="255"/>
      <c r="CH934" s="255"/>
      <c r="CI934" s="255"/>
      <c r="CJ934" s="255"/>
      <c r="CK934" s="255"/>
      <c r="CL934" s="256"/>
      <c r="CM934" s="256"/>
      <c r="CN934" s="256"/>
      <c r="CO934" s="256"/>
      <c r="CP934" s="256"/>
      <c r="CQ934" s="247"/>
      <c r="CR934" s="64"/>
      <c r="CS934" s="226"/>
      <c r="CT934" s="226"/>
      <c r="CU934" s="226"/>
      <c r="CV934" s="226"/>
      <c r="CW934" s="226"/>
      <c r="CX934" s="247"/>
      <c r="CY934" s="64"/>
      <c r="CZ934" s="256"/>
      <c r="DA934" s="256"/>
      <c r="DB934" s="256"/>
      <c r="DC934" s="256"/>
      <c r="DD934" s="256"/>
    </row>
    <row r="935" spans="1:108" ht="16.5" x14ac:dyDescent="0.3">
      <c r="A935" s="162">
        <v>2025</v>
      </c>
      <c r="B935" s="353" t="s">
        <v>46</v>
      </c>
      <c r="C935" s="354" t="s">
        <v>135</v>
      </c>
      <c r="D935" s="355">
        <v>37575.19</v>
      </c>
      <c r="E935" s="355">
        <v>279447.05000000005</v>
      </c>
      <c r="F935" s="356">
        <v>33927.540000000008</v>
      </c>
      <c r="G935" s="357">
        <v>350949.78</v>
      </c>
      <c r="H935" s="54"/>
      <c r="I935" s="54"/>
      <c r="BX935" s="247"/>
      <c r="BY935" s="64"/>
      <c r="BZ935" s="254"/>
      <c r="CA935" s="254"/>
      <c r="CB935" s="254"/>
      <c r="CC935" s="254"/>
      <c r="CD935" s="254"/>
      <c r="CE935" s="247"/>
      <c r="CF935" s="64"/>
      <c r="CG935" s="255"/>
      <c r="CH935" s="255"/>
      <c r="CI935" s="255"/>
      <c r="CJ935" s="255"/>
      <c r="CK935" s="255"/>
      <c r="CL935" s="256"/>
      <c r="CM935" s="256"/>
      <c r="CN935" s="256"/>
      <c r="CO935" s="256"/>
      <c r="CP935" s="256"/>
      <c r="CQ935" s="247"/>
      <c r="CR935" s="64"/>
      <c r="CS935" s="226"/>
      <c r="CT935" s="226"/>
      <c r="CU935" s="226"/>
      <c r="CV935" s="226"/>
      <c r="CW935" s="226"/>
      <c r="CX935" s="247"/>
      <c r="CY935" s="64"/>
      <c r="CZ935" s="256"/>
      <c r="DA935" s="256"/>
      <c r="DB935" s="256"/>
      <c r="DC935" s="256"/>
      <c r="DD935" s="256"/>
    </row>
    <row r="936" spans="1:108" ht="15" customHeight="1" x14ac:dyDescent="0.3">
      <c r="A936" s="410">
        <v>2025</v>
      </c>
      <c r="B936" s="64" t="s">
        <v>47</v>
      </c>
      <c r="C936" s="358" t="s">
        <v>135</v>
      </c>
      <c r="D936" s="359">
        <v>39367.69000000001</v>
      </c>
      <c r="E936" s="359">
        <v>291369.60000000015</v>
      </c>
      <c r="F936" s="360">
        <v>36571.19999999999</v>
      </c>
      <c r="G936" s="118">
        <v>367308.49000000017</v>
      </c>
      <c r="H936" s="54"/>
      <c r="I936" s="54"/>
      <c r="BX936" s="247"/>
      <c r="BY936" s="64"/>
      <c r="BZ936" s="254"/>
      <c r="CA936" s="254"/>
      <c r="CB936" s="254"/>
      <c r="CC936" s="254"/>
      <c r="CD936" s="254"/>
      <c r="CE936" s="247"/>
      <c r="CF936" s="64"/>
      <c r="CG936" s="255"/>
      <c r="CH936" s="255"/>
      <c r="CI936" s="255"/>
      <c r="CJ936" s="255"/>
      <c r="CK936" s="255"/>
      <c r="CL936" s="256"/>
      <c r="CM936" s="256"/>
      <c r="CN936" s="256"/>
      <c r="CO936" s="256"/>
      <c r="CP936" s="256"/>
      <c r="CQ936" s="247"/>
      <c r="CR936" s="64"/>
      <c r="CS936" s="226"/>
      <c r="CT936" s="226"/>
      <c r="CU936" s="226"/>
      <c r="CV936" s="226"/>
      <c r="CW936" s="226"/>
      <c r="CX936" s="247"/>
      <c r="CY936" s="64"/>
      <c r="CZ936" s="256"/>
      <c r="DA936" s="256"/>
      <c r="DB936" s="256"/>
      <c r="DC936" s="256"/>
      <c r="DD936" s="256"/>
    </row>
    <row r="937" spans="1:108" ht="15" customHeight="1" x14ac:dyDescent="0.3">
      <c r="A937" s="162">
        <v>2025</v>
      </c>
      <c r="B937" s="353" t="s">
        <v>48</v>
      </c>
      <c r="C937" s="354" t="s">
        <v>135</v>
      </c>
      <c r="D937" s="355">
        <v>37070.609999999993</v>
      </c>
      <c r="E937" s="355">
        <v>266965.56999999995</v>
      </c>
      <c r="F937" s="356">
        <v>32559.069999999992</v>
      </c>
      <c r="G937" s="357">
        <v>336595.24999999994</v>
      </c>
      <c r="H937" s="54"/>
      <c r="I937" s="54"/>
      <c r="BX937" s="247"/>
      <c r="BY937" s="64"/>
      <c r="BZ937" s="254"/>
      <c r="CA937" s="254"/>
      <c r="CB937" s="254"/>
      <c r="CC937" s="254"/>
      <c r="CD937" s="254"/>
      <c r="CE937" s="247"/>
      <c r="CF937" s="64"/>
      <c r="CG937" s="255"/>
      <c r="CH937" s="255"/>
      <c r="CI937" s="255"/>
      <c r="CJ937" s="255"/>
      <c r="CK937" s="255"/>
      <c r="CL937" s="256"/>
      <c r="CM937" s="256"/>
      <c r="CN937" s="256"/>
      <c r="CO937" s="256"/>
      <c r="CP937" s="256"/>
      <c r="CQ937" s="247"/>
      <c r="CR937" s="64"/>
      <c r="CS937" s="226"/>
      <c r="CT937" s="226"/>
      <c r="CU937" s="226"/>
      <c r="CV937" s="226"/>
      <c r="CW937" s="226"/>
      <c r="CX937" s="247"/>
      <c r="CY937" s="64"/>
      <c r="CZ937" s="256"/>
      <c r="DA937" s="256"/>
      <c r="DB937" s="256"/>
      <c r="DC937" s="256"/>
      <c r="DD937" s="256"/>
    </row>
    <row r="938" spans="1:108" ht="15" customHeight="1" x14ac:dyDescent="0.3">
      <c r="A938" s="410">
        <v>2025</v>
      </c>
      <c r="B938" s="64" t="s">
        <v>49</v>
      </c>
      <c r="C938" s="358" t="s">
        <v>133</v>
      </c>
      <c r="D938" s="359">
        <v>37021.540000000008</v>
      </c>
      <c r="E938" s="359">
        <v>269956.95999999996</v>
      </c>
      <c r="F938" s="360">
        <v>29937.480000000003</v>
      </c>
      <c r="G938" s="118">
        <v>336915.97999999992</v>
      </c>
      <c r="H938" s="54"/>
      <c r="I938" s="54"/>
      <c r="BX938" s="247"/>
      <c r="BY938" s="64"/>
      <c r="BZ938" s="254"/>
      <c r="CA938" s="254"/>
      <c r="CB938" s="254"/>
      <c r="CC938" s="254"/>
      <c r="CD938" s="254"/>
      <c r="CE938" s="247"/>
      <c r="CF938" s="64"/>
      <c r="CG938" s="255"/>
      <c r="CH938" s="255"/>
      <c r="CI938" s="255"/>
      <c r="CJ938" s="255"/>
      <c r="CK938" s="255"/>
      <c r="CL938" s="256"/>
      <c r="CM938" s="256"/>
      <c r="CN938" s="256"/>
      <c r="CO938" s="256"/>
      <c r="CP938" s="256"/>
      <c r="CQ938" s="247"/>
      <c r="CR938" s="64"/>
      <c r="CS938" s="226"/>
      <c r="CT938" s="226"/>
      <c r="CU938" s="226"/>
      <c r="CV938" s="226"/>
      <c r="CW938" s="226"/>
      <c r="CX938" s="247"/>
      <c r="CY938" s="64"/>
      <c r="CZ938" s="256"/>
      <c r="DA938" s="256"/>
      <c r="DB938" s="256"/>
      <c r="DC938" s="256"/>
      <c r="DD938" s="256"/>
    </row>
    <row r="939" spans="1:108" ht="15" customHeight="1" x14ac:dyDescent="0.3">
      <c r="A939" s="162">
        <v>2026</v>
      </c>
      <c r="B939" s="353" t="s">
        <v>50</v>
      </c>
      <c r="C939" s="354" t="s">
        <v>133</v>
      </c>
      <c r="D939" s="355">
        <v>26387.750000000007</v>
      </c>
      <c r="E939" s="355">
        <v>244378.23999999993</v>
      </c>
      <c r="F939" s="356">
        <v>27934.800000000003</v>
      </c>
      <c r="G939" s="357">
        <v>298700.78999999992</v>
      </c>
      <c r="H939" s="54"/>
      <c r="I939" s="54"/>
      <c r="BX939" s="247"/>
      <c r="BY939" s="64"/>
      <c r="BZ939" s="254"/>
      <c r="CA939" s="254"/>
      <c r="CB939" s="254"/>
      <c r="CC939" s="254"/>
      <c r="CD939" s="254"/>
      <c r="CE939" s="247"/>
      <c r="CF939" s="64"/>
      <c r="CG939" s="255"/>
      <c r="CH939" s="255"/>
      <c r="CI939" s="255"/>
      <c r="CJ939" s="255"/>
      <c r="CK939" s="255"/>
      <c r="CL939" s="256"/>
      <c r="CM939" s="256"/>
      <c r="CN939" s="256"/>
      <c r="CO939" s="256"/>
      <c r="CP939" s="256"/>
      <c r="CQ939" s="247"/>
      <c r="CR939" s="64"/>
      <c r="CS939" s="226"/>
      <c r="CT939" s="226"/>
      <c r="CU939" s="226"/>
      <c r="CV939" s="226"/>
      <c r="CW939" s="226"/>
      <c r="CX939" s="247"/>
      <c r="CY939" s="64"/>
      <c r="CZ939" s="256"/>
      <c r="DA939" s="256"/>
      <c r="DB939" s="256"/>
      <c r="DC939" s="256"/>
      <c r="DD939" s="256"/>
    </row>
    <row r="940" spans="1:108" ht="15" customHeight="1" x14ac:dyDescent="0.3">
      <c r="A940" s="410">
        <v>2026</v>
      </c>
      <c r="B940" s="64" t="s">
        <v>51</v>
      </c>
      <c r="C940" s="358" t="s">
        <v>133</v>
      </c>
      <c r="D940" s="359">
        <v>32170.109999999997</v>
      </c>
      <c r="E940" s="359">
        <v>244074.70000000004</v>
      </c>
      <c r="F940" s="360">
        <v>29660.419999999995</v>
      </c>
      <c r="G940" s="118">
        <v>305905.23</v>
      </c>
      <c r="H940" s="54"/>
      <c r="I940" s="54"/>
      <c r="BX940" s="247"/>
      <c r="BY940" s="64"/>
      <c r="BZ940" s="254"/>
      <c r="CA940" s="254"/>
      <c r="CB940" s="254"/>
      <c r="CC940" s="254"/>
      <c r="CD940" s="254"/>
      <c r="CE940" s="247"/>
      <c r="CF940" s="64"/>
      <c r="CG940" s="255"/>
      <c r="CH940" s="255"/>
      <c r="CI940" s="255"/>
      <c r="CJ940" s="255"/>
      <c r="CK940" s="255"/>
      <c r="CL940" s="256"/>
      <c r="CM940" s="256"/>
      <c r="CN940" s="256"/>
      <c r="CO940" s="256"/>
      <c r="CP940" s="256"/>
      <c r="CQ940" s="247"/>
      <c r="CR940" s="64"/>
      <c r="CS940" s="226"/>
      <c r="CT940" s="226"/>
      <c r="CU940" s="226"/>
      <c r="CV940" s="226"/>
      <c r="CW940" s="226"/>
      <c r="CX940" s="247"/>
      <c r="CY940" s="64"/>
      <c r="CZ940" s="256"/>
      <c r="DA940" s="256"/>
      <c r="DB940" s="256"/>
      <c r="DC940" s="256"/>
      <c r="DD940" s="256"/>
    </row>
    <row r="941" spans="1:108" ht="15" customHeight="1" x14ac:dyDescent="0.3">
      <c r="A941" s="162">
        <v>2026</v>
      </c>
      <c r="B941" s="353" t="s">
        <v>52</v>
      </c>
      <c r="C941" s="354" t="s">
        <v>133</v>
      </c>
      <c r="D941" s="355">
        <v>38225.340000000004</v>
      </c>
      <c r="E941" s="355">
        <v>275451.65000000002</v>
      </c>
      <c r="F941" s="356">
        <v>33285.42</v>
      </c>
      <c r="G941" s="357">
        <v>346962.41000000003</v>
      </c>
      <c r="H941" s="54"/>
      <c r="I941" s="54"/>
      <c r="BX941" s="247"/>
      <c r="BY941" s="64"/>
      <c r="BZ941" s="254"/>
      <c r="CA941" s="254"/>
      <c r="CB941" s="254"/>
      <c r="CC941" s="254"/>
      <c r="CD941" s="254"/>
      <c r="CE941" s="247"/>
      <c r="CF941" s="64"/>
      <c r="CG941" s="255"/>
      <c r="CH941" s="255"/>
      <c r="CI941" s="255"/>
      <c r="CJ941" s="255"/>
      <c r="CK941" s="255"/>
      <c r="CL941" s="256"/>
      <c r="CM941" s="256"/>
      <c r="CN941" s="256"/>
      <c r="CO941" s="256"/>
      <c r="CP941" s="256"/>
      <c r="CQ941" s="247"/>
      <c r="CR941" s="64"/>
      <c r="CS941" s="226"/>
      <c r="CT941" s="226"/>
      <c r="CU941" s="226"/>
      <c r="CV941" s="226"/>
      <c r="CW941" s="226"/>
      <c r="CX941" s="247"/>
      <c r="CY941" s="64"/>
      <c r="CZ941" s="256"/>
      <c r="DA941" s="256"/>
      <c r="DB941" s="256"/>
      <c r="DC941" s="256"/>
      <c r="DD941" s="256"/>
    </row>
    <row r="942" spans="1:108" ht="15" customHeight="1" x14ac:dyDescent="0.3">
      <c r="A942" s="410">
        <v>2026</v>
      </c>
      <c r="B942" s="64" t="s">
        <v>40</v>
      </c>
      <c r="C942" s="358" t="s">
        <v>133</v>
      </c>
      <c r="D942" s="359">
        <v>34449.53</v>
      </c>
      <c r="E942" s="359">
        <v>262222.45999999996</v>
      </c>
      <c r="F942" s="360">
        <v>29545.05</v>
      </c>
      <c r="G942" s="118">
        <v>326217.03999999992</v>
      </c>
      <c r="H942" s="54"/>
      <c r="I942" s="54"/>
      <c r="BX942" s="247"/>
      <c r="BY942" s="64"/>
      <c r="BZ942" s="254"/>
      <c r="CA942" s="254"/>
      <c r="CB942" s="254"/>
      <c r="CC942" s="254"/>
      <c r="CD942" s="254"/>
      <c r="CE942" s="247"/>
      <c r="CF942" s="64"/>
      <c r="CG942" s="255"/>
      <c r="CH942" s="255"/>
      <c r="CI942" s="255"/>
      <c r="CJ942" s="255"/>
      <c r="CK942" s="255"/>
      <c r="CL942" s="256"/>
      <c r="CM942" s="256"/>
      <c r="CN942" s="256"/>
      <c r="CO942" s="256"/>
      <c r="CP942" s="256"/>
      <c r="CQ942" s="247"/>
      <c r="CR942" s="64"/>
      <c r="CS942" s="226"/>
      <c r="CT942" s="226"/>
      <c r="CU942" s="226"/>
      <c r="CV942" s="226"/>
      <c r="CW942" s="226"/>
      <c r="CX942" s="247"/>
      <c r="CY942" s="64"/>
      <c r="CZ942" s="256"/>
      <c r="DA942" s="256"/>
      <c r="DB942" s="256"/>
      <c r="DC942" s="256"/>
      <c r="DD942" s="256"/>
    </row>
    <row r="943" spans="1:108" ht="15" customHeight="1" x14ac:dyDescent="0.3">
      <c r="A943" s="162">
        <v>2026</v>
      </c>
      <c r="B943" s="353" t="s">
        <v>42</v>
      </c>
      <c r="C943" s="354" t="s">
        <v>133</v>
      </c>
      <c r="D943" s="355">
        <v>38464.850000000006</v>
      </c>
      <c r="E943" s="355">
        <v>280447.33</v>
      </c>
      <c r="F943" s="356">
        <v>31769.17</v>
      </c>
      <c r="G943" s="357">
        <v>350681.35</v>
      </c>
      <c r="H943" s="54"/>
      <c r="I943" s="54"/>
      <c r="BX943" s="247"/>
      <c r="BY943" s="64"/>
      <c r="BZ943" s="254"/>
      <c r="CA943" s="254"/>
      <c r="CB943" s="254"/>
      <c r="CC943" s="254"/>
      <c r="CD943" s="254"/>
      <c r="CE943" s="247"/>
      <c r="CF943" s="64"/>
      <c r="CG943" s="255"/>
      <c r="CH943" s="255"/>
      <c r="CI943" s="255"/>
      <c r="CJ943" s="255"/>
      <c r="CK943" s="255"/>
      <c r="CL943" s="256"/>
      <c r="CM943" s="256"/>
      <c r="CN943" s="256"/>
      <c r="CO943" s="256"/>
      <c r="CP943" s="256"/>
      <c r="CQ943" s="247"/>
      <c r="CR943" s="64"/>
      <c r="CS943" s="226"/>
      <c r="CT943" s="226"/>
      <c r="CU943" s="226"/>
      <c r="CV943" s="226"/>
      <c r="CW943" s="226"/>
      <c r="CX943" s="247"/>
      <c r="CY943" s="64"/>
      <c r="CZ943" s="256"/>
      <c r="DA943" s="256"/>
      <c r="DB943" s="256"/>
      <c r="DC943" s="256"/>
      <c r="DD943" s="256"/>
    </row>
    <row r="944" spans="1:108" ht="14.45" customHeight="1" x14ac:dyDescent="0.2">
      <c r="A944" s="502">
        <v>2026</v>
      </c>
      <c r="B944" s="490" t="s">
        <v>43</v>
      </c>
      <c r="C944" s="503" t="s">
        <v>133</v>
      </c>
      <c r="D944" s="491">
        <v>38958.81</v>
      </c>
      <c r="E944" s="491">
        <v>248558.69</v>
      </c>
      <c r="F944" s="504">
        <v>29442.990000000005</v>
      </c>
      <c r="G944" s="492">
        <v>316960.49000000005</v>
      </c>
      <c r="H944" s="54"/>
      <c r="I944" s="54"/>
    </row>
    <row r="945" spans="1:108" ht="16.5" x14ac:dyDescent="0.3">
      <c r="A945" s="64"/>
      <c r="B945" s="443"/>
      <c r="C945" s="358"/>
      <c r="D945" s="359"/>
      <c r="E945" s="359"/>
      <c r="F945" s="360"/>
      <c r="G945" s="65"/>
      <c r="H945" s="65"/>
      <c r="I945" s="54"/>
      <c r="BX945" s="247"/>
      <c r="BY945" s="64"/>
      <c r="BZ945" s="254"/>
      <c r="CA945" s="254"/>
      <c r="CB945" s="254"/>
      <c r="CC945" s="254"/>
      <c r="CD945" s="254"/>
      <c r="CE945" s="247"/>
      <c r="CF945" s="64"/>
      <c r="CG945" s="255"/>
      <c r="CH945" s="255"/>
      <c r="CI945" s="255"/>
      <c r="CJ945" s="255"/>
      <c r="CK945" s="255"/>
      <c r="CL945" s="256"/>
      <c r="CM945" s="256"/>
      <c r="CN945" s="256"/>
      <c r="CO945" s="256"/>
      <c r="CP945" s="256"/>
      <c r="CQ945" s="247"/>
      <c r="CR945" s="64"/>
      <c r="CS945" s="226"/>
      <c r="CT945" s="226"/>
      <c r="CU945" s="226"/>
      <c r="CV945" s="226"/>
      <c r="CW945" s="226"/>
      <c r="CX945" s="247"/>
      <c r="CY945" s="64"/>
      <c r="CZ945" s="256"/>
      <c r="DA945" s="256"/>
      <c r="DB945" s="256"/>
      <c r="DC945" s="256"/>
      <c r="DD945" s="256"/>
    </row>
    <row r="946" spans="1:108" ht="15" customHeight="1" x14ac:dyDescent="0.2">
      <c r="A946" s="267"/>
      <c r="B946" s="165"/>
      <c r="C946" s="165"/>
      <c r="D946" s="238"/>
      <c r="E946" s="238"/>
      <c r="F946" s="238"/>
      <c r="G946" s="238"/>
      <c r="H946" s="54"/>
      <c r="I946" s="54"/>
    </row>
    <row r="947" spans="1:108" x14ac:dyDescent="0.2">
      <c r="A947" s="268"/>
      <c r="B947" s="269"/>
      <c r="C947" s="270"/>
      <c r="D947" s="271"/>
      <c r="E947" s="271"/>
      <c r="F947" s="271"/>
      <c r="G947" s="272"/>
    </row>
    <row r="948" spans="1:108" x14ac:dyDescent="0.2">
      <c r="A948" s="175" t="s">
        <v>124</v>
      </c>
      <c r="B948" s="273"/>
      <c r="C948" s="273"/>
      <c r="D948" s="273"/>
      <c r="E948" s="273"/>
      <c r="F948" s="273"/>
      <c r="G948" s="275"/>
    </row>
    <row r="949" spans="1:108" ht="32.25" customHeight="1" x14ac:dyDescent="0.2">
      <c r="A949" s="594" t="s">
        <v>125</v>
      </c>
      <c r="B949" s="595"/>
      <c r="C949" s="595"/>
      <c r="D949" s="595"/>
      <c r="E949" s="595"/>
      <c r="F949" s="595"/>
      <c r="G949" s="596"/>
    </row>
    <row r="950" spans="1:108" ht="18" customHeight="1" x14ac:dyDescent="0.2">
      <c r="A950" s="276" t="s">
        <v>126</v>
      </c>
      <c r="B950" s="273"/>
      <c r="C950" s="273"/>
      <c r="D950" s="273"/>
      <c r="E950" s="273"/>
      <c r="F950" s="273"/>
      <c r="G950" s="275"/>
    </row>
    <row r="951" spans="1:108" ht="21" customHeight="1" x14ac:dyDescent="0.2">
      <c r="A951" s="594" t="s">
        <v>136</v>
      </c>
      <c r="B951" s="595"/>
      <c r="C951" s="595"/>
      <c r="D951" s="595"/>
      <c r="E951" s="595"/>
      <c r="F951" s="595"/>
      <c r="G951" s="596"/>
    </row>
    <row r="952" spans="1:108" x14ac:dyDescent="0.2">
      <c r="A952" s="594"/>
      <c r="B952" s="595"/>
      <c r="C952" s="595"/>
      <c r="D952" s="595"/>
      <c r="E952" s="595"/>
      <c r="F952" s="595"/>
      <c r="G952" s="596"/>
    </row>
    <row r="953" spans="1:108" x14ac:dyDescent="0.2">
      <c r="A953" s="597" t="s">
        <v>82</v>
      </c>
      <c r="B953" s="598"/>
      <c r="C953" s="598"/>
      <c r="D953" s="598"/>
      <c r="E953" s="598"/>
      <c r="F953" s="598"/>
      <c r="G953" s="275"/>
    </row>
    <row r="954" spans="1:108" ht="33" customHeight="1" x14ac:dyDescent="0.2">
      <c r="A954" s="522" t="s">
        <v>128</v>
      </c>
      <c r="B954" s="523"/>
      <c r="C954" s="523"/>
      <c r="D954" s="523"/>
      <c r="E954" s="523"/>
      <c r="F954" s="523"/>
      <c r="G954" s="524"/>
    </row>
    <row r="955" spans="1:108" ht="39.75" customHeight="1" x14ac:dyDescent="0.2">
      <c r="A955" s="522" t="s">
        <v>137</v>
      </c>
      <c r="B955" s="523"/>
      <c r="C955" s="523"/>
      <c r="D955" s="523"/>
      <c r="E955" s="523"/>
      <c r="F955" s="523"/>
      <c r="G955" s="524"/>
    </row>
    <row r="956" spans="1:108" ht="25.5" customHeight="1" x14ac:dyDescent="0.2">
      <c r="A956" s="522" t="s">
        <v>138</v>
      </c>
      <c r="B956" s="523"/>
      <c r="C956" s="523"/>
      <c r="D956" s="523"/>
      <c r="E956" s="523"/>
      <c r="F956" s="523"/>
      <c r="G956" s="524"/>
    </row>
    <row r="957" spans="1:108" ht="12.75" customHeight="1" x14ac:dyDescent="0.2">
      <c r="A957" s="522"/>
      <c r="B957" s="523"/>
      <c r="C957" s="523"/>
      <c r="D957" s="523"/>
      <c r="E957" s="523"/>
      <c r="F957" s="523"/>
      <c r="G957" s="524"/>
    </row>
    <row r="958" spans="1:108" ht="18" customHeight="1" x14ac:dyDescent="0.2">
      <c r="A958" s="277" t="str">
        <f>+'Anexo 1 '!A226</f>
        <v>Actualizado el  31 de julio de 2026</v>
      </c>
      <c r="B958" s="273"/>
      <c r="C958" s="273"/>
      <c r="D958" s="273"/>
      <c r="E958" s="273"/>
      <c r="F958" s="273"/>
      <c r="G958" s="640" t="s">
        <v>69</v>
      </c>
    </row>
    <row r="959" spans="1:108" ht="6" customHeight="1" x14ac:dyDescent="0.2">
      <c r="A959" s="278"/>
      <c r="B959" s="279"/>
      <c r="C959" s="279"/>
      <c r="D959" s="279"/>
      <c r="E959" s="279"/>
      <c r="F959" s="279"/>
      <c r="G959" s="87"/>
    </row>
  </sheetData>
  <mergeCells count="13">
    <mergeCell ref="A957:G957"/>
    <mergeCell ref="A956:G956"/>
    <mergeCell ref="A1:G1"/>
    <mergeCell ref="A3:G4"/>
    <mergeCell ref="A7:A8"/>
    <mergeCell ref="B7:B8"/>
    <mergeCell ref="C7:C8"/>
    <mergeCell ref="D7:G7"/>
    <mergeCell ref="A949:G949"/>
    <mergeCell ref="A951:G952"/>
    <mergeCell ref="A953:F953"/>
    <mergeCell ref="A954:G954"/>
    <mergeCell ref="A955:G955"/>
  </mergeCells>
  <phoneticPr fontId="57" type="noConversion"/>
  <conditionalFormatting sqref="CL3:CP943 CZ3:DD943 CL945:CP945 CZ945:DD945">
    <cfRule type="cellIs" dxfId="0" priority="1" stopIfTrue="1" operator="notEqual">
      <formula>0</formula>
    </cfRule>
  </conditionalFormatting>
  <hyperlinks>
    <hyperlink ref="G958" location="Índice!A1" display="Volver " xr:uid="{FF3C1722-62FA-4EB0-8366-85A30B087DC8}"/>
  </hyperlink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11d65f3-b22e-4d97-8f8c-7896380c3828" xsi:nil="true"/>
    <lcf76f155ced4ddcb4097134ff3c332f xmlns="cf118914-7366-4506-8e11-9e2cc2e3863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10BDBAD2960D488497E0D834154582" ma:contentTypeVersion="18" ma:contentTypeDescription="Crear nuevo documento." ma:contentTypeScope="" ma:versionID="98abddfbee1b026467a43397532638ce">
  <xsd:schema xmlns:xsd="http://www.w3.org/2001/XMLSchema" xmlns:xs="http://www.w3.org/2001/XMLSchema" xmlns:p="http://schemas.microsoft.com/office/2006/metadata/properties" xmlns:ns2="cf118914-7366-4506-8e11-9e2cc2e38634" xmlns:ns3="a11d65f3-b22e-4d97-8f8c-7896380c3828" targetNamespace="http://schemas.microsoft.com/office/2006/metadata/properties" ma:root="true" ma:fieldsID="8856a75067594d2ad09f1812dbfd30c9" ns2:_="" ns3:_="">
    <xsd:import namespace="cf118914-7366-4506-8e11-9e2cc2e38634"/>
    <xsd:import namespace="a11d65f3-b22e-4d97-8f8c-7896380c38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18914-7366-4506-8e11-9e2cc2e38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d65f3-b22e-4d97-8f8c-7896380c38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e43c7b-5cf9-45c4-9aa2-0608b96c657f}" ma:internalName="TaxCatchAll" ma:showField="CatchAllData" ma:web="a11d65f3-b22e-4d97-8f8c-7896380c382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1FA8BD-7190-490B-A57D-4CC53059083A}">
  <ds:schemaRefs>
    <ds:schemaRef ds:uri="http://schemas.microsoft.com/sharepoint/v3/contenttype/forms"/>
  </ds:schemaRefs>
</ds:datastoreItem>
</file>

<file path=customXml/itemProps2.xml><?xml version="1.0" encoding="utf-8"?>
<ds:datastoreItem xmlns:ds="http://schemas.openxmlformats.org/officeDocument/2006/customXml" ds:itemID="{2D8A5169-43B2-43D3-8BD4-B6E8E3DA5C90}">
  <ds:schemaRefs>
    <ds:schemaRef ds:uri="http://www.w3.org/XML/1998/namespace"/>
    <ds:schemaRef ds:uri="cf118914-7366-4506-8e11-9e2cc2e38634"/>
    <ds:schemaRef ds:uri="http://purl.org/dc/term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schemas.microsoft.com/office/infopath/2007/PartnerControls"/>
    <ds:schemaRef ds:uri="a11d65f3-b22e-4d97-8f8c-7896380c3828"/>
    <ds:schemaRef ds:uri="http://purl.org/dc/elements/1.1/"/>
  </ds:schemaRefs>
</ds:datastoreItem>
</file>

<file path=customXml/itemProps3.xml><?xml version="1.0" encoding="utf-8"?>
<ds:datastoreItem xmlns:ds="http://schemas.openxmlformats.org/officeDocument/2006/customXml" ds:itemID="{0FE8A662-CDB7-4D46-90DC-1CA024B614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18914-7366-4506-8e11-9e2cc2e38634"/>
    <ds:schemaRef ds:uri="a11d65f3-b22e-4d97-8f8c-7896380c38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Índice</vt:lpstr>
      <vt:lpstr>Anexo 1 </vt:lpstr>
      <vt:lpstr>Anexo 2 </vt:lpstr>
      <vt:lpstr>Anexo 3 </vt:lpstr>
      <vt:lpstr>Anexo 4</vt:lpstr>
      <vt:lpstr>Anexo 5</vt:lpstr>
      <vt:lpstr>Anexo 6</vt:lpstr>
      <vt:lpstr>Anexo 7</vt:lpstr>
      <vt:lpstr>Anexo 7.1</vt:lpstr>
      <vt:lpstr>Anexo 8</vt:lpstr>
      <vt:lpstr>Anexo 9</vt:lpstr>
      <vt:lpstr>Anexo 10</vt:lpstr>
      <vt:lpstr>Anexo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Anexos_ECG_ene22</cp:keywords>
  <dc:description/>
  <cp:lastModifiedBy>William Eduardo Rincon Rodriguez</cp:lastModifiedBy>
  <cp:revision/>
  <dcterms:created xsi:type="dcterms:W3CDTF">2020-08-26T02:51:39Z</dcterms:created>
  <dcterms:modified xsi:type="dcterms:W3CDTF">2026-07-28T11:23:42Z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0x010100AB10BDBAD2960D488497E0D834154582</vt:lpwstr>
  </property>
</Properties>
</file>